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showInkAnnotation="0"/>
  <mc:AlternateContent xmlns:mc="http://schemas.openxmlformats.org/markup-compatibility/2006">
    <mc:Choice Requires="x15">
      <x15ac:absPath xmlns:x15ac="http://schemas.microsoft.com/office/spreadsheetml/2010/11/ac" url="C:\Users\carmo\Dropbox\Estudos\Equity\Tech\MELI\Client\"/>
    </mc:Choice>
  </mc:AlternateContent>
  <xr:revisionPtr revIDLastSave="0" documentId="13_ncr:1_{40712ABB-E5B5-43A9-9641-4FBDCE21182B}" xr6:coauthVersionLast="47" xr6:coauthVersionMax="47" xr10:uidLastSave="{00000000-0000-0000-0000-000000000000}"/>
  <bookViews>
    <workbookView xWindow="28680" yWindow="1575" windowWidth="29040" windowHeight="15720" tabRatio="770" xr2:uid="{00000000-000D-0000-FFFF-FFFF00000000}"/>
  </bookViews>
  <sheets>
    <sheet name="Dashboard" sheetId="22" r:id="rId1"/>
    <sheet name="Model" sheetId="3" state="veryHidden" r:id="rId2"/>
    <sheet name="MercadoPago" sheetId="21" state="veryHidden" r:id="rId3"/>
    <sheet name="Estimates" sheetId="24" state="veryHidden" r:id="rId4"/>
    <sheet name="Payment" sheetId="25" state="veryHidden" r:id="rId5"/>
    <sheet name="Charts" sheetId="2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123Graph_A" localSheetId="2" hidden="1">'[1]NEW FINANCIALS'!#REF!</definedName>
    <definedName name="__123Graph_A" localSheetId="1" hidden="1">'[1]NEW FINANCIALS'!#REF!</definedName>
    <definedName name="__123Graph_A" hidden="1">'[1]NEW FINANCIALS'!#REF!</definedName>
    <definedName name="__123Graph_APROFIT" localSheetId="2" hidden="1">'[1]NEW FINANCIALS'!#REF!</definedName>
    <definedName name="__123Graph_APROFIT" localSheetId="1" hidden="1">'[1]NEW FINANCIALS'!#REF!</definedName>
    <definedName name="__123Graph_APROFIT" hidden="1">'[1]NEW FINANCIALS'!#REF!</definedName>
    <definedName name="__123Graph_B" localSheetId="2" hidden="1">#REF!</definedName>
    <definedName name="__123Graph_B" localSheetId="1" hidden="1">#REF!</definedName>
    <definedName name="__123Graph_B" hidden="1">#REF!</definedName>
    <definedName name="__123Graph_BPROFIT" localSheetId="2" hidden="1">#REF!</definedName>
    <definedName name="__123Graph_BPROFIT" localSheetId="1" hidden="1">#REF!</definedName>
    <definedName name="__123Graph_BPROFIT" hidden="1">#REF!</definedName>
    <definedName name="__123Graph_BTURNOVER" localSheetId="2" hidden="1">#REF!</definedName>
    <definedName name="__123Graph_BTURNOVER" localSheetId="1" hidden="1">#REF!</definedName>
    <definedName name="__123Graph_BTURNOVER" hidden="1">#REF!</definedName>
    <definedName name="__123Graph_C" localSheetId="2" hidden="1">#REF!</definedName>
    <definedName name="__123Graph_C" localSheetId="1" hidden="1">#REF!</definedName>
    <definedName name="__123Graph_C" hidden="1">#REF!</definedName>
    <definedName name="__123Graph_CPROFIT" localSheetId="2" hidden="1">#REF!</definedName>
    <definedName name="__123Graph_CPROFIT" localSheetId="1" hidden="1">#REF!</definedName>
    <definedName name="__123Graph_CPROFIT" hidden="1">#REF!</definedName>
    <definedName name="__123Graph_CTURNOVER" localSheetId="2" hidden="1">#REF!</definedName>
    <definedName name="__123Graph_CTURNOVER" localSheetId="1" hidden="1">#REF!</definedName>
    <definedName name="__123Graph_CTURNOVER" hidden="1">#REF!</definedName>
    <definedName name="__123Graph_D" localSheetId="2" hidden="1">#REF!</definedName>
    <definedName name="__123Graph_D" localSheetId="1" hidden="1">#REF!</definedName>
    <definedName name="__123Graph_D" hidden="1">#REF!</definedName>
    <definedName name="__123Graph_DPROFIT" localSheetId="2" hidden="1">#REF!</definedName>
    <definedName name="__123Graph_DPROFIT" localSheetId="1" hidden="1">#REF!</definedName>
    <definedName name="__123Graph_DPROFIT" hidden="1">#REF!</definedName>
    <definedName name="__123Graph_DTURNOVER" localSheetId="2" hidden="1">#REF!</definedName>
    <definedName name="__123Graph_DTURNOVER" localSheetId="1" hidden="1">#REF!</definedName>
    <definedName name="__123Graph_DTURNOVER" hidden="1">#REF!</definedName>
    <definedName name="__FDS_HYPERLINK_TOGGLE_STATE__" hidden="1">"ON"</definedName>
    <definedName name="_1__FDSAUDITLINK__" hidden="1">{"fdsup://Directions/FactSet Auditing Viewer?action=AUDIT_VALUE&amp;DB=129&amp;ID1=96184010&amp;VALUEID=01001&amp;SDATE=201203&amp;PERIODTYPE=QTR_STD&amp;SCFT=3&amp;window=popup_no_bar&amp;width=385&amp;height=120&amp;START_MAXIMIZED=FALSE&amp;creator=factset&amp;display_string=Audit"}</definedName>
    <definedName name="_10__FDSAUDITLINK__" hidden="1">{"fdsup://Directions/FactSet Auditing Viewer?action=AUDIT_VALUE&amp;DB=129&amp;ID1=53271610&amp;VALUEID=31028&amp;SDATE=201203&amp;PERIODTYPE=QTR_KPISTDRTL&amp;SCFT=1&amp;window=popup_no_bar&amp;width=385&amp;height=120&amp;START_MAXIMIZED=FALSE&amp;creator=factset&amp;display_string=Audit"}</definedName>
    <definedName name="_100__FDSAUDITLINK__" hidden="1">{"fdsup://Directions/FactSet Auditing Viewer?action=AUDIT_VALUE&amp;DB=129&amp;ID1=03562310&amp;VALUEID=31028&amp;SDATE=201104&amp;PERIODTYPE=QTR_KPISTDRTL&amp;SCFT=1&amp;window=popup_no_bar&amp;width=385&amp;height=120&amp;START_MAXIMIZED=FALSE&amp;creator=factset&amp;display_string=Audit"}</definedName>
    <definedName name="_11__FDSAUDITLINK__" hidden="1">{"fdsup://Directions/FactSet Auditing Viewer?action=AUDIT_VALUE&amp;DB=129&amp;ID1=07557110&amp;VALUEID=01001&amp;SDATE=201301&amp;PERIODTYPE=QTR_STD&amp;SCFT=3&amp;window=popup_no_bar&amp;width=385&amp;height=120&amp;START_MAXIMIZED=FALSE&amp;creator=factset&amp;display_string=Audit"}</definedName>
    <definedName name="_12__FDSAUDITLINK__" hidden="1">{"fdsup://Directions/FactSet Auditing Viewer?action=AUDIT_VALUE&amp;DB=129&amp;ID1=11844010&amp;VALUEID=01001&amp;SDATE=201203&amp;PERIODTYPE=QTR_STD&amp;SCFT=3&amp;window=popup_no_bar&amp;width=385&amp;height=120&amp;START_MAXIMIZED=FALSE&amp;creator=factset&amp;display_string=Audit"}</definedName>
    <definedName name="_13__FDSAUDITLINK__" hidden="1">{"fdsup://Directions/FactSet Auditing Viewer?action=AUDIT_VALUE&amp;DB=129&amp;ID1=53271610&amp;VALUEID=02101&amp;SDATE=201203&amp;PERIODTYPE=QTR_STD&amp;SCFT=3&amp;window=popup_no_bar&amp;width=385&amp;height=120&amp;START_MAXIMIZED=FALSE&amp;creator=factset&amp;display_string=Audit"}</definedName>
    <definedName name="_14__FDSAUDITLINK__" hidden="1">{"fdsup://Directions/FactSet Auditing Viewer?action=AUDIT_VALUE&amp;DB=129&amp;ID1=78129510&amp;VALUEID=31028&amp;SDATE=201202&amp;PERIODTYPE=QTR_KPISTDRTL&amp;SCFT=1&amp;window=popup_no_bar&amp;width=385&amp;height=120&amp;START_MAXIMIZED=FALSE&amp;creator=factset&amp;display_string=Audit"}</definedName>
    <definedName name="_15__FDSAUDITLINK__" hidden="1">{"fdsup://Directions/FactSet Auditing Viewer?action=AUDIT_VALUE&amp;DB=129&amp;ID1=30219E10&amp;VALUEID=01001&amp;SDATE=201202&amp;PERIODTYPE=QTR_STD&amp;SCFT=3&amp;window=popup_no_bar&amp;width=385&amp;height=120&amp;START_MAXIMIZED=FALSE&amp;creator=factset&amp;display_string=Audit"}</definedName>
    <definedName name="_16__FDSAUDITLINK__" hidden="1">{"fdsup://Directions/FactSet Auditing Viewer?action=AUDIT_VALUE&amp;DB=129&amp;ID1=30219E10&amp;VALUEID=02101&amp;SDATE=201202&amp;PERIODTYPE=QTR_STD&amp;SCFT=3&amp;window=popup_no_bar&amp;width=385&amp;height=120&amp;START_MAXIMIZED=FALSE&amp;creator=factset&amp;display_string=Audit"}</definedName>
    <definedName name="_17__FDSAUDITLINK__" hidden="1">{"fdsup://Directions/FactSet Auditing Viewer?action=AUDIT_VALUE&amp;DB=129&amp;ID1=30219E10&amp;VALUEID=31028&amp;SDATE=201202&amp;PERIODTYPE=QTR_KPISTDRTL&amp;SCFT=1&amp;window=popup_no_bar&amp;width=385&amp;height=120&amp;START_MAXIMIZED=FALSE&amp;creator=factset&amp;display_string=Audit"}</definedName>
    <definedName name="_18__FDSAUDITLINK__" hidden="1">{"fdsup://Directions/FactSet Auditing Viewer?action=AUDIT_VALUE&amp;DB=129&amp;ID1=03562310&amp;VALUEID=01001&amp;SDATE=201202&amp;PERIODTYPE=QTR_STD&amp;SCFT=3&amp;window=popup_no_bar&amp;width=385&amp;height=120&amp;START_MAXIMIZED=FALSE&amp;creator=factset&amp;display_string=Audit"}</definedName>
    <definedName name="_19__FDSAUDITLINK__" hidden="1">{"fdsup://Directions/FactSet Auditing Viewer?action=AUDIT_VALUE&amp;DB=129&amp;ID1=96184010&amp;VALUEID=02101&amp;SDATE=201202&amp;PERIODTYPE=QTR_STD&amp;SCFT=3&amp;window=popup_no_bar&amp;width=385&amp;height=120&amp;START_MAXIMIZED=FALSE&amp;creator=factset&amp;display_string=Audit"}</definedName>
    <definedName name="_2__FDSAUDITLINK__" hidden="1">{"fdsup://Directions/FactSet Auditing Viewer?action=AUDIT_VALUE&amp;DB=129&amp;ID1=02385010&amp;VALUEID=01001&amp;SDATE=201203&amp;PERIODTYPE=QTR_STD&amp;SCFT=3&amp;window=popup_no_bar&amp;width=385&amp;height=120&amp;START_MAXIMIZED=FALSE&amp;creator=factset&amp;display_string=Audit"}</definedName>
    <definedName name="_20__FDSAUDITLINK__" hidden="1">{"fdsup://Directions/FactSet Auditing Viewer?action=AUDIT_VALUE&amp;DB=129&amp;ID1=02385010&amp;VALUEID=02101&amp;SDATE=201202&amp;PERIODTYPE=QTR_STD&amp;SCFT=3&amp;window=popup_no_bar&amp;width=385&amp;height=120&amp;START_MAXIMIZED=FALSE&amp;creator=factset&amp;display_string=Audit"}</definedName>
    <definedName name="_21__FDSAUDITLINK__" hidden="1">{"fdsup://Directions/FactSet Auditing Viewer?action=AUDIT_VALUE&amp;DB=129&amp;ID1=19306810&amp;VALUEID=31028&amp;SDATE=201202&amp;PERIODTYPE=QTR_KPISTDRTL&amp;SCFT=1&amp;window=popup_no_bar&amp;width=385&amp;height=120&amp;START_MAXIMIZED=FALSE&amp;creator=factset&amp;display_string=Audit"}</definedName>
    <definedName name="_22__FDSAUDITLINK__" hidden="1">{"fdsup://Directions/FactSet Auditing Viewer?action=AUDIT_VALUE&amp;DB=129&amp;ID1=53271610&amp;VALUEID=31028&amp;SDATE=201202&amp;PERIODTYPE=QTR_KPISTDRTL&amp;SCFT=1&amp;window=popup_no_bar&amp;width=385&amp;height=120&amp;START_MAXIMIZED=FALSE&amp;creator=factset&amp;display_string=Audit"}</definedName>
    <definedName name="_23__FDSAUDITLINK__" hidden="1">{"fdsup://Directions/FactSet Auditing Viewer?action=AUDIT_VALUE&amp;DB=129&amp;ID1=07557110&amp;VALUEID=01001&amp;SDATE=201204&amp;PERIODTYPE=QTR_STD&amp;SCFT=3&amp;window=popup_no_bar&amp;width=385&amp;height=120&amp;START_MAXIMIZED=FALSE&amp;creator=factset&amp;display_string=Audit"}</definedName>
    <definedName name="_24__FDSAUDITLINK__" hidden="1">{"fdsup://Directions/FactSet Auditing Viewer?action=AUDIT_VALUE&amp;DB=129&amp;ID1=16861510&amp;VALUEID=01001&amp;SDATE=201202&amp;PERIODTYPE=QTR_STD&amp;SCFT=3&amp;window=popup_no_bar&amp;width=385&amp;height=120&amp;START_MAXIMIZED=FALSE&amp;creator=factset&amp;display_string=Audit"}</definedName>
    <definedName name="_25__FDSAUDITLINK__" hidden="1">{"fdsup://Directions/FactSet Auditing Viewer?action=AUDIT_VALUE&amp;DB=129&amp;ID1=11844010&amp;VALUEID=01001&amp;SDATE=201202&amp;PERIODTYPE=QTR_STD&amp;SCFT=3&amp;window=popup_no_bar&amp;width=385&amp;height=120&amp;START_MAXIMIZED=FALSE&amp;creator=factset&amp;display_string=Audit"}</definedName>
    <definedName name="_26__FDSAUDITLINK__" hidden="1">{"fdsup://Directions/FactSet Auditing Viewer?action=AUDIT_VALUE&amp;DB=129&amp;ID1=19306820&amp;VALUEID=02101&amp;SDATE=201202&amp;PERIODTYPE=QTR_STD&amp;SCFT=3&amp;window=popup_no_bar&amp;width=385&amp;height=120&amp;START_MAXIMIZED=FALSE&amp;creator=factset&amp;display_string=Audit"}</definedName>
    <definedName name="_27__FDSAUDITLINK__" hidden="1">{"fdsup://Directions/FactSet Auditing Viewer?action=AUDIT_VALUE&amp;DB=129&amp;ID1=53271610&amp;VALUEID=02101&amp;SDATE=201202&amp;PERIODTYPE=QTR_STD&amp;SCFT=3&amp;window=popup_no_bar&amp;width=385&amp;height=120&amp;START_MAXIMIZED=FALSE&amp;creator=factset&amp;display_string=Audit"}</definedName>
    <definedName name="_28__FDSAUDITLINK__" hidden="1">{"fdsup://Directions/FactSet Auditing Viewer?action=AUDIT_VALUE&amp;DB=129&amp;ID1=96184010&amp;VALUEID=31028&amp;SDATE=201202&amp;PERIODTYPE=QTR_KPISTDRTL&amp;SCFT=1&amp;window=popup_no_bar&amp;width=385&amp;height=120&amp;START_MAXIMIZED=FALSE&amp;creator=factset&amp;display_string=Audit"}</definedName>
    <definedName name="_29__FDSAUDITLINK__" hidden="1">{"fdsup://Directions/FactSet Auditing Viewer?action=AUDIT_VALUE&amp;DB=129&amp;ID1=96184010&amp;VALUEID=01001&amp;SDATE=201202&amp;PERIODTYPE=QTR_STD&amp;SCFT=3&amp;window=popup_no_bar&amp;width=385&amp;height=120&amp;START_MAXIMIZED=FALSE&amp;creator=factset&amp;display_string=Audit"}</definedName>
    <definedName name="_3__FDSAUDITLINK__" hidden="1">{"fdsup://Directions/FactSet Auditing Viewer?action=AUDIT_VALUE&amp;DB=129&amp;ID1=96184010&amp;VALUEID=31028&amp;SDATE=201203&amp;PERIODTYPE=QTR_KPISTDRTL&amp;SCFT=1&amp;window=popup_no_bar&amp;width=385&amp;height=120&amp;START_MAXIMIZED=FALSE&amp;creator=factset&amp;display_string=Audit"}</definedName>
    <definedName name="_30__FDSAUDITLINK__" hidden="1">{"fdsup://Directions/FactSet Auditing Viewer?action=AUDIT_VALUE&amp;DB=129&amp;ID1=02385010&amp;VALUEID=01001&amp;SDATE=201202&amp;PERIODTYPE=QTR_STD&amp;SCFT=3&amp;window=popup_no_bar&amp;width=385&amp;height=120&amp;START_MAXIMIZED=FALSE&amp;creator=factset&amp;display_string=Audit"}</definedName>
    <definedName name="_31__FDSAUDITLINK__" hidden="1">{"fdsup://Directions/FactSet Auditing Viewer?action=AUDIT_VALUE&amp;DB=129&amp;ID1=78129510&amp;VALUEID=02101&amp;SDATE=201202&amp;PERIODTYPE=QTR_STD&amp;SCFT=3&amp;window=popup_no_bar&amp;width=385&amp;height=120&amp;START_MAXIMIZED=FALSE&amp;creator=factset&amp;display_string=Audit"}</definedName>
    <definedName name="_32__FDSAUDITLINK__" hidden="1">{"fdsup://Directions/FactSet Auditing Viewer?action=AUDIT_VALUE&amp;DB=129&amp;ID1=03562310&amp;VALUEID=31028&amp;SDATE=201202&amp;PERIODTYPE=QTR_KPISTDRTL&amp;SCFT=1&amp;window=popup_no_bar&amp;width=385&amp;height=120&amp;START_MAXIMIZED=FALSE&amp;creator=factset&amp;display_string=Audit"}</definedName>
    <definedName name="_33__FDSAUDITLINK__" hidden="1">{"fdsup://Directions/FactSet Auditing Viewer?action=AUDIT_VALUE&amp;DB=129&amp;ID1=78129510&amp;VALUEID=01001&amp;SDATE=201202&amp;PERIODTYPE=QTR_STD&amp;SCFT=3&amp;window=popup_no_bar&amp;width=385&amp;height=120&amp;START_MAXIMIZED=FALSE&amp;creator=factset&amp;display_string=Audit"}</definedName>
    <definedName name="_34__FDSAUDITLINK__" hidden="1">{"fdsup://Directions/FactSet Auditing Viewer?action=AUDIT_VALUE&amp;DB=129&amp;ID1=03562310&amp;VALUEID=02101&amp;SDATE=201202&amp;PERIODTYPE=QTR_STD&amp;SCFT=3&amp;window=popup_no_bar&amp;width=385&amp;height=120&amp;START_MAXIMIZED=FALSE&amp;creator=factset&amp;display_string=Audit"}</definedName>
    <definedName name="_35__FDSAUDITLINK__" hidden="1">{"fdsup://Directions/FactSet Auditing Viewer?action=AUDIT_VALUE&amp;DB=129&amp;ID1=07557110&amp;VALUEID=31028&amp;SDATE=201204&amp;PERIODTYPE=QTR_KPISTDRTL&amp;SCFT=1&amp;window=popup_no_bar&amp;width=385&amp;height=120&amp;START_MAXIMIZED=FALSE&amp;creator=factset&amp;display_string=Audit"}</definedName>
    <definedName name="_36__FDSAUDITLINK__" hidden="1">{"fdsup://Directions/FactSet Auditing Viewer?action=AUDIT_VALUE&amp;DB=129&amp;ID1=16861510&amp;VALUEID=31028&amp;SDATE=201202&amp;PERIODTYPE=QTR_KPISTDRTL&amp;SCFT=1&amp;window=popup_no_bar&amp;width=385&amp;height=120&amp;START_MAXIMIZED=FALSE&amp;creator=factset&amp;display_string=Audit"}</definedName>
    <definedName name="_37__FDSAUDITLINK__" hidden="1">{"fdsup://Directions/FactSet Auditing Viewer?action=AUDIT_VALUE&amp;DB=129&amp;ID1=11844010&amp;VALUEID=31028&amp;SDATE=201202&amp;PERIODTYPE=QTR_KPISTDRTL&amp;SCFT=1&amp;window=popup_no_bar&amp;width=385&amp;height=120&amp;START_MAXIMIZED=FALSE&amp;creator=factset&amp;display_string=Audit"}</definedName>
    <definedName name="_38__FDSAUDITLINK__" hidden="1">{"fdsup://Directions/FactSet Auditing Viewer?action=AUDIT_VALUE&amp;DB=129&amp;ID1=19306820&amp;VALUEID=01001&amp;SDATE=201202&amp;PERIODTYPE=QTR_STD&amp;SCFT=3&amp;window=popup_no_bar&amp;width=385&amp;height=120&amp;START_MAXIMIZED=FALSE&amp;creator=factset&amp;display_string=Audit"}</definedName>
    <definedName name="_39__FDSAUDITLINK__" hidden="1">{"fdsup://Directions/FactSet Auditing Viewer?action=AUDIT_VALUE&amp;DB=129&amp;ID1=53271610&amp;VALUEID=01001&amp;SDATE=201202&amp;PERIODTYPE=QTR_STD&amp;SCFT=3&amp;window=popup_no_bar&amp;width=385&amp;height=120&amp;START_MAXIMIZED=FALSE&amp;creator=factset&amp;display_string=Audit"}</definedName>
    <definedName name="_4__FDSAUDITLINK__" hidden="1">{"fdsup://Directions/FactSet Auditing Viewer?action=AUDIT_VALUE&amp;DB=129&amp;ID1=07557110&amp;VALUEID=31028&amp;SDATE=201301&amp;PERIODTYPE=QTR_KPISTDRTL&amp;SCFT=1&amp;window=popup_no_bar&amp;width=385&amp;height=120&amp;START_MAXIMIZED=FALSE&amp;creator=factset&amp;display_string=Audit"}</definedName>
    <definedName name="_40__FDSAUDITLINK__" hidden="1">{"fdsup://Directions/FactSet Auditing Viewer?action=AUDIT_VALUE&amp;DB=129&amp;ID1=07557110&amp;VALUEID=02101&amp;SDATE=201204&amp;PERIODTYPE=QTR_STD&amp;SCFT=3&amp;window=popup_no_bar&amp;width=385&amp;height=120&amp;START_MAXIMIZED=FALSE&amp;creator=factset&amp;display_string=Audit"}</definedName>
    <definedName name="_41__FDSAUDITLINK__" hidden="1">{"fdsup://Directions/FactSet Auditing Viewer?action=AUDIT_VALUE&amp;DB=129&amp;ID1=16861510&amp;VALUEID=02101&amp;SDATE=201202&amp;PERIODTYPE=QTR_STD&amp;SCFT=3&amp;window=popup_no_bar&amp;width=385&amp;height=120&amp;START_MAXIMIZED=FALSE&amp;creator=factset&amp;display_string=Audit"}</definedName>
    <definedName name="_42__FDSAUDITLINK__" hidden="1">{"fdsup://Directions/FactSet Auditing Viewer?action=AUDIT_VALUE&amp;DB=129&amp;ID1=11844010&amp;VALUEID=02101&amp;SDATE=201202&amp;PERIODTYPE=QTR_STD&amp;SCFT=3&amp;window=popup_no_bar&amp;width=385&amp;height=120&amp;START_MAXIMIZED=FALSE&amp;creator=factset&amp;display_string=Audit"}</definedName>
    <definedName name="_43__FDSAUDITLINK__" hidden="1">{"fdsup://Directions/FactSet Auditing Viewer?action=AUDIT_VALUE&amp;DB=129&amp;ID1=96184010&amp;VALUEID=31028&amp;SDATE=201201&amp;PERIODTYPE=QTR_KPISTDRTL&amp;SCFT=1&amp;window=popup_no_bar&amp;width=385&amp;height=120&amp;START_MAXIMIZED=FALSE&amp;creator=factset&amp;display_string=Audit"}</definedName>
    <definedName name="_44__FDSAUDITLINK__" hidden="1">{"fdsup://Directions/FactSet Auditing Viewer?action=AUDIT_VALUE&amp;DB=129&amp;ID1=96184010&amp;VALUEID=01001&amp;SDATE=201201&amp;PERIODTYPE=QTR_STD&amp;SCFT=3&amp;window=popup_no_bar&amp;width=385&amp;height=120&amp;START_MAXIMIZED=FALSE&amp;creator=factset&amp;display_string=Audit"}</definedName>
    <definedName name="_45__FDSAUDITLINK__" hidden="1">{"fdsup://Directions/FactSet Auditing Viewer?action=AUDIT_VALUE&amp;DB=129&amp;ID1=96184010&amp;VALUEID=02101&amp;SDATE=201201&amp;PERIODTYPE=QTR_STD&amp;SCFT=3&amp;window=popup_no_bar&amp;width=385&amp;height=120&amp;START_MAXIMIZED=FALSE&amp;creator=factset&amp;display_string=Audit"}</definedName>
    <definedName name="_46__FDSAUDITLINK__" hidden="1">{"fdsup://Directions/FactSet Auditing Viewer?action=AUDIT_VALUE&amp;DB=129&amp;ID1=30219E10&amp;VALUEID=02101&amp;SDATE=201201&amp;PERIODTYPE=QTR_STD&amp;SCFT=3&amp;window=popup_no_bar&amp;width=385&amp;height=120&amp;START_MAXIMIZED=FALSE&amp;creator=factset&amp;display_string=Audit"}</definedName>
    <definedName name="_47__FDSAUDITLINK__" hidden="1">{"fdsup://Directions/FactSet Auditing Viewer?action=AUDIT_VALUE&amp;DB=129&amp;ID1=02385010&amp;VALUEID=02101&amp;SDATE=201201&amp;PERIODTYPE=QTR_STD&amp;SCFT=3&amp;window=popup_no_bar&amp;width=385&amp;height=120&amp;START_MAXIMIZED=FALSE&amp;creator=factset&amp;display_string=Audit"}</definedName>
    <definedName name="_48__FDSAUDITLINK__" hidden="1">{"fdsup://Directions/FactSet Auditing Viewer?action=AUDIT_VALUE&amp;DB=129&amp;ID1=78129510&amp;VALUEID=31028&amp;SDATE=201201&amp;PERIODTYPE=QTR_KPISTDRTL&amp;SCFT=1&amp;window=popup_no_bar&amp;width=385&amp;height=120&amp;START_MAXIMIZED=FALSE&amp;creator=factset&amp;display_string=Audit"}</definedName>
    <definedName name="_49__FDSAUDITLINK__" hidden="1">{"fdsup://Directions/FactSet Auditing Viewer?action=AUDIT_VALUE&amp;DB=129&amp;ID1=03562310&amp;VALUEID=01001&amp;SDATE=201201&amp;PERIODTYPE=QTR_STD&amp;SCFT=3&amp;window=popup_no_bar&amp;width=385&amp;height=120&amp;START_MAXIMIZED=FALSE&amp;creator=factset&amp;display_string=Audit"}</definedName>
    <definedName name="_5__FDSAUDITLINK__" hidden="1">{"fdsup://Directions/FactSet Auditing Viewer?action=AUDIT_VALUE&amp;DB=129&amp;ID1=11844010&amp;VALUEID=31028&amp;SDATE=201203&amp;PERIODTYPE=QTR_KPISTDRTL&amp;SCFT=1&amp;window=popup_no_bar&amp;width=385&amp;height=120&amp;START_MAXIMIZED=FALSE&amp;creator=factset&amp;display_string=Audit"}</definedName>
    <definedName name="_50__FDSAUDITLINK__" hidden="1">{"fdsup://Directions/FactSet Auditing Viewer?action=AUDIT_VALUE&amp;DB=129&amp;ID1=02385010&amp;VALUEID=01001&amp;SDATE=201201&amp;PERIODTYPE=QTR_STD&amp;SCFT=3&amp;window=popup_no_bar&amp;width=385&amp;height=120&amp;START_MAXIMIZED=FALSE&amp;creator=factset&amp;display_string=Audit"}</definedName>
    <definedName name="_51__FDSAUDITLINK__" hidden="1">{"fdsup://Directions/FactSet Auditing Viewer?action=AUDIT_VALUE&amp;DB=129&amp;ID1=19306810&amp;VALUEID=31028&amp;SDATE=201201&amp;PERIODTYPE=QTR_KPISTDRTL&amp;SCFT=1&amp;window=popup_no_bar&amp;width=385&amp;height=120&amp;START_MAXIMIZED=FALSE&amp;creator=factset&amp;display_string=Audit"}</definedName>
    <definedName name="_52__FDSAUDITLINK__" hidden="1">{"fdsup://Directions/FactSet Auditing Viewer?action=AUDIT_VALUE&amp;DB=129&amp;ID1=53271610&amp;VALUEID=31028&amp;SDATE=201201&amp;PERIODTYPE=QTR_KPISTDRTL&amp;SCFT=1&amp;window=popup_no_bar&amp;width=385&amp;height=120&amp;START_MAXIMIZED=FALSE&amp;creator=factset&amp;display_string=Audit"}</definedName>
    <definedName name="_53__FDSAUDITLINK__" hidden="1">{"fdsup://Directions/FactSet Auditing Viewer?action=AUDIT_VALUE&amp;DB=129&amp;ID1=07557110&amp;VALUEID=01001&amp;SDATE=201203&amp;PERIODTYPE=QTR_STD&amp;SCFT=3&amp;window=popup_no_bar&amp;width=385&amp;height=120&amp;START_MAXIMIZED=FALSE&amp;creator=factset&amp;display_string=Audit"}</definedName>
    <definedName name="_54__FDSAUDITLINK__" hidden="1">{"fdsup://Directions/FactSet Auditing Viewer?action=AUDIT_VALUE&amp;DB=129&amp;ID1=16861510&amp;VALUEID=01001&amp;SDATE=201201&amp;PERIODTYPE=QTR_STD&amp;SCFT=3&amp;window=popup_no_bar&amp;width=385&amp;height=120&amp;START_MAXIMIZED=FALSE&amp;creator=factset&amp;display_string=Audit"}</definedName>
    <definedName name="_55__FDSAUDITLINK__" hidden="1">{"fdsup://Directions/FactSet Auditing Viewer?action=AUDIT_VALUE&amp;DB=129&amp;ID1=11844010&amp;VALUEID=01001&amp;SDATE=201201&amp;PERIODTYPE=QTR_STD&amp;SCFT=3&amp;window=popup_no_bar&amp;width=385&amp;height=120&amp;START_MAXIMIZED=FALSE&amp;creator=factset&amp;display_string=Audit"}</definedName>
    <definedName name="_56__FDSAUDITLINK__" hidden="1">{"fdsup://Directions/FactSet Auditing Viewer?action=AUDIT_VALUE&amp;DB=129&amp;ID1=19306820&amp;VALUEID=02101&amp;SDATE=201201&amp;PERIODTYPE=QTR_STD&amp;SCFT=3&amp;window=popup_no_bar&amp;width=385&amp;height=120&amp;START_MAXIMIZED=FALSE&amp;creator=factset&amp;display_string=Audit"}</definedName>
    <definedName name="_57__FDSAUDITLINK__" hidden="1">{"fdsup://Directions/FactSet Auditing Viewer?action=AUDIT_VALUE&amp;DB=129&amp;ID1=53271610&amp;VALUEID=02101&amp;SDATE=201201&amp;PERIODTYPE=QTR_STD&amp;SCFT=3&amp;window=popup_no_bar&amp;width=385&amp;height=120&amp;START_MAXIMIZED=FALSE&amp;creator=factset&amp;display_string=Audit"}</definedName>
    <definedName name="_58__FDSAUDITLINK__" hidden="1">{"fdsup://Directions/FactSet Auditing Viewer?action=AUDIT_VALUE&amp;DB=129&amp;ID1=30219E10&amp;VALUEID=31028&amp;SDATE=201201&amp;PERIODTYPE=QTR_KPISTDRTL&amp;SCFT=1&amp;window=popup_no_bar&amp;width=385&amp;height=120&amp;START_MAXIMIZED=FALSE&amp;creator=factset&amp;display_string=Audit"}</definedName>
    <definedName name="_59__FDSAUDITLINK__" hidden="1">{"fdsup://Directions/FactSet Auditing Viewer?action=AUDIT_VALUE&amp;DB=129&amp;ID1=78129510&amp;VALUEID=01001&amp;SDATE=201201&amp;PERIODTYPE=QTR_STD&amp;SCFT=3&amp;window=popup_no_bar&amp;width=385&amp;height=120&amp;START_MAXIMIZED=FALSE&amp;creator=factset&amp;display_string=Audit"}</definedName>
    <definedName name="_6__FDSAUDITLINK__" hidden="1">{"fdsup://Directions/FactSet Auditing Viewer?action=AUDIT_VALUE&amp;DB=129&amp;ID1=53271610&amp;VALUEID=01001&amp;SDATE=201203&amp;PERIODTYPE=QTR_STD&amp;SCFT=3&amp;window=popup_no_bar&amp;width=385&amp;height=120&amp;START_MAXIMIZED=FALSE&amp;creator=factset&amp;display_string=Audit"}</definedName>
    <definedName name="_60__FDSAUDITLINK__" hidden="1">{"fdsup://Directions/FactSet Auditing Viewer?action=AUDIT_VALUE&amp;DB=129&amp;ID1=03562310&amp;VALUEID=02101&amp;SDATE=201201&amp;PERIODTYPE=QTR_STD&amp;SCFT=3&amp;window=popup_no_bar&amp;width=385&amp;height=120&amp;START_MAXIMIZED=FALSE&amp;creator=factset&amp;display_string=Audit"}</definedName>
    <definedName name="_61__FDSAUDITLINK__" hidden="1">{"fdsup://Directions/FactSet Auditing Viewer?action=AUDIT_VALUE&amp;DB=129&amp;ID1=78129510&amp;VALUEID=02101&amp;SDATE=201201&amp;PERIODTYPE=QTR_STD&amp;SCFT=3&amp;window=popup_no_bar&amp;width=385&amp;height=120&amp;START_MAXIMIZED=FALSE&amp;creator=factset&amp;display_string=Audit"}</definedName>
    <definedName name="_62__FDSAUDITLINK__" hidden="1">{"fdsup://Directions/FactSet Auditing Viewer?action=AUDIT_VALUE&amp;DB=129&amp;ID1=03562310&amp;VALUEID=31028&amp;SDATE=201201&amp;PERIODTYPE=QTR_KPISTDRTL&amp;SCFT=1&amp;window=popup_no_bar&amp;width=385&amp;height=120&amp;START_MAXIMIZED=FALSE&amp;creator=factset&amp;display_string=Audit"}</definedName>
    <definedName name="_63__FDSAUDITLINK__" hidden="1">{"fdsup://Directions/FactSet Auditing Viewer?action=AUDIT_VALUE&amp;DB=129&amp;ID1=30219E10&amp;VALUEID=01001&amp;SDATE=201201&amp;PERIODTYPE=QTR_STD&amp;SCFT=3&amp;window=popup_no_bar&amp;width=385&amp;height=120&amp;START_MAXIMIZED=FALSE&amp;creator=factset&amp;display_string=Audit"}</definedName>
    <definedName name="_64__FDSAUDITLINK__" hidden="1">{"fdsup://Directions/FactSet Auditing Viewer?action=AUDIT_VALUE&amp;DB=129&amp;ID1=07557110&amp;VALUEID=31028&amp;SDATE=201203&amp;PERIODTYPE=QTR_KPISTDRTL&amp;SCFT=1&amp;window=popup_no_bar&amp;width=385&amp;height=120&amp;START_MAXIMIZED=FALSE&amp;creator=factset&amp;display_string=Audit"}</definedName>
    <definedName name="_65__FDSAUDITLINK__" hidden="1">{"fdsup://Directions/FactSet Auditing Viewer?action=AUDIT_VALUE&amp;DB=129&amp;ID1=16861510&amp;VALUEID=31028&amp;SDATE=201201&amp;PERIODTYPE=QTR_KPISTDRTL&amp;SCFT=1&amp;window=popup_no_bar&amp;width=385&amp;height=120&amp;START_MAXIMIZED=FALSE&amp;creator=factset&amp;display_string=Audit"}</definedName>
    <definedName name="_66__FDSAUDITLINK__" hidden="1">{"fdsup://Directions/FactSet Auditing Viewer?action=AUDIT_VALUE&amp;DB=129&amp;ID1=11844010&amp;VALUEID=31028&amp;SDATE=201201&amp;PERIODTYPE=QTR_KPISTDRTL&amp;SCFT=1&amp;window=popup_no_bar&amp;width=385&amp;height=120&amp;START_MAXIMIZED=FALSE&amp;creator=factset&amp;display_string=Audit"}</definedName>
    <definedName name="_67__FDSAUDITLINK__" hidden="1">{"fdsup://Directions/FactSet Auditing Viewer?action=AUDIT_VALUE&amp;DB=129&amp;ID1=19306820&amp;VALUEID=01001&amp;SDATE=201201&amp;PERIODTYPE=QTR_STD&amp;SCFT=3&amp;window=popup_no_bar&amp;width=385&amp;height=120&amp;START_MAXIMIZED=FALSE&amp;creator=factset&amp;display_string=Audit"}</definedName>
    <definedName name="_68__FDSAUDITLINK__" hidden="1">{"fdsup://Directions/FactSet Auditing Viewer?action=AUDIT_VALUE&amp;DB=129&amp;ID1=53271610&amp;VALUEID=01001&amp;SDATE=201201&amp;PERIODTYPE=QTR_STD&amp;SCFT=3&amp;window=popup_no_bar&amp;width=385&amp;height=120&amp;START_MAXIMIZED=FALSE&amp;creator=factset&amp;display_string=Audit"}</definedName>
    <definedName name="_69__FDSAUDITLINK__" hidden="1">{"fdsup://Directions/FactSet Auditing Viewer?action=AUDIT_VALUE&amp;DB=129&amp;ID1=07557110&amp;VALUEID=02101&amp;SDATE=201203&amp;PERIODTYPE=QTR_STD&amp;SCFT=3&amp;window=popup_no_bar&amp;width=385&amp;height=120&amp;START_MAXIMIZED=FALSE&amp;creator=factset&amp;display_string=Audit"}</definedName>
    <definedName name="_7__FDSAUDITLINK__" hidden="1">{"fdsup://Directions/FactSet Auditing Viewer?action=AUDIT_VALUE&amp;DB=129&amp;ID1=07557110&amp;VALUEID=02101&amp;SDATE=201301&amp;PERIODTYPE=QTR_STD&amp;SCFT=3&amp;window=popup_no_bar&amp;width=385&amp;height=120&amp;START_MAXIMIZED=FALSE&amp;creator=factset&amp;display_string=Audit"}</definedName>
    <definedName name="_70__FDSAUDITLINK__" hidden="1">{"fdsup://Directions/FactSet Auditing Viewer?action=AUDIT_VALUE&amp;DB=129&amp;ID1=16861510&amp;VALUEID=02101&amp;SDATE=201201&amp;PERIODTYPE=QTR_STD&amp;SCFT=3&amp;window=popup_no_bar&amp;width=385&amp;height=120&amp;START_MAXIMIZED=FALSE&amp;creator=factset&amp;display_string=Audit"}</definedName>
    <definedName name="_71__FDSAUDITLINK__" hidden="1">{"fdsup://Directions/FactSet Auditing Viewer?action=AUDIT_VALUE&amp;DB=129&amp;ID1=11844010&amp;VALUEID=02101&amp;SDATE=201201&amp;PERIODTYPE=QTR_STD&amp;SCFT=3&amp;window=popup_no_bar&amp;width=385&amp;height=120&amp;START_MAXIMIZED=FALSE&amp;creator=factset&amp;display_string=Audit"}</definedName>
    <definedName name="_72__FDSAUDITLINK__" hidden="1">{"fdsup://Directions/FactSet Auditing Viewer?action=AUDIT_VALUE&amp;DB=129&amp;ID1=53271610&amp;VALUEID=02101&amp;SDATE=201104&amp;PERIODTYPE=QTR_STD&amp;SCFT=3&amp;window=popup_no_bar&amp;width=385&amp;height=120&amp;START_MAXIMIZED=FALSE&amp;creator=factset&amp;display_string=Audit"}</definedName>
    <definedName name="_73__FDSAUDITLINK__" hidden="1">{"fdsup://Directions/FactSet Auditing Viewer?action=AUDIT_VALUE&amp;DB=129&amp;ID1=19306820&amp;VALUEID=02101&amp;SDATE=201104&amp;PERIODTYPE=QTR_STD&amp;SCFT=3&amp;window=popup_no_bar&amp;width=385&amp;height=120&amp;START_MAXIMIZED=FALSE&amp;creator=factset&amp;display_string=Audit"}</definedName>
    <definedName name="_74__FDSAUDITLINK__" hidden="1">{"fdsup://Directions/FactSet Auditing Viewer?action=AUDIT_VALUE&amp;DB=129&amp;ID1=11844010&amp;VALUEID=01001&amp;SDATE=201104&amp;PERIODTYPE=QTR_STD&amp;SCFT=3&amp;window=popup_no_bar&amp;width=385&amp;height=120&amp;START_MAXIMIZED=FALSE&amp;creator=factset&amp;display_string=Audit"}</definedName>
    <definedName name="_75__FDSAUDITLINK__" hidden="1">{"fdsup://Directions/FactSet Auditing Viewer?action=AUDIT_VALUE&amp;DB=129&amp;ID1=16861510&amp;VALUEID=01001&amp;SDATE=201104&amp;PERIODTYPE=QTR_STD&amp;SCFT=3&amp;window=popup_no_bar&amp;width=385&amp;height=120&amp;START_MAXIMIZED=FALSE&amp;creator=factset&amp;display_string=Audit"}</definedName>
    <definedName name="_76__FDSAUDITLINK__" hidden="1">{"fdsup://Directions/FactSet Auditing Viewer?action=AUDIT_VALUE&amp;DB=129&amp;ID1=07557110&amp;VALUEID=01001&amp;SDATE=201202&amp;PERIODTYPE=QTR_STD&amp;SCFT=3&amp;window=popup_no_bar&amp;width=385&amp;height=120&amp;START_MAXIMIZED=FALSE&amp;creator=factset&amp;display_string=Audit"}</definedName>
    <definedName name="_77__FDSAUDITLINK__" hidden="1">{"fdsup://Directions/FactSet Auditing Viewer?action=AUDIT_VALUE&amp;DB=129&amp;ID1=53271610&amp;VALUEID=31028&amp;SDATE=201104&amp;PERIODTYPE=QTR_KPISTDRTL&amp;SCFT=1&amp;window=popup_no_bar&amp;width=385&amp;height=120&amp;START_MAXIMIZED=FALSE&amp;creator=factset&amp;display_string=Audit"}</definedName>
    <definedName name="_78__FDSAUDITLINK__" hidden="1">{"fdsup://Directions/FactSet Auditing Viewer?action=AUDIT_VALUE&amp;DB=129&amp;ID1=19306810&amp;VALUEID=31028&amp;SDATE=201104&amp;PERIODTYPE=QTR_KPISTDRTL&amp;SCFT=1&amp;window=popup_no_bar&amp;width=385&amp;height=120&amp;START_MAXIMIZED=FALSE&amp;creator=factset&amp;display_string=Audit"}</definedName>
    <definedName name="_79__FDSAUDITLINK__" hidden="1">{"fdsup://Directions/FactSet Auditing Viewer?action=AUDIT_VALUE&amp;DB=129&amp;ID1=78129510&amp;VALUEID=02101&amp;SDATE=201104&amp;PERIODTYPE=QTR_STD&amp;SCFT=3&amp;window=popup_no_bar&amp;width=385&amp;height=120&amp;START_MAXIMIZED=FALSE&amp;creator=factset&amp;display_string=Audit"}</definedName>
    <definedName name="_8__FDSAUDITLINK__" hidden="1">{"fdsup://Directions/FactSet Auditing Viewer?action=AUDIT_VALUE&amp;DB=129&amp;ID1=11844010&amp;VALUEID=02101&amp;SDATE=201203&amp;PERIODTYPE=QTR_STD&amp;SCFT=3&amp;window=popup_no_bar&amp;width=385&amp;height=120&amp;START_MAXIMIZED=FALSE&amp;creator=factset&amp;display_string=Audit"}</definedName>
    <definedName name="_80__FDSAUDITLINK__" hidden="1">{"fdsup://Directions/FactSet Auditing Viewer?action=AUDIT_VALUE&amp;DB=129&amp;ID1=03562310&amp;VALUEID=02101&amp;SDATE=201104&amp;PERIODTYPE=QTR_STD&amp;SCFT=3&amp;window=popup_no_bar&amp;width=385&amp;height=120&amp;START_MAXIMIZED=FALSE&amp;creator=factset&amp;display_string=Audit"}</definedName>
    <definedName name="_81__FDSAUDITLINK__" hidden="1">{"fdsup://Directions/FactSet Auditing Viewer?action=AUDIT_VALUE&amp;DB=129&amp;ID1=02385010&amp;VALUEID=01001&amp;SDATE=201104&amp;PERIODTYPE=QTR_STD&amp;SCFT=3&amp;window=popup_no_bar&amp;width=385&amp;height=120&amp;START_MAXIMIZED=FALSE&amp;creator=factset&amp;display_string=Audit"}</definedName>
    <definedName name="_82__FDSAUDITLINK__" hidden="1">{"fdsup://Directions/FactSet Auditing Viewer?action=AUDIT_VALUE&amp;DB=129&amp;ID1=30219E10&amp;VALUEID=01001&amp;SDATE=201104&amp;PERIODTYPE=QTR_STD&amp;SCFT=3&amp;window=popup_no_bar&amp;width=385&amp;height=120&amp;START_MAXIMIZED=FALSE&amp;creator=factset&amp;display_string=Audit"}</definedName>
    <definedName name="_83__FDSAUDITLINK__" hidden="1">{"fdsup://Directions/FactSet Auditing Viewer?action=AUDIT_VALUE&amp;DB=129&amp;ID1=96184010&amp;VALUEID=01001&amp;SDATE=201104&amp;PERIODTYPE=QTR_STD&amp;SCFT=3&amp;window=popup_no_bar&amp;width=385&amp;height=120&amp;START_MAXIMIZED=FALSE&amp;creator=factset&amp;display_string=Audit"}</definedName>
    <definedName name="_84__FDSAUDITLINK__" hidden="1">{"fdsup://Directions/FactSet Auditing Viewer?action=AUDIT_VALUE&amp;DB=129&amp;ID1=78129510&amp;VALUEID=31028&amp;SDATE=201104&amp;PERIODTYPE=QTR_KPISTDRTL&amp;SCFT=1&amp;window=popup_no_bar&amp;width=385&amp;height=120&amp;START_MAXIMIZED=FALSE&amp;creator=factset&amp;display_string=Audit"}</definedName>
    <definedName name="_85__FDSAUDITLINK__" hidden="1">{"fdsup://Directions/FactSet Auditing Viewer?action=AUDIT_VALUE&amp;DB=129&amp;ID1=11844010&amp;VALUEID=02101&amp;SDATE=201104&amp;PERIODTYPE=QTR_STD&amp;SCFT=3&amp;window=popup_no_bar&amp;width=385&amp;height=120&amp;START_MAXIMIZED=FALSE&amp;creator=factset&amp;display_string=Audit"}</definedName>
    <definedName name="_86__FDSAUDITLINK__" hidden="1">{"fdsup://Directions/FactSet Auditing Viewer?action=AUDIT_VALUE&amp;DB=129&amp;ID1=16861510&amp;VALUEID=02101&amp;SDATE=201104&amp;PERIODTYPE=QTR_STD&amp;SCFT=3&amp;window=popup_no_bar&amp;width=385&amp;height=120&amp;START_MAXIMIZED=FALSE&amp;creator=factset&amp;display_string=Audit"}</definedName>
    <definedName name="_87__FDSAUDITLINK__" hidden="1">{"fdsup://Directions/FactSet Auditing Viewer?action=AUDIT_VALUE&amp;DB=129&amp;ID1=07557110&amp;VALUEID=02101&amp;SDATE=201202&amp;PERIODTYPE=QTR_STD&amp;SCFT=3&amp;window=popup_no_bar&amp;width=385&amp;height=120&amp;START_MAXIMIZED=FALSE&amp;creator=factset&amp;display_string=Audit"}</definedName>
    <definedName name="_88__FDSAUDITLINK__" hidden="1">{"fdsup://Directions/FactSet Auditing Viewer?action=AUDIT_VALUE&amp;DB=129&amp;ID1=53271610&amp;VALUEID=01001&amp;SDATE=201104&amp;PERIODTYPE=QTR_STD&amp;SCFT=3&amp;window=popup_no_bar&amp;width=385&amp;height=120&amp;START_MAXIMIZED=FALSE&amp;creator=factset&amp;display_string=Audit"}</definedName>
    <definedName name="_89__FDSAUDITLINK__" hidden="1">{"fdsup://Directions/FactSet Auditing Viewer?action=AUDIT_VALUE&amp;DB=129&amp;ID1=19306820&amp;VALUEID=01001&amp;SDATE=201104&amp;PERIODTYPE=QTR_STD&amp;SCFT=3&amp;window=popup_no_bar&amp;width=385&amp;height=120&amp;START_MAXIMIZED=FALSE&amp;creator=factset&amp;display_string=Audit"}</definedName>
    <definedName name="_9__FDSAUDITLINK__" hidden="1">{"fdsup://Directions/FactSet Auditing Viewer?action=AUDIT_VALUE&amp;DB=129&amp;ID1=02385010&amp;VALUEID=02101&amp;SDATE=201203&amp;PERIODTYPE=QTR_STD&amp;SCFT=3&amp;window=popup_no_bar&amp;width=385&amp;height=120&amp;START_MAXIMIZED=FALSE&amp;creator=factset&amp;display_string=Audit"}</definedName>
    <definedName name="_90__FDSAUDITLINK__" hidden="1">{"fdsup://Directions/FactSet Auditing Viewer?action=AUDIT_VALUE&amp;DB=129&amp;ID1=11844010&amp;VALUEID=31028&amp;SDATE=201104&amp;PERIODTYPE=QTR_KPISTDRTL&amp;SCFT=1&amp;window=popup_no_bar&amp;width=385&amp;height=120&amp;START_MAXIMIZED=FALSE&amp;creator=factset&amp;display_string=Audit"}</definedName>
    <definedName name="_91__FDSAUDITLINK__" hidden="1">{"fdsup://Directions/FactSet Auditing Viewer?action=AUDIT_VALUE&amp;DB=129&amp;ID1=16861510&amp;VALUEID=31028&amp;SDATE=201104&amp;PERIODTYPE=QTR_KPISTDRTL&amp;SCFT=1&amp;window=popup_no_bar&amp;width=385&amp;height=120&amp;START_MAXIMIZED=FALSE&amp;creator=factset&amp;display_string=Audit"}</definedName>
    <definedName name="_92__FDSAUDITLINK__" hidden="1">{"fdsup://Directions/FactSet Auditing Viewer?action=AUDIT_VALUE&amp;DB=129&amp;ID1=07557110&amp;VALUEID=31028&amp;SDATE=201202&amp;PERIODTYPE=QTR_KPISTDRTL&amp;SCFT=1&amp;window=popup_no_bar&amp;width=385&amp;height=120&amp;START_MAXIMIZED=FALSE&amp;creator=factset&amp;display_string=Audit"}</definedName>
    <definedName name="_93__FDSAUDITLINK__" hidden="1">{"fdsup://Directions/FactSet Auditing Viewer?action=AUDIT_VALUE&amp;DB=129&amp;ID1=02385010&amp;VALUEID=02101&amp;SDATE=201104&amp;PERIODTYPE=QTR_STD&amp;SCFT=3&amp;window=popup_no_bar&amp;width=385&amp;height=120&amp;START_MAXIMIZED=FALSE&amp;creator=factset&amp;display_string=Audit"}</definedName>
    <definedName name="_94__FDSAUDITLINK__" hidden="1">{"fdsup://Directions/FactSet Auditing Viewer?action=AUDIT_VALUE&amp;DB=129&amp;ID1=30219E10&amp;VALUEID=02101&amp;SDATE=201104&amp;PERIODTYPE=QTR_STD&amp;SCFT=3&amp;window=popup_no_bar&amp;width=385&amp;height=120&amp;START_MAXIMIZED=FALSE&amp;creator=factset&amp;display_string=Audit"}</definedName>
    <definedName name="_95__FDSAUDITLINK__" hidden="1">{"fdsup://Directions/FactSet Auditing Viewer?action=AUDIT_VALUE&amp;DB=129&amp;ID1=96184010&amp;VALUEID=02101&amp;SDATE=201104&amp;PERIODTYPE=QTR_STD&amp;SCFT=3&amp;window=popup_no_bar&amp;width=385&amp;height=120&amp;START_MAXIMIZED=FALSE&amp;creator=factset&amp;display_string=Audit"}</definedName>
    <definedName name="_96__FDSAUDITLINK__" hidden="1">{"fdsup://Directions/FactSet Auditing Viewer?action=AUDIT_VALUE&amp;DB=129&amp;ID1=78129510&amp;VALUEID=01001&amp;SDATE=201104&amp;PERIODTYPE=QTR_STD&amp;SCFT=3&amp;window=popup_no_bar&amp;width=385&amp;height=120&amp;START_MAXIMIZED=FALSE&amp;creator=factset&amp;display_string=Audit"}</definedName>
    <definedName name="_97__FDSAUDITLINK__" hidden="1">{"fdsup://Directions/FactSet Auditing Viewer?action=AUDIT_VALUE&amp;DB=129&amp;ID1=03562310&amp;VALUEID=01001&amp;SDATE=201104&amp;PERIODTYPE=QTR_STD&amp;SCFT=3&amp;window=popup_no_bar&amp;width=385&amp;height=120&amp;START_MAXIMIZED=FALSE&amp;creator=factset&amp;display_string=Audit"}</definedName>
    <definedName name="_98__FDSAUDITLINK__" hidden="1">{"fdsup://Directions/FactSet Auditing Viewer?action=AUDIT_VALUE&amp;DB=129&amp;ID1=30219E10&amp;VALUEID=31028&amp;SDATE=201104&amp;PERIODTYPE=QTR_KPISTDRTL&amp;SCFT=1&amp;window=popup_no_bar&amp;width=385&amp;height=120&amp;START_MAXIMIZED=FALSE&amp;creator=factset&amp;display_string=Audit"}</definedName>
    <definedName name="_99__FDSAUDITLINK__" hidden="1">{"fdsup://Directions/FactSet Auditing Viewer?action=AUDIT_VALUE&amp;DB=129&amp;ID1=96184010&amp;VALUEID=31028&amp;SDATE=201104&amp;PERIODTYPE=QTR_KPISTDRTL&amp;SCFT=1&amp;window=popup_no_bar&amp;width=385&amp;height=120&amp;START_MAXIMIZED=FALSE&amp;creator=factset&amp;display_string=Audit"}</definedName>
    <definedName name="_Fill" localSheetId="2" hidden="1">#REF!</definedName>
    <definedName name="_Fill" localSheetId="1" hidden="1">#REF!</definedName>
    <definedName name="_Fill" hidden="1">#REF!</definedName>
    <definedName name="_xlnm._FilterDatabase" hidden="1">[2]INVESTISSEMENTS!$A$2:$L$113</definedName>
    <definedName name="_Key1" localSheetId="2" hidden="1">#REF!</definedName>
    <definedName name="_Key1" localSheetId="1" hidden="1">#REF!</definedName>
    <definedName name="_Key1" hidden="1">#REF!</definedName>
    <definedName name="_Key2" localSheetId="2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Sort" localSheetId="2" hidden="1">#REF!</definedName>
    <definedName name="_Sort" localSheetId="1" hidden="1">#REF!</definedName>
    <definedName name="_Sort" hidden="1">#REF!</definedName>
    <definedName name="_Table2_Out" localSheetId="2" hidden="1">#REF!</definedName>
    <definedName name="_Table2_Out" localSheetId="1" hidden="1">#REF!</definedName>
    <definedName name="_Table2_Out" hidden="1">#REF!</definedName>
    <definedName name="_WHO2" hidden="1">{#N/A,#N/A,FALSE,"SUMMARY";#N/A,#N/A,FALSE,"DETAIL";#N/A,#N/A,FALSE,"VARIANCE"}</definedName>
    <definedName name="_xlchart.v1.0" hidden="1">Charts!$C$35:$C$43</definedName>
    <definedName name="_xlchart.v1.1" hidden="1">Charts!$D$35:$D$43</definedName>
    <definedName name="a" localSheetId="2" hidden="1">#REF!</definedName>
    <definedName name="a" localSheetId="1" hidden="1">#REF!</definedName>
    <definedName name="a" hidden="1">#REF!</definedName>
    <definedName name="A_ALL_KEYWORDS_TYPE_ScalarContributed_EQTY_200009394">#REF!,#REF!,#REF!,#REF!</definedName>
    <definedName name="A_ALL_KEYWORDS_TYPE_ScalarContributed_EQTY_200014205">[3]MELI_Annotation_Sheet!$334:$334,[3]MELI_Annotation_Sheet!$338:$340,[3]MELI_Annotation_Sheet!$345:$347,[3]MELI_Annotation_Sheet!$284:$292</definedName>
    <definedName name="A_ALL_KEYWORDS_TYPE_ScalarContributed_ISSR_208010891">[3]MELI_Annotation_Sheet!$9:$9,[3]MELI_Annotation_Sheet!$41:$41</definedName>
    <definedName name="A_ALL_KEYWORDS_TYPE_Vector_EQTY_200009394">#REF!,#REF!,#REF!,#REF!,#REF!,#REF!,#REF!</definedName>
    <definedName name="A_ALL_KEYWORDS_TYPE_Vector_EQTY_200014205">[3]MELI_Annotation_Sheet!$294:$298,[3]MELI_Annotation_Sheet!$311:$326,[3]MELI_Annotation_Sheet!$328:$328,[3]MELI_Annotation_Sheet!$330:$333,[3]MELI_Annotation_Sheet!$336:$336,[3]MELI_Annotation_Sheet!$341:$341,[3]MELI_Annotation_Sheet!$343:$343,[3]MELI_Annotation_Sheet!$300:$309</definedName>
    <definedName name="A_ALL_KEYWORDS_TYPE_Vector_EQTY_200016696">#REF!,#REF!,#REF!,#REF!,#REF!,#REF!,#REF!</definedName>
    <definedName name="A_ALL_KEYWORDS_TYPE_Vector_ISSR_208007229">#REF!,#REF!,#REF!,#REF!,#REF!,#REF!,#REF!,#REF!,#REF!,#REF!,#REF!,#REF!,#REF!,#REF!,#REF!,#REF!,#REF!,#REF!</definedName>
    <definedName name="A_ALL_KEYWORDS_TYPE_Vector_ISSR_208010891">[3]MELI_Annotation_Sheet!$2:$3,[3]MELI_Annotation_Sheet!$11:$30,[3]MELI_Annotation_Sheet!$32:$36,[3]MELI_Annotation_Sheet!$43:$72,[3]MELI_Annotation_Sheet!$78:$91,[3]MELI_Annotation_Sheet!$96:$112,[3]MELI_Annotation_Sheet!$114:$126,[3]MELI_Annotation_Sheet!$128:$128,[3]MELI_Annotation_Sheet!$132:$136,[3]MELI_Annotation_Sheet!$197:$199,[3]MELI_Annotation_Sheet!$201:$209,[3]MELI_Annotation_Sheet!$211:$236,[3]MELI_Annotation_Sheet!$238:$252,[3]MELI_Annotation_Sheet!$40:$40</definedName>
    <definedName name="A_ALL_MELI">[3]MELI_Annotation_Sheet!$A$1:$CS$347</definedName>
    <definedName name="A_ALL_SECTION_KEYWORDS_EQTY_200014205_13A">[3]MELI_Annotation_Sheet!$C$284:$C$292</definedName>
    <definedName name="A_ALL_SECTION_KEYWORDS_EQTY_200014205_13K">[3]MELI_Annotation_Sheet!$C$294:$C$309</definedName>
    <definedName name="A_ALL_SECTION_KEYWORDS_ISSR_208010891_1314">[3]MELI_Annotation_Sheet!$C$43:$C$72</definedName>
    <definedName name="A_ALL_SECTION_KEYWORDS_ISSR_208010891_13168">[3]MELI_Annotation_Sheet!$C$197:$C$199,[3]MELI_Annotation_Sheet!$C$190</definedName>
    <definedName name="A_ALL_SECTION_KEYWORDS_ISSR_208010891_1319">[3]MELI_Annotation_Sheet!$C$78:$C$91,[3]MELI_Annotation_Sheet!$C$94</definedName>
    <definedName name="A_ALL_SECTION_KEYWORDS_ISSR_208010891_131E">[3]MELI_Annotation_Sheet!$C$96:$C$112</definedName>
    <definedName name="A_ALL_SECTION_KEYWORDS_ISSR_208010891_131O">[3]MELI_Annotation_Sheet!$C$128,[3]MELI_Annotation_Sheet!$C$130</definedName>
    <definedName name="A_ALL_SECTION_KEYWORDS_ISSR_208010891_136E">[3]MELI_Annotation_Sheet!$C$254,[3]MELI_Annotation_Sheet!$C$263</definedName>
    <definedName name="A_ALL_SECTION_KEYWORDS_ISSR_208010891_13V">[3]MELI_Annotation_Sheet!$C$32:$C$36,[3]MELI_Annotation_Sheet!$C$41</definedName>
    <definedName name="A_ALL_SECTIONS_EQTY_200009394">#REF!,#REF!,#REF!,#REF!,#REF!,#REF!,#REF!,#REF!,#REF!,#REF!</definedName>
    <definedName name="A_ALL_SECTIONS_ISSR_208007229">#REF!,#REF!,#REF!,#REF!,#REF!,#REF!,#REF!,#REF!,#REF!,#REF!,#REF!</definedName>
    <definedName name="aaa" hidden="1">{#N/A,#N/A,FALSE,"Annual Earnings Model";#N/A,#N/A,FALSE,"Quarterly Earnings Model";#N/A,#N/A,FALSE,"Header";#N/A,#N/A,FALSE,"Notes"}</definedName>
    <definedName name="AAA_DOCTOPS" hidden="1">"AAA_SET"</definedName>
    <definedName name="AAA_duser" hidden="1">"OFF"</definedName>
    <definedName name="aaaa" hidden="1">{#N/A,#N/A,FALSE,"Annual Model";#N/A,#N/A,FALSE,"Quarterly Model";#N/A,#N/A,FALSE,"Header";#N/A,#N/A,FALSE,"Notes"}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c" localSheetId="2" hidden="1">#REF!</definedName>
    <definedName name="abc" localSheetId="1" hidden="1">#REF!</definedName>
    <definedName name="abc" hidden="1">#REF!</definedName>
    <definedName name="AccessDatabase" hidden="1">"S:\A_Utilisateurs DAG\Morado Juan\Base_DIG_Datas.mdb"</definedName>
    <definedName name="ad" hidden="1">{#N/A,#N/A,FALSE,"Sheet1";#N/A,#N/A,FALSE,"Sheet2";#N/A,#N/A,FALSE,"Sheet3";#N/A,#N/A,FALSE,"Sheet4";#N/A,#N/A,FALSE,"Sheet5";#N/A,#N/A,FALSE,"Sheet6"}</definedName>
    <definedName name="adcd" hidden="1">{#N/A,#N/A,FALSE,"Sheet8";#N/A,#N/A,FALSE,"Sheet7"}</definedName>
    <definedName name="anscount" hidden="1">1</definedName>
    <definedName name="Apparel_Division">"title"</definedName>
    <definedName name="as" hidden="1">{#N/A,#N/A,FALSE,"Annual Earnings Model";#N/A,#N/A,FALSE,"Quarterly Earnings Model";#N/A,#N/A,FALSE,"Header";#N/A,#N/A,FALSE,"Notes"}</definedName>
    <definedName name="asas" hidden="1">{#N/A,#N/A,FALSE,"Annual Earnings Model";#N/A,#N/A,FALSE,"Quarterly Earnings Model";#N/A,#N/A,FALSE,"Header";#N/A,#N/A,FALSE,"Notes"}</definedName>
    <definedName name="asdf2" hidden="1">{#N/A,#N/A,FALSE,"Mill 5"}</definedName>
    <definedName name="asdf45" hidden="1">{#N/A,#N/A,FALSE,"SUMMARY";#N/A,#N/A,FALSE,"DETAIL";#N/A,#N/A,FALSE,"VARIANCE"}</definedName>
    <definedName name="asdfasdfas" hidden="1">{#N/A,#N/A,FALSE,"Sheet1";#N/A,#N/A,FALSE,"Sheet2";#N/A,#N/A,FALSE,"Sheet3";#N/A,#N/A,FALSE,"Sheet4";#N/A,#N/A,FALSE,"Sheet5";#N/A,#N/A,FALSE,"Sheet6"}</definedName>
    <definedName name="aszs" hidden="1">{#N/A,#N/A,FALSE,"Income";#N/A,#N/A,FALSE,"EPS";#N/A,#N/A,FALSE,"CashFlow";#N/A,#N/A,FALSE,"Quarterly";#N/A,#N/A,FALSE,"Dividend";#N/A,#N/A,FALSE,"DetailedRegional";#N/A,#N/A,FALSE,"Return On Equity";#N/A,#N/A,FALSE,"Financials &amp; Ratios";#N/A,#N/A,FALSE,"Other";#N/A,#N/A,FALSE,"Inventory"}</definedName>
    <definedName name="B" hidden="1">{#N/A,#N/A,FALSE,"Sheet1";#N/A,#N/A,FALSE,"Sheet2";#N/A,#N/A,FALSE,"Sheet3";#N/A,#N/A,FALSE,"Sheet4";#N/A,#N/A,FALSE,"Sheet5";#N/A,#N/A,FALSE,"Sheet6"}</definedName>
    <definedName name="belnew" hidden="1">{"IS",#N/A,FALSE,"IS";"RPTIS",#N/A,FALSE,"RPTIS";"STATS",#N/A,FALSE,"STATS";"CELL",#N/A,FALSE,"CELL";"BS",#N/A,FALSE,"BS"}</definedName>
    <definedName name="BLPH1" localSheetId="2" hidden="1">#REF!</definedName>
    <definedName name="BLPH1" localSheetId="1" hidden="1">#REF!</definedName>
    <definedName name="BLPH1" hidden="1">#REF!</definedName>
    <definedName name="BLPH2" localSheetId="2" hidden="1">#REF!</definedName>
    <definedName name="BLPH2" localSheetId="1" hidden="1">#REF!</definedName>
    <definedName name="BLPH2" hidden="1">#REF!</definedName>
    <definedName name="BLPH3" localSheetId="2" hidden="1">#REF!</definedName>
    <definedName name="BLPH3" localSheetId="1" hidden="1">#REF!</definedName>
    <definedName name="BLPH3" hidden="1">#REF!</definedName>
    <definedName name="BLPH4" localSheetId="2" hidden="1">#REF!</definedName>
    <definedName name="BLPH4" localSheetId="1" hidden="1">#REF!</definedName>
    <definedName name="BLPH4" hidden="1">#REF!</definedName>
    <definedName name="BLPH5" localSheetId="2" hidden="1">#REF!</definedName>
    <definedName name="BLPH5" localSheetId="1" hidden="1">#REF!</definedName>
    <definedName name="BLPH5" hidden="1">#REF!</definedName>
    <definedName name="BLPH6" localSheetId="2" hidden="1">#REF!</definedName>
    <definedName name="BLPH6" localSheetId="1" hidden="1">#REF!</definedName>
    <definedName name="BLPH6" hidden="1">#REF!</definedName>
    <definedName name="BLPH7" localSheetId="2" hidden="1">#REF!</definedName>
    <definedName name="BLPH7" localSheetId="1" hidden="1">#REF!</definedName>
    <definedName name="BLPH7" hidden="1">#REF!</definedName>
    <definedName name="BLUE" hidden="1">{#N/A,#N/A,FALSE,"Barranca"}</definedName>
    <definedName name="BLUE1" hidden="1">{#N/A,#N/A,FALSE,"Total";#N/A,#N/A,FALSE,"Sew";#N/A,#N/A,FALSE,"Finish";#N/A,#N/A,FALSE,"CUT";#N/A,#N/A,FALSE,"Mill 5";#N/A,#N/A,FALSE,"Mill 6";#N/A,#N/A,FALSE,"Mill 8";#N/A,#N/A,FALSE,"Mill 9";#N/A,#N/A,FALSE,"Mill 10";#N/A,#N/A,FALSE,"Mill 12";#N/A,#N/A,FALSE,"Mill 15";#N/A,#N/A,FALSE,"Mill 17"}</definedName>
    <definedName name="budget" hidden="1">[4]INVESTISSEMENTS!$A$2:$L$113</definedName>
    <definedName name="cagnew" hidden="1">{"IS",#N/A,FALSE,"IS";"RPTIS",#N/A,FALSE,"RPTIS";"STATS",#N/A,FALSE,"STATS";"CELL",#N/A,FALSE,"CELL";"BS",#N/A,FALSE,"BS"}</definedName>
    <definedName name="cdaf" hidden="1">{#N/A,#N/A,FALSE,"Sheet1";#N/A,#N/A,FALSE,"Sheet2";#N/A,#N/A,FALSE,"Sheet3";#N/A,#N/A,FALSE,"Sheet4";#N/A,#N/A,FALSE,"Sheet5";#N/A,#N/A,FALSE,"Sheet6"}</definedName>
    <definedName name="Choices" localSheetId="2">#N/A</definedName>
    <definedName name="Choices_Wrapper" localSheetId="2">#N/A</definedName>
    <definedName name="CO">"Avon Products, Inc."</definedName>
    <definedName name="cu102.ShareScalingFactor" hidden="1">1000000</definedName>
    <definedName name="cu103.EmployeeScalingFactor" hidden="1">1000</definedName>
    <definedName name="cu107.DPSSymbol" hidden="1">"P"</definedName>
    <definedName name="cu107.EPSSymbol" hidden="1">"R$"</definedName>
    <definedName name="cu71.ScalingFactor" hidden="1">1000000</definedName>
    <definedName name="CYR">"JANUARY 1, 2000"</definedName>
    <definedName name="dcf" hidden="1">{#N/A,#N/A,FALSE,"Summary";#N/A,#N/A,FALSE,"MDBA";#N/A,#N/A,FALSE,"Annual";#N/A,#N/A,FALSE,"Qrtly";#N/A,#N/A,FALSE,"Rates";#N/A,#N/A,FALSE,"CA Sales";#N/A,#N/A,FALSE,"CA SalesQtr";#N/A,#N/A,FALSE,"CA Profit";#N/A,#N/A,FALSE,"CA ProfitQtr";#N/A,#N/A,FALSE,"MD Military Aircraft";#N/A,#N/A,FALSE,"MD Space &amp; Finance";#N/A,#N/A,FALSE,"MD Commercial";#N/A,#N/A,FALSE,"MD Commercial";#N/A,#N/A,FALSE,"Space&amp;Mil.";#N/A,#N/A,FALSE,"Space&amp;DefQtr";#N/A,#N/A,FALSE,"Balance Sht";#N/A,#N/A,FALSE,"Balance Sht";#N/A,#N/A,FALSE,"BalanceShtQtr";#N/A,#N/A,FALSE,"Cash Flow Summary";#N/A,#N/A,FALSE,"Cashflow";#N/A,#N/A,FALSE,"CashflowQtr"}</definedName>
    <definedName name="ddd" hidden="1">{#N/A,#N/A,FALSE,"FAB VENDORS";"BUD SUM",#N/A,FALSE,"BUD SUM WO TEX"}</definedName>
    <definedName name="E_ALL_KEYWORDS_TYPE_ScalarContributed_EQTY_200009394">#REF!,#REF!,#REF!,#REF!</definedName>
    <definedName name="E_ALL_KEYWORDS_TYPE_ScalarContributed_EQTY_200014205">[3]MELI_Exchange_Sheet!$334:$334,[3]MELI_Exchange_Sheet!$338:$340,[3]MELI_Exchange_Sheet!$345:$347,[3]MELI_Exchange_Sheet!$284:$292</definedName>
    <definedName name="E_ALL_KEYWORDS_TYPE_ScalarContributed_ISSR_208010891">[3]MELI_Exchange_Sheet!$9:$9,[3]MELI_Exchange_Sheet!$41:$41</definedName>
    <definedName name="E_ALL_KEYWORDS_TYPE_Vector_EQTY_200009394">#REF!,#REF!,#REF!,#REF!,#REF!,#REF!,#REF!</definedName>
    <definedName name="E_ALL_KEYWORDS_TYPE_Vector_EQTY_200014205">[3]MELI_Exchange_Sheet!$294:$298,[3]MELI_Exchange_Sheet!$311:$326,[3]MELI_Exchange_Sheet!$328:$328,[3]MELI_Exchange_Sheet!$330:$333,[3]MELI_Exchange_Sheet!$336:$336,[3]MELI_Exchange_Sheet!$341:$341,[3]MELI_Exchange_Sheet!$343:$343,[3]MELI_Exchange_Sheet!$300:$309</definedName>
    <definedName name="E_ALL_KEYWORDS_TYPE_Vector_EQTY_200016696">#REF!,#REF!,#REF!,#REF!,#REF!,#REF!,#REF!</definedName>
    <definedName name="E_ALL_KEYWORDS_TYPE_Vector_ISSR_208007229">#REF!,#REF!,#REF!,#REF!,#REF!,#REF!,#REF!,#REF!,#REF!,#REF!,#REF!,#REF!,#REF!,#REF!,#REF!,#REF!,#REF!,#REF!</definedName>
    <definedName name="E_ALL_KEYWORDS_TYPE_Vector_ISSR_208010891">[3]MELI_Exchange_Sheet!$2:$3,[3]MELI_Exchange_Sheet!$11:$30,[3]MELI_Exchange_Sheet!$32:$36,[3]MELI_Exchange_Sheet!$43:$72,[3]MELI_Exchange_Sheet!$96:$112,[3]MELI_Exchange_Sheet!$114:$126,[3]MELI_Exchange_Sheet!$128:$128,[3]MELI_Exchange_Sheet!$132:$136,[3]MELI_Exchange_Sheet!$197:$199,[3]MELI_Exchange_Sheet!$201:$209,[3]MELI_Exchange_Sheet!$211:$236,[3]MELI_Exchange_Sheet!$238:$252,[3]MELI_Exchange_Sheet!$74:$91,[3]MELI_Exchange_Sheet!$187:$190,[3]MELI_Exchange_Sheet!$40:$40</definedName>
    <definedName name="E_ALL_MELI">[3]MELI_Exchange_Sheet!$A$1:$CS$347</definedName>
    <definedName name="E_ALL_NATU3.SA">#REF!</definedName>
    <definedName name="E_ALL_SECTION_KEYWORDS_EQTY_200014205_13A">[3]MELI_Exchange_Sheet!$C$284:$C$292</definedName>
    <definedName name="E_ALL_SECTION_KEYWORDS_EQTY_200014205_13K">[3]MELI_Exchange_Sheet!$C$294:$C$309</definedName>
    <definedName name="E_ALL_SECTION_KEYWORDS_ISSR_208010891_1314">[3]MELI_Exchange_Sheet!$C$43:$C$72</definedName>
    <definedName name="E_ALL_SECTION_KEYWORDS_ISSR_208010891_13168">[3]MELI_Exchange_Sheet!$C$197:$C$199</definedName>
    <definedName name="E_ALL_SECTION_KEYWORDS_ISSR_208010891_1319">[3]MELI_Exchange_Sheet!$C$74:$C$91,[3]MELI_Exchange_Sheet!$C$94</definedName>
    <definedName name="E_ALL_SECTION_KEYWORDS_ISSR_208010891_131E">[3]MELI_Exchange_Sheet!$C$96:$C$112</definedName>
    <definedName name="E_ALL_SECTION_KEYWORDS_ISSR_208010891_131O">[3]MELI_Exchange_Sheet!$C$128,[3]MELI_Exchange_Sheet!$C$130</definedName>
    <definedName name="E_ALL_SECTION_KEYWORDS_ISSR_208010891_136E">[3]MELI_Exchange_Sheet!$C$254,[3]MELI_Exchange_Sheet!$C$263</definedName>
    <definedName name="E_ALL_SECTION_KEYWORDS_ISSR_208010891_13V">[3]MELI_Exchange_Sheet!$C$32:$C$36,[3]MELI_Exchange_Sheet!$C$41</definedName>
    <definedName name="E_ALL_SECTIONS_EQTY_200009394">#REF!,#REF!,#REF!,#REF!,#REF!,#REF!,#REF!,#REF!,#REF!,#REF!</definedName>
    <definedName name="E_ALL_SECTIONS_ISSR_208007229">#REF!,#REF!,#REF!,#REF!,#REF!,#REF!,#REF!,#REF!,#REF!,#REF!,#REF!</definedName>
    <definedName name="E_ALL_VVAR11.SA">#REF!</definedName>
    <definedName name="E_CURRENCY_EQTY_200009394_PRI">#REF!</definedName>
    <definedName name="E_CURRENCY_EQTY_200009394_PUB">#REF!</definedName>
    <definedName name="E_CURRENCY_EQTY_200009394_REP">#REF!</definedName>
    <definedName name="E_CURRENCY_ISSR_208007229_REP">#REF!</definedName>
    <definedName name="e4r5" hidden="1">{#N/A,#N/A,FALSE,"Barranca"}</definedName>
    <definedName name="e4rtg" hidden="1">{#N/A,#N/A,FALSE,"Total";#N/A,#N/A,FALSE,"Sew";#N/A,#N/A,FALSE,"Finish";#N/A,#N/A,FALSE,"CUT";#N/A,#N/A,FALSE,"Mill 5";#N/A,#N/A,FALSE,"Mill 6";#N/A,#N/A,FALSE,"Mill 8";#N/A,#N/A,FALSE,"Mill 9";#N/A,#N/A,FALSE,"Mill 10";#N/A,#N/A,FALSE,"Mill 12";#N/A,#N/A,FALSE,"Mill 15";#N/A,#N/A,FALSE,"Mill 17"}</definedName>
    <definedName name="ed" hidden="1">{#N/A,#N/A,FALSE,"FAB VENDORS";"BUD SUM",#N/A,FALSE,"BUD SUM WO TEX"}</definedName>
    <definedName name="esnrc100c1_values" hidden="1">{"FTSE100","COMPANIES",TRUE}</definedName>
    <definedName name="esnrc33c1_values" hidden="1">{"EUMOT","COMPANIES",TRUE}</definedName>
    <definedName name="esnrc56c1_values" hidden="1">{"ASCONGRP","COMPANIES",TRUE}</definedName>
    <definedName name="esnrc63c1_values" hidden="1">{"EUUTIGRP","COMPANIES",TRUE}</definedName>
    <definedName name="esnrc91c1_values" hidden="1">{"EUUTI","COMPANIES",TRUE}</definedName>
    <definedName name="fdas" hidden="1">{"IS",#N/A,FALSE,"IS";"RPTIS",#N/A,FALSE,"RPTIS";"STATS",#N/A,FALSE,"STATS";"CELL",#N/A,FALSE,"CELL";"BS",#N/A,FALSE,"BS"}</definedName>
    <definedName name="feb" hidden="1">{#N/A,#N/A,FALSE,"FAB VENDORS";"BUD SUM",#N/A,FALSE,"BUD SUM WO TEX"}</definedName>
    <definedName name="FINOptions">"0,0,1,1,1,0,0,-1,0,0,2,0,"</definedName>
    <definedName name="FRA" hidden="1">{#N/A,#N/A,FALSE,"Annual Model";#N/A,#N/A,FALSE,"Quarterly Model";#N/A,#N/A,FALSE,"Header";#N/A,#N/A,FALSE,"Notes"}</definedName>
    <definedName name="FRA_1" hidden="1">{#N/A,#N/A,FALSE,"Annual Model";#N/A,#N/A,FALSE,"Quarterly Model";#N/A,#N/A,FALSE,"Header";#N/A,#N/A,FALSE,"Notes"}</definedName>
    <definedName name="fsdfs" localSheetId="2">#N/A</definedName>
    <definedName name="g\wr" hidden="1">{#N/A,#N/A,FALSE,"Annual Model";#N/A,#N/A,FALSE,"Quarterly Model";#N/A,#N/A,FALSE,"Header";#N/A,#N/A,FALSE,"Notes"}</definedName>
    <definedName name="g\wr_1" hidden="1">{#N/A,#N/A,FALSE,"Annual Model";#N/A,#N/A,FALSE,"Quarterly Model";#N/A,#N/A,FALSE,"Header";#N/A,#N/A,FALSE,"Notes"}</definedName>
    <definedName name="h" hidden="1">{#N/A,#N/A,FALSE,"Sheet1";#N/A,#N/A,FALSE,"Sheet2";#N/A,#N/A,FALSE,"Sheet3";#N/A,#N/A,FALSE,"Sheet4";#N/A,#N/A,FALSE,"Sheet5";#N/A,#N/A,FALSE,"Sheet6"}</definedName>
    <definedName name="Help" hidden="1">{#N/A,#N/A,FALSE,"Barranca"}</definedName>
    <definedName name="help1" hidden="1">{#N/A,#N/A,FALSE,"Total";#N/A,#N/A,FALSE,"Sew";#N/A,#N/A,FALSE,"Finish";#N/A,#N/A,FALSE,"CUT";#N/A,#N/A,FALSE,"Mill 5";#N/A,#N/A,FALSE,"Mill 6";#N/A,#N/A,FALSE,"Mill 8";#N/A,#N/A,FALSE,"Mill 9";#N/A,#N/A,FALSE,"Mill 10";#N/A,#N/A,FALSE,"Mill 12";#N/A,#N/A,FALSE,"Mill 15";#N/A,#N/A,FALSE,"Mill 17"}</definedName>
    <definedName name="help2" hidden="1">{#N/A,#N/A,FALSE,"Total";#N/A,#N/A,FALSE,"Sew";#N/A,#N/A,FALSE,"Finish";#N/A,#N/A,FALSE,"CUT";#N/A,#N/A,FALSE,"Mill 5";#N/A,#N/A,FALSE,"Mill 6";#N/A,#N/A,FALSE,"Mill 8";#N/A,#N/A,FALSE,"Mill 9";#N/A,#N/A,FALSE,"Mill 10";#N/A,#N/A,FALSE,"Mill 12";#N/A,#N/A,FALSE,"Mill 15";#N/A,#N/A,FALSE,"Mill 17"}</definedName>
    <definedName name="HTML1_1" hidden="1">"[FCFF3]Sheet1!$A$1:$L$34"</definedName>
    <definedName name="HTML1_10" hidden="1">""</definedName>
    <definedName name="HTML1_11" hidden="1">1</definedName>
    <definedName name="HTML1_12" hidden="1">"Aswath:Adobe SiteMill™ 1.0.2:MyHomePage:FCFF3.html"</definedName>
    <definedName name="HTML1_2" hidden="1">1</definedName>
    <definedName name="HTML1_3" hidden="1">"FCFF3"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Count" hidden="1">1</definedName>
    <definedName name="Img_ML_2v6s9i5c" hidden="1">"IMG_12"</definedName>
    <definedName name="Img_ML_3y1j4m2m" hidden="1">"IMG_12"</definedName>
    <definedName name="Img_ML_6k9c9p4d" hidden="1">"IMG_12"</definedName>
    <definedName name="Img_ML_6u1b6h4m" hidden="1">"IMG_12"</definedName>
    <definedName name="Img_ML_7m5m4k3b" hidden="1">"IMG_12"</definedName>
    <definedName name="Img_ML_8a8m2p9x" hidden="1">"IMG_12"</definedName>
    <definedName name="Img_ML_8b9j5t1p" hidden="1">"IMG_12"</definedName>
    <definedName name="Img_ML_8h3m3i1m" hidden="1">"IMG_12"</definedName>
    <definedName name="Img_ML_8h5e9i3c" hidden="1">"IMG_12"</definedName>
    <definedName name="Img_ML_8h7g3c9i" hidden="1">"IMG_6"</definedName>
    <definedName name="Img_ML_8j3w6p4c" hidden="1">"IMG_12"</definedName>
    <definedName name="Img_ML_8s3q3c1i" hidden="1">"IMG_12"</definedName>
    <definedName name="io" hidden="1">{#N/A,#N/A,FALSE,"FAB VENDORS";"BUD SUM",#N/A,FALSE,"BUD SUM WO TEX"}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QShowHideColumns" hidden="1">"iQShowQuarterlyAnnual"</definedName>
    <definedName name="JS">"Jack Salzman - Tel: (212) 902-6751"</definedName>
    <definedName name="kl" hidden="1">{#N/A,#N/A,FALSE,"Annual Model";#N/A,#N/A,FALSE,"Quarterly Model";#N/A,#N/A,FALSE,"Header";#N/A,#N/A,FALSE,"Notes"}</definedName>
    <definedName name="kl_1" hidden="1">{#N/A,#N/A,FALSE,"Annual Model";#N/A,#N/A,FALSE,"Quarterly Model";#N/A,#N/A,FALSE,"Header";#N/A,#N/A,FALSE,"Notes"}</definedName>
    <definedName name="L_ALL_KEYWORDS_TYPE_ScalarContributed_EQTY_200009394">#REF!,#REF!,#REF!,#REF!</definedName>
    <definedName name="L_ALL_KEYWORDS_TYPE_ScalarContributed_EQTY_200014205">[3]MELI_Live_Sheet!$334:$334,[3]MELI_Live_Sheet!$338:$340,[3]MELI_Live_Sheet!$345:$347,[3]MELI_Live_Sheet!$284:$292</definedName>
    <definedName name="L_ALL_KEYWORDS_TYPE_ScalarContributed_ISSR_208010891">[3]MELI_Live_Sheet!$9:$9,[3]MELI_Live_Sheet!$41:$41</definedName>
    <definedName name="L_ALL_KEYWORDS_TYPE_Vector_EQTY_200009394">#REF!,#REF!,#REF!,#REF!,#REF!,#REF!,#REF!</definedName>
    <definedName name="L_ALL_KEYWORDS_TYPE_Vector_EQTY_200014205">[3]MELI_Live_Sheet!$294:$298,[3]MELI_Live_Sheet!$311:$326,[3]MELI_Live_Sheet!$328:$328,[3]MELI_Live_Sheet!$330:$333,[3]MELI_Live_Sheet!$336:$336,[3]MELI_Live_Sheet!$341:$341,[3]MELI_Live_Sheet!$343:$343,[3]MELI_Live_Sheet!$300:$309</definedName>
    <definedName name="L_ALL_KEYWORDS_TYPE_Vector_EQTY_200016696">#REF!,#REF!,#REF!,#REF!,#REF!,#REF!,#REF!</definedName>
    <definedName name="L_ALL_KEYWORDS_TYPE_Vector_ISSR_208007229">#REF!,#REF!,#REF!,#REF!,#REF!,#REF!,#REF!,#REF!,#REF!,#REF!,#REF!,#REF!,#REF!,#REF!,#REF!,#REF!,#REF!,#REF!</definedName>
    <definedName name="L_ALL_KEYWORDS_TYPE_Vector_ISSR_208010891">[3]MELI_Live_Sheet!$2:$3,[3]MELI_Live_Sheet!$11:$30,[3]MELI_Live_Sheet!$32:$36,[3]MELI_Live_Sheet!$43:$72,[3]MELI_Live_Sheet!$78:$91,[3]MELI_Live_Sheet!$96:$112,[3]MELI_Live_Sheet!$114:$126,[3]MELI_Live_Sheet!$128:$128,[3]MELI_Live_Sheet!$132:$136,[3]MELI_Live_Sheet!$197:$199,[3]MELI_Live_Sheet!$201:$209,[3]MELI_Live_Sheet!$211:$236,[3]MELI_Live_Sheet!$238:$252,[3]MELI_Live_Sheet!$40:$40</definedName>
    <definedName name="L_ALL_MELI">[3]MELI_Live_Sheet!$A$1:$CS$347</definedName>
    <definedName name="L_ALL_NATU3.SA">#REF!</definedName>
    <definedName name="L_ALL_SECTION_KEYWORDS_EQTY_200014205_13A">[3]MELI_Live_Sheet!$C$284:$C$292</definedName>
    <definedName name="L_ALL_SECTION_KEYWORDS_EQTY_200014205_13K">[3]MELI_Live_Sheet!$C$294:$C$309</definedName>
    <definedName name="L_ALL_SECTION_KEYWORDS_ISSR_208010891_1314">[3]MELI_Live_Sheet!$C$43:$C$72</definedName>
    <definedName name="L_ALL_SECTION_KEYWORDS_ISSR_208010891_13168">[3]MELI_Live_Sheet!$C$197:$C$199,[3]MELI_Live_Sheet!$C$190</definedName>
    <definedName name="L_ALL_SECTION_KEYWORDS_ISSR_208010891_1319">[3]MELI_Live_Sheet!$C$78:$C$91,[3]MELI_Live_Sheet!$C$94</definedName>
    <definedName name="L_ALL_SECTION_KEYWORDS_ISSR_208010891_131E">[3]MELI_Live_Sheet!$C$96:$C$112</definedName>
    <definedName name="L_ALL_SECTION_KEYWORDS_ISSR_208010891_131O">[3]MELI_Live_Sheet!$C$128,[3]MELI_Live_Sheet!$C$130</definedName>
    <definedName name="L_ALL_SECTION_KEYWORDS_ISSR_208010891_136E">[3]MELI_Live_Sheet!$C$254,[3]MELI_Live_Sheet!$C$263</definedName>
    <definedName name="L_ALL_SECTION_KEYWORDS_ISSR_208010891_13V">[3]MELI_Live_Sheet!$C$32:$C$36,[3]MELI_Live_Sheet!$C$41</definedName>
    <definedName name="L_ALL_SECTIONS_EQTY_200009394">#REF!,#REF!,#REF!,#REF!,#REF!,#REF!,#REF!,#REF!,#REF!,#REF!</definedName>
    <definedName name="L_ALL_SECTIONS_ISSR_208007229">#REF!,#REF!,#REF!,#REF!,#REF!,#REF!,#REF!,#REF!,#REF!,#REF!,#REF!</definedName>
    <definedName name="L_ALL_VVAR11.SA">#REF!</definedName>
    <definedName name="L_CURRENCY_EQTY_200009394_PRI">#REF!</definedName>
    <definedName name="L_CURRENCY_EQTY_200009394_PUB">#REF!</definedName>
    <definedName name="L_CURRENCY_EQTY_200009394_REP">#REF!</definedName>
    <definedName name="L_CURRENCY_ISSR_208007229_REP">#REF!</definedName>
    <definedName name="ListOffset" hidden="1">1</definedName>
    <definedName name="ll9y" hidden="1">{#N/A,#N/A,FALSE,"FAB VENDORS";"BUD SUM",#N/A,FALSE,"BUD SUM WO TEX"}</definedName>
    <definedName name="M_PlaceofPath" hidden="1">"\\SNYCEQT0100\HOME\LZURLO\DATA\TELMEX\Models\tmx_vdf.xls"</definedName>
    <definedName name="myDialog">"dial"</definedName>
    <definedName name="n" hidden="1">{#N/A,#N/A,FALSE,"Annual Earnings Model";#N/A,#N/A,FALSE,"Quarterly Earnings Model";#N/A,#N/A,FALSE,"Header";#N/A,#N/A,FALSE,"Notes"}</definedName>
    <definedName name="n_1" hidden="1">{#N/A,#N/A,FALSE,"Annual Earnings Model";#N/A,#N/A,FALSE,"Quarterly Earnings Model";#N/A,#N/A,FALSE,"Header";#N/A,#N/A,FALSE,"Notes"}</definedName>
    <definedName name="newbel" hidden="1">{"IS",#N/A,FALSE,"IS";"RPTIS",#N/A,FALSE,"RPTIS";"STATS",#N/A,FALSE,"STATS";"CELL",#N/A,FALSE,"CELL";"BS",#N/A,FALSE,"BS"}</definedName>
    <definedName name="NICHOLE" hidden="1">{#N/A,#N/A,FALSE,"Total";#N/A,#N/A,FALSE,"Sew";#N/A,#N/A,FALSE,"Finish";#N/A,#N/A,FALSE,"CUT";#N/A,#N/A,FALSE,"Mill 5";#N/A,#N/A,FALSE,"Mill 6";#N/A,#N/A,FALSE,"Mill 8";#N/A,#N/A,FALSE,"Mill 9";#N/A,#N/A,FALSE,"Mill 10";#N/A,#N/A,FALSE,"Mill 12";#N/A,#N/A,FALSE,"Mill 15";#N/A,#N/A,FALSE,"Mill 17"}</definedName>
    <definedName name="nn" hidden="1">{#N/A,#N/A,FALSE,"Sheet1";#N/A,#N/A,FALSE,"Sheet2";#N/A,#N/A,FALSE,"Sheet3";#N/A,#N/A,FALSE,"Sheet4";#N/A,#N/A,FALSE,"Sheet5";#N/A,#N/A,FALSE,"Sheet6"}</definedName>
    <definedName name="ok" hidden="1">{#N/A,#N/A,FALSE,"Annual Model";#N/A,#N/A,FALSE,"Quarterly Model";#N/A,#N/A,FALSE,"Header";#N/A,#N/A,FALSE,"Notes"}</definedName>
    <definedName name="ok_1" hidden="1">{#N/A,#N/A,FALSE,"Annual Model";#N/A,#N/A,FALSE,"Quarterly Model";#N/A,#N/A,FALSE,"Header";#N/A,#N/A,FALSE,"Notes"}</definedName>
    <definedName name="pj" hidden="1">{#N/A,#N/A,FALSE,"Sheet1";#N/A,#N/A,FALSE,"Sheet2";#N/A,#N/A,FALSE,"Sheet3";#N/A,#N/A,FALSE,"Sheet4";#N/A,#N/A,FALSE,"Sheet5";#N/A,#N/A,FALSE,"Sheet6"}</definedName>
    <definedName name="ppp" hidden="1">{#N/A,#N/A,FALSE,"FAB VENDORS";"BUD SUM",#N/A,FALSE,"BUD SUM WO TEX"}</definedName>
    <definedName name="_xlnm.Print_Area" localSheetId="1">Model!$C$1201:$K$1242</definedName>
    <definedName name="PYR">"JANUARY 3, 1998"</definedName>
    <definedName name="q2we" hidden="1">{#N/A,#N/A,FALSE,"SUMMARY";#N/A,#N/A,FALSE,"DETAIL";#N/A,#N/A,FALSE,"VARIANCE"}</definedName>
    <definedName name="qwe" hidden="1">{#N/A,#N/A,FALSE,"FAB VENDORS";"BUD SUM",#N/A,FALSE,"BUD SUM WO TEX"}</definedName>
    <definedName name="qwer" hidden="1">{#N/A,#N/A,FALSE,"Barranca"}</definedName>
    <definedName name="recap_dividend">"Picture 69"</definedName>
    <definedName name="recap_repurchase">"Picture 64"</definedName>
    <definedName name="ReportGroup" hidden="1">0</definedName>
    <definedName name="Revlon" hidden="1">{"ASCONGRP","COMPANIES",TRUE}</definedName>
    <definedName name="s" hidden="1">{#N/A,#N/A,FALSE,"Title";#N/A,#N/A,FALSE,"Inputs";#N/A,#N/A,FALSE,"Impact";#N/A,#N/A,FALSE,"Sources &amp; Uses";#N/A,#N/A,FALSE,"Capitalization Impact";#N/A,#N/A,FALSE,"NEWCO Projections"}</definedName>
    <definedName name="sasa" hidden="1">{"Income (All hidden)",#N/A,FALSE,"Income";"EPS (All Hidden)",#N/A,FALSE,"EPS";"EPS (All Hidden)",#N/A,FALSE,"CashFlow";"Quarterly (Last, Current and Next)",#N/A,FALSE,"Quarterly"}</definedName>
    <definedName name="sdf" hidden="1">{#N/A,#N/A,FALSE,"FAB VENDORS";"BUD SUM",#N/A,FALSE,"BUD SUM WO TEX"}</definedName>
    <definedName name="sencount" hidden="1">1</definedName>
    <definedName name="Set">" "</definedName>
    <definedName name="SIG_CONTROLE" localSheetId="2" hidden="1">#REF!</definedName>
    <definedName name="SIG_CONTROLE" localSheetId="1" hidden="1">#REF!</definedName>
    <definedName name="SIG_CONTROLE" hidden="1">#REF!</definedName>
    <definedName name="SIG_YCPATB3_H0069" localSheetId="2" hidden="1">#REF!</definedName>
    <definedName name="SIG_YCPATB3_H0069" localSheetId="1" hidden="1">#REF!</definedName>
    <definedName name="SIG_YCPATB3_H0069" hidden="1">#REF!</definedName>
    <definedName name="SIG_YCPATB3_H0070" localSheetId="2" hidden="1">#REF!</definedName>
    <definedName name="SIG_YCPATB3_H0070" localSheetId="1" hidden="1">#REF!</definedName>
    <definedName name="SIG_YCPATB3_H0070" hidden="1">#REF!</definedName>
    <definedName name="SIG_YCPATB3_H0071" localSheetId="2" hidden="1">#REF!</definedName>
    <definedName name="SIG_YCPATB3_H0071" localSheetId="1" hidden="1">#REF!</definedName>
    <definedName name="SIG_YCPATB3_H0071" hidden="1">#REF!</definedName>
    <definedName name="SIG_YCPATB3_H0072" localSheetId="2" hidden="1">#REF!</definedName>
    <definedName name="SIG_YCPATB3_H0072" localSheetId="1" hidden="1">#REF!</definedName>
    <definedName name="SIG_YCPATB3_H0072" hidden="1">#REF!</definedName>
    <definedName name="SIG_YCPATB3_H0073" localSheetId="2" hidden="1">#REF!</definedName>
    <definedName name="SIG_YCPATB3_H0073" localSheetId="1" hidden="1">#REF!</definedName>
    <definedName name="SIG_YCPATB3_H0073" hidden="1">#REF!</definedName>
    <definedName name="SIG_YCPATB3_H0074" localSheetId="2" hidden="1">#REF!</definedName>
    <definedName name="SIG_YCPATB3_H0074" localSheetId="1" hidden="1">#REF!</definedName>
    <definedName name="SIG_YCPATB3_H0074" hidden="1">#REF!</definedName>
    <definedName name="SIG_YCPATB3_H0075" localSheetId="2" hidden="1">#REF!</definedName>
    <definedName name="SIG_YCPATB3_H0075" localSheetId="1" hidden="1">#REF!</definedName>
    <definedName name="SIG_YCPATB3_H0075" hidden="1">#REF!</definedName>
    <definedName name="SIG_YCPATB3_H0076" localSheetId="2" hidden="1">#REF!</definedName>
    <definedName name="SIG_YCPATB3_H0076" localSheetId="1" hidden="1">#REF!</definedName>
    <definedName name="SIG_YCPATB3_H0076" hidden="1">#REF!</definedName>
    <definedName name="SIG_YCPATB3_H0077" localSheetId="2" hidden="1">#REF!</definedName>
    <definedName name="SIG_YCPATB3_H0077" localSheetId="1" hidden="1">#REF!</definedName>
    <definedName name="SIG_YCPATB3_H0077" hidden="1">#REF!</definedName>
    <definedName name="SIG_YCPATB3_H0078" localSheetId="2" hidden="1">#REF!</definedName>
    <definedName name="SIG_YCPATB3_H0078" localSheetId="1" hidden="1">#REF!</definedName>
    <definedName name="SIG_YCPATB3_H0078" hidden="1">#REF!</definedName>
    <definedName name="SIG_YCPATB3_H0079" localSheetId="2" hidden="1">#REF!</definedName>
    <definedName name="SIG_YCPATB3_H0079" localSheetId="1" hidden="1">#REF!</definedName>
    <definedName name="SIG_YCPATB3_H0079" hidden="1">#REF!</definedName>
    <definedName name="SIG_YCPATB3_H0080" localSheetId="2" hidden="1">#REF!</definedName>
    <definedName name="SIG_YCPATB3_H0080" localSheetId="1" hidden="1">#REF!</definedName>
    <definedName name="SIG_YCPATB3_H0080" hidden="1">#REF!</definedName>
    <definedName name="SIG_YCPATB3_H0081" localSheetId="2" hidden="1">#REF!</definedName>
    <definedName name="SIG_YCPATB3_H0081" localSheetId="1" hidden="1">#REF!</definedName>
    <definedName name="SIG_YCPATB3_H0081" hidden="1">#REF!</definedName>
    <definedName name="SIG_YCPATB3_H0082" localSheetId="2" hidden="1">#REF!</definedName>
    <definedName name="SIG_YCPATB3_H0082" localSheetId="1" hidden="1">#REF!</definedName>
    <definedName name="SIG_YCPATB3_H0082" hidden="1">#REF!</definedName>
    <definedName name="SIG_YCPATB3_H0083" localSheetId="2" hidden="1">#REF!</definedName>
    <definedName name="SIG_YCPATB3_H0083" localSheetId="1" hidden="1">#REF!</definedName>
    <definedName name="SIG_YCPATB3_H0083" hidden="1">#REF!</definedName>
    <definedName name="SIG_YCPATB3_H0084" localSheetId="2" hidden="1">#REF!</definedName>
    <definedName name="SIG_YCPATB3_H0084" localSheetId="1" hidden="1">#REF!</definedName>
    <definedName name="SIG_YCPATB3_H0084" hidden="1">#REF!</definedName>
    <definedName name="solver_adj" localSheetId="2" hidden="1">[5]DCF!#REF!</definedName>
    <definedName name="solver_adj" localSheetId="1" hidden="1">[5]DCF!#REF!</definedName>
    <definedName name="solver_adj" hidden="1">[5]DCF!#REF!</definedName>
    <definedName name="solver_lin" hidden="1">0</definedName>
    <definedName name="solver_num" hidden="1">0</definedName>
    <definedName name="solver_opt" localSheetId="2" hidden="1">[5]DCF!#REF!</definedName>
    <definedName name="solver_opt" localSheetId="1" hidden="1">[5]DCF!#REF!</definedName>
    <definedName name="solver_opt" hidden="1">[5]DCF!#REF!</definedName>
    <definedName name="solver_typ" hidden="1">3</definedName>
    <definedName name="solver_val" hidden="1">0.1076</definedName>
    <definedName name="SPWS_WBID">"18BBEB6F-98AC-4905-A8E2-44DE6BB148D7"</definedName>
    <definedName name="Summary" hidden="1">{"Income (All hidden)",#N/A,FALSE,"Income";"EPS (All Hidden)",#N/A,FALSE,"EPS";"EPS (All Hidden)",#N/A,FALSE,"CashFlow";"Quarterly (Last, Current and Next)",#N/A,FALSE,"Quarterly"}</definedName>
    <definedName name="TestAdd">"Test RefersTo1"</definedName>
    <definedName name="Ticker">""</definedName>
    <definedName name="Tigr_Exhibit028d83f9_12e7_4b14_82b5_c258099a2458" localSheetId="2" hidden="1">#REF!</definedName>
    <definedName name="Tigr_Exhibit028d83f9_12e7_4b14_82b5_c258099a2458" hidden="1">#REF!</definedName>
    <definedName name="Tigr_Exhibit06edd4ba_dca8_4ecf_82f8_92d74d276908" localSheetId="2" hidden="1">#REF!</definedName>
    <definedName name="Tigr_Exhibit06edd4ba_dca8_4ecf_82f8_92d74d276908" hidden="1">#REF!</definedName>
    <definedName name="Tigr_Exhibit0b2df8b2_2dc7_4ba6_a459_0b348db80737" localSheetId="2" hidden="1">#REF!</definedName>
    <definedName name="Tigr_Exhibit0b2df8b2_2dc7_4ba6_a459_0b348db80737" localSheetId="1" hidden="1">#REF!</definedName>
    <definedName name="Tigr_Exhibit0b2df8b2_2dc7_4ba6_a459_0b348db80737" hidden="1">#REF!</definedName>
    <definedName name="Tigr_Exhibit0ca8a020_05b3_45ae_a237_133ec97583b1" localSheetId="2" hidden="1">#REF!</definedName>
    <definedName name="Tigr_Exhibit0ca8a020_05b3_45ae_a237_133ec97583b1" hidden="1">#REF!</definedName>
    <definedName name="Tigr_Exhibit0dd23b3f_1eb2_449f_89b5_e6a904b4a7b1" localSheetId="2" hidden="1">#REF!</definedName>
    <definedName name="Tigr_Exhibit0dd23b3f_1eb2_449f_89b5_e6a904b4a7b1" localSheetId="1" hidden="1">#REF!</definedName>
    <definedName name="Tigr_Exhibit0dd23b3f_1eb2_449f_89b5_e6a904b4a7b1" hidden="1">#REF!</definedName>
    <definedName name="Tigr_Exhibit12dfdfbc_9139_47f7_9499_1aae9772fe8f" hidden="1">'[3]+'!$B$3:$Z$96</definedName>
    <definedName name="Tigr_Exhibit1ab775b1_3868_4aaa_822e_22902b5bc090" hidden="1">#REF!</definedName>
    <definedName name="Tigr_Exhibit1c4fada6_04ed_4da6_83ad_7fb4058011f3" hidden="1">'[3]+ Local Currency'!$C$3:$AE$97</definedName>
    <definedName name="Tigr_Exhibit20d2f7b2_7823_4b05_bbea_55d539baadf2" localSheetId="2" hidden="1">#REF!</definedName>
    <definedName name="Tigr_Exhibit20d2f7b2_7823_4b05_bbea_55d539baadf2" hidden="1">#REF!</definedName>
    <definedName name="Tigr_Exhibit226dfa17_b450_497b_b49c_71f1f0f5165e" hidden="1">[3]Sheet15!$AK$15:$AR$28</definedName>
    <definedName name="Tigr_Exhibit22becf69_cbda_49ed_ad8a_481512764e60" hidden="1">[3]Sheet15!$AK$15:$AQ$27</definedName>
    <definedName name="Tigr_Exhibit230e804a_e385_4a8c_9118_63620dac7fa4" localSheetId="2" hidden="1">#REF!</definedName>
    <definedName name="Tigr_Exhibit230e804a_e385_4a8c_9118_63620dac7fa4" hidden="1">#REF!</definedName>
    <definedName name="Tigr_Exhibit2344085a_7f97_493b_8b3d_540c1a7ed422" localSheetId="2" hidden="1">#REF!</definedName>
    <definedName name="Tigr_Exhibit2344085a_7f97_493b_8b3d_540c1a7ed422" localSheetId="1" hidden="1">#REF!</definedName>
    <definedName name="Tigr_Exhibit2344085a_7f97_493b_8b3d_540c1a7ed422" hidden="1">#REF!</definedName>
    <definedName name="Tigr_Exhibit23b0e6fd_281b_4068_9776_dc20a2346bd1" localSheetId="2" hidden="1">#REF!</definedName>
    <definedName name="Tigr_Exhibit23b0e6fd_281b_4068_9776_dc20a2346bd1" hidden="1">#REF!</definedName>
    <definedName name="Tigr_Exhibit23b990c5_cafb_4dfc_b2fa_610afe27b338" localSheetId="2" hidden="1">#REF!</definedName>
    <definedName name="Tigr_Exhibit23b990c5_cafb_4dfc_b2fa_610afe27b338" localSheetId="1" hidden="1">#REF!</definedName>
    <definedName name="Tigr_Exhibit23b990c5_cafb_4dfc_b2fa_610afe27b338" hidden="1">#REF!</definedName>
    <definedName name="Tigr_Exhibit2604b256_d628_4fbf_8e1f_d55f33286c18" localSheetId="2" hidden="1">#REF!</definedName>
    <definedName name="Tigr_Exhibit2604b256_d628_4fbf_8e1f_d55f33286c18" localSheetId="1" hidden="1">#REF!</definedName>
    <definedName name="Tigr_Exhibit2604b256_d628_4fbf_8e1f_d55f33286c18" hidden="1">#REF!</definedName>
    <definedName name="Tigr_Exhibit26c2855a_9b23_4eb4_8a2e_3d1f5042a95a" localSheetId="2" hidden="1">#REF!</definedName>
    <definedName name="Tigr_Exhibit26c2855a_9b23_4eb4_8a2e_3d1f5042a95a" localSheetId="1" hidden="1">#REF!</definedName>
    <definedName name="Tigr_Exhibit26c2855a_9b23_4eb4_8a2e_3d1f5042a95a" hidden="1">#REF!</definedName>
    <definedName name="Tigr_Exhibit2c6655c6_a674_44d4_9512_017459697704" localSheetId="2" hidden="1">#REF!</definedName>
    <definedName name="Tigr_Exhibit2c6655c6_a674_44d4_9512_017459697704" localSheetId="1" hidden="1">#REF!</definedName>
    <definedName name="Tigr_Exhibit2c6655c6_a674_44d4_9512_017459697704" hidden="1">#REF!</definedName>
    <definedName name="Tigr_Exhibit35413835_be52_4942_be18_13218354bd6a" hidden="1">'[3]+'!$B$3:$V$96</definedName>
    <definedName name="Tigr_Exhibit3c94542d_102e_4e38_a5b5_4a1325d33242" localSheetId="2" hidden="1">#REF!</definedName>
    <definedName name="Tigr_Exhibit3c94542d_102e_4e38_a5b5_4a1325d33242" hidden="1">#REF!</definedName>
    <definedName name="Tigr_Exhibit3ff1a139_0e01_4177_80a9_25861cb0f8e6" localSheetId="2" hidden="1">#REF!</definedName>
    <definedName name="Tigr_Exhibit3ff1a139_0e01_4177_80a9_25861cb0f8e6" localSheetId="1" hidden="1">#REF!</definedName>
    <definedName name="Tigr_Exhibit3ff1a139_0e01_4177_80a9_25861cb0f8e6" hidden="1">#REF!</definedName>
    <definedName name="Tigr_Exhibit41f024d6_9655_4c6c_8504_353b393313dd" localSheetId="2" hidden="1">#REF!</definedName>
    <definedName name="Tigr_Exhibit41f024d6_9655_4c6c_8504_353b393313dd" hidden="1">#REF!</definedName>
    <definedName name="Tigr_Exhibit527a634a_8624_4baa_bc51_417ecdbd24e5" localSheetId="2" hidden="1">#REF!</definedName>
    <definedName name="Tigr_Exhibit527a634a_8624_4baa_bc51_417ecdbd24e5" hidden="1">#REF!</definedName>
    <definedName name="Tigr_Exhibit5523c15b_a241_40c3_85a2_0713989edc26" localSheetId="2" hidden="1">#REF!</definedName>
    <definedName name="Tigr_Exhibit5523c15b_a241_40c3_85a2_0713989edc26" hidden="1">#REF!</definedName>
    <definedName name="Tigr_Exhibit552beba2_cc6d_4bbf_b4f7_132c66b40920" localSheetId="2" hidden="1">#REF!</definedName>
    <definedName name="Tigr_Exhibit552beba2_cc6d_4bbf_b4f7_132c66b40920" localSheetId="1" hidden="1">#REF!</definedName>
    <definedName name="Tigr_Exhibit552beba2_cc6d_4bbf_b4f7_132c66b40920" hidden="1">#REF!</definedName>
    <definedName name="Tigr_Exhibit55af0fc2_0f65_4914_9523_d187ff88e5b4" localSheetId="2" hidden="1">#REF!</definedName>
    <definedName name="Tigr_Exhibit55af0fc2_0f65_4914_9523_d187ff88e5b4" localSheetId="1" hidden="1">#REF!</definedName>
    <definedName name="Tigr_Exhibit55af0fc2_0f65_4914_9523_d187ff88e5b4" hidden="1">#REF!</definedName>
    <definedName name="Tigr_Exhibit586822fe_59f0_4632_aad6_a77e2d620883" localSheetId="2" hidden="1">#REF!</definedName>
    <definedName name="Tigr_Exhibit586822fe_59f0_4632_aad6_a77e2d620883" hidden="1">#REF!</definedName>
    <definedName name="Tigr_Exhibit58720f7b_47e0_4691_bf6a_682592213858" localSheetId="2" hidden="1">#REF!</definedName>
    <definedName name="Tigr_Exhibit58720f7b_47e0_4691_bf6a_682592213858" hidden="1">#REF!</definedName>
    <definedName name="Tigr_Exhibit59e8425e_d041_4f08_bc4c_7cd7e7b78b09" localSheetId="2" hidden="1">#REF!</definedName>
    <definedName name="Tigr_Exhibit59e8425e_d041_4f08_bc4c_7cd7e7b78b09" localSheetId="1" hidden="1">#REF!</definedName>
    <definedName name="Tigr_Exhibit59e8425e_d041_4f08_bc4c_7cd7e7b78b09" hidden="1">#REF!</definedName>
    <definedName name="Tigr_Exhibit63c2c990_e1ba_403a_b55c_444947aeed9f" localSheetId="2" hidden="1">#REF!</definedName>
    <definedName name="Tigr_Exhibit63c2c990_e1ba_403a_b55c_444947aeed9f" hidden="1">#REF!</definedName>
    <definedName name="Tigr_Exhibit6477aa2b_63e5_43e5_af15_77961af607e3" localSheetId="2" hidden="1">#REF!</definedName>
    <definedName name="Tigr_Exhibit6477aa2b_63e5_43e5_af15_77961af607e3" hidden="1">#REF!</definedName>
    <definedName name="Tigr_Exhibit650daf97_f2ed_4a05_89ee_b3999d52f016" localSheetId="2" hidden="1">#REF!</definedName>
    <definedName name="Tigr_Exhibit650daf97_f2ed_4a05_89ee_b3999d52f016" hidden="1">#REF!</definedName>
    <definedName name="Tigr_Exhibit6533f3e5_f8f2_4baf_8f0f_89df970f4f71" localSheetId="2" hidden="1">'[6]R$'!#REF!</definedName>
    <definedName name="Tigr_Exhibit6533f3e5_f8f2_4baf_8f0f_89df970f4f71" hidden="1">'[6]R$'!#REF!</definedName>
    <definedName name="Tigr_Exhibit7b1fb4f5_ba43_4698_a0a4_59bec0a4b715" localSheetId="2" hidden="1">#REF!</definedName>
    <definedName name="Tigr_Exhibit7b1fb4f5_ba43_4698_a0a4_59bec0a4b715" hidden="1">#REF!</definedName>
    <definedName name="Tigr_Exhibit7c363e90_3ac4_43a1_ad23_e4a0148b7394" localSheetId="2" hidden="1">#REF!</definedName>
    <definedName name="Tigr_Exhibit7c363e90_3ac4_43a1_ad23_e4a0148b7394" localSheetId="1" hidden="1">#REF!</definedName>
    <definedName name="Tigr_Exhibit7c363e90_3ac4_43a1_ad23_e4a0148b7394" hidden="1">#REF!</definedName>
    <definedName name="Tigr_Exhibit7cfb9fdc_4999_45c5_9b0f_37247ba1f84a" localSheetId="2" hidden="1">'[7]Initiation Charts'!#REF!</definedName>
    <definedName name="Tigr_Exhibit7cfb9fdc_4999_45c5_9b0f_37247ba1f84a" localSheetId="1" hidden="1">'[7]Initiation Charts'!#REF!</definedName>
    <definedName name="Tigr_Exhibit7cfb9fdc_4999_45c5_9b0f_37247ba1f84a" hidden="1">'[7]Initiation Charts'!#REF!</definedName>
    <definedName name="Tigr_Exhibit8157e71b_df59_47f6_8675_500ea1028e36" hidden="1">#REF!</definedName>
    <definedName name="Tigr_Exhibit81822773_de1b_4c5c_895d_3ba6519e7d47" localSheetId="2" hidden="1">#REF!</definedName>
    <definedName name="Tigr_Exhibit81822773_de1b_4c5c_895d_3ba6519e7d47" localSheetId="1" hidden="1">#REF!</definedName>
    <definedName name="Tigr_Exhibit81822773_de1b_4c5c_895d_3ba6519e7d47" hidden="1">#REF!</definedName>
    <definedName name="Tigr_Exhibit842376dd_9433_407e_94e9_270648a94e9b" localSheetId="2" hidden="1">#REF!</definedName>
    <definedName name="Tigr_Exhibit842376dd_9433_407e_94e9_270648a94e9b" hidden="1">#REF!</definedName>
    <definedName name="Tigr_Exhibit8984b969_b0ab_4ff2_9b1d_55edbc749446" localSheetId="2" hidden="1">#REF!</definedName>
    <definedName name="Tigr_Exhibit8984b969_b0ab_4ff2_9b1d_55edbc749446" localSheetId="1" hidden="1">#REF!</definedName>
    <definedName name="Tigr_Exhibit8984b969_b0ab_4ff2_9b1d_55edbc749446" hidden="1">#REF!</definedName>
    <definedName name="Tigr_Exhibit8ffdbdd5_c1d7_4d8c_830e_a1b677d0f2fc" localSheetId="2" hidden="1">#REF!</definedName>
    <definedName name="Tigr_Exhibit8ffdbdd5_c1d7_4d8c_830e_a1b677d0f2fc" hidden="1">#REF!</definedName>
    <definedName name="Tigr_Exhibit92b2cf6b_d365_4ae7_8112_a45285ca9276" localSheetId="2" hidden="1">#REF!</definedName>
    <definedName name="Tigr_Exhibit92b2cf6b_d365_4ae7_8112_a45285ca9276" hidden="1">#REF!</definedName>
    <definedName name="Tigr_Exhibit96a4546d_001a_4bd7_bcb8_961618eb9994" hidden="1">[3]Sheet15!$AK$15:$AR$27</definedName>
    <definedName name="Tigr_Exhibit9c8fc99d_46c9_4318_b2bb_66008e0ad8e1" localSheetId="2" hidden="1">#REF!</definedName>
    <definedName name="Tigr_Exhibit9c8fc99d_46c9_4318_b2bb_66008e0ad8e1" hidden="1">#REF!</definedName>
    <definedName name="Tigr_Exhibit9f70d2eb_1529_43e1_a573_3133305a543b" localSheetId="2" hidden="1">#REF!</definedName>
    <definedName name="Tigr_Exhibit9f70d2eb_1529_43e1_a573_3133305a543b" localSheetId="1" hidden="1">#REF!</definedName>
    <definedName name="Tigr_Exhibit9f70d2eb_1529_43e1_a573_3133305a543b" hidden="1">#REF!</definedName>
    <definedName name="Tigr_Exhibita1eee1bf_7571_459f_a07c_68ce36f703b8" localSheetId="2" hidden="1">#REF!</definedName>
    <definedName name="Tigr_Exhibita1eee1bf_7571_459f_a07c_68ce36f703b8" hidden="1">#REF!</definedName>
    <definedName name="Tigr_Exhibita39a2b26_55fb_4f4e_ad0b_27e7d386b850" hidden="1">#REF!</definedName>
    <definedName name="Tigr_Exhibita4c9f45c_0fa9_49ca_ae87_760d992b3ebd" localSheetId="2" hidden="1">#REF!</definedName>
    <definedName name="Tigr_Exhibita4c9f45c_0fa9_49ca_ae87_760d992b3ebd" localSheetId="1" hidden="1">#REF!</definedName>
    <definedName name="Tigr_Exhibita4c9f45c_0fa9_49ca_ae87_760d992b3ebd" hidden="1">#REF!</definedName>
    <definedName name="Tigr_Exhibitad4e232b_5b2c_40b6_af0c_2fe05c35ddce" hidden="1">#REF!</definedName>
    <definedName name="Tigr_Exhibitb2f3911e_81f6_42b0_89f7_850860cfb236" localSheetId="2" hidden="1">#REF!</definedName>
    <definedName name="Tigr_Exhibitb2f3911e_81f6_42b0_89f7_850860cfb236" localSheetId="1" hidden="1">#REF!</definedName>
    <definedName name="Tigr_Exhibitb2f3911e_81f6_42b0_89f7_850860cfb236" hidden="1">#REF!</definedName>
    <definedName name="Tigr_Exhibitb3736c2c_e469_4c46_9b16_e4076c3c0b11" hidden="1">'[3]+'!$B$3:$AD$96</definedName>
    <definedName name="Tigr_Exhibitb4fdaf92_007f_44b7_8aff_5046fd1d4f95" hidden="1">#REF!</definedName>
    <definedName name="Tigr_Exhibitba43075d_4276_44ee_aa44_9d7585c334ca" localSheetId="2" hidden="1">#REF!</definedName>
    <definedName name="Tigr_Exhibitba43075d_4276_44ee_aa44_9d7585c334ca" hidden="1">#REF!</definedName>
    <definedName name="Tigr_Exhibitbf9c8805_f767_4aad_8e85_bea909a919fa" localSheetId="2" hidden="1">#REF!</definedName>
    <definedName name="Tigr_Exhibitbf9c8805_f767_4aad_8e85_bea909a919fa" hidden="1">#REF!</definedName>
    <definedName name="Tigr_Exhibitc6a26ab4_8d6e_4ae1_8912_1ed86affbc76" localSheetId="2" hidden="1">#REF!</definedName>
    <definedName name="Tigr_Exhibitc6a26ab4_8d6e_4ae1_8912_1ed86affbc76" hidden="1">#REF!</definedName>
    <definedName name="Tigr_Exhibitc82e4eae_467c_4a33_b863_9bc918275154" localSheetId="2" hidden="1">'[7]Initiation Charts'!#REF!</definedName>
    <definedName name="Tigr_Exhibitc82e4eae_467c_4a33_b863_9bc918275154" localSheetId="1" hidden="1">'[7]Initiation Charts'!#REF!</definedName>
    <definedName name="Tigr_Exhibitc82e4eae_467c_4a33_b863_9bc918275154" hidden="1">'[7]Initiation Charts'!#REF!</definedName>
    <definedName name="Tigr_Exhibitcf53e08f_2e8e_455b_9a4c_615d10dd53fa" localSheetId="2" hidden="1">#REF!</definedName>
    <definedName name="Tigr_Exhibitcf53e08f_2e8e_455b_9a4c_615d10dd53fa" localSheetId="1" hidden="1">#REF!</definedName>
    <definedName name="Tigr_Exhibitcf53e08f_2e8e_455b_9a4c_615d10dd53fa" hidden="1">#REF!</definedName>
    <definedName name="Tigr_Exhibitd480e519_7600_463d_b7d4_e8aad2537209" localSheetId="2" hidden="1">Model!#REF!</definedName>
    <definedName name="Tigr_Exhibitd480e519_7600_463d_b7d4_e8aad2537209" hidden="1">Model!#REF!</definedName>
    <definedName name="Tigr_Exhibitecd9f624_56ef_4049_96d2_aee13f91c014" localSheetId="2" hidden="1">'[7]Initiation Charts'!#REF!</definedName>
    <definedName name="Tigr_Exhibitecd9f624_56ef_4049_96d2_aee13f91c014" localSheetId="1" hidden="1">'[7]Initiation Charts'!#REF!</definedName>
    <definedName name="Tigr_Exhibitecd9f624_56ef_4049_96d2_aee13f91c014" hidden="1">'[7]Initiation Charts'!#REF!</definedName>
    <definedName name="Tigr_Exhibitee6c2d94_d630_44a1_bae8_278ce42846d1" localSheetId="2" hidden="1">#REF!</definedName>
    <definedName name="Tigr_Exhibitee6c2d94_d630_44a1_bae8_278ce42846d1" hidden="1">#REF!</definedName>
    <definedName name="Tigr_Exhibitf04ee340_512f_441b_8a22_707c97e3e721" localSheetId="2" hidden="1">#REF!</definedName>
    <definedName name="Tigr_Exhibitf04ee340_512f_441b_8a22_707c97e3e721" hidden="1">#REF!</definedName>
    <definedName name="Tigr_Exhibitf24d528f_66ec_42e2_84d2_23aedc9090e2" hidden="1">'[3]FIRM DCF'!$C$5:$G$22</definedName>
    <definedName name="Tigr_Exhibitf902789f_42b6_4355_bad8_47109e4199dd" localSheetId="2" hidden="1">#REF!</definedName>
    <definedName name="Tigr_Exhibitf902789f_42b6_4355_bad8_47109e4199dd" hidden="1">#REF!</definedName>
    <definedName name="Tigr_Exhibitffdc2af2_6ce5_4f09_9ea7_2bdea73bb1fd" localSheetId="2" hidden="1">#REF!</definedName>
    <definedName name="Tigr_Exhibitffdc2af2_6ce5_4f09_9ea7_2bdea73bb1fd" localSheetId="1" hidden="1">#REF!</definedName>
    <definedName name="Tigr_Exhibitffdc2af2_6ce5_4f09_9ea7_2bdea73bb1fd" hidden="1">#REF!</definedName>
    <definedName name="tt" hidden="1">{#N/A,#N/A,FALSE,"Sheet1";#N/A,#N/A,FALSE,"Sheet2";#N/A,#N/A,FALSE,"Sheet3";#N/A,#N/A,FALSE,"Sheet4";#N/A,#N/A,FALSE,"Sheet5";#N/A,#N/A,FALSE,"Sheet6"}</definedName>
    <definedName name="ttt" hidden="1">{#N/A,#N/A,FALSE,"Sheet1";#N/A,#N/A,FALSE,"Sheet2";#N/A,#N/A,FALSE,"Sheet3";#N/A,#N/A,FALSE,"Sheet4";#N/A,#N/A,FALSE,"Sheet5";#N/A,#N/A,FALSE,"Sheet6"}</definedName>
    <definedName name="tttt" hidden="1">{#N/A,#N/A,FALSE,"Sheet8";#N/A,#N/A,FALSE,"Sheet7"}</definedName>
    <definedName name="ttttt" hidden="1">{#N/A,#N/A,FALSE,"Sheet1";#N/A,#N/A,FALSE,"Sheet2";#N/A,#N/A,FALSE,"Sheet3";#N/A,#N/A,FALSE,"Sheet4";#N/A,#N/A,FALSE,"Sheet5";#N/A,#N/A,FALSE,"Sheet6"}</definedName>
    <definedName name="UBSIII" hidden="1">{#N/A,#N/A,FALSE,"Annual Model";#N/A,#N/A,FALSE,"Quarterly Model";#N/A,#N/A,FALSE,"Header";#N/A,#N/A,FALSE,"Notes"}</definedName>
    <definedName name="UBSIII_1" hidden="1">{#N/A,#N/A,FALSE,"Annual Model";#N/A,#N/A,FALSE,"Quarterly Model";#N/A,#N/A,FALSE,"Header";#N/A,#N/A,FALSE,"Notes"}</definedName>
    <definedName name="UL">"               "</definedName>
    <definedName name="underline">"              "</definedName>
    <definedName name="USF">"USF"</definedName>
    <definedName name="uuuu" hidden="1">{#N/A,#N/A,FALSE,"Barranca"}</definedName>
    <definedName name="uuuuu" hidden="1">{#N/A,#N/A,FALSE,"Total";#N/A,#N/A,FALSE,"Sew";#N/A,#N/A,FALSE,"Finish";#N/A,#N/A,FALSE,"CUT";#N/A,#N/A,FALSE,"Mill 5";#N/A,#N/A,FALSE,"Mill 6";#N/A,#N/A,FALSE,"Mill 8";#N/A,#N/A,FALSE,"Mill 9";#N/A,#N/A,FALSE,"Mill 10";#N/A,#N/A,FALSE,"Mill 12";#N/A,#N/A,FALSE,"Mill 15";#N/A,#N/A,FALSE,"Mill 17"}</definedName>
    <definedName name="V_ALL_KEYWORDS_TYPE_ScalarContributed_EQTY_200009394">#REF!,#REF!,#REF!,#REF!</definedName>
    <definedName name="V_ALL_KEYWORDS_TYPE_ScalarContributed_EQTY_200014205">[3]MELI_Validation_Sheet!$334:$334,[3]MELI_Validation_Sheet!$338:$340,[3]MELI_Validation_Sheet!$345:$347,[3]MELI_Validation_Sheet!$284:$292</definedName>
    <definedName name="V_ALL_KEYWORDS_TYPE_ScalarContributed_ISSR_208010891">[3]MELI_Validation_Sheet!$9:$9,[3]MELI_Validation_Sheet!$41:$41</definedName>
    <definedName name="V_ALL_KEYWORDS_TYPE_Vector_EQTY_200009394">#REF!,#REF!,#REF!,#REF!,#REF!,#REF!,#REF!</definedName>
    <definedName name="V_ALL_KEYWORDS_TYPE_Vector_EQTY_200014205">[3]MELI_Validation_Sheet!$294:$298,[3]MELI_Validation_Sheet!$311:$326,[3]MELI_Validation_Sheet!$328:$328,[3]MELI_Validation_Sheet!$330:$333,[3]MELI_Validation_Sheet!$336:$336,[3]MELI_Validation_Sheet!$341:$341,[3]MELI_Validation_Sheet!$343:$343,[3]MELI_Validation_Sheet!$300:$309</definedName>
    <definedName name="V_ALL_KEYWORDS_TYPE_Vector_EQTY_200016696">#REF!,#REF!,#REF!,#REF!,#REF!,#REF!,#REF!</definedName>
    <definedName name="V_ALL_KEYWORDS_TYPE_Vector_ISSR_208007229">#REF!,#REF!,#REF!,#REF!,#REF!,#REF!,#REF!,#REF!,#REF!,#REF!,#REF!,#REF!,#REF!,#REF!,#REF!,#REF!,#REF!,#REF!</definedName>
    <definedName name="V_ALL_KEYWORDS_TYPE_Vector_ISSR_208010891">[3]MELI_Validation_Sheet!$2:$3,[3]MELI_Validation_Sheet!$11:$30,[3]MELI_Validation_Sheet!$32:$36,[3]MELI_Validation_Sheet!$43:$72,[3]MELI_Validation_Sheet!$78:$91,[3]MELI_Validation_Sheet!$96:$112,[3]MELI_Validation_Sheet!$114:$126,[3]MELI_Validation_Sheet!$128:$128,[3]MELI_Validation_Sheet!$132:$136,[3]MELI_Validation_Sheet!$197:$199,[3]MELI_Validation_Sheet!$201:$209,[3]MELI_Validation_Sheet!$211:$236,[3]MELI_Validation_Sheet!$238:$252,[3]MELI_Validation_Sheet!$40:$40</definedName>
    <definedName name="V_ALL_MELI">[3]MELI_Validation_Sheet!$A$1:$CS$347</definedName>
    <definedName name="V_ALL_NATU3.SA">#REF!</definedName>
    <definedName name="V_ALL_SECTION_KEYWORDS_EQTY_200014205_13A">[3]MELI_Validation_Sheet!$C$284:$C$292</definedName>
    <definedName name="V_ALL_SECTION_KEYWORDS_EQTY_200014205_13K">[3]MELI_Validation_Sheet!$C$294:$C$309</definedName>
    <definedName name="V_ALL_SECTION_KEYWORDS_ISSR_208010891_1314">[3]MELI_Validation_Sheet!$C$43:$C$72</definedName>
    <definedName name="V_ALL_SECTION_KEYWORDS_ISSR_208010891_13168">[3]MELI_Validation_Sheet!$C$197:$C$199,[3]MELI_Validation_Sheet!$C$190</definedName>
    <definedName name="V_ALL_SECTION_KEYWORDS_ISSR_208010891_1319">[3]MELI_Validation_Sheet!$C$78:$C$91,[3]MELI_Validation_Sheet!$C$94</definedName>
    <definedName name="V_ALL_SECTION_KEYWORDS_ISSR_208010891_131E">[3]MELI_Validation_Sheet!$C$96:$C$112</definedName>
    <definedName name="V_ALL_SECTION_KEYWORDS_ISSR_208010891_131O">[3]MELI_Validation_Sheet!$C$128,[3]MELI_Validation_Sheet!$C$130</definedName>
    <definedName name="V_ALL_SECTION_KEYWORDS_ISSR_208010891_136E">[3]MELI_Validation_Sheet!$C$254,[3]MELI_Validation_Sheet!$C$263</definedName>
    <definedName name="V_ALL_SECTION_KEYWORDS_ISSR_208010891_13V">[3]MELI_Validation_Sheet!$C$32:$C$36,[3]MELI_Validation_Sheet!$C$41</definedName>
    <definedName name="V_ALL_SECTIONS_EQTY_200009394">#REF!,#REF!,#REF!,#REF!,#REF!,#REF!,#REF!,#REF!,#REF!,#REF!</definedName>
    <definedName name="V_ALL_SECTIONS_ISSR_208007229">#REF!,#REF!,#REF!,#REF!,#REF!,#REF!,#REF!,#REF!,#REF!,#REF!,#REF!</definedName>
    <definedName name="vgbh" hidden="1">{#N/A,#N/A,FALSE,"SUMMARY";#N/A,#N/A,FALSE,"DETAIL";#N/A,#N/A,FALSE,"VARIANCE"}</definedName>
    <definedName name="vvvv" hidden="1">{#N/A,#N/A,FALSE,"FAB VENDORS";"BUD SUM",#N/A,FALSE,"BUD SUM WO TEX"}</definedName>
    <definedName name="w3e" hidden="1">{#N/A,#N/A,FALSE,"Carterco"}</definedName>
    <definedName name="wcom" hidden="1">{"IS",#N/A,FALSE,"IS";"RPTIS",#N/A,FALSE,"RPTIS";"STATS",#N/A,FALSE,"STATS";"BS",#N/A,FALSE,"BS"}</definedName>
    <definedName name="WHO" hidden="1">{#N/A,#N/A,FALSE,"SUMMARY";#N/A,#N/A,FALSE,"DETAIL";#N/A,#N/A,FALSE,"VARIANCE"}</definedName>
    <definedName name="Wrapper" localSheetId="2">#N/A</definedName>
    <definedName name="wrn.all." hidden="1">{#N/A,#N/A,FALSE,"Annual Model";#N/A,#N/A,FALSE,"Quarterly Model";#N/A,#N/A,FALSE,"Header";#N/A,#N/A,FALSE,"Notes"}</definedName>
    <definedName name="wrn.all._1" hidden="1">{#N/A,#N/A,FALSE,"Annual Model";#N/A,#N/A,FALSE,"Quarterly Model";#N/A,#N/A,FALSE,"Header";#N/A,#N/A,FALSE,"Notes"}</definedName>
    <definedName name="wrn.ba." localSheetId="1" hidden="1">{#N/A,#N/A,FALSE,"Summary";#N/A,#N/A,FALSE,"MDBA";#N/A,#N/A,FALSE,"Annual";#N/A,#N/A,FALSE,"Qrtly";#N/A,#N/A,FALSE,"Rates";#N/A,#N/A,FALSE,"CA Sales";#N/A,#N/A,FALSE,"CA SalesQtr";#N/A,#N/A,FALSE,"CA Profit";#N/A,#N/A,FALSE,"CA ProfitQtr";#N/A,#N/A,FALSE,"MD Military Aircraft";#N/A,#N/A,FALSE,"MD Space &amp; Finance";#N/A,#N/A,FALSE,"MD Commercial";#N/A,#N/A,FALSE,"MD Commercial";#N/A,#N/A,FALSE,"Space&amp;Mil.";#N/A,#N/A,FALSE,"Space&amp;DefQtr";#N/A,#N/A,FALSE,"Balance Sht";#N/A,#N/A,FALSE,"Balance Sht";#N/A,#N/A,FALSE,"BalanceShtQtr";#N/A,#N/A,FALSE,"Cash Flow Summary";#N/A,#N/A,FALSE,"Cashflow";#N/A,#N/A,FALSE,"CashflowQtr"}</definedName>
    <definedName name="wrn.ba." hidden="1">{#N/A,#N/A,FALSE,"Summary";#N/A,#N/A,FALSE,"MDBA";#N/A,#N/A,FALSE,"Annual";#N/A,#N/A,FALSE,"Qrtly";#N/A,#N/A,FALSE,"Rates";#N/A,#N/A,FALSE,"CA Sales";#N/A,#N/A,FALSE,"CA SalesQtr";#N/A,#N/A,FALSE,"CA Profit";#N/A,#N/A,FALSE,"CA ProfitQtr";#N/A,#N/A,FALSE,"MD Military Aircraft";#N/A,#N/A,FALSE,"MD Space &amp; Finance";#N/A,#N/A,FALSE,"MD Commercial";#N/A,#N/A,FALSE,"MD Commercial";#N/A,#N/A,FALSE,"Space&amp;Mil.";#N/A,#N/A,FALSE,"Space&amp;DefQtr";#N/A,#N/A,FALSE,"Balance Sht";#N/A,#N/A,FALSE,"Balance Sht";#N/A,#N/A,FALSE,"BalanceShtQtr";#N/A,#N/A,FALSE,"Cash Flow Summary";#N/A,#N/A,FALSE,"Cashflow";#N/A,#N/A,FALSE,"CashflowQtr"}</definedName>
    <definedName name="wrn.Barranca." hidden="1">{#N/A,#N/A,FALSE,"Barranca"}</definedName>
    <definedName name="wrn.BEL." hidden="1">{"IS",#N/A,FALSE,"IS";"RPTIS",#N/A,FALSE,"RPTIS";"STATS",#N/A,FALSE,"STATS";"CELL",#N/A,FALSE,"CELL";"BS",#N/A,FALSE,"BS"}</definedName>
    <definedName name="wrn.Book._.Output." hidden="1">{#N/A,#N/A,FALSE,"Title";#N/A,#N/A,FALSE,"Inputs";#N/A,#N/A,FALSE,"Impact";#N/A,#N/A,FALSE,"Sources &amp; Uses";#N/A,#N/A,FALSE,"Capitalization Impact";#N/A,#N/A,FALSE,"NEWCO Projections"}</definedName>
    <definedName name="wrn.BUDGET." hidden="1">{#N/A,#N/A,FALSE,"Total";#N/A,#N/A,FALSE,"Sew";#N/A,#N/A,FALSE,"Finish";#N/A,#N/A,FALSE,"CUT";#N/A,#N/A,FALSE,"Mill 5";#N/A,#N/A,FALSE,"Mill 6";#N/A,#N/A,FALSE,"Mill 8";#N/A,#N/A,FALSE,"Mill 9";#N/A,#N/A,FALSE,"Mill 10";#N/A,#N/A,FALSE,"Mill 12";#N/A,#N/A,FALSE,"Mill 15";#N/A,#N/A,FALSE,"Mill 17"}</definedName>
    <definedName name="wrn.Budget._.Analysis." hidden="1">{#N/A,#N/A,FALSE,"Mill 5"}</definedName>
    <definedName name="wrn.Carterco." hidden="1">{#N/A,#N/A,FALSE,"Carterco"}</definedName>
    <definedName name="WRN.CM" hidden="1">{#N/A,#N/A,FALSE,"FAB VENDORS";"BUD SUM",#N/A,FALSE,"BUD SUM WO TEX"}</definedName>
    <definedName name="WRN.CM1" hidden="1">{#N/A,#N/A,FALSE,"FAB VENDORS";"BUD SUM",#N/A,FALSE,"BUD SUM WO TEX"}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UPID." hidden="1">{"Guide",#N/A,FALSE,"Guidant";"Boston Sci",#N/A,FALSE,"Boston Scientific";"Medtro",#N/A,FALSE,"Medtronic";"St. Jude",#N/A,FALSE,"St. Jude";"Pfi",#N/A,FALSE,"Pfizer";"Bard",#N/A,FALSE,"Bard";"Johns",#N/A,FALSE,"Johnson"}</definedName>
    <definedName name="wrn.CW." hidden="1">{#N/A,#N/A,FALSE,"FAB VENDORS";"BUD SUM",#N/A,FALSE,"BUD SUM WO TEX"}</definedName>
    <definedName name="wrn.Dataproj1." hidden="1">{#N/A,#N/A,FALSE,"Front Page";#N/A,#N/A,FALSE,"Page 2";#N/A,#N/A,FALSE,"Page 3";#N/A,#N/A,FALSE,"Loan Growth"}</definedName>
    <definedName name="wrn.Dataproj1._1" hidden="1">{#N/A,#N/A,FALSE,"Front Page";#N/A,#N/A,FALSE,"Page 2";#N/A,#N/A,FALSE,"Page 3";#N/A,#N/A,FALSE,"Loan Growth"}</definedName>
    <definedName name="wrn.Entire._.Model." localSheetId="1" hidden="1">{"Income Page",#N/A,FALSE,"Income";"Quarterly Page",#N/A,FALSE,"Quarterly";"EPS Page",#N/A,FALSE,"EPS";"Cashflow Page",#N/A,FALSE,"CashFlow"}</definedName>
    <definedName name="wrn.Entire._.Model." hidden="1">{"Income Page",#N/A,FALSE,"Income";"Quarterly Page",#N/A,FALSE,"Quarterly";"EPS Page",#N/A,FALSE,"EPS";"Cashflow Page",#N/A,FALSE,"CashFlow"}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gd." localSheetId="1" hidden="1">{#N/A,#N/A,FALSE,"Summary";#N/A,#N/A,FALSE,"Annual";#N/A,#N/A,FALSE,"Quarterly";#N/A,#N/A,FALSE,"Land Systems";#N/A,#N/A,FALSE,"LandSystemsQtr";#N/A,#N/A,FALSE,"E.B.";#N/A,#N/A,FALSE,"EBqtr";#N/A,#N/A,FALSE,"Other";#N/A,#N/A,FALSE,"Other, Qtr.";#N/A,#N/A,FALSE,"Balance Sht.";#N/A,#N/A,FALSE,"BalShtQtr";#N/A,#N/A,FALSE,"Cashflow";#N/A,#N/A,FALSE,"CashflowQtr"}</definedName>
    <definedName name="wrn.gd." hidden="1">{#N/A,#N/A,FALSE,"Summary";#N/A,#N/A,FALSE,"Annual";#N/A,#N/A,FALSE,"Quarterly";#N/A,#N/A,FALSE,"Land Systems";#N/A,#N/A,FALSE,"LandSystemsQtr";#N/A,#N/A,FALSE,"E.B.";#N/A,#N/A,FALSE,"EBqtr";#N/A,#N/A,FALSE,"Other";#N/A,#N/A,FALSE,"Other, Qtr.";#N/A,#N/A,FALSE,"Balance Sht.";#N/A,#N/A,FALSE,"BalShtQtr";#N/A,#N/A,FALSE,"Cashflow";#N/A,#N/A,FALSE,"CashflowQtr"}</definedName>
    <definedName name="wrn.Level._.4." localSheetId="1" hidden="1">{#N/A,#N/A,FALSE,"Income";#N/A,#N/A,FALSE,"EPS";#N/A,#N/A,FALSE,"CashFlow";#N/A,#N/A,FALSE,"Quarterly";#N/A,#N/A,FALSE,"Dividend";#N/A,#N/A,FALSE,"DetailedRegional";#N/A,#N/A,FALSE,"Return On Equity";#N/A,#N/A,FALSE,"Financials &amp; Ratios";#N/A,#N/A,FALSE,"Other";#N/A,#N/A,FALSE,"Inventory"}</definedName>
    <definedName name="wrn.Level._.4." hidden="1">{#N/A,#N/A,FALSE,"Income";#N/A,#N/A,FALSE,"EPS";#N/A,#N/A,FALSE,"CashFlow";#N/A,#N/A,FALSE,"Quarterly";#N/A,#N/A,FALSE,"Dividend";#N/A,#N/A,FALSE,"DetailedRegional";#N/A,#N/A,FALSE,"Return On Equity";#N/A,#N/A,FALSE,"Financials &amp; Ratios";#N/A,#N/A,FALSE,"Other";#N/A,#N/A,FALSE,"Inventory"}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odel._.Level._.3." localSheetId="1" hidden="1">{"Income (All hidden)",#N/A,FALSE,"Income";"EPS (All Hidden)",#N/A,FALSE,"EPS";"EPS (All Hidden)",#N/A,FALSE,"CashFlow";"Quarterly (Last, Current and Next)",#N/A,FALSE,"Quarterly"}</definedName>
    <definedName name="wrn.Model._.Level._.3." hidden="1">{"Income (All hidden)",#N/A,FALSE,"Income";"EPS (All Hidden)",#N/A,FALSE,"EPS";"EPS (All Hidden)",#N/A,FALSE,"CashFlow";"Quarterly (Last, Current and Next)",#N/A,FALSE,"Quarterly"}</definedName>
    <definedName name="wrn.MONTH_END." hidden="1">{#N/A,#N/A,FALSE,"SUMMARY";#N/A,#N/A,FALSE,"DETAIL";#N/A,#N/A,FALSE,"VARIANCE"}</definedName>
    <definedName name="wrn.MONTHLY._.INVENTORY._.SCHEDULE." hidden="1">{#N/A,#N/A,FALSE,"Sheet1";#N/A,#N/A,FALSE,"Sheet2";#N/A,#N/A,FALSE,"Sheet3";#N/A,#N/A,FALSE,"Sheet4";#N/A,#N/A,FALSE,"Sheet5";#N/A,#N/A,FALSE,"Sheet6"}</definedName>
    <definedName name="wrn.noc." localSheetId="1" hidden="1">{#N/A,#N/A,FALSE,"Summary";#N/A,#N/A,FALSE,"Annual I.S.";#N/A,#N/A,FALSE,"Qtr. I.S.";#N/A,#N/A,FALSE,"Aircraft";#N/A,#N/A,FALSE,"AircraftQtr";#N/A,#N/A,FALSE,"Electronics";#N/A,#N/A,FALSE,"ElectronicsQtr";#N/A,#N/A,FALSE,"OpMargin";#N/A,#N/A,FALSE,"OpMargin";#N/A,#N/A,FALSE,"Backlog &amp; Del.";#N/A,#N/A,FALSE,"B&amp;DQtr";#N/A,#N/A,FALSE,"Balance Sht";#N/A,#N/A,FALSE,"BalanceShtQtr";#N/A,#N/A,FALSE,"Cashflow"}</definedName>
    <definedName name="wrn.noc." hidden="1">{#N/A,#N/A,FALSE,"Summary";#N/A,#N/A,FALSE,"Annual I.S.";#N/A,#N/A,FALSE,"Qtr. I.S.";#N/A,#N/A,FALSE,"Aircraft";#N/A,#N/A,FALSE,"AircraftQtr";#N/A,#N/A,FALSE,"Electronics";#N/A,#N/A,FALSE,"ElectronicsQtr";#N/A,#N/A,FALSE,"OpMargin";#N/A,#N/A,FALSE,"OpMargin";#N/A,#N/A,FALSE,"Backlog &amp; Del.";#N/A,#N/A,FALSE,"B&amp;DQtr";#N/A,#N/A,FALSE,"Balance Sht";#N/A,#N/A,FALSE,"BalanceShtQtr";#N/A,#N/A,FALSE,"Cashflow"}</definedName>
    <definedName name="wrn.Output." hidden="1">{#N/A,#N/A,TRUE,"Title";#N/A,#N/A,TRUE,"Inputs";#N/A,#N/A,TRUE,"Impact";#N/A,#N/A,TRUE,"Sources &amp; Uses";#N/A,#N/A,TRUE,"Capitalization Impact";#N/A,#N/A,TRUE,"NEWCO Projections";#N/A,#N/A,TRUE,"Summary - ITT";#N/A,#N/A,TRUE,"Summary - Forte";#N/A,#N/A,TRUE,"Balance Sheet Adj.";#N/A,#N/A,TRUE,"Calculation Verification"}</definedName>
    <definedName name="wrn.printall." hidden="1">{"output","fiftysix",FALSE,"mergerplans";"inputs",#N/A,FALSE,"mergerplans";"output","sixtyfive",FALSE,"mergerplans";"output","seventy",FALSE,"mergerplans"}</definedName>
    <definedName name="wrn.RESERVE._.SCHEDULE." hidden="1">{#N/A,#N/A,FALSE,"Sheet8";#N/A,#N/A,FALSE,"Sheet7"}</definedName>
    <definedName name="wrn.Revenue._.Details." hidden="1">{"Revenue by Industry Chart",#N/A,FALSE,"Mix";"Annual Revenue Detail",#N/A,FALSE,"Mix";"Quarterly Revenue Detail",#N/A,FALSE,"Mix"}</definedName>
    <definedName name="wrn.Riverwood_comp_model." hidden="1">{#N/A,#N/A,FALSE,"Che-Ga";#N/A,#N/A,FALSE,"Iv-Sm";#N/A,#N/A,FALSE,"So-We";#N/A,#N/A,FALSE,"Me-Po";#N/A,#N/A,FALSE,"Be-Bo";#N/A,#N/A,FALSE,"Cha-Ki";#N/A,#N/A,FALSE,"In";#N/A,#N/A,FALSE,"Schedule 23";#N/A,#N/A,FALSE,"Schedule 22";#N/A,#N/A,FALSE,"WACC"}</definedName>
    <definedName name="wrn.San._.Pedro." hidden="1">{#N/A,#N/A,FALSE,"San Pedro"}</definedName>
    <definedName name="wrn.Summary." hidden="1">{"Print Summary",#N/A,FALSE,"Bal_Graphs";"Print Summary",#N/A,FALSE,"DCF";"Print Summary",#N/A,FALSE,"Graphs";"Print Summary",#N/A,FALSE,"Summary"}</definedName>
    <definedName name="wrn.Summary._.Output." hidden="1">{#N/A,#N/A,FALSE,"Title";#N/A,#N/A,FALSE,"Inputs";#N/A,#N/A,FALSE,"Impact"}</definedName>
    <definedName name="wrn.Summary._.Projections." hidden="1">{#N/A,#N/A,FALSE,"Summary - Forte";#N/A,#N/A,FALSE,"Summary - ITT"}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USW." hidden="1">{"IS",#N/A,FALSE,"IS";"RPTIS",#N/A,FALSE,"RPTIS";"STATS",#N/A,FALSE,"STATS";"BS",#N/A,FALSE,"BS"}</definedName>
    <definedName name="wsed" hidden="1">{#N/A,#N/A,FALSE,"Total";#N/A,#N/A,FALSE,"Sew";#N/A,#N/A,FALSE,"Finish";#N/A,#N/A,FALSE,"CUT";#N/A,#N/A,FALSE,"Mill 5";#N/A,#N/A,FALSE,"Mill 6";#N/A,#N/A,FALSE,"Mill 8";#N/A,#N/A,FALSE,"Mill 9";#N/A,#N/A,FALSE,"Mill 10";#N/A,#N/A,FALSE,"Mill 12";#N/A,#N/A,FALSE,"Mill 15";#N/A,#N/A,FALSE,"Mill 17"}</definedName>
    <definedName name="wsedr" hidden="1">{#N/A,#N/A,FALSE,"Total";#N/A,#N/A,FALSE,"Sew";#N/A,#N/A,FALSE,"Finish";#N/A,#N/A,FALSE,"CUT";#N/A,#N/A,FALSE,"Mill 5";#N/A,#N/A,FALSE,"Mill 6";#N/A,#N/A,FALSE,"Mill 8";#N/A,#N/A,FALSE,"Mill 9";#N/A,#N/A,FALSE,"Mill 10";#N/A,#N/A,FALSE,"Mill 12";#N/A,#N/A,FALSE,"Mill 15";#N/A,#N/A,FALSE,"Mill 17"}</definedName>
    <definedName name="x" localSheetId="2" hidden="1">[8]EVA1!#REF!</definedName>
    <definedName name="x" localSheetId="1" hidden="1">[8]EVA1!#REF!</definedName>
    <definedName name="x" hidden="1">[8]EVA1!#REF!</definedName>
    <definedName name="xx" hidden="1">{#N/A,#N/A,FALSE,"Title";#N/A,#N/A,FALSE,"Inputs";#N/A,#N/A,FALSE,"Impact";#N/A,#N/A,FALSE,"Sources &amp; Uses";#N/A,#N/A,FALSE,"Capitalization Impact";#N/A,#N/A,FALSE,"NEWCO Projections"}</definedName>
    <definedName name="xxxx" hidden="1">{#N/A,#N/A,FALSE,"Sheet1";#N/A,#N/A,FALSE,"Sheet2";#N/A,#N/A,FALSE,"Sheet3";#N/A,#N/A,FALSE,"Sheet4";#N/A,#N/A,FALSE,"Sheet5";#N/A,#N/A,FALSE,"Sheet6"}</definedName>
    <definedName name="Years">"A1:v1"</definedName>
    <definedName name="yyyy" hidden="1">{#N/A,#N/A,FALSE,"Sheet1";#N/A,#N/A,FALSE,"Sheet2";#N/A,#N/A,FALSE,"Sheet3";#N/A,#N/A,FALSE,"Sheet4";#N/A,#N/A,FALSE,"Sheet5";#N/A,#N/A,FALSE,"Sheet6"}</definedName>
    <definedName name="z" hidden="1">{#N/A,#N/A,FALSE,"Sheet1";#N/A,#N/A,FALSE,"Sheet2";#N/A,#N/A,FALSE,"Sheet3";#N/A,#N/A,FALSE,"Sheet4";#N/A,#N/A,FALSE,"Sheet5";#N/A,#N/A,FALSE,"Sheet6"}</definedName>
    <definedName name="zb" hidden="1">{#N/A,#N/A,FALSE,"Sheet1";#N/A,#N/A,FALSE,"Sheet2";#N/A,#N/A,FALSE,"Sheet3";#N/A,#N/A,FALSE,"Sheet4";#N/A,#N/A,FALSE,"Sheet5";#N/A,#N/A,FALSE,"Sheet6"}</definedName>
  </definedNames>
  <calcPr calcId="191029" calcMode="autoNoTable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26" i="22" l="1" a="1"/>
  <c r="W26" i="22" s="1"/>
  <c r="R38" i="22"/>
  <c r="R37" i="22"/>
  <c r="T37" i="22" s="1" a="1"/>
  <c r="T37" i="22" s="1"/>
  <c r="T38" i="22" s="1" a="1"/>
  <c r="T38" i="22" s="1"/>
  <c r="R35" i="22"/>
  <c r="T35" i="22" s="1" a="1"/>
  <c r="T35" i="22" s="1"/>
  <c r="T36" i="22" s="1" a="1"/>
  <c r="T36" i="22" s="1"/>
  <c r="R33" i="22"/>
  <c r="T33" i="22" s="1" a="1"/>
  <c r="T33" i="22" s="1"/>
  <c r="R32" i="22"/>
  <c r="T32" i="22" s="1" a="1"/>
  <c r="T32" i="22" s="1"/>
  <c r="R30" i="22"/>
  <c r="T30" i="22" s="1" a="1"/>
  <c r="T30" i="22" s="1"/>
  <c r="R29" i="22"/>
  <c r="R27" i="22"/>
  <c r="T27" i="22" s="1" a="1"/>
  <c r="T27" i="22" s="1"/>
  <c r="R26" i="22"/>
  <c r="V26" i="22" s="1" a="1"/>
  <c r="V26" i="22" s="1"/>
  <c r="R24" i="22"/>
  <c r="T24" i="22" s="1" a="1"/>
  <c r="T24" i="22" s="1"/>
  <c r="R20" i="22"/>
  <c r="R19" i="22"/>
  <c r="R18" i="22"/>
  <c r="R17" i="22"/>
  <c r="R15" i="22"/>
  <c r="R13" i="22"/>
  <c r="R12" i="22"/>
  <c r="R10" i="22"/>
  <c r="R9" i="22"/>
  <c r="R7" i="22"/>
  <c r="R6" i="22"/>
  <c r="Z6" i="22" s="1" a="1"/>
  <c r="Z6" i="22" s="1"/>
  <c r="R4" i="22"/>
  <c r="Y4" i="22" s="1" a="1"/>
  <c r="Y4" i="22" s="1"/>
  <c r="W17" i="22" a="1"/>
  <c r="W17" i="22" s="1"/>
  <c r="W18" i="22" s="1" a="1"/>
  <c r="W18" i="22" s="1"/>
  <c r="U3" i="22"/>
  <c r="V3" i="22" s="1"/>
  <c r="W3" i="22" s="1"/>
  <c r="V24" i="22" l="1" a="1"/>
  <c r="V24" i="22" s="1"/>
  <c r="V25" i="22" s="1"/>
  <c r="W24" i="22" a="1"/>
  <c r="W24" i="22" s="1"/>
  <c r="W25" i="22" s="1"/>
  <c r="U24" i="22" a="1"/>
  <c r="U24" i="22" s="1"/>
  <c r="U25" i="22" s="1"/>
  <c r="Y6" i="22" a="1"/>
  <c r="Y6" i="22" s="1"/>
  <c r="U26" i="22" a="1"/>
  <c r="U26" i="22" s="1"/>
  <c r="T4" i="22" a="1"/>
  <c r="T4" i="22" s="1"/>
  <c r="X4" i="22" a="1"/>
  <c r="X4" i="22" s="1"/>
  <c r="Y5" i="22" s="1"/>
  <c r="U4" i="22" a="1"/>
  <c r="U4" i="22" s="1"/>
  <c r="Z4" i="22" a="1"/>
  <c r="Z4" i="22" s="1"/>
  <c r="Z5" i="22" s="1"/>
  <c r="U6" i="22" a="1"/>
  <c r="U6" i="22" s="1"/>
  <c r="V6" i="22" a="1"/>
  <c r="V6" i="22" s="1"/>
  <c r="W6" i="22" a="1"/>
  <c r="W6" i="22" s="1"/>
  <c r="X6" i="22" a="1"/>
  <c r="X6" i="22" s="1"/>
  <c r="T17" i="22" a="1"/>
  <c r="T17" i="22" s="1"/>
  <c r="T18" i="22" s="1" a="1"/>
  <c r="T18" i="22" s="1"/>
  <c r="V4" i="22" a="1"/>
  <c r="V4" i="22" s="1"/>
  <c r="U17" i="22" a="1"/>
  <c r="U17" i="22" s="1"/>
  <c r="U18" i="22" s="1" a="1"/>
  <c r="U18" i="22" s="1"/>
  <c r="W4" i="22" a="1"/>
  <c r="W4" i="22" s="1"/>
  <c r="V17" i="22" a="1"/>
  <c r="V17" i="22" s="1"/>
  <c r="V18" i="22" s="1" a="1"/>
  <c r="V18" i="22" s="1"/>
  <c r="V5" i="22" l="1"/>
  <c r="U5" i="22"/>
  <c r="W5" i="22"/>
  <c r="X5" i="22"/>
  <c r="O16" i="22" l="1"/>
  <c r="F2" i="22" l="1"/>
  <c r="G2" i="22" s="1"/>
  <c r="H2" i="22" s="1"/>
  <c r="I2" i="22" s="1"/>
  <c r="J2" i="22" s="1"/>
  <c r="K2" i="22" s="1"/>
  <c r="L2" i="22" s="1"/>
  <c r="N2" i="22" s="1"/>
  <c r="O2" i="22" l="1"/>
  <c r="O17" i="22"/>
  <c r="G15" i="22" l="1"/>
  <c r="H15" i="22" s="1"/>
  <c r="I15" i="22" s="1"/>
  <c r="J15" i="22" s="1"/>
  <c r="K15" i="22" s="1"/>
  <c r="L15" i="22" s="1"/>
  <c r="G14" i="22"/>
  <c r="H14" i="22" s="1"/>
  <c r="I14" i="22" s="1"/>
  <c r="J14" i="22" s="1"/>
  <c r="K14" i="22" s="1"/>
  <c r="L14" i="22" s="1"/>
  <c r="N14" i="22" s="1"/>
  <c r="K16" i="22" l="1"/>
  <c r="K17" i="22" s="1"/>
  <c r="N15" i="22"/>
  <c r="N16" i="22" s="1"/>
  <c r="N17" i="22" s="1"/>
  <c r="L16" i="22"/>
  <c r="L17" i="22" s="1"/>
  <c r="A14" i="23" l="1"/>
  <c r="A10" i="23"/>
  <c r="A11" i="23" s="1"/>
  <c r="A12" i="23" s="1"/>
  <c r="A13" i="23" s="1"/>
  <c r="A3" i="23"/>
  <c r="A4" i="23" s="1"/>
  <c r="A5" i="23" s="1"/>
  <c r="A6" i="23" s="1"/>
  <c r="A7" i="23" s="1"/>
  <c r="A8" i="23" s="1"/>
  <c r="A9" i="23" s="1"/>
  <c r="A2" i="23"/>
  <c r="B12" i="22"/>
  <c r="E12" i="22" s="1" a="1"/>
  <c r="E12" i="22" s="1"/>
  <c r="F12" i="22" s="1"/>
  <c r="G12" i="22" s="1"/>
  <c r="H12" i="22" s="1"/>
  <c r="I12" i="22" s="1"/>
  <c r="J12" i="22" s="1"/>
  <c r="K12" i="22" s="1"/>
  <c r="L12" i="22" s="1"/>
  <c r="N12" i="22" s="1"/>
  <c r="O12" i="22" s="1"/>
  <c r="B8" i="22"/>
  <c r="I8" i="22" s="1" a="1"/>
  <c r="I8" i="22" s="1"/>
  <c r="B7" i="22"/>
  <c r="B6" i="22"/>
  <c r="B5" i="22"/>
  <c r="B4" i="22"/>
  <c r="D4" i="22" s="1" a="1"/>
  <c r="D4" i="22" s="1"/>
  <c r="D22" i="22"/>
  <c r="D23" i="22" s="1"/>
  <c r="J16" i="22"/>
  <c r="J17" i="22" s="1"/>
  <c r="I16" i="22"/>
  <c r="I17" i="22" s="1"/>
  <c r="H16" i="22"/>
  <c r="H17" i="22" s="1"/>
  <c r="G16" i="22"/>
  <c r="G17" i="22" s="1"/>
  <c r="F16" i="22"/>
  <c r="F17" i="22" s="1"/>
  <c r="D8" i="22" l="1" a="1"/>
  <c r="D8" i="22" s="1"/>
  <c r="E8" i="22" a="1"/>
  <c r="E8" i="22" s="1"/>
  <c r="F8" i="22" a="1"/>
  <c r="F8" i="22" s="1"/>
  <c r="G8" i="22" a="1"/>
  <c r="G8" i="22" s="1"/>
  <c r="H8" i="22" a="1"/>
  <c r="H8" i="22" s="1"/>
  <c r="E19" i="22"/>
  <c r="C41" i="23" l="1"/>
  <c r="C40" i="23"/>
  <c r="C39" i="23"/>
  <c r="C38" i="23"/>
  <c r="C37" i="23"/>
  <c r="C36" i="23"/>
  <c r="C35" i="23" l="1"/>
  <c r="C42" i="23"/>
  <c r="C43" i="23" l="1"/>
  <c r="V7" i="22" l="1" a="1"/>
  <c r="V7" i="22" s="1"/>
  <c r="D7" i="22" a="1"/>
  <c r="D7" i="22" s="1"/>
  <c r="D5" i="22" a="1"/>
  <c r="D5" i="22" s="1"/>
  <c r="V10" i="22" a="1"/>
  <c r="V10" i="22" s="1"/>
  <c r="T7" i="22" a="1"/>
  <c r="T7" i="22" s="1"/>
  <c r="W10" i="22" a="1"/>
  <c r="W10" i="22" s="1"/>
  <c r="W11" i="22" s="1"/>
  <c r="W7" i="22" a="1"/>
  <c r="W7" i="22" s="1"/>
  <c r="W8" i="22" l="1"/>
  <c r="W9" i="22" a="1"/>
  <c r="W9" i="22" s="1"/>
  <c r="W12" i="22" l="1" a="1"/>
  <c r="W12" i="22" s="1"/>
  <c r="W13" i="22" l="1" a="1"/>
  <c r="W13" i="22" s="1"/>
  <c r="W15" i="22" l="1" a="1"/>
  <c r="W15" i="22" s="1"/>
  <c r="W16" i="22" s="1" a="1"/>
  <c r="W16" i="22" s="1"/>
  <c r="T10" i="22" l="1" a="1"/>
  <c r="T10" i="22" s="1"/>
  <c r="T12" i="22" l="1" a="1"/>
  <c r="T12" i="22" s="1"/>
  <c r="T13" i="22" l="1" a="1"/>
  <c r="T13" i="22" s="1"/>
  <c r="T15" i="22" l="1" a="1"/>
  <c r="T15" i="22" s="1"/>
  <c r="T16" i="22" s="1" a="1"/>
  <c r="T16" i="22" s="1"/>
  <c r="T19" i="22" l="1" a="1"/>
  <c r="T19" i="22" s="1"/>
  <c r="T20" i="22" l="1" a="1"/>
  <c r="T20" i="22" s="1"/>
  <c r="U10" i="22" l="1" a="1"/>
  <c r="U10" i="22" s="1"/>
  <c r="U11" i="22" l="1"/>
  <c r="V11" i="22"/>
  <c r="U12" i="22" l="1" a="1"/>
  <c r="U12" i="22" s="1"/>
  <c r="U13" i="22" l="1" a="1"/>
  <c r="U13" i="22" s="1"/>
  <c r="U14" i="22" s="1"/>
  <c r="U15" i="22" l="1" a="1"/>
  <c r="U15" i="22" s="1"/>
  <c r="U16" i="22" s="1" a="1"/>
  <c r="U16" i="22" s="1"/>
  <c r="U7" i="22" l="1" a="1"/>
  <c r="U7" i="22" s="1"/>
  <c r="U8" i="22" l="1"/>
  <c r="V8" i="22"/>
  <c r="U9" i="22" l="1" a="1"/>
  <c r="U9" i="22" s="1"/>
  <c r="U20" i="22" l="1" a="1"/>
  <c r="U20" i="22" s="1"/>
  <c r="U19" i="22" l="1" a="1"/>
  <c r="U19" i="22" s="1"/>
  <c r="V9" i="22" l="1" a="1"/>
  <c r="V9" i="22" s="1"/>
  <c r="V12" i="22" l="1" a="1"/>
  <c r="V12" i="22" s="1"/>
  <c r="V13" i="22" l="1" a="1"/>
  <c r="V13" i="22" s="1"/>
  <c r="V14" i="22" l="1"/>
  <c r="W14" i="22"/>
  <c r="V15" i="22" a="1"/>
  <c r="V15" i="22" s="1"/>
  <c r="V16" i="22" s="1" a="1"/>
  <c r="V16" i="22" s="1"/>
  <c r="W19" i="22" l="1" a="1"/>
  <c r="W19" i="22" s="1"/>
  <c r="V19" i="22" a="1"/>
  <c r="V19" i="22" s="1"/>
  <c r="D6" i="22" l="1" a="1"/>
  <c r="D6" i="22" s="1"/>
  <c r="D9" i="22" s="1"/>
  <c r="V20" i="22" l="1" a="1"/>
  <c r="V20" i="22" s="1"/>
  <c r="W20" i="22" l="1" a="1"/>
  <c r="W20" i="22" s="1"/>
  <c r="E4" i="22" l="1" a="1"/>
  <c r="E4" i="22" s="1"/>
  <c r="F4" i="22" a="1"/>
  <c r="F4" i="22"/>
  <c r="G4" i="22" a="1"/>
  <c r="G4" i="22" s="1"/>
  <c r="H4" i="22" a="1"/>
  <c r="H4" i="22" s="1"/>
  <c r="I4" i="22" a="1"/>
  <c r="I4" i="22" s="1"/>
  <c r="E5" i="22" a="1"/>
  <c r="E5" i="22" s="1"/>
  <c r="P5" i="22" s="1"/>
  <c r="F5" i="22" a="1"/>
  <c r="F5" i="22"/>
  <c r="Q5" i="22" s="1"/>
  <c r="I23" i="22" s="1"/>
  <c r="J23" i="22" s="1"/>
  <c r="K23" i="22" s="1"/>
  <c r="L23" i="22" s="1"/>
  <c r="N23" i="22" s="1"/>
  <c r="G5" i="22" a="1"/>
  <c r="G5" i="22" s="1"/>
  <c r="H5" i="22" a="1"/>
  <c r="H5" i="22" s="1"/>
  <c r="I5" i="22" a="1"/>
  <c r="I5" i="22" s="1"/>
  <c r="E6" i="22" a="1"/>
  <c r="E6" i="22" s="1"/>
  <c r="P6" i="22" s="1"/>
  <c r="F6" i="22" a="1"/>
  <c r="F6" i="22"/>
  <c r="G6" i="22" a="1"/>
  <c r="G6" i="22"/>
  <c r="H6" i="22" a="1"/>
  <c r="H6" i="22" s="1"/>
  <c r="I6" i="22" a="1"/>
  <c r="I6" i="22"/>
  <c r="Q6" i="22" s="1"/>
  <c r="I24" i="22" s="1"/>
  <c r="J24" i="22" s="1"/>
  <c r="E7" i="22" a="1"/>
  <c r="E7" i="22"/>
  <c r="F7" i="22" a="1"/>
  <c r="F7" i="22"/>
  <c r="G7" i="22" a="1"/>
  <c r="G7" i="22"/>
  <c r="H7" i="22" a="1"/>
  <c r="H7" i="22" s="1"/>
  <c r="I7" i="22" a="1"/>
  <c r="I7" i="22" s="1"/>
  <c r="X7" i="22" a="1"/>
  <c r="X7" i="22" s="1"/>
  <c r="X8" i="22" s="1"/>
  <c r="Y7" i="22" a="1"/>
  <c r="Y7" i="22"/>
  <c r="Z7" i="22" a="1"/>
  <c r="Z7" i="22" s="1"/>
  <c r="Z8" i="22"/>
  <c r="X9" i="22" a="1"/>
  <c r="X9" i="22" s="1"/>
  <c r="Y9" i="22" a="1"/>
  <c r="Y9" i="22" s="1"/>
  <c r="Z9" i="22" a="1"/>
  <c r="Z9" i="22" s="1"/>
  <c r="X10" i="22" a="1"/>
  <c r="X10" i="22" s="1"/>
  <c r="X11" i="22" s="1"/>
  <c r="Y10" i="22" a="1"/>
  <c r="Y10" i="22" s="1"/>
  <c r="Z11" i="22" s="1"/>
  <c r="Z10" i="22" a="1"/>
  <c r="Z10" i="22"/>
  <c r="X12" i="22" a="1"/>
  <c r="X12" i="22" s="1"/>
  <c r="Y12" i="22" a="1"/>
  <c r="Y12" i="22" s="1"/>
  <c r="Z12" i="22" a="1"/>
  <c r="Z12" i="22" s="1"/>
  <c r="X13" i="22" a="1"/>
  <c r="X13" i="22"/>
  <c r="Y13" i="22" a="1"/>
  <c r="Y13" i="22" s="1"/>
  <c r="Y14" i="22" s="1"/>
  <c r="Z13" i="22" a="1"/>
  <c r="Z13" i="22"/>
  <c r="Z14" i="22" s="1"/>
  <c r="X14" i="22"/>
  <c r="X15" i="22" a="1"/>
  <c r="X15" i="22" s="1"/>
  <c r="X16" i="22" s="1"/>
  <c r="Y15" i="22" a="1"/>
  <c r="Y15" i="22"/>
  <c r="Y16" i="22" s="1"/>
  <c r="Z15" i="22" a="1"/>
  <c r="Z15" i="22" s="1"/>
  <c r="Z16" i="22" s="1"/>
  <c r="X17" i="22" a="1"/>
  <c r="X17" i="22" s="1"/>
  <c r="X18" i="22" s="1"/>
  <c r="Y17" i="22" a="1"/>
  <c r="Y17" i="22" s="1"/>
  <c r="Y18" i="22" s="1"/>
  <c r="Z17" i="22" a="1"/>
  <c r="Z17" i="22" s="1"/>
  <c r="Z18" i="22" s="1"/>
  <c r="X19" i="22" a="1"/>
  <c r="X19" i="22" s="1"/>
  <c r="Y19" i="22" a="1"/>
  <c r="Y19" i="22"/>
  <c r="Z19" i="22" a="1"/>
  <c r="Z19" i="22" s="1"/>
  <c r="H20" i="22"/>
  <c r="X20" i="22" a="1"/>
  <c r="X20" i="22"/>
  <c r="Y20" i="22" a="1"/>
  <c r="Y20" i="22" s="1"/>
  <c r="Z20" i="22" a="1"/>
  <c r="Z20" i="22"/>
  <c r="U27" i="22" a="1"/>
  <c r="U27" i="22"/>
  <c r="V27" i="22" a="1"/>
  <c r="V27" i="22" s="1"/>
  <c r="V28" i="22" s="1"/>
  <c r="W27" i="22" a="1"/>
  <c r="W27" i="22" s="1"/>
  <c r="W28" i="22" s="1"/>
  <c r="U28" i="22"/>
  <c r="U29" i="22" a="1"/>
  <c r="U29" i="22" s="1"/>
  <c r="V29" i="22" a="1"/>
  <c r="V29" i="22"/>
  <c r="W29" i="22" a="1"/>
  <c r="W29" i="22" s="1"/>
  <c r="U30" i="22" a="1"/>
  <c r="U30" i="22" s="1"/>
  <c r="U31" i="22" s="1"/>
  <c r="V30" i="22" a="1"/>
  <c r="V30" i="22" s="1"/>
  <c r="W30" i="22" a="1"/>
  <c r="W30" i="22" s="1"/>
  <c r="W31" i="22"/>
  <c r="U32" i="22" a="1"/>
  <c r="U32" i="22" s="1"/>
  <c r="V32" i="22" a="1"/>
  <c r="V32" i="22"/>
  <c r="W32" i="22" a="1"/>
  <c r="W32" i="22" s="1"/>
  <c r="U33" i="22" a="1"/>
  <c r="U33" i="22"/>
  <c r="U34" i="22" s="1"/>
  <c r="V33" i="22" a="1"/>
  <c r="V33" i="22" s="1"/>
  <c r="V34" i="22" s="1"/>
  <c r="W33" i="22" a="1"/>
  <c r="W33" i="22"/>
  <c r="W34" i="22" s="1"/>
  <c r="U35" i="22" a="1"/>
  <c r="U35" i="22" s="1"/>
  <c r="U36" i="22" s="1" a="1"/>
  <c r="U36" i="22" s="1"/>
  <c r="V35" i="22" a="1"/>
  <c r="V35" i="22" s="1"/>
  <c r="W35" i="22" a="1"/>
  <c r="W35" i="22" s="1"/>
  <c r="W36" i="22" s="1" a="1"/>
  <c r="W36" i="22" s="1"/>
  <c r="V36" i="22" a="1"/>
  <c r="V36" i="22" s="1"/>
  <c r="U37" i="22" a="1"/>
  <c r="U37" i="22"/>
  <c r="U38" i="22" s="1" a="1"/>
  <c r="U38" i="22" s="1"/>
  <c r="V37" i="22" a="1"/>
  <c r="V37" i="22" s="1"/>
  <c r="V38" i="22" s="1" a="1"/>
  <c r="V38" i="22" s="1"/>
  <c r="W37" i="22" a="1"/>
  <c r="W37" i="22" s="1"/>
  <c r="W38" i="22" s="1" a="1"/>
  <c r="W38" i="22" s="1"/>
  <c r="J6" i="22" l="1"/>
  <c r="K24" i="22"/>
  <c r="L24" i="22" s="1"/>
  <c r="N24" i="22" s="1"/>
  <c r="I9" i="22"/>
  <c r="I10" i="22" s="1"/>
  <c r="Q4" i="22"/>
  <c r="I22" i="22" s="1"/>
  <c r="J22" i="22" s="1"/>
  <c r="K22" i="22" s="1"/>
  <c r="L22" i="22" s="1"/>
  <c r="N22" i="22" s="1"/>
  <c r="I20" i="22"/>
  <c r="H9" i="22"/>
  <c r="H10" i="22" s="1"/>
  <c r="G9" i="22"/>
  <c r="G10" i="22" s="1"/>
  <c r="G20" i="22"/>
  <c r="V31" i="22"/>
  <c r="F9" i="22"/>
  <c r="Y8" i="22"/>
  <c r="J5" i="22"/>
  <c r="K5" i="22" s="1"/>
  <c r="L5" i="22" s="1"/>
  <c r="N5" i="22" s="1"/>
  <c r="O5" i="22" s="1"/>
  <c r="E9" i="22"/>
  <c r="P4" i="22"/>
  <c r="Y11" i="22"/>
  <c r="F20" i="22"/>
  <c r="D29" i="22" s="1"/>
  <c r="G18" i="22" l="1"/>
  <c r="G19" i="22"/>
  <c r="F10" i="22"/>
  <c r="I18" i="22"/>
  <c r="I19" i="22"/>
  <c r="H18" i="22"/>
  <c r="H19" i="22"/>
  <c r="J4" i="22"/>
  <c r="K6" i="22"/>
  <c r="L6" i="22" s="1"/>
  <c r="N6" i="22" s="1"/>
  <c r="O6" i="22" s="1"/>
  <c r="J20" i="22" l="1"/>
  <c r="K4" i="22"/>
  <c r="J9" i="22"/>
  <c r="F18" i="22"/>
  <c r="F19" i="22"/>
  <c r="J10" i="22" l="1"/>
  <c r="K20" i="22"/>
  <c r="L4" i="22"/>
  <c r="K9" i="22"/>
  <c r="K10" i="22" s="1"/>
  <c r="L20" i="22" l="1"/>
  <c r="N4" i="22"/>
  <c r="L9" i="22"/>
  <c r="L10" i="22" s="1"/>
  <c r="J18" i="22"/>
  <c r="J19" i="22"/>
  <c r="K19" i="22"/>
  <c r="K18" i="22"/>
  <c r="L19" i="22" l="1"/>
  <c r="L18" i="22"/>
  <c r="N20" i="22"/>
  <c r="O4" i="22"/>
  <c r="N9" i="22"/>
  <c r="N10" i="22" l="1"/>
  <c r="D25" i="22"/>
  <c r="O20" i="22"/>
  <c r="O9" i="22"/>
  <c r="O10" i="22" s="1"/>
  <c r="O11" i="22" l="1"/>
  <c r="O18" i="22" s="1"/>
  <c r="N18" i="22"/>
  <c r="N19" i="22"/>
  <c r="D26" i="22" l="1"/>
  <c r="D30" i="22" s="1"/>
  <c r="O19" i="22"/>
  <c r="D28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tc={1B7BDB14-F9C7-4775-B875-DD5F849E7ABC}</author>
  </authors>
  <commentList>
    <comment ref="D174" authorId="0" shapeId="0" xr:uid="{1B7BDB14-F9C7-4775-B875-DD5F849E7ABC}">
      <text>
        <t>[Threaded comment]
Your version of Excel allows you to read this threaded comment; however, any edits to it will get removed if the file is opened in a newer version of Excel. Learn more: https://go.microsoft.com/fwlink/?linkid=870924
Comment:
    MercadoCredito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<sst xmlns="http://schemas.openxmlformats.org/spreadsheetml/2006/main" count="21566" uniqueCount="1052">
  <si>
    <t>na</t>
  </si>
  <si>
    <t>R$ million</t>
  </si>
  <si>
    <t>Gross profit</t>
  </si>
  <si>
    <t>EBITDA</t>
  </si>
  <si>
    <t>Net income</t>
  </si>
  <si>
    <t>Capex</t>
  </si>
  <si>
    <t>EV adjustment</t>
  </si>
  <si>
    <t>Seasonality</t>
  </si>
  <si>
    <t>EBIT</t>
  </si>
  <si>
    <t xml:space="preserve">Financial expense </t>
  </si>
  <si>
    <t>Financial income</t>
  </si>
  <si>
    <t>Total income tax</t>
  </si>
  <si>
    <t>Effective current tax rate</t>
  </si>
  <si>
    <t>Minority interest</t>
  </si>
  <si>
    <t>(+) Depreciation and amortization</t>
  </si>
  <si>
    <t>(Incr.) or decrease in wkng. capital</t>
  </si>
  <si>
    <t>Cash dividends (paid)</t>
  </si>
  <si>
    <t>Macroeconomic variables</t>
  </si>
  <si>
    <t>GDP change year-on-year</t>
  </si>
  <si>
    <t>Inflation, IPCA, end of period</t>
  </si>
  <si>
    <t>USDBRL, eop</t>
  </si>
  <si>
    <t>SELIC (effective quarterly SELIC rate annualized)</t>
  </si>
  <si>
    <t>Total current assets</t>
  </si>
  <si>
    <t>Investments</t>
  </si>
  <si>
    <t>Intangible assets</t>
  </si>
  <si>
    <t>Total long-term assets</t>
  </si>
  <si>
    <t>Total assets</t>
  </si>
  <si>
    <t>Accounts payable</t>
  </si>
  <si>
    <t>Others</t>
  </si>
  <si>
    <t>Total current liabilities</t>
  </si>
  <si>
    <t>Total long-term liabilities</t>
  </si>
  <si>
    <t>Total shareholders' equity</t>
  </si>
  <si>
    <t>Total liabilities and sh. Equity</t>
  </si>
  <si>
    <t>Gross cash position</t>
  </si>
  <si>
    <t xml:space="preserve">Working-capital projection </t>
  </si>
  <si>
    <t>Assets</t>
  </si>
  <si>
    <t>Liabilities</t>
  </si>
  <si>
    <t>WK variation</t>
  </si>
  <si>
    <t>Financial Result</t>
  </si>
  <si>
    <t>% of revenues</t>
  </si>
  <si>
    <t>Change in ST debt</t>
  </si>
  <si>
    <t>Change in LT debt</t>
  </si>
  <si>
    <t>Depreciation</t>
  </si>
  <si>
    <t>Depreciation / PP&amp;E</t>
  </si>
  <si>
    <t>Dividends</t>
  </si>
  <si>
    <t>Cash flow from operating activities</t>
  </si>
  <si>
    <t xml:space="preserve">Minority interest </t>
  </si>
  <si>
    <t>Deprec. and amortization</t>
  </si>
  <si>
    <t>(Increase)/decrease in working capital</t>
  </si>
  <si>
    <t>Other operating cash flow items</t>
  </si>
  <si>
    <t>Net cash provided by operating activities</t>
  </si>
  <si>
    <t>Cash flow from investing activities</t>
  </si>
  <si>
    <t>Other investing items</t>
  </si>
  <si>
    <t>Net cash used in investing activities</t>
  </si>
  <si>
    <t>Cash flow from financing activities</t>
  </si>
  <si>
    <t>Incr. or decrease in equity</t>
  </si>
  <si>
    <t>Incr. or decrease in loans (borrowings)</t>
  </si>
  <si>
    <t>Other financing (goodwill reserve, etc.)</t>
  </si>
  <si>
    <t>Net cash provided by financing activities</t>
  </si>
  <si>
    <t>Net increase in cash and cash equivalents</t>
  </si>
  <si>
    <t>Cash &amp; cash equivalents at beg of period</t>
  </si>
  <si>
    <t>Cash &amp; cash equivalents at end of period</t>
  </si>
  <si>
    <t>Check</t>
  </si>
  <si>
    <t>Via Varejo Qsheet accounts</t>
  </si>
  <si>
    <t>Income statement</t>
  </si>
  <si>
    <t>SG&amp;A expenses</t>
  </si>
  <si>
    <t>Total operating expense (incl. D&amp;A)</t>
  </si>
  <si>
    <t>Total operating expense (excl. D&amp;A)</t>
  </si>
  <si>
    <t>Marginal tax rate</t>
  </si>
  <si>
    <t>Balance sheet</t>
  </si>
  <si>
    <t>Other current assets</t>
  </si>
  <si>
    <t>Gross fixed assets, PP&amp;E</t>
  </si>
  <si>
    <t>Accumulated depreciation</t>
  </si>
  <si>
    <t>Net PP&amp;E</t>
  </si>
  <si>
    <t>Gross intangibles</t>
  </si>
  <si>
    <t>Accumulated amortization</t>
  </si>
  <si>
    <t>Net intangible assets</t>
  </si>
  <si>
    <t>Other long-term assets</t>
  </si>
  <si>
    <t>Other current liabilities</t>
  </si>
  <si>
    <t>Other long-term liabilities</t>
  </si>
  <si>
    <t>Total liabilities</t>
  </si>
  <si>
    <t>Working capital</t>
  </si>
  <si>
    <t>Other investing cash flow items</t>
  </si>
  <si>
    <t>Number of employees</t>
  </si>
  <si>
    <t>Brazil</t>
  </si>
  <si>
    <t>Argentina</t>
  </si>
  <si>
    <t>Mexico</t>
  </si>
  <si>
    <t>Venezuela</t>
  </si>
  <si>
    <t>Product and technology development</t>
  </si>
  <si>
    <t>Sales and marketing</t>
  </si>
  <si>
    <t>General and administrative</t>
  </si>
  <si>
    <t>FX gains / (losses)</t>
  </si>
  <si>
    <t>Other non operating income</t>
  </si>
  <si>
    <t>Net Financial results</t>
  </si>
  <si>
    <t>yoy growth %</t>
  </si>
  <si>
    <t>Market Place Revenues</t>
  </si>
  <si>
    <t>Non-Market Place Revenues</t>
  </si>
  <si>
    <t>% of total</t>
  </si>
  <si>
    <t>GMV</t>
  </si>
  <si>
    <t>Confirmed users (mn)</t>
  </si>
  <si>
    <t>New users (mn)</t>
  </si>
  <si>
    <t>Items sold (mn)</t>
  </si>
  <si>
    <t>% of sales</t>
  </si>
  <si>
    <t>% margin</t>
  </si>
  <si>
    <t>Seasonality %</t>
  </si>
  <si>
    <t>n.a.</t>
  </si>
  <si>
    <t>Cash and equivalents &amp; Short-term investments</t>
  </si>
  <si>
    <t>Net Credit Cards Receivables</t>
  </si>
  <si>
    <t>Net Accounts Receivables</t>
  </si>
  <si>
    <t>Prepaid expenses</t>
  </si>
  <si>
    <t>PP&amp;E</t>
  </si>
  <si>
    <t>Goodwill</t>
  </si>
  <si>
    <t>Deferred tax assets</t>
  </si>
  <si>
    <t>Funds payable to customers</t>
  </si>
  <si>
    <t>Accounts payable and accrued expenses</t>
  </si>
  <si>
    <t>Taxes payable</t>
  </si>
  <si>
    <t>Loans payable and other financial liabilities</t>
  </si>
  <si>
    <t>Payroll and others</t>
  </si>
  <si>
    <t>Dividends payable</t>
  </si>
  <si>
    <t>Deferred tax liabilities</t>
  </si>
  <si>
    <t>Accounts receivable</t>
  </si>
  <si>
    <t>Credit Card receivables</t>
  </si>
  <si>
    <t>Net Investments</t>
  </si>
  <si>
    <t>Net Acquisitions</t>
  </si>
  <si>
    <t>Repurchase</t>
  </si>
  <si>
    <t>USDARS, eop</t>
  </si>
  <si>
    <t>USDMXN, eop</t>
  </si>
  <si>
    <t>USDVEN, eop</t>
  </si>
  <si>
    <t>Reference rate (annual basis)</t>
  </si>
  <si>
    <t>USDBRL, avg</t>
  </si>
  <si>
    <t>USDARS, avg</t>
  </si>
  <si>
    <t>USDMXN, avg</t>
  </si>
  <si>
    <t>USDVEN, avg</t>
  </si>
  <si>
    <t>Net debt/ EBITDA</t>
  </si>
  <si>
    <t>Accounts receivable (days of GMV)</t>
  </si>
  <si>
    <t>Credit Card Receivables (days of GMV)</t>
  </si>
  <si>
    <t>Accounts Receivable</t>
  </si>
  <si>
    <t>Credit Card Receivable</t>
  </si>
  <si>
    <t>Weighted average diluted shares</t>
  </si>
  <si>
    <t>Weighted average basic shares</t>
  </si>
  <si>
    <t>Financial Income</t>
  </si>
  <si>
    <t>Financial Expenses</t>
  </si>
  <si>
    <t>Annualized Cash Yield %</t>
  </si>
  <si>
    <t>% of GMV</t>
  </si>
  <si>
    <t>Gross PP&amp;E</t>
  </si>
  <si>
    <t>Accumulated Depreciation</t>
  </si>
  <si>
    <t>Purchases of property and equipment</t>
  </si>
  <si>
    <t>Purchases of intangible assets</t>
  </si>
  <si>
    <t>Intangibles</t>
  </si>
  <si>
    <t>Gross Intangibles</t>
  </si>
  <si>
    <t>Accumulated Amortization</t>
  </si>
  <si>
    <t>Net Intangibles</t>
  </si>
  <si>
    <t>Amortization</t>
  </si>
  <si>
    <t>Indirect Costs</t>
  </si>
  <si>
    <t>% of total costs and expenses</t>
  </si>
  <si>
    <t>Total operating expenses</t>
  </si>
  <si>
    <t xml:space="preserve">Capex projection </t>
  </si>
  <si>
    <t>Short &amp; Long-Term Debt projection</t>
  </si>
  <si>
    <t>(Increase)/decrease in other assets/liabilities</t>
  </si>
  <si>
    <t>Advance for property and equipment</t>
  </si>
  <si>
    <t>Amortization / Intangibles</t>
  </si>
  <si>
    <t>Argentina - %</t>
  </si>
  <si>
    <t>Brazil - %</t>
  </si>
  <si>
    <t>Mexico - %</t>
  </si>
  <si>
    <t>Venezuela - %</t>
  </si>
  <si>
    <t>Others - %</t>
  </si>
  <si>
    <t>annual inflation % - nominal</t>
  </si>
  <si>
    <t>yoy growth % - real</t>
  </si>
  <si>
    <t>Inflation, end of period</t>
  </si>
  <si>
    <t>yoy growth % - Reported LC</t>
  </si>
  <si>
    <t>Financial Result as a % of EBITDA</t>
  </si>
  <si>
    <t>Net Income</t>
  </si>
  <si>
    <t>(Incr.) or decrease in other assets/liab.</t>
  </si>
  <si>
    <t>FX and Other Operating Items</t>
  </si>
  <si>
    <t>CFO</t>
  </si>
  <si>
    <t>(-) Capex</t>
  </si>
  <si>
    <t>(-) Net Acquisitions</t>
  </si>
  <si>
    <t>CFI</t>
  </si>
  <si>
    <t>FCFF</t>
  </si>
  <si>
    <t>Payout  - % of Net Income</t>
  </si>
  <si>
    <t>GDP Multiplier (x)</t>
  </si>
  <si>
    <t>FX Impact</t>
  </si>
  <si>
    <t>Items Sold (mn)</t>
  </si>
  <si>
    <t>Average ticket (ARS/item)</t>
  </si>
  <si>
    <t>Average ticket (USD/item)</t>
  </si>
  <si>
    <t>Average ticket (BRL/item)</t>
  </si>
  <si>
    <t>Average ticket (MXN/item)</t>
  </si>
  <si>
    <t>Average ticket (VEN/item)</t>
  </si>
  <si>
    <t>Merchant Services TPV</t>
  </si>
  <si>
    <t>1Q05</t>
  </si>
  <si>
    <t>2Q05</t>
  </si>
  <si>
    <t>3Q05</t>
  </si>
  <si>
    <t>4Q05</t>
  </si>
  <si>
    <t>1Q06</t>
  </si>
  <si>
    <t>2Q06</t>
  </si>
  <si>
    <t>3Q06</t>
  </si>
  <si>
    <t>4Q06</t>
  </si>
  <si>
    <t>1Q07</t>
  </si>
  <si>
    <t>2Q07</t>
  </si>
  <si>
    <t>3Q07</t>
  </si>
  <si>
    <t>4Q07</t>
  </si>
  <si>
    <t>1Q08</t>
  </si>
  <si>
    <t>2Q08</t>
  </si>
  <si>
    <t>3Q08</t>
  </si>
  <si>
    <t>4Q08</t>
  </si>
  <si>
    <t>1Q09</t>
  </si>
  <si>
    <t>2Q09</t>
  </si>
  <si>
    <t>3Q09</t>
  </si>
  <si>
    <t>4Q09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</si>
  <si>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</si>
  <si>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</si>
  <si>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</si>
  <si>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</si>
  <si>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</si>
  <si>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</si>
  <si>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</si>
  <si>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</si>
  <si>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</si>
  <si>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</si>
  <si>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</si>
  <si>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</si>
  <si>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</si>
  <si>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</si>
  <si>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</si>
  <si>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</si>
  <si>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</si>
  <si>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</si>
  <si>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</si>
  <si>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</si>
  <si>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</si>
  <si>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</si>
  <si>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</si>
  <si>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</si>
  <si>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</si>
  <si>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Total take-rate %</t>
  </si>
  <si>
    <t>Inventory</t>
  </si>
  <si>
    <t>Core take-rate</t>
  </si>
  <si>
    <t>Non-core take-rate</t>
  </si>
  <si>
    <t>GMV (BRLmn)</t>
  </si>
  <si>
    <t>Direct Contribution (BRLmn)</t>
  </si>
  <si>
    <t>GMV (ARSmn)</t>
  </si>
  <si>
    <t>Direct Contribution (ARSmn)</t>
  </si>
  <si>
    <t>GMV (MXNmn)</t>
  </si>
  <si>
    <t>Direct Contribution (MXNmn)</t>
  </si>
  <si>
    <t>GMV (VENmn)</t>
  </si>
  <si>
    <t>Market Place Revenues (VENmn)</t>
  </si>
  <si>
    <t>Non-Market Place Revenues (VENmn)</t>
  </si>
  <si>
    <t>Total Revenues (VENmn)</t>
  </si>
  <si>
    <t>Direct Costs (VENmn)</t>
  </si>
  <si>
    <t>Direct Contribution (VENmn)</t>
  </si>
  <si>
    <t>ROE</t>
  </si>
  <si>
    <t>ROIC</t>
  </si>
  <si>
    <t>Enterprise cash flow forecast for DCF purposes</t>
  </si>
  <si>
    <t>Operating income</t>
  </si>
  <si>
    <t>Theoretical tax rate</t>
  </si>
  <si>
    <t>Theoretical tax on operating income</t>
  </si>
  <si>
    <t>NOPLAT - net oper. profit less adj. tax</t>
  </si>
  <si>
    <t>(+) Depreciation &amp; amortization</t>
  </si>
  <si>
    <t>(+/-) Other cash items</t>
  </si>
  <si>
    <t>Gross cash flow</t>
  </si>
  <si>
    <t>(+/-) Dec. or (increase) in working capital</t>
  </si>
  <si>
    <t>(-) Capital expenditure</t>
  </si>
  <si>
    <t>Gross investment</t>
  </si>
  <si>
    <t>Free cash flow to all investors*</t>
  </si>
  <si>
    <t>Change in debt</t>
  </si>
  <si>
    <t>Net financial expenses</t>
  </si>
  <si>
    <t>Free cash flow to equity</t>
  </si>
  <si>
    <t>Total take rate</t>
  </si>
  <si>
    <t>2Q16</t>
  </si>
  <si>
    <t>3Q16</t>
  </si>
  <si>
    <t>4Q16</t>
  </si>
  <si>
    <t>1Q17</t>
  </si>
  <si>
    <t>2Q17</t>
  </si>
  <si>
    <t>Off-platform TPV</t>
  </si>
  <si>
    <t>3Q17</t>
  </si>
  <si>
    <t>4Q17</t>
  </si>
  <si>
    <t>-</t>
  </si>
  <si>
    <t>1Q18</t>
  </si>
  <si>
    <t>2Q18</t>
  </si>
  <si>
    <t>3Q18</t>
  </si>
  <si>
    <t>4Q18</t>
  </si>
  <si>
    <t>Free Shipping</t>
  </si>
  <si>
    <t>implied shipping cost</t>
  </si>
  <si>
    <t>Direct margin (% of gross revenues)</t>
  </si>
  <si>
    <t>Total GMV (USD)</t>
  </si>
  <si>
    <t>Net Revenue</t>
  </si>
  <si>
    <t>Free Shipping Cost</t>
  </si>
  <si>
    <t xml:space="preserve">Direct Contribution </t>
  </si>
  <si>
    <t>Direct Costs (excludes shipping)</t>
  </si>
  <si>
    <t>Total Expenses</t>
  </si>
  <si>
    <t>Gross revenue</t>
  </si>
  <si>
    <t>Cost and Expense Forecast</t>
  </si>
  <si>
    <t>Check: Net revenue less total costs from below</t>
  </si>
  <si>
    <t>= EBIT?</t>
  </si>
  <si>
    <t>Free shipping</t>
  </si>
  <si>
    <t>Direct Costs ex-shipping</t>
  </si>
  <si>
    <t>Argentina: Net Revenues (ARS)</t>
  </si>
  <si>
    <t>Brazil: Net Revenues (BRL)</t>
  </si>
  <si>
    <t>Mexico: Net Revenues (MXN)</t>
  </si>
  <si>
    <t>Direct Costs, ex-shipping (MXNmn)</t>
  </si>
  <si>
    <t>Direct Costs, ex-shipping (BRLmn)</t>
  </si>
  <si>
    <t>Direct Costs, ex-shipping (ARSmn)</t>
  </si>
  <si>
    <t>MercadoLibre P&amp;L (US$mn)</t>
  </si>
  <si>
    <t>Total Costs and Expenses incl. shipping (old)</t>
  </si>
  <si>
    <t>Total Direct Costs incl. shipping (old)</t>
  </si>
  <si>
    <t>MercadoLibre Balance Sheet (US$mn)</t>
  </si>
  <si>
    <t>Balance Sheet Projections</t>
  </si>
  <si>
    <t>MercadoLibre Cash Flow Statement (US$mn)</t>
  </si>
  <si>
    <t>Total working capital (US$mn)</t>
  </si>
  <si>
    <t>Plant, Property &amp; Equipment</t>
  </si>
  <si>
    <t>Financial Projection</t>
  </si>
  <si>
    <t>Total Capex (US$mn)</t>
  </si>
  <si>
    <t>Funds payable to customers (days GMV)</t>
  </si>
  <si>
    <t>Accs payable (days GMV)</t>
  </si>
  <si>
    <t>Non-core take-rate (%)</t>
  </si>
  <si>
    <t>Core take-rate (%)</t>
  </si>
  <si>
    <t>Free Shipping Subsidies (ARSmn)</t>
  </si>
  <si>
    <t>Argentina: Gross Billings (ARS)</t>
  </si>
  <si>
    <t>Argentina: GMV (ARS)</t>
  </si>
  <si>
    <t>Brazil: Gross Billings (BRL)</t>
  </si>
  <si>
    <t>% of country billings</t>
  </si>
  <si>
    <t>Marketplace Gross Billings (ARSmn)</t>
  </si>
  <si>
    <t>Non-marketplace Gross Billings (ARSmn)</t>
  </si>
  <si>
    <t>Total Gross Billings (ARSmn)</t>
  </si>
  <si>
    <t>% of country net revenue</t>
  </si>
  <si>
    <t>Total Net Revenue (ARSmn)</t>
  </si>
  <si>
    <t>% of countrynet revenue</t>
  </si>
  <si>
    <t>Brazil: GMV (BRL)</t>
  </si>
  <si>
    <t>Marketplace Gross Billings (BRLmn)</t>
  </si>
  <si>
    <t>Non-marketplace Gross Billings (BRLmn)</t>
  </si>
  <si>
    <t>Total Gross Billings (BRLmn)</t>
  </si>
  <si>
    <t>Free Shipping Subsidies (BRLmn)</t>
  </si>
  <si>
    <t>Total Net Revenue (BRLmn)</t>
  </si>
  <si>
    <t>Marketplace Gross Billings (MXNmn)</t>
  </si>
  <si>
    <t>Non-marketplace Gross Billings (MXNmn)</t>
  </si>
  <si>
    <t>Total Gross Billings (MXNmn)</t>
  </si>
  <si>
    <t>Free Shipping Subsidies (MXNmn)</t>
  </si>
  <si>
    <t>Total Net Revenue (MXNmn)</t>
  </si>
  <si>
    <t>Mexico: GMV (MXN)</t>
  </si>
  <si>
    <t>Mexico: Gross Billings (MXN)</t>
  </si>
  <si>
    <t>Argentina Financial Data - LC</t>
  </si>
  <si>
    <t>Brazil Financial Data - LC</t>
  </si>
  <si>
    <t>Mexico Financial Data - LC</t>
  </si>
  <si>
    <t>% of gross billings</t>
  </si>
  <si>
    <t>Cash conversion cycle (traditional)</t>
  </si>
  <si>
    <t>Cash conversion cycle (days GMV, all)</t>
  </si>
  <si>
    <t>Accs payable (days COGS ex-shipping)</t>
  </si>
  <si>
    <t>% of country gross billings</t>
  </si>
  <si>
    <t>Non-Market Place Gross Billings (USDmn)</t>
  </si>
  <si>
    <t>Total Gross Billings (USDmn)</t>
  </si>
  <si>
    <t>% of consolidated net revenue</t>
  </si>
  <si>
    <t>Gross margin (% net revenue)</t>
  </si>
  <si>
    <t>Gross Billings</t>
  </si>
  <si>
    <t>Operating margin (% net revenue)</t>
  </si>
  <si>
    <t>Adjusted net margin (% gross billings)</t>
  </si>
  <si>
    <t>Free shipping coverage (% of items)</t>
  </si>
  <si>
    <t>Subsidy as % of gross billings</t>
  </si>
  <si>
    <t>Subsidy unit cost (USD)</t>
  </si>
  <si>
    <t>Free Shipping Subsidies (USDmn)</t>
  </si>
  <si>
    <t>Subsidy unit cost in USD</t>
  </si>
  <si>
    <t>Subsidy unit cost in ARS</t>
  </si>
  <si>
    <t>Subsidy unit cost in BRL</t>
  </si>
  <si>
    <t>Subsidy unit cost in MXN</t>
  </si>
  <si>
    <t>Core gross take-rate (%)</t>
  </si>
  <si>
    <t>Non-core gross take-rate (%)</t>
  </si>
  <si>
    <t>Non-Marketplace Gross Billings</t>
  </si>
  <si>
    <t>Mobile Penetration % of GMV</t>
  </si>
  <si>
    <t>MercadoPago</t>
  </si>
  <si>
    <t>Restated</t>
  </si>
  <si>
    <t>yoy growth (%)</t>
  </si>
  <si>
    <t>Venezuela Financial Data - LC</t>
  </si>
  <si>
    <t>Shipping subsidies (USDmn)</t>
  </si>
  <si>
    <t>Mexico - % of consolidated</t>
  </si>
  <si>
    <t>Others - % of consolidated</t>
  </si>
  <si>
    <t>Brazil - % of consolidated</t>
  </si>
  <si>
    <t>Argentina - % of consolidated</t>
  </si>
  <si>
    <t>as a % of country gross billings</t>
  </si>
  <si>
    <t>Revenue</t>
  </si>
  <si>
    <t xml:space="preserve">Brazil </t>
  </si>
  <si>
    <t xml:space="preserve">Mexico </t>
  </si>
  <si>
    <t>Consolidated GMV</t>
  </si>
  <si>
    <t>Consolidated Net Revenue</t>
  </si>
  <si>
    <t>GMV (USDmn)</t>
  </si>
  <si>
    <t>Argentina P&amp;L in USD</t>
  </si>
  <si>
    <t>Brazil P&amp;L in USD</t>
  </si>
  <si>
    <t>Mexico P&amp;L in USD</t>
  </si>
  <si>
    <t>Argentina: GMV in USD</t>
  </si>
  <si>
    <t>Argentina: Gross Billings in USD</t>
  </si>
  <si>
    <t>Argentina: Shipping in USD</t>
  </si>
  <si>
    <t>Argentina: Net Revenues in USD</t>
  </si>
  <si>
    <t>Net Revenue (USDmn)</t>
  </si>
  <si>
    <t>Direct Contribution (USDmn)</t>
  </si>
  <si>
    <t>Direct Costs (excludes shipping) (USDmn)</t>
  </si>
  <si>
    <t>Marketplace Gross Billings (USD mn)</t>
  </si>
  <si>
    <t>Non-marketplace Gross Billings (USDmn)</t>
  </si>
  <si>
    <t>Mexico: GMV in USD</t>
  </si>
  <si>
    <t>Mexico: Gross Billings in USD</t>
  </si>
  <si>
    <t>Mexico: Shipping in USD</t>
  </si>
  <si>
    <t>Mexico: Net Revenues in USD</t>
  </si>
  <si>
    <t>Brazil: GMV in USD</t>
  </si>
  <si>
    <t>Brazil: Gross Billings in USD</t>
  </si>
  <si>
    <t>Brazil: Shipping in USD</t>
  </si>
  <si>
    <t>Brazil: Net Revenues in USD</t>
  </si>
  <si>
    <t>Venezuela P&amp;L in USD (deconsolidated)</t>
  </si>
  <si>
    <t>Other Countries P&amp;L in USD</t>
  </si>
  <si>
    <t>Others: GMV in USD</t>
  </si>
  <si>
    <t>Others: Gross Billings in USD</t>
  </si>
  <si>
    <t>Others: Shipping in USD</t>
  </si>
  <si>
    <t>Others: Net Revenue in USD</t>
  </si>
  <si>
    <t>Summary</t>
  </si>
  <si>
    <t>2022E</t>
  </si>
  <si>
    <t>2023E</t>
  </si>
  <si>
    <t>2Q22E</t>
  </si>
  <si>
    <t>3Q22E</t>
  </si>
  <si>
    <t>4Q22E</t>
  </si>
  <si>
    <t>1Q23E</t>
  </si>
  <si>
    <t>2Q23E</t>
  </si>
  <si>
    <t>3Q23E</t>
  </si>
  <si>
    <t>4Q23E</t>
  </si>
  <si>
    <t>Argentina (US$mn)</t>
  </si>
  <si>
    <t>Brazil (US$mn)</t>
  </si>
  <si>
    <t>Mexico (US$mn)</t>
  </si>
  <si>
    <t>Other countries (US$mn)</t>
  </si>
  <si>
    <t>Colombia (US$mn)</t>
  </si>
  <si>
    <t>Chile (US$mn)</t>
  </si>
  <si>
    <t>Uruguay (US$mn)</t>
  </si>
  <si>
    <t>Payments: Summary</t>
  </si>
  <si>
    <t>Diluted EPS (weighted avg. shares)</t>
  </si>
  <si>
    <t>Adjusted Diluted EPS (weighted avg. shares)</t>
  </si>
  <si>
    <t>Basic share count, EOP</t>
  </si>
  <si>
    <t>Diluted share count, EOP</t>
  </si>
  <si>
    <t>Linked to US$ tab</t>
  </si>
  <si>
    <t>Total payment volume (US$mn)</t>
  </si>
  <si>
    <t xml:space="preserve">Adjusted Basic EPS </t>
  </si>
  <si>
    <t>Basic EPS</t>
  </si>
  <si>
    <t>Net Income and EPS</t>
  </si>
  <si>
    <t xml:space="preserve">Depreciation </t>
  </si>
  <si>
    <t>Total D&amp;A</t>
  </si>
  <si>
    <t>c</t>
  </si>
  <si>
    <t>Marketplace as % of total TPV</t>
  </si>
  <si>
    <r>
      <rPr>
        <b/>
        <sz val="9"/>
        <color theme="1"/>
        <rFont val="Arial"/>
        <family val="2"/>
      </rPr>
      <t>Off-platform</t>
    </r>
    <r>
      <rPr>
        <sz val="9"/>
        <color theme="1"/>
        <rFont val="Arial"/>
        <family val="2"/>
      </rPr>
      <t xml:space="preserve"> as % of total TPV</t>
    </r>
  </si>
  <si>
    <r>
      <rPr>
        <b/>
        <sz val="9"/>
        <rFont val="Arial"/>
        <family val="2"/>
      </rPr>
      <t>On-platform</t>
    </r>
    <r>
      <rPr>
        <sz val="9"/>
        <rFont val="Arial"/>
        <family val="2"/>
      </rPr>
      <t xml:space="preserve"> as % of total TPV</t>
    </r>
  </si>
  <si>
    <t xml:space="preserve"> </t>
  </si>
  <si>
    <t>Financing + shipping as % of total TPV</t>
  </si>
  <si>
    <t>Total consolidated GMV (US$mn)</t>
  </si>
  <si>
    <t>Cost and Expense Breakdown</t>
  </si>
  <si>
    <t>Total Non-Marketplace Gross Billings (US$mn)</t>
  </si>
  <si>
    <t>As a % of non-marketplace revenue</t>
  </si>
  <si>
    <t>change qoq (bp)</t>
  </si>
  <si>
    <t>Take rates</t>
  </si>
  <si>
    <t>Marketplace purchases TPV (US$mn)</t>
  </si>
  <si>
    <t>FX</t>
  </si>
  <si>
    <t>USD/ARS, period avg</t>
  </si>
  <si>
    <t>USD/BRL, period avg</t>
  </si>
  <si>
    <t>USD/MXN, period avg</t>
  </si>
  <si>
    <t>USD/COP, period avg</t>
  </si>
  <si>
    <t>USD/CLP, period avg</t>
  </si>
  <si>
    <t>Argentina change qoq (bp)</t>
  </si>
  <si>
    <t>Brazil change qoq (bp)</t>
  </si>
  <si>
    <t>Mexico change qoq (bp)</t>
  </si>
  <si>
    <t>Argentina non-core take rate (% GMV)</t>
  </si>
  <si>
    <t>Other Countries non-core take rate (% GMV)</t>
  </si>
  <si>
    <t>Mexico non-core take rate (% GMV)</t>
  </si>
  <si>
    <t>Brazil non-core take rate (% GMV)</t>
  </si>
  <si>
    <t>&gt; Free Shipping initiated</t>
  </si>
  <si>
    <t>Other Countries change qoq (bp)</t>
  </si>
  <si>
    <t>Shipping Gross Billings (USDmn)</t>
  </si>
  <si>
    <t>Market Place Gross Billings (USDmn)</t>
  </si>
  <si>
    <t>Key Data</t>
  </si>
  <si>
    <t>Total Payment Volume (US$mn)</t>
  </si>
  <si>
    <t>Gross Merchandise Volume (US$mn)</t>
  </si>
  <si>
    <t>GMV from purchases (US$mn)</t>
  </si>
  <si>
    <t>Ancillary Services</t>
  </si>
  <si>
    <t>Total Pago Transactions (mn)</t>
  </si>
  <si>
    <t xml:space="preserve">LTM country split </t>
  </si>
  <si>
    <t>Average ticket per transaction (USD/item)</t>
  </si>
  <si>
    <t>GMV from shipping + financing (US$mn)</t>
  </si>
  <si>
    <t>Argentina, % of total</t>
  </si>
  <si>
    <t>Brazil, % of total</t>
  </si>
  <si>
    <t>Mexico, % of total</t>
  </si>
  <si>
    <t>Other Countries, % of total</t>
  </si>
  <si>
    <t>Argentina (LC$mn)</t>
  </si>
  <si>
    <t>Brazil (LC$mn)</t>
  </si>
  <si>
    <t>Mexico (LC$mn)</t>
  </si>
  <si>
    <t>growth yoy (%)</t>
  </si>
  <si>
    <t>Total payment transactions (mn)</t>
  </si>
  <si>
    <t>TPV per transaction (US$)</t>
  </si>
  <si>
    <t>Revenue from Shipping Fees (US$mn)</t>
  </si>
  <si>
    <t>Financing and Shipping fee TPV (US$mn)</t>
  </si>
  <si>
    <t>Shipping + Financing</t>
  </si>
  <si>
    <t>Off-platform TPV (US$mn)</t>
  </si>
  <si>
    <t>Shipping take rate*</t>
  </si>
  <si>
    <t>% of reported GMV attributable to shipping + financing</t>
  </si>
  <si>
    <t>GMV in Local Currency</t>
  </si>
  <si>
    <t>change yoy (bp)</t>
  </si>
  <si>
    <t>Operating Income</t>
  </si>
  <si>
    <t xml:space="preserve">Operating Profit </t>
  </si>
  <si>
    <t>Average shipping ticket (US$)</t>
  </si>
  <si>
    <t>Net MDR</t>
  </si>
  <si>
    <t>Direct Costs (ex-shipping subsidies)</t>
  </si>
  <si>
    <t>Total Net Revenue (net of shipping subsidies)</t>
  </si>
  <si>
    <t>Items shipped through MercadoEnvios (mn)</t>
  </si>
  <si>
    <t>% of MELI gross billings</t>
  </si>
  <si>
    <t>% of MELI net revenue</t>
  </si>
  <si>
    <t>(iii) mPOS sales (US$mn)</t>
  </si>
  <si>
    <t>(i) Financing (discounting) (US$mn)</t>
  </si>
  <si>
    <t>change yoy (bps)</t>
  </si>
  <si>
    <t>Product and technology development (% of total opex)</t>
  </si>
  <si>
    <t>Sales and marketing (% of total opex)</t>
  </si>
  <si>
    <t>General and administrative (% of total opex)</t>
  </si>
  <si>
    <t>Revenue Stream Breakdown</t>
  </si>
  <si>
    <t>Gross COGS (includes shipping)</t>
  </si>
  <si>
    <t>Total TPV (US$mn)</t>
  </si>
  <si>
    <t>Argentina TPV (US$mn)</t>
  </si>
  <si>
    <t>Brazil TPV (US$mn)</t>
  </si>
  <si>
    <t>Mexico TPV (US$mn)</t>
  </si>
  <si>
    <t>Other TPV (US$mn)</t>
  </si>
  <si>
    <t>Argentina LC GMV growth</t>
  </si>
  <si>
    <t>Brazil LC GMV growth</t>
  </si>
  <si>
    <t>Mexico LC GMV growth</t>
  </si>
  <si>
    <t>Expenses</t>
  </si>
  <si>
    <t>Argentina (% of TPV)</t>
  </si>
  <si>
    <t>Brazil (% of TPV)</t>
  </si>
  <si>
    <t>Mexico (% of TPV)</t>
  </si>
  <si>
    <t>Other (% of TPV)</t>
  </si>
  <si>
    <t>Argentina check</t>
  </si>
  <si>
    <t>Brazil check</t>
  </si>
  <si>
    <t>Mexico check</t>
  </si>
  <si>
    <t>Argentina Total TPV (ARSmn)</t>
  </si>
  <si>
    <t>Brazil Total TPV (BRLmn)</t>
  </si>
  <si>
    <t>Mexico Total TPV (MXNmn)</t>
  </si>
  <si>
    <t>Payments Summary</t>
  </si>
  <si>
    <t>Total Payments Revenue (US$mn)</t>
  </si>
  <si>
    <t>Payments by line item</t>
  </si>
  <si>
    <t>Total TPV by Country</t>
  </si>
  <si>
    <t>GMV in US dollars</t>
  </si>
  <si>
    <t>Shipping + Financing GMV (aka TPV) (US$mn)</t>
  </si>
  <si>
    <t>P</t>
  </si>
  <si>
    <t>FCFF growth</t>
  </si>
  <si>
    <t>MercadoCredito</t>
  </si>
  <si>
    <t>Payments check</t>
  </si>
  <si>
    <t>(iv) MercadoCredito revenue (US$mn)</t>
  </si>
  <si>
    <t>(v) Other payments revenue (US$mn)</t>
  </si>
  <si>
    <t>EBT</t>
  </si>
  <si>
    <t>&lt; Direct costs ex. impairment</t>
  </si>
  <si>
    <t>&lt; Direct contribution ex. impairment</t>
  </si>
  <si>
    <t>Reported LC growth</t>
  </si>
  <si>
    <t xml:space="preserve">Reported item growth </t>
  </si>
  <si>
    <t>Reported LC</t>
  </si>
  <si>
    <t># of consumer loan originations (thousands)</t>
  </si>
  <si>
    <t>TPV per marketplace transaction (US$)</t>
  </si>
  <si>
    <t>All-in take rate (Payments Revenue / total TPV )</t>
  </si>
  <si>
    <t>n.m.</t>
  </si>
  <si>
    <t>On-platform TPV (US$mn)</t>
  </si>
  <si>
    <t>Total GMV (US$mn)</t>
  </si>
  <si>
    <t>(iv) Revenue from lending (US$mn)</t>
  </si>
  <si>
    <r>
      <t xml:space="preserve">Off-platform TPV (US$mn) </t>
    </r>
    <r>
      <rPr>
        <sz val="9"/>
        <color theme="1"/>
        <rFont val="Arial"/>
        <family val="2"/>
      </rPr>
      <t>( Merchant Services TPV + mPOS + Wallet TPV )</t>
    </r>
  </si>
  <si>
    <t>Payments revenue build</t>
  </si>
  <si>
    <t>(i) Financing revenue</t>
  </si>
  <si>
    <t>(iii) Sales of mPOS devices</t>
  </si>
  <si>
    <t>On-platform financing revenue</t>
  </si>
  <si>
    <t>Off-platform financing revenue</t>
  </si>
  <si>
    <t>% of mPOS TPV</t>
  </si>
  <si>
    <t>MercadoLibre Argentina market share</t>
  </si>
  <si>
    <t>MercadoLibre Brazil market share</t>
  </si>
  <si>
    <t>MercadoLibre Mexico market share</t>
  </si>
  <si>
    <t>Total Mexico ecommerce market (P$mn)</t>
  </si>
  <si>
    <t>Total Brazil ecommerce market</t>
  </si>
  <si>
    <t>Total Argentina ecommerce market</t>
  </si>
  <si>
    <t>Operating lease cost</t>
  </si>
  <si>
    <t>% of financing revenue</t>
  </si>
  <si>
    <t>% of Total OFF TPV from mPOS</t>
  </si>
  <si>
    <t>% of Total OFF TPV from Wallet</t>
  </si>
  <si>
    <t>% of Total OFF TPV from Merchant Services</t>
  </si>
  <si>
    <t>(v) Other payments revenue</t>
  </si>
  <si>
    <t>Gross billings (US$mn)</t>
  </si>
  <si>
    <t>Net revenue (US$mn)</t>
  </si>
  <si>
    <t xml:space="preserve">As a % of total gross billings </t>
  </si>
  <si>
    <t>Wallet TPV</t>
  </si>
  <si>
    <t>1Q19</t>
  </si>
  <si>
    <t>(ii) Off-platform MDR (processing) (US$mn)</t>
  </si>
  <si>
    <t>Off-platform transactions (mn)</t>
  </si>
  <si>
    <t>mPOS TPV</t>
  </si>
  <si>
    <t>Debt ex-leases</t>
  </si>
  <si>
    <t>Debt including leases</t>
  </si>
  <si>
    <t>Net debt (cash) including leases</t>
  </si>
  <si>
    <t>Net debt (cash) excluding leases</t>
  </si>
  <si>
    <t xml:space="preserve">Finance lease payment </t>
  </si>
  <si>
    <t>Balance sheet metrics</t>
  </si>
  <si>
    <t>Adjusted net income and EPS</t>
  </si>
  <si>
    <t>Macro</t>
  </si>
  <si>
    <t>Argentina: gross take rate (%)</t>
  </si>
  <si>
    <t>Mexico: gross take rate (%)</t>
  </si>
  <si>
    <t>Brazil: gross take rate (%)</t>
  </si>
  <si>
    <t>Revenue from Clics, Classifieds, Shops, and ES (US$mn)</t>
  </si>
  <si>
    <t>Absolute change</t>
  </si>
  <si>
    <t>D&amp;A</t>
  </si>
  <si>
    <t>% stemming from marketing</t>
  </si>
  <si>
    <t>% stemming from G&amp;A</t>
  </si>
  <si>
    <t xml:space="preserve">% stemming from product &amp; technology </t>
  </si>
  <si>
    <t xml:space="preserve">Marketing expenses, yoy </t>
  </si>
  <si>
    <t xml:space="preserve">Salaries and wages, yoy </t>
  </si>
  <si>
    <t xml:space="preserve">Buyer protection program, yoy </t>
  </si>
  <si>
    <t xml:space="preserve">Credit card chargebacks, yoy </t>
  </si>
  <si>
    <t xml:space="preserve">Bad debt expenses, yoy </t>
  </si>
  <si>
    <t xml:space="preserve">Other, yoy </t>
  </si>
  <si>
    <t xml:space="preserve">Office, travel, acommodation, temporary services, yoy </t>
  </si>
  <si>
    <t xml:space="preserve">D&amp;A, yoy </t>
  </si>
  <si>
    <t xml:space="preserve">Salaries and wages, incl. LTRP, yoy </t>
  </si>
  <si>
    <t>Tax, legal and professional fees, yoy</t>
  </si>
  <si>
    <t>General G&amp;A (taxes and withholdings), yoy</t>
  </si>
  <si>
    <t>Other, yoy</t>
  </si>
  <si>
    <t>Operating lease ROUs</t>
  </si>
  <si>
    <t>ST operating lease liabilities</t>
  </si>
  <si>
    <t xml:space="preserve">LT operating lease liabilities </t>
  </si>
  <si>
    <t>Finance least cost</t>
  </si>
  <si>
    <t>Leases</t>
  </si>
  <si>
    <t xml:space="preserve">Operating lease cost </t>
  </si>
  <si>
    <t>Finance lease cost</t>
  </si>
  <si>
    <t>Imputed interest</t>
  </si>
  <si>
    <t>Implied total lease payment</t>
  </si>
  <si>
    <t>(+) principal component of finance lease</t>
  </si>
  <si>
    <t>Average consumer loan (US$)</t>
  </si>
  <si>
    <t>Unique buyers</t>
  </si>
  <si>
    <t>MercadoCredito revenue (US$mn)</t>
  </si>
  <si>
    <t>Lending revenue forecast</t>
  </si>
  <si>
    <t>Lending portfolio forecast</t>
  </si>
  <si>
    <t>% of Marketplace GMV</t>
  </si>
  <si>
    <t>L3M consumers loans as % of total unique buyers</t>
  </si>
  <si>
    <t>(ii) Off-platform MDR revenue (processing revenue)</t>
  </si>
  <si>
    <t>By reported revenue stream</t>
  </si>
  <si>
    <t>(A) Merchant Services processing revenue</t>
  </si>
  <si>
    <t>(B) mPOS processing revenue</t>
  </si>
  <si>
    <t>(C) Wallet processing revenue</t>
  </si>
  <si>
    <t>Implied MDR (%)</t>
  </si>
  <si>
    <t>Off-platform revenue (the 3 businesses that make up TPV Off)</t>
  </si>
  <si>
    <t xml:space="preserve"> Take rate (excl. Wallet)</t>
  </si>
  <si>
    <t xml:space="preserve"> Take rate (incl. Wallet)</t>
  </si>
  <si>
    <t>Allowance as % of gross loans</t>
  </si>
  <si>
    <t>Allowance for uncollectible accounts, net</t>
  </si>
  <si>
    <t>change yoy (bp) ex-subsidies</t>
  </si>
  <si>
    <t>Annualized yield (%) (revenue / gross loans)</t>
  </si>
  <si>
    <t>Credit metrics</t>
  </si>
  <si>
    <t>(-) PDA</t>
  </si>
  <si>
    <t>(+) Charged to net income</t>
  </si>
  <si>
    <t>PDA provision expense as % of gross loans</t>
  </si>
  <si>
    <t>(-) FX/Write-offs</t>
  </si>
  <si>
    <t>PDA for loans receivable, BOP (US$mn)</t>
  </si>
  <si>
    <t>PDA for loans receivable, EOP (US$mn)</t>
  </si>
  <si>
    <t>PDA provision expense as % of lending revenue</t>
  </si>
  <si>
    <t>Net loans receivable, EOP (US$mn)</t>
  </si>
  <si>
    <t xml:space="preserve">           </t>
  </si>
  <si>
    <t>TPV off-platform (BY BUSINESS LINE)</t>
  </si>
  <si>
    <t>Off-platform unique payers (mn)</t>
  </si>
  <si>
    <t>On-platform unique payers (mn)</t>
  </si>
  <si>
    <t>Active ("unique") payers of mobile wallet (mn)</t>
  </si>
  <si>
    <t>Active ("unique") collectors of mobile wallet (mn)</t>
  </si>
  <si>
    <t>MercadoPago unique collectors (mn)</t>
  </si>
  <si>
    <t>On-platform unique collectors (mn)</t>
  </si>
  <si>
    <t>Off-platform unique collectors (mn)</t>
  </si>
  <si>
    <t>Users and merchants</t>
  </si>
  <si>
    <t>MercadoPago unique buyers (mn)</t>
  </si>
  <si>
    <t>MercadoLibre unique payers (mn)</t>
  </si>
  <si>
    <t>Other</t>
  </si>
  <si>
    <t>n.a</t>
  </si>
  <si>
    <r>
      <t>Off-platform take rate</t>
    </r>
    <r>
      <rPr>
        <b/>
        <sz val="9"/>
        <color rgb="FFFF0000"/>
        <rFont val="Arial"/>
        <family val="2"/>
      </rPr>
      <t xml:space="preserve"> (for use as a sensitivity analysis)</t>
    </r>
  </si>
  <si>
    <t>2Q19</t>
  </si>
  <si>
    <t>&gt;50%</t>
  </si>
  <si>
    <t>3Q19</t>
  </si>
  <si>
    <t>4Q19</t>
  </si>
  <si>
    <t>1Q24E</t>
  </si>
  <si>
    <t>2Q24E</t>
  </si>
  <si>
    <t>3Q24E</t>
  </si>
  <si>
    <t>4Q24E</t>
  </si>
  <si>
    <t>2024E</t>
  </si>
  <si>
    <t>1Q20</t>
  </si>
  <si>
    <t>All-in take rate</t>
  </si>
  <si>
    <t>% of net revenue</t>
  </si>
  <si>
    <t>Penetration (%)</t>
  </si>
  <si>
    <t>Product + tech as % of net revenue</t>
  </si>
  <si>
    <t>Sales + marketing as % of net revenue</t>
  </si>
  <si>
    <t>G&amp;A as % of net revenue</t>
  </si>
  <si>
    <t>As % of net revenue</t>
  </si>
  <si>
    <t>Operating  margin (% of net revenue)</t>
  </si>
  <si>
    <t>EBITDA  margin (% of net revenue)</t>
  </si>
  <si>
    <t>Adjusted EBITDA  margin (% of net revenue)</t>
  </si>
  <si>
    <t>Net margin (% of net revenue)</t>
  </si>
  <si>
    <t>Other current assets (days of net revenue)</t>
  </si>
  <si>
    <t>Other non-current assets (days of net revenue)</t>
  </si>
  <si>
    <t>Other current liabilities (days of net revenue)</t>
  </si>
  <si>
    <t>Other non-current liabilities (days of net revenue)</t>
  </si>
  <si>
    <t>Commerce as % of total net revenue</t>
  </si>
  <si>
    <t>Fintech as a % of total net revenue</t>
  </si>
  <si>
    <t>Commerce</t>
  </si>
  <si>
    <t>Average commerce ticket (US$)</t>
  </si>
  <si>
    <t>Commerce net revenue</t>
  </si>
  <si>
    <t>Marketplace net take rate</t>
  </si>
  <si>
    <t>Fintech net revenue</t>
  </si>
  <si>
    <t>Fintech net take rate</t>
  </si>
  <si>
    <t>Consolidated TPV</t>
  </si>
  <si>
    <t>Total TPV (USD)</t>
  </si>
  <si>
    <t>Commerce net revenues</t>
  </si>
  <si>
    <t>Commerce net revenue (USDmn)</t>
  </si>
  <si>
    <t>Fintech net revenue (USDmn)</t>
  </si>
  <si>
    <t>Argentina: TPV in USD</t>
  </si>
  <si>
    <t>Penetration</t>
  </si>
  <si>
    <t>TPV (USDmn)</t>
  </si>
  <si>
    <t>Off-platform TPV (USDmn)</t>
  </si>
  <si>
    <t>% of MELI total TPV</t>
  </si>
  <si>
    <t>Argentina: TPV (ARS)</t>
  </si>
  <si>
    <t>TPV (ARSmn)</t>
  </si>
  <si>
    <t>Off-platform TPV (ARSmn)</t>
  </si>
  <si>
    <t>Commerce Net Revenue (ARSmn)</t>
  </si>
  <si>
    <t>Fintech Net Revenue (ARSmn)</t>
  </si>
  <si>
    <t>Commerce take-rate (%)</t>
  </si>
  <si>
    <t>Fintech take-rate (%)</t>
  </si>
  <si>
    <t>Brazil: TPV in USD</t>
  </si>
  <si>
    <t>Mexico: TPV in USD</t>
  </si>
  <si>
    <t>Others: TPV in USD</t>
  </si>
  <si>
    <t>Commerce Net Revenue (USDmn)</t>
  </si>
  <si>
    <t>Brazil: TPV (BRL)</t>
  </si>
  <si>
    <t>TPV (BRLmn)</t>
  </si>
  <si>
    <t>Off-platform TPV (BRLmn)</t>
  </si>
  <si>
    <t>Commerce Net Revenue (BRLmn)</t>
  </si>
  <si>
    <t>Fintech Net Revenue (BRLmn)</t>
  </si>
  <si>
    <t>On-platform TPV (BRLmn)</t>
  </si>
  <si>
    <t>On-platform TPV (USDmn)</t>
  </si>
  <si>
    <t>On-platform TPV (ARSmn)</t>
  </si>
  <si>
    <t>Mexico: TPV (MXN)</t>
  </si>
  <si>
    <t>TPV (MXNmn)</t>
  </si>
  <si>
    <t>On-platform TPV (MXNmn)</t>
  </si>
  <si>
    <t>Off-platform TPV (MXNmn)</t>
  </si>
  <si>
    <t>Commerce Net Revenue (MXNmn)</t>
  </si>
  <si>
    <t>Fintech Net Revenue (MXNmn)</t>
  </si>
  <si>
    <t>Fintech net revenues</t>
  </si>
  <si>
    <t>yoy growth % - Estimated LC</t>
  </si>
  <si>
    <t>2Q20</t>
  </si>
  <si>
    <t>COGS</t>
  </si>
  <si>
    <t>Net COGS</t>
  </si>
  <si>
    <t xml:space="preserve">% of total costs and expenses </t>
  </si>
  <si>
    <t xml:space="preserve">Total Costs and Expenses </t>
  </si>
  <si>
    <t xml:space="preserve">Direct Costs </t>
  </si>
  <si>
    <t>% of Total OFF TPV from Prepaid Cards</t>
  </si>
  <si>
    <t>3Q20</t>
  </si>
  <si>
    <t>Fintech Net Revenue (USDmn)</t>
  </si>
  <si>
    <t>Off-platform TPV (USD)</t>
  </si>
  <si>
    <t>Consumer credit: loans receivable, gross (US$mn)</t>
  </si>
  <si>
    <t>Merchant credit: loans receivable, gross (US$mn)</t>
  </si>
  <si>
    <t>Gross loans receivable, EOP (US$mn)</t>
  </si>
  <si>
    <t>PDA/Gross loans receivable</t>
  </si>
  <si>
    <t>Credit quality analysis of loans receivables (US$mn)</t>
  </si>
  <si>
    <t>1-30 days past due</t>
  </si>
  <si>
    <t>31-60 days past due</t>
  </si>
  <si>
    <t>61-90 days past due</t>
  </si>
  <si>
    <t>Total past due</t>
  </si>
  <si>
    <t>Total to become due</t>
  </si>
  <si>
    <t>Breakdown by past due period (%)</t>
  </si>
  <si>
    <t>Past dues as % of gross loans</t>
  </si>
  <si>
    <t>4Q20</t>
  </si>
  <si>
    <t>1Q25E</t>
  </si>
  <si>
    <t>2Q25E</t>
  </si>
  <si>
    <t>3Q25E</t>
  </si>
  <si>
    <t>4Q25E</t>
  </si>
  <si>
    <t>2025E</t>
  </si>
  <si>
    <t>1Q21</t>
  </si>
  <si>
    <t>Number of Transactions</t>
  </si>
  <si>
    <t>On-platform transactions (mn)</t>
  </si>
  <si>
    <t>TPV per off-platform transaction (US$)</t>
  </si>
  <si>
    <t>% of total transactions off-platform</t>
  </si>
  <si>
    <t>Payment Volume (TPV, US$mn)</t>
  </si>
  <si>
    <t>LC yoy growth (%)</t>
  </si>
  <si>
    <t>% of MercadoPago revenues</t>
  </si>
  <si>
    <t>% of MELI revenues</t>
  </si>
  <si>
    <t>Bottom-up Revenue projection</t>
  </si>
  <si>
    <t>Services net revenue</t>
  </si>
  <si>
    <t>Products net revenue</t>
  </si>
  <si>
    <t>% of Net Revenue</t>
  </si>
  <si>
    <t>Loan Originations (US$mn)</t>
  </si>
  <si>
    <t>MercadoFondo (Asset Management)</t>
  </si>
  <si>
    <t>AUM (US$ mn)</t>
  </si>
  <si>
    <t>Users</t>
  </si>
  <si>
    <t>2Q21</t>
  </si>
  <si>
    <t>COGS as % of net revenue</t>
  </si>
  <si>
    <t>Shipping operating costs</t>
  </si>
  <si>
    <t>Sales Taxes</t>
  </si>
  <si>
    <t>Collection fees</t>
  </si>
  <si>
    <t>Shipping carrier costs</t>
  </si>
  <si>
    <t>Customer support costs</t>
  </si>
  <si>
    <t>Absolute change (yoy)</t>
  </si>
  <si>
    <t>Online Merchants</t>
  </si>
  <si>
    <t>In-Store Merchants</t>
  </si>
  <si>
    <t>On-line Merchants</t>
  </si>
  <si>
    <t>Hosting expenses</t>
  </si>
  <si>
    <t>COGS for 1P + mPOS</t>
  </si>
  <si>
    <t>Mercado Pago funding cost</t>
  </si>
  <si>
    <t># of merchant loan originations (thousands)</t>
  </si>
  <si>
    <t>Average merchant loan (US$)</t>
  </si>
  <si>
    <t>2yr stack, %</t>
  </si>
  <si>
    <t>3Q21</t>
  </si>
  <si>
    <t>91-120 days past due</t>
  </si>
  <si>
    <t>121-150 days past due</t>
  </si>
  <si>
    <t>151-180 days past due</t>
  </si>
  <si>
    <t>Change in PDA</t>
  </si>
  <si>
    <t>Charged/credited to Net Loss</t>
  </si>
  <si>
    <t>Beginning balance</t>
  </si>
  <si>
    <t>Ending balance</t>
  </si>
  <si>
    <t>Adoption of ASC</t>
  </si>
  <si>
    <t>Write-offs/Charges/Utilized /Currency translation adjustments</t>
  </si>
  <si>
    <t>1P Split</t>
  </si>
  <si>
    <t>3P Slpit</t>
  </si>
  <si>
    <t xml:space="preserve">Inventory </t>
  </si>
  <si>
    <t>Loans Receivables</t>
  </si>
  <si>
    <t>Loans receivable (days of net revenue)</t>
  </si>
  <si>
    <t>Inventory (days of net revenue)</t>
  </si>
  <si>
    <t>Loans receivables</t>
  </si>
  <si>
    <t>Loans Receivable</t>
  </si>
  <si>
    <t>2yr stack growth %</t>
  </si>
  <si>
    <t>% of Commerce Net Revenue</t>
  </si>
  <si>
    <t>4Q21</t>
  </si>
  <si>
    <t>Marketplace net take rate ex 1P</t>
  </si>
  <si>
    <t>181-360 days past due</t>
  </si>
  <si>
    <t>Consumer credit: credit card, gross (US$mn)</t>
  </si>
  <si>
    <t>Consumer (loans)</t>
  </si>
  <si>
    <t>Consumer (credit cards)</t>
  </si>
  <si>
    <t>Unique fintech active users</t>
  </si>
  <si>
    <t>Wallet payers</t>
  </si>
  <si>
    <t>Breakdown acquiring/digital</t>
  </si>
  <si>
    <t>Breakdown on/off platform</t>
  </si>
  <si>
    <r>
      <t xml:space="preserve">Acquiring TPV (US$mn) </t>
    </r>
    <r>
      <rPr>
        <sz val="9"/>
        <color theme="1"/>
        <rFont val="Arial"/>
        <family val="2"/>
      </rPr>
      <t>(On-Platform, Merchant services for Online Payments, MPOS and QR)</t>
    </r>
  </si>
  <si>
    <r>
      <t xml:space="preserve">Digital TPV (US$mn) </t>
    </r>
    <r>
      <rPr>
        <sz val="9"/>
        <color theme="1"/>
        <rFont val="Arial"/>
        <family val="2"/>
      </rPr>
      <t>(Wallet payments, P2P transfers between MercadoPago wallets, and prepaid/debit/credit cards)</t>
    </r>
  </si>
  <si>
    <t>Investment accounts</t>
  </si>
  <si>
    <t>Inventory (days of product net revenue)</t>
  </si>
  <si>
    <t>Fintech take rate ex-MercadoCredito</t>
  </si>
  <si>
    <t>1Q22</t>
  </si>
  <si>
    <t>Fintech net take rate ex-MercadoCredito</t>
  </si>
  <si>
    <t>Annualized Cost of Debt %</t>
  </si>
  <si>
    <t>NPL (90 - 360 days past due) as % of gross loans</t>
  </si>
  <si>
    <t>Early NPLs (1-90 days past due) as % of gross loans</t>
  </si>
  <si>
    <t>Coverage ratio (PDA as % of NPLs)</t>
  </si>
  <si>
    <t>NPL formation</t>
  </si>
  <si>
    <t>Write-offs as % of NPL formation</t>
  </si>
  <si>
    <t>Annualized yield (%) (revenue / net loans avg)</t>
  </si>
  <si>
    <t xml:space="preserve">Adjusted operating profit </t>
  </si>
  <si>
    <t>1Q26E</t>
  </si>
  <si>
    <t>2Q26E</t>
  </si>
  <si>
    <t>3Q26E</t>
  </si>
  <si>
    <t>4Q26E</t>
  </si>
  <si>
    <t>2026E</t>
  </si>
  <si>
    <t>Credit revenues</t>
  </si>
  <si>
    <t>Company provided breakdown</t>
  </si>
  <si>
    <t>Consolidated net take rate</t>
  </si>
  <si>
    <t>yoy change</t>
  </si>
  <si>
    <t>Seller final value fees + flat fee</t>
  </si>
  <si>
    <t>Net shipping revenues</t>
  </si>
  <si>
    <t>Ads revenues</t>
  </si>
  <si>
    <t>1P product sales revenue</t>
  </si>
  <si>
    <t>Other revenues</t>
  </si>
  <si>
    <t>Transactional fees</t>
  </si>
  <si>
    <t>Net financing fees</t>
  </si>
  <si>
    <t>Difference (due to rounding)</t>
  </si>
  <si>
    <t>Difference due to rounding</t>
  </si>
  <si>
    <t>Sales and marketing ex PDA</t>
  </si>
  <si>
    <t>PDA expense (from Credito) within sales and marketing</t>
  </si>
  <si>
    <t>Consumers with an active loan (mn)</t>
  </si>
  <si>
    <t>Funding through external securitization</t>
  </si>
  <si>
    <t>% of lending revenues</t>
  </si>
  <si>
    <t>Provisions for doubtful accounts</t>
  </si>
  <si>
    <t>Restricted cash</t>
  </si>
  <si>
    <r>
      <t xml:space="preserve">(Net) </t>
    </r>
    <r>
      <rPr>
        <b/>
        <sz val="9"/>
        <rFont val="Roboto"/>
        <scheme val="major"/>
      </rPr>
      <t xml:space="preserve">Commerce </t>
    </r>
    <r>
      <rPr>
        <sz val="9"/>
        <rFont val="Roboto"/>
        <scheme val="major"/>
      </rPr>
      <t>take rate (%)</t>
    </r>
  </si>
  <si>
    <r>
      <t xml:space="preserve">(Net) </t>
    </r>
    <r>
      <rPr>
        <b/>
        <sz val="9"/>
        <rFont val="Roboto"/>
        <scheme val="major"/>
      </rPr>
      <t xml:space="preserve">Fintech </t>
    </r>
    <r>
      <rPr>
        <sz val="9"/>
        <rFont val="Roboto"/>
        <scheme val="major"/>
      </rPr>
      <t>take rate (%)</t>
    </r>
  </si>
  <si>
    <r>
      <t xml:space="preserve">% of </t>
    </r>
    <r>
      <rPr>
        <b/>
        <sz val="9"/>
        <color theme="0" tint="-0.249977111117893"/>
        <rFont val="Roboto"/>
        <scheme val="major"/>
      </rPr>
      <t xml:space="preserve">net </t>
    </r>
    <r>
      <rPr>
        <sz val="9"/>
        <color theme="0" tint="-0.249977111117893"/>
        <rFont val="Roboto"/>
        <scheme val="major"/>
      </rPr>
      <t>revenue</t>
    </r>
  </si>
  <si>
    <r>
      <t xml:space="preserve">Direct margin (% </t>
    </r>
    <r>
      <rPr>
        <b/>
        <sz val="9"/>
        <color theme="0" tint="-0.249977111117893"/>
        <rFont val="Roboto"/>
        <scheme val="major"/>
      </rPr>
      <t>net</t>
    </r>
    <r>
      <rPr>
        <sz val="9"/>
        <color theme="0" tint="-0.249977111117893"/>
        <rFont val="Roboto"/>
        <scheme val="major"/>
      </rPr>
      <t xml:space="preserve"> revenues)</t>
    </r>
  </si>
  <si>
    <r>
      <t xml:space="preserve">Direct margin (% of </t>
    </r>
    <r>
      <rPr>
        <b/>
        <sz val="9"/>
        <rFont val="Roboto"/>
        <scheme val="major"/>
      </rPr>
      <t>net revenue</t>
    </r>
    <r>
      <rPr>
        <sz val="9"/>
        <rFont val="Roboto"/>
        <scheme val="major"/>
      </rPr>
      <t>)</t>
    </r>
  </si>
  <si>
    <r>
      <t xml:space="preserve">% of </t>
    </r>
    <r>
      <rPr>
        <b/>
        <sz val="9"/>
        <rFont val="Roboto"/>
        <scheme val="major"/>
      </rPr>
      <t>gross billings</t>
    </r>
  </si>
  <si>
    <r>
      <t xml:space="preserve">% of </t>
    </r>
    <r>
      <rPr>
        <b/>
        <sz val="9"/>
        <rFont val="Roboto"/>
        <scheme val="major"/>
      </rPr>
      <t xml:space="preserve">net </t>
    </r>
    <r>
      <rPr>
        <sz val="9"/>
        <rFont val="Roboto"/>
        <scheme val="major"/>
      </rPr>
      <t>revenue</t>
    </r>
  </si>
  <si>
    <r>
      <t xml:space="preserve">Direct margin (% of </t>
    </r>
    <r>
      <rPr>
        <b/>
        <sz val="9"/>
        <rFont val="Roboto"/>
        <scheme val="major"/>
      </rPr>
      <t>gross</t>
    </r>
    <r>
      <rPr>
        <sz val="9"/>
        <rFont val="Roboto"/>
        <scheme val="major"/>
      </rPr>
      <t xml:space="preserve"> billings)</t>
    </r>
  </si>
  <si>
    <r>
      <t xml:space="preserve">Direct margin (% </t>
    </r>
    <r>
      <rPr>
        <b/>
        <sz val="9"/>
        <rFont val="Roboto"/>
        <scheme val="major"/>
      </rPr>
      <t>net</t>
    </r>
    <r>
      <rPr>
        <sz val="9"/>
        <rFont val="Roboto"/>
        <scheme val="major"/>
      </rPr>
      <t xml:space="preserve"> revenues)</t>
    </r>
  </si>
  <si>
    <r>
      <t xml:space="preserve">Direct margin (% of </t>
    </r>
    <r>
      <rPr>
        <b/>
        <sz val="9"/>
        <rFont val="Roboto"/>
        <scheme val="major"/>
      </rPr>
      <t>gross</t>
    </r>
    <r>
      <rPr>
        <sz val="9"/>
        <rFont val="Roboto"/>
        <scheme val="major"/>
      </rPr>
      <t xml:space="preserve"> billings) ex-subsidies</t>
    </r>
  </si>
  <si>
    <r>
      <t xml:space="preserve">% of </t>
    </r>
    <r>
      <rPr>
        <b/>
        <sz val="9"/>
        <rFont val="Roboto"/>
        <scheme val="major"/>
      </rPr>
      <t>GMV</t>
    </r>
  </si>
  <si>
    <r>
      <t xml:space="preserve">% of </t>
    </r>
    <r>
      <rPr>
        <b/>
        <sz val="9"/>
        <rFont val="Roboto"/>
        <scheme val="major"/>
      </rPr>
      <t xml:space="preserve">gross </t>
    </r>
    <r>
      <rPr>
        <sz val="9"/>
        <rFont val="Roboto"/>
        <scheme val="major"/>
      </rPr>
      <t>billings</t>
    </r>
  </si>
  <si>
    <r>
      <t xml:space="preserve">% of </t>
    </r>
    <r>
      <rPr>
        <b/>
        <sz val="9"/>
        <rFont val="Roboto"/>
        <scheme val="major"/>
      </rPr>
      <t>net revenue</t>
    </r>
  </si>
  <si>
    <r>
      <t xml:space="preserve">Depreciation / </t>
    </r>
    <r>
      <rPr>
        <b/>
        <sz val="9"/>
        <rFont val="Roboto"/>
        <scheme val="major"/>
      </rPr>
      <t>net revenue</t>
    </r>
  </si>
  <si>
    <r>
      <t xml:space="preserve">Depreciation / </t>
    </r>
    <r>
      <rPr>
        <b/>
        <sz val="9"/>
        <color theme="0" tint="-0.249977111117893"/>
        <rFont val="Roboto"/>
        <scheme val="major"/>
      </rPr>
      <t xml:space="preserve">net </t>
    </r>
    <r>
      <rPr>
        <sz val="9"/>
        <color theme="0" tint="-0.249977111117893"/>
        <rFont val="Roboto"/>
        <scheme val="major"/>
      </rPr>
      <t>revenue</t>
    </r>
  </si>
  <si>
    <r>
      <t xml:space="preserve">Amortization / </t>
    </r>
    <r>
      <rPr>
        <b/>
        <sz val="9"/>
        <rFont val="Roboto"/>
        <scheme val="major"/>
      </rPr>
      <t>net revenue</t>
    </r>
  </si>
  <si>
    <r>
      <t xml:space="preserve">Amortization / </t>
    </r>
    <r>
      <rPr>
        <b/>
        <sz val="9"/>
        <color theme="0" tint="-0.249977111117893"/>
        <rFont val="Roboto"/>
        <scheme val="major"/>
      </rPr>
      <t xml:space="preserve">net </t>
    </r>
    <r>
      <rPr>
        <sz val="9"/>
        <color theme="0" tint="-0.249977111117893"/>
        <rFont val="Roboto"/>
        <scheme val="major"/>
      </rPr>
      <t>revenue</t>
    </r>
  </si>
  <si>
    <r>
      <t xml:space="preserve">% of </t>
    </r>
    <r>
      <rPr>
        <b/>
        <sz val="9"/>
        <rFont val="Roboto"/>
        <scheme val="major"/>
      </rPr>
      <t>net revenues</t>
    </r>
  </si>
  <si>
    <r>
      <t xml:space="preserve">% of </t>
    </r>
    <r>
      <rPr>
        <b/>
        <sz val="9"/>
        <color theme="0" tint="-0.249977111117893"/>
        <rFont val="Roboto"/>
        <scheme val="major"/>
      </rPr>
      <t>net</t>
    </r>
    <r>
      <rPr>
        <sz val="9"/>
        <color theme="0" tint="-0.249977111117893"/>
        <rFont val="Roboto"/>
        <scheme val="major"/>
      </rPr>
      <t xml:space="preserve"> revenues</t>
    </r>
  </si>
  <si>
    <t>LOCAL CURRENCY FROM NOW ON!!!</t>
  </si>
  <si>
    <t>2022e</t>
  </si>
  <si>
    <t>2023e</t>
  </si>
  <si>
    <t>2024e</t>
  </si>
  <si>
    <t>2025e</t>
  </si>
  <si>
    <t>2026e</t>
  </si>
  <si>
    <t>MercadoLibre (USD,mn)</t>
  </si>
  <si>
    <t>(+) Net income</t>
  </si>
  <si>
    <t>(+) Depreciation</t>
  </si>
  <si>
    <t>(-) Change in working capital</t>
  </si>
  <si>
    <t xml:space="preserve">(+) Change in debt </t>
  </si>
  <si>
    <t>FCFE</t>
  </si>
  <si>
    <t>FCFE/sh</t>
  </si>
  <si>
    <t>Terminal Value</t>
  </si>
  <si>
    <t>Total Shares</t>
  </si>
  <si>
    <t>Buyback</t>
  </si>
  <si>
    <t>Stock Option</t>
  </si>
  <si>
    <t>Riskfree Rate</t>
  </si>
  <si>
    <t>Required Return on Stocks</t>
  </si>
  <si>
    <t>Discount Multiplier</t>
  </si>
  <si>
    <t>PV of FCF</t>
  </si>
  <si>
    <t>IRR</t>
  </si>
  <si>
    <t>EPS (US$)</t>
  </si>
  <si>
    <t>Date</t>
  </si>
  <si>
    <t>Days Elapsed</t>
  </si>
  <si>
    <t>ERP</t>
  </si>
  <si>
    <t>Ke</t>
  </si>
  <si>
    <t>NTM Price Target (US$)</t>
  </si>
  <si>
    <t>Last Price (US$)</t>
  </si>
  <si>
    <t>NTM Multiple</t>
  </si>
  <si>
    <t>Fair Multiple</t>
  </si>
  <si>
    <t>Adjustments to EBITDA</t>
  </si>
  <si>
    <t>Adjusted EBITDA</t>
  </si>
  <si>
    <t>Difference to Giro</t>
  </si>
  <si>
    <t>Mercado Pago</t>
  </si>
  <si>
    <t>Average</t>
  </si>
  <si>
    <t>Median</t>
  </si>
  <si>
    <t>Diff. (abs, qoq)</t>
  </si>
  <si>
    <t>Diff. (abs, yoy)</t>
  </si>
  <si>
    <t>YoY, %</t>
  </si>
  <si>
    <t>QoQ, %</t>
  </si>
  <si>
    <t>Inflation</t>
  </si>
  <si>
    <t>Inflation (QoQ)</t>
  </si>
  <si>
    <t>Deflated TPV</t>
  </si>
  <si>
    <t>Index</t>
  </si>
  <si>
    <t>Diff.</t>
  </si>
  <si>
    <t>Accumulated</t>
  </si>
  <si>
    <t>TPV (US$) - Top 3</t>
  </si>
  <si>
    <t>Increase</t>
  </si>
  <si>
    <t>Product Substitution</t>
  </si>
  <si>
    <t>Market Share</t>
  </si>
  <si>
    <t>TAM (R$)</t>
  </si>
  <si>
    <t>Increase in Mkt Share (yoy)</t>
  </si>
  <si>
    <t>Cost of Risk</t>
  </si>
  <si>
    <t>Mercado Crédito Penetration</t>
  </si>
  <si>
    <t>Wallet TPV (QR Code)</t>
  </si>
  <si>
    <t>Transaction Mercado Pago</t>
  </si>
  <si>
    <t>Credit Card</t>
  </si>
  <si>
    <t># Installment</t>
  </si>
  <si>
    <t>Fee</t>
  </si>
  <si>
    <t>Monthly</t>
  </si>
  <si>
    <t>Merchandise Retail Value (BRL)</t>
  </si>
  <si>
    <t>Interchange Fee</t>
  </si>
  <si>
    <t>Network Fee</t>
  </si>
  <si>
    <t>MDR</t>
  </si>
  <si>
    <t>Cost of PIX (BRL)</t>
  </si>
  <si>
    <t>Prepayment fee</t>
  </si>
  <si>
    <t>Installment Interest</t>
  </si>
  <si>
    <t>Customer Purchase Value</t>
  </si>
  <si>
    <t>Number of installments</t>
  </si>
  <si>
    <t>Installment Fee</t>
  </si>
  <si>
    <t>Monthly Payment</t>
  </si>
  <si>
    <t>1-30</t>
  </si>
  <si>
    <t>31-60</t>
  </si>
  <si>
    <t>91-120</t>
  </si>
  <si>
    <t>121-150</t>
  </si>
  <si>
    <t>151-180</t>
  </si>
  <si>
    <t>181-360</t>
  </si>
  <si>
    <t>61-90</t>
  </si>
  <si>
    <t>Online Merchant</t>
  </si>
  <si>
    <t>In-store Merchant</t>
  </si>
  <si>
    <t>Personal Loan</t>
  </si>
  <si>
    <t>Mercado Pago Revenue</t>
  </si>
  <si>
    <t>Debit Card</t>
  </si>
  <si>
    <t>Cost</t>
  </si>
  <si>
    <t>Transaction Cost</t>
  </si>
  <si>
    <t>Gross Profit</t>
  </si>
  <si>
    <t>QR Code</t>
  </si>
  <si>
    <t>Gross Margin</t>
  </si>
  <si>
    <t>Meli Label Card</t>
  </si>
  <si>
    <t>% of TPV</t>
  </si>
  <si>
    <t>Financial Service</t>
  </si>
  <si>
    <t>Business Breakdown</t>
  </si>
  <si>
    <t>Total card transaction value</t>
  </si>
  <si>
    <t>% yoy growth</t>
  </si>
  <si>
    <t>Yoy growth</t>
  </si>
  <si>
    <t>Net merchant additions ('000)</t>
  </si>
  <si>
    <t>Transaction value per merchant (R$ 000)</t>
  </si>
  <si>
    <t>Transaction yield (as % of total transaction value)</t>
  </si>
  <si>
    <t>Yoy change, in bp</t>
  </si>
  <si>
    <t>Transaction yield (ex wallet)</t>
  </si>
  <si>
    <t>Prepayment MDR</t>
  </si>
  <si>
    <t>Pre-paid volume (R$bn, over the period)</t>
  </si>
  <si>
    <t>Share of total card volumes that is prepaid</t>
  </si>
  <si>
    <t>Tenor (days)</t>
  </si>
  <si>
    <t>Average Spread over CDI</t>
  </si>
  <si>
    <t>Avg. CDI</t>
  </si>
  <si>
    <t>Total Yield (annual)</t>
  </si>
  <si>
    <t>Funding Cost</t>
  </si>
  <si>
    <t>% CDI</t>
  </si>
  <si>
    <t>Processing fee</t>
  </si>
  <si>
    <t>Interchange Brazil</t>
  </si>
  <si>
    <t>Interchange Mexico</t>
  </si>
  <si>
    <t>Interchange ARG</t>
  </si>
  <si>
    <t>Interchange</t>
  </si>
  <si>
    <t>Fees (ex-credit/other)</t>
  </si>
  <si>
    <t>Stone</t>
  </si>
  <si>
    <t>Meli</t>
  </si>
  <si>
    <t>PIX "Credit"</t>
  </si>
  <si>
    <t>Virtual Financial Expense</t>
  </si>
  <si>
    <t>P2P + Wallet</t>
  </si>
  <si>
    <t>Card Processing</t>
  </si>
  <si>
    <t>Wallet Processing</t>
  </si>
  <si>
    <t>Prepayment</t>
  </si>
  <si>
    <t>2027e</t>
  </si>
  <si>
    <t>22e-26e</t>
  </si>
  <si>
    <t>23e-26e</t>
  </si>
  <si>
    <t>2028e</t>
  </si>
  <si>
    <t>2029e</t>
  </si>
  <si>
    <t>2030e</t>
  </si>
  <si>
    <t>2031e</t>
  </si>
  <si>
    <t>1P GMV (estimate)</t>
  </si>
  <si>
    <t>3P GMV (estimate)</t>
  </si>
  <si>
    <t xml:space="preserve">Adjusted Net income </t>
  </si>
  <si>
    <t>Difference</t>
  </si>
  <si>
    <t>Take-rate</t>
  </si>
  <si>
    <t>YoY Change</t>
  </si>
  <si>
    <t>Change QoQ</t>
  </si>
  <si>
    <t>P2P Change QoQ</t>
  </si>
  <si>
    <t>Mercado Crédito</t>
  </si>
  <si>
    <t>Cielo</t>
  </si>
  <si>
    <t>Rede</t>
  </si>
  <si>
    <t>Santander</t>
  </si>
  <si>
    <t>PagSeguro</t>
  </si>
  <si>
    <t>Banrisul</t>
  </si>
  <si>
    <t>Pago</t>
  </si>
  <si>
    <t>...</t>
  </si>
  <si>
    <t>Take Rate</t>
  </si>
  <si>
    <t>Ebit</t>
  </si>
  <si>
    <t>Net Earnings</t>
  </si>
  <si>
    <t>EPS</t>
  </si>
  <si>
    <t>Book Value</t>
  </si>
  <si>
    <t>BPS</t>
  </si>
  <si>
    <t>Operating highlights (US$mn)</t>
  </si>
  <si>
    <t>Gross Merchandise Volume</t>
  </si>
  <si>
    <t>Total Payment Volume</t>
  </si>
  <si>
    <t>Growth, yoy</t>
  </si>
  <si>
    <t>Gross Billings yoy growth (%)</t>
  </si>
  <si>
    <t/>
  </si>
  <si>
    <t>Net Revenue yoy growth (%)</t>
  </si>
  <si>
    <t>Net incomeyoy growth (%)</t>
  </si>
  <si>
    <t>Basic EPS yoy growth (%)</t>
  </si>
  <si>
    <t>Adjusted Basic EPS  yoy growth (%)</t>
  </si>
  <si>
    <t>TBA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</si>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</sst>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4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#,##0.0_);\(#,##0.0\)"/>
    <numFmt numFmtId="173" formatCode="_-* #,##0.0_-;\-* #,##0.0_-;_-* &quot;-&quot;??_-;_-@_-"/>
    <numFmt numFmtId="174" formatCode="0.0"/>
    <numFmt numFmtId="175" formatCode="_(* #,##0_);_(* \(#,##0\);_(* &quot;-&quot;??_);_(@_)"/>
    <numFmt numFmtId="176" formatCode="\+0.0%;\-0.0%"/>
    <numFmt numFmtId="177" formatCode="\+0%;\-0%"/>
    <numFmt numFmtId="178" formatCode="0.0\x"/>
    <numFmt numFmtId="179" formatCode="0_);\(0\)"/>
    <numFmt numFmtId="180" formatCode="0.0%"/>
    <numFmt numFmtId="181" formatCode="_(* #,##0.0_);_(* \(#,##0.0\);_(* &quot;-&quot;??_);_(@_)"/>
    <numFmt numFmtId="182" formatCode="0.00_);\(0.00\);0.00_)"/>
    <numFmt numFmtId="183" formatCode="0.0_);\(0.0\)"/>
    <numFmt numFmtId="184" formatCode="#,##0.0"/>
    <numFmt numFmtId="185" formatCode="&quot;MR&quot;#,##0.00_);\(&quot;$&quot;#,##0.00\)"/>
    <numFmt numFmtId="186" formatCode="#,##0.0\ ;\(#,##0.0\)"/>
    <numFmt numFmtId="187" formatCode="\C&quot;$&quot;\ #,##0.00_);\C&quot;$&quot;\ \(#,##0.00\);\C&quot;$&quot;\ 0.00_)"/>
    <numFmt numFmtId="188" formatCode="#,##0.0_);[Red]\(#,##0.0\)"/>
    <numFmt numFmtId="189" formatCode="#,##0.000"/>
    <numFmt numFmtId="190" formatCode="&quot;$&quot;#,##0.000\ ;\(&quot;$&quot;#,##0.000\)"/>
    <numFmt numFmtId="191" formatCode="_(&quot;$&quot;#,##0_)&quot;millions&quot;;\(&quot;$&quot;#,##0\)&quot; millions&quot;"/>
    <numFmt numFmtId="192" formatCode="m/d"/>
    <numFmt numFmtId="193" formatCode="&quot;YEAR&quot;\ General"/>
    <numFmt numFmtId="194" formatCode="&quot;$&quot;#,##0.00_)\ \ \ ;\(&quot;$&quot;#,##0.00\)\ \ \ "/>
    <numFmt numFmtId="195" formatCode="&quot;$&quot;#,##0.00&quot;*&quot;\ \ ;\(&quot;$&quot;#,##0.00\)&quot;*&quot;\ \ "/>
    <numFmt numFmtId="196" formatCode="&quot;$&quot;#,##0.00\A_)\ ;\(&quot;$&quot;#,##0.00\A\)\ \ "/>
    <numFmt numFmtId="197" formatCode="0.0%_);\(0.0%\)"/>
    <numFmt numFmtId="198" formatCode="&quot;W&quot;&quot;$&quot;#,##0.00_);\(&quot;$&quot;#,##0.00\)"/>
    <numFmt numFmtId="199" formatCode="0.0_)\%;\(0.0\)\%;0.0_)\%;@_)_%"/>
    <numFmt numFmtId="200" formatCode="#,##0.0_)_%;\(#,##0.0\)_%;0.0_)_%;@_)_%"/>
    <numFmt numFmtId="201" formatCode="\+#,##0.0;\-0.0"/>
    <numFmt numFmtId="202" formatCode="#,###\—_);\(#,###\—\)"/>
    <numFmt numFmtId="203" formatCode="#,##0.0_);\(#,##0.0\);#,##0.0_);@_)"/>
    <numFmt numFmtId="204" formatCode="&quot;£&quot;_(#,##0.00_);&quot;£&quot;\(#,##0.00\);&quot;£&quot;_(0.00_);@_)"/>
    <numFmt numFmtId="205" formatCode="&quot;$&quot;_(#,##0.00_);&quot;$&quot;\(#,##0.00\);&quot;$&quot;_(0.00_);@_)"/>
    <numFmt numFmtId="206" formatCode="&quot;$&quot;_(#,##0.00_);&quot;$&quot;\(#,##0.00\)"/>
    <numFmt numFmtId="207" formatCode="0.0_)"/>
    <numFmt numFmtId="208" formatCode="#,##0.00\ &quot;F&quot;;[Red]\-#,##0.00\ &quot;F&quot;"/>
    <numFmt numFmtId="209" formatCode="&quot;£&quot;\ #,##0;&quot;£&quot;\ \-#,##0"/>
    <numFmt numFmtId="210" formatCode="&quot;£&quot;_(#,##0.00_);&quot;£&quot;\(#,##0.00\)"/>
    <numFmt numFmtId="211" formatCode="#,##0.00_);\(#,##0.00\);0.00_);@_)"/>
    <numFmt numFmtId="212" formatCode="\€_(#,##0.00_);\€\(#,##0.00\);\€_(0.00_);@_)"/>
    <numFmt numFmtId="213" formatCode="\Ç\ \´\´\´\´\ \»\»\»\»"/>
    <numFmt numFmtId="214" formatCode="&quot;ß&quot;\&amp;\,\&amp;\&amp;0.00_);\(&quot;ß&quot;\&amp;\,\&amp;\&amp;0.00\)"/>
    <numFmt numFmtId="215" formatCode="\+#,##0;\-#,##0"/>
    <numFmt numFmtId="216" formatCode="\+#,##0.00;\-#,##0.00"/>
    <numFmt numFmtId="217" formatCode="#,##0_)\x;\(#,##0\)\x;0_)\x;@_)_x"/>
    <numFmt numFmtId="218" formatCode="#,##0.0_)\x;\(#,##0.0\)\x"/>
    <numFmt numFmtId="219" formatCode="0.00_)"/>
    <numFmt numFmtId="220" formatCode="#,##0.0_)\x;\(#,##0.0\)\x;0.0_)\x;@_)_x"/>
    <numFmt numFmtId="221" formatCode="_-* #,##0\ &quot;F&quot;_-;\-* #,##0\ &quot;F&quot;_-;_-* &quot;-&quot;\ &quot;F&quot;_-;_-@_-"/>
    <numFmt numFmtId="222" formatCode="#,##0_)_x;\(#,##0\)_x;0_)_x;@_)_x"/>
    <numFmt numFmtId="223" formatCode="#,##0.0_)_x;\(#,##0.0\)_x"/>
    <numFmt numFmtId="224" formatCode="_-* #,##0\ _F_-;\-* #,##0\ _F_-;_-* &quot;-&quot;\ _F_-;_-@_-"/>
    <numFmt numFmtId="225" formatCode="&quot;£&quot;#,##0;\-&quot;£&quot;#,##0"/>
    <numFmt numFmtId="226" formatCode="&quot;£&quot;#,##0_);\(&quot;£&quot;#,##0\)"/>
    <numFmt numFmtId="227" formatCode="#,##0.0_)_x;\(#,##0.0\)_x;0.0_)_x;@_)_x"/>
    <numFmt numFmtId="228" formatCode="0.0_)\%;\(0.0\)\%"/>
    <numFmt numFmtId="229" formatCode="_-* #,##0.00\ &quot;F&quot;_-;\-* #,##0.00\ &quot;F&quot;_-;_-* &quot;-&quot;??\ &quot;F&quot;_-;_-@_-"/>
    <numFmt numFmtId="230" formatCode="&quot;$&quot;#,##0.0_);[Red]\(&quot;$&quot;#,##0.0\)"/>
    <numFmt numFmtId="231" formatCode="#,##0.0_)_%;\(#,##0.0\)_%"/>
    <numFmt numFmtId="232" formatCode="_-* #,##0.00\ _F_-;\-* #,##0.00\ _F_-;_-* &quot;-&quot;??\ _F_-;_-@_-"/>
    <numFmt numFmtId="233" formatCode="#,##0.000_);\(#,##0.000\)"/>
    <numFmt numFmtId="234" formatCode="\£\ #,##0_);[Red]\(\£\ #,##0\)"/>
    <numFmt numFmtId="235" formatCode="\¥\ #,##0_);[Red]\(\¥\ #,##0\)"/>
    <numFmt numFmtId="236" formatCode="&quot;HK$&quot;#,##0\ "/>
    <numFmt numFmtId="237" formatCode="General&quot;x Cash Flow&quot;"/>
    <numFmt numFmtId="238" formatCode="General&quot;x&quot;"/>
    <numFmt numFmtId="239" formatCode="#,##0&quot;x&quot;_);\(#,##0\)"/>
    <numFmt numFmtId="240" formatCode="General_)"/>
    <numFmt numFmtId="241" formatCode="\A\ &quot;$&quot;#,##0.00\ ;\(\A\ &quot;$&quot;#,##0.00\)"/>
    <numFmt numFmtId="242" formatCode="#,##0_ ;[Red]\-#,##0\ "/>
    <numFmt numFmtId="243" formatCode="#,##0.0&quot; x&quot;;\(&quot;$&quot;#,##0.00\)"/>
    <numFmt numFmtId="244" formatCode="0&quot;A&quot;"/>
    <numFmt numFmtId="245" formatCode="#,##0;\(#,##0\)"/>
    <numFmt numFmtId="246" formatCode="[Blue]General"/>
    <numFmt numFmtId="247" formatCode="0\A"/>
    <numFmt numFmtId="248" formatCode="#,##0.000_);[Red]\(#,##0.000\)"/>
    <numFmt numFmtId="249" formatCode="#,##0.000000000000000\ "/>
    <numFmt numFmtId="250" formatCode="#,##0_);\(#,##0\);\-_);"/>
    <numFmt numFmtId="251" formatCode="#,##0_);\(#,##0\);\-_)"/>
    <numFmt numFmtId="252" formatCode="\•\ \ @"/>
    <numFmt numFmtId="253" formatCode="&quot;$&quot;#,##0.0000_);[Red]\(&quot;$&quot;#,##0.0000\)"/>
    <numFmt numFmtId="254" formatCode="###0.0;\(###0.0\)"/>
    <numFmt numFmtId="255" formatCode="0.000_)"/>
    <numFmt numFmtId="256" formatCode="#,##0;[Red]\(#,##0\)"/>
    <numFmt numFmtId="257" formatCode="#,##0.0;[Red]\(#,##0.0\)"/>
    <numFmt numFmtId="258" formatCode="_(* #,##0.00_);_(* \(#,##0.00\);_(* &quot;-&quot;_);_(@_)"/>
    <numFmt numFmtId="259" formatCode="#,##0_%_);\(#,##0\)_%;#,##0_%_);@_%_)"/>
    <numFmt numFmtId="260" formatCode="#,##0_%_);\(#,##0\)_%;**;@_%_)"/>
    <numFmt numFmtId="261" formatCode="#,##0.00_)\ \ ;\(#,##0.00\)\ \ "/>
    <numFmt numFmtId="262" formatCode="#,##0;[Red]\(#,##0\);&quot;-&quot;"/>
    <numFmt numFmtId="263" formatCode="#,##0.0;\(#,##0.0\);&quot;-&quot;"/>
    <numFmt numFmtId="264" formatCode="#,##0.00;\(#,##0.00\);&quot;-&quot;"/>
    <numFmt numFmtId="265" formatCode="#,##0.000;\(#,##0.000\);&quot;-&quot;"/>
    <numFmt numFmtId="266" formatCode="0.00_);\(0.00\);0.00"/>
    <numFmt numFmtId="267" formatCode="&quot;$&quot;#,##0_%_);\(&quot;$&quot;#,##0\)_%;&quot;$&quot;#,##0_%_);@_%_)"/>
    <numFmt numFmtId="268" formatCode="&quot;$&quot;#,##0.0_);\(&quot;$&quot;#,##0.0\)"/>
    <numFmt numFmtId="269" formatCode="&quot;$&quot;#,##0.00_%_);\(&quot;$&quot;#,##0.00\)_%;&quot;$&quot;#,##0.00_%_);@_%_)"/>
    <numFmt numFmtId="270" formatCode="&quot;$&quot;#,##0.000_);\(&quot;$&quot;#,##0.000\)"/>
    <numFmt numFmtId="271" formatCode="&quot;$&quot;#,##0;[Red]\ &quot;$&quot;\(#,##0\);&quot;-&quot;"/>
    <numFmt numFmtId="272" formatCode="&quot;$&quot;#,##0.0;\(&quot;$&quot;#,##0.0\);&quot;-&quot;"/>
    <numFmt numFmtId="273" formatCode="&quot;$&quot;#,##0.00;\(&quot;$&quot;#,##0.00\);&quot;-&quot;"/>
    <numFmt numFmtId="274" formatCode="0.0#"/>
    <numFmt numFmtId="275" formatCode="@\ \ \ \ \ "/>
    <numFmt numFmtId="276" formatCode="\ \ _•\–\ \ \ \ @"/>
    <numFmt numFmtId="277" formatCode="m/d/yy_%_)"/>
    <numFmt numFmtId="278" formatCode="yyyy"/>
    <numFmt numFmtId="279" formatCode="#,##0.0&quot; days&quot;;[Red]\(#,##0.0&quot; days&quot;\);&quot;-&quot;"/>
    <numFmt numFmtId="280" formatCode="\$0.00;\(\$0.00\)"/>
    <numFmt numFmtId="281" formatCode="_ * #,##0.00_ ;_ * \-#,##0.00_ ;_ * &quot;-&quot;??_ ;_ @_ "/>
    <numFmt numFmtId="282" formatCode="0&quot;E&quot;"/>
    <numFmt numFmtId="283" formatCode="#,##0.00\A\ \ \ \ ;\(#,##0.00\A\)\ \ \ \ "/>
    <numFmt numFmtId="284" formatCode="&quot;$&quot;#,##0.00&quot;A&quot;;[Red]\(&quot;$&quot;#,##0.00\)&quot;A&quot;"/>
    <numFmt numFmtId="285" formatCode="#,##0.00&quot;E&quot;\ \ \ \ ;\(#,##0.00&quot;E&quot;\)\ \ \ \ "/>
    <numFmt numFmtId="286" formatCode="&quot;$&quot;#,##0.00&quot;E&quot;;[Red]\(&quot;$&quot;#,##0.00\)&quot;E&quot;"/>
    <numFmt numFmtId="287" formatCode="_-[$€-2]\ * #,##0.00_-;\-[$€-2]\ * #,##0.00_-;_-[$€-2]\ * &quot;-&quot;??_-"/>
    <numFmt numFmtId="288" formatCode="_([$€-2]* #,##0.00_);_([$€-2]* \(#,##0.00\);_([$€-2]* &quot;-&quot;??_)"/>
    <numFmt numFmtId="289" formatCode="0.000"/>
    <numFmt numFmtId="290" formatCode="0.0&quot;  &quot;"/>
    <numFmt numFmtId="291" formatCode="\F\F\r\ \ #,##0.00_);\F\F\r\ \ \(#,##0.00\)"/>
    <numFmt numFmtId="292" formatCode="###0"/>
    <numFmt numFmtId="293" formatCode="0.000%"/>
    <numFmt numFmtId="294" formatCode="&quot;$&quot;#,##0.00_)\ \ \ \ \ ;\(&quot;$&quot;#,##0.00\)\ \ \ \ \ "/>
    <numFmt numFmtId="295" formatCode="0%\ \ \ \ \ \ \ "/>
    <numFmt numFmtId="296" formatCode="_-* #,##0_-;\(#,##0\);_-* &quot;–&quot;_-;_-@_-"/>
    <numFmt numFmtId="297" formatCode="0.0%_);[Red]\(0.0%\)"/>
    <numFmt numFmtId="298" formatCode="0.00%;\(0.00%\)"/>
    <numFmt numFmtId="299" formatCode="&quot;$&quot;#,##0.0_%_);\(&quot;$&quot;#,##0.0\)_%"/>
    <numFmt numFmtId="300" formatCode="&quot;$&quot;#,##0.00_%_);\(&quot;$&quot;#,##0.00\)_%"/>
    <numFmt numFmtId="301" formatCode="[Blue]#,##0.00\ ;[Blue]\(#,##0.00\);[Blue]**"/>
    <numFmt numFmtId="302" formatCode="0.0\x_)_);&quot;NM    &quot;;0.0\x_)_)"/>
    <numFmt numFmtId="303" formatCode="&quot;$&quot;#,##0.0_)\ \ ;\(&quot;$&quot;#,##0.0\)\ \ "/>
    <numFmt numFmtId="304" formatCode="&quot;$&quot;#,##0.00_)\ \ ;\(&quot;$&quot;#,##0.00\)\ \ "/>
    <numFmt numFmtId="305" formatCode="#,##0.00_);\(&quot;$&quot;#,##0.00\)"/>
    <numFmt numFmtId="306" formatCode="0.0\ \x\ \ \ \ ;&quot;NM      &quot;;\ 0.0\ \x\ \ \ \ "/>
    <numFmt numFmtId="307" formatCode="0.0%_)\ \ ;\(0.0%\)\ \ "/>
    <numFmt numFmtId="308" formatCode="#,##0.00;;;[White]General"/>
    <numFmt numFmtId="309" formatCode="_(&quot;$&quot;* #,##0_)\ &quot;millions&quot;;_(&quot;$&quot;* \(#,##0\)&quot; millions&quot;"/>
    <numFmt numFmtId="310" formatCode="[Magenta]General"/>
    <numFmt numFmtId="311" formatCode="#,##0.0\x;[Red]\(#,##0.0\x\);&quot;-&quot;"/>
    <numFmt numFmtId="312" formatCode="0.0\x\ "/>
    <numFmt numFmtId="313" formatCode="#,##0.0___);\(#,##0.0\)__\)"/>
    <numFmt numFmtId="314" formatCode="&quot;$&quot;#,##0.00000000000_);[Red]\(&quot;$&quot;#,##0.00000000000\)"/>
    <numFmt numFmtId="315" formatCode="#,##0.0\ \ \ ;\(#,##0.0\)\ \ "/>
    <numFmt numFmtId="316" formatCode="0.0\x_);[Red]\(0.0\x\)"/>
    <numFmt numFmtId="317" formatCode="#,##0.0%;\(#,##0.0%\)"/>
    <numFmt numFmtId="318" formatCode="#,##0.000%;[Red]\(#,##0.000%\);&quot;-&quot;"/>
    <numFmt numFmtId="319" formatCode="0.00\%;\-0.00\%;0.00\%"/>
    <numFmt numFmtId="320" formatCode="yyyy/mm/dd"/>
    <numFmt numFmtId="321" formatCode="\£#,##0.00_);\(\£#,##0.00\)"/>
    <numFmt numFmtId="322" formatCode="0.00\ \ \ \ "/>
    <numFmt numFmtId="323" formatCode="@\ "/>
    <numFmt numFmtId="324" formatCode="&quot;$&quot;@"/>
    <numFmt numFmtId="325" formatCode="0.00\x;\-0.00\x;0.00\x"/>
    <numFmt numFmtId="326" formatCode="&quot;Ch$&quot;#,##0.00_);\(&quot;Ch$&quot;#,##0.00\)"/>
    <numFmt numFmtId="327" formatCode="#,##0.0;\(#,##0.0\)"/>
    <numFmt numFmtId="328" formatCode="&quot;$&quot;#\ ??/??"/>
    <numFmt numFmtId="329" formatCode="#,##0;\(#,##0\);\–;@"/>
    <numFmt numFmtId="330" formatCode="_(&quot;CHF&quot;* #,##0.0_);_(&quot;CHF&quot;* \(#,##0.0\);_(&quot;CHF&quot;* &quot;-&quot;??_);_(@_)"/>
    <numFmt numFmtId="331" formatCode="\$\ #,##0;&quot;£&quot;\ \-#,##0"/>
    <numFmt numFmtId="332" formatCode="_(* #,##0.00_);_(* \(#,##0.00\);_(* &quot;---&quot;_);_(@_)"/>
    <numFmt numFmtId="333" formatCode="#,##0.0_%_);\(#,##0.0\)_%"/>
    <numFmt numFmtId="334" formatCode="0.0\ \ \ ;\(0.0\)\ \ \ "/>
    <numFmt numFmtId="335" formatCode="0.0%;[Red]\-0.0%"/>
    <numFmt numFmtId="336" formatCode="\¥#,##0.00_);\(\¥#,##0.00\)"/>
    <numFmt numFmtId="337" formatCode="0.0\x_);\(0.0\x\)"/>
    <numFmt numFmtId="338" formatCode="&quot;ß&quot;\&amp;\,\&amp;\&amp;0_);\(&quot;ß&quot;\&amp;\,\&amp;\&amp;0\)"/>
    <numFmt numFmtId="339" formatCode="\ð.\ð\ð"/>
    <numFmt numFmtId="340" formatCode="&quot;$&quot;#,##0.0\ \ \ ;\(&quot;$&quot;#,##0.0\)\ \ "/>
    <numFmt numFmtId="341" formatCode="#,##0.0;\-#,##0.0"/>
    <numFmt numFmtId="342" formatCode="#,##0.00\x_);[Red]\(#,##0.00\x\)"/>
    <numFmt numFmtId="343" formatCode="#,##0.0%_);\(#,##0.0%\);#,##0.0%_);@_)"/>
    <numFmt numFmtId="344" formatCode="#,##0.0000_);\(#,##0.0000\)"/>
    <numFmt numFmtId="345" formatCode="_(* #,##0.000_);_(* \(#,##0.000\);_(* &quot;-&quot;??_);_(@_)"/>
    <numFmt numFmtId="346" formatCode="\+0&quot;bp&quot;;\-0&quot;bp&quot;"/>
    <numFmt numFmtId="347" formatCode="#,##0.00000"/>
    <numFmt numFmtId="348" formatCode="#,##0.000000"/>
    <numFmt numFmtId="349" formatCode="#,##0.000000000"/>
    <numFmt numFmtId="350" formatCode="_(* #,##0.0_);_(* \(#,##0.0\);* &quot;-&quot;??;\(@\)"/>
    <numFmt numFmtId="351" formatCode="_(* #,##0.0_);_(* \(#,##0.0\);_(* &quot;-&quot;_);_(@_)"/>
    <numFmt numFmtId="352" formatCode="0.00000%"/>
    <numFmt numFmtId="353" formatCode="#,##0.0&quot;bps&quot;"/>
    <numFmt numFmtId="354" formatCode="0.00000000000000%"/>
    <numFmt numFmtId="355" formatCode="0&quot;e&quot;"/>
  </numFmts>
  <fonts count="439">
    <font>
      <sz val="10"/>
      <name val="Arial"/>
      <family val="2"/>
    </font>
    <font>
      <sz val="11"/>
      <color theme="1"/>
      <name val="Roboto"/>
      <family val="2"/>
      <scheme val="minor"/>
    </font>
    <font>
      <sz val="9"/>
      <color theme="1"/>
      <name val="Arial"/>
      <family val="2"/>
    </font>
    <font>
      <sz val="11"/>
      <color theme="1"/>
      <name val="Roboto"/>
      <family val="2"/>
      <scheme val="minor"/>
    </font>
    <font>
      <sz val="11"/>
      <color theme="1"/>
      <name val="Roboto"/>
      <family val="2"/>
      <scheme val="minor"/>
    </font>
    <font>
      <sz val="11"/>
      <color theme="1"/>
      <name val="Roboto"/>
      <family val="2"/>
      <scheme val="minor"/>
    </font>
    <font>
      <sz val="11"/>
      <color theme="1"/>
      <name val="Roboto"/>
      <family val="2"/>
      <scheme val="minor"/>
    </font>
    <font>
      <sz val="11"/>
      <color theme="1"/>
      <name val="Roboto"/>
      <family val="2"/>
      <scheme val="minor"/>
    </font>
    <font>
      <sz val="11"/>
      <color theme="1"/>
      <name val="Roboto"/>
      <family val="2"/>
      <scheme val="minor"/>
    </font>
    <font>
      <sz val="10"/>
      <name val="GS TheSans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22"/>
      <color indexed="18"/>
      <name val="Arial"/>
      <family val="2"/>
    </font>
    <font>
      <b/>
      <sz val="16"/>
      <color indexed="8"/>
      <name val="Arial"/>
      <family val="2"/>
    </font>
    <font>
      <b/>
      <sz val="10"/>
      <color indexed="12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i/>
      <sz val="9"/>
      <name val="Arial"/>
      <family val="2"/>
    </font>
    <font>
      <sz val="9"/>
      <color indexed="12"/>
      <name val="Arial"/>
      <family val="2"/>
    </font>
    <font>
      <sz val="9"/>
      <color rgb="FF0000FF"/>
      <name val="Arial"/>
      <family val="2"/>
    </font>
    <font>
      <b/>
      <sz val="9"/>
      <color theme="1"/>
      <name val="Arial"/>
      <family val="2"/>
    </font>
    <font>
      <b/>
      <sz val="9"/>
      <color rgb="FF0000FF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i/>
      <sz val="9"/>
      <color rgb="FF0000FF"/>
      <name val="Arial"/>
      <family val="2"/>
    </font>
    <font>
      <b/>
      <u/>
      <sz val="9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  <font>
      <sz val="10"/>
      <color indexed="10"/>
      <name val="Arial"/>
      <family val="2"/>
    </font>
    <font>
      <sz val="10"/>
      <name val="Courier"/>
      <family val="3"/>
    </font>
    <font>
      <b/>
      <sz val="10"/>
      <name val="MS Sans Serif"/>
      <family val="2"/>
    </font>
    <font>
      <sz val="10"/>
      <name val="GillSans"/>
      <family val="2"/>
    </font>
    <font>
      <sz val="8"/>
      <name val="Times New Roman"/>
      <family val="1"/>
    </font>
    <font>
      <sz val="8"/>
      <name val="Times"/>
      <family val="1"/>
    </font>
    <font>
      <sz val="12"/>
      <name val="Arial MT"/>
    </font>
    <font>
      <sz val="8"/>
      <name val="Helv"/>
    </font>
    <font>
      <sz val="8"/>
      <color indexed="49"/>
      <name val="Times New Roman"/>
      <family val="1"/>
    </font>
    <font>
      <sz val="10"/>
      <name val="Helvetica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8"/>
      <name val="Tahoma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9"/>
      <color indexed="56"/>
      <name val="Arial"/>
      <family val="2"/>
    </font>
    <font>
      <b/>
      <sz val="10"/>
      <color indexed="18"/>
      <name val="Arial"/>
      <family val="2"/>
    </font>
    <font>
      <b/>
      <sz val="10"/>
      <color rgb="FF000080"/>
      <name val="Arial"/>
      <family val="2"/>
    </font>
    <font>
      <b/>
      <u val="singleAccounting"/>
      <sz val="10"/>
      <color indexed="18"/>
      <name val="Arial"/>
      <family val="2"/>
    </font>
    <font>
      <sz val="12"/>
      <name val="Times New Roman"/>
      <family val="1"/>
    </font>
    <font>
      <sz val="10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name val="Helvetica-Black"/>
      <family val="2"/>
    </font>
    <font>
      <sz val="8"/>
      <name val="Tms Rmn"/>
    </font>
    <font>
      <sz val="11"/>
      <name val="Arial"/>
      <family val="2"/>
    </font>
    <font>
      <sz val="9"/>
      <name val="Times New Roman"/>
      <family val="1"/>
    </font>
    <font>
      <sz val="8.5"/>
      <color indexed="32"/>
      <name val="MS Sans Serif"/>
      <family val="2"/>
    </font>
    <font>
      <sz val="8"/>
      <color indexed="12"/>
      <name val="Arial"/>
      <family val="2"/>
    </font>
    <font>
      <i/>
      <sz val="8"/>
      <color indexed="16"/>
      <name val="Arial"/>
      <family val="2"/>
    </font>
    <font>
      <i/>
      <sz val="8"/>
      <color indexed="54"/>
      <name val="Arial"/>
      <family val="2"/>
    </font>
    <font>
      <i/>
      <sz val="9"/>
      <color indexed="16"/>
      <name val="Arial"/>
      <family val="2"/>
    </font>
    <font>
      <b/>
      <sz val="11"/>
      <name val="Arial"/>
      <family val="2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9"/>
      <color indexed="8"/>
      <name val="Helvetica 65"/>
    </font>
    <font>
      <sz val="7"/>
      <color indexed="8"/>
      <name val="Helvetica 45"/>
      <family val="2"/>
    </font>
    <font>
      <sz val="7"/>
      <color indexed="8"/>
      <name val="Helvetica 65"/>
      <family val="2"/>
    </font>
    <font>
      <sz val="6"/>
      <color indexed="8"/>
      <name val="Helvetica 65"/>
      <family val="2"/>
    </font>
    <font>
      <sz val="8"/>
      <name val="Helvetica"/>
      <family val="2"/>
    </font>
    <font>
      <b/>
      <sz val="12"/>
      <name val="Tms Rmn"/>
    </font>
    <font>
      <b/>
      <sz val="10"/>
      <color indexed="8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8"/>
      <color indexed="32"/>
      <name val="Arial"/>
      <family val="2"/>
    </font>
    <font>
      <b/>
      <sz val="7"/>
      <color indexed="32"/>
      <name val="MS Sans Serif"/>
      <family val="2"/>
    </font>
    <font>
      <b/>
      <sz val="8"/>
      <color indexed="32"/>
      <name val="MS Sans Serif"/>
      <family val="2"/>
    </font>
    <font>
      <sz val="10"/>
      <color indexed="18"/>
      <name val="GS TheSans"/>
      <family val="2"/>
    </font>
    <font>
      <b/>
      <sz val="9"/>
      <name val="Helvetica 65"/>
      <family val="2"/>
    </font>
    <font>
      <sz val="12"/>
      <color indexed="12"/>
      <name val="Arial"/>
      <family val="2"/>
    </font>
    <font>
      <b/>
      <sz val="8"/>
      <color indexed="9"/>
      <name val="Arial"/>
      <family val="2"/>
    </font>
    <font>
      <sz val="9"/>
      <color indexed="9"/>
      <name val="Times New Roman"/>
      <family val="1"/>
    </font>
    <font>
      <b/>
      <sz val="11"/>
      <color indexed="9"/>
      <name val="Arial"/>
      <family val="2"/>
    </font>
    <font>
      <sz val="12"/>
      <name val="Tms Rmn"/>
    </font>
    <font>
      <sz val="8"/>
      <name val="Univers"/>
      <family val="2"/>
    </font>
    <font>
      <b/>
      <sz val="12"/>
      <name val="Times New Roman"/>
      <family val="1"/>
    </font>
    <font>
      <sz val="11"/>
      <color indexed="17"/>
      <name val="Calibri"/>
      <family val="2"/>
    </font>
    <font>
      <b/>
      <sz val="7"/>
      <name val="Arial"/>
      <family val="2"/>
    </font>
    <font>
      <b/>
      <sz val="8"/>
      <color indexed="9"/>
      <name val="Helv"/>
    </font>
    <font>
      <b/>
      <sz val="8"/>
      <name val="TimesNewRomanPS"/>
      <family val="1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7"/>
      <color indexed="10"/>
      <name val="Helvetica"/>
      <family val="2"/>
    </font>
    <font>
      <b/>
      <sz val="10"/>
      <color theme="1"/>
      <name val="Verdana"/>
      <family val="2"/>
    </font>
    <font>
      <b/>
      <sz val="10"/>
      <color indexed="8"/>
      <name val="Verdana"/>
      <family val="2"/>
    </font>
    <font>
      <sz val="10"/>
      <color theme="1"/>
      <name val="Verdana"/>
      <family val="2"/>
    </font>
    <font>
      <sz val="11"/>
      <color indexed="8"/>
      <name val="Verdana"/>
      <family val="2"/>
    </font>
    <font>
      <sz val="10"/>
      <color indexed="8"/>
      <name val="Verdana"/>
      <family val="2"/>
    </font>
    <font>
      <b/>
      <i/>
      <sz val="8"/>
      <name val="Arial"/>
      <family val="2"/>
    </font>
    <font>
      <sz val="10"/>
      <name val="Courier New"/>
      <family val="3"/>
    </font>
    <font>
      <b/>
      <sz val="10"/>
      <name val="Bookman"/>
      <family val="1"/>
    </font>
    <font>
      <sz val="11"/>
      <name val="Tms Rmn"/>
      <family val="1"/>
    </font>
    <font>
      <sz val="8"/>
      <name val="MS Sans Serif"/>
      <family val="2"/>
    </font>
    <font>
      <sz val="8"/>
      <name val="Palatino"/>
      <family val="1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9"/>
      <name val="Helvetica"/>
      <family val="2"/>
    </font>
    <font>
      <sz val="8.5"/>
      <name val="Arial Narrow"/>
      <family val="2"/>
    </font>
    <font>
      <sz val="8"/>
      <color indexed="12"/>
      <name val="Arial Narrow"/>
      <family val="2"/>
    </font>
    <font>
      <sz val="8.5"/>
      <color indexed="49"/>
      <name val="Arial Narrow"/>
      <family val="2"/>
    </font>
    <font>
      <sz val="10"/>
      <color indexed="22"/>
      <name val="Arial"/>
      <family val="2"/>
    </font>
    <font>
      <sz val="10"/>
      <name val="Helv"/>
    </font>
    <font>
      <sz val="10"/>
      <name val="BERNHARD"/>
    </font>
    <font>
      <b/>
      <sz val="8"/>
      <name val="Helvetica"/>
      <family val="2"/>
    </font>
    <font>
      <sz val="24"/>
      <name val="Arial"/>
      <family val="2"/>
    </font>
    <font>
      <b/>
      <sz val="24"/>
      <name val="Times New Roman"/>
      <family val="1"/>
    </font>
    <font>
      <b/>
      <sz val="14"/>
      <name val="Book Antiqua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</font>
    <font>
      <sz val="11"/>
      <color indexed="12"/>
      <name val="Book Antiqua"/>
      <family val="1"/>
    </font>
    <font>
      <b/>
      <i/>
      <u/>
      <sz val="8.5"/>
      <color indexed="12"/>
      <name val="Arial Narrow"/>
      <family val="2"/>
    </font>
    <font>
      <sz val="8.5"/>
      <color indexed="12"/>
      <name val="Arial Narrow"/>
      <family val="2"/>
    </font>
    <font>
      <b/>
      <sz val="8.5"/>
      <name val="Arial Narrow"/>
      <family val="2"/>
    </font>
    <font>
      <sz val="9"/>
      <name val="Helvetica 45"/>
      <family val="2"/>
    </font>
    <font>
      <sz val="9"/>
      <name val="Helv"/>
    </font>
    <font>
      <vertAlign val="superscript"/>
      <sz val="12"/>
      <name val="Helv"/>
    </font>
    <font>
      <sz val="8"/>
      <color indexed="8"/>
      <name val="Arial"/>
      <family val="2"/>
    </font>
    <font>
      <b/>
      <i/>
      <strike/>
      <sz val="12"/>
      <color indexed="48"/>
      <name val="Arial"/>
      <family val="2"/>
    </font>
    <font>
      <sz val="8"/>
      <color indexed="9"/>
      <name val="Arial"/>
      <family val="2"/>
    </font>
    <font>
      <b/>
      <sz val="8"/>
      <name val="Times New Roman"/>
      <family val="1"/>
    </font>
    <font>
      <sz val="8"/>
      <color indexed="14"/>
      <name val="Arial Narrow"/>
      <family val="2"/>
    </font>
    <font>
      <b/>
      <sz val="8"/>
      <color indexed="8"/>
      <name val="Arial"/>
      <family val="2"/>
    </font>
    <font>
      <sz val="1"/>
      <color indexed="8"/>
      <name val="Courier"/>
      <family val="3"/>
    </font>
    <font>
      <sz val="6"/>
      <color indexed="8"/>
      <name val="Arial"/>
      <family val="2"/>
    </font>
    <font>
      <sz val="10"/>
      <name val="Arial CE"/>
      <charset val="238"/>
    </font>
    <font>
      <sz val="7"/>
      <name val="Helvetica"/>
      <family val="2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i/>
      <strike/>
      <sz val="12"/>
      <color indexed="40"/>
      <name val="Arial"/>
      <family val="2"/>
    </font>
    <font>
      <sz val="11"/>
      <color indexed="62"/>
      <name val="Calibri"/>
      <family val="2"/>
    </font>
    <font>
      <b/>
      <sz val="9.5"/>
      <color indexed="10"/>
      <name val="MS Sans Serif"/>
      <family val="2"/>
    </font>
    <font>
      <b/>
      <i/>
      <sz val="11"/>
      <color indexed="10"/>
      <name val="Arial"/>
      <family val="2"/>
    </font>
    <font>
      <sz val="10"/>
      <name val="Book Antiqua"/>
      <family val="1"/>
    </font>
    <font>
      <sz val="6"/>
      <color indexed="23"/>
      <name val="Helvetica-Black"/>
    </font>
    <font>
      <sz val="9.5"/>
      <color indexed="23"/>
      <name val="Helvetica-Black"/>
    </font>
    <font>
      <sz val="7"/>
      <name val="Palatino"/>
      <family val="1"/>
    </font>
    <font>
      <sz val="7"/>
      <name val="Arial"/>
      <family val="2"/>
    </font>
    <font>
      <sz val="12"/>
      <name val="TimesNewRomanPS"/>
    </font>
    <font>
      <b/>
      <sz val="8.5"/>
      <color indexed="17"/>
      <name val="Arial"/>
      <family val="2"/>
    </font>
    <font>
      <sz val="9"/>
      <name val="Tms Rmn"/>
    </font>
    <font>
      <i/>
      <sz val="8"/>
      <color indexed="17"/>
      <name val="Times New Roman"/>
      <family val="1"/>
    </font>
    <font>
      <sz val="8"/>
      <color indexed="21"/>
      <name val="Arial"/>
      <family val="2"/>
    </font>
    <font>
      <b/>
      <sz val="7"/>
      <color indexed="17"/>
      <name val="Arial"/>
      <family val="2"/>
    </font>
    <font>
      <sz val="8.5"/>
      <color indexed="8"/>
      <name val="Arial"/>
      <family val="2"/>
    </font>
    <font>
      <b/>
      <sz val="12"/>
      <color indexed="62"/>
      <name val="Arial"/>
      <family val="2"/>
    </font>
    <font>
      <sz val="6"/>
      <color indexed="16"/>
      <name val="Palatino"/>
      <family val="1"/>
    </font>
    <font>
      <sz val="6"/>
      <name val="Palatino"/>
      <family val="1"/>
    </font>
    <font>
      <sz val="6"/>
      <color indexed="12"/>
      <name val="Palatino"/>
      <family val="1"/>
    </font>
    <font>
      <b/>
      <sz val="8"/>
      <name val="Book Antiqua"/>
      <family val="1"/>
    </font>
    <font>
      <sz val="10"/>
      <name val="Helvetica-Black"/>
    </font>
    <font>
      <sz val="28"/>
      <name val="Helvetica-Black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b/>
      <i/>
      <sz val="16"/>
      <name val="Arial"/>
      <family val="2"/>
    </font>
    <font>
      <b/>
      <sz val="10"/>
      <name val="Helv"/>
    </font>
    <font>
      <b/>
      <sz val="9"/>
      <name val="Helv"/>
    </font>
    <font>
      <sz val="8.5"/>
      <name val="Helv"/>
    </font>
    <font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9"/>
      <color theme="10"/>
      <name val="Arial"/>
      <family val="2"/>
    </font>
    <font>
      <u/>
      <sz val="10"/>
      <color indexed="12"/>
      <name val="MS Sans Serif"/>
      <family val="2"/>
    </font>
    <font>
      <u/>
      <sz val="10"/>
      <color indexed="12"/>
      <name val="Arial"/>
      <family val="2"/>
    </font>
    <font>
      <u/>
      <sz val="12"/>
      <color indexed="36"/>
      <name val="Arial"/>
      <family val="2"/>
    </font>
    <font>
      <sz val="11"/>
      <color indexed="20"/>
      <name val="Calibri"/>
      <family val="2"/>
    </font>
    <font>
      <sz val="10"/>
      <name val="Tahoma"/>
      <family val="2"/>
    </font>
    <font>
      <sz val="8"/>
      <color indexed="16"/>
      <name val="Palatino"/>
      <family val="1"/>
    </font>
    <font>
      <sz val="8"/>
      <color indexed="12"/>
      <name val="Palatino"/>
      <family val="1"/>
    </font>
    <font>
      <i/>
      <sz val="8"/>
      <name val="Tms Rmn"/>
    </font>
    <font>
      <sz val="8"/>
      <color indexed="60"/>
      <name val="Arial"/>
      <family val="2"/>
    </font>
    <font>
      <sz val="10"/>
      <color indexed="25"/>
      <name val="Helvetica"/>
      <family val="2"/>
    </font>
    <font>
      <sz val="8"/>
      <name val="Frutiger 45"/>
      <family val="2"/>
    </font>
    <font>
      <sz val="7.5"/>
      <name val="Frutiger 45"/>
      <family val="2"/>
    </font>
    <font>
      <b/>
      <sz val="14"/>
      <name val="Arial"/>
      <family val="2"/>
    </font>
    <font>
      <sz val="8"/>
      <color indexed="10"/>
      <name val="Times New Roman"/>
      <family val="1"/>
    </font>
    <font>
      <sz val="8"/>
      <color indexed="18"/>
      <name val="Times New Roman"/>
      <family val="1"/>
    </font>
    <font>
      <sz val="8"/>
      <name val="Book Antiqua"/>
      <family val="1"/>
    </font>
    <font>
      <u/>
      <sz val="12"/>
      <name val="Times New Roman"/>
      <family val="1"/>
    </font>
    <font>
      <sz val="10"/>
      <name val="Geneva"/>
      <family val="2"/>
    </font>
    <font>
      <i/>
      <sz val="7"/>
      <name val="Book Antiqua"/>
      <family val="1"/>
    </font>
    <font>
      <sz val="10"/>
      <color indexed="8"/>
      <name val="Arial"/>
      <family val="2"/>
    </font>
    <font>
      <sz val="10"/>
      <name val="Arabic Transparent"/>
      <charset val="178"/>
    </font>
    <font>
      <b/>
      <sz val="8"/>
      <color indexed="12"/>
      <name val="Arial Narrow"/>
      <family val="2"/>
    </font>
    <font>
      <sz val="11"/>
      <color indexed="60"/>
      <name val="Calibri"/>
      <family val="2"/>
    </font>
    <font>
      <sz val="12"/>
      <name val="Helv"/>
    </font>
    <font>
      <sz val="12"/>
      <name val="Courier"/>
      <family val="3"/>
    </font>
    <font>
      <sz val="12"/>
      <color theme="1"/>
      <name val="Arial"/>
      <family val="2"/>
    </font>
    <font>
      <b/>
      <sz val="11"/>
      <name val="Times New Roman"/>
      <family val="1"/>
    </font>
    <font>
      <sz val="10"/>
      <name val="Helv"/>
      <family val="2"/>
    </font>
    <font>
      <i/>
      <sz val="10"/>
      <name val="Helv"/>
    </font>
    <font>
      <sz val="8"/>
      <color indexed="8"/>
      <name val="Times New Roman"/>
      <family val="1"/>
    </font>
    <font>
      <sz val="10"/>
      <color rgb="FF595959"/>
      <name val="Arial"/>
      <family val="2"/>
    </font>
    <font>
      <b/>
      <sz val="9"/>
      <color indexed="8"/>
      <name val="Helvetica 65"/>
      <family val="2"/>
    </font>
    <font>
      <sz val="9"/>
      <color indexed="8"/>
      <name val="Helvetica 45"/>
      <family val="2"/>
    </font>
    <font>
      <b/>
      <sz val="8"/>
      <color indexed="8"/>
      <name val="Helvetica 65"/>
    </font>
    <font>
      <sz val="8"/>
      <name val="Helvetica 65"/>
      <family val="2"/>
    </font>
    <font>
      <i/>
      <strike/>
      <sz val="12"/>
      <color indexed="10"/>
      <name val="Arial"/>
      <family val="2"/>
    </font>
    <font>
      <sz val="10"/>
      <color indexed="72"/>
      <name val="System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Arial Narrow"/>
      <family val="2"/>
    </font>
    <font>
      <b/>
      <sz val="14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22"/>
      <name val="UBSHeadline"/>
      <family val="1"/>
    </font>
    <font>
      <b/>
      <sz val="8"/>
      <name val="Arial Narrow"/>
      <family val="2"/>
    </font>
    <font>
      <strike/>
      <sz val="12"/>
      <color indexed="46"/>
      <name val="Arial"/>
      <family val="2"/>
    </font>
    <font>
      <sz val="12"/>
      <name val="Helvetica"/>
      <family val="2"/>
    </font>
    <font>
      <sz val="9"/>
      <name val="GS TheSans"/>
      <family val="2"/>
    </font>
    <font>
      <sz val="8"/>
      <name val="Helv"/>
      <family val="2"/>
    </font>
    <font>
      <sz val="10"/>
      <color indexed="24"/>
      <name val="Arial"/>
      <family val="2"/>
    </font>
    <font>
      <u/>
      <sz val="10"/>
      <name val="GillSans"/>
      <family val="2"/>
    </font>
    <font>
      <sz val="12"/>
      <color indexed="17"/>
      <name val="Arial"/>
      <family val="2"/>
    </font>
    <font>
      <u val="singleAccounting"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9"/>
      <color indexed="12"/>
      <name val="Times New Roman"/>
      <family val="1"/>
    </font>
    <font>
      <b/>
      <sz val="10"/>
      <name val="Palatino"/>
      <family val="1"/>
    </font>
    <font>
      <sz val="8"/>
      <color indexed="8"/>
      <name val="Akzidenz Grotesk Light"/>
    </font>
    <font>
      <b/>
      <sz val="11"/>
      <color indexed="63"/>
      <name val="Calibri"/>
      <family val="2"/>
    </font>
    <font>
      <b/>
      <sz val="14"/>
      <color indexed="18"/>
      <name val="Times New Roman"/>
      <family val="1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0"/>
      <color indexed="23"/>
      <name val="MS Sans Serif"/>
      <family val="2"/>
    </font>
    <font>
      <b/>
      <sz val="8"/>
      <name val="Helv"/>
    </font>
    <font>
      <sz val="1"/>
      <color indexed="18"/>
      <name val="Courier"/>
      <family val="3"/>
    </font>
    <font>
      <sz val="14"/>
      <name val="MS Sans Serif"/>
      <family val="2"/>
    </font>
    <font>
      <b/>
      <sz val="14"/>
      <name val="Bookman"/>
      <family val="1"/>
    </font>
    <font>
      <i/>
      <sz val="10"/>
      <name val="Times New Roman"/>
      <family val="1"/>
    </font>
    <font>
      <sz val="10"/>
      <name val="KPN Arial"/>
    </font>
    <font>
      <b/>
      <i/>
      <sz val="14"/>
      <name val="Arial"/>
      <family val="2"/>
    </font>
    <font>
      <strike/>
      <sz val="10"/>
      <name val="Arial"/>
      <family val="2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9"/>
      <name val="Times New Roman"/>
      <family val="1"/>
    </font>
    <font>
      <b/>
      <sz val="10"/>
      <name val="Tahoma"/>
      <family val="2"/>
    </font>
    <font>
      <b/>
      <sz val="10"/>
      <color indexed="18"/>
      <name val="Symbol"/>
      <family val="1"/>
      <charset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Palatino"/>
      <family val="1"/>
    </font>
    <font>
      <b/>
      <sz val="8.5"/>
      <color indexed="8"/>
      <name val="Arial"/>
      <family val="2"/>
    </font>
    <font>
      <b/>
      <sz val="12"/>
      <color indexed="16"/>
      <name val="Arial"/>
      <family val="2"/>
    </font>
    <font>
      <sz val="7"/>
      <name val="Times New Roman"/>
      <family val="1"/>
    </font>
    <font>
      <sz val="8"/>
      <name val="Helvetica-Narrow"/>
      <family val="2"/>
    </font>
    <font>
      <b/>
      <sz val="7"/>
      <name val="Helvetica-Narrow"/>
      <family val="2"/>
    </font>
    <font>
      <sz val="7"/>
      <name val="NewsGoth BT"/>
    </font>
    <font>
      <b/>
      <sz val="12"/>
      <name val="GillSans"/>
      <family val="2"/>
    </font>
    <font>
      <sz val="10"/>
      <name val="Frutiger 45 Light"/>
      <family val="2"/>
    </font>
    <font>
      <sz val="12"/>
      <color indexed="8"/>
      <name val="Palatino"/>
      <family val="1"/>
    </font>
    <font>
      <sz val="12"/>
      <name val="Palatino"/>
      <family val="1"/>
    </font>
    <font>
      <sz val="11"/>
      <name val="Helvetica-Black"/>
    </font>
    <font>
      <sz val="11"/>
      <color indexed="8"/>
      <name val="Helvetica-Black"/>
    </font>
    <font>
      <sz val="11"/>
      <name val="Helvetica-Black"/>
      <family val="2"/>
    </font>
    <font>
      <i/>
      <sz val="11"/>
      <color indexed="23"/>
      <name val="Calibri"/>
      <family val="2"/>
    </font>
    <font>
      <b/>
      <sz val="10"/>
      <color indexed="10"/>
      <name val="Arial"/>
      <family val="2"/>
    </font>
    <font>
      <sz val="10"/>
      <name val="Univers 45 Light"/>
      <family val="2"/>
    </font>
    <font>
      <sz val="10"/>
      <color indexed="8"/>
      <name val="Palatino"/>
      <family val="1"/>
    </font>
    <font>
      <b/>
      <sz val="12"/>
      <name val="Helv"/>
    </font>
    <font>
      <b/>
      <u/>
      <sz val="14"/>
      <name val="Book Antiqua"/>
      <family val="1"/>
    </font>
    <font>
      <b/>
      <sz val="14"/>
      <name val="Helv"/>
    </font>
    <font>
      <b/>
      <sz val="10"/>
      <name val="Book Antiqua"/>
      <family val="1"/>
    </font>
    <font>
      <b/>
      <sz val="8"/>
      <color indexed="18"/>
      <name val="Times New Roman"/>
      <family val="1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8"/>
      <color indexed="57"/>
      <name val="Cambria"/>
      <family val="2"/>
    </font>
    <font>
      <sz val="6"/>
      <name val="MS Serif"/>
      <family val="1"/>
    </font>
    <font>
      <u/>
      <sz val="11"/>
      <name val="GillSans"/>
      <family val="2"/>
    </font>
    <font>
      <b/>
      <sz val="8"/>
      <name val="Palatino"/>
      <family val="1"/>
    </font>
    <font>
      <b/>
      <sz val="7"/>
      <color indexed="12"/>
      <name val="Arial"/>
      <family val="2"/>
    </font>
    <font>
      <sz val="10"/>
      <color indexed="38"/>
      <name val="Arial"/>
      <family val="2"/>
    </font>
    <font>
      <u/>
      <sz val="10"/>
      <name val="Helv"/>
    </font>
    <font>
      <u/>
      <sz val="8"/>
      <name val="Tms Rmn"/>
    </font>
    <font>
      <i/>
      <sz val="10"/>
      <name val="Arial"/>
      <family val="2"/>
    </font>
    <font>
      <i/>
      <strike/>
      <sz val="12"/>
      <color indexed="48"/>
      <name val="Arial"/>
      <family val="2"/>
    </font>
    <font>
      <sz val="8"/>
      <color indexed="12"/>
      <name val="Times New Roman"/>
      <family val="1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b/>
      <sz val="10"/>
      <name val="Times New Roman"/>
      <family val="1"/>
    </font>
    <font>
      <sz val="12"/>
      <name val="宋体"/>
      <charset val="134"/>
    </font>
    <font>
      <sz val="8"/>
      <name val="丸ｺﾞｼｯｸ"/>
      <family val="3"/>
      <charset val="128"/>
    </font>
    <font>
      <sz val="9"/>
      <color theme="0" tint="-0.34998626667073579"/>
      <name val="Arial"/>
      <family val="2"/>
    </font>
    <font>
      <sz val="9"/>
      <color rgb="FFFF0000"/>
      <name val="Arial"/>
      <family val="2"/>
    </font>
    <font>
      <i/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11"/>
      <color rgb="FF3F3F3F"/>
      <name val="Roboto"/>
      <family val="2"/>
      <scheme val="minor"/>
    </font>
    <font>
      <b/>
      <u/>
      <sz val="7"/>
      <name val="Helvetica"/>
      <family val="2"/>
    </font>
    <font>
      <sz val="10"/>
      <color indexed="10"/>
      <name val="Times New Roman"/>
      <family val="1"/>
    </font>
    <font>
      <sz val="10"/>
      <name val="ＭＳ ゴシック"/>
      <family val="3"/>
      <charset val="128"/>
    </font>
    <font>
      <b/>
      <sz val="10"/>
      <color indexed="16"/>
      <name val="Times New Roman"/>
      <family val="1"/>
    </font>
    <font>
      <u val="singleAccounting"/>
      <sz val="9"/>
      <name val="Arial"/>
      <family val="2"/>
    </font>
    <font>
      <u val="singleAccounting"/>
      <sz val="9"/>
      <color rgb="FF0000FF"/>
      <name val="Arial"/>
      <family val="2"/>
    </font>
    <font>
      <b/>
      <i/>
      <sz val="9"/>
      <name val="Arial"/>
      <family val="2"/>
    </font>
    <font>
      <b/>
      <sz val="9"/>
      <color theme="0" tint="-0.14999847407452621"/>
      <name val="Arial"/>
      <family val="2"/>
    </font>
    <font>
      <i/>
      <sz val="9"/>
      <color theme="0" tint="-0.14999847407452621"/>
      <name val="Arial"/>
      <family val="2"/>
    </font>
    <font>
      <sz val="9"/>
      <color theme="0" tint="-0.14999847407452621"/>
      <name val="Arial"/>
      <family val="2"/>
    </font>
    <font>
      <b/>
      <sz val="9"/>
      <color theme="0" tint="-0.249977111117893"/>
      <name val="Arial"/>
      <family val="2"/>
    </font>
    <font>
      <b/>
      <sz val="9"/>
      <color theme="0" tint="-0.34998626667073579"/>
      <name val="Arial"/>
      <family val="2"/>
    </font>
    <font>
      <b/>
      <i/>
      <sz val="9"/>
      <color rgb="FF0000FF"/>
      <name val="Arial"/>
      <family val="2"/>
    </font>
    <font>
      <b/>
      <i/>
      <sz val="9"/>
      <color theme="1"/>
      <name val="Arial"/>
      <family val="2"/>
    </font>
    <font>
      <sz val="9"/>
      <color theme="0" tint="-0.249977111117893"/>
      <name val="Arial"/>
      <family val="2"/>
    </font>
    <font>
      <u/>
      <sz val="9"/>
      <color theme="1"/>
      <name val="Arial"/>
      <family val="2"/>
    </font>
    <font>
      <b/>
      <u/>
      <sz val="9"/>
      <color theme="1"/>
      <name val="Arial"/>
      <family val="2"/>
    </font>
    <font>
      <u val="singleAccounting"/>
      <sz val="9"/>
      <color theme="0" tint="-0.249977111117893"/>
      <name val="Arial"/>
      <family val="2"/>
    </font>
    <font>
      <sz val="8"/>
      <name val="TimesNewRomanPS"/>
    </font>
    <font>
      <b/>
      <i/>
      <sz val="9"/>
      <color theme="0" tint="-0.14999847407452621"/>
      <name val="Arial"/>
      <family val="2"/>
    </font>
    <font>
      <b/>
      <sz val="18"/>
      <color theme="3"/>
      <name val="Roboto"/>
      <family val="2"/>
      <scheme val="major"/>
    </font>
    <font>
      <b/>
      <sz val="15"/>
      <color theme="3"/>
      <name val="Roboto"/>
      <family val="2"/>
      <scheme val="minor"/>
    </font>
    <font>
      <b/>
      <sz val="13"/>
      <color theme="3"/>
      <name val="Roboto"/>
      <family val="2"/>
      <scheme val="minor"/>
    </font>
    <font>
      <b/>
      <sz val="11"/>
      <color theme="3"/>
      <name val="Roboto"/>
      <family val="2"/>
      <scheme val="minor"/>
    </font>
    <font>
      <sz val="11"/>
      <color rgb="FF006100"/>
      <name val="Roboto"/>
      <family val="2"/>
      <scheme val="minor"/>
    </font>
    <font>
      <sz val="11"/>
      <color rgb="FF9C0006"/>
      <name val="Roboto"/>
      <family val="2"/>
      <scheme val="minor"/>
    </font>
    <font>
      <sz val="11"/>
      <color rgb="FF9C6500"/>
      <name val="Roboto"/>
      <family val="2"/>
      <scheme val="minor"/>
    </font>
    <font>
      <sz val="11"/>
      <color rgb="FF3F3F76"/>
      <name val="Roboto"/>
      <family val="2"/>
      <scheme val="minor"/>
    </font>
    <font>
      <b/>
      <sz val="11"/>
      <color rgb="FFFA7D00"/>
      <name val="Roboto"/>
      <family val="2"/>
      <scheme val="minor"/>
    </font>
    <font>
      <sz val="11"/>
      <color rgb="FFFA7D00"/>
      <name val="Roboto"/>
      <family val="2"/>
      <scheme val="minor"/>
    </font>
    <font>
      <b/>
      <sz val="11"/>
      <color theme="0"/>
      <name val="Roboto"/>
      <family val="2"/>
      <scheme val="minor"/>
    </font>
    <font>
      <sz val="11"/>
      <color rgb="FFFF0000"/>
      <name val="Roboto"/>
      <family val="2"/>
      <scheme val="minor"/>
    </font>
    <font>
      <i/>
      <sz val="11"/>
      <color rgb="FF7F7F7F"/>
      <name val="Roboto"/>
      <family val="2"/>
      <scheme val="minor"/>
    </font>
    <font>
      <b/>
      <sz val="11"/>
      <color theme="1"/>
      <name val="Roboto"/>
      <family val="2"/>
      <scheme val="minor"/>
    </font>
    <font>
      <sz val="11"/>
      <color theme="0"/>
      <name val="Roboto"/>
      <family val="2"/>
      <scheme val="minor"/>
    </font>
    <font>
      <sz val="9"/>
      <color theme="4"/>
      <name val="Arial"/>
      <family val="2"/>
    </font>
    <font>
      <b/>
      <sz val="9"/>
      <color theme="4"/>
      <name val="Arial"/>
      <family val="2"/>
    </font>
    <font>
      <i/>
      <sz val="9"/>
      <color theme="4"/>
      <name val="Arial"/>
      <family val="2"/>
    </font>
    <font>
      <sz val="9"/>
      <color theme="0" tint="-0.14999847407452621"/>
      <name val="Roboto"/>
      <scheme val="major"/>
    </font>
    <font>
      <sz val="9"/>
      <name val="Roboto"/>
      <scheme val="major"/>
    </font>
    <font>
      <sz val="9"/>
      <color indexed="12"/>
      <name val="Roboto"/>
      <scheme val="major"/>
    </font>
    <font>
      <b/>
      <sz val="9"/>
      <name val="Roboto"/>
      <scheme val="major"/>
    </font>
    <font>
      <sz val="9"/>
      <color rgb="FF0000FF"/>
      <name val="Roboto"/>
      <scheme val="major"/>
    </font>
    <font>
      <b/>
      <sz val="9"/>
      <color rgb="FF0000FF"/>
      <name val="Roboto"/>
      <scheme val="major"/>
    </font>
    <font>
      <sz val="9"/>
      <color theme="1"/>
      <name val="Roboto"/>
      <scheme val="major"/>
    </font>
    <font>
      <b/>
      <sz val="9"/>
      <color theme="0"/>
      <name val="Roboto"/>
      <scheme val="major"/>
    </font>
    <font>
      <i/>
      <sz val="9"/>
      <color theme="0" tint="-0.14999847407452621"/>
      <name val="Roboto"/>
      <scheme val="major"/>
    </font>
    <font>
      <i/>
      <sz val="9"/>
      <name val="Roboto"/>
      <scheme val="major"/>
    </font>
    <font>
      <i/>
      <sz val="9"/>
      <color rgb="FF0000FF"/>
      <name val="Roboto"/>
      <scheme val="major"/>
    </font>
    <font>
      <b/>
      <sz val="9"/>
      <color theme="1"/>
      <name val="Roboto"/>
      <scheme val="major"/>
    </font>
    <font>
      <sz val="9"/>
      <color theme="4"/>
      <name val="Roboto"/>
      <scheme val="major"/>
    </font>
    <font>
      <b/>
      <sz val="9"/>
      <color theme="4"/>
      <name val="Roboto"/>
      <scheme val="major"/>
    </font>
    <font>
      <sz val="9"/>
      <color theme="1" tint="4.9989318521683403E-2"/>
      <name val="Roboto"/>
      <scheme val="major"/>
    </font>
    <font>
      <sz val="10"/>
      <name val="Roboto"/>
      <scheme val="major"/>
    </font>
    <font>
      <sz val="10"/>
      <color rgb="FF0000FF"/>
      <name val="Roboto"/>
      <scheme val="major"/>
    </font>
    <font>
      <i/>
      <sz val="9"/>
      <color indexed="12"/>
      <name val="Roboto"/>
      <scheme val="major"/>
    </font>
    <font>
      <sz val="9"/>
      <color theme="0" tint="-0.249977111117893"/>
      <name val="Roboto"/>
      <scheme val="major"/>
    </font>
    <font>
      <u/>
      <sz val="9"/>
      <name val="Roboto"/>
      <scheme val="major"/>
    </font>
    <font>
      <b/>
      <sz val="9"/>
      <color indexed="12"/>
      <name val="Roboto"/>
      <scheme val="major"/>
    </font>
    <font>
      <u val="singleAccounting"/>
      <sz val="9"/>
      <name val="Roboto"/>
      <scheme val="major"/>
    </font>
    <font>
      <u val="singleAccounting"/>
      <sz val="9"/>
      <color rgb="FF0000FF"/>
      <name val="Roboto"/>
      <scheme val="major"/>
    </font>
    <font>
      <i/>
      <sz val="9"/>
      <color theme="1"/>
      <name val="Roboto"/>
      <scheme val="major"/>
    </font>
    <font>
      <b/>
      <i/>
      <sz val="9"/>
      <name val="Roboto"/>
      <scheme val="major"/>
    </font>
    <font>
      <i/>
      <sz val="9"/>
      <color rgb="FFFF0000"/>
      <name val="Roboto"/>
      <scheme val="major"/>
    </font>
    <font>
      <sz val="9"/>
      <color rgb="FFFF0000"/>
      <name val="Roboto"/>
      <scheme val="major"/>
    </font>
    <font>
      <sz val="9"/>
      <color theme="0" tint="-0.499984740745262"/>
      <name val="Roboto"/>
      <scheme val="major"/>
    </font>
    <font>
      <i/>
      <sz val="9"/>
      <color theme="4"/>
      <name val="Roboto"/>
      <scheme val="major"/>
    </font>
    <font>
      <b/>
      <sz val="9"/>
      <color theme="0" tint="-0.249977111117893"/>
      <name val="Roboto"/>
      <scheme val="major"/>
    </font>
    <font>
      <b/>
      <sz val="9"/>
      <color theme="1" tint="0.499984740745262"/>
      <name val="Roboto"/>
      <scheme val="major"/>
    </font>
    <font>
      <i/>
      <sz val="9"/>
      <color theme="1" tint="0.499984740745262"/>
      <name val="Roboto"/>
      <scheme val="major"/>
    </font>
    <font>
      <sz val="9"/>
      <color theme="1" tint="0.499984740745262"/>
      <name val="Roboto"/>
      <scheme val="major"/>
    </font>
    <font>
      <i/>
      <sz val="9"/>
      <color theme="0" tint="-0.249977111117893"/>
      <name val="Roboto"/>
      <scheme val="major"/>
    </font>
    <font>
      <b/>
      <u/>
      <sz val="9"/>
      <name val="Roboto"/>
      <scheme val="major"/>
    </font>
    <font>
      <sz val="9"/>
      <color rgb="FFC00000"/>
      <name val="Roboto"/>
      <scheme val="major"/>
    </font>
    <font>
      <b/>
      <sz val="9"/>
      <color rgb="FFC00000"/>
      <name val="Roboto"/>
      <scheme val="major"/>
    </font>
    <font>
      <sz val="9"/>
      <color indexed="23"/>
      <name val="Roboto"/>
      <scheme val="major"/>
    </font>
    <font>
      <b/>
      <sz val="9"/>
      <color indexed="23"/>
      <name val="Roboto"/>
      <scheme val="major"/>
    </font>
    <font>
      <u val="singleAccounting"/>
      <sz val="9"/>
      <color theme="1"/>
      <name val="Roboto"/>
      <scheme val="major"/>
    </font>
    <font>
      <sz val="9"/>
      <color theme="0"/>
      <name val="Roboto"/>
      <scheme val="major"/>
    </font>
    <font>
      <b/>
      <sz val="9"/>
      <color theme="9" tint="-0.499984740745262"/>
      <name val="Roboto"/>
      <scheme val="major"/>
    </font>
    <font>
      <sz val="9"/>
      <color theme="9" tint="-0.499984740745262"/>
      <name val="Roboto"/>
      <scheme val="major"/>
    </font>
    <font>
      <i/>
      <sz val="9"/>
      <color theme="9" tint="-0.499984740745262"/>
      <name val="Roboto"/>
      <scheme val="major"/>
    </font>
    <font>
      <sz val="10"/>
      <color theme="4"/>
      <name val="Arial"/>
      <family val="2"/>
    </font>
    <font>
      <b/>
      <sz val="9"/>
      <color rgb="FFFF0000"/>
      <name val="Roboto"/>
      <scheme val="major"/>
    </font>
    <font>
      <b/>
      <sz val="9"/>
      <color theme="9" tint="-0.499984740745262"/>
      <name val="Arial"/>
      <family val="2"/>
    </font>
    <font>
      <i/>
      <sz val="9"/>
      <color theme="9" tint="-0.499984740745262"/>
      <name val="Arial"/>
      <family val="2"/>
    </font>
    <font>
      <sz val="11"/>
      <name val="Roboto"/>
      <scheme val="major"/>
    </font>
    <font>
      <b/>
      <sz val="10"/>
      <color theme="0"/>
      <name val="Roboto"/>
      <scheme val="major"/>
    </font>
    <font>
      <sz val="10"/>
      <color theme="9" tint="-0.499984740745262"/>
      <name val="Roboto"/>
      <scheme val="major"/>
    </font>
    <font>
      <sz val="10"/>
      <color theme="4"/>
      <name val="Roboto"/>
      <scheme val="major"/>
    </font>
    <font>
      <sz val="10"/>
      <color rgb="FFFF0000"/>
      <name val="Roboto"/>
      <scheme val="major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/>
      <name val="Roboto"/>
      <scheme val="major"/>
    </font>
    <font>
      <sz val="10"/>
      <color theme="4" tint="-0.499984740745262"/>
      <name val="Roboto"/>
      <scheme val="major"/>
    </font>
    <font>
      <b/>
      <sz val="10"/>
      <color theme="1"/>
      <name val="Roboto"/>
      <scheme val="major"/>
    </font>
    <font>
      <b/>
      <sz val="9"/>
      <name val="Roboto"/>
    </font>
    <font>
      <sz val="9"/>
      <name val="Roboto"/>
    </font>
    <font>
      <i/>
      <sz val="9"/>
      <name val="Roboto"/>
    </font>
    <font>
      <b/>
      <sz val="9"/>
      <color theme="1"/>
      <name val="Roboto"/>
    </font>
    <font>
      <sz val="9"/>
      <color theme="1"/>
      <name val="Roboto"/>
    </font>
    <font>
      <b/>
      <sz val="10"/>
      <name val="Roboto"/>
      <scheme val="major"/>
    </font>
    <font>
      <b/>
      <sz val="10"/>
      <color theme="9" tint="-0.499984740745262"/>
      <name val="Roboto"/>
      <scheme val="major"/>
    </font>
    <font>
      <b/>
      <sz val="10"/>
      <color rgb="FFFF0000"/>
      <name val="Roboto"/>
      <scheme val="major"/>
    </font>
    <font>
      <sz val="9"/>
      <color theme="9" tint="-0.499984740745262"/>
      <name val="Arial"/>
      <family val="2"/>
    </font>
    <font>
      <i/>
      <sz val="9"/>
      <color theme="1"/>
      <name val="Roboto"/>
    </font>
    <font>
      <i/>
      <sz val="10"/>
      <name val="Roboto"/>
      <scheme val="major"/>
    </font>
    <font>
      <i/>
      <sz val="10"/>
      <color theme="9" tint="-0.499984740745262"/>
      <name val="Roboto"/>
      <scheme val="major"/>
    </font>
    <font>
      <i/>
      <sz val="10"/>
      <color rgb="FFFF0000"/>
      <name val="Roboto"/>
      <scheme val="major"/>
    </font>
    <font>
      <b/>
      <sz val="10"/>
      <color indexed="10"/>
      <name val="Roboto"/>
      <scheme val="major"/>
    </font>
    <font>
      <b/>
      <sz val="10"/>
      <color theme="0" tint="-0.14999847407452621"/>
      <name val="Roboto"/>
      <scheme val="major"/>
    </font>
    <font>
      <b/>
      <sz val="10"/>
      <color rgb="FF0000FF"/>
      <name val="Roboto"/>
      <scheme val="major"/>
    </font>
    <font>
      <b/>
      <sz val="10"/>
      <color theme="0" tint="-0.34998626667073579"/>
      <name val="Roboto"/>
      <scheme val="major"/>
    </font>
    <font>
      <b/>
      <sz val="10"/>
      <color indexed="12"/>
      <name val="Roboto"/>
      <scheme val="major"/>
    </font>
    <font>
      <sz val="10"/>
      <color theme="2"/>
      <name val="Roboto"/>
      <scheme val="major"/>
    </font>
    <font>
      <sz val="10"/>
      <color theme="0" tint="-0.14999847407452621"/>
      <name val="Roboto"/>
      <scheme val="major"/>
    </font>
    <font>
      <b/>
      <sz val="11"/>
      <color theme="0"/>
      <name val="Roboto"/>
      <scheme val="major"/>
    </font>
    <font>
      <sz val="11"/>
      <color theme="9" tint="-0.499984740745262"/>
      <name val="Roboto"/>
      <scheme val="major"/>
    </font>
    <font>
      <sz val="11"/>
      <color rgb="FFFF0000"/>
      <name val="Roboto"/>
      <scheme val="major"/>
    </font>
    <font>
      <b/>
      <sz val="11"/>
      <name val="Roboto"/>
      <scheme val="major"/>
    </font>
    <font>
      <sz val="11"/>
      <color theme="1"/>
      <name val="Roboto"/>
      <scheme val="major"/>
    </font>
    <font>
      <sz val="11"/>
      <color theme="2"/>
      <name val="Roboto"/>
      <scheme val="major"/>
    </font>
    <font>
      <sz val="11"/>
      <color theme="4"/>
      <name val="Roboto"/>
      <scheme val="major"/>
    </font>
    <font>
      <b/>
      <sz val="11"/>
      <color theme="1"/>
      <name val="Roboto"/>
      <scheme val="major"/>
    </font>
    <font>
      <sz val="11"/>
      <color theme="0"/>
      <name val="Roboto"/>
      <scheme val="major"/>
    </font>
    <font>
      <i/>
      <sz val="11"/>
      <color theme="1"/>
      <name val="Roboto"/>
      <scheme val="major"/>
    </font>
  </fonts>
  <fills count="1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gray0625">
        <fgColor indexed="10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16"/>
      </patternFill>
    </fill>
    <fill>
      <patternFill patternType="lightGray">
        <fgColor indexed="14"/>
        <bgColor indexed="9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rgb="FFCCCCCC"/>
        <bgColor indexed="64"/>
      </patternFill>
    </fill>
    <fill>
      <patternFill patternType="solid">
        <fgColor indexed="47"/>
        <bgColor indexed="64"/>
      </patternFill>
    </fill>
    <fill>
      <patternFill patternType="lightGray">
        <fgColor indexed="12"/>
      </patternFill>
    </fill>
    <fill>
      <patternFill patternType="solid">
        <fgColor indexed="11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gray0625">
        <fgColor indexed="13"/>
        <bgColor indexed="9"/>
      </patternFill>
    </fill>
    <fill>
      <patternFill patternType="solid">
        <fgColor indexed="15"/>
        <bgColor indexed="64"/>
      </patternFill>
    </fill>
    <fill>
      <patternFill patternType="lightGray">
        <fgColor indexed="12"/>
        <bgColor indexed="9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1"/>
        <bgColor indexed="9"/>
      </patternFill>
    </fill>
    <fill>
      <patternFill patternType="darkTrellis">
        <fgColor indexed="13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mediumGray">
        <fgColor indexed="22"/>
      </patternFill>
    </fill>
    <fill>
      <patternFill patternType="solid">
        <fgColor indexed="24"/>
      </patternFill>
    </fill>
    <fill>
      <patternFill patternType="solid">
        <fgColor indexed="9"/>
        <bgColor indexed="9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0"/>
        <bgColor indexed="64"/>
      </patternFill>
    </fill>
    <fill>
      <patternFill patternType="solid">
        <fgColor indexed="63"/>
        <bgColor indexed="64"/>
      </patternFill>
    </fill>
    <fill>
      <patternFill patternType="lightGray">
        <fgColor indexed="22"/>
        <bgColor indexed="9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38"/>
        <bgColor indexed="17"/>
      </patternFill>
    </fill>
    <fill>
      <patternFill patternType="solid">
        <fgColor indexed="2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2F2F2"/>
      </patternFill>
    </fill>
    <fill>
      <patternFill patternType="solid">
        <fgColor theme="7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E1F096"/>
        <bgColor indexed="64"/>
      </patternFill>
    </fill>
    <fill>
      <patternFill patternType="solid">
        <fgColor rgb="FFE8F4AE"/>
        <bgColor indexed="64"/>
      </patternFill>
    </fill>
    <fill>
      <patternFill patternType="solid">
        <fgColor rgb="FFE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lightGray">
        <fgColor theme="0" tint="-0.24994659260841701"/>
        <bgColor theme="0"/>
      </patternFill>
    </fill>
    <fill>
      <patternFill patternType="solid">
        <fgColor rgb="FF00008B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2F2FF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lightGray">
        <fgColor theme="0" tint="-0.499984740745262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0" tint="-0.499984740745262"/>
        <bgColor theme="0" tint="-4.9989318521683403E-2"/>
      </patternFill>
    </fill>
    <fill>
      <patternFill patternType="lightGray">
        <fgColor theme="0" tint="-0.24994659260841701"/>
        <bgColor theme="0" tint="-4.9989318521683403E-2"/>
      </patternFill>
    </fill>
  </fills>
  <borders count="45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auto="1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56"/>
      </top>
      <bottom style="hair">
        <color indexed="56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rgb="FF000080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/>
      <right style="thick">
        <color indexed="9"/>
      </right>
      <top/>
      <bottom style="thick">
        <color indexed="9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2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ck">
        <color indexed="9"/>
      </left>
      <right style="thick">
        <color indexed="9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9"/>
      </left>
      <right style="medium">
        <color indexed="49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indexed="1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hair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8923">
    <xf numFmtId="0" fontId="0" fillId="0" borderId="0"/>
    <xf numFmtId="171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71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79" fontId="31" fillId="0" borderId="0"/>
    <xf numFmtId="185" fontId="18" fillId="0" borderId="0"/>
    <xf numFmtId="0" fontId="32" fillId="0" borderId="0">
      <alignment vertical="center"/>
    </xf>
    <xf numFmtId="0" fontId="33" fillId="0" borderId="0" applyNumberFormat="0" applyFill="0" applyBorder="0" applyAlignment="0" applyProtection="0"/>
    <xf numFmtId="186" fontId="18" fillId="0" borderId="0"/>
    <xf numFmtId="0" fontId="34" fillId="0" borderId="0"/>
    <xf numFmtId="187" fontId="35" fillId="0" borderId="0"/>
    <xf numFmtId="167" fontId="36" fillId="0" borderId="0"/>
    <xf numFmtId="188" fontId="18" fillId="0" borderId="0"/>
    <xf numFmtId="189" fontId="37" fillId="0" borderId="0" applyFont="0" applyFill="0" applyBorder="0" applyAlignment="0" applyProtection="0"/>
    <xf numFmtId="190" fontId="38" fillId="0" borderId="0"/>
    <xf numFmtId="0" fontId="21" fillId="0" borderId="0"/>
    <xf numFmtId="191" fontId="34" fillId="0" borderId="0">
      <alignment horizontal="right"/>
    </xf>
    <xf numFmtId="19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94" fontId="34" fillId="9" borderId="0"/>
    <xf numFmtId="195" fontId="34" fillId="9" borderId="0"/>
    <xf numFmtId="196" fontId="34" fillId="9" borderId="0"/>
    <xf numFmtId="0" fontId="34" fillId="9" borderId="0">
      <alignment horizontal="right"/>
    </xf>
    <xf numFmtId="197" fontId="39" fillId="0" borderId="0" applyFont="0" applyFill="0" applyBorder="0" applyAlignment="0" applyProtection="0"/>
    <xf numFmtId="180" fontId="11" fillId="0" borderId="0" applyFill="0" applyBorder="0" applyProtection="0"/>
    <xf numFmtId="37" fontId="40" fillId="0" borderId="0"/>
    <xf numFmtId="198" fontId="18" fillId="0" borderId="0"/>
    <xf numFmtId="0" fontId="41" fillId="0" borderId="0" applyNumberFormat="0" applyFont="0" applyFill="0" applyBorder="0" applyAlignment="0" applyProtection="0"/>
    <xf numFmtId="0" fontId="11" fillId="0" borderId="0"/>
    <xf numFmtId="14" fontId="42" fillId="0" borderId="0"/>
    <xf numFmtId="199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3" fontId="18" fillId="0" borderId="0"/>
    <xf numFmtId="0" fontId="40" fillId="0" borderId="0"/>
    <xf numFmtId="201" fontId="40" fillId="0" borderId="0"/>
    <xf numFmtId="201" fontId="40" fillId="0" borderId="0"/>
    <xf numFmtId="201" fontId="40" fillId="0" borderId="0"/>
    <xf numFmtId="0" fontId="40" fillId="0" borderId="0"/>
    <xf numFmtId="0" fontId="40" fillId="0" borderId="0"/>
    <xf numFmtId="201" fontId="40" fillId="0" borderId="0"/>
    <xf numFmtId="201" fontId="40" fillId="0" borderId="0"/>
    <xf numFmtId="202" fontId="40" fillId="0" borderId="0"/>
    <xf numFmtId="0" fontId="11" fillId="0" borderId="0" applyFont="0" applyFill="0" applyBorder="0" applyAlignment="0" applyProtection="0"/>
    <xf numFmtId="0" fontId="11" fillId="0" borderId="0">
      <alignment vertical="top"/>
    </xf>
    <xf numFmtId="202" fontId="40" fillId="0" borderId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43" fillId="0" borderId="0" applyFont="0" applyFill="0" applyBorder="0" applyAlignment="0" applyProtection="0"/>
    <xf numFmtId="172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33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9" fillId="0" borderId="0" applyFont="0" applyFill="0" applyBorder="0" applyAlignment="0" applyProtection="0"/>
    <xf numFmtId="172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>
      <alignment vertical="top"/>
    </xf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6" fontId="11" fillId="0" borderId="0" applyFont="0" applyFill="0" applyBorder="0" applyAlignment="0" applyProtection="0">
      <alignment vertical="center"/>
    </xf>
    <xf numFmtId="205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5" fontId="43" fillId="0" borderId="0" applyFont="0" applyFill="0" applyBorder="0" applyAlignment="0" applyProtection="0"/>
    <xf numFmtId="207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5" fontId="33" fillId="0" borderId="0" applyFont="0" applyFill="0" applyBorder="0" applyAlignment="0" applyProtection="0"/>
    <xf numFmtId="205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0" fontId="18" fillId="0" borderId="0" applyFont="0" applyFill="0" applyBorder="0" applyAlignment="0" applyProtection="0"/>
    <xf numFmtId="205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5" fontId="9" fillId="0" borderId="0" applyFont="0" applyFill="0" applyBorder="0" applyAlignment="0" applyProtection="0"/>
    <xf numFmtId="0" fontId="18" fillId="0" borderId="0" applyFont="0" applyFill="0" applyBorder="0" applyAlignment="0" applyProtection="0"/>
    <xf numFmtId="204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05" fontId="9" fillId="0" borderId="0" applyFont="0" applyFill="0" applyBorder="0" applyAlignment="0" applyProtection="0"/>
    <xf numFmtId="208" fontId="11" fillId="0" borderId="0" applyFont="0" applyFill="0" applyBorder="0" applyAlignment="0" applyProtection="0"/>
    <xf numFmtId="205" fontId="9" fillId="0" borderId="0" applyFont="0" applyFill="0" applyBorder="0" applyAlignment="0" applyProtection="0"/>
    <xf numFmtId="205" fontId="9" fillId="0" borderId="0" applyFont="0" applyFill="0" applyBorder="0" applyAlignment="0" applyProtection="0"/>
    <xf numFmtId="205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5" fontId="9" fillId="0" borderId="0" applyFont="0" applyFill="0" applyBorder="0" applyAlignment="0" applyProtection="0"/>
    <xf numFmtId="208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5" fontId="9" fillId="0" borderId="0" applyFont="0" applyFill="0" applyBorder="0" applyAlignment="0" applyProtection="0"/>
    <xf numFmtId="205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6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11" fontId="43" fillId="0" borderId="0" applyFont="0" applyFill="0" applyBorder="0" applyAlignment="0" applyProtection="0"/>
    <xf numFmtId="39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33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11" fontId="9" fillId="0" borderId="0" applyFont="0" applyFill="0" applyBorder="0" applyAlignment="0" applyProtection="0"/>
    <xf numFmtId="21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9" fillId="0" borderId="0" applyFont="0" applyFill="0" applyBorder="0" applyAlignment="0" applyProtection="0"/>
    <xf numFmtId="39" fontId="11" fillId="0" borderId="0" applyFont="0" applyFill="0" applyBorder="0" applyAlignment="0" applyProtection="0"/>
    <xf numFmtId="211" fontId="9" fillId="0" borderId="0" applyFont="0" applyFill="0" applyBorder="0" applyAlignment="0" applyProtection="0"/>
    <xf numFmtId="211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202" fontId="40" fillId="0" borderId="0"/>
    <xf numFmtId="0" fontId="40" fillId="0" borderId="0"/>
    <xf numFmtId="0" fontId="40" fillId="0" borderId="0"/>
    <xf numFmtId="0" fontId="40" fillId="0" borderId="0"/>
    <xf numFmtId="202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185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202" fontId="40" fillId="0" borderId="0"/>
    <xf numFmtId="0" fontId="40" fillId="0" borderId="0"/>
    <xf numFmtId="0" fontId="40" fillId="0" borderId="0"/>
    <xf numFmtId="18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5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1" fillId="0" borderId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40" fillId="0" borderId="0"/>
    <xf numFmtId="213" fontId="40" fillId="0" borderId="0"/>
    <xf numFmtId="214" fontId="40" fillId="0" borderId="0"/>
    <xf numFmtId="213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13" fontId="40" fillId="0" borderId="0"/>
    <xf numFmtId="213" fontId="40" fillId="0" borderId="0"/>
    <xf numFmtId="0" fontId="40" fillId="0" borderId="0"/>
    <xf numFmtId="213" fontId="40" fillId="0" borderId="0"/>
    <xf numFmtId="214" fontId="40" fillId="0" borderId="0"/>
    <xf numFmtId="213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13" fontId="40" fillId="0" borderId="0"/>
    <xf numFmtId="213" fontId="40" fillId="0" borderId="0"/>
    <xf numFmtId="0" fontId="40" fillId="0" borderId="0"/>
    <xf numFmtId="0" fontId="40" fillId="0" borderId="0"/>
    <xf numFmtId="213" fontId="40" fillId="0" borderId="0"/>
    <xf numFmtId="214" fontId="40" fillId="0" borderId="0"/>
    <xf numFmtId="213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13" fontId="40" fillId="0" borderId="0"/>
    <xf numFmtId="213" fontId="40" fillId="0" borderId="0"/>
    <xf numFmtId="213" fontId="40" fillId="0" borderId="0"/>
    <xf numFmtId="214" fontId="40" fillId="0" borderId="0"/>
    <xf numFmtId="213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13" fontId="40" fillId="0" borderId="0"/>
    <xf numFmtId="213" fontId="40" fillId="0" borderId="0"/>
    <xf numFmtId="0" fontId="40" fillId="0" borderId="0"/>
    <xf numFmtId="213" fontId="40" fillId="0" borderId="0"/>
    <xf numFmtId="214" fontId="40" fillId="0" borderId="0"/>
    <xf numFmtId="213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13" fontId="40" fillId="0" borderId="0"/>
    <xf numFmtId="213" fontId="40" fillId="0" borderId="0"/>
    <xf numFmtId="0" fontId="40" fillId="0" borderId="0"/>
    <xf numFmtId="213" fontId="40" fillId="0" borderId="0"/>
    <xf numFmtId="214" fontId="40" fillId="0" borderId="0"/>
    <xf numFmtId="213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213" fontId="40" fillId="0" borderId="0"/>
    <xf numFmtId="213" fontId="40" fillId="0" borderId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4" fillId="10" borderId="14">
      <alignment horizontal="center"/>
    </xf>
    <xf numFmtId="0" fontId="13" fillId="0" borderId="0" applyNumberFormat="0" applyFill="0" applyBorder="0" applyAlignment="0" applyProtection="0"/>
    <xf numFmtId="0" fontId="11" fillId="11" borderId="0" applyNumberFormat="0" applyFont="0" applyAlignment="0" applyProtection="0"/>
    <xf numFmtId="0" fontId="11" fillId="11" borderId="0" applyNumberFormat="0" applyFont="0" applyAlignment="0" applyProtection="0"/>
    <xf numFmtId="0" fontId="40" fillId="0" borderId="0"/>
    <xf numFmtId="215" fontId="40" fillId="0" borderId="0"/>
    <xf numFmtId="0" fontId="11" fillId="0" borderId="0"/>
    <xf numFmtId="216" fontId="11" fillId="0" borderId="0"/>
    <xf numFmtId="216" fontId="11" fillId="0" borderId="0"/>
    <xf numFmtId="216" fontId="11" fillId="0" borderId="0"/>
    <xf numFmtId="0" fontId="11" fillId="0" borderId="0"/>
    <xf numFmtId="0" fontId="11" fillId="0" borderId="0"/>
    <xf numFmtId="216" fontId="11" fillId="0" borderId="0"/>
    <xf numFmtId="216" fontId="11" fillId="0" borderId="0"/>
    <xf numFmtId="215" fontId="40" fillId="0" borderId="0"/>
    <xf numFmtId="215" fontId="40" fillId="0" borderId="0"/>
    <xf numFmtId="0" fontId="40" fillId="0" borderId="0"/>
    <xf numFmtId="0" fontId="40" fillId="0" borderId="0"/>
    <xf numFmtId="215" fontId="40" fillId="0" borderId="0"/>
    <xf numFmtId="215" fontId="40" fillId="0" borderId="0"/>
    <xf numFmtId="38" fontId="42" fillId="0" borderId="0" applyFont="0" applyFill="0" applyBorder="0" applyAlignment="0" applyProtection="0"/>
    <xf numFmtId="0" fontId="32" fillId="0" borderId="0">
      <alignment vertical="center"/>
    </xf>
    <xf numFmtId="0" fontId="32" fillId="0" borderId="0">
      <alignment vertical="center"/>
    </xf>
    <xf numFmtId="3" fontId="18" fillId="0" borderId="0"/>
    <xf numFmtId="217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7" fontId="43" fillId="0" borderId="0" applyFont="0" applyFill="0" applyBorder="0" applyAlignment="0" applyProtection="0"/>
    <xf numFmtId="218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33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9" fillId="0" borderId="0" applyFont="0" applyFill="0" applyBorder="0" applyAlignment="0" applyProtection="0"/>
    <xf numFmtId="218" fontId="11" fillId="0" borderId="0" applyFont="0" applyFill="0" applyBorder="0" applyAlignment="0" applyProtection="0"/>
    <xf numFmtId="217" fontId="9" fillId="0" borderId="0" applyFont="0" applyFill="0" applyBorder="0" applyAlignment="0" applyProtection="0"/>
    <xf numFmtId="220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8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222" fontId="11" fillId="0" borderId="0" applyFont="0" applyFill="0" applyBorder="0" applyProtection="0">
      <alignment horizontal="right"/>
    </xf>
    <xf numFmtId="222" fontId="11" fillId="0" borderId="0" applyFont="0" applyFill="0" applyBorder="0" applyProtection="0">
      <alignment horizontal="right"/>
    </xf>
    <xf numFmtId="222" fontId="11" fillId="0" borderId="0" applyFont="0" applyFill="0" applyBorder="0" applyProtection="0">
      <alignment horizontal="right"/>
    </xf>
    <xf numFmtId="223" fontId="11" fillId="0" borderId="0" applyFont="0" applyFill="0" applyBorder="0" applyAlignment="0" applyProtection="0"/>
    <xf numFmtId="223" fontId="11" fillId="0" borderId="0" applyFont="0" applyFill="0" applyBorder="0" applyAlignment="0" applyProtection="0"/>
    <xf numFmtId="223" fontId="11" fillId="0" borderId="0" applyFont="0" applyFill="0" applyBorder="0" applyAlignment="0" applyProtection="0"/>
    <xf numFmtId="222" fontId="43" fillId="0" borderId="0" applyFont="0" applyFill="0" applyBorder="0" applyProtection="0">
      <alignment horizontal="right"/>
    </xf>
    <xf numFmtId="224" fontId="11" fillId="0" borderId="0" applyFont="0" applyFill="0" applyBorder="0" applyAlignment="0" applyProtection="0"/>
    <xf numFmtId="223" fontId="11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223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222" fontId="11" fillId="0" borderId="0" applyFont="0" applyFill="0" applyBorder="0" applyProtection="0">
      <alignment horizontal="right"/>
    </xf>
    <xf numFmtId="223" fontId="11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223" fontId="11" fillId="0" borderId="0" applyFont="0" applyFill="0" applyBorder="0" applyAlignment="0" applyProtection="0"/>
    <xf numFmtId="225" fontId="45" fillId="0" borderId="0" applyFont="0" applyFill="0" applyBorder="0" applyAlignment="0" applyProtection="0"/>
    <xf numFmtId="226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222" fontId="11" fillId="0" borderId="0" applyFont="0" applyFill="0" applyBorder="0" applyProtection="0">
      <alignment horizontal="right"/>
    </xf>
    <xf numFmtId="223" fontId="11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226" fontId="45" fillId="0" borderId="0" applyFont="0" applyFill="0" applyBorder="0" applyAlignment="0" applyProtection="0"/>
    <xf numFmtId="223" fontId="11" fillId="0" borderId="0" applyFont="0" applyFill="0" applyBorder="0" applyAlignment="0" applyProtection="0"/>
    <xf numFmtId="223" fontId="11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223" fontId="11" fillId="0" borderId="0" applyFont="0" applyFill="0" applyBorder="0" applyAlignment="0" applyProtection="0"/>
    <xf numFmtId="226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6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2" fontId="33" fillId="0" borderId="0" applyFont="0" applyFill="0" applyBorder="0" applyProtection="0">
      <alignment horizontal="right"/>
    </xf>
    <xf numFmtId="227" fontId="11" fillId="0" borderId="0" applyFont="0" applyFill="0" applyBorder="0" applyAlignment="0" applyProtection="0"/>
    <xf numFmtId="227" fontId="11" fillId="0" borderId="0" applyFont="0" applyFill="0" applyBorder="0" applyAlignment="0" applyProtection="0"/>
    <xf numFmtId="227" fontId="11" fillId="0" borderId="0" applyFont="0" applyFill="0" applyBorder="0" applyAlignment="0" applyProtection="0"/>
    <xf numFmtId="223" fontId="11" fillId="0" borderId="0" applyFont="0" applyFill="0" applyBorder="0" applyAlignment="0" applyProtection="0"/>
    <xf numFmtId="223" fontId="11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226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6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6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3" fontId="11" fillId="0" borderId="0" applyFont="0" applyFill="0" applyBorder="0" applyAlignment="0" applyProtection="0"/>
    <xf numFmtId="223" fontId="11" fillId="0" borderId="0" applyFont="0" applyFill="0" applyBorder="0" applyAlignment="0" applyProtection="0"/>
    <xf numFmtId="224" fontId="11" fillId="0" borderId="0" applyFont="0" applyFill="0" applyBorder="0" applyAlignment="0" applyProtection="0"/>
    <xf numFmtId="223" fontId="11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222" fontId="11" fillId="0" borderId="0" applyFont="0" applyFill="0" applyBorder="0" applyProtection="0">
      <alignment horizontal="right"/>
    </xf>
    <xf numFmtId="222" fontId="11" fillId="0" borderId="0" applyFont="0" applyFill="0" applyBorder="0" applyProtection="0">
      <alignment horizontal="right"/>
    </xf>
    <xf numFmtId="223" fontId="11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3" fontId="11" fillId="0" borderId="0" applyFont="0" applyFill="0" applyBorder="0" applyAlignment="0" applyProtection="0"/>
    <xf numFmtId="222" fontId="9" fillId="0" borderId="0" applyFont="0" applyFill="0" applyBorder="0" applyProtection="0">
      <alignment horizontal="right"/>
    </xf>
    <xf numFmtId="222" fontId="11" fillId="0" borderId="0" applyFont="0" applyFill="0" applyBorder="0" applyProtection="0">
      <alignment horizontal="right"/>
    </xf>
    <xf numFmtId="223" fontId="11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222" fontId="11" fillId="0" borderId="0" applyFont="0" applyFill="0" applyBorder="0" applyProtection="0">
      <alignment horizontal="right"/>
    </xf>
    <xf numFmtId="222" fontId="11" fillId="0" borderId="0" applyFont="0" applyFill="0" applyBorder="0" applyProtection="0">
      <alignment horizontal="right"/>
    </xf>
    <xf numFmtId="222" fontId="9" fillId="0" borderId="0" applyFont="0" applyFill="0" applyBorder="0" applyProtection="0">
      <alignment horizontal="right"/>
    </xf>
    <xf numFmtId="222" fontId="9" fillId="0" borderId="0" applyFont="0" applyFill="0" applyBorder="0" applyProtection="0">
      <alignment horizontal="right"/>
    </xf>
    <xf numFmtId="222" fontId="9" fillId="0" borderId="0" applyFont="0" applyFill="0" applyBorder="0" applyProtection="0">
      <alignment horizontal="right"/>
    </xf>
    <xf numFmtId="227" fontId="11" fillId="0" borderId="0" applyFont="0" applyFill="0" applyBorder="0" applyProtection="0">
      <alignment horizontal="right"/>
    </xf>
    <xf numFmtId="227" fontId="11" fillId="0" borderId="0" applyFont="0" applyFill="0" applyBorder="0" applyProtection="0">
      <alignment horizontal="right"/>
    </xf>
    <xf numFmtId="222" fontId="11" fillId="0" borderId="0" applyFont="0" applyFill="0" applyBorder="0" applyProtection="0">
      <alignment horizontal="right"/>
    </xf>
    <xf numFmtId="225" fontId="45" fillId="0" borderId="0" applyFont="0" applyFill="0" applyBorder="0" applyAlignment="0" applyProtection="0"/>
    <xf numFmtId="223" fontId="11" fillId="0" borderId="0" applyFont="0" applyFill="0" applyBorder="0" applyAlignment="0" applyProtection="0"/>
    <xf numFmtId="226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2" fontId="9" fillId="0" borderId="0" applyFont="0" applyFill="0" applyBorder="0" applyProtection="0">
      <alignment horizontal="right"/>
    </xf>
    <xf numFmtId="0" fontId="18" fillId="0" borderId="0" applyFont="0" applyFill="0" applyBorder="0" applyAlignment="0" applyProtection="0"/>
    <xf numFmtId="223" fontId="11" fillId="0" borderId="0" applyFont="0" applyFill="0" applyBorder="0" applyAlignment="0" applyProtection="0"/>
    <xf numFmtId="222" fontId="9" fillId="0" borderId="0" applyFont="0" applyFill="0" applyBorder="0" applyProtection="0">
      <alignment horizontal="right"/>
    </xf>
    <xf numFmtId="227" fontId="11" fillId="0" borderId="0" applyFont="0" applyFill="0" applyBorder="0" applyProtection="0">
      <alignment horizontal="right"/>
    </xf>
    <xf numFmtId="227" fontId="11" fillId="0" borderId="0" applyFont="0" applyFill="0" applyBorder="0" applyProtection="0">
      <alignment horizontal="right"/>
    </xf>
    <xf numFmtId="226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5" fontId="45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223" fontId="11" fillId="0" borderId="0" applyFont="0" applyFill="0" applyBorder="0" applyAlignment="0" applyProtection="0"/>
    <xf numFmtId="225" fontId="45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222" fontId="11" fillId="0" borderId="0" applyFont="0" applyFill="0" applyBorder="0" applyProtection="0">
      <alignment horizontal="right"/>
    </xf>
    <xf numFmtId="224" fontId="11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0" fontId="18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0" fontId="32" fillId="0" borderId="0">
      <alignment vertical="center"/>
    </xf>
    <xf numFmtId="202" fontId="40" fillId="0" borderId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9" fontId="11" fillId="0" borderId="0" applyFont="0" applyFill="0" applyBorder="0" applyAlignment="0" applyProtection="0"/>
    <xf numFmtId="23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99" fontId="11" fillId="0" borderId="0" applyFont="0" applyFill="0" applyBorder="0" applyProtection="0">
      <alignment horizontal="right"/>
    </xf>
    <xf numFmtId="0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2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8" fillId="0" borderId="0" applyFont="0" applyFill="0" applyBorder="0" applyAlignment="0" applyProtection="0"/>
    <xf numFmtId="229" fontId="11" fillId="0" borderId="0" applyFont="0" applyFill="0" applyBorder="0" applyAlignment="0" applyProtection="0"/>
    <xf numFmtId="0" fontId="18" fillId="0" borderId="0" applyFont="0" applyFill="0" applyBorder="0" applyAlignment="0" applyProtection="0"/>
    <xf numFmtId="231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00" fontId="11" fillId="0" borderId="0" applyFont="0" applyFill="0" applyBorder="0" applyProtection="0">
      <alignment horizontal="right"/>
    </xf>
    <xf numFmtId="232" fontId="11" fillId="0" borderId="0" applyFont="0" applyFill="0" applyBorder="0" applyAlignment="0" applyProtection="0"/>
    <xf numFmtId="233" fontId="11" fillId="0" borderId="0" applyFont="0" applyFill="0" applyBorder="0" applyAlignment="0" applyProtection="0"/>
    <xf numFmtId="200" fontId="11" fillId="0" borderId="0" applyFont="0" applyFill="0" applyBorder="0" applyProtection="0">
      <alignment horizontal="right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0" fontId="18" fillId="0" borderId="0" applyFont="0" applyFill="0" applyBorder="0" applyAlignment="0" applyProtection="0"/>
    <xf numFmtId="232" fontId="11" fillId="0" borderId="0" applyFont="0" applyFill="0" applyBorder="0" applyAlignment="0" applyProtection="0"/>
    <xf numFmtId="0" fontId="18" fillId="0" borderId="0" applyFont="0" applyFill="0" applyBorder="0" applyAlignment="0" applyProtection="0"/>
    <xf numFmtId="202" fontId="40" fillId="0" borderId="0"/>
    <xf numFmtId="0" fontId="40" fillId="0" borderId="0"/>
    <xf numFmtId="0" fontId="40" fillId="0" borderId="0"/>
    <xf numFmtId="182" fontId="40" fillId="0" borderId="0"/>
    <xf numFmtId="182" fontId="40" fillId="0" borderId="0"/>
    <xf numFmtId="182" fontId="40" fillId="0" borderId="0"/>
    <xf numFmtId="0" fontId="40" fillId="0" borderId="0"/>
    <xf numFmtId="0" fontId="40" fillId="0" borderId="0"/>
    <xf numFmtId="182" fontId="40" fillId="0" borderId="0"/>
    <xf numFmtId="182" fontId="40" fillId="0" borderId="0"/>
    <xf numFmtId="188" fontId="40" fillId="0" borderId="0"/>
    <xf numFmtId="188" fontId="40" fillId="0" borderId="0"/>
    <xf numFmtId="188" fontId="40" fillId="0" borderId="0"/>
    <xf numFmtId="0" fontId="40" fillId="0" borderId="0"/>
    <xf numFmtId="0" fontId="40" fillId="0" borderId="0"/>
    <xf numFmtId="188" fontId="40" fillId="0" borderId="0"/>
    <xf numFmtId="188" fontId="40" fillId="0" borderId="0"/>
    <xf numFmtId="0" fontId="40" fillId="0" borderId="0"/>
    <xf numFmtId="182" fontId="40" fillId="0" borderId="0"/>
    <xf numFmtId="182" fontId="40" fillId="0" borderId="0"/>
    <xf numFmtId="182" fontId="40" fillId="0" borderId="0"/>
    <xf numFmtId="0" fontId="40" fillId="0" borderId="0"/>
    <xf numFmtId="0" fontId="40" fillId="0" borderId="0"/>
    <xf numFmtId="182" fontId="40" fillId="0" borderId="0"/>
    <xf numFmtId="182" fontId="40" fillId="0" borderId="0"/>
    <xf numFmtId="0" fontId="40" fillId="0" borderId="0"/>
    <xf numFmtId="0" fontId="18" fillId="0" borderId="0"/>
    <xf numFmtId="0" fontId="40" fillId="0" borderId="0"/>
    <xf numFmtId="213" fontId="40" fillId="0" borderId="0"/>
    <xf numFmtId="214" fontId="40" fillId="0" borderId="0"/>
    <xf numFmtId="213" fontId="40" fillId="0" borderId="0"/>
    <xf numFmtId="0" fontId="40" fillId="0" borderId="0"/>
    <xf numFmtId="0" fontId="40" fillId="0" borderId="0"/>
    <xf numFmtId="0" fontId="40" fillId="0" borderId="0"/>
    <xf numFmtId="213" fontId="40" fillId="0" borderId="0"/>
    <xf numFmtId="213" fontId="40" fillId="0" borderId="0"/>
    <xf numFmtId="0" fontId="40" fillId="0" borderId="0"/>
    <xf numFmtId="202" fontId="40" fillId="0" borderId="0"/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/>
    <xf numFmtId="0" fontId="46" fillId="0" borderId="0" applyNumberFormat="0" applyFill="0" applyBorder="0" applyProtection="0">
      <alignment vertical="top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6" fillId="0" borderId="0" applyNumberFormat="0" applyFill="0" applyBorder="0" applyProtection="0">
      <alignment vertical="top"/>
    </xf>
    <xf numFmtId="0" fontId="11" fillId="0" borderId="0" applyNumberFormat="0" applyFill="0" applyBorder="0" applyAlignment="0" applyProtection="0"/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11" fillId="0" borderId="0" applyNumberFormat="0" applyFill="0" applyBorder="0" applyAlignment="0" applyProtection="0"/>
    <xf numFmtId="0" fontId="46" fillId="0" borderId="0" applyNumberFormat="0" applyFill="0" applyBorder="0" applyProtection="0">
      <alignment vertical="top"/>
    </xf>
    <xf numFmtId="0" fontId="47" fillId="0" borderId="15" applyNumberFormat="0" applyFill="0" applyAlignment="0" applyProtection="0"/>
    <xf numFmtId="0" fontId="48" fillId="0" borderId="16" applyNumberFormat="0" applyFill="0" applyAlignment="0" applyProtection="0"/>
    <xf numFmtId="0" fontId="47" fillId="0" borderId="15" applyNumberFormat="0" applyFill="0" applyAlignment="0" applyProtection="0"/>
    <xf numFmtId="0" fontId="47" fillId="0" borderId="17" applyNumberFormat="0" applyFill="0" applyAlignment="0" applyProtection="0"/>
    <xf numFmtId="0" fontId="11" fillId="0" borderId="0" applyNumberFormat="0" applyFill="0" applyBorder="0" applyAlignment="0" applyProtection="0"/>
    <xf numFmtId="0" fontId="47" fillId="0" borderId="1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15" applyNumberFormat="0" applyFill="0" applyAlignment="0" applyProtection="0"/>
    <xf numFmtId="0" fontId="11" fillId="0" borderId="0" applyNumberFormat="0" applyFill="0" applyBorder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11" fillId="0" borderId="0" applyNumberFormat="0" applyFill="0" applyBorder="0" applyAlignment="0" applyProtection="0"/>
    <xf numFmtId="0" fontId="47" fillId="0" borderId="15" applyNumberFormat="0" applyFill="0" applyAlignment="0" applyProtection="0"/>
    <xf numFmtId="0" fontId="49" fillId="0" borderId="18" applyNumberFormat="0" applyFill="0" applyProtection="0">
      <alignment horizontal="center"/>
    </xf>
    <xf numFmtId="0" fontId="50" fillId="0" borderId="19" applyNumberFormat="0" applyFill="0" applyProtection="0">
      <alignment horizontal="center"/>
    </xf>
    <xf numFmtId="0" fontId="11" fillId="0" borderId="18" applyNumberFormat="0" applyFill="0" applyProtection="0">
      <alignment horizontal="center"/>
    </xf>
    <xf numFmtId="0" fontId="49" fillId="0" borderId="18" applyNumberFormat="0" applyFill="0" applyProtection="0">
      <alignment horizontal="center"/>
    </xf>
    <xf numFmtId="0" fontId="11" fillId="0" borderId="18" applyNumberFormat="0" applyFill="0" applyProtection="0">
      <alignment horizontal="center"/>
    </xf>
    <xf numFmtId="0" fontId="11" fillId="0" borderId="18" applyNumberFormat="0" applyFill="0" applyProtection="0">
      <alignment horizontal="center"/>
    </xf>
    <xf numFmtId="0" fontId="49" fillId="0" borderId="18" applyNumberFormat="0" applyFill="0" applyProtection="0">
      <alignment horizontal="center"/>
    </xf>
    <xf numFmtId="0" fontId="11" fillId="0" borderId="18" applyNumberFormat="0" applyFill="0" applyProtection="0">
      <alignment horizontal="center"/>
    </xf>
    <xf numFmtId="0" fontId="49" fillId="0" borderId="18" applyNumberFormat="0" applyFill="0" applyProtection="0">
      <alignment horizontal="center"/>
    </xf>
    <xf numFmtId="0" fontId="49" fillId="0" borderId="18" applyNumberFormat="0" applyFill="0" applyProtection="0">
      <alignment horizontal="center"/>
    </xf>
    <xf numFmtId="0" fontId="49" fillId="0" borderId="18" applyNumberFormat="0" applyFill="0" applyProtection="0">
      <alignment horizontal="center"/>
    </xf>
    <xf numFmtId="0" fontId="11" fillId="0" borderId="18" applyNumberFormat="0" applyFill="0" applyProtection="0">
      <alignment horizontal="center"/>
    </xf>
    <xf numFmtId="0" fontId="11" fillId="0" borderId="18" applyNumberFormat="0" applyFill="0" applyProtection="0">
      <alignment horizontal="center"/>
    </xf>
    <xf numFmtId="0" fontId="11" fillId="0" borderId="18" applyNumberFormat="0" applyFill="0" applyProtection="0">
      <alignment horizontal="center"/>
    </xf>
    <xf numFmtId="0" fontId="11" fillId="0" borderId="18" applyNumberFormat="0" applyFill="0" applyProtection="0">
      <alignment horizontal="center"/>
    </xf>
    <xf numFmtId="0" fontId="11" fillId="0" borderId="18" applyNumberFormat="0" applyFill="0" applyProtection="0">
      <alignment horizontal="center"/>
    </xf>
    <xf numFmtId="0" fontId="49" fillId="0" borderId="18" applyNumberFormat="0" applyFill="0" applyProtection="0">
      <alignment horizontal="center"/>
    </xf>
    <xf numFmtId="0" fontId="11" fillId="0" borderId="18" applyNumberFormat="0" applyFill="0" applyProtection="0">
      <alignment horizontal="center"/>
    </xf>
    <xf numFmtId="0" fontId="49" fillId="0" borderId="18" applyNumberFormat="0" applyFill="0" applyProtection="0">
      <alignment horizontal="center"/>
    </xf>
    <xf numFmtId="0" fontId="49" fillId="0" borderId="18" applyNumberFormat="0" applyFill="0" applyProtection="0">
      <alignment horizontal="center"/>
    </xf>
    <xf numFmtId="0" fontId="49" fillId="0" borderId="18" applyNumberFormat="0" applyFill="0" applyProtection="0">
      <alignment horizontal="center"/>
    </xf>
    <xf numFmtId="0" fontId="49" fillId="0" borderId="18" applyNumberFormat="0" applyFill="0" applyProtection="0">
      <alignment horizontal="center"/>
    </xf>
    <xf numFmtId="0" fontId="11" fillId="0" borderId="18" applyNumberFormat="0" applyFill="0" applyProtection="0">
      <alignment horizontal="center"/>
    </xf>
    <xf numFmtId="0" fontId="49" fillId="0" borderId="18" applyNumberFormat="0" applyFill="0" applyProtection="0">
      <alignment horizontal="center"/>
    </xf>
    <xf numFmtId="0" fontId="11" fillId="0" borderId="20" applyNumberFormat="0" applyFont="0" applyFill="0" applyAlignment="0" applyProtection="0"/>
    <xf numFmtId="0" fontId="49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0" fontId="11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11" fillId="0" borderId="0" applyNumberFormat="0" applyFill="0" applyBorder="0" applyProtection="0">
      <alignment horizontal="left"/>
    </xf>
    <xf numFmtId="0" fontId="11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11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11" fillId="0" borderId="0" applyNumberFormat="0" applyFill="0" applyBorder="0" applyProtection="0">
      <alignment horizontal="left"/>
    </xf>
    <xf numFmtId="0" fontId="11" fillId="0" borderId="0" applyNumberFormat="0" applyFill="0" applyBorder="0" applyProtection="0">
      <alignment horizontal="left"/>
    </xf>
    <xf numFmtId="0" fontId="11" fillId="0" borderId="0" applyNumberFormat="0" applyFill="0" applyBorder="0" applyProtection="0">
      <alignment horizontal="left"/>
    </xf>
    <xf numFmtId="0" fontId="11" fillId="0" borderId="0" applyNumberFormat="0" applyFill="0" applyBorder="0" applyProtection="0">
      <alignment horizontal="left"/>
    </xf>
    <xf numFmtId="0" fontId="11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11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11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51" fillId="0" borderId="0" applyNumberFormat="0" applyFill="0" applyProtection="0">
      <alignment horizontal="centerContinuous"/>
    </xf>
    <xf numFmtId="0" fontId="1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11" fillId="0" borderId="0" applyNumberFormat="0" applyFill="0" applyBorder="0" applyProtection="0">
      <alignment horizontal="centerContinuous"/>
    </xf>
    <xf numFmtId="0" fontId="1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1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11" fillId="0" borderId="0" applyNumberFormat="0" applyFill="0" applyBorder="0" applyProtection="0">
      <alignment horizontal="centerContinuous"/>
    </xf>
    <xf numFmtId="0" fontId="11" fillId="0" borderId="0" applyNumberFormat="0" applyFill="0" applyBorder="0" applyProtection="0">
      <alignment horizontal="centerContinuous"/>
    </xf>
    <xf numFmtId="0" fontId="11" fillId="0" borderId="0" applyNumberFormat="0" applyFill="0" applyBorder="0" applyProtection="0">
      <alignment horizontal="centerContinuous"/>
    </xf>
    <xf numFmtId="0" fontId="11" fillId="0" borderId="0" applyNumberFormat="0" applyFill="0" applyBorder="0" applyProtection="0">
      <alignment horizontal="centerContinuous"/>
    </xf>
    <xf numFmtId="0" fontId="11" fillId="0" borderId="0" applyNumberFormat="0" applyFill="0" applyBorder="0" applyProtection="0">
      <alignment horizontal="centerContinuous"/>
    </xf>
    <xf numFmtId="0" fontId="1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1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47" fillId="0" borderId="0" applyNumberFormat="0" applyFill="0" applyBorder="0" applyAlignment="0" applyProtection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234" fontId="52" fillId="0" borderId="0" applyFont="0" applyFill="0" applyBorder="0" applyAlignment="0" applyProtection="0"/>
    <xf numFmtId="175" fontId="35" fillId="0" borderId="0"/>
    <xf numFmtId="235" fontId="52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9" fontId="38" fillId="0" borderId="0" applyFont="0" applyFill="0" applyBorder="0" applyAlignment="0" applyProtection="0"/>
    <xf numFmtId="0" fontId="52" fillId="0" borderId="0"/>
    <xf numFmtId="0" fontId="52" fillId="0" borderId="0"/>
    <xf numFmtId="0" fontId="29" fillId="0" borderId="0"/>
    <xf numFmtId="188" fontId="53" fillId="0" borderId="0"/>
    <xf numFmtId="0" fontId="38" fillId="0" borderId="0" applyFont="0" applyFill="0" applyBorder="0" applyAlignment="0" applyProtection="0"/>
    <xf numFmtId="40" fontId="53" fillId="0" borderId="0"/>
    <xf numFmtId="10" fontId="38" fillId="0" borderId="0" applyFont="0" applyFill="0" applyBorder="0" applyAlignment="0" applyProtection="0"/>
    <xf numFmtId="187" fontId="35" fillId="0" borderId="0"/>
    <xf numFmtId="0" fontId="38" fillId="0" borderId="0" applyFont="0" applyFill="0" applyBorder="0" applyAlignment="0" applyProtection="0"/>
    <xf numFmtId="3" fontId="40" fillId="0" borderId="0"/>
    <xf numFmtId="236" fontId="18" fillId="0" borderId="0" applyBorder="0"/>
    <xf numFmtId="237" fontId="37" fillId="0" borderId="0" applyFont="0" applyFill="0" applyBorder="0" applyAlignment="0" applyProtection="0"/>
    <xf numFmtId="238" fontId="37" fillId="0" borderId="0" applyFont="0" applyFill="0" applyBorder="0" applyAlignment="0" applyProtection="0"/>
    <xf numFmtId="239" fontId="37" fillId="0" borderId="0" applyFont="0" applyFill="0" applyBorder="0" applyAlignment="0" applyProtection="0"/>
    <xf numFmtId="39" fontId="32" fillId="0" borderId="0" applyFont="0" applyFill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3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17" borderId="0" applyNumberFormat="0" applyBorder="0" applyAlignment="0" applyProtection="0"/>
    <xf numFmtId="0" fontId="54" fillId="15" borderId="0" applyNumberFormat="0" applyBorder="0" applyAlignment="0" applyProtection="0"/>
    <xf numFmtId="0" fontId="54" fillId="19" borderId="0" applyNumberFormat="0" applyBorder="0" applyAlignment="0" applyProtection="0"/>
    <xf numFmtId="0" fontId="54" fillId="17" borderId="0" applyNumberFormat="0" applyBorder="0" applyAlignment="0" applyProtection="0"/>
    <xf numFmtId="0" fontId="32" fillId="0" borderId="0" applyFont="0" applyFill="0" applyBorder="0" applyAlignment="0" applyProtection="0"/>
    <xf numFmtId="0" fontId="54" fillId="20" borderId="0" applyNumberFormat="0" applyBorder="0" applyAlignment="0" applyProtection="0"/>
    <xf numFmtId="0" fontId="54" fillId="13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2" borderId="0" applyNumberFormat="0" applyBorder="0" applyAlignment="0" applyProtection="0"/>
    <xf numFmtId="0" fontId="54" fillId="11" borderId="0" applyNumberFormat="0" applyBorder="0" applyAlignment="0" applyProtection="0"/>
    <xf numFmtId="0" fontId="54" fillId="18" borderId="0" applyNumberFormat="0" applyBorder="0" applyAlignment="0" applyProtection="0"/>
    <xf numFmtId="0" fontId="54" fillId="23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4" borderId="0" applyNumberFormat="0" applyBorder="0" applyAlignment="0" applyProtection="0"/>
    <xf numFmtId="0" fontId="54" fillId="15" borderId="0" applyNumberFormat="0" applyBorder="0" applyAlignment="0" applyProtection="0"/>
    <xf numFmtId="0" fontId="54" fillId="19" borderId="0" applyNumberFormat="0" applyBorder="0" applyAlignment="0" applyProtection="0"/>
    <xf numFmtId="0" fontId="54" fillId="21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9" borderId="0" applyNumberFormat="0" applyBorder="0" applyAlignment="0" applyProtection="0"/>
    <xf numFmtId="0" fontId="54" fillId="17" borderId="0" applyNumberFormat="0" applyBorder="0" applyAlignment="0" applyProtection="0"/>
    <xf numFmtId="0" fontId="55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1" borderId="0" applyNumberFormat="0" applyBorder="0" applyAlignment="0" applyProtection="0"/>
    <xf numFmtId="0" fontId="55" fillId="27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8" borderId="0" applyNumberFormat="0" applyBorder="0" applyAlignment="0" applyProtection="0"/>
    <xf numFmtId="0" fontId="55" fillId="15" borderId="0" applyNumberFormat="0" applyBorder="0" applyAlignment="0" applyProtection="0"/>
    <xf numFmtId="0" fontId="55" fillId="19" borderId="0" applyNumberFormat="0" applyBorder="0" applyAlignment="0" applyProtection="0"/>
    <xf numFmtId="0" fontId="55" fillId="29" borderId="0" applyNumberFormat="0" applyBorder="0" applyAlignment="0" applyProtection="0"/>
    <xf numFmtId="0" fontId="55" fillId="24" borderId="0" applyNumberFormat="0" applyBorder="0" applyAlignment="0" applyProtection="0"/>
    <xf numFmtId="0" fontId="55" fillId="14" borderId="0" applyNumberFormat="0" applyBorder="0" applyAlignment="0" applyProtection="0"/>
    <xf numFmtId="0" fontId="55" fillId="19" borderId="0" applyNumberFormat="0" applyBorder="0" applyAlignment="0" applyProtection="0"/>
    <xf numFmtId="0" fontId="55" fillId="21" borderId="0" applyNumberFormat="0" applyBorder="0" applyAlignment="0" applyProtection="0"/>
    <xf numFmtId="240" fontId="56" fillId="0" borderId="0" applyNumberFormat="0" applyFill="0" applyProtection="0"/>
    <xf numFmtId="241" fontId="57" fillId="0" borderId="0"/>
    <xf numFmtId="181" fontId="35" fillId="0" borderId="0"/>
    <xf numFmtId="172" fontId="58" fillId="9" borderId="0" applyFont="0" applyBorder="0"/>
    <xf numFmtId="0" fontId="59" fillId="30" borderId="0"/>
    <xf numFmtId="242" fontId="60" fillId="31" borderId="0" applyNumberFormat="0" applyFont="0" applyBorder="0" applyAlignment="0" applyProtection="0">
      <alignment vertical="center"/>
    </xf>
    <xf numFmtId="172" fontId="58" fillId="32" borderId="0" applyNumberFormat="0" applyFont="0" applyBorder="0" applyAlignment="0" applyProtection="0"/>
    <xf numFmtId="172" fontId="32" fillId="33" borderId="0" applyNumberFormat="0" applyFont="0" applyBorder="0" applyAlignment="0" applyProtection="0"/>
    <xf numFmtId="172" fontId="29" fillId="34" borderId="0" applyBorder="0"/>
    <xf numFmtId="172" fontId="11" fillId="0" borderId="21" applyNumberFormat="0" applyBorder="0" applyAlignment="0" applyProtection="0"/>
    <xf numFmtId="184" fontId="61" fillId="0" borderId="0" applyBorder="0">
      <alignment horizontal="right"/>
    </xf>
    <xf numFmtId="184" fontId="29" fillId="0" borderId="21" applyBorder="0">
      <alignment horizontal="right"/>
    </xf>
    <xf numFmtId="180" fontId="62" fillId="0" borderId="0" applyBorder="0">
      <alignment horizontal="right"/>
    </xf>
    <xf numFmtId="180" fontId="63" fillId="0" borderId="21" applyBorder="0">
      <alignment horizontal="right"/>
    </xf>
    <xf numFmtId="172" fontId="64" fillId="0" borderId="0">
      <alignment horizontal="left" indent="1"/>
    </xf>
    <xf numFmtId="172" fontId="65" fillId="0" borderId="2" applyBorder="0"/>
    <xf numFmtId="172" fontId="58" fillId="6" borderId="21" applyNumberFormat="0" applyFont="0" applyBorder="0" applyAlignment="0" applyProtection="0"/>
    <xf numFmtId="184" fontId="10" fillId="35" borderId="2" applyBorder="0">
      <alignment horizontal="right"/>
    </xf>
    <xf numFmtId="184" fontId="10" fillId="0" borderId="2" applyBorder="0">
      <alignment horizontal="right"/>
    </xf>
    <xf numFmtId="172" fontId="18" fillId="0" borderId="21" applyNumberFormat="0" applyBorder="0" applyAlignment="0" applyProtection="0"/>
    <xf numFmtId="0" fontId="10" fillId="9" borderId="22" applyBorder="0">
      <alignment horizontal="center"/>
    </xf>
    <xf numFmtId="37" fontId="11" fillId="0" borderId="0"/>
    <xf numFmtId="243" fontId="37" fillId="0" borderId="0" applyFont="0" applyFill="0" applyBorder="0" applyAlignment="0" applyProtection="0"/>
    <xf numFmtId="244" fontId="18" fillId="0" borderId="0" applyFont="0" applyFill="0" applyBorder="0" applyAlignment="0">
      <alignment vertical="center"/>
    </xf>
    <xf numFmtId="245" fontId="66" fillId="36" borderId="0" applyNumberFormat="0" applyFont="0" applyBorder="0" applyAlignment="0">
      <alignment horizontal="right"/>
    </xf>
    <xf numFmtId="246" fontId="11" fillId="37" borderId="23">
      <alignment horizontal="center" vertical="center"/>
    </xf>
    <xf numFmtId="246" fontId="11" fillId="37" borderId="23">
      <alignment horizontal="center" vertical="center"/>
    </xf>
    <xf numFmtId="246" fontId="11" fillId="37" borderId="23">
      <alignment horizontal="center" vertical="center"/>
    </xf>
    <xf numFmtId="246" fontId="11" fillId="37" borderId="23">
      <alignment horizontal="center" vertical="center"/>
    </xf>
    <xf numFmtId="246" fontId="11" fillId="37" borderId="23">
      <alignment horizontal="center" vertical="center"/>
    </xf>
    <xf numFmtId="247" fontId="67" fillId="36" borderId="7" applyFont="0">
      <alignment horizontal="right"/>
    </xf>
    <xf numFmtId="247" fontId="67" fillId="36" borderId="7" applyFont="0">
      <alignment horizontal="right"/>
    </xf>
    <xf numFmtId="0" fontId="29" fillId="0" borderId="0" applyNumberFormat="0" applyFill="0" applyBorder="0" applyAlignment="0" applyProtection="0"/>
    <xf numFmtId="0" fontId="68" fillId="0" borderId="0" applyNumberFormat="0" applyAlignment="0"/>
    <xf numFmtId="0" fontId="69" fillId="0" borderId="0" applyNumberFormat="0" applyAlignment="0"/>
    <xf numFmtId="0" fontId="70" fillId="0" borderId="0" applyNumberFormat="0" applyAlignment="0"/>
    <xf numFmtId="0" fontId="71" fillId="0" borderId="0" applyNumberFormat="0" applyAlignment="0"/>
    <xf numFmtId="0" fontId="36" fillId="0" borderId="0"/>
    <xf numFmtId="2" fontId="72" fillId="0" borderId="0" applyNumberFormat="0" applyBorder="0" applyAlignment="0"/>
    <xf numFmtId="184" fontId="73" fillId="0" borderId="0"/>
    <xf numFmtId="183" fontId="37" fillId="0" borderId="0" applyFont="0" applyFill="0" applyBorder="0" applyAlignment="0" applyProtection="0"/>
    <xf numFmtId="0" fontId="74" fillId="2" borderId="0"/>
    <xf numFmtId="0" fontId="74" fillId="2" borderId="0"/>
    <xf numFmtId="0" fontId="74" fillId="2" borderId="0"/>
    <xf numFmtId="0" fontId="75" fillId="0" borderId="24" applyNumberFormat="0" applyFill="0" applyBorder="0" applyAlignment="0" applyProtection="0"/>
    <xf numFmtId="0" fontId="76" fillId="0" borderId="24" applyNumberFormat="0" applyFill="0" applyBorder="0" applyAlignment="0" applyProtection="0"/>
    <xf numFmtId="0" fontId="77" fillId="0" borderId="24" applyNumberFormat="0" applyFill="0" applyBorder="0" applyAlignment="0" applyProtection="0"/>
    <xf numFmtId="0" fontId="29" fillId="0" borderId="24" applyNumberFormat="0" applyFill="0" applyAlignment="0" applyProtection="0"/>
    <xf numFmtId="240" fontId="61" fillId="0" borderId="0" applyNumberFormat="0" applyFill="0" applyBorder="0" applyAlignment="0" applyProtection="0"/>
    <xf numFmtId="1" fontId="78" fillId="0" borderId="0"/>
    <xf numFmtId="180" fontId="79" fillId="0" borderId="0"/>
    <xf numFmtId="40" fontId="80" fillId="0" borderId="0" applyNumberFormat="0" applyFill="0" applyBorder="0" applyAlignment="0"/>
    <xf numFmtId="10" fontId="81" fillId="0" borderId="0" applyNumberFormat="0" applyFill="0" applyBorder="0" applyAlignment="0" applyProtection="0">
      <alignment horizontal="right"/>
    </xf>
    <xf numFmtId="240" fontId="82" fillId="0" borderId="0" applyNumberFormat="0" applyFill="0" applyBorder="0" applyProtection="0"/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0" fontId="81" fillId="0" borderId="0" applyNumberFormat="0" applyFill="0" applyBorder="0" applyAlignment="0" applyProtection="0">
      <alignment horizontal="right"/>
    </xf>
    <xf numFmtId="10" fontId="81" fillId="0" borderId="0" applyNumberFormat="0" applyFill="0" applyBorder="0" applyAlignment="0" applyProtection="0">
      <alignment horizontal="right"/>
    </xf>
    <xf numFmtId="172" fontId="83" fillId="0" borderId="0" applyNumberFormat="0" applyFill="0" applyBorder="0" applyAlignment="0" applyProtection="0"/>
    <xf numFmtId="10" fontId="81" fillId="0" borderId="0" applyNumberFormat="0" applyFill="0" applyBorder="0" applyAlignment="0" applyProtection="0">
      <alignment horizontal="right"/>
    </xf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0" fontId="81" fillId="0" borderId="0" applyNumberFormat="0" applyFill="0" applyBorder="0" applyAlignment="0" applyProtection="0">
      <alignment horizontal="right"/>
    </xf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72" fontId="83" fillId="0" borderId="0" applyNumberFormat="0" applyFill="0" applyBorder="0" applyAlignment="0" applyProtection="0"/>
    <xf numFmtId="10" fontId="81" fillId="0" borderId="0" applyNumberFormat="0" applyFill="0" applyBorder="0" applyAlignment="0" applyProtection="0">
      <alignment horizontal="right"/>
    </xf>
    <xf numFmtId="248" fontId="35" fillId="0" borderId="0" applyFill="0" applyBorder="0" applyAlignment="0" applyProtection="0">
      <protection locked="0"/>
    </xf>
    <xf numFmtId="249" fontId="40" fillId="38" borderId="6" applyNumberFormat="0" applyBorder="0" applyAlignment="0">
      <alignment horizontal="centerContinuous" vertical="center"/>
      <protection hidden="1"/>
    </xf>
    <xf numFmtId="1" fontId="11" fillId="39" borderId="3" applyNumberFormat="0" applyBorder="0" applyAlignment="0">
      <alignment horizontal="center" vertical="top" wrapText="1"/>
      <protection hidden="1"/>
    </xf>
    <xf numFmtId="0" fontId="44" fillId="30" borderId="25" applyNumberFormat="0" applyAlignment="0" applyProtection="0"/>
    <xf numFmtId="250" fontId="84" fillId="30" borderId="0" applyNumberFormat="0" applyBorder="0">
      <alignment horizontal="center" vertical="center"/>
    </xf>
    <xf numFmtId="0" fontId="85" fillId="0" borderId="0" applyNumberFormat="0" applyFill="0" applyBorder="0" applyAlignment="0"/>
    <xf numFmtId="172" fontId="61" fillId="0" borderId="0"/>
    <xf numFmtId="1" fontId="86" fillId="30" borderId="25">
      <alignment horizontal="center"/>
    </xf>
    <xf numFmtId="0" fontId="44" fillId="30" borderId="26">
      <alignment horizontal="center"/>
    </xf>
    <xf numFmtId="0" fontId="83" fillId="0" borderId="0" applyNumberFormat="0" applyFill="0" applyBorder="0" applyAlignment="0" applyProtection="0"/>
    <xf numFmtId="0" fontId="44" fillId="30" borderId="27" applyProtection="0">
      <alignment vertical="center"/>
    </xf>
    <xf numFmtId="0" fontId="87" fillId="0" borderId="0" applyNumberFormat="0" applyFill="0" applyBorder="0" applyAlignment="0" applyProtection="0"/>
    <xf numFmtId="240" fontId="88" fillId="0" borderId="5"/>
    <xf numFmtId="240" fontId="88" fillId="0" borderId="0" applyNumberFormat="0" applyAlignment="0">
      <alignment horizontal="left"/>
    </xf>
    <xf numFmtId="240" fontId="88" fillId="0" borderId="28"/>
    <xf numFmtId="240" fontId="88" fillId="0" borderId="0" applyNumberFormat="0" applyAlignment="0">
      <alignment horizontal="left"/>
    </xf>
    <xf numFmtId="0" fontId="89" fillId="0" borderId="5" applyNumberFormat="0" applyFill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251" fontId="18" fillId="0" borderId="25" applyNumberFormat="0" applyFont="0" applyFill="0" applyAlignment="0">
      <alignment vertical="center"/>
    </xf>
    <xf numFmtId="0" fontId="35" fillId="0" borderId="29" applyNumberFormat="0" applyFont="0" applyFill="0" applyAlignment="0" applyProtection="0"/>
    <xf numFmtId="0" fontId="91" fillId="0" borderId="30" applyNumberFormat="0" applyFont="0" applyFill="0" applyAlignment="0" applyProtection="0">
      <alignment horizontal="centerContinuous"/>
    </xf>
    <xf numFmtId="0" fontId="92" fillId="40" borderId="2"/>
    <xf numFmtId="0" fontId="32" fillId="0" borderId="0">
      <alignment vertical="center"/>
    </xf>
    <xf numFmtId="0" fontId="32" fillId="0" borderId="0">
      <alignment vertical="center"/>
    </xf>
    <xf numFmtId="0" fontId="90" fillId="19" borderId="0" applyNumberFormat="0" applyBorder="0" applyAlignment="0" applyProtection="0"/>
    <xf numFmtId="252" fontId="52" fillId="0" borderId="0" applyFont="0" applyFill="0" applyBorder="0" applyAlignment="0" applyProtection="0"/>
    <xf numFmtId="0" fontId="93" fillId="0" borderId="0"/>
    <xf numFmtId="2" fontId="29" fillId="41" borderId="0" applyNumberFormat="0" applyFont="0" applyBorder="0" applyAlignment="0" applyProtection="0"/>
    <xf numFmtId="253" fontId="11" fillId="0" borderId="0" applyFill="0" applyBorder="0" applyAlignment="0"/>
    <xf numFmtId="0" fontId="11" fillId="0" borderId="0" applyFill="0" applyBorder="0" applyAlignment="0"/>
    <xf numFmtId="0" fontId="94" fillId="42" borderId="31" applyNumberFormat="0" applyAlignment="0" applyProtection="0"/>
    <xf numFmtId="0" fontId="95" fillId="13" borderId="31" applyNumberFormat="0" applyAlignment="0" applyProtection="0"/>
    <xf numFmtId="0" fontId="95" fillId="13" borderId="31" applyNumberFormat="0" applyAlignment="0" applyProtection="0"/>
    <xf numFmtId="0" fontId="94" fillId="42" borderId="31" applyNumberFormat="0" applyAlignment="0" applyProtection="0"/>
    <xf numFmtId="40" fontId="59" fillId="43" borderId="10">
      <alignment vertical="center"/>
    </xf>
    <xf numFmtId="219" fontId="29" fillId="44" borderId="0" applyNumberFormat="0" applyFont="0" applyBorder="0" applyAlignment="0">
      <protection locked="0"/>
    </xf>
    <xf numFmtId="248" fontId="35" fillId="0" borderId="0" applyFont="0" applyFill="0" applyBorder="0" applyAlignment="0" applyProtection="0">
      <protection locked="0"/>
    </xf>
    <xf numFmtId="0" fontId="96" fillId="45" borderId="32" applyNumberFormat="0" applyAlignment="0" applyProtection="0"/>
    <xf numFmtId="0" fontId="97" fillId="0" borderId="33" applyNumberFormat="0" applyFill="0" applyAlignment="0" applyProtection="0"/>
    <xf numFmtId="0" fontId="96" fillId="45" borderId="32" applyNumberFormat="0" applyAlignment="0" applyProtection="0"/>
    <xf numFmtId="0" fontId="96" fillId="23" borderId="32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11" fillId="0" borderId="0" applyNumberFormat="0" applyFont="0" applyFill="0" applyBorder="0" applyProtection="0">
      <alignment horizontal="centerContinuous"/>
    </xf>
    <xf numFmtId="0" fontId="12" fillId="0" borderId="0" applyFill="0" applyBorder="0" applyProtection="0">
      <alignment horizontal="center"/>
      <protection locked="0"/>
    </xf>
    <xf numFmtId="0" fontId="65" fillId="0" borderId="0" applyFill="0" applyBorder="0" applyProtection="0">
      <alignment horizontal="center"/>
    </xf>
    <xf numFmtId="174" fontId="99" fillId="0" borderId="0"/>
    <xf numFmtId="254" fontId="11" fillId="0" borderId="0"/>
    <xf numFmtId="0" fontId="100" fillId="46" borderId="10">
      <alignment horizontal="left" vertical="top" indent="1"/>
    </xf>
    <xf numFmtId="0" fontId="101" fillId="2" borderId="10">
      <alignment horizontal="center" vertical="center"/>
    </xf>
    <xf numFmtId="0" fontId="102" fillId="0" borderId="10">
      <alignment horizontal="left" vertical="top" indent="1"/>
    </xf>
    <xf numFmtId="0" fontId="11" fillId="2" borderId="0">
      <alignment vertical="center"/>
    </xf>
    <xf numFmtId="0" fontId="103" fillId="2" borderId="10">
      <alignment horizontal="left" vertical="center" indent="1"/>
    </xf>
    <xf numFmtId="0" fontId="104" fillId="2" borderId="10">
      <alignment horizontal="left" vertical="center" indent="1"/>
    </xf>
    <xf numFmtId="0" fontId="2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219" fontId="107" fillId="0" borderId="0" applyNumberFormat="0" applyFill="0" applyBorder="0" applyProtection="0">
      <alignment horizontal="right"/>
    </xf>
    <xf numFmtId="0" fontId="11" fillId="0" borderId="0">
      <alignment horizontal="center" wrapText="1"/>
      <protection hidden="1"/>
    </xf>
    <xf numFmtId="0" fontId="11" fillId="0" borderId="0">
      <alignment horizontal="center" wrapText="1"/>
      <protection hidden="1"/>
    </xf>
    <xf numFmtId="0" fontId="76" fillId="0" borderId="35">
      <alignment horizontal="center"/>
    </xf>
    <xf numFmtId="174" fontId="76" fillId="0" borderId="0" applyBorder="0">
      <alignment horizontal="right"/>
    </xf>
    <xf numFmtId="174" fontId="76" fillId="0" borderId="29" applyAlignment="0">
      <alignment horizontal="right"/>
    </xf>
    <xf numFmtId="255" fontId="108" fillId="0" borderId="0"/>
    <xf numFmtId="255" fontId="108" fillId="0" borderId="0"/>
    <xf numFmtId="255" fontId="108" fillId="0" borderId="0"/>
    <xf numFmtId="255" fontId="108" fillId="0" borderId="0"/>
    <xf numFmtId="255" fontId="108" fillId="0" borderId="0"/>
    <xf numFmtId="255" fontId="108" fillId="0" borderId="0"/>
    <xf numFmtId="255" fontId="108" fillId="0" borderId="0"/>
    <xf numFmtId="255" fontId="108" fillId="0" borderId="0"/>
    <xf numFmtId="256" fontId="109" fillId="0" borderId="0"/>
    <xf numFmtId="257" fontId="35" fillId="0" borderId="0"/>
    <xf numFmtId="38" fontId="11" fillId="0" borderId="0">
      <alignment horizontal="center"/>
      <protection locked="0"/>
    </xf>
    <xf numFmtId="258" fontId="45" fillId="0" borderId="0" applyFill="0" applyBorder="0" applyProtection="0"/>
    <xf numFmtId="259" fontId="110" fillId="0" borderId="0" applyFont="0" applyFill="0" applyBorder="0" applyAlignment="0" applyProtection="0">
      <alignment horizontal="right"/>
    </xf>
    <xf numFmtId="260" fontId="110" fillId="0" borderId="0" applyFont="0" applyFill="0" applyBorder="0" applyAlignment="0" applyProtection="0"/>
    <xf numFmtId="0" fontId="111" fillId="0" borderId="0" applyFont="0" applyFill="0" applyBorder="0" applyAlignment="0" applyProtection="0"/>
    <xf numFmtId="39" fontId="112" fillId="0" borderId="0" applyFont="0" applyFill="0" applyBorder="0" applyAlignment="0" applyProtection="0"/>
    <xf numFmtId="0" fontId="113" fillId="0" borderId="0" applyFont="0" applyFill="0" applyBorder="0" applyAlignment="0" applyProtection="0"/>
    <xf numFmtId="261" fontId="72" fillId="0" borderId="0" applyFill="0" applyBorder="0" applyProtection="0"/>
    <xf numFmtId="172" fontId="42" fillId="0" borderId="0" applyFont="0" applyFill="0" applyBorder="0" applyAlignment="0" applyProtection="0"/>
    <xf numFmtId="43" fontId="54" fillId="0" borderId="0" applyFont="0" applyFill="0" applyBorder="0" applyAlignment="0" applyProtection="0"/>
    <xf numFmtId="171" fontId="5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40" fillId="0" borderId="0" applyFont="0" applyFill="0" applyBorder="0" applyAlignment="0" applyProtection="0"/>
    <xf numFmtId="40" fontId="42" fillId="0" borderId="0" applyFont="0" applyFill="0" applyBorder="0" applyAlignment="0" applyProtection="0"/>
    <xf numFmtId="37" fontId="11" fillId="0" borderId="0" applyFont="0" applyFill="0" applyBorder="0" applyAlignment="0" applyProtection="0"/>
    <xf numFmtId="37" fontId="11" fillId="0" borderId="0" applyFont="0" applyFill="0" applyBorder="0" applyAlignment="0" applyProtection="0"/>
    <xf numFmtId="40" fontId="42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233" fontId="114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54" fillId="0" borderId="0" applyFont="0" applyFill="0" applyBorder="0" applyAlignment="0" applyProtection="0"/>
    <xf numFmtId="171" fontId="54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42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0" fontId="42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45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262" fontId="115" fillId="0" borderId="0" applyFont="0" applyFill="0" applyBorder="0">
      <alignment horizontal="right"/>
    </xf>
    <xf numFmtId="263" fontId="116" fillId="0" borderId="0" applyFont="0" applyFill="0" applyBorder="0" applyAlignment="0"/>
    <xf numFmtId="264" fontId="115" fillId="0" borderId="0" applyFont="0" applyFill="0" applyBorder="0" applyAlignment="0"/>
    <xf numFmtId="265" fontId="117" fillId="47" borderId="2" applyFont="0" applyFill="0" applyBorder="0" applyAlignment="0"/>
    <xf numFmtId="265" fontId="117" fillId="47" borderId="2" applyFont="0" applyFill="0" applyBorder="0" applyAlignment="0"/>
    <xf numFmtId="265" fontId="117" fillId="47" borderId="2" applyFont="0" applyFill="0" applyBorder="0" applyAlignment="0"/>
    <xf numFmtId="265" fontId="117" fillId="47" borderId="2" applyFont="0" applyFill="0" applyBorder="0" applyAlignment="0"/>
    <xf numFmtId="3" fontId="118" fillId="0" borderId="0" applyFont="0" applyFill="0" applyBorder="0" applyAlignment="0" applyProtection="0"/>
    <xf numFmtId="0" fontId="119" fillId="0" borderId="0"/>
    <xf numFmtId="0" fontId="120" fillId="0" borderId="0"/>
    <xf numFmtId="0" fontId="119" fillId="0" borderId="0"/>
    <xf numFmtId="41" fontId="11" fillId="0" borderId="0" applyFont="0" applyFill="0" applyBorder="0" applyAlignment="0" applyProtection="0"/>
    <xf numFmtId="0" fontId="120" fillId="0" borderId="0"/>
    <xf numFmtId="0" fontId="119" fillId="0" borderId="0"/>
    <xf numFmtId="41" fontId="11" fillId="0" borderId="0" applyFont="0" applyFill="0" applyBorder="0" applyAlignment="0" applyProtection="0"/>
    <xf numFmtId="39" fontId="121" fillId="0" borderId="0" applyFont="0" applyFill="0" applyBorder="0" applyAlignment="0" applyProtection="0"/>
    <xf numFmtId="0" fontId="122" fillId="48" borderId="0">
      <alignment horizontal="center" vertical="center" wrapText="1"/>
    </xf>
    <xf numFmtId="0" fontId="123" fillId="0" borderId="0" applyNumberFormat="0" applyFill="0" applyBorder="0">
      <alignment horizontal="right"/>
    </xf>
    <xf numFmtId="0" fontId="11" fillId="48" borderId="0">
      <alignment horizontal="center" vertical="center" wrapText="1"/>
    </xf>
    <xf numFmtId="38" fontId="124" fillId="0" borderId="0" applyNumberFormat="0" applyFill="0" applyBorder="0">
      <alignment vertical="center"/>
    </xf>
    <xf numFmtId="0" fontId="11" fillId="0" borderId="0" applyNumberFormat="0" applyAlignment="0">
      <alignment horizontal="left"/>
    </xf>
    <xf numFmtId="0" fontId="11" fillId="0" borderId="0" applyNumberFormat="0" applyAlignment="0">
      <alignment horizontal="left"/>
    </xf>
    <xf numFmtId="0" fontId="45" fillId="0" borderId="0"/>
    <xf numFmtId="0" fontId="125" fillId="0" borderId="0">
      <alignment horizontal="left"/>
    </xf>
    <xf numFmtId="0" fontId="126" fillId="0" borderId="0"/>
    <xf numFmtId="0" fontId="127" fillId="0" borderId="0">
      <alignment horizontal="left"/>
    </xf>
    <xf numFmtId="266" fontId="11" fillId="0" borderId="0" applyFill="0" applyBorder="0">
      <alignment horizontal="right"/>
      <protection locked="0"/>
    </xf>
    <xf numFmtId="266" fontId="11" fillId="0" borderId="0" applyFill="0" applyBorder="0">
      <alignment horizontal="right"/>
      <protection locked="0"/>
    </xf>
    <xf numFmtId="0" fontId="119" fillId="0" borderId="36"/>
    <xf numFmtId="188" fontId="18" fillId="0" borderId="0"/>
    <xf numFmtId="167" fontId="128" fillId="0" borderId="37">
      <protection locked="0"/>
    </xf>
    <xf numFmtId="167" fontId="128" fillId="0" borderId="37">
      <protection locked="0"/>
    </xf>
    <xf numFmtId="267" fontId="110" fillId="0" borderId="0" applyFont="0" applyFill="0" applyBorder="0" applyAlignment="0" applyProtection="0">
      <alignment horizontal="right"/>
    </xf>
    <xf numFmtId="0" fontId="113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113" fillId="0" borderId="0" applyFont="0" applyFill="0" applyBorder="0" applyAlignment="0" applyProtection="0"/>
    <xf numFmtId="268" fontId="114" fillId="0" borderId="0" applyFont="0" applyFill="0" applyBorder="0" applyAlignment="0" applyProtection="0"/>
    <xf numFmtId="269" fontId="110" fillId="0" borderId="0" applyFont="0" applyFill="0" applyBorder="0" applyAlignment="0" applyProtection="0">
      <alignment horizontal="right"/>
    </xf>
    <xf numFmtId="270" fontId="114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271" fontId="129" fillId="0" borderId="0" applyFont="0" applyFill="0" applyBorder="0"/>
    <xf numFmtId="272" fontId="130" fillId="0" borderId="0" applyFont="0" applyFill="0" applyBorder="0" applyAlignment="0"/>
    <xf numFmtId="273" fontId="131" fillId="0" borderId="5" applyFont="0" applyFill="0" applyBorder="0" applyAlignment="0"/>
    <xf numFmtId="273" fontId="131" fillId="0" borderId="5" applyFont="0" applyFill="0" applyBorder="0" applyAlignment="0"/>
    <xf numFmtId="168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0" fontId="42" fillId="0" borderId="0" applyFont="0" applyFill="0" applyBorder="0" applyAlignment="0">
      <protection locked="0"/>
    </xf>
    <xf numFmtId="274" fontId="11" fillId="9" borderId="0" applyFont="0" applyBorder="0"/>
    <xf numFmtId="0" fontId="11" fillId="9" borderId="0" applyFont="0" applyBorder="0"/>
    <xf numFmtId="240" fontId="132" fillId="0" borderId="7" applyNumberFormat="0" applyFill="0" applyBorder="0" applyProtection="0"/>
    <xf numFmtId="240" fontId="132" fillId="0" borderId="7" applyNumberFormat="0" applyFill="0" applyBorder="0" applyProtection="0"/>
    <xf numFmtId="275" fontId="34" fillId="9" borderId="4">
      <alignment horizontal="right"/>
    </xf>
    <xf numFmtId="275" fontId="34" fillId="9" borderId="4">
      <alignment horizontal="right"/>
    </xf>
    <xf numFmtId="275" fontId="34" fillId="9" borderId="4">
      <alignment horizontal="right"/>
    </xf>
    <xf numFmtId="0" fontId="12" fillId="9" borderId="0" applyNumberFormat="0" applyFont="0" applyFill="0" applyBorder="0" applyProtection="0">
      <alignment horizontal="left"/>
    </xf>
    <xf numFmtId="276" fontId="52" fillId="0" borderId="0" applyFont="0" applyFill="0" applyBorder="0" applyAlignment="0" applyProtection="0"/>
    <xf numFmtId="0" fontId="119" fillId="0" borderId="38" applyNumberFormat="0" applyFill="0">
      <alignment horizontal="right"/>
    </xf>
    <xf numFmtId="0" fontId="133" fillId="0" borderId="38">
      <alignment horizontal="right" vertical="center"/>
    </xf>
    <xf numFmtId="49" fontId="134" fillId="0" borderId="38">
      <alignment horizontal="left" vertical="center"/>
    </xf>
    <xf numFmtId="38" fontId="135" fillId="33" borderId="39">
      <protection locked="0"/>
    </xf>
    <xf numFmtId="0" fontId="136" fillId="0" borderId="0"/>
    <xf numFmtId="0" fontId="137" fillId="0" borderId="0" applyNumberFormat="0" applyAlignment="0"/>
    <xf numFmtId="15" fontId="42" fillId="0" borderId="0"/>
    <xf numFmtId="17" fontId="76" fillId="0" borderId="0" applyFill="0" applyBorder="0">
      <alignment horizontal="right"/>
    </xf>
    <xf numFmtId="277" fontId="110" fillId="0" borderId="0" applyFont="0" applyFill="0" applyBorder="0" applyAlignment="0" applyProtection="0"/>
    <xf numFmtId="14" fontId="42" fillId="0" borderId="0"/>
    <xf numFmtId="14" fontId="138" fillId="0" borderId="0" applyFont="0" applyFill="0" applyBorder="0" applyAlignment="0" applyProtection="0">
      <alignment horizontal="center"/>
    </xf>
    <xf numFmtId="278" fontId="138" fillId="0" borderId="0" applyFont="0" applyFill="0" applyBorder="0" applyAlignment="0" applyProtection="0">
      <alignment horizontal="center"/>
    </xf>
    <xf numFmtId="279" fontId="139" fillId="47" borderId="0" applyFont="0" applyFill="0">
      <alignment horizontal="right"/>
    </xf>
    <xf numFmtId="0" fontId="12" fillId="0" borderId="40" applyNumberFormat="0" applyFont="0" applyFill="0" applyBorder="0" applyAlignment="0">
      <alignment horizontal="right" vertical="center"/>
    </xf>
    <xf numFmtId="172" fontId="9" fillId="0" borderId="11" applyFont="0" applyFill="0" applyBorder="0" applyProtection="0">
      <alignment horizontal="right"/>
    </xf>
    <xf numFmtId="0" fontId="11" fillId="0" borderId="0"/>
    <xf numFmtId="2" fontId="140" fillId="49" borderId="0">
      <alignment horizontal="left"/>
      <protection hidden="1"/>
    </xf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41" fillId="0" borderId="0">
      <protection locked="0"/>
    </xf>
    <xf numFmtId="0" fontId="11" fillId="0" borderId="0"/>
    <xf numFmtId="0" fontId="11" fillId="0" borderId="0"/>
    <xf numFmtId="0" fontId="11" fillId="0" borderId="0"/>
    <xf numFmtId="280" fontId="59" fillId="0" borderId="0" applyFont="0" applyFill="0" applyBorder="0" applyAlignment="0" applyProtection="0">
      <alignment horizontal="right"/>
    </xf>
    <xf numFmtId="165" fontId="35" fillId="0" borderId="0" applyFont="0" applyFill="0" applyBorder="0" applyAlignment="0" applyProtection="0">
      <alignment horizontal="right"/>
    </xf>
    <xf numFmtId="165" fontId="35" fillId="0" borderId="0" applyFont="0" applyFill="0" applyBorder="0" applyAlignment="0" applyProtection="0"/>
    <xf numFmtId="281" fontId="45" fillId="0" borderId="0" applyFont="0" applyFill="0" applyBorder="0" applyAlignment="0" applyProtection="0"/>
    <xf numFmtId="0" fontId="110" fillId="0" borderId="41" applyNumberFormat="0" applyFont="0" applyFill="0" applyAlignment="0" applyProtection="0"/>
    <xf numFmtId="1" fontId="35" fillId="0" borderId="0"/>
    <xf numFmtId="0" fontId="142" fillId="0" borderId="0" applyNumberFormat="0" applyFill="0" applyBorder="0" applyAlignment="0"/>
    <xf numFmtId="0" fontId="143" fillId="0" borderId="0" applyFont="0" applyFill="0" applyBorder="0" applyAlignment="0" applyProtection="0"/>
    <xf numFmtId="0" fontId="143" fillId="0" borderId="0" applyFont="0" applyFill="0" applyBorder="0" applyAlignment="0" applyProtection="0"/>
    <xf numFmtId="282" fontId="131" fillId="0" borderId="5" applyFont="0" applyFill="0" applyBorder="0">
      <alignment horizontal="center"/>
    </xf>
    <xf numFmtId="282" fontId="131" fillId="0" borderId="5" applyFont="0" applyFill="0" applyBorder="0">
      <alignment horizontal="center"/>
    </xf>
    <xf numFmtId="0" fontId="9" fillId="0" borderId="0"/>
    <xf numFmtId="188" fontId="144" fillId="34" borderId="0">
      <alignment horizontal="right"/>
    </xf>
    <xf numFmtId="0" fontId="72" fillId="0" borderId="0" applyNumberFormat="0" applyAlignment="0"/>
    <xf numFmtId="0" fontId="145" fillId="0" borderId="0">
      <protection locked="0"/>
    </xf>
    <xf numFmtId="0" fontId="145" fillId="0" borderId="0">
      <protection locked="0"/>
    </xf>
    <xf numFmtId="0" fontId="146" fillId="0" borderId="0" applyNumberFormat="0" applyFill="0" applyBorder="0" applyAlignment="0" applyProtection="0"/>
    <xf numFmtId="0" fontId="55" fillId="50" borderId="0" applyNumberFormat="0" applyBorder="0" applyAlignment="0" applyProtection="0"/>
    <xf numFmtId="0" fontId="55" fillId="26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27" borderId="0" applyNumberFormat="0" applyBorder="0" applyAlignment="0" applyProtection="0"/>
    <xf numFmtId="0" fontId="55" fillId="53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54" borderId="0" applyNumberFormat="0" applyBorder="0" applyAlignment="0" applyProtection="0"/>
    <xf numFmtId="0" fontId="55" fillId="29" borderId="0" applyNumberFormat="0" applyBorder="0" applyAlignment="0" applyProtection="0"/>
    <xf numFmtId="0" fontId="55" fillId="24" borderId="0" applyNumberFormat="0" applyBorder="0" applyAlignment="0" applyProtection="0"/>
    <xf numFmtId="0" fontId="55" fillId="53" borderId="0" applyNumberFormat="0" applyBorder="0" applyAlignment="0" applyProtection="0"/>
    <xf numFmtId="0" fontId="55" fillId="26" borderId="0" applyNumberFormat="0" applyBorder="0" applyAlignment="0" applyProtection="0"/>
    <xf numFmtId="0" fontId="55" fillId="51" borderId="0" applyNumberFormat="0" applyBorder="0" applyAlignment="0" applyProtection="0"/>
    <xf numFmtId="0" fontId="11" fillId="0" borderId="0" applyNumberFormat="0" applyAlignment="0">
      <alignment horizontal="left"/>
    </xf>
    <xf numFmtId="0" fontId="11" fillId="0" borderId="0" applyNumberFormat="0" applyAlignment="0">
      <alignment horizontal="left"/>
    </xf>
    <xf numFmtId="0" fontId="147" fillId="0" borderId="0"/>
    <xf numFmtId="0" fontId="148" fillId="11" borderId="31" applyNumberFormat="0" applyAlignment="0" applyProtection="0"/>
    <xf numFmtId="0" fontId="148" fillId="15" borderId="31" applyNumberFormat="0" applyAlignment="0" applyProtection="0"/>
    <xf numFmtId="0" fontId="148" fillId="15" borderId="31" applyNumberFormat="0" applyAlignment="0" applyProtection="0"/>
    <xf numFmtId="0" fontId="148" fillId="11" borderId="31" applyNumberFormat="0" applyAlignment="0" applyProtection="0"/>
    <xf numFmtId="9" fontId="149" fillId="0" borderId="10" applyNumberFormat="0" applyBorder="0" applyAlignment="0">
      <protection locked="0"/>
    </xf>
    <xf numFmtId="0" fontId="35" fillId="55" borderId="39" applyNumberFormat="0" applyFont="0" applyAlignment="0">
      <protection locked="0"/>
    </xf>
    <xf numFmtId="0" fontId="11" fillId="0" borderId="0"/>
    <xf numFmtId="229" fontId="11" fillId="0" borderId="0"/>
    <xf numFmtId="259" fontId="11" fillId="0" borderId="0"/>
    <xf numFmtId="269" fontId="11" fillId="0" borderId="0"/>
    <xf numFmtId="39" fontId="34" fillId="56" borderId="0"/>
    <xf numFmtId="283" fontId="34" fillId="0" borderId="0"/>
    <xf numFmtId="284" fontId="45" fillId="0" borderId="0" applyFont="0" applyFill="0" applyBorder="0" applyProtection="0">
      <alignment horizontal="left"/>
      <protection locked="0"/>
    </xf>
    <xf numFmtId="285" fontId="34" fillId="0" borderId="0"/>
    <xf numFmtId="286" fontId="45" fillId="0" borderId="0" applyFont="0" applyFill="0" applyBorder="0" applyProtection="0">
      <alignment horizontal="left"/>
      <protection locked="0"/>
    </xf>
    <xf numFmtId="49" fontId="150" fillId="0" borderId="0">
      <alignment wrapText="1"/>
    </xf>
    <xf numFmtId="0" fontId="11" fillId="0" borderId="0"/>
    <xf numFmtId="287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88" fontId="11" fillId="0" borderId="0" applyFont="0" applyFill="0" applyBorder="0" applyAlignment="0" applyProtection="0"/>
    <xf numFmtId="288" fontId="11" fillId="0" borderId="0" applyFont="0" applyFill="0" applyBorder="0" applyAlignment="0" applyProtection="0"/>
    <xf numFmtId="288" fontId="11" fillId="0" borderId="0" applyFont="0" applyFill="0" applyBorder="0" applyAlignment="0" applyProtection="0"/>
    <xf numFmtId="3" fontId="12" fillId="0" borderId="42" applyFill="0" applyBorder="0"/>
    <xf numFmtId="289" fontId="45" fillId="0" borderId="0" applyFont="0" applyFill="0" applyBorder="0" applyAlignment="0" applyProtection="0"/>
    <xf numFmtId="282" fontId="18" fillId="0" borderId="0" applyFont="0" applyFill="0" applyBorder="0" applyAlignment="0">
      <alignment vertical="center"/>
    </xf>
    <xf numFmtId="290" fontId="29" fillId="57" borderId="2" applyNumberFormat="0" applyFont="0" applyBorder="0" applyAlignment="0" applyProtection="0">
      <alignment horizontal="right"/>
    </xf>
    <xf numFmtId="290" fontId="29" fillId="57" borderId="2" applyNumberFormat="0" applyFont="0" applyBorder="0" applyAlignment="0" applyProtection="0">
      <alignment horizontal="right"/>
    </xf>
    <xf numFmtId="290" fontId="29" fillId="57" borderId="2" applyNumberFormat="0" applyFont="0" applyBorder="0" applyAlignment="0" applyProtection="0">
      <alignment horizontal="right"/>
    </xf>
    <xf numFmtId="290" fontId="29" fillId="57" borderId="2" applyNumberFormat="0" applyFont="0" applyBorder="0" applyAlignment="0" applyProtection="0">
      <alignment horizontal="right"/>
    </xf>
    <xf numFmtId="0" fontId="141" fillId="0" borderId="0">
      <protection locked="0"/>
    </xf>
    <xf numFmtId="0" fontId="141" fillId="0" borderId="0">
      <protection locked="0"/>
    </xf>
    <xf numFmtId="0" fontId="141" fillId="0" borderId="0">
      <protection locked="0"/>
    </xf>
    <xf numFmtId="0" fontId="141" fillId="0" borderId="0">
      <protection locked="0"/>
    </xf>
    <xf numFmtId="0" fontId="141" fillId="0" borderId="0">
      <protection locked="0"/>
    </xf>
    <xf numFmtId="0" fontId="141" fillId="0" borderId="0">
      <protection locked="0"/>
    </xf>
    <xf numFmtId="0" fontId="141" fillId="0" borderId="0">
      <protection locked="0"/>
    </xf>
    <xf numFmtId="0" fontId="119" fillId="0" borderId="0"/>
    <xf numFmtId="291" fontId="57" fillId="0" borderId="0">
      <alignment horizontal="right"/>
    </xf>
    <xf numFmtId="1" fontId="11" fillId="58" borderId="1" applyNumberFormat="0" applyBorder="0" applyAlignment="0">
      <alignment horizontal="centerContinuous" vertical="center"/>
      <protection locked="0"/>
    </xf>
    <xf numFmtId="0" fontId="141" fillId="0" borderId="0">
      <protection locked="0"/>
    </xf>
    <xf numFmtId="40" fontId="11" fillId="0" borderId="0" applyNumberFormat="0">
      <alignment horizontal="right"/>
    </xf>
    <xf numFmtId="172" fontId="45" fillId="0" borderId="0" applyFont="0" applyFill="0" applyBorder="0" applyAlignment="0" applyProtection="0">
      <alignment horizontal="right"/>
    </xf>
    <xf numFmtId="0" fontId="141" fillId="0" borderId="0">
      <protection locked="0"/>
    </xf>
    <xf numFmtId="180" fontId="151" fillId="0" borderId="0" applyNumberFormat="0" applyFont="0" applyAlignment="0">
      <alignment vertical="center"/>
    </xf>
    <xf numFmtId="0" fontId="18" fillId="0" borderId="0" applyFont="0" applyFill="0" applyBorder="0" applyAlignment="0" applyProtection="0"/>
    <xf numFmtId="0" fontId="10" fillId="0" borderId="7" applyFont="0" applyFill="0" applyBorder="0" applyAlignment="0" applyProtection="0">
      <alignment horizontal="center"/>
    </xf>
    <xf numFmtId="292" fontId="29" fillId="0" borderId="0" applyFont="0" applyFill="0" applyBorder="0" applyAlignment="0"/>
    <xf numFmtId="0" fontId="141" fillId="0" borderId="0">
      <protection locked="0"/>
    </xf>
    <xf numFmtId="0" fontId="152" fillId="0" borderId="0">
      <alignment horizontal="left"/>
    </xf>
    <xf numFmtId="0" fontId="153" fillId="0" borderId="0">
      <alignment horizontal="left"/>
    </xf>
    <xf numFmtId="0" fontId="154" fillId="0" borderId="0" applyFill="0" applyBorder="0" applyProtection="0">
      <alignment horizontal="left"/>
    </xf>
    <xf numFmtId="0" fontId="154" fillId="0" borderId="0" applyNumberFormat="0" applyFill="0" applyBorder="0" applyProtection="0">
      <alignment horizontal="left"/>
    </xf>
    <xf numFmtId="0" fontId="154" fillId="0" borderId="0" applyFill="0" applyBorder="0" applyProtection="0">
      <alignment vertical="center"/>
    </xf>
    <xf numFmtId="0" fontId="155" fillId="0" borderId="0" applyNumberFormat="0" applyFill="0" applyBorder="0" applyAlignment="0" applyProtection="0"/>
    <xf numFmtId="1" fontId="29" fillId="0" borderId="0" applyNumberFormat="0" applyBorder="0" applyAlignment="0" applyProtection="0"/>
    <xf numFmtId="293" fontId="156" fillId="0" borderId="0" applyBorder="0" applyProtection="0"/>
    <xf numFmtId="0" fontId="29" fillId="0" borderId="43" applyNumberFormat="0" applyFont="0" applyFill="0" applyAlignment="0" applyProtection="0">
      <alignment vertical="center" wrapText="1"/>
    </xf>
    <xf numFmtId="294" fontId="34" fillId="0" borderId="44"/>
    <xf numFmtId="0" fontId="34" fillId="9" borderId="4">
      <alignment horizontal="right"/>
    </xf>
    <xf numFmtId="0" fontId="34" fillId="9" borderId="4">
      <alignment horizontal="right"/>
    </xf>
    <xf numFmtId="0" fontId="34" fillId="9" borderId="4">
      <alignment horizontal="right"/>
    </xf>
    <xf numFmtId="295" fontId="34" fillId="9" borderId="4">
      <alignment horizontal="right"/>
    </xf>
    <xf numFmtId="295" fontId="34" fillId="9" borderId="4">
      <alignment horizontal="right"/>
    </xf>
    <xf numFmtId="295" fontId="34" fillId="9" borderId="4">
      <alignment horizontal="right"/>
    </xf>
    <xf numFmtId="296" fontId="157" fillId="0" borderId="0">
      <alignment vertical="center"/>
    </xf>
    <xf numFmtId="250" fontId="76" fillId="9" borderId="0" applyNumberFormat="0" applyBorder="0">
      <alignment horizontal="center" vertical="center"/>
    </xf>
    <xf numFmtId="0" fontId="158" fillId="0" borderId="0"/>
    <xf numFmtId="166" fontId="11" fillId="0" borderId="0"/>
    <xf numFmtId="38" fontId="29" fillId="9" borderId="0" applyNumberFormat="0" applyBorder="0" applyAlignment="0" applyProtection="0"/>
    <xf numFmtId="1" fontId="58" fillId="9" borderId="25">
      <alignment horizontal="center" vertical="center"/>
    </xf>
    <xf numFmtId="297" fontId="159" fillId="0" borderId="0" applyFill="0" applyBorder="0" applyAlignment="0" applyProtection="0"/>
    <xf numFmtId="297" fontId="160" fillId="0" borderId="0" applyAlignment="0">
      <alignment horizontal="left"/>
      <protection locked="0"/>
    </xf>
    <xf numFmtId="0" fontId="11" fillId="0" borderId="0" applyNumberFormat="0" applyFont="0" applyBorder="0" applyAlignment="0"/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55" fillId="0" borderId="0">
      <alignment horizontal="right"/>
    </xf>
    <xf numFmtId="49" fontId="161" fillId="0" borderId="0">
      <alignment horizontal="right"/>
    </xf>
    <xf numFmtId="49" fontId="161" fillId="0" borderId="0">
      <alignment horizontal="right"/>
    </xf>
    <xf numFmtId="49" fontId="161" fillId="0" borderId="0">
      <alignment horizontal="right"/>
    </xf>
    <xf numFmtId="49" fontId="161" fillId="0" borderId="0">
      <alignment horizontal="right"/>
    </xf>
    <xf numFmtId="49" fontId="161" fillId="0" borderId="0">
      <alignment horizontal="right"/>
    </xf>
    <xf numFmtId="49" fontId="161" fillId="0" borderId="0">
      <alignment horizontal="right"/>
    </xf>
    <xf numFmtId="49" fontId="11" fillId="0" borderId="0">
      <alignment horizontal="right"/>
    </xf>
    <xf numFmtId="49" fontId="11" fillId="0" borderId="0">
      <alignment horizontal="right"/>
    </xf>
    <xf numFmtId="49" fontId="11" fillId="0" borderId="0">
      <alignment horizontal="right"/>
    </xf>
    <xf numFmtId="49" fontId="11" fillId="0" borderId="0">
      <alignment horizontal="right"/>
    </xf>
    <xf numFmtId="49" fontId="161" fillId="0" borderId="0">
      <alignment horizontal="right"/>
    </xf>
    <xf numFmtId="296" fontId="162" fillId="0" borderId="0">
      <alignment vertical="center"/>
    </xf>
    <xf numFmtId="298" fontId="76" fillId="43" borderId="10" applyNumberFormat="0" applyFont="0" applyAlignment="0"/>
    <xf numFmtId="0" fontId="110" fillId="0" borderId="0" applyFont="0" applyFill="0" applyBorder="0" applyAlignment="0" applyProtection="0">
      <alignment horizontal="right"/>
    </xf>
    <xf numFmtId="0" fontId="29" fillId="43" borderId="0" applyNumberFormat="0" applyFont="0" applyBorder="0" applyAlignment="0" applyProtection="0">
      <alignment vertical="center" wrapText="1"/>
    </xf>
    <xf numFmtId="0" fontId="163" fillId="0" borderId="5" applyNumberFormat="0" applyBorder="0"/>
    <xf numFmtId="0" fontId="164" fillId="0" borderId="0" applyProtection="0">
      <alignment horizontal="right"/>
    </xf>
    <xf numFmtId="0" fontId="165" fillId="0" borderId="0">
      <alignment horizontal="left"/>
    </xf>
    <xf numFmtId="0" fontId="166" fillId="0" borderId="0">
      <alignment horizontal="right"/>
    </xf>
    <xf numFmtId="0" fontId="19" fillId="0" borderId="45" applyNumberFormat="0" applyAlignment="0" applyProtection="0">
      <alignment horizontal="left" vertical="center"/>
    </xf>
    <xf numFmtId="0" fontId="19" fillId="0" borderId="7">
      <alignment horizontal="left" vertical="center"/>
    </xf>
    <xf numFmtId="0" fontId="19" fillId="0" borderId="7">
      <alignment horizontal="left" vertical="center"/>
    </xf>
    <xf numFmtId="180" fontId="167" fillId="0" borderId="0" applyNumberFormat="0" applyFill="0" applyBorder="0">
      <alignment horizontal="left" vertical="center"/>
    </xf>
    <xf numFmtId="0" fontId="168" fillId="0" borderId="0">
      <alignment horizontal="left"/>
    </xf>
    <xf numFmtId="0" fontId="169" fillId="0" borderId="3">
      <alignment horizontal="left" vertical="top"/>
    </xf>
    <xf numFmtId="0" fontId="169" fillId="0" borderId="3">
      <alignment horizontal="left" vertical="top"/>
    </xf>
    <xf numFmtId="0" fontId="170" fillId="0" borderId="0">
      <alignment horizontal="left"/>
    </xf>
    <xf numFmtId="0" fontId="171" fillId="0" borderId="3">
      <alignment horizontal="left" vertical="top"/>
    </xf>
    <xf numFmtId="0" fontId="171" fillId="0" borderId="3">
      <alignment horizontal="left" vertical="top"/>
    </xf>
    <xf numFmtId="0" fontId="172" fillId="0" borderId="0">
      <alignment horizontal="left"/>
    </xf>
    <xf numFmtId="0" fontId="65" fillId="0" borderId="0" applyFill="0" applyAlignment="0" applyProtection="0">
      <protection locked="0"/>
    </xf>
    <xf numFmtId="0" fontId="173" fillId="0" borderId="0"/>
    <xf numFmtId="0" fontId="65" fillId="0" borderId="5" applyFill="0" applyAlignment="0" applyProtection="0">
      <protection locked="0"/>
    </xf>
    <xf numFmtId="0" fontId="19" fillId="0" borderId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74" fillId="0" borderId="38">
      <alignment horizontal="left"/>
    </xf>
    <xf numFmtId="0" fontId="175" fillId="0" borderId="13">
      <alignment horizontal="right" vertical="center"/>
    </xf>
    <xf numFmtId="0" fontId="176" fillId="0" borderId="38">
      <alignment horizontal="left" vertical="center"/>
    </xf>
    <xf numFmtId="0" fontId="119" fillId="0" borderId="38">
      <alignment horizontal="left" vertical="center"/>
    </xf>
    <xf numFmtId="0" fontId="174" fillId="0" borderId="38">
      <alignment horizontal="left"/>
    </xf>
    <xf numFmtId="0" fontId="174" fillId="59" borderId="0">
      <alignment horizontal="centerContinuous" wrapText="1"/>
    </xf>
    <xf numFmtId="0" fontId="11" fillId="0" borderId="0" applyNumberFormat="0" applyFont="0" applyFill="0" applyBorder="0" applyAlignment="0">
      <alignment horizontal="left"/>
    </xf>
    <xf numFmtId="164" fontId="156" fillId="0" borderId="0">
      <alignment horizontal="right"/>
      <protection hidden="1"/>
    </xf>
    <xf numFmtId="0" fontId="177" fillId="0" borderId="46" applyNumberFormat="0" applyFill="0" applyAlignment="0" applyProtection="0"/>
    <xf numFmtId="0" fontId="178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0" fontId="179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/>
    <xf numFmtId="0" fontId="181" fillId="0" borderId="0" applyNumberFormat="0" applyFill="0" applyBorder="0" applyAlignment="0" applyProtection="0">
      <alignment vertical="top"/>
      <protection locked="0"/>
    </xf>
    <xf numFmtId="0" fontId="182" fillId="0" borderId="0" applyNumberFormat="0" applyFill="0" applyBorder="0" applyAlignment="0" applyProtection="0">
      <alignment vertical="top"/>
      <protection locked="0"/>
    </xf>
    <xf numFmtId="38" fontId="11" fillId="0" borderId="0"/>
    <xf numFmtId="180" fontId="11" fillId="0" borderId="0"/>
    <xf numFmtId="188" fontId="35" fillId="0" borderId="0" applyFill="0" applyBorder="0" applyAlignment="0" applyProtection="0">
      <alignment horizontal="right"/>
      <protection locked="0"/>
    </xf>
    <xf numFmtId="0" fontId="183" fillId="18" borderId="0" applyNumberFormat="0" applyBorder="0" applyAlignment="0" applyProtection="0"/>
    <xf numFmtId="0" fontId="183" fillId="14" borderId="0" applyNumberFormat="0" applyBorder="0" applyAlignment="0" applyProtection="0"/>
    <xf numFmtId="0" fontId="183" fillId="14" borderId="0" applyNumberFormat="0" applyBorder="0" applyAlignment="0" applyProtection="0"/>
    <xf numFmtId="0" fontId="32" fillId="0" borderId="0"/>
    <xf numFmtId="0" fontId="184" fillId="43" borderId="0">
      <alignment horizontal="left" wrapText="1" indent="2"/>
    </xf>
    <xf numFmtId="256" fontId="155" fillId="0" borderId="0" applyBorder="0" applyAlignment="0"/>
    <xf numFmtId="10" fontId="29" fillId="43" borderId="10" applyNumberFormat="0" applyBorder="0" applyAlignment="0" applyProtection="0"/>
    <xf numFmtId="0" fontId="42" fillId="60" borderId="0" applyNumberFormat="0" applyFont="0" applyBorder="0" applyAlignment="0" applyProtection="0"/>
    <xf numFmtId="299" fontId="185" fillId="0" borderId="0" applyFill="0" applyBorder="0" applyProtection="0"/>
    <xf numFmtId="300" fontId="185" fillId="0" borderId="0" applyFill="0" applyBorder="0" applyProtection="0"/>
    <xf numFmtId="301" fontId="72" fillId="0" borderId="0" applyFill="0" applyBorder="0" applyProtection="0"/>
    <xf numFmtId="302" fontId="185" fillId="0" borderId="0" applyFill="0" applyBorder="0" applyProtection="0"/>
    <xf numFmtId="197" fontId="185" fillId="0" borderId="0" applyFill="0" applyBorder="0" applyProtection="0"/>
    <xf numFmtId="0" fontId="177" fillId="0" borderId="0" applyNumberFormat="0" applyFill="0" applyBorder="0" applyAlignment="0">
      <protection locked="0"/>
    </xf>
    <xf numFmtId="303" fontId="186" fillId="0" borderId="0" applyFill="0" applyBorder="0" applyProtection="0">
      <alignment vertical="center"/>
    </xf>
    <xf numFmtId="304" fontId="186" fillId="0" borderId="0" applyFill="0" applyBorder="0" applyProtection="0">
      <alignment vertical="center"/>
    </xf>
    <xf numFmtId="305" fontId="72" fillId="0" borderId="0" applyFont="0" applyFill="0" applyBorder="0" applyAlignment="0">
      <protection locked="0"/>
    </xf>
    <xf numFmtId="197" fontId="72" fillId="0" borderId="0" applyFont="0" applyFill="0" applyBorder="0" applyAlignment="0">
      <protection locked="0"/>
    </xf>
    <xf numFmtId="306" fontId="186" fillId="0" borderId="0" applyFill="0" applyBorder="0" applyProtection="0">
      <alignment vertical="center"/>
    </xf>
    <xf numFmtId="9" fontId="45" fillId="61" borderId="10" applyProtection="0">
      <alignment horizontal="right"/>
      <protection locked="0"/>
    </xf>
    <xf numFmtId="307" fontId="186" fillId="0" borderId="0" applyFill="0" applyBorder="0" applyProtection="0">
      <alignment vertical="center"/>
    </xf>
    <xf numFmtId="0" fontId="37" fillId="0" borderId="0" applyFill="0" applyBorder="0" applyAlignment="0">
      <protection locked="0"/>
    </xf>
    <xf numFmtId="178" fontId="72" fillId="0" borderId="5" applyFill="0"/>
    <xf numFmtId="178" fontId="72" fillId="0" borderId="5" applyFill="0"/>
    <xf numFmtId="0" fontId="11" fillId="0" borderId="0" applyFill="0" applyBorder="0">
      <alignment horizontal="right"/>
      <protection locked="0"/>
    </xf>
    <xf numFmtId="0" fontId="11" fillId="0" borderId="0" applyFill="0" applyBorder="0">
      <alignment horizontal="right"/>
      <protection locked="0"/>
    </xf>
    <xf numFmtId="0" fontId="187" fillId="0" borderId="0"/>
    <xf numFmtId="182" fontId="11" fillId="0" borderId="0" applyFill="0" applyBorder="0">
      <alignment horizontal="right"/>
      <protection locked="0"/>
    </xf>
    <xf numFmtId="182" fontId="11" fillId="0" borderId="0" applyFill="0" applyBorder="0">
      <alignment horizontal="right"/>
      <protection locked="0"/>
    </xf>
    <xf numFmtId="308" fontId="11" fillId="0" borderId="0" applyNumberFormat="0" applyFill="0" applyBorder="0" applyAlignment="0" applyProtection="0"/>
    <xf numFmtId="0" fontId="12" fillId="62" borderId="47">
      <alignment horizontal="left" vertical="center" wrapText="1"/>
    </xf>
    <xf numFmtId="0" fontId="12" fillId="62" borderId="47">
      <alignment horizontal="left" vertical="center" wrapText="1"/>
    </xf>
    <xf numFmtId="172" fontId="11" fillId="0" borderId="0" applyFont="0" applyFill="0" applyBorder="0" applyAlignment="0" applyProtection="0"/>
    <xf numFmtId="184" fontId="188" fillId="0" borderId="9">
      <alignment vertical="center"/>
    </xf>
    <xf numFmtId="0" fontId="11" fillId="0" borderId="0" applyFont="0" applyFill="0" applyBorder="0" applyAlignment="0" applyProtection="0"/>
    <xf numFmtId="0" fontId="29" fillId="3" borderId="0" applyNumberFormat="0" applyFont="0" applyBorder="0" applyAlignment="0" applyProtection="0">
      <alignment vertical="center" wrapText="1"/>
    </xf>
    <xf numFmtId="255" fontId="76" fillId="0" borderId="0" applyNumberFormat="0" applyFill="0" applyBorder="0" applyAlignment="0" applyProtection="0"/>
    <xf numFmtId="172" fontId="45" fillId="0" borderId="0" applyNumberFormat="0" applyAlignment="0">
      <alignment horizontal="left"/>
    </xf>
    <xf numFmtId="0" fontId="1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29" fillId="0" borderId="5" applyNumberFormat="0" applyFont="0" applyFill="0" applyAlignment="0" applyProtection="0">
      <alignment vertical="center" wrapText="1"/>
    </xf>
    <xf numFmtId="1" fontId="29" fillId="0" borderId="5" applyNumberFormat="0" applyFont="0" applyFill="0" applyAlignment="0" applyProtection="0">
      <alignment horizontal="center"/>
    </xf>
    <xf numFmtId="38" fontId="29" fillId="0" borderId="48" applyNumberFormat="0" applyFont="0" applyFill="0" applyAlignment="0" applyProtection="0"/>
    <xf numFmtId="3" fontId="189" fillId="0" borderId="0"/>
    <xf numFmtId="245" fontId="11" fillId="0" borderId="0" applyFont="0" applyFill="0" applyBorder="0" applyAlignment="0" applyProtection="0"/>
    <xf numFmtId="0" fontId="11" fillId="9" borderId="0"/>
    <xf numFmtId="180" fontId="35" fillId="0" borderId="0" applyFont="0" applyFill="0" applyBorder="0" applyAlignment="0" applyProtection="0">
      <alignment horizontal="right"/>
    </xf>
    <xf numFmtId="0" fontId="18" fillId="0" borderId="0" applyFont="0" applyFill="0" applyBorder="0" applyAlignment="0">
      <alignment vertical="center"/>
    </xf>
    <xf numFmtId="0" fontId="11" fillId="0" borderId="0">
      <alignment horizontal="right"/>
    </xf>
    <xf numFmtId="309" fontId="34" fillId="0" borderId="0">
      <alignment horizontal="right"/>
    </xf>
    <xf numFmtId="310" fontId="119" fillId="0" borderId="0"/>
    <xf numFmtId="0" fontId="190" fillId="0" borderId="0" applyNumberFormat="0" applyAlignment="0"/>
    <xf numFmtId="240" fontId="191" fillId="0" borderId="28" applyNumberFormat="0" applyAlignment="0">
      <alignment horizontal="left"/>
    </xf>
    <xf numFmtId="9" fontId="191" fillId="0" borderId="13"/>
    <xf numFmtId="240" fontId="191" fillId="0" borderId="13" applyAlignment="0">
      <alignment horizontal="left"/>
    </xf>
    <xf numFmtId="1" fontId="191" fillId="0" borderId="0" applyAlignment="0">
      <alignment horizontal="left"/>
    </xf>
    <xf numFmtId="0" fontId="192" fillId="0" borderId="0"/>
    <xf numFmtId="1" fontId="193" fillId="0" borderId="0"/>
    <xf numFmtId="0" fontId="11" fillId="0" borderId="0"/>
    <xf numFmtId="0" fontId="11" fillId="0" borderId="0"/>
    <xf numFmtId="197" fontId="194" fillId="0" borderId="0" applyFill="0" applyBorder="0" applyAlignment="0" applyProtection="0"/>
    <xf numFmtId="38" fontId="195" fillId="0" borderId="0" applyNumberFormat="0" applyFill="0" applyBorder="0">
      <alignment horizontal="left" vertical="center"/>
    </xf>
    <xf numFmtId="0" fontId="196" fillId="0" borderId="0" applyNumberFormat="0" applyFont="0" applyBorder="0" applyAlignment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0" fontId="42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38" fontId="197" fillId="0" borderId="0" applyFont="0" applyFill="0" applyBorder="0" applyAlignment="0" applyProtection="0"/>
    <xf numFmtId="40" fontId="197" fillId="0" borderId="0" applyFont="0" applyFill="0" applyBorder="0" applyAlignment="0" applyProtection="0"/>
    <xf numFmtId="0" fontId="197" fillId="0" borderId="0" applyFont="0" applyFill="0" applyBorder="0" applyAlignment="0" applyProtection="0"/>
    <xf numFmtId="180" fontId="198" fillId="0" borderId="0" applyFill="0" applyBorder="0">
      <alignment vertical="center"/>
    </xf>
    <xf numFmtId="224" fontId="11" fillId="0" borderId="0">
      <alignment horizontal="right"/>
    </xf>
    <xf numFmtId="0" fontId="34" fillId="9" borderId="4">
      <alignment horizontal="right"/>
    </xf>
    <xf numFmtId="0" fontId="34" fillId="9" borderId="4">
      <alignment horizontal="right"/>
    </xf>
    <xf numFmtId="238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45" fillId="0" borderId="0" applyFont="0" applyFill="0" applyBorder="0" applyAlignment="0" applyProtection="0"/>
    <xf numFmtId="170" fontId="199" fillId="0" borderId="0" applyFont="0" applyFill="0" applyBorder="0" applyAlignment="0" applyProtection="0"/>
    <xf numFmtId="170" fontId="199" fillId="0" borderId="0" applyFont="0" applyFill="0" applyBorder="0" applyAlignment="0" applyProtection="0"/>
    <xf numFmtId="170" fontId="199" fillId="0" borderId="0" applyFont="0" applyFill="0" applyBorder="0" applyAlignment="0" applyProtection="0"/>
    <xf numFmtId="170" fontId="199" fillId="0" borderId="0" applyFont="0" applyFill="0" applyBorder="0" applyAlignment="0" applyProtection="0"/>
    <xf numFmtId="170" fontId="199" fillId="0" borderId="0" applyFont="0" applyFill="0" applyBorder="0" applyAlignment="0" applyProtection="0"/>
    <xf numFmtId="170" fontId="199" fillId="0" borderId="0" applyFont="0" applyFill="0" applyBorder="0" applyAlignment="0" applyProtection="0"/>
    <xf numFmtId="170" fontId="199" fillId="0" borderId="0" applyFont="0" applyFill="0" applyBorder="0" applyAlignment="0" applyProtection="0"/>
    <xf numFmtId="170" fontId="199" fillId="0" borderId="0" applyFont="0" applyFill="0" applyBorder="0" applyAlignment="0" applyProtection="0"/>
    <xf numFmtId="170" fontId="199" fillId="0" borderId="0" applyFont="0" applyFill="0" applyBorder="0" applyAlignment="0" applyProtection="0"/>
    <xf numFmtId="170" fontId="199" fillId="0" borderId="0" applyFont="0" applyFill="0" applyBorder="0" applyAlignment="0" applyProtection="0"/>
    <xf numFmtId="170" fontId="199" fillId="0" borderId="0" applyFont="0" applyFill="0" applyBorder="0" applyAlignment="0" applyProtection="0"/>
    <xf numFmtId="170" fontId="199" fillId="0" borderId="0" applyFont="0" applyFill="0" applyBorder="0" applyAlignment="0" applyProtection="0"/>
    <xf numFmtId="170" fontId="199" fillId="0" borderId="0" applyFont="0" applyFill="0" applyBorder="0" applyAlignment="0" applyProtection="0"/>
    <xf numFmtId="170" fontId="199" fillId="0" borderId="0" applyFont="0" applyFill="0" applyBorder="0" applyAlignment="0" applyProtection="0"/>
    <xf numFmtId="170" fontId="54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97" fillId="0" borderId="0" applyFont="0" applyFill="0" applyBorder="0" applyAlignment="0" applyProtection="0"/>
    <xf numFmtId="0" fontId="197" fillId="0" borderId="0" applyFont="0" applyFill="0" applyBorder="0" applyAlignment="0" applyProtection="0"/>
    <xf numFmtId="0" fontId="141" fillId="0" borderId="0">
      <protection locked="0"/>
    </xf>
    <xf numFmtId="0" fontId="137" fillId="63" borderId="0"/>
    <xf numFmtId="0" fontId="200" fillId="0" borderId="0" applyNumberFormat="0">
      <alignment horizontal="right"/>
    </xf>
    <xf numFmtId="311" fontId="201" fillId="62" borderId="49" applyFont="0" applyFill="0" applyBorder="0" applyAlignment="0">
      <alignment horizontal="center"/>
    </xf>
    <xf numFmtId="311" fontId="201" fillId="62" borderId="49" applyFont="0" applyFill="0" applyBorder="0" applyAlignment="0">
      <alignment horizontal="center"/>
    </xf>
    <xf numFmtId="312" fontId="18" fillId="2" borderId="0"/>
    <xf numFmtId="0" fontId="52" fillId="0" borderId="0" applyFill="0" applyBorder="0" applyAlignment="0" applyProtection="0"/>
    <xf numFmtId="0" fontId="110" fillId="0" borderId="0" applyFont="0" applyFill="0" applyBorder="0" applyAlignment="0" applyProtection="0">
      <alignment horizontal="right"/>
    </xf>
    <xf numFmtId="306" fontId="110" fillId="0" borderId="0" applyFill="0" applyBorder="0" applyProtection="0">
      <alignment vertical="center"/>
    </xf>
    <xf numFmtId="313" fontId="72" fillId="0" borderId="0" applyFont="0" applyFill="0" applyBorder="0" applyAlignment="0" applyProtection="0">
      <alignment horizontal="right"/>
    </xf>
    <xf numFmtId="0" fontId="52" fillId="0" borderId="0"/>
    <xf numFmtId="0" fontId="29" fillId="0" borderId="0" applyFont="0" applyFill="0" applyBorder="0" applyAlignment="0" applyProtection="0">
      <alignment vertical="center"/>
    </xf>
    <xf numFmtId="0" fontId="11" fillId="0" borderId="0" applyFill="0" applyBorder="0"/>
    <xf numFmtId="0" fontId="202" fillId="11" borderId="0" applyNumberFormat="0" applyBorder="0" applyAlignment="0" applyProtection="0"/>
    <xf numFmtId="0" fontId="202" fillId="11" borderId="0" applyNumberFormat="0" applyBorder="0" applyAlignment="0" applyProtection="0"/>
    <xf numFmtId="0" fontId="45" fillId="0" borderId="0"/>
    <xf numFmtId="37" fontId="11" fillId="0" borderId="0"/>
    <xf numFmtId="0" fontId="11" fillId="0" borderId="0" applyNumberFormat="0" applyFill="0" applyBorder="0" applyAlignment="0" applyProtection="0"/>
    <xf numFmtId="37" fontId="31" fillId="0" borderId="0"/>
    <xf numFmtId="37" fontId="11" fillId="0" borderId="0"/>
    <xf numFmtId="37" fontId="11" fillId="0" borderId="0"/>
    <xf numFmtId="0" fontId="18" fillId="0" borderId="0" applyFont="0" applyFill="0" applyBorder="0" applyAlignment="0" applyProtection="0"/>
    <xf numFmtId="37" fontId="9" fillId="0" borderId="0" applyFont="0" applyFill="0" applyBorder="0" applyProtection="0">
      <alignment horizontal="right"/>
    </xf>
    <xf numFmtId="0" fontId="32" fillId="0" borderId="0"/>
    <xf numFmtId="242" fontId="60" fillId="9" borderId="0" applyBorder="0" applyAlignment="0">
      <alignment vertical="center"/>
    </xf>
    <xf numFmtId="0" fontId="11" fillId="0" borderId="0"/>
    <xf numFmtId="172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14" fontId="11" fillId="0" borderId="0"/>
    <xf numFmtId="0" fontId="11" fillId="0" borderId="0"/>
    <xf numFmtId="0" fontId="11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37" fontId="45" fillId="0" borderId="0" applyAlignment="0"/>
    <xf numFmtId="0" fontId="4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42" fillId="0" borderId="0"/>
    <xf numFmtId="0" fontId="11" fillId="0" borderId="0"/>
    <xf numFmtId="0" fontId="4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8" fillId="0" borderId="0"/>
    <xf numFmtId="0" fontId="40" fillId="0" borderId="0"/>
    <xf numFmtId="0" fontId="204" fillId="0" borderId="0"/>
    <xf numFmtId="0" fontId="204" fillId="0" borderId="0"/>
    <xf numFmtId="0" fontId="204" fillId="0" borderId="0"/>
    <xf numFmtId="0" fontId="199" fillId="0" borderId="0"/>
    <xf numFmtId="0" fontId="11" fillId="0" borderId="0"/>
    <xf numFmtId="0" fontId="29" fillId="0" borderId="0"/>
    <xf numFmtId="0" fontId="11" fillId="0" borderId="0">
      <alignment vertical="top"/>
    </xf>
    <xf numFmtId="0" fontId="42" fillId="0" borderId="0"/>
    <xf numFmtId="0" fontId="11" fillId="0" borderId="0"/>
    <xf numFmtId="0" fontId="11" fillId="0" borderId="0"/>
    <xf numFmtId="0" fontId="11" fillId="0" borderId="0"/>
    <xf numFmtId="0" fontId="42" fillId="0" borderId="0"/>
    <xf numFmtId="0" fontId="204" fillId="0" borderId="0"/>
    <xf numFmtId="0" fontId="11" fillId="0" borderId="0"/>
    <xf numFmtId="0" fontId="20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11" fillId="0" borderId="0"/>
    <xf numFmtId="0" fontId="11" fillId="0" borderId="0"/>
    <xf numFmtId="0" fontId="11" fillId="0" borderId="0"/>
    <xf numFmtId="0" fontId="20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wrapText="1"/>
    </xf>
    <xf numFmtId="0" fontId="54" fillId="0" borderId="0"/>
    <xf numFmtId="0" fontId="11" fillId="0" borderId="0">
      <alignment vertical="center"/>
    </xf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5" fillId="0" borderId="0"/>
    <xf numFmtId="0" fontId="8" fillId="0" borderId="0"/>
    <xf numFmtId="0" fontId="199" fillId="0" borderId="0"/>
    <xf numFmtId="37" fontId="11" fillId="0" borderId="0"/>
    <xf numFmtId="37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2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9" fillId="0" borderId="0"/>
    <xf numFmtId="0" fontId="199" fillId="0" borderId="0"/>
    <xf numFmtId="0" fontId="199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197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37" fontId="35" fillId="0" borderId="0" applyNumberFormat="0" applyFill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" fontId="42" fillId="0" borderId="0" applyBorder="0" applyProtection="0"/>
    <xf numFmtId="0" fontId="52" fillId="0" borderId="0"/>
    <xf numFmtId="0" fontId="111" fillId="0" borderId="0"/>
    <xf numFmtId="0" fontId="206" fillId="2" borderId="0"/>
    <xf numFmtId="38" fontId="119" fillId="0" borderId="0"/>
    <xf numFmtId="261" fontId="110" fillId="0" borderId="0" applyFill="0" applyBorder="0" applyProtection="0">
      <alignment vertical="center"/>
    </xf>
    <xf numFmtId="0" fontId="207" fillId="0" borderId="0"/>
    <xf numFmtId="0" fontId="170" fillId="0" borderId="0"/>
    <xf numFmtId="0" fontId="11" fillId="0" borderId="0"/>
    <xf numFmtId="0" fontId="11" fillId="17" borderId="50" applyNumberFormat="0" applyFont="0" applyAlignment="0" applyProtection="0"/>
    <xf numFmtId="0" fontId="29" fillId="17" borderId="31" applyNumberFormat="0" applyFont="0" applyAlignment="0" applyProtection="0"/>
    <xf numFmtId="0" fontId="29" fillId="17" borderId="31" applyNumberFormat="0" applyFont="0" applyAlignment="0" applyProtection="0"/>
    <xf numFmtId="0" fontId="11" fillId="17" borderId="50" applyNumberFormat="0" applyFont="0" applyAlignment="0" applyProtection="0"/>
    <xf numFmtId="0" fontId="32" fillId="17" borderId="50" applyNumberFormat="0" applyFont="0" applyAlignment="0" applyProtection="0"/>
    <xf numFmtId="0" fontId="32" fillId="17" borderId="50" applyNumberFormat="0" applyFont="0" applyAlignment="0" applyProtection="0"/>
    <xf numFmtId="0" fontId="208" fillId="0" borderId="12"/>
    <xf numFmtId="183" fontId="209" fillId="0" borderId="0">
      <alignment horizontal="right"/>
    </xf>
    <xf numFmtId="2" fontId="29" fillId="43" borderId="0"/>
    <xf numFmtId="0" fontId="11" fillId="0" borderId="21"/>
    <xf numFmtId="315" fontId="38" fillId="0" borderId="0"/>
    <xf numFmtId="39" fontId="57" fillId="0" borderId="0"/>
    <xf numFmtId="0" fontId="2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308" fontId="1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84" fontId="210" fillId="0" borderId="0" applyFill="0" applyBorder="0" applyProtection="0">
      <alignment horizontal="right" vertical="center"/>
    </xf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11" fillId="0" borderId="0" applyNumberFormat="0" applyAlignment="0"/>
    <xf numFmtId="0" fontId="212" fillId="0" borderId="0" applyNumberFormat="0" applyAlignment="0"/>
    <xf numFmtId="0" fontId="213" fillId="0" borderId="0" applyNumberFormat="0" applyAlignment="0"/>
    <xf numFmtId="0" fontId="214" fillId="0" borderId="0"/>
    <xf numFmtId="0" fontId="215" fillId="0" borderId="0"/>
    <xf numFmtId="0" fontId="216" fillId="0" borderId="0">
      <alignment horizontal="left" vertical="top"/>
      <protection locked="0"/>
    </xf>
    <xf numFmtId="40" fontId="217" fillId="2" borderId="0">
      <alignment horizontal="right"/>
    </xf>
    <xf numFmtId="0" fontId="218" fillId="2" borderId="0">
      <alignment horizontal="right"/>
    </xf>
    <xf numFmtId="0" fontId="45" fillId="0" borderId="0" applyProtection="0"/>
    <xf numFmtId="0" fontId="219" fillId="2" borderId="4"/>
    <xf numFmtId="0" fontId="219" fillId="2" borderId="4"/>
    <xf numFmtId="0" fontId="219" fillId="2" borderId="4"/>
    <xf numFmtId="0" fontId="219" fillId="0" borderId="0" applyBorder="0">
      <alignment horizontal="centerContinuous"/>
    </xf>
    <xf numFmtId="0" fontId="220" fillId="0" borderId="0" applyBorder="0">
      <alignment horizontal="centerContinuous"/>
    </xf>
    <xf numFmtId="37" fontId="221" fillId="2" borderId="0" applyAlignment="0"/>
    <xf numFmtId="0" fontId="18" fillId="0" borderId="0" applyFont="0" applyFill="0" applyBorder="0" applyAlignment="0">
      <alignment vertical="center"/>
    </xf>
    <xf numFmtId="316" fontId="35" fillId="0" borderId="0" applyFont="0" applyFill="0" applyBorder="0" applyAlignment="0" applyProtection="0">
      <alignment horizontal="right"/>
    </xf>
    <xf numFmtId="248" fontId="11" fillId="0" borderId="0" applyFill="0">
      <alignment horizontal="center" vertical="center"/>
    </xf>
    <xf numFmtId="0" fontId="222" fillId="0" borderId="0" applyNumberFormat="0" applyFill="0" applyBorder="0">
      <alignment horizontal="left"/>
    </xf>
    <xf numFmtId="0" fontId="223" fillId="0" borderId="0" applyFill="0" applyBorder="0" applyProtection="0">
      <alignment horizontal="left"/>
    </xf>
    <xf numFmtId="0" fontId="224" fillId="0" borderId="0" applyFill="0" applyBorder="0" applyProtection="0">
      <alignment horizontal="left"/>
    </xf>
    <xf numFmtId="1" fontId="225" fillId="0" borderId="0" applyProtection="0">
      <alignment horizontal="right" vertical="center"/>
    </xf>
    <xf numFmtId="0" fontId="170" fillId="0" borderId="0" applyNumberFormat="0" applyFill="0" applyBorder="0" applyAlignment="0" applyProtection="0"/>
    <xf numFmtId="240" fontId="226" fillId="0" borderId="5">
      <alignment vertical="center"/>
    </xf>
    <xf numFmtId="0" fontId="11" fillId="0" borderId="0"/>
    <xf numFmtId="178" fontId="35" fillId="0" borderId="0" applyFont="0" applyFill="0" applyBorder="0" applyAlignment="0" applyProtection="0">
      <alignment horizontal="right"/>
    </xf>
    <xf numFmtId="9" fontId="35" fillId="0" borderId="0" applyFont="0" applyFill="0" applyBorder="0" applyAlignment="0" applyProtection="0">
      <alignment horizontal="right"/>
    </xf>
    <xf numFmtId="0" fontId="11" fillId="0" borderId="0"/>
    <xf numFmtId="10" fontId="9" fillId="0" borderId="0" applyFont="0" applyFill="0" applyBorder="0" applyProtection="0">
      <alignment horizontal="right"/>
    </xf>
    <xf numFmtId="2" fontId="35" fillId="0" borderId="0"/>
    <xf numFmtId="0" fontId="119" fillId="0" borderId="0"/>
    <xf numFmtId="0" fontId="113" fillId="0" borderId="0" applyFont="0" applyFill="0" applyBorder="0" applyAlignment="0" applyProtection="0"/>
    <xf numFmtId="0" fontId="1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97" fontId="11" fillId="0" borderId="0" applyFont="0" applyFill="0" applyBorder="0" applyAlignment="0" applyProtection="0"/>
    <xf numFmtId="297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1" fillId="0" borderId="0" applyFont="0" applyFill="0" applyBorder="0" applyAlignment="0" applyProtection="0"/>
    <xf numFmtId="281" fontId="11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2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5" fillId="0" borderId="0" applyFont="0" applyFill="0" applyBorder="0" applyProtection="0">
      <alignment horizontal="right"/>
    </xf>
    <xf numFmtId="317" fontId="227" fillId="0" borderId="5" applyFont="0" applyFill="0" applyBorder="0" applyAlignment="0">
      <alignment horizontal="right"/>
    </xf>
    <xf numFmtId="317" fontId="227" fillId="0" borderId="5" applyFont="0" applyFill="0" applyBorder="0" applyAlignment="0">
      <alignment horizontal="right"/>
    </xf>
    <xf numFmtId="318" fontId="115" fillId="0" borderId="0" applyFont="0" applyFill="0" applyBorder="0"/>
    <xf numFmtId="180" fontId="45" fillId="0" borderId="0"/>
    <xf numFmtId="0" fontId="37" fillId="0" borderId="0" applyFont="0" applyFill="0" applyBorder="0" applyAlignment="0" applyProtection="0"/>
    <xf numFmtId="318" fontId="115" fillId="0" borderId="0" applyFont="0" applyFill="0"/>
    <xf numFmtId="9" fontId="18" fillId="0" borderId="50"/>
    <xf numFmtId="319" fontId="11" fillId="0" borderId="0" applyFill="0" applyBorder="0">
      <alignment horizontal="right"/>
      <protection locked="0"/>
    </xf>
    <xf numFmtId="319" fontId="11" fillId="0" borderId="0" applyFill="0" applyBorder="0">
      <alignment horizontal="right"/>
      <protection locked="0"/>
    </xf>
    <xf numFmtId="0" fontId="37" fillId="0" borderId="0" applyFont="0" applyFill="0" applyBorder="0" applyAlignment="0" applyProtection="0">
      <protection locked="0"/>
    </xf>
    <xf numFmtId="2" fontId="29" fillId="43" borderId="0"/>
    <xf numFmtId="320" fontId="37" fillId="0" borderId="0" applyFont="0" applyFill="0" applyBorder="0" applyAlignment="0" applyProtection="0"/>
    <xf numFmtId="297" fontId="35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141" fillId="0" borderId="0">
      <protection locked="0"/>
    </xf>
    <xf numFmtId="0" fontId="228" fillId="0" borderId="0"/>
    <xf numFmtId="167" fontId="119" fillId="0" borderId="0"/>
    <xf numFmtId="0" fontId="29" fillId="0" borderId="11" applyNumberFormat="0" applyFont="0" applyFill="0" applyAlignment="0" applyProtection="0">
      <alignment vertical="center" wrapText="1"/>
    </xf>
    <xf numFmtId="0" fontId="141" fillId="0" borderId="0">
      <protection locked="0"/>
    </xf>
    <xf numFmtId="188" fontId="35" fillId="0" borderId="0" applyFont="0" applyFill="0" applyBorder="0" applyAlignment="0" applyProtection="0">
      <protection locked="0"/>
    </xf>
    <xf numFmtId="0" fontId="119" fillId="0" borderId="0"/>
    <xf numFmtId="9" fontId="199" fillId="0" borderId="0" applyFont="0" applyFill="0" applyBorder="0" applyAlignment="0" applyProtection="0">
      <alignment vertical="top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41" fillId="0" borderId="0">
      <protection locked="0"/>
    </xf>
    <xf numFmtId="9" fontId="109" fillId="0" borderId="0" applyFill="0" applyBorder="0" applyAlignment="0" applyProtection="0"/>
    <xf numFmtId="321" fontId="29" fillId="0" borderId="0" applyFill="0" applyBorder="0" applyAlignment="0" applyProtection="0"/>
    <xf numFmtId="0" fontId="35" fillId="0" borderId="0" applyFill="0" applyBorder="0" applyAlignment="0" applyProtection="0"/>
    <xf numFmtId="38" fontId="35" fillId="0" borderId="0" applyFont="0" applyFill="0" applyBorder="0" applyAlignment="0" applyProtection="0"/>
    <xf numFmtId="0" fontId="229" fillId="0" borderId="0"/>
    <xf numFmtId="10" fontId="35" fillId="0" borderId="0"/>
    <xf numFmtId="10" fontId="35" fillId="64" borderId="0"/>
    <xf numFmtId="9" fontId="35" fillId="0" borderId="0" applyFont="0" applyFill="0" applyBorder="0" applyAlignment="0" applyProtection="0"/>
    <xf numFmtId="38" fontId="230" fillId="0" borderId="0"/>
    <xf numFmtId="0" fontId="231" fillId="0" borderId="0" applyNumberFormat="0" applyAlignment="0"/>
    <xf numFmtId="249" fontId="40" fillId="9" borderId="0" applyBorder="0" applyAlignment="0">
      <protection hidden="1"/>
    </xf>
    <xf numFmtId="1" fontId="11" fillId="9" borderId="0">
      <alignment horizontal="center"/>
    </xf>
    <xf numFmtId="0" fontId="42" fillId="0" borderId="0" applyNumberFormat="0" applyFont="0" applyFill="0" applyBorder="0" applyAlignment="0" applyProtection="0">
      <alignment horizontal="left"/>
    </xf>
    <xf numFmtId="15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0" fontId="33" fillId="0" borderId="29">
      <alignment horizontal="center"/>
    </xf>
    <xf numFmtId="3" fontId="42" fillId="0" borderId="0" applyFont="0" applyFill="0" applyBorder="0" applyAlignment="0" applyProtection="0"/>
    <xf numFmtId="0" fontId="42" fillId="65" borderId="0" applyNumberFormat="0" applyFont="0" applyBorder="0" applyAlignment="0" applyProtection="0"/>
    <xf numFmtId="184" fontId="11" fillId="0" borderId="0" applyFill="0" applyBorder="0" applyAlignment="0" applyProtection="0"/>
    <xf numFmtId="3" fontId="232" fillId="0" borderId="0" applyFont="0" applyFill="0" applyBorder="0" applyAlignment="0" applyProtection="0"/>
    <xf numFmtId="0" fontId="119" fillId="0" borderId="0"/>
    <xf numFmtId="322" fontId="34" fillId="9" borderId="0"/>
    <xf numFmtId="0" fontId="233" fillId="0" borderId="0">
      <alignment horizontal="center"/>
    </xf>
    <xf numFmtId="0" fontId="34" fillId="0" borderId="5">
      <alignment horizontal="centerContinuous"/>
    </xf>
    <xf numFmtId="0" fontId="34" fillId="0" borderId="5">
      <alignment horizontal="centerContinuous"/>
    </xf>
    <xf numFmtId="323" fontId="34" fillId="9" borderId="0">
      <alignment horizontal="right"/>
    </xf>
    <xf numFmtId="172" fontId="45" fillId="0" borderId="0">
      <alignment vertical="top"/>
    </xf>
    <xf numFmtId="324" fontId="34" fillId="9" borderId="4">
      <alignment horizontal="right"/>
    </xf>
    <xf numFmtId="324" fontId="34" fillId="9" borderId="4">
      <alignment horizontal="right"/>
    </xf>
    <xf numFmtId="324" fontId="34" fillId="9" borderId="4">
      <alignment horizontal="right"/>
    </xf>
    <xf numFmtId="0" fontId="42" fillId="0" borderId="0" applyFill="0" applyBorder="0">
      <alignment horizontal="right"/>
      <protection locked="0"/>
    </xf>
    <xf numFmtId="325" fontId="11" fillId="0" borderId="0">
      <alignment horizontal="right"/>
      <protection locked="0"/>
    </xf>
    <xf numFmtId="325" fontId="11" fillId="0" borderId="0">
      <alignment horizontal="right"/>
      <protection locked="0"/>
    </xf>
    <xf numFmtId="39" fontId="234" fillId="0" borderId="0" applyNumberFormat="0">
      <alignment horizontal="right"/>
    </xf>
    <xf numFmtId="326" fontId="11" fillId="0" borderId="0" applyFont="0" applyFill="0" applyBorder="0" applyAlignment="0" applyProtection="0"/>
    <xf numFmtId="326" fontId="11" fillId="0" borderId="0" applyFont="0" applyFill="0" applyBorder="0" applyAlignment="0" applyProtection="0"/>
    <xf numFmtId="0" fontId="119" fillId="0" borderId="0"/>
    <xf numFmtId="166" fontId="235" fillId="2" borderId="0">
      <alignment horizontal="right"/>
    </xf>
    <xf numFmtId="0" fontId="67" fillId="66" borderId="0" applyFont="0" applyFill="0"/>
    <xf numFmtId="181" fontId="236" fillId="2" borderId="0">
      <alignment horizontal="right"/>
    </xf>
    <xf numFmtId="174" fontId="237" fillId="2" borderId="0"/>
    <xf numFmtId="188" fontId="138" fillId="0" borderId="0" applyFont="0" applyFill="0" applyBorder="0" applyAlignment="0" applyProtection="0"/>
    <xf numFmtId="0" fontId="11" fillId="0" borderId="8" applyBorder="0">
      <alignment horizontal="right"/>
    </xf>
    <xf numFmtId="172" fontId="238" fillId="0" borderId="45" applyNumberFormat="0" applyAlignment="0" applyProtection="0">
      <alignment horizontal="right" vertical="center"/>
    </xf>
    <xf numFmtId="0" fontId="41" fillId="0" borderId="4" applyNumberFormat="0" applyBorder="0" applyAlignment="0"/>
    <xf numFmtId="0" fontId="41" fillId="0" borderId="4" applyNumberFormat="0" applyBorder="0" applyAlignment="0"/>
    <xf numFmtId="0" fontId="41" fillId="0" borderId="4" applyNumberFormat="0" applyBorder="0" applyAlignment="0"/>
    <xf numFmtId="174" fontId="42" fillId="51" borderId="51" applyNumberFormat="0" applyFont="0" applyBorder="0" applyAlignment="0" applyProtection="0">
      <alignment horizontal="center"/>
    </xf>
    <xf numFmtId="14" fontId="38" fillId="0" borderId="0" applyNumberFormat="0" applyFill="0" applyBorder="0" applyAlignment="0" applyProtection="0">
      <alignment horizontal="left"/>
    </xf>
    <xf numFmtId="38" fontId="38" fillId="0" borderId="0"/>
    <xf numFmtId="0" fontId="239" fillId="0" borderId="0" applyNumberFormat="0" applyAlignment="0" applyProtection="0"/>
    <xf numFmtId="0" fontId="33" fillId="0" borderId="0" applyNumberFormat="0" applyFill="0" applyBorder="0" applyAlignment="0" applyProtection="0"/>
    <xf numFmtId="37" fontId="38" fillId="1" borderId="0">
      <alignment horizontal="right"/>
    </xf>
    <xf numFmtId="0" fontId="240" fillId="13" borderId="52" applyNumberFormat="0" applyAlignment="0" applyProtection="0"/>
    <xf numFmtId="0" fontId="240" fillId="13" borderId="52" applyNumberFormat="0" applyAlignment="0" applyProtection="0"/>
    <xf numFmtId="0" fontId="240" fillId="13" borderId="52" applyNumberFormat="0" applyAlignment="0" applyProtection="0"/>
    <xf numFmtId="0" fontId="240" fillId="13" borderId="52" applyNumberFormat="0" applyAlignment="0" applyProtection="0"/>
    <xf numFmtId="0" fontId="240" fillId="42" borderId="52" applyNumberFormat="0" applyAlignment="0" applyProtection="0"/>
    <xf numFmtId="0" fontId="240" fillId="42" borderId="52" applyNumberFormat="0" applyAlignment="0" applyProtection="0"/>
    <xf numFmtId="0" fontId="153" fillId="0" borderId="53">
      <alignment vertical="center"/>
    </xf>
    <xf numFmtId="0" fontId="241" fillId="67" borderId="54">
      <alignment horizontal="left"/>
    </xf>
    <xf numFmtId="4" fontId="16" fillId="6" borderId="55" applyNumberFormat="0" applyProtection="0">
      <alignment vertical="center"/>
    </xf>
    <xf numFmtId="4" fontId="16" fillId="6" borderId="55" applyNumberFormat="0" applyProtection="0">
      <alignment vertical="center"/>
    </xf>
    <xf numFmtId="4" fontId="242" fillId="6" borderId="55" applyNumberFormat="0" applyProtection="0">
      <alignment vertical="center"/>
    </xf>
    <xf numFmtId="4" fontId="242" fillId="6" borderId="55" applyNumberFormat="0" applyProtection="0">
      <alignment vertical="center"/>
    </xf>
    <xf numFmtId="4" fontId="243" fillId="6" borderId="55" applyNumberFormat="0" applyProtection="0">
      <alignment horizontal="left" vertical="center" indent="1"/>
    </xf>
    <xf numFmtId="4" fontId="243" fillId="6" borderId="55" applyNumberFormat="0" applyProtection="0">
      <alignment horizontal="left" vertical="center" indent="1"/>
    </xf>
    <xf numFmtId="4" fontId="243" fillId="68" borderId="0" applyNumberFormat="0" applyProtection="0">
      <alignment horizontal="left" vertical="center" indent="1"/>
    </xf>
    <xf numFmtId="4" fontId="243" fillId="69" borderId="55" applyNumberFormat="0" applyProtection="0">
      <alignment horizontal="right" vertical="center"/>
    </xf>
    <xf numFmtId="4" fontId="243" fillId="69" borderId="55" applyNumberFormat="0" applyProtection="0">
      <alignment horizontal="right" vertical="center"/>
    </xf>
    <xf numFmtId="4" fontId="243" fillId="70" borderId="55" applyNumberFormat="0" applyProtection="0">
      <alignment horizontal="right" vertical="center"/>
    </xf>
    <xf numFmtId="4" fontId="243" fillId="70" borderId="55" applyNumberFormat="0" applyProtection="0">
      <alignment horizontal="right" vertical="center"/>
    </xf>
    <xf numFmtId="4" fontId="243" fillId="32" borderId="55" applyNumberFormat="0" applyProtection="0">
      <alignment horizontal="right" vertical="center"/>
    </xf>
    <xf numFmtId="4" fontId="243" fillId="32" borderId="55" applyNumberFormat="0" applyProtection="0">
      <alignment horizontal="right" vertical="center"/>
    </xf>
    <xf numFmtId="4" fontId="243" fillId="33" borderId="55" applyNumberFormat="0" applyProtection="0">
      <alignment horizontal="right" vertical="center"/>
    </xf>
    <xf numFmtId="4" fontId="243" fillId="33" borderId="55" applyNumberFormat="0" applyProtection="0">
      <alignment horizontal="right" vertical="center"/>
    </xf>
    <xf numFmtId="4" fontId="243" fillId="35" borderId="55" applyNumberFormat="0" applyProtection="0">
      <alignment horizontal="right" vertical="center"/>
    </xf>
    <xf numFmtId="4" fontId="243" fillId="35" borderId="55" applyNumberFormat="0" applyProtection="0">
      <alignment horizontal="right" vertical="center"/>
    </xf>
    <xf numFmtId="4" fontId="243" fillId="47" borderId="55" applyNumberFormat="0" applyProtection="0">
      <alignment horizontal="right" vertical="center"/>
    </xf>
    <xf numFmtId="4" fontId="243" fillId="47" borderId="55" applyNumberFormat="0" applyProtection="0">
      <alignment horizontal="right" vertical="center"/>
    </xf>
    <xf numFmtId="4" fontId="243" fillId="71" borderId="55" applyNumberFormat="0" applyProtection="0">
      <alignment horizontal="right" vertical="center"/>
    </xf>
    <xf numFmtId="4" fontId="243" fillId="71" borderId="55" applyNumberFormat="0" applyProtection="0">
      <alignment horizontal="right" vertical="center"/>
    </xf>
    <xf numFmtId="4" fontId="243" fillId="72" borderId="55" applyNumberFormat="0" applyProtection="0">
      <alignment horizontal="right" vertical="center"/>
    </xf>
    <xf numFmtId="4" fontId="243" fillId="72" borderId="55" applyNumberFormat="0" applyProtection="0">
      <alignment horizontal="right" vertical="center"/>
    </xf>
    <xf numFmtId="4" fontId="243" fillId="73" borderId="55" applyNumberFormat="0" applyProtection="0">
      <alignment horizontal="right" vertical="center"/>
    </xf>
    <xf numFmtId="4" fontId="243" fillId="73" borderId="55" applyNumberFormat="0" applyProtection="0">
      <alignment horizontal="right" vertical="center"/>
    </xf>
    <xf numFmtId="4" fontId="16" fillId="74" borderId="56" applyNumberFormat="0" applyProtection="0">
      <alignment horizontal="left" vertical="center" indent="1"/>
    </xf>
    <xf numFmtId="4" fontId="16" fillId="37" borderId="0" applyNumberFormat="0" applyProtection="0">
      <alignment horizontal="left" vertical="center" indent="1"/>
    </xf>
    <xf numFmtId="4" fontId="16" fillId="68" borderId="0" applyNumberFormat="0" applyProtection="0">
      <alignment horizontal="left" vertical="center" indent="1"/>
    </xf>
    <xf numFmtId="4" fontId="243" fillId="37" borderId="55" applyNumberFormat="0" applyProtection="0">
      <alignment horizontal="right" vertical="center"/>
    </xf>
    <xf numFmtId="4" fontId="243" fillId="37" borderId="55" applyNumberFormat="0" applyProtection="0">
      <alignment horizontal="right" vertical="center"/>
    </xf>
    <xf numFmtId="4" fontId="199" fillId="37" borderId="0" applyNumberFormat="0" applyProtection="0">
      <alignment horizontal="left" vertical="center" indent="1"/>
    </xf>
    <xf numFmtId="4" fontId="199" fillId="68" borderId="0" applyNumberFormat="0" applyProtection="0">
      <alignment horizontal="left" vertical="center" indent="1"/>
    </xf>
    <xf numFmtId="4" fontId="243" fillId="8" borderId="55" applyNumberFormat="0" applyProtection="0">
      <alignment vertical="center"/>
    </xf>
    <xf numFmtId="4" fontId="243" fillId="8" borderId="55" applyNumberFormat="0" applyProtection="0">
      <alignment vertical="center"/>
    </xf>
    <xf numFmtId="4" fontId="244" fillId="8" borderId="55" applyNumberFormat="0" applyProtection="0">
      <alignment vertical="center"/>
    </xf>
    <xf numFmtId="4" fontId="244" fillId="8" borderId="55" applyNumberFormat="0" applyProtection="0">
      <alignment vertical="center"/>
    </xf>
    <xf numFmtId="4" fontId="16" fillId="37" borderId="57" applyNumberFormat="0" applyProtection="0">
      <alignment horizontal="left" vertical="center" indent="1"/>
    </xf>
    <xf numFmtId="4" fontId="16" fillId="37" borderId="57" applyNumberFormat="0" applyProtection="0">
      <alignment horizontal="left" vertical="center" indent="1"/>
    </xf>
    <xf numFmtId="4" fontId="243" fillId="8" borderId="55" applyNumberFormat="0" applyProtection="0">
      <alignment horizontal="right" vertical="center"/>
    </xf>
    <xf numFmtId="4" fontId="243" fillId="8" borderId="55" applyNumberFormat="0" applyProtection="0">
      <alignment horizontal="right" vertical="center"/>
    </xf>
    <xf numFmtId="4" fontId="244" fillId="8" borderId="55" applyNumberFormat="0" applyProtection="0">
      <alignment horizontal="right" vertical="center"/>
    </xf>
    <xf numFmtId="4" fontId="244" fillId="8" borderId="55" applyNumberFormat="0" applyProtection="0">
      <alignment horizontal="right" vertical="center"/>
    </xf>
    <xf numFmtId="4" fontId="16" fillId="37" borderId="55" applyNumberFormat="0" applyProtection="0">
      <alignment horizontal="left" vertical="center" indent="1"/>
    </xf>
    <xf numFmtId="4" fontId="16" fillId="37" borderId="55" applyNumberFormat="0" applyProtection="0">
      <alignment horizontal="left" vertical="center" indent="1"/>
    </xf>
    <xf numFmtId="4" fontId="245" fillId="75" borderId="57" applyNumberFormat="0" applyProtection="0">
      <alignment horizontal="left" vertical="center" indent="1"/>
    </xf>
    <xf numFmtId="4" fontId="245" fillId="75" borderId="57" applyNumberFormat="0" applyProtection="0">
      <alignment horizontal="left" vertical="center" indent="1"/>
    </xf>
    <xf numFmtId="4" fontId="246" fillId="8" borderId="55" applyNumberFormat="0" applyProtection="0">
      <alignment horizontal="right" vertical="center"/>
    </xf>
    <xf numFmtId="4" fontId="246" fillId="8" borderId="55" applyNumberFormat="0" applyProtection="0">
      <alignment horizontal="right"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7" fillId="0" borderId="0" applyFill="0" applyBorder="0">
      <alignment horizontal="right"/>
      <protection hidden="1"/>
    </xf>
    <xf numFmtId="0" fontId="11" fillId="0" borderId="0">
      <alignment vertical="top" wrapText="1"/>
    </xf>
    <xf numFmtId="0" fontId="11" fillId="0" borderId="0">
      <alignment vertical="top" wrapText="1"/>
    </xf>
    <xf numFmtId="0" fontId="11" fillId="0" borderId="0">
      <alignment vertical="top" wrapText="1"/>
    </xf>
    <xf numFmtId="0" fontId="11" fillId="9" borderId="0" applyFill="0"/>
    <xf numFmtId="0" fontId="15" fillId="9" borderId="0" applyFill="0"/>
    <xf numFmtId="0" fontId="248" fillId="55" borderId="29"/>
    <xf numFmtId="0" fontId="19" fillId="48" borderId="10">
      <alignment horizontal="center" vertical="center" wrapText="1"/>
      <protection hidden="1"/>
    </xf>
    <xf numFmtId="0" fontId="15" fillId="0" borderId="0"/>
    <xf numFmtId="38" fontId="42" fillId="0" borderId="0" applyFont="0" applyFill="0" applyBorder="0" applyAlignment="0" applyProtection="0"/>
    <xf numFmtId="0" fontId="249" fillId="0" borderId="0">
      <protection locked="0"/>
    </xf>
    <xf numFmtId="169" fontId="45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246" fontId="8" fillId="0" borderId="0" applyFont="0" applyFill="0" applyBorder="0" applyAlignment="0" applyProtection="0"/>
    <xf numFmtId="246" fontId="8" fillId="0" borderId="0" applyFont="0" applyFill="0" applyBorder="0" applyAlignment="0" applyProtection="0"/>
    <xf numFmtId="246" fontId="8" fillId="0" borderId="0" applyFont="0" applyFill="0" applyBorder="0" applyAlignment="0" applyProtection="0"/>
    <xf numFmtId="246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199" fillId="0" borderId="0" applyFont="0" applyFill="0" applyBorder="0" applyAlignment="0" applyProtection="0">
      <alignment vertical="top"/>
    </xf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99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99" fillId="0" borderId="0" applyFont="0" applyFill="0" applyBorder="0" applyAlignment="0" applyProtection="0"/>
    <xf numFmtId="171" fontId="199" fillId="0" borderId="0" applyFont="0" applyFill="0" applyBorder="0" applyAlignment="0" applyProtection="0"/>
    <xf numFmtId="171" fontId="199" fillId="0" borderId="0" applyFont="0" applyFill="0" applyBorder="0" applyAlignment="0" applyProtection="0"/>
    <xf numFmtId="171" fontId="199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1" fontId="45" fillId="0" borderId="0" applyFont="0" applyFill="0" applyBorder="0" applyAlignment="0" applyProtection="0"/>
    <xf numFmtId="0" fontId="11" fillId="0" borderId="10">
      <protection locked="0"/>
    </xf>
    <xf numFmtId="0" fontId="11" fillId="63" borderId="0">
      <alignment horizontal="right"/>
    </xf>
    <xf numFmtId="0" fontId="45" fillId="76" borderId="0" applyNumberFormat="0" applyFont="0" applyBorder="0" applyAlignment="0" applyProtection="0"/>
    <xf numFmtId="1" fontId="229" fillId="77" borderId="0" applyNumberFormat="0" applyFont="0" applyBorder="0" applyAlignment="0">
      <alignment horizontal="left"/>
    </xf>
    <xf numFmtId="0" fontId="250" fillId="78" borderId="0" applyNumberFormat="0" applyFont="0" applyBorder="0" applyAlignment="0"/>
    <xf numFmtId="184" fontId="45" fillId="0" borderId="5" applyFont="0" applyFill="0" applyBorder="0" applyAlignment="0" applyProtection="0">
      <alignment horizontal="right"/>
    </xf>
    <xf numFmtId="184" fontId="45" fillId="0" borderId="5" applyFont="0" applyFill="0" applyBorder="0" applyAlignment="0" applyProtection="0">
      <alignment horizontal="right"/>
    </xf>
    <xf numFmtId="248" fontId="35" fillId="0" borderId="0" applyFill="0" applyBorder="0" applyAlignment="0" applyProtection="0">
      <protection locked="0"/>
    </xf>
    <xf numFmtId="2" fontId="251" fillId="0" borderId="0"/>
    <xf numFmtId="1" fontId="11" fillId="0" borderId="0"/>
    <xf numFmtId="1" fontId="11" fillId="0" borderId="0" applyNumberFormat="0" applyFill="0" applyBorder="0" applyAlignment="0" applyProtection="0">
      <alignment horizontal="center"/>
    </xf>
    <xf numFmtId="1" fontId="17" fillId="0" borderId="0" applyNumberFormat="0" applyFill="0" applyBorder="0" applyAlignment="0" applyProtection="0">
      <alignment horizontal="center"/>
    </xf>
    <xf numFmtId="0" fontId="37" fillId="9" borderId="0" applyNumberFormat="0" applyFill="0" applyBorder="0" applyAlignment="0" applyProtection="0">
      <alignment horizontal="left"/>
    </xf>
    <xf numFmtId="327" fontId="11" fillId="0" borderId="0" applyFont="0" applyFill="0" applyBorder="0" applyAlignment="0" applyProtection="0"/>
    <xf numFmtId="0" fontId="252" fillId="0" borderId="0" applyNumberFormat="0" applyFill="0" applyBorder="0" applyAlignment="0" applyProtection="0"/>
    <xf numFmtId="0" fontId="38" fillId="0" borderId="0">
      <alignment horizontal="right"/>
    </xf>
    <xf numFmtId="0" fontId="134" fillId="0" borderId="0">
      <alignment horizontal="right"/>
    </xf>
    <xf numFmtId="0" fontId="38" fillId="0" borderId="0">
      <alignment horizontal="left"/>
    </xf>
    <xf numFmtId="0" fontId="71" fillId="0" borderId="0" applyNumberFormat="0" applyAlignment="0"/>
    <xf numFmtId="172" fontId="32" fillId="0" borderId="0" applyFill="0" applyBorder="0" applyProtection="0">
      <alignment horizontal="right"/>
    </xf>
    <xf numFmtId="0" fontId="253" fillId="0" borderId="0"/>
    <xf numFmtId="0" fontId="35" fillId="0" borderId="0"/>
    <xf numFmtId="0" fontId="254" fillId="0" borderId="6" applyProtection="0">
      <alignment horizontal="centerContinuous"/>
    </xf>
    <xf numFmtId="0" fontId="11" fillId="79" borderId="0"/>
    <xf numFmtId="49" fontId="133" fillId="0" borderId="0">
      <alignment horizontal="left" vertical="center"/>
    </xf>
    <xf numFmtId="172" fontId="45" fillId="42" borderId="0"/>
    <xf numFmtId="0" fontId="12" fillId="0" borderId="58"/>
    <xf numFmtId="0" fontId="12" fillId="0" borderId="58"/>
    <xf numFmtId="328" fontId="29" fillId="0" borderId="0" applyFill="0" applyBorder="0" applyAlignment="0" applyProtection="0"/>
    <xf numFmtId="0" fontId="255" fillId="0" borderId="0"/>
    <xf numFmtId="0" fontId="45" fillId="0" borderId="20"/>
    <xf numFmtId="0" fontId="32" fillId="0" borderId="0">
      <alignment vertical="center"/>
    </xf>
    <xf numFmtId="0" fontId="11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329" fontId="256" fillId="0" borderId="0" applyNumberFormat="0" applyFill="0" applyBorder="0" applyAlignment="0" applyProtection="0">
      <alignment horizontal="right" vertical="center" wrapText="1"/>
    </xf>
    <xf numFmtId="0" fontId="257" fillId="0" borderId="0" applyNumberFormat="0" applyFill="0" applyBorder="0" applyAlignment="0" applyProtection="0"/>
    <xf numFmtId="0" fontId="258" fillId="0" borderId="0" applyNumberFormat="0" applyFill="0" applyBorder="0" applyAlignment="0" applyProtection="0">
      <protection locked="0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59" fillId="0" borderId="2" applyNumberFormat="0" applyFill="0" applyProtection="0">
      <alignment horizontal="right"/>
    </xf>
    <xf numFmtId="0" fontId="259" fillId="0" borderId="2" applyNumberFormat="0" applyFill="0" applyProtection="0">
      <alignment horizontal="right"/>
    </xf>
    <xf numFmtId="0" fontId="259" fillId="0" borderId="2" applyNumberFormat="0" applyFill="0" applyProtection="0">
      <alignment horizontal="right"/>
    </xf>
    <xf numFmtId="0" fontId="259" fillId="0" borderId="2" applyNumberFormat="0" applyFill="0" applyProtection="0">
      <alignment horizontal="right"/>
    </xf>
    <xf numFmtId="0" fontId="65" fillId="0" borderId="0" applyFill="0" applyBorder="0" applyAlignment="0" applyProtection="0"/>
    <xf numFmtId="0" fontId="260" fillId="43" borderId="0">
      <alignment wrapText="1"/>
    </xf>
    <xf numFmtId="40" fontId="11" fillId="0" borderId="0" applyBorder="0">
      <alignment horizontal="right"/>
    </xf>
    <xf numFmtId="40" fontId="11" fillId="0" borderId="0" applyBorder="0">
      <alignment horizontal="right"/>
    </xf>
    <xf numFmtId="165" fontId="195" fillId="0" borderId="59" applyFill="0">
      <alignment vertical="center"/>
    </xf>
    <xf numFmtId="49" fontId="134" fillId="0" borderId="38">
      <alignment horizontal="left"/>
    </xf>
    <xf numFmtId="330" fontId="29" fillId="0" borderId="0"/>
    <xf numFmtId="331" fontId="11" fillId="0" borderId="0"/>
    <xf numFmtId="331" fontId="11" fillId="0" borderId="0"/>
    <xf numFmtId="0" fontId="261" fillId="0" borderId="24" applyNumberFormat="0" applyFill="0" applyBorder="0" applyAlignment="0" applyProtection="0"/>
    <xf numFmtId="0" fontId="11" fillId="0" borderId="3" applyBorder="0">
      <alignment horizontal="center"/>
    </xf>
    <xf numFmtId="0" fontId="11" fillId="0" borderId="3" applyBorder="0">
      <alignment horizontal="center"/>
    </xf>
    <xf numFmtId="39" fontId="12" fillId="0" borderId="7" applyNumberFormat="0" applyBorder="0">
      <alignment horizontal="right"/>
    </xf>
    <xf numFmtId="0" fontId="133" fillId="1" borderId="60" applyNumberFormat="0" applyBorder="0" applyAlignment="0"/>
    <xf numFmtId="0" fontId="11" fillId="0" borderId="61" applyAlignment="0"/>
    <xf numFmtId="0" fontId="91" fillId="0" borderId="0" applyFill="0" applyBorder="0" applyProtection="0">
      <alignment horizontal="center" vertical="center"/>
    </xf>
    <xf numFmtId="0" fontId="133" fillId="0" borderId="0" applyNumberFormat="0">
      <alignment horizontal="right"/>
    </xf>
    <xf numFmtId="0" fontId="259" fillId="0" borderId="62" applyNumberFormat="0" applyProtection="0">
      <alignment horizontal="right"/>
    </xf>
    <xf numFmtId="0" fontId="206" fillId="0" borderId="5" applyNumberFormat="0" applyFill="0" applyProtection="0"/>
    <xf numFmtId="0" fontId="206" fillId="0" borderId="5" applyNumberFormat="0" applyFill="0" applyProtection="0"/>
    <xf numFmtId="0" fontId="262" fillId="0" borderId="5" applyBorder="0" applyProtection="0">
      <alignment horizontal="right" vertical="center"/>
    </xf>
    <xf numFmtId="332" fontId="45" fillId="0" borderId="5" applyBorder="0" applyProtection="0">
      <alignment horizontal="right" vertical="center"/>
    </xf>
    <xf numFmtId="0" fontId="263" fillId="80" borderId="0" applyBorder="0" applyProtection="0">
      <alignment horizontal="centerContinuous" vertical="center"/>
    </xf>
    <xf numFmtId="0" fontId="263" fillId="63" borderId="5" applyBorder="0" applyProtection="0">
      <alignment horizontal="centerContinuous" vertical="center"/>
    </xf>
    <xf numFmtId="0" fontId="263" fillId="63" borderId="5" applyBorder="0" applyProtection="0">
      <alignment horizontal="centerContinuous" vertical="center"/>
    </xf>
    <xf numFmtId="0" fontId="175" fillId="81" borderId="0">
      <alignment horizontal="centerContinuous" vertical="center" wrapText="1"/>
    </xf>
    <xf numFmtId="0" fontId="262" fillId="0" borderId="0" applyBorder="0" applyProtection="0">
      <alignment vertical="center"/>
    </xf>
    <xf numFmtId="0" fontId="175" fillId="0" borderId="63">
      <alignment horizontal="left" vertical="center"/>
    </xf>
    <xf numFmtId="0" fontId="154" fillId="0" borderId="0" applyNumberFormat="0" applyFill="0" applyBorder="0" applyProtection="0">
      <alignment horizontal="left"/>
    </xf>
    <xf numFmtId="0" fontId="91" fillId="0" borderId="0" applyFill="0" applyBorder="0" applyProtection="0"/>
    <xf numFmtId="0" fontId="264" fillId="0" borderId="0" applyFill="0" applyBorder="0" applyProtection="0">
      <alignment vertical="center"/>
    </xf>
    <xf numFmtId="0" fontId="265" fillId="0" borderId="0">
      <alignment vertical="center"/>
    </xf>
    <xf numFmtId="0" fontId="157" fillId="0" borderId="0">
      <alignment vertical="center"/>
    </xf>
    <xf numFmtId="0" fontId="265" fillId="0" borderId="0">
      <alignment vertical="center"/>
    </xf>
    <xf numFmtId="0" fontId="162" fillId="0" borderId="0">
      <alignment vertical="center"/>
    </xf>
    <xf numFmtId="0" fontId="266" fillId="0" borderId="0" applyNumberFormat="0">
      <alignment horizontal="left"/>
    </xf>
    <xf numFmtId="0" fontId="267" fillId="0" borderId="0" applyFill="0" applyBorder="0" applyProtection="0">
      <alignment horizontal="left" vertical="top"/>
    </xf>
    <xf numFmtId="0" fontId="49" fillId="35" borderId="0"/>
    <xf numFmtId="219" fontId="268" fillId="0" borderId="0" applyNumberFormat="0" applyFill="0" applyBorder="0">
      <alignment horizontal="left"/>
    </xf>
    <xf numFmtId="219" fontId="268" fillId="0" borderId="0" applyNumberFormat="0" applyFill="0" applyBorder="0">
      <alignment horizontal="right"/>
    </xf>
    <xf numFmtId="219" fontId="269" fillId="0" borderId="0" applyNumberFormat="0" applyFill="0" applyBorder="0">
      <alignment horizontal="right"/>
    </xf>
    <xf numFmtId="0" fontId="270" fillId="0" borderId="0" applyNumberFormat="0" applyFill="0" applyBorder="0" applyProtection="0">
      <alignment vertical="center"/>
    </xf>
    <xf numFmtId="38" fontId="11" fillId="0" borderId="12" applyNumberFormat="0" applyFont="0" applyFill="0" applyAlignment="0" applyProtection="0"/>
    <xf numFmtId="49" fontId="271" fillId="0" borderId="0"/>
    <xf numFmtId="49" fontId="272" fillId="0" borderId="5">
      <alignment vertical="center"/>
    </xf>
    <xf numFmtId="0" fontId="273" fillId="0" borderId="3" applyFill="0" applyBorder="0" applyProtection="0"/>
    <xf numFmtId="0" fontId="273" fillId="0" borderId="0"/>
    <xf numFmtId="0" fontId="274" fillId="0" borderId="0" applyNumberFormat="0" applyFill="0" applyBorder="0" applyProtection="0"/>
    <xf numFmtId="0" fontId="273" fillId="0" borderId="3" applyFill="0" applyBorder="0" applyProtection="0"/>
    <xf numFmtId="0" fontId="275" fillId="0" borderId="0" applyFill="0" applyBorder="0" applyProtection="0"/>
    <xf numFmtId="0" fontId="276" fillId="0" borderId="0"/>
    <xf numFmtId="0" fontId="275" fillId="0" borderId="0" applyNumberFormat="0" applyFill="0" applyBorder="0" applyProtection="0"/>
    <xf numFmtId="0" fontId="277" fillId="0" borderId="0" applyFill="0" applyBorder="0" applyProtection="0"/>
    <xf numFmtId="0" fontId="274" fillId="0" borderId="0" applyNumberFormat="0" applyFill="0" applyBorder="0" applyProtection="0"/>
    <xf numFmtId="0" fontId="274" fillId="0" borderId="0"/>
    <xf numFmtId="0" fontId="38" fillId="55" borderId="64"/>
    <xf numFmtId="0" fontId="37" fillId="0" borderId="0" applyFont="0" applyFill="0" applyBorder="0" applyAlignment="0" applyProtection="0">
      <alignment horizontal="center"/>
    </xf>
    <xf numFmtId="0" fontId="37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0" fontId="37" fillId="0" borderId="0" applyFont="0" applyFill="0" applyBorder="0" applyAlignment="0" applyProtection="0">
      <alignment horizontal="center"/>
    </xf>
    <xf numFmtId="0" fontId="37" fillId="0" borderId="0" applyFont="0" applyFill="0" applyBorder="0" applyAlignment="0" applyProtection="0">
      <alignment horizontal="center"/>
    </xf>
    <xf numFmtId="172" fontId="156" fillId="0" borderId="0" applyBorder="0" applyProtection="0">
      <alignment horizontal="right"/>
    </xf>
    <xf numFmtId="0" fontId="279" fillId="0" borderId="0" applyFill="0" applyBorder="0" applyProtection="0">
      <alignment horizontal="left" vertical="top"/>
    </xf>
    <xf numFmtId="166" fontId="11" fillId="0" borderId="0"/>
    <xf numFmtId="18" fontId="280" fillId="0" borderId="0"/>
    <xf numFmtId="178" fontId="281" fillId="0" borderId="0">
      <alignment horizontal="right" vertical="center"/>
    </xf>
    <xf numFmtId="40" fontId="206" fillId="0" borderId="0"/>
    <xf numFmtId="0" fontId="282" fillId="0" borderId="0"/>
    <xf numFmtId="0" fontId="1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4" fillId="0" borderId="0">
      <alignment horizontal="left"/>
    </xf>
    <xf numFmtId="0" fontId="282" fillId="0" borderId="0">
      <alignment horizontal="left"/>
    </xf>
    <xf numFmtId="0" fontId="119" fillId="0" borderId="0">
      <alignment horizontal="left"/>
    </xf>
    <xf numFmtId="38" fontId="283" fillId="0" borderId="0" applyNumberFormat="0" applyFill="0" applyBorder="0">
      <alignment horizontal="left" vertical="center"/>
    </xf>
    <xf numFmtId="0" fontId="284" fillId="0" borderId="0">
      <alignment horizontal="left" vertical="top"/>
    </xf>
    <xf numFmtId="38" fontId="285" fillId="0" borderId="0" applyNumberFormat="0" applyFill="0" applyBorder="0">
      <alignment horizontal="centerContinuous" vertical="center"/>
    </xf>
    <xf numFmtId="0" fontId="282" fillId="0" borderId="0">
      <alignment horizontal="left"/>
    </xf>
    <xf numFmtId="0" fontId="119" fillId="0" borderId="0">
      <alignment horizontal="left"/>
    </xf>
    <xf numFmtId="188" fontId="286" fillId="0" borderId="0" applyNumberFormat="0" applyFill="0" applyBorder="0" applyAlignment="0" applyProtection="0"/>
    <xf numFmtId="0" fontId="11" fillId="0" borderId="0" applyBorder="0"/>
    <xf numFmtId="0" fontId="9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Border="0"/>
    <xf numFmtId="0" fontId="287" fillId="0" borderId="0" applyNumberFormat="0" applyFill="0" applyBorder="0" applyAlignment="0" applyProtection="0"/>
    <xf numFmtId="0" fontId="288" fillId="0" borderId="65" applyNumberFormat="0" applyFill="0" applyAlignment="0" applyProtection="0"/>
    <xf numFmtId="0" fontId="288" fillId="0" borderId="66" applyNumberFormat="0" applyFill="0" applyAlignment="0" applyProtection="0"/>
    <xf numFmtId="0" fontId="289" fillId="0" borderId="67" applyNumberFormat="0" applyFill="0" applyAlignment="0" applyProtection="0"/>
    <xf numFmtId="0" fontId="289" fillId="0" borderId="68" applyNumberFormat="0" applyFill="0" applyAlignment="0" applyProtection="0"/>
    <xf numFmtId="0" fontId="146" fillId="0" borderId="69" applyNumberFormat="0" applyFill="0" applyAlignment="0" applyProtection="0"/>
    <xf numFmtId="0" fontId="146" fillId="0" borderId="70" applyNumberFormat="0" applyFill="0" applyAlignment="0" applyProtection="0"/>
    <xf numFmtId="0" fontId="290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87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49" fontId="12" fillId="0" borderId="0">
      <alignment horizontal="centerContinuous" vertical="center"/>
    </xf>
    <xf numFmtId="49" fontId="292" fillId="0" borderId="0">
      <alignment horizontal="left" vertical="center"/>
    </xf>
    <xf numFmtId="0" fontId="293" fillId="0" borderId="0"/>
    <xf numFmtId="0" fontId="275" fillId="0" borderId="0"/>
    <xf numFmtId="0" fontId="274" fillId="0" borderId="0"/>
    <xf numFmtId="240" fontId="88" fillId="0" borderId="28" applyAlignment="0">
      <alignment horizontal="left"/>
    </xf>
    <xf numFmtId="0" fontId="11" fillId="0" borderId="71">
      <protection locked="0"/>
    </xf>
    <xf numFmtId="299" fontId="294" fillId="0" borderId="0" applyFill="0" applyBorder="0" applyProtection="0"/>
    <xf numFmtId="333" fontId="294" fillId="0" borderId="0" applyFill="0" applyBorder="0" applyProtection="0"/>
    <xf numFmtId="303" fontId="294" fillId="0" borderId="41" applyFill="0" applyBorder="0" applyProtection="0">
      <alignment vertical="center"/>
    </xf>
    <xf numFmtId="249" fontId="40" fillId="0" borderId="62"/>
    <xf numFmtId="207" fontId="11" fillId="0" borderId="10">
      <protection locked="0"/>
    </xf>
    <xf numFmtId="207" fontId="11" fillId="0" borderId="10">
      <protection locked="0"/>
    </xf>
    <xf numFmtId="174" fontId="11" fillId="0" borderId="10">
      <alignment horizontal="right"/>
      <protection locked="0"/>
    </xf>
    <xf numFmtId="174" fontId="11" fillId="0" borderId="10">
      <alignment horizontal="right"/>
      <protection locked="0"/>
    </xf>
    <xf numFmtId="38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0" fontId="29" fillId="0" borderId="0" applyBorder="0" applyProtection="0">
      <alignment horizontal="right"/>
    </xf>
    <xf numFmtId="40" fontId="119" fillId="0" borderId="0"/>
    <xf numFmtId="0" fontId="18" fillId="0" borderId="0"/>
    <xf numFmtId="240" fontId="295" fillId="0" borderId="0">
      <alignment horizontal="left"/>
      <protection locked="0"/>
    </xf>
    <xf numFmtId="0" fontId="11" fillId="82" borderId="0"/>
    <xf numFmtId="0" fontId="296" fillId="82" borderId="0" applyFill="0"/>
    <xf numFmtId="0" fontId="32" fillId="0" borderId="0"/>
    <xf numFmtId="38" fontId="297" fillId="0" borderId="0"/>
    <xf numFmtId="188" fontId="297" fillId="0" borderId="0"/>
    <xf numFmtId="37" fontId="298" fillId="0" borderId="0"/>
    <xf numFmtId="174" fontId="72" fillId="0" borderId="0" applyNumberFormat="0" applyBorder="0" applyAlignment="0"/>
    <xf numFmtId="37" fontId="29" fillId="6" borderId="0" applyNumberFormat="0" applyBorder="0" applyAlignment="0" applyProtection="0"/>
    <xf numFmtId="37" fontId="29" fillId="6" borderId="0" applyNumberFormat="0" applyBorder="0" applyAlignment="0" applyProtection="0"/>
    <xf numFmtId="37" fontId="29" fillId="6" borderId="0" applyNumberFormat="0" applyBorder="0" applyAlignment="0" applyProtection="0"/>
    <xf numFmtId="37" fontId="29" fillId="6" borderId="0" applyNumberFormat="0" applyBorder="0" applyAlignment="0" applyProtection="0"/>
    <xf numFmtId="37" fontId="29" fillId="6" borderId="0" applyNumberFormat="0" applyBorder="0" applyAlignment="0" applyProtection="0"/>
    <xf numFmtId="37" fontId="29" fillId="0" borderId="0"/>
    <xf numFmtId="37" fontId="29" fillId="6" borderId="0" applyNumberFormat="0" applyBorder="0" applyAlignment="0" applyProtection="0"/>
    <xf numFmtId="3" fontId="61" fillId="0" borderId="46" applyProtection="0"/>
    <xf numFmtId="249" fontId="40" fillId="9" borderId="3" applyBorder="0">
      <alignment horizontal="right" vertical="center"/>
      <protection locked="0"/>
    </xf>
    <xf numFmtId="0" fontId="11" fillId="0" borderId="2" applyNumberFormat="0" applyFont="0" applyFill="0" applyAlignment="0" applyProtection="0"/>
    <xf numFmtId="188" fontId="29" fillId="43" borderId="39">
      <alignment horizontal="right"/>
    </xf>
    <xf numFmtId="188" fontId="76" fillId="43" borderId="39"/>
    <xf numFmtId="0" fontId="45" fillId="0" borderId="0"/>
    <xf numFmtId="0" fontId="299" fillId="83" borderId="72">
      <alignment horizontal="left"/>
    </xf>
    <xf numFmtId="0" fontId="1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300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43" fillId="0" borderId="0" applyFont="0" applyFill="0" applyBorder="0" applyAlignment="0" applyProtection="0"/>
    <xf numFmtId="334" fontId="72" fillId="0" borderId="0"/>
    <xf numFmtId="1" fontId="35" fillId="0" borderId="0" applyFont="0" applyFill="0" applyBorder="0" applyAlignment="0" applyProtection="0"/>
    <xf numFmtId="0" fontId="301" fillId="0" borderId="0"/>
    <xf numFmtId="1" fontId="301" fillId="0" borderId="0"/>
    <xf numFmtId="0" fontId="302" fillId="0" borderId="24" applyNumberFormat="0" applyFill="0" applyBorder="0" applyAlignment="0" applyProtection="0"/>
    <xf numFmtId="0" fontId="303" fillId="0" borderId="24" applyNumberFormat="0" applyFill="0" applyBorder="0" applyAlignment="0" applyProtection="0"/>
    <xf numFmtId="0" fontId="304" fillId="0" borderId="24" applyNumberFormat="0" applyFill="0" applyBorder="0" applyAlignment="0" applyProtection="0"/>
    <xf numFmtId="38" fontId="18" fillId="0" borderId="0" applyNumberFormat="0" applyFont="0" applyFill="0" applyBorder="0" applyProtection="0">
      <alignment horizontal="center" vertical="center" wrapText="1"/>
    </xf>
    <xf numFmtId="0" fontId="175" fillId="0" borderId="73">
      <alignment horizontal="left"/>
    </xf>
    <xf numFmtId="0" fontId="174" fillId="0" borderId="0">
      <alignment horizontal="left" vertical="center"/>
    </xf>
    <xf numFmtId="180" fontId="29" fillId="0" borderId="11" applyBorder="0">
      <alignment horizontal="right" vertical="center"/>
    </xf>
    <xf numFmtId="15" fontId="37" fillId="0" borderId="0" applyFont="0">
      <alignment horizontal="center"/>
    </xf>
    <xf numFmtId="1" fontId="305" fillId="0" borderId="7" applyFill="0" applyProtection="0">
      <alignment horizontal="right"/>
    </xf>
    <xf numFmtId="335" fontId="11" fillId="0" borderId="0"/>
    <xf numFmtId="0" fontId="11" fillId="0" borderId="5" applyBorder="0" applyProtection="0">
      <alignment horizontal="right"/>
    </xf>
    <xf numFmtId="207" fontId="91" fillId="9" borderId="6" applyNumberFormat="0" applyBorder="0" applyAlignment="0"/>
    <xf numFmtId="1" fontId="29" fillId="43" borderId="0">
      <alignment horizontal="center"/>
    </xf>
    <xf numFmtId="0" fontId="29" fillId="6" borderId="5" applyNumberFormat="0" applyFont="0" applyBorder="0" applyAlignment="0" applyProtection="0">
      <alignment vertical="center" wrapText="1"/>
    </xf>
    <xf numFmtId="336" fontId="29" fillId="0" borderId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306" fillId="0" borderId="0"/>
    <xf numFmtId="0" fontId="307" fillId="0" borderId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11" fillId="0" borderId="0"/>
    <xf numFmtId="0" fontId="21" fillId="0" borderId="0"/>
    <xf numFmtId="199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338" fontId="11" fillId="0" borderId="0"/>
    <xf numFmtId="203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11" borderId="0" applyNumberFormat="0" applyFont="0" applyAlignment="0" applyProtection="0"/>
    <xf numFmtId="0" fontId="18" fillId="6" borderId="0" applyNumberFormat="0" applyFont="0" applyAlignment="0" applyProtection="0"/>
    <xf numFmtId="233" fontId="11" fillId="0" borderId="0"/>
    <xf numFmtId="214" fontId="11" fillId="0" borderId="0"/>
    <xf numFmtId="339" fontId="11" fillId="0" borderId="0"/>
    <xf numFmtId="217" fontId="11" fillId="0" borderId="0" applyFont="0" applyFill="0" applyBorder="0" applyAlignment="0" applyProtection="0"/>
    <xf numFmtId="222" fontId="11" fillId="0" borderId="0" applyFont="0" applyFill="0" applyBorder="0" applyProtection="0">
      <alignment horizontal="right"/>
    </xf>
    <xf numFmtId="0" fontId="46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47" fillId="0" borderId="17" applyNumberFormat="0" applyFill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49" fillId="0" borderId="18" applyNumberFormat="0" applyFill="0" applyProtection="0">
      <alignment horizontal="center"/>
    </xf>
    <xf numFmtId="0" fontId="49" fillId="0" borderId="18" applyNumberFormat="0" applyFill="0" applyProtection="0">
      <alignment horizontal="center"/>
    </xf>
    <xf numFmtId="0" fontId="49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29" fillId="0" borderId="0" applyNumberFormat="0" applyFill="0" applyBorder="0" applyAlignment="0" applyProtection="0"/>
    <xf numFmtId="2" fontId="29" fillId="41" borderId="0" applyNumberFormat="0" applyFont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70" fontId="45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67" fontId="119" fillId="0" borderId="0" applyFont="0" applyFill="0" applyBorder="0" applyAlignment="0" applyProtection="0"/>
    <xf numFmtId="17" fontId="76" fillId="0" borderId="0" applyFill="0" applyBorder="0">
      <alignment horizontal="right"/>
    </xf>
    <xf numFmtId="14" fontId="313" fillId="0" borderId="0">
      <alignment horizontal="right"/>
    </xf>
    <xf numFmtId="0" fontId="10" fillId="0" borderId="0" applyNumberFormat="0" applyBorder="0">
      <alignment vertical="center"/>
    </xf>
    <xf numFmtId="15" fontId="42" fillId="0" borderId="0"/>
    <xf numFmtId="340" fontId="38" fillId="0" borderId="0"/>
    <xf numFmtId="290" fontId="29" fillId="57" borderId="2" applyNumberFormat="0" applyFont="0" applyBorder="0" applyAlignment="0" applyProtection="0">
      <alignment horizontal="right"/>
    </xf>
    <xf numFmtId="290" fontId="29" fillId="57" borderId="2" applyNumberFormat="0" applyFont="0" applyBorder="0" applyAlignment="0" applyProtection="0">
      <alignment horizontal="right"/>
    </xf>
    <xf numFmtId="290" fontId="29" fillId="57" borderId="2" applyNumberFormat="0" applyFont="0" applyBorder="0" applyAlignment="0" applyProtection="0">
      <alignment horizontal="right"/>
    </xf>
    <xf numFmtId="290" fontId="29" fillId="57" borderId="2" applyNumberFormat="0" applyFont="0" applyBorder="0" applyAlignment="0" applyProtection="0">
      <alignment horizontal="right"/>
    </xf>
    <xf numFmtId="1" fontId="29" fillId="0" borderId="0" applyNumberFormat="0" applyBorder="0" applyAlignment="0" applyProtection="0"/>
    <xf numFmtId="188" fontId="35" fillId="0" borderId="0" applyFill="0" applyBorder="0" applyAlignment="0" applyProtection="0">
      <protection locked="0"/>
    </xf>
    <xf numFmtId="1" fontId="314" fillId="0" borderId="0" applyNumberFormat="0">
      <alignment horizontal="right"/>
    </xf>
    <xf numFmtId="37" fontId="315" fillId="0" borderId="0" applyBorder="0"/>
    <xf numFmtId="341" fontId="11" fillId="0" borderId="0"/>
    <xf numFmtId="342" fontId="35" fillId="0" borderId="0" applyFont="0" applyFill="0" applyBorder="0" applyAlignment="0" applyProtection="0"/>
    <xf numFmtId="312" fontId="18" fillId="2" borderId="0"/>
    <xf numFmtId="0" fontId="45" fillId="0" borderId="0"/>
    <xf numFmtId="0" fontId="133" fillId="0" borderId="0"/>
    <xf numFmtId="0" fontId="41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240" fontId="45" fillId="0" borderId="0" applyFont="0" applyFill="0" applyBorder="0" applyAlignment="0" applyProtection="0"/>
    <xf numFmtId="0" fontId="7" fillId="0" borderId="0"/>
    <xf numFmtId="315" fontId="38" fillId="0" borderId="0"/>
    <xf numFmtId="0" fontId="312" fillId="86" borderId="76" applyNumberFormat="0" applyAlignment="0" applyProtection="0"/>
    <xf numFmtId="37" fontId="301" fillId="0" borderId="0" applyFill="0" applyBorder="0" applyAlignment="0" applyProtection="0"/>
    <xf numFmtId="9" fontId="119" fillId="0" borderId="0" applyFont="0" applyFill="0" applyBorder="0" applyAlignment="0" applyProtection="0"/>
    <xf numFmtId="343" fontId="35" fillId="0" borderId="0" applyFont="0" applyFill="0" applyBorder="0" applyProtection="0">
      <alignment horizontal="right"/>
    </xf>
    <xf numFmtId="9" fontId="11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229" fillId="0" borderId="0"/>
    <xf numFmtId="4" fontId="16" fillId="74" borderId="56" applyNumberFormat="0" applyProtection="0">
      <alignment horizontal="left" vertical="center" indent="1"/>
    </xf>
    <xf numFmtId="4" fontId="16" fillId="37" borderId="0" applyNumberFormat="0" applyProtection="0">
      <alignment horizontal="left" vertical="center" indent="1"/>
    </xf>
    <xf numFmtId="4" fontId="16" fillId="68" borderId="0" applyNumberFormat="0" applyProtection="0">
      <alignment horizontal="left" vertical="center" indent="1"/>
    </xf>
    <xf numFmtId="0" fontId="19" fillId="48" borderId="10">
      <alignment horizontal="center" vertical="center" wrapText="1"/>
      <protection hidden="1"/>
    </xf>
    <xf numFmtId="0" fontId="259" fillId="0" borderId="2" applyNumberFormat="0" applyFill="0" applyProtection="0">
      <alignment horizontal="right"/>
    </xf>
    <xf numFmtId="39" fontId="12" fillId="0" borderId="7" applyNumberFormat="0" applyBorder="0">
      <alignment horizontal="right"/>
    </xf>
    <xf numFmtId="0" fontId="157" fillId="0" borderId="0">
      <alignment vertical="center"/>
    </xf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138" fillId="0" borderId="0" applyFill="0" applyBorder="0" applyAlignment="0" applyProtection="0"/>
    <xf numFmtId="188" fontId="316" fillId="0" borderId="77"/>
    <xf numFmtId="1" fontId="305" fillId="0" borderId="78" applyFill="0" applyProtection="0">
      <alignment horizontal="right"/>
    </xf>
    <xf numFmtId="336" fontId="29" fillId="0" borderId="0" applyFill="0" applyBorder="0" applyAlignment="0" applyProtection="0"/>
    <xf numFmtId="0" fontId="11" fillId="0" borderId="0"/>
    <xf numFmtId="0" fontId="6" fillId="0" borderId="0"/>
    <xf numFmtId="4" fontId="246" fillId="8" borderId="124" applyNumberFormat="0" applyProtection="0">
      <alignment horizontal="right" vertical="center"/>
    </xf>
    <xf numFmtId="0" fontId="304" fillId="0" borderId="103" applyNumberFormat="0" applyFill="0" applyBorder="0" applyAlignment="0" applyProtection="0"/>
    <xf numFmtId="0" fontId="303" fillId="0" borderId="103" applyNumberFormat="0" applyFill="0" applyBorder="0" applyAlignment="0" applyProtection="0"/>
    <xf numFmtId="0" fontId="302" fillId="0" borderId="103" applyNumberFormat="0" applyFill="0" applyBorder="0" applyAlignment="0" applyProtection="0"/>
    <xf numFmtId="39" fontId="12" fillId="0" borderId="93" applyNumberFormat="0" applyBorder="0">
      <alignment horizontal="right"/>
    </xf>
    <xf numFmtId="0" fontId="259" fillId="0" borderId="94" applyNumberFormat="0" applyFill="0" applyProtection="0">
      <alignment horizontal="right"/>
    </xf>
    <xf numFmtId="0" fontId="259" fillId="0" borderId="94" applyNumberFormat="0" applyFill="0" applyProtection="0">
      <alignment horizontal="right"/>
    </xf>
    <xf numFmtId="0" fontId="259" fillId="0" borderId="94" applyNumberFormat="0" applyFill="0" applyProtection="0">
      <alignment horizontal="right"/>
    </xf>
    <xf numFmtId="0" fontId="259" fillId="0" borderId="94" applyNumberFormat="0" applyFill="0" applyProtection="0">
      <alignment horizontal="right"/>
    </xf>
    <xf numFmtId="0" fontId="302" fillId="0" borderId="130" applyNumberFormat="0" applyFill="0" applyBorder="0" applyAlignment="0" applyProtection="0"/>
    <xf numFmtId="0" fontId="261" fillId="0" borderId="103" applyNumberFormat="0" applyFill="0" applyBorder="0" applyAlignment="0" applyProtection="0"/>
    <xf numFmtId="0" fontId="12" fillId="0" borderId="117"/>
    <xf numFmtId="0" fontId="12" fillId="0" borderId="117"/>
    <xf numFmtId="4" fontId="16" fillId="74" borderId="101" applyNumberFormat="0" applyProtection="0">
      <alignment horizontal="left" vertical="center" indent="1"/>
    </xf>
    <xf numFmtId="0" fontId="261" fillId="0" borderId="130" applyNumberFormat="0" applyFill="0" applyBorder="0" applyAlignment="0" applyProtection="0"/>
    <xf numFmtId="0" fontId="153" fillId="0" borderId="100">
      <alignment vertical="center"/>
    </xf>
    <xf numFmtId="0" fontId="12" fillId="0" borderId="142"/>
    <xf numFmtId="172" fontId="238" fillId="0" borderId="74" applyNumberFormat="0" applyAlignment="0" applyProtection="0">
      <alignment horizontal="right" vertical="center"/>
    </xf>
    <xf numFmtId="0" fontId="11" fillId="0" borderId="95" applyBorder="0">
      <alignment horizontal="right"/>
    </xf>
    <xf numFmtId="0" fontId="12" fillId="0" borderId="142"/>
    <xf numFmtId="4" fontId="246" fillId="8" borderId="114" applyNumberFormat="0" applyProtection="0">
      <alignment horizontal="right" vertical="center"/>
    </xf>
    <xf numFmtId="4" fontId="246" fillId="8" borderId="114" applyNumberFormat="0" applyProtection="0">
      <alignment horizontal="right" vertical="center"/>
    </xf>
    <xf numFmtId="4" fontId="245" fillId="75" borderId="116" applyNumberFormat="0" applyProtection="0">
      <alignment horizontal="left" vertical="center" indent="1"/>
    </xf>
    <xf numFmtId="4" fontId="245" fillId="75" borderId="116" applyNumberFormat="0" applyProtection="0">
      <alignment horizontal="left" vertical="center" indent="1"/>
    </xf>
    <xf numFmtId="4" fontId="16" fillId="37" borderId="114" applyNumberFormat="0" applyProtection="0">
      <alignment horizontal="left" vertical="center" indent="1"/>
    </xf>
    <xf numFmtId="4" fontId="16" fillId="37" borderId="114" applyNumberFormat="0" applyProtection="0">
      <alignment horizontal="left" vertical="center" indent="1"/>
    </xf>
    <xf numFmtId="4" fontId="244" fillId="8" borderId="114" applyNumberFormat="0" applyProtection="0">
      <alignment horizontal="right" vertical="center"/>
    </xf>
    <xf numFmtId="4" fontId="244" fillId="8" borderId="114" applyNumberFormat="0" applyProtection="0">
      <alignment horizontal="right" vertical="center"/>
    </xf>
    <xf numFmtId="4" fontId="243" fillId="8" borderId="114" applyNumberFormat="0" applyProtection="0">
      <alignment horizontal="right" vertical="center"/>
    </xf>
    <xf numFmtId="4" fontId="243" fillId="8" borderId="114" applyNumberFormat="0" applyProtection="0">
      <alignment horizontal="right" vertical="center"/>
    </xf>
    <xf numFmtId="4" fontId="16" fillId="37" borderId="116" applyNumberFormat="0" applyProtection="0">
      <alignment horizontal="left" vertical="center" indent="1"/>
    </xf>
    <xf numFmtId="4" fontId="16" fillId="37" borderId="116" applyNumberFormat="0" applyProtection="0">
      <alignment horizontal="left" vertical="center" indent="1"/>
    </xf>
    <xf numFmtId="4" fontId="244" fillId="8" borderId="114" applyNumberFormat="0" applyProtection="0">
      <alignment vertical="center"/>
    </xf>
    <xf numFmtId="4" fontId="244" fillId="8" borderId="114" applyNumberFormat="0" applyProtection="0">
      <alignment vertical="center"/>
    </xf>
    <xf numFmtId="4" fontId="243" fillId="8" borderId="114" applyNumberFormat="0" applyProtection="0">
      <alignment vertical="center"/>
    </xf>
    <xf numFmtId="4" fontId="243" fillId="8" borderId="114" applyNumberFormat="0" applyProtection="0">
      <alignment vertical="center"/>
    </xf>
    <xf numFmtId="4" fontId="243" fillId="37" borderId="114" applyNumberFormat="0" applyProtection="0">
      <alignment horizontal="right" vertical="center"/>
    </xf>
    <xf numFmtId="4" fontId="16" fillId="74" borderId="115" applyNumberFormat="0" applyProtection="0">
      <alignment horizontal="left" vertical="center" indent="1"/>
    </xf>
    <xf numFmtId="4" fontId="243" fillId="73" borderId="114" applyNumberFormat="0" applyProtection="0">
      <alignment horizontal="right" vertical="center"/>
    </xf>
    <xf numFmtId="4" fontId="243" fillId="73" borderId="114" applyNumberFormat="0" applyProtection="0">
      <alignment horizontal="right" vertical="center"/>
    </xf>
    <xf numFmtId="4" fontId="243" fillId="72" borderId="114" applyNumberFormat="0" applyProtection="0">
      <alignment horizontal="right" vertical="center"/>
    </xf>
    <xf numFmtId="4" fontId="243" fillId="72" borderId="114" applyNumberFormat="0" applyProtection="0">
      <alignment horizontal="right" vertical="center"/>
    </xf>
    <xf numFmtId="4" fontId="243" fillId="71" borderId="114" applyNumberFormat="0" applyProtection="0">
      <alignment horizontal="right" vertical="center"/>
    </xf>
    <xf numFmtId="4" fontId="243" fillId="71" borderId="114" applyNumberFormat="0" applyProtection="0">
      <alignment horizontal="right" vertical="center"/>
    </xf>
    <xf numFmtId="4" fontId="243" fillId="47" borderId="114" applyNumberFormat="0" applyProtection="0">
      <alignment horizontal="right" vertical="center"/>
    </xf>
    <xf numFmtId="4" fontId="243" fillId="47" borderId="114" applyNumberFormat="0" applyProtection="0">
      <alignment horizontal="right" vertical="center"/>
    </xf>
    <xf numFmtId="4" fontId="243" fillId="35" borderId="114" applyNumberFormat="0" applyProtection="0">
      <alignment horizontal="right" vertical="center"/>
    </xf>
    <xf numFmtId="4" fontId="243" fillId="35" borderId="114" applyNumberFormat="0" applyProtection="0">
      <alignment horizontal="right" vertical="center"/>
    </xf>
    <xf numFmtId="4" fontId="243" fillId="33" borderId="114" applyNumberFormat="0" applyProtection="0">
      <alignment horizontal="right" vertical="center"/>
    </xf>
    <xf numFmtId="4" fontId="243" fillId="33" borderId="114" applyNumberFormat="0" applyProtection="0">
      <alignment horizontal="right" vertical="center"/>
    </xf>
    <xf numFmtId="4" fontId="243" fillId="32" borderId="114" applyNumberFormat="0" applyProtection="0">
      <alignment horizontal="right" vertical="center"/>
    </xf>
    <xf numFmtId="4" fontId="243" fillId="32" borderId="114" applyNumberFormat="0" applyProtection="0">
      <alignment horizontal="right" vertical="center"/>
    </xf>
    <xf numFmtId="4" fontId="243" fillId="70" borderId="114" applyNumberFormat="0" applyProtection="0">
      <alignment horizontal="right" vertical="center"/>
    </xf>
    <xf numFmtId="4" fontId="243" fillId="70" borderId="114" applyNumberFormat="0" applyProtection="0">
      <alignment horizontal="right" vertical="center"/>
    </xf>
    <xf numFmtId="4" fontId="243" fillId="69" borderId="114" applyNumberFormat="0" applyProtection="0">
      <alignment horizontal="right" vertical="center"/>
    </xf>
    <xf numFmtId="4" fontId="243" fillId="6" borderId="114" applyNumberFormat="0" applyProtection="0">
      <alignment horizontal="left" vertical="center" indent="1"/>
    </xf>
    <xf numFmtId="4" fontId="242" fillId="6" borderId="114" applyNumberFormat="0" applyProtection="0">
      <alignment vertical="center"/>
    </xf>
    <xf numFmtId="4" fontId="242" fillId="6" borderId="114" applyNumberFormat="0" applyProtection="0">
      <alignment vertical="center"/>
    </xf>
    <xf numFmtId="4" fontId="16" fillId="6" borderId="114" applyNumberFormat="0" applyProtection="0">
      <alignment vertical="center"/>
    </xf>
    <xf numFmtId="0" fontId="153" fillId="0" borderId="113">
      <alignment vertical="center"/>
    </xf>
    <xf numFmtId="0" fontId="240" fillId="42" borderId="112" applyNumberFormat="0" applyAlignment="0" applyProtection="0"/>
    <xf numFmtId="0" fontId="240" fillId="13" borderId="112" applyNumberFormat="0" applyAlignment="0" applyProtection="0"/>
    <xf numFmtId="0" fontId="240" fillId="13" borderId="112" applyNumberFormat="0" applyAlignment="0" applyProtection="0"/>
    <xf numFmtId="4" fontId="246" fillId="8" borderId="139" applyNumberFormat="0" applyProtection="0">
      <alignment horizontal="right" vertical="center"/>
    </xf>
    <xf numFmtId="4" fontId="246" fillId="8" borderId="139" applyNumberFormat="0" applyProtection="0">
      <alignment horizontal="right" vertical="center"/>
    </xf>
    <xf numFmtId="4" fontId="245" fillId="75" borderId="141" applyNumberFormat="0" applyProtection="0">
      <alignment horizontal="left" vertical="center" indent="1"/>
    </xf>
    <xf numFmtId="4" fontId="245" fillId="75" borderId="141" applyNumberFormat="0" applyProtection="0">
      <alignment horizontal="left" vertical="center" indent="1"/>
    </xf>
    <xf numFmtId="4" fontId="16" fillId="37" borderId="139" applyNumberFormat="0" applyProtection="0">
      <alignment horizontal="left" vertical="center" indent="1"/>
    </xf>
    <xf numFmtId="4" fontId="16" fillId="37" borderId="139" applyNumberFormat="0" applyProtection="0">
      <alignment horizontal="left" vertical="center" indent="1"/>
    </xf>
    <xf numFmtId="4" fontId="243" fillId="8" borderId="139" applyNumberFormat="0" applyProtection="0">
      <alignment horizontal="right" vertical="center"/>
    </xf>
    <xf numFmtId="4" fontId="243" fillId="8" borderId="139" applyNumberFormat="0" applyProtection="0">
      <alignment horizontal="right" vertical="center"/>
    </xf>
    <xf numFmtId="4" fontId="16" fillId="37" borderId="141" applyNumberFormat="0" applyProtection="0">
      <alignment horizontal="left" vertical="center" indent="1"/>
    </xf>
    <xf numFmtId="4" fontId="16" fillId="37" borderId="141" applyNumberFormat="0" applyProtection="0">
      <alignment horizontal="left" vertical="center" indent="1"/>
    </xf>
    <xf numFmtId="4" fontId="244" fillId="8" borderId="139" applyNumberFormat="0" applyProtection="0">
      <alignment vertical="center"/>
    </xf>
    <xf numFmtId="4" fontId="244" fillId="8" borderId="139" applyNumberFormat="0" applyProtection="0">
      <alignment vertical="center"/>
    </xf>
    <xf numFmtId="4" fontId="243" fillId="8" borderId="139" applyNumberFormat="0" applyProtection="0">
      <alignment vertical="center"/>
    </xf>
    <xf numFmtId="4" fontId="243" fillId="8" borderId="139" applyNumberFormat="0" applyProtection="0">
      <alignment vertical="center"/>
    </xf>
    <xf numFmtId="4" fontId="243" fillId="37" borderId="139" applyNumberFormat="0" applyProtection="0">
      <alignment horizontal="right" vertical="center"/>
    </xf>
    <xf numFmtId="4" fontId="243" fillId="37" borderId="139" applyNumberFormat="0" applyProtection="0">
      <alignment horizontal="right" vertical="center"/>
    </xf>
    <xf numFmtId="4" fontId="16" fillId="74" borderId="140" applyNumberFormat="0" applyProtection="0">
      <alignment horizontal="left" vertical="center" indent="1"/>
    </xf>
    <xf numFmtId="4" fontId="243" fillId="73" borderId="139" applyNumberFormat="0" applyProtection="0">
      <alignment horizontal="right" vertical="center"/>
    </xf>
    <xf numFmtId="4" fontId="243" fillId="72" borderId="139" applyNumberFormat="0" applyProtection="0">
      <alignment horizontal="right" vertical="center"/>
    </xf>
    <xf numFmtId="4" fontId="243" fillId="72" borderId="139" applyNumberFormat="0" applyProtection="0">
      <alignment horizontal="right" vertical="center"/>
    </xf>
    <xf numFmtId="4" fontId="243" fillId="71" borderId="139" applyNumberFormat="0" applyProtection="0">
      <alignment horizontal="right" vertical="center"/>
    </xf>
    <xf numFmtId="4" fontId="243" fillId="71" borderId="139" applyNumberFormat="0" applyProtection="0">
      <alignment horizontal="right" vertical="center"/>
    </xf>
    <xf numFmtId="4" fontId="243" fillId="47" borderId="139" applyNumberFormat="0" applyProtection="0">
      <alignment horizontal="right" vertical="center"/>
    </xf>
    <xf numFmtId="4" fontId="243" fillId="47" borderId="139" applyNumberFormat="0" applyProtection="0">
      <alignment horizontal="right" vertical="center"/>
    </xf>
    <xf numFmtId="4" fontId="243" fillId="35" borderId="139" applyNumberFormat="0" applyProtection="0">
      <alignment horizontal="right" vertical="center"/>
    </xf>
    <xf numFmtId="4" fontId="243" fillId="35" borderId="139" applyNumberFormat="0" applyProtection="0">
      <alignment horizontal="right" vertical="center"/>
    </xf>
    <xf numFmtId="4" fontId="243" fillId="33" borderId="139" applyNumberFormat="0" applyProtection="0">
      <alignment horizontal="right" vertical="center"/>
    </xf>
    <xf numFmtId="4" fontId="243" fillId="33" borderId="139" applyNumberFormat="0" applyProtection="0">
      <alignment horizontal="right" vertical="center"/>
    </xf>
    <xf numFmtId="4" fontId="243" fillId="32" borderId="139" applyNumberFormat="0" applyProtection="0">
      <alignment horizontal="right" vertical="center"/>
    </xf>
    <xf numFmtId="4" fontId="243" fillId="70" borderId="139" applyNumberFormat="0" applyProtection="0">
      <alignment horizontal="right" vertical="center"/>
    </xf>
    <xf numFmtId="4" fontId="243" fillId="70" borderId="139" applyNumberFormat="0" applyProtection="0">
      <alignment horizontal="right" vertical="center"/>
    </xf>
    <xf numFmtId="4" fontId="243" fillId="69" borderId="139" applyNumberFormat="0" applyProtection="0">
      <alignment horizontal="right" vertical="center"/>
    </xf>
    <xf numFmtId="4" fontId="243" fillId="69" borderId="139" applyNumberFormat="0" applyProtection="0">
      <alignment horizontal="right" vertical="center"/>
    </xf>
    <xf numFmtId="9" fontId="18" fillId="0" borderId="111"/>
    <xf numFmtId="4" fontId="16" fillId="6" borderId="139" applyNumberFormat="0" applyProtection="0">
      <alignment vertical="center"/>
    </xf>
    <xf numFmtId="0" fontId="153" fillId="0" borderId="138">
      <alignment vertical="center"/>
    </xf>
    <xf numFmtId="0" fontId="240" fillId="42" borderId="137" applyNumberFormat="0" applyAlignment="0" applyProtection="0"/>
    <xf numFmtId="0" fontId="240" fillId="13" borderId="137" applyNumberFormat="0" applyAlignment="0" applyProtection="0"/>
    <xf numFmtId="0" fontId="240" fillId="13" borderId="137" applyNumberFormat="0" applyAlignment="0" applyProtection="0"/>
    <xf numFmtId="0" fontId="240" fillId="13" borderId="137" applyNumberFormat="0" applyAlignment="0" applyProtection="0"/>
    <xf numFmtId="0" fontId="240" fillId="13" borderId="137" applyNumberFormat="0" applyAlignment="0" applyProtection="0"/>
    <xf numFmtId="9" fontId="18" fillId="0" borderId="136"/>
    <xf numFmtId="0" fontId="32" fillId="17" borderId="111" applyNumberFormat="0" applyFont="0" applyAlignment="0" applyProtection="0"/>
    <xf numFmtId="0" fontId="32" fillId="17" borderId="111" applyNumberFormat="0" applyFont="0" applyAlignment="0" applyProtection="0"/>
    <xf numFmtId="0" fontId="11" fillId="17" borderId="111" applyNumberFormat="0" applyFont="0" applyAlignment="0" applyProtection="0"/>
    <xf numFmtId="0" fontId="29" fillId="17" borderId="105" applyNumberFormat="0" applyFont="0" applyAlignment="0" applyProtection="0"/>
    <xf numFmtId="0" fontId="29" fillId="17" borderId="105" applyNumberFormat="0" applyFont="0" applyAlignment="0" applyProtection="0"/>
    <xf numFmtId="0" fontId="11" fillId="17" borderId="111" applyNumberFormat="0" applyFont="0" applyAlignment="0" applyProtection="0"/>
    <xf numFmtId="0" fontId="32" fillId="17" borderId="136" applyNumberFormat="0" applyFont="0" applyAlignment="0" applyProtection="0"/>
    <xf numFmtId="0" fontId="32" fillId="17" borderId="136" applyNumberFormat="0" applyFont="0" applyAlignment="0" applyProtection="0"/>
    <xf numFmtId="0" fontId="11" fillId="17" borderId="136" applyNumberFormat="0" applyFont="0" applyAlignment="0" applyProtection="0"/>
    <xf numFmtId="0" fontId="29" fillId="17" borderId="132" applyNumberFormat="0" applyFont="0" applyAlignment="0" applyProtection="0"/>
    <xf numFmtId="0" fontId="29" fillId="17" borderId="132" applyNumberFormat="0" applyFont="0" applyAlignment="0" applyProtection="0"/>
    <xf numFmtId="0" fontId="11" fillId="17" borderId="136" applyNumberFormat="0" applyFont="0" applyAlignment="0" applyProtection="0"/>
    <xf numFmtId="0" fontId="47" fillId="0" borderId="83" applyNumberFormat="0" applyFill="0" applyAlignment="0" applyProtection="0"/>
    <xf numFmtId="240" fontId="191" fillId="0" borderId="73" applyAlignment="0">
      <alignment horizontal="left"/>
    </xf>
    <xf numFmtId="9" fontId="191" fillId="0" borderId="73"/>
    <xf numFmtId="38" fontId="29" fillId="0" borderId="97" applyNumberFormat="0" applyFont="0" applyFill="0" applyAlignment="0" applyProtection="0"/>
    <xf numFmtId="311" fontId="201" fillId="62" borderId="110" applyFont="0" applyFill="0" applyBorder="0" applyAlignment="0">
      <alignment horizontal="center"/>
    </xf>
    <xf numFmtId="311" fontId="201" fillId="62" borderId="110" applyFont="0" applyFill="0" applyBorder="0" applyAlignment="0">
      <alignment horizontal="center"/>
    </xf>
    <xf numFmtId="0" fontId="175" fillId="0" borderId="73">
      <alignment horizontal="right" vertical="center"/>
    </xf>
    <xf numFmtId="38" fontId="29" fillId="0" borderId="109" applyNumberFormat="0" applyFont="0" applyFill="0" applyAlignment="0" applyProtection="0"/>
    <xf numFmtId="0" fontId="12" fillId="62" borderId="108">
      <alignment horizontal="left" vertical="center" wrapText="1"/>
    </xf>
    <xf numFmtId="0" fontId="12" fillId="62" borderId="108">
      <alignment horizontal="left" vertical="center" wrapText="1"/>
    </xf>
    <xf numFmtId="172" fontId="65" fillId="0" borderId="119" applyBorder="0"/>
    <xf numFmtId="184" fontId="10" fillId="35" borderId="119" applyBorder="0">
      <alignment horizontal="right"/>
    </xf>
    <xf numFmtId="184" fontId="10" fillId="0" borderId="119" applyBorder="0">
      <alignment horizontal="right"/>
    </xf>
    <xf numFmtId="0" fontId="19" fillId="0" borderId="93">
      <alignment horizontal="left" vertical="center"/>
    </xf>
    <xf numFmtId="0" fontId="19" fillId="0" borderId="93">
      <alignment horizontal="left" vertical="center"/>
    </xf>
    <xf numFmtId="0" fontId="19" fillId="0" borderId="74" applyNumberFormat="0" applyAlignment="0" applyProtection="0">
      <alignment horizontal="left" vertical="center"/>
    </xf>
    <xf numFmtId="38" fontId="29" fillId="0" borderId="128" applyNumberFormat="0" applyFont="0" applyFill="0" applyAlignment="0" applyProtection="0"/>
    <xf numFmtId="1" fontId="58" fillId="9" borderId="98">
      <alignment horizontal="center" vertical="center"/>
    </xf>
    <xf numFmtId="0" fontId="12" fillId="62" borderId="135">
      <alignment horizontal="left" vertical="center" wrapText="1"/>
    </xf>
    <xf numFmtId="0" fontId="12" fillId="62" borderId="135">
      <alignment horizontal="left" vertical="center" wrapText="1"/>
    </xf>
    <xf numFmtId="0" fontId="29" fillId="0" borderId="99" applyNumberFormat="0" applyFont="0" applyFill="0" applyAlignment="0" applyProtection="0">
      <alignment vertical="center" wrapText="1"/>
    </xf>
    <xf numFmtId="0" fontId="10" fillId="0" borderId="93" applyFont="0" applyFill="0" applyBorder="0" applyAlignment="0" applyProtection="0">
      <alignment horizontal="center"/>
    </xf>
    <xf numFmtId="1" fontId="11" fillId="58" borderId="96" applyNumberFormat="0" applyBorder="0" applyAlignment="0">
      <alignment horizontal="centerContinuous" vertical="center"/>
      <protection locked="0"/>
    </xf>
    <xf numFmtId="0" fontId="92" fillId="40" borderId="119"/>
    <xf numFmtId="290" fontId="29" fillId="57" borderId="94" applyNumberFormat="0" applyFont="0" applyBorder="0" applyAlignment="0" applyProtection="0">
      <alignment horizontal="right"/>
    </xf>
    <xf numFmtId="290" fontId="29" fillId="57" borderId="94" applyNumberFormat="0" applyFont="0" applyBorder="0" applyAlignment="0" applyProtection="0">
      <alignment horizontal="right"/>
    </xf>
    <xf numFmtId="172" fontId="65" fillId="0" borderId="80" applyBorder="0"/>
    <xf numFmtId="290" fontId="29" fillId="57" borderId="94" applyNumberFormat="0" applyFont="0" applyBorder="0" applyAlignment="0" applyProtection="0">
      <alignment horizontal="right"/>
    </xf>
    <xf numFmtId="184" fontId="10" fillId="35" borderId="80" applyBorder="0">
      <alignment horizontal="right"/>
    </xf>
    <xf numFmtId="184" fontId="10" fillId="0" borderId="80" applyBorder="0">
      <alignment horizontal="right"/>
    </xf>
    <xf numFmtId="290" fontId="29" fillId="57" borderId="94" applyNumberFormat="0" applyFont="0" applyBorder="0" applyAlignment="0" applyProtection="0">
      <alignment horizontal="right"/>
    </xf>
    <xf numFmtId="1" fontId="58" fillId="9" borderId="104">
      <alignment horizontal="center" vertical="center"/>
    </xf>
    <xf numFmtId="0" fontId="75" fillId="0" borderId="84" applyNumberFormat="0" applyFill="0" applyBorder="0" applyAlignment="0" applyProtection="0"/>
    <xf numFmtId="0" fontId="76" fillId="0" borderId="84" applyNumberFormat="0" applyFill="0" applyBorder="0" applyAlignment="0" applyProtection="0"/>
    <xf numFmtId="0" fontId="77" fillId="0" borderId="84" applyNumberFormat="0" applyFill="0" applyBorder="0" applyAlignment="0" applyProtection="0"/>
    <xf numFmtId="0" fontId="29" fillId="0" borderId="84" applyNumberFormat="0" applyFill="0" applyAlignment="0" applyProtection="0"/>
    <xf numFmtId="0" fontId="148" fillId="11" borderId="105" applyNumberFormat="0" applyAlignment="0" applyProtection="0"/>
    <xf numFmtId="0" fontId="148" fillId="15" borderId="105" applyNumberFormat="0" applyAlignment="0" applyProtection="0"/>
    <xf numFmtId="0" fontId="148" fillId="15" borderId="105" applyNumberFormat="0" applyAlignment="0" applyProtection="0"/>
    <xf numFmtId="0" fontId="148" fillId="11" borderId="105" applyNumberFormat="0" applyAlignment="0" applyProtection="0"/>
    <xf numFmtId="0" fontId="29" fillId="0" borderId="134" applyNumberFormat="0" applyFont="0" applyFill="0" applyAlignment="0" applyProtection="0">
      <alignment vertical="center" wrapText="1"/>
    </xf>
    <xf numFmtId="1" fontId="11" fillId="39" borderId="79" applyNumberFormat="0" applyBorder="0" applyAlignment="0">
      <alignment horizontal="center" vertical="top" wrapText="1"/>
      <protection hidden="1"/>
    </xf>
    <xf numFmtId="265" fontId="117" fillId="47" borderId="119" applyFont="0" applyFill="0" applyBorder="0" applyAlignment="0"/>
    <xf numFmtId="0" fontId="92" fillId="40" borderId="80"/>
    <xf numFmtId="167" fontId="128" fillId="0" borderId="120">
      <protection locked="0"/>
    </xf>
    <xf numFmtId="0" fontId="94" fillId="42" borderId="85" applyNumberFormat="0" applyAlignment="0" applyProtection="0"/>
    <xf numFmtId="0" fontId="95" fillId="13" borderId="85" applyNumberFormat="0" applyAlignment="0" applyProtection="0"/>
    <xf numFmtId="0" fontId="95" fillId="13" borderId="85" applyNumberFormat="0" applyAlignment="0" applyProtection="0"/>
    <xf numFmtId="0" fontId="94" fillId="42" borderId="85" applyNumberFormat="0" applyAlignment="0" applyProtection="0"/>
    <xf numFmtId="240" fontId="132" fillId="0" borderId="93" applyNumberFormat="0" applyFill="0" applyBorder="0" applyProtection="0"/>
    <xf numFmtId="240" fontId="132" fillId="0" borderId="93" applyNumberFormat="0" applyFill="0" applyBorder="0" applyProtection="0"/>
    <xf numFmtId="167" fontId="128" fillId="0" borderId="106">
      <protection locked="0"/>
    </xf>
    <xf numFmtId="265" fontId="117" fillId="47" borderId="94" applyFont="0" applyFill="0" applyBorder="0" applyAlignment="0"/>
    <xf numFmtId="265" fontId="117" fillId="47" borderId="94" applyFont="0" applyFill="0" applyBorder="0" applyAlignment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65" fontId="117" fillId="47" borderId="94" applyFont="0" applyFill="0" applyBorder="0" applyAlignment="0"/>
    <xf numFmtId="265" fontId="117" fillId="47" borderId="94" applyFont="0" applyFill="0" applyBorder="0" applyAlignment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94" fillId="42" borderId="132" applyNumberFormat="0" applyAlignment="0" applyProtection="0"/>
    <xf numFmtId="0" fontId="95" fillId="13" borderId="132" applyNumberFormat="0" applyAlignment="0" applyProtection="0"/>
    <xf numFmtId="0" fontId="95" fillId="13" borderId="132" applyNumberFormat="0" applyAlignment="0" applyProtection="0"/>
    <xf numFmtId="0" fontId="94" fillId="42" borderId="132" applyNumberFormat="0" applyAlignment="0" applyProtection="0"/>
    <xf numFmtId="171" fontId="5" fillId="0" borderId="0" applyFont="0" applyFill="0" applyBorder="0" applyAlignment="0" applyProtection="0"/>
    <xf numFmtId="251" fontId="18" fillId="0" borderId="131" applyNumberFormat="0" applyFont="0" applyFill="0" applyAlignment="0">
      <alignment vertical="center"/>
    </xf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" fontId="86" fillId="30" borderId="131">
      <alignment horizontal="center"/>
    </xf>
    <xf numFmtId="265" fontId="117" fillId="47" borderId="80" applyFont="0" applyFill="0" applyBorder="0" applyAlignment="0"/>
    <xf numFmtId="265" fontId="117" fillId="47" borderId="80" applyFont="0" applyFill="0" applyBorder="0" applyAlignment="0"/>
    <xf numFmtId="265" fontId="117" fillId="47" borderId="80" applyFont="0" applyFill="0" applyBorder="0" applyAlignment="0"/>
    <xf numFmtId="265" fontId="117" fillId="47" borderId="80" applyFont="0" applyFill="0" applyBorder="0" applyAlignment="0"/>
    <xf numFmtId="0" fontId="94" fillId="42" borderId="105" applyNumberFormat="0" applyAlignment="0" applyProtection="0"/>
    <xf numFmtId="0" fontId="95" fillId="13" borderId="105" applyNumberFormat="0" applyAlignment="0" applyProtection="0"/>
    <xf numFmtId="0" fontId="95" fillId="13" borderId="105" applyNumberFormat="0" applyAlignment="0" applyProtection="0"/>
    <xf numFmtId="167" fontId="128" fillId="0" borderId="86">
      <protection locked="0"/>
    </xf>
    <xf numFmtId="167" fontId="128" fillId="0" borderId="86">
      <protection locked="0"/>
    </xf>
    <xf numFmtId="0" fontId="94" fillId="42" borderId="105" applyNumberFormat="0" applyAlignment="0" applyProtection="0"/>
    <xf numFmtId="0" fontId="29" fillId="0" borderId="130" applyNumberFormat="0" applyFill="0" applyAlignment="0" applyProtection="0"/>
    <xf numFmtId="0" fontId="29" fillId="0" borderId="103" applyNumberFormat="0" applyFill="0" applyAlignment="0" applyProtection="0"/>
    <xf numFmtId="0" fontId="77" fillId="0" borderId="103" applyNumberFormat="0" applyFill="0" applyBorder="0" applyAlignment="0" applyProtection="0"/>
    <xf numFmtId="0" fontId="76" fillId="0" borderId="103" applyNumberFormat="0" applyFill="0" applyBorder="0" applyAlignment="0" applyProtection="0"/>
    <xf numFmtId="0" fontId="75" fillId="0" borderId="103" applyNumberFormat="0" applyFill="0" applyBorder="0" applyAlignment="0" applyProtection="0"/>
    <xf numFmtId="1" fontId="86" fillId="30" borderId="98">
      <alignment horizontal="center"/>
    </xf>
    <xf numFmtId="275" fontId="34" fillId="9" borderId="75">
      <alignment horizontal="right"/>
    </xf>
    <xf numFmtId="275" fontId="34" fillId="9" borderId="75">
      <alignment horizontal="right"/>
    </xf>
    <xf numFmtId="275" fontId="34" fillId="9" borderId="75">
      <alignment horizontal="right"/>
    </xf>
    <xf numFmtId="0" fontId="44" fillId="30" borderId="98" applyNumberFormat="0" applyAlignment="0" applyProtection="0"/>
    <xf numFmtId="247" fontId="67" fillId="36" borderId="93" applyFont="0">
      <alignment horizontal="right"/>
    </xf>
    <xf numFmtId="247" fontId="67" fillId="36" borderId="93" applyFont="0">
      <alignment horizontal="right"/>
    </xf>
    <xf numFmtId="0" fontId="148" fillId="11" borderId="85" applyNumberFormat="0" applyAlignment="0" applyProtection="0"/>
    <xf numFmtId="0" fontId="148" fillId="15" borderId="85" applyNumberFormat="0" applyAlignment="0" applyProtection="0"/>
    <xf numFmtId="0" fontId="148" fillId="15" borderId="85" applyNumberFormat="0" applyAlignment="0" applyProtection="0"/>
    <xf numFmtId="0" fontId="148" fillId="11" borderId="85" applyNumberFormat="0" applyAlignment="0" applyProtection="0"/>
    <xf numFmtId="184" fontId="10" fillId="0" borderId="94" applyBorder="0">
      <alignment horizontal="right"/>
    </xf>
    <xf numFmtId="184" fontId="10" fillId="35" borderId="94" applyBorder="0">
      <alignment horizontal="right"/>
    </xf>
    <xf numFmtId="172" fontId="65" fillId="0" borderId="94" applyBorder="0"/>
    <xf numFmtId="290" fontId="29" fillId="57" borderId="80" applyNumberFormat="0" applyFont="0" applyBorder="0" applyAlignment="0" applyProtection="0">
      <alignment horizontal="right"/>
    </xf>
    <xf numFmtId="290" fontId="29" fillId="57" borderId="80" applyNumberFormat="0" applyFont="0" applyBorder="0" applyAlignment="0" applyProtection="0">
      <alignment horizontal="right"/>
    </xf>
    <xf numFmtId="290" fontId="29" fillId="57" borderId="80" applyNumberFormat="0" applyFont="0" applyBorder="0" applyAlignment="0" applyProtection="0">
      <alignment horizontal="right"/>
    </xf>
    <xf numFmtId="290" fontId="29" fillId="57" borderId="80" applyNumberFormat="0" applyFont="0" applyBorder="0" applyAlignment="0" applyProtection="0">
      <alignment horizontal="right"/>
    </xf>
    <xf numFmtId="1" fontId="11" fillId="58" borderId="81" applyNumberFormat="0" applyBorder="0" applyAlignment="0">
      <alignment horizontal="centerContinuous" vertical="center"/>
      <protection locked="0"/>
    </xf>
    <xf numFmtId="0" fontId="34" fillId="9" borderId="75">
      <alignment horizontal="right"/>
    </xf>
    <xf numFmtId="0" fontId="34" fillId="9" borderId="75">
      <alignment horizontal="right"/>
    </xf>
    <xf numFmtId="0" fontId="34" fillId="9" borderId="75">
      <alignment horizontal="right"/>
    </xf>
    <xf numFmtId="295" fontId="34" fillId="9" borderId="75">
      <alignment horizontal="right"/>
    </xf>
    <xf numFmtId="295" fontId="34" fillId="9" borderId="75">
      <alignment horizontal="right"/>
    </xf>
    <xf numFmtId="295" fontId="34" fillId="9" borderId="75">
      <alignment horizontal="right"/>
    </xf>
    <xf numFmtId="0" fontId="47" fillId="0" borderId="129" applyNumberFormat="0" applyFill="0" applyAlignment="0" applyProtection="0"/>
    <xf numFmtId="0" fontId="169" fillId="0" borderId="79">
      <alignment horizontal="left" vertical="top"/>
    </xf>
    <xf numFmtId="0" fontId="169" fillId="0" borderId="79">
      <alignment horizontal="left" vertical="top"/>
    </xf>
    <xf numFmtId="0" fontId="171" fillId="0" borderId="79">
      <alignment horizontal="left" vertical="top"/>
    </xf>
    <xf numFmtId="0" fontId="171" fillId="0" borderId="79">
      <alignment horizontal="left" vertical="top"/>
    </xf>
    <xf numFmtId="0" fontId="47" fillId="0" borderId="102" applyNumberFormat="0" applyFill="0" applyAlignment="0" applyProtection="0"/>
    <xf numFmtId="0" fontId="12" fillId="62" borderId="87">
      <alignment horizontal="left" vertical="center" wrapText="1"/>
    </xf>
    <xf numFmtId="0" fontId="12" fillId="62" borderId="87">
      <alignment horizontal="left" vertical="center" wrapText="1"/>
    </xf>
    <xf numFmtId="38" fontId="29" fillId="0" borderId="82" applyNumberFormat="0" applyFont="0" applyFill="0" applyAlignment="0" applyProtection="0"/>
    <xf numFmtId="0" fontId="34" fillId="9" borderId="75">
      <alignment horizontal="right"/>
    </xf>
    <xf numFmtId="0" fontId="34" fillId="9" borderId="75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0" fillId="13" borderId="123" applyNumberFormat="0" applyAlignment="0" applyProtection="0"/>
    <xf numFmtId="0" fontId="240" fillId="13" borderId="123" applyNumberFormat="0" applyAlignment="0" applyProtection="0"/>
    <xf numFmtId="0" fontId="240" fillId="13" borderId="123" applyNumberFormat="0" applyAlignment="0" applyProtection="0"/>
    <xf numFmtId="0" fontId="240" fillId="13" borderId="123" applyNumberFormat="0" applyAlignment="0" applyProtection="0"/>
    <xf numFmtId="0" fontId="240" fillId="42" borderId="123" applyNumberFormat="0" applyAlignment="0" applyProtection="0"/>
    <xf numFmtId="0" fontId="240" fillId="42" borderId="123" applyNumberFormat="0" applyAlignment="0" applyProtection="0"/>
    <xf numFmtId="4" fontId="16" fillId="6" borderId="124" applyNumberFormat="0" applyProtection="0">
      <alignment vertical="center"/>
    </xf>
    <xf numFmtId="4" fontId="16" fillId="6" borderId="124" applyNumberFormat="0" applyProtection="0">
      <alignment vertical="center"/>
    </xf>
    <xf numFmtId="4" fontId="242" fillId="6" borderId="124" applyNumberForma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243" fillId="6" borderId="124" applyNumberFormat="0" applyProtection="0">
      <alignment horizontal="left" vertical="center" indent="1"/>
    </xf>
    <xf numFmtId="0" fontId="5" fillId="0" borderId="0"/>
    <xf numFmtId="4" fontId="243" fillId="69" borderId="124" applyNumberFormat="0" applyProtection="0">
      <alignment horizontal="right" vertical="center"/>
    </xf>
    <xf numFmtId="4" fontId="243" fillId="70" borderId="124" applyNumberFormat="0" applyProtection="0">
      <alignment horizontal="right" vertical="center"/>
    </xf>
    <xf numFmtId="4" fontId="243" fillId="32" borderId="124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243" fillId="32" borderId="124" applyNumberFormat="0" applyProtection="0">
      <alignment horizontal="right" vertical="center"/>
    </xf>
    <xf numFmtId="4" fontId="243" fillId="73" borderId="124" applyNumberFormat="0" applyProtection="0">
      <alignment horizontal="right" vertical="center"/>
    </xf>
    <xf numFmtId="4" fontId="243" fillId="73" borderId="124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243" fillId="8" borderId="124" applyNumberFormat="0" applyProtection="0">
      <alignment horizontal="right" vertical="center"/>
    </xf>
    <xf numFmtId="4" fontId="243" fillId="8" borderId="124" applyNumberFormat="0" applyProtection="0">
      <alignment horizontal="right" vertical="center"/>
    </xf>
    <xf numFmtId="4" fontId="244" fillId="8" borderId="124" applyNumberFormat="0" applyProtection="0">
      <alignment horizontal="right" vertical="center"/>
    </xf>
    <xf numFmtId="4" fontId="246" fillId="8" borderId="124" applyNumberFormat="0" applyProtection="0">
      <alignment horizontal="right"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17" borderId="88" applyNumberFormat="0" applyFont="0" applyAlignment="0" applyProtection="0"/>
    <xf numFmtId="0" fontId="29" fillId="17" borderId="85" applyNumberFormat="0" applyFont="0" applyAlignment="0" applyProtection="0"/>
    <xf numFmtId="0" fontId="29" fillId="17" borderId="85" applyNumberFormat="0" applyFont="0" applyAlignment="0" applyProtection="0"/>
    <xf numFmtId="0" fontId="11" fillId="17" borderId="88" applyNumberFormat="0" applyFont="0" applyAlignment="0" applyProtection="0"/>
    <xf numFmtId="0" fontId="32" fillId="17" borderId="88" applyNumberFormat="0" applyFont="0" applyAlignment="0" applyProtection="0"/>
    <xf numFmtId="0" fontId="32" fillId="17" borderId="88" applyNumberFormat="0" applyFont="0" applyAlignment="0" applyProtection="0"/>
    <xf numFmtId="0" fontId="219" fillId="2" borderId="75"/>
    <xf numFmtId="0" fontId="219" fillId="2" borderId="75"/>
    <xf numFmtId="0" fontId="219" fillId="2" borderId="75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" fillId="0" borderId="88"/>
    <xf numFmtId="0" fontId="12" fillId="0" borderId="126"/>
    <xf numFmtId="0" fontId="259" fillId="0" borderId="119" applyNumberFormat="0" applyFill="0" applyProtection="0">
      <alignment horizontal="right"/>
    </xf>
    <xf numFmtId="0" fontId="259" fillId="0" borderId="119" applyNumberFormat="0" applyFill="0" applyProtection="0">
      <alignment horizontal="righ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324" fontId="34" fillId="9" borderId="75">
      <alignment horizontal="right"/>
    </xf>
    <xf numFmtId="324" fontId="34" fillId="9" borderId="75">
      <alignment horizontal="right"/>
    </xf>
    <xf numFmtId="324" fontId="34" fillId="9" borderId="75">
      <alignment horizontal="right"/>
    </xf>
    <xf numFmtId="0" fontId="41" fillId="0" borderId="75" applyNumberFormat="0" applyBorder="0" applyAlignment="0"/>
    <xf numFmtId="0" fontId="41" fillId="0" borderId="75" applyNumberFormat="0" applyBorder="0" applyAlignment="0"/>
    <xf numFmtId="0" fontId="41" fillId="0" borderId="75" applyNumberFormat="0" applyBorder="0" applyAlignment="0"/>
    <xf numFmtId="0" fontId="240" fillId="13" borderId="89" applyNumberFormat="0" applyAlignment="0" applyProtection="0"/>
    <xf numFmtId="0" fontId="240" fillId="13" borderId="89" applyNumberFormat="0" applyAlignment="0" applyProtection="0"/>
    <xf numFmtId="0" fontId="240" fillId="13" borderId="89" applyNumberFormat="0" applyAlignment="0" applyProtection="0"/>
    <xf numFmtId="0" fontId="240" fillId="13" borderId="89" applyNumberFormat="0" applyAlignment="0" applyProtection="0"/>
    <xf numFmtId="0" fontId="240" fillId="42" borderId="89" applyNumberFormat="0" applyAlignment="0" applyProtection="0"/>
    <xf numFmtId="0" fontId="240" fillId="42" borderId="89" applyNumberFormat="0" applyAlignment="0" applyProtection="0"/>
    <xf numFmtId="4" fontId="16" fillId="6" borderId="90" applyNumberFormat="0" applyProtection="0">
      <alignment vertical="center"/>
    </xf>
    <xf numFmtId="4" fontId="16" fillId="6" borderId="90" applyNumberFormat="0" applyProtection="0">
      <alignment vertical="center"/>
    </xf>
    <xf numFmtId="4" fontId="242" fillId="6" borderId="90" applyNumberFormat="0" applyProtection="0">
      <alignment vertical="center"/>
    </xf>
    <xf numFmtId="4" fontId="242" fillId="6" borderId="90" applyNumberFormat="0" applyProtection="0">
      <alignment vertical="center"/>
    </xf>
    <xf numFmtId="4" fontId="243" fillId="6" borderId="90" applyNumberFormat="0" applyProtection="0">
      <alignment horizontal="left" vertical="center" indent="1"/>
    </xf>
    <xf numFmtId="4" fontId="243" fillId="6" borderId="90" applyNumberFormat="0" applyProtection="0">
      <alignment horizontal="left" vertical="center" indent="1"/>
    </xf>
    <xf numFmtId="4" fontId="243" fillId="69" borderId="90" applyNumberFormat="0" applyProtection="0">
      <alignment horizontal="right" vertical="center"/>
    </xf>
    <xf numFmtId="4" fontId="243" fillId="69" borderId="90" applyNumberFormat="0" applyProtection="0">
      <alignment horizontal="right" vertical="center"/>
    </xf>
    <xf numFmtId="4" fontId="243" fillId="70" borderId="90" applyNumberFormat="0" applyProtection="0">
      <alignment horizontal="right" vertical="center"/>
    </xf>
    <xf numFmtId="4" fontId="243" fillId="70" borderId="90" applyNumberFormat="0" applyProtection="0">
      <alignment horizontal="right" vertical="center"/>
    </xf>
    <xf numFmtId="4" fontId="243" fillId="32" borderId="90" applyNumberFormat="0" applyProtection="0">
      <alignment horizontal="right" vertical="center"/>
    </xf>
    <xf numFmtId="4" fontId="243" fillId="32" borderId="90" applyNumberFormat="0" applyProtection="0">
      <alignment horizontal="right" vertical="center"/>
    </xf>
    <xf numFmtId="4" fontId="243" fillId="33" borderId="90" applyNumberFormat="0" applyProtection="0">
      <alignment horizontal="right" vertical="center"/>
    </xf>
    <xf numFmtId="4" fontId="243" fillId="33" borderId="90" applyNumberFormat="0" applyProtection="0">
      <alignment horizontal="right" vertical="center"/>
    </xf>
    <xf numFmtId="4" fontId="243" fillId="35" borderId="90" applyNumberFormat="0" applyProtection="0">
      <alignment horizontal="right" vertical="center"/>
    </xf>
    <xf numFmtId="4" fontId="243" fillId="35" borderId="90" applyNumberFormat="0" applyProtection="0">
      <alignment horizontal="right" vertical="center"/>
    </xf>
    <xf numFmtId="4" fontId="243" fillId="47" borderId="90" applyNumberFormat="0" applyProtection="0">
      <alignment horizontal="right" vertical="center"/>
    </xf>
    <xf numFmtId="4" fontId="243" fillId="47" borderId="90" applyNumberFormat="0" applyProtection="0">
      <alignment horizontal="right" vertical="center"/>
    </xf>
    <xf numFmtId="4" fontId="243" fillId="71" borderId="90" applyNumberFormat="0" applyProtection="0">
      <alignment horizontal="right" vertical="center"/>
    </xf>
    <xf numFmtId="4" fontId="243" fillId="71" borderId="90" applyNumberFormat="0" applyProtection="0">
      <alignment horizontal="right" vertical="center"/>
    </xf>
    <xf numFmtId="4" fontId="243" fillId="72" borderId="90" applyNumberFormat="0" applyProtection="0">
      <alignment horizontal="right" vertical="center"/>
    </xf>
    <xf numFmtId="4" fontId="243" fillId="72" borderId="90" applyNumberFormat="0" applyProtection="0">
      <alignment horizontal="right" vertical="center"/>
    </xf>
    <xf numFmtId="4" fontId="243" fillId="73" borderId="90" applyNumberFormat="0" applyProtection="0">
      <alignment horizontal="right" vertical="center"/>
    </xf>
    <xf numFmtId="4" fontId="243" fillId="73" borderId="90" applyNumberFormat="0" applyProtection="0">
      <alignment horizontal="right" vertical="center"/>
    </xf>
    <xf numFmtId="4" fontId="243" fillId="37" borderId="90" applyNumberFormat="0" applyProtection="0">
      <alignment horizontal="right" vertical="center"/>
    </xf>
    <xf numFmtId="4" fontId="243" fillId="37" borderId="90" applyNumberFormat="0" applyProtection="0">
      <alignment horizontal="right" vertical="center"/>
    </xf>
    <xf numFmtId="4" fontId="243" fillId="8" borderId="90" applyNumberFormat="0" applyProtection="0">
      <alignment vertical="center"/>
    </xf>
    <xf numFmtId="4" fontId="243" fillId="8" borderId="90" applyNumberFormat="0" applyProtection="0">
      <alignment vertical="center"/>
    </xf>
    <xf numFmtId="4" fontId="244" fillId="8" borderId="90" applyNumberFormat="0" applyProtection="0">
      <alignment vertical="center"/>
    </xf>
    <xf numFmtId="4" fontId="244" fillId="8" borderId="90" applyNumberFormat="0" applyProtection="0">
      <alignment vertical="center"/>
    </xf>
    <xf numFmtId="4" fontId="16" fillId="37" borderId="91" applyNumberFormat="0" applyProtection="0">
      <alignment horizontal="left" vertical="center" indent="1"/>
    </xf>
    <xf numFmtId="4" fontId="16" fillId="37" borderId="91" applyNumberFormat="0" applyProtection="0">
      <alignment horizontal="left" vertical="center" indent="1"/>
    </xf>
    <xf numFmtId="4" fontId="243" fillId="8" borderId="90" applyNumberFormat="0" applyProtection="0">
      <alignment horizontal="right" vertical="center"/>
    </xf>
    <xf numFmtId="4" fontId="243" fillId="8" borderId="90" applyNumberFormat="0" applyProtection="0">
      <alignment horizontal="right" vertical="center"/>
    </xf>
    <xf numFmtId="4" fontId="244" fillId="8" borderId="90" applyNumberFormat="0" applyProtection="0">
      <alignment horizontal="right" vertical="center"/>
    </xf>
    <xf numFmtId="4" fontId="244" fillId="8" borderId="90" applyNumberFormat="0" applyProtection="0">
      <alignment horizontal="right" vertical="center"/>
    </xf>
    <xf numFmtId="4" fontId="16" fillId="37" borderId="90" applyNumberFormat="0" applyProtection="0">
      <alignment horizontal="left" vertical="center" indent="1"/>
    </xf>
    <xf numFmtId="4" fontId="16" fillId="37" borderId="90" applyNumberFormat="0" applyProtection="0">
      <alignment horizontal="left" vertical="center" indent="1"/>
    </xf>
    <xf numFmtId="4" fontId="245" fillId="75" borderId="91" applyNumberFormat="0" applyProtection="0">
      <alignment horizontal="left" vertical="center" indent="1"/>
    </xf>
    <xf numFmtId="4" fontId="245" fillId="75" borderId="91" applyNumberFormat="0" applyProtection="0">
      <alignment horizontal="left" vertical="center" indent="1"/>
    </xf>
    <xf numFmtId="4" fontId="246" fillId="8" borderId="90" applyNumberFormat="0" applyProtection="0">
      <alignment horizontal="right" vertical="center"/>
    </xf>
    <xf numFmtId="4" fontId="246" fillId="8" borderId="90" applyNumberFormat="0" applyProtection="0">
      <alignment horizontal="right" vertical="center"/>
    </xf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246" fontId="5" fillId="0" borderId="0" applyFont="0" applyFill="0" applyBorder="0" applyAlignment="0" applyProtection="0"/>
    <xf numFmtId="246" fontId="5" fillId="0" borderId="0" applyFont="0" applyFill="0" applyBorder="0" applyAlignment="0" applyProtection="0"/>
    <xf numFmtId="246" fontId="5" fillId="0" borderId="0" applyFont="0" applyFill="0" applyBorder="0" applyAlignment="0" applyProtection="0"/>
    <xf numFmtId="246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11" fillId="0" borderId="119" applyNumberFormat="0" applyFont="0" applyFill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48" fillId="11" borderId="132" applyNumberFormat="0" applyAlignment="0" applyProtection="0"/>
    <xf numFmtId="0" fontId="148" fillId="15" borderId="132" applyNumberFormat="0" applyAlignment="0" applyProtection="0"/>
    <xf numFmtId="0" fontId="148" fillId="15" borderId="132" applyNumberFormat="0" applyAlignment="0" applyProtection="0"/>
    <xf numFmtId="0" fontId="148" fillId="11" borderId="132" applyNumberFormat="0" applyAlignment="0" applyProtection="0"/>
    <xf numFmtId="0" fontId="12" fillId="0" borderId="92"/>
    <xf numFmtId="0" fontId="12" fillId="0" borderId="92"/>
    <xf numFmtId="0" fontId="259" fillId="0" borderId="80" applyNumberFormat="0" applyFill="0" applyProtection="0">
      <alignment horizontal="right"/>
    </xf>
    <xf numFmtId="0" fontId="259" fillId="0" borderId="80" applyNumberFormat="0" applyFill="0" applyProtection="0">
      <alignment horizontal="right"/>
    </xf>
    <xf numFmtId="0" fontId="259" fillId="0" borderId="80" applyNumberFormat="0" applyFill="0" applyProtection="0">
      <alignment horizontal="right"/>
    </xf>
    <xf numFmtId="0" fontId="259" fillId="0" borderId="80" applyNumberFormat="0" applyFill="0" applyProtection="0">
      <alignment horizontal="right"/>
    </xf>
    <xf numFmtId="290" fontId="29" fillId="57" borderId="119" applyNumberFormat="0" applyFont="0" applyBorder="0" applyAlignment="0" applyProtection="0">
      <alignment horizontal="right"/>
    </xf>
    <xf numFmtId="290" fontId="29" fillId="57" borderId="119" applyNumberFormat="0" applyFont="0" applyBorder="0" applyAlignment="0" applyProtection="0">
      <alignment horizontal="right"/>
    </xf>
    <xf numFmtId="290" fontId="29" fillId="57" borderId="119" applyNumberFormat="0" applyFont="0" applyBorder="0" applyAlignment="0" applyProtection="0">
      <alignment horizontal="right"/>
    </xf>
    <xf numFmtId="0" fontId="261" fillId="0" borderId="84" applyNumberFormat="0" applyFill="0" applyBorder="0" applyAlignment="0" applyProtection="0"/>
    <xf numFmtId="0" fontId="11" fillId="0" borderId="79" applyBorder="0">
      <alignment horizontal="center"/>
    </xf>
    <xf numFmtId="0" fontId="11" fillId="0" borderId="79" applyBorder="0">
      <alignment horizontal="center"/>
    </xf>
    <xf numFmtId="0" fontId="273" fillId="0" borderId="79" applyFill="0" applyBorder="0" applyProtection="0"/>
    <xf numFmtId="0" fontId="273" fillId="0" borderId="79" applyFill="0" applyBorder="0" applyProtection="0"/>
    <xf numFmtId="167" fontId="128" fillId="0" borderId="133">
      <protection locked="0"/>
    </xf>
    <xf numFmtId="265" fontId="117" fillId="47" borderId="119" applyFont="0" applyFill="0" applyBorder="0" applyAlignment="0"/>
    <xf numFmtId="265" fontId="117" fillId="47" borderId="119" applyFont="0" applyFill="0" applyBorder="0" applyAlignment="0"/>
    <xf numFmtId="265" fontId="117" fillId="47" borderId="119" applyFont="0" applyFill="0" applyBorder="0" applyAlignment="0"/>
    <xf numFmtId="290" fontId="29" fillId="57" borderId="119" applyNumberFormat="0" applyFont="0" applyBorder="0" applyAlignment="0" applyProtection="0">
      <alignment horizontal="right"/>
    </xf>
    <xf numFmtId="290" fontId="29" fillId="57" borderId="119" applyNumberFormat="0" applyFont="0" applyBorder="0" applyAlignment="0" applyProtection="0">
      <alignment horizontal="right"/>
    </xf>
    <xf numFmtId="0" fontId="11" fillId="17" borderId="122" applyNumberFormat="0" applyFont="0" applyAlignment="0" applyProtection="0"/>
    <xf numFmtId="0" fontId="11" fillId="17" borderId="122" applyNumberFormat="0" applyFont="0" applyAlignment="0" applyProtection="0"/>
    <xf numFmtId="0" fontId="32" fillId="17" borderId="122" applyNumberFormat="0" applyFont="0" applyAlignment="0" applyProtection="0"/>
    <xf numFmtId="249" fontId="40" fillId="9" borderId="79" applyBorder="0">
      <alignment horizontal="right" vertical="center"/>
      <protection locked="0"/>
    </xf>
    <xf numFmtId="0" fontId="11" fillId="0" borderId="80" applyNumberFormat="0" applyFont="0" applyFill="0" applyAlignment="0" applyProtection="0"/>
    <xf numFmtId="4" fontId="243" fillId="70" borderId="124" applyNumberFormat="0" applyProtection="0">
      <alignment horizontal="right" vertical="center"/>
    </xf>
    <xf numFmtId="0" fontId="302" fillId="0" borderId="84" applyNumberFormat="0" applyFill="0" applyBorder="0" applyAlignment="0" applyProtection="0"/>
    <xf numFmtId="0" fontId="303" fillId="0" borderId="84" applyNumberFormat="0" applyFill="0" applyBorder="0" applyAlignment="0" applyProtection="0"/>
    <xf numFmtId="0" fontId="304" fillId="0" borderId="84" applyNumberFormat="0" applyFill="0" applyBorder="0" applyAlignment="0" applyProtection="0"/>
    <xf numFmtId="4" fontId="243" fillId="6" borderId="139" applyNumberFormat="0" applyProtection="0">
      <alignment horizontal="left" vertical="center" indent="1"/>
    </xf>
    <xf numFmtId="0" fontId="44" fillId="30" borderId="131" applyNumberFormat="0" applyAlignment="0" applyProtection="0"/>
    <xf numFmtId="4" fontId="243" fillId="69" borderId="114" applyNumberFormat="0" applyProtection="0">
      <alignment horizontal="right" vertical="center"/>
    </xf>
    <xf numFmtId="4" fontId="243" fillId="6" borderId="114" applyNumberFormat="0" applyProtection="0">
      <alignment horizontal="left" vertical="center" indent="1"/>
    </xf>
    <xf numFmtId="0" fontId="240" fillId="42" borderId="112" applyNumberFormat="0" applyAlignment="0" applyProtection="0"/>
    <xf numFmtId="0" fontId="240" fillId="13" borderId="112" applyNumberFormat="0" applyAlignment="0" applyProtection="0"/>
    <xf numFmtId="0" fontId="240" fillId="42" borderId="137" applyNumberFormat="0" applyAlignment="0" applyProtection="0"/>
    <xf numFmtId="0" fontId="47" fillId="0" borderId="83" applyNumberFormat="0" applyFill="0" applyAlignment="0" applyProtection="0"/>
    <xf numFmtId="251" fontId="18" fillId="0" borderId="104" applyNumberFormat="0" applyFont="0" applyFill="0" applyAlignment="0">
      <alignment vertical="center"/>
    </xf>
    <xf numFmtId="0" fontId="77" fillId="0" borderId="130" applyNumberFormat="0" applyFill="0" applyBorder="0" applyAlignment="0" applyProtection="0"/>
    <xf numFmtId="0" fontId="76" fillId="0" borderId="130" applyNumberFormat="0" applyFill="0" applyBorder="0" applyAlignment="0" applyProtection="0"/>
    <xf numFmtId="0" fontId="75" fillId="0" borderId="130" applyNumberFormat="0" applyFill="0" applyBorder="0" applyAlignment="0" applyProtection="0"/>
    <xf numFmtId="1" fontId="86" fillId="30" borderId="104">
      <alignment horizontal="center"/>
    </xf>
    <xf numFmtId="0" fontId="44" fillId="30" borderId="104" applyNumberFormat="0" applyAlignment="0" applyProtection="0"/>
    <xf numFmtId="0" fontId="12" fillId="62" borderId="121">
      <alignment horizontal="left" vertical="center" wrapText="1"/>
    </xf>
    <xf numFmtId="0" fontId="12" fillId="62" borderId="121">
      <alignment horizontal="left" vertical="center" wrapText="1"/>
    </xf>
    <xf numFmtId="0" fontId="92" fillId="40" borderId="94"/>
    <xf numFmtId="251" fontId="18" fillId="0" borderId="98" applyNumberFormat="0" applyFont="0" applyFill="0" applyAlignment="0">
      <alignment vertical="center"/>
    </xf>
    <xf numFmtId="290" fontId="29" fillId="57" borderId="80" applyNumberFormat="0" applyFont="0" applyBorder="0" applyAlignment="0" applyProtection="0">
      <alignment horizontal="right"/>
    </xf>
    <xf numFmtId="290" fontId="29" fillId="57" borderId="80" applyNumberFormat="0" applyFont="0" applyBorder="0" applyAlignment="0" applyProtection="0">
      <alignment horizontal="right"/>
    </xf>
    <xf numFmtId="290" fontId="29" fillId="57" borderId="80" applyNumberFormat="0" applyFont="0" applyBorder="0" applyAlignment="0" applyProtection="0">
      <alignment horizontal="right"/>
    </xf>
    <xf numFmtId="290" fontId="29" fillId="57" borderId="80" applyNumberFormat="0" applyFont="0" applyBorder="0" applyAlignment="0" applyProtection="0">
      <alignment horizontal="right"/>
    </xf>
    <xf numFmtId="4" fontId="242" fillId="6" borderId="124" applyNumberFormat="0" applyProtection="0">
      <alignment vertical="center"/>
    </xf>
    <xf numFmtId="4" fontId="243" fillId="6" borderId="124" applyNumberFormat="0" applyProtection="0">
      <alignment horizontal="left" vertical="center" indent="1"/>
    </xf>
    <xf numFmtId="4" fontId="243" fillId="69" borderId="124" applyNumberFormat="0" applyProtection="0">
      <alignment horizontal="right" vertical="center"/>
    </xf>
    <xf numFmtId="4" fontId="243" fillId="33" borderId="124" applyNumberFormat="0" applyProtection="0">
      <alignment horizontal="right" vertical="center"/>
    </xf>
    <xf numFmtId="4" fontId="243" fillId="33" borderId="124" applyNumberFormat="0" applyProtection="0">
      <alignment horizontal="right" vertical="center"/>
    </xf>
    <xf numFmtId="4" fontId="243" fillId="35" borderId="124" applyNumberFormat="0" applyProtection="0">
      <alignment horizontal="right" vertical="center"/>
    </xf>
    <xf numFmtId="4" fontId="243" fillId="35" borderId="124" applyNumberFormat="0" applyProtection="0">
      <alignment horizontal="right" vertical="center"/>
    </xf>
    <xf numFmtId="4" fontId="243" fillId="47" borderId="124" applyNumberFormat="0" applyProtection="0">
      <alignment horizontal="right" vertical="center"/>
    </xf>
    <xf numFmtId="4" fontId="243" fillId="47" borderId="124" applyNumberFormat="0" applyProtection="0">
      <alignment horizontal="right" vertical="center"/>
    </xf>
    <xf numFmtId="4" fontId="243" fillId="71" borderId="124" applyNumberFormat="0" applyProtection="0">
      <alignment horizontal="right" vertical="center"/>
    </xf>
    <xf numFmtId="4" fontId="243" fillId="71" borderId="124" applyNumberFormat="0" applyProtection="0">
      <alignment horizontal="right" vertical="center"/>
    </xf>
    <xf numFmtId="4" fontId="243" fillId="72" borderId="124" applyNumberFormat="0" applyProtection="0">
      <alignment horizontal="right" vertical="center"/>
    </xf>
    <xf numFmtId="4" fontId="243" fillId="72" borderId="124" applyNumberFormat="0" applyProtection="0">
      <alignment horizontal="right" vertical="center"/>
    </xf>
    <xf numFmtId="4" fontId="243" fillId="37" borderId="124" applyNumberFormat="0" applyProtection="0">
      <alignment horizontal="right" vertical="center"/>
    </xf>
    <xf numFmtId="4" fontId="243" fillId="37" borderId="124" applyNumberFormat="0" applyProtection="0">
      <alignment horizontal="right" vertical="center"/>
    </xf>
    <xf numFmtId="4" fontId="243" fillId="8" borderId="124" applyNumberFormat="0" applyProtection="0">
      <alignment vertical="center"/>
    </xf>
    <xf numFmtId="4" fontId="243" fillId="8" borderId="124" applyNumberFormat="0" applyProtection="0">
      <alignment vertical="center"/>
    </xf>
    <xf numFmtId="4" fontId="244" fillId="8" borderId="124" applyNumberFormat="0" applyProtection="0">
      <alignment vertical="center"/>
    </xf>
    <xf numFmtId="4" fontId="244" fillId="8" borderId="124" applyNumberFormat="0" applyProtection="0">
      <alignment vertical="center"/>
    </xf>
    <xf numFmtId="4" fontId="16" fillId="37" borderId="125" applyNumberFormat="0" applyProtection="0">
      <alignment horizontal="left" vertical="center" indent="1"/>
    </xf>
    <xf numFmtId="4" fontId="16" fillId="37" borderId="125" applyNumberFormat="0" applyProtection="0">
      <alignment horizontal="left" vertical="center" indent="1"/>
    </xf>
    <xf numFmtId="4" fontId="244" fillId="8" borderId="124" applyNumberFormat="0" applyProtection="0">
      <alignment horizontal="right" vertical="center"/>
    </xf>
    <xf numFmtId="4" fontId="16" fillId="37" borderId="124" applyNumberFormat="0" applyProtection="0">
      <alignment horizontal="left" vertical="center" indent="1"/>
    </xf>
    <xf numFmtId="4" fontId="16" fillId="37" borderId="124" applyNumberFormat="0" applyProtection="0">
      <alignment horizontal="left" vertical="center" indent="1"/>
    </xf>
    <xf numFmtId="4" fontId="245" fillId="75" borderId="125" applyNumberFormat="0" applyProtection="0">
      <alignment horizontal="left" vertical="center" indent="1"/>
    </xf>
    <xf numFmtId="4" fontId="245" fillId="75" borderId="125" applyNumberFormat="0" applyProtection="0">
      <alignment horizontal="left" vertical="center" indent="1"/>
    </xf>
    <xf numFmtId="0" fontId="5" fillId="0" borderId="0"/>
    <xf numFmtId="0" fontId="259" fillId="0" borderId="80" applyNumberFormat="0" applyFill="0" applyProtection="0">
      <alignment horizontal="right"/>
    </xf>
    <xf numFmtId="0" fontId="29" fillId="0" borderId="107" applyNumberFormat="0" applyFont="0" applyFill="0" applyAlignment="0" applyProtection="0">
      <alignment vertical="center" wrapText="1"/>
    </xf>
    <xf numFmtId="1" fontId="58" fillId="9" borderId="131">
      <alignment horizontal="center" vertical="center"/>
    </xf>
    <xf numFmtId="1" fontId="305" fillId="0" borderId="93" applyFill="0" applyProtection="0">
      <alignment horizontal="right"/>
    </xf>
    <xf numFmtId="4" fontId="242" fillId="6" borderId="139" applyNumberFormat="0" applyProtection="0">
      <alignment vertical="center"/>
    </xf>
    <xf numFmtId="0" fontId="47" fillId="0" borderId="102" applyNumberFormat="0" applyFill="0" applyAlignment="0" applyProtection="0"/>
    <xf numFmtId="0" fontId="5" fillId="0" borderId="0"/>
    <xf numFmtId="4" fontId="243" fillId="32" borderId="139" applyNumberFormat="0" applyProtection="0">
      <alignment horizontal="right" vertical="center"/>
    </xf>
    <xf numFmtId="4" fontId="16" fillId="74" borderId="115" applyNumberFormat="0" applyProtection="0">
      <alignment horizontal="left" vertical="center" indent="1"/>
    </xf>
    <xf numFmtId="0" fontId="303" fillId="0" borderId="130" applyNumberFormat="0" applyFill="0" applyBorder="0" applyAlignment="0" applyProtection="0"/>
    <xf numFmtId="0" fontId="304" fillId="0" borderId="130" applyNumberFormat="0" applyFill="0" applyBorder="0" applyAlignment="0" applyProtection="0"/>
    <xf numFmtId="0" fontId="11" fillId="0" borderId="94" applyNumberFormat="0" applyFont="0" applyFill="0" applyAlignment="0" applyProtection="0"/>
    <xf numFmtId="9" fontId="18" fillId="0" borderId="122"/>
    <xf numFmtId="4" fontId="16" fillId="6" borderId="139" applyNumberFormat="0" applyProtection="0">
      <alignment vertical="center"/>
    </xf>
    <xf numFmtId="4" fontId="243" fillId="6" borderId="139" applyNumberFormat="0" applyProtection="0">
      <alignment horizontal="left" vertical="center" indent="1"/>
    </xf>
    <xf numFmtId="0" fontId="32" fillId="17" borderId="122" applyNumberFormat="0" applyFont="0" applyAlignment="0" applyProtection="0"/>
    <xf numFmtId="0" fontId="259" fillId="0" borderId="119" applyNumberFormat="0" applyFill="0" applyProtection="0">
      <alignment horizontal="right"/>
    </xf>
    <xf numFmtId="0" fontId="259" fillId="0" borderId="119" applyNumberFormat="0" applyFill="0" applyProtection="0">
      <alignment horizontal="right"/>
    </xf>
    <xf numFmtId="0" fontId="12" fillId="0" borderId="126"/>
    <xf numFmtId="290" fontId="29" fillId="57" borderId="119" applyNumberFormat="0" applyFont="0" applyBorder="0" applyAlignment="0" applyProtection="0">
      <alignment horizontal="right"/>
    </xf>
    <xf numFmtId="290" fontId="29" fillId="57" borderId="119" applyNumberFormat="0" applyFont="0" applyBorder="0" applyAlignment="0" applyProtection="0">
      <alignment horizontal="right"/>
    </xf>
    <xf numFmtId="167" fontId="128" fillId="0" borderId="106">
      <protection locked="0"/>
    </xf>
    <xf numFmtId="167" fontId="128" fillId="0" borderId="133">
      <protection locked="0"/>
    </xf>
    <xf numFmtId="167" fontId="128" fillId="0" borderId="120">
      <protection locked="0"/>
    </xf>
    <xf numFmtId="290" fontId="29" fillId="57" borderId="94" applyNumberFormat="0" applyFont="0" applyBorder="0" applyAlignment="0" applyProtection="0">
      <alignment horizontal="right"/>
    </xf>
    <xf numFmtId="290" fontId="29" fillId="57" borderId="94" applyNumberFormat="0" applyFont="0" applyBorder="0" applyAlignment="0" applyProtection="0">
      <alignment horizontal="right"/>
    </xf>
    <xf numFmtId="290" fontId="29" fillId="57" borderId="94" applyNumberFormat="0" applyFont="0" applyBorder="0" applyAlignment="0" applyProtection="0">
      <alignment horizontal="right"/>
    </xf>
    <xf numFmtId="290" fontId="29" fillId="57" borderId="94" applyNumberFormat="0" applyFont="0" applyBorder="0" applyAlignment="0" applyProtection="0">
      <alignment horizontal="right"/>
    </xf>
    <xf numFmtId="4" fontId="243" fillId="73" borderId="139" applyNumberFormat="0" applyProtection="0">
      <alignment horizontal="right" vertical="center"/>
    </xf>
    <xf numFmtId="4" fontId="244" fillId="8" borderId="139" applyNumberFormat="0" applyProtection="0">
      <alignment horizontal="right" vertical="center"/>
    </xf>
    <xf numFmtId="4" fontId="244" fillId="8" borderId="139" applyNumberFormat="0" applyProtection="0">
      <alignment horizontal="right" vertical="center"/>
    </xf>
    <xf numFmtId="0" fontId="240" fillId="13" borderId="112" applyNumberFormat="0" applyAlignment="0" applyProtection="0"/>
    <xf numFmtId="4" fontId="16" fillId="6" borderId="114" applyNumberFormat="0" applyProtection="0">
      <alignment vertical="center"/>
    </xf>
    <xf numFmtId="4" fontId="243" fillId="37" borderId="114" applyNumberFormat="0" applyProtection="0">
      <alignment horizontal="right" vertical="center"/>
    </xf>
    <xf numFmtId="4" fontId="16" fillId="74" borderId="101" applyNumberFormat="0" applyProtection="0">
      <alignment horizontal="left" vertical="center" indent="1"/>
    </xf>
    <xf numFmtId="0" fontId="259" fillId="0" borderId="94" applyNumberFormat="0" applyFill="0" applyProtection="0">
      <alignment horizontal="right"/>
    </xf>
    <xf numFmtId="39" fontId="12" fillId="0" borderId="93" applyNumberFormat="0" applyBorder="0">
      <alignment horizontal="right"/>
    </xf>
    <xf numFmtId="4" fontId="242" fillId="6" borderId="139" applyNumberFormat="0" applyProtection="0">
      <alignment vertical="center"/>
    </xf>
    <xf numFmtId="0" fontId="47" fillId="0" borderId="129" applyNumberFormat="0" applyFill="0" applyAlignment="0" applyProtection="0"/>
    <xf numFmtId="1" fontId="305" fillId="0" borderId="118" applyFill="0" applyProtection="0">
      <alignment horizontal="right"/>
    </xf>
    <xf numFmtId="290" fontId="29" fillId="57" borderId="119" applyNumberFormat="0" applyFont="0" applyBorder="0" applyAlignment="0" applyProtection="0">
      <alignment horizontal="right"/>
    </xf>
    <xf numFmtId="0" fontId="259" fillId="0" borderId="119" applyNumberFormat="0" applyFill="0" applyProtection="0">
      <alignment horizontal="right"/>
    </xf>
    <xf numFmtId="1" fontId="305" fillId="0" borderId="127" applyFill="0" applyProtection="0">
      <alignment horizontal="right"/>
    </xf>
    <xf numFmtId="4" fontId="16" fillId="74" borderId="140" applyNumberFormat="0" applyProtection="0">
      <alignment horizontal="left" vertical="center" indent="1"/>
    </xf>
    <xf numFmtId="1" fontId="305" fillId="0" borderId="143" applyFill="0" applyProtection="0">
      <alignment horizontal="right"/>
    </xf>
    <xf numFmtId="182" fontId="331" fillId="0" borderId="0"/>
    <xf numFmtId="9" fontId="11" fillId="0" borderId="0" applyFont="0" applyFill="0" applyBorder="0" applyAlignment="0" applyProtection="0"/>
    <xf numFmtId="0" fontId="333" fillId="0" borderId="0" applyNumberFormat="0" applyFill="0" applyBorder="0" applyAlignment="0" applyProtection="0"/>
    <xf numFmtId="0" fontId="334" fillId="0" borderId="147" applyNumberFormat="0" applyFill="0" applyAlignment="0" applyProtection="0"/>
    <xf numFmtId="0" fontId="335" fillId="0" borderId="148" applyNumberFormat="0" applyFill="0" applyAlignment="0" applyProtection="0"/>
    <xf numFmtId="0" fontId="336" fillId="0" borderId="149" applyNumberFormat="0" applyFill="0" applyAlignment="0" applyProtection="0"/>
    <xf numFmtId="0" fontId="336" fillId="0" borderId="0" applyNumberFormat="0" applyFill="0" applyBorder="0" applyAlignment="0" applyProtection="0"/>
    <xf numFmtId="0" fontId="337" fillId="94" borderId="0" applyNumberFormat="0" applyBorder="0" applyAlignment="0" applyProtection="0"/>
    <xf numFmtId="0" fontId="338" fillId="95" borderId="0" applyNumberFormat="0" applyBorder="0" applyAlignment="0" applyProtection="0"/>
    <xf numFmtId="0" fontId="339" fillId="96" borderId="0" applyNumberFormat="0" applyBorder="0" applyAlignment="0" applyProtection="0"/>
    <xf numFmtId="0" fontId="340" fillId="97" borderId="150" applyNumberFormat="0" applyAlignment="0" applyProtection="0"/>
    <xf numFmtId="0" fontId="312" fillId="86" borderId="76" applyNumberFormat="0" applyAlignment="0" applyProtection="0"/>
    <xf numFmtId="0" fontId="341" fillId="86" borderId="150" applyNumberFormat="0" applyAlignment="0" applyProtection="0"/>
    <xf numFmtId="0" fontId="342" fillId="0" borderId="151" applyNumberFormat="0" applyFill="0" applyAlignment="0" applyProtection="0"/>
    <xf numFmtId="0" fontId="343" fillId="98" borderId="152" applyNumberFormat="0" applyAlignment="0" applyProtection="0"/>
    <xf numFmtId="0" fontId="344" fillId="0" borderId="0" applyNumberFormat="0" applyFill="0" applyBorder="0" applyAlignment="0" applyProtection="0"/>
    <xf numFmtId="0" fontId="345" fillId="0" borderId="0" applyNumberFormat="0" applyFill="0" applyBorder="0" applyAlignment="0" applyProtection="0"/>
    <xf numFmtId="0" fontId="346" fillId="0" borderId="154" applyNumberFormat="0" applyFill="0" applyAlignment="0" applyProtection="0"/>
    <xf numFmtId="0" fontId="347" fillId="100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347" fillId="103" borderId="0" applyNumberFormat="0" applyBorder="0" applyAlignment="0" applyProtection="0"/>
    <xf numFmtId="0" fontId="347" fillId="104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347" fillId="107" borderId="0" applyNumberFormat="0" applyBorder="0" applyAlignment="0" applyProtection="0"/>
    <xf numFmtId="0" fontId="347" fillId="108" borderId="0" applyNumberFormat="0" applyBorder="0" applyAlignment="0" applyProtection="0"/>
    <xf numFmtId="0" fontId="4" fillId="109" borderId="0" applyNumberFormat="0" applyBorder="0" applyAlignment="0" applyProtection="0"/>
    <xf numFmtId="0" fontId="4" fillId="110" borderId="0" applyNumberFormat="0" applyBorder="0" applyAlignment="0" applyProtection="0"/>
    <xf numFmtId="0" fontId="347" fillId="111" borderId="0" applyNumberFormat="0" applyBorder="0" applyAlignment="0" applyProtection="0"/>
    <xf numFmtId="0" fontId="347" fillId="112" borderId="0" applyNumberFormat="0" applyBorder="0" applyAlignment="0" applyProtection="0"/>
    <xf numFmtId="0" fontId="4" fillId="113" borderId="0" applyNumberFormat="0" applyBorder="0" applyAlignment="0" applyProtection="0"/>
    <xf numFmtId="0" fontId="4" fillId="114" borderId="0" applyNumberFormat="0" applyBorder="0" applyAlignment="0" applyProtection="0"/>
    <xf numFmtId="0" fontId="347" fillId="115" borderId="0" applyNumberFormat="0" applyBorder="0" applyAlignment="0" applyProtection="0"/>
    <xf numFmtId="0" fontId="347" fillId="116" borderId="0" applyNumberFormat="0" applyBorder="0" applyAlignment="0" applyProtection="0"/>
    <xf numFmtId="0" fontId="4" fillId="117" borderId="0" applyNumberFormat="0" applyBorder="0" applyAlignment="0" applyProtection="0"/>
    <xf numFmtId="0" fontId="4" fillId="118" borderId="0" applyNumberFormat="0" applyBorder="0" applyAlignment="0" applyProtection="0"/>
    <xf numFmtId="0" fontId="347" fillId="119" borderId="0" applyNumberFormat="0" applyBorder="0" applyAlignment="0" applyProtection="0"/>
    <xf numFmtId="0" fontId="347" fillId="120" borderId="0" applyNumberFormat="0" applyBorder="0" applyAlignment="0" applyProtection="0"/>
    <xf numFmtId="0" fontId="4" fillId="121" borderId="0" applyNumberFormat="0" applyBorder="0" applyAlignment="0" applyProtection="0"/>
    <xf numFmtId="0" fontId="4" fillId="122" borderId="0" applyNumberFormat="0" applyBorder="0" applyAlignment="0" applyProtection="0"/>
    <xf numFmtId="0" fontId="347" fillId="1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9" borderId="15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48" fillId="11" borderId="265" applyNumberFormat="0" applyAlignment="0" applyProtection="0"/>
    <xf numFmtId="4" fontId="243" fillId="72" borderId="343" applyNumberFormat="0" applyProtection="0">
      <alignment horizontal="right" vertical="center"/>
    </xf>
    <xf numFmtId="0" fontId="29" fillId="17" borderId="349" applyNumberFormat="0" applyFont="0" applyAlignment="0" applyProtection="0"/>
    <xf numFmtId="0" fontId="11" fillId="17" borderId="341" applyNumberFormat="0" applyFont="0" applyAlignment="0" applyProtection="0"/>
    <xf numFmtId="4" fontId="16" fillId="6" borderId="305" applyNumberFormat="0" applyProtection="0">
      <alignment vertical="center"/>
    </xf>
    <xf numFmtId="0" fontId="240" fillId="42" borderId="304" applyNumberFormat="0" applyAlignment="0" applyProtection="0"/>
    <xf numFmtId="0" fontId="240" fillId="42" borderId="304" applyNumberFormat="0" applyAlignment="0" applyProtection="0"/>
    <xf numFmtId="0" fontId="240" fillId="13" borderId="304" applyNumberFormat="0" applyAlignment="0" applyProtection="0"/>
    <xf numFmtId="0" fontId="240" fillId="13" borderId="304" applyNumberFormat="0" applyAlignment="0" applyProtection="0"/>
    <xf numFmtId="0" fontId="240" fillId="13" borderId="304" applyNumberFormat="0" applyAlignment="0" applyProtection="0"/>
    <xf numFmtId="0" fontId="240" fillId="13" borderId="304" applyNumberFormat="0" applyAlignment="0" applyProtection="0"/>
    <xf numFmtId="38" fontId="29" fillId="0" borderId="281" applyNumberFormat="0" applyFont="0" applyFill="0" applyAlignment="0" applyProtection="0"/>
    <xf numFmtId="0" fontId="12" fillId="62" borderId="286">
      <alignment horizontal="left" vertical="center" wrapText="1"/>
    </xf>
    <xf numFmtId="0" fontId="12" fillId="62" borderId="286">
      <alignment horizontal="left" vertical="center" wrapText="1"/>
    </xf>
    <xf numFmtId="0" fontId="47" fillId="0" borderId="282" applyNumberFormat="0" applyFill="0" applyAlignment="0" applyProtection="0"/>
    <xf numFmtId="1" fontId="11" fillId="58" borderId="280" applyNumberFormat="0" applyBorder="0" applyAlignment="0">
      <alignment horizontal="centerContinuous" vertical="center"/>
      <protection locked="0"/>
    </xf>
    <xf numFmtId="265" fontId="117" fillId="47" borderId="293" applyFont="0" applyFill="0" applyBorder="0" applyAlignment="0"/>
    <xf numFmtId="265" fontId="117" fillId="47" borderId="293" applyFont="0" applyFill="0" applyBorder="0" applyAlignment="0"/>
    <xf numFmtId="167" fontId="128" fillId="0" borderId="285">
      <protection locked="0"/>
    </xf>
    <xf numFmtId="240" fontId="132" fillId="0" borderId="292" applyNumberFormat="0" applyFill="0" applyBorder="0" applyProtection="0"/>
    <xf numFmtId="240" fontId="132" fillId="0" borderId="292" applyNumberFormat="0" applyFill="0" applyBorder="0" applyProtection="0"/>
    <xf numFmtId="0" fontId="95" fillId="13" borderId="284" applyNumberFormat="0" applyAlignment="0" applyProtection="0"/>
    <xf numFmtId="0" fontId="95" fillId="13" borderId="284" applyNumberFormat="0" applyAlignment="0" applyProtection="0"/>
    <xf numFmtId="0" fontId="94" fillId="42" borderId="284" applyNumberFormat="0" applyAlignment="0" applyProtection="0"/>
    <xf numFmtId="167" fontId="128" fillId="0" borderId="301">
      <protection locked="0"/>
    </xf>
    <xf numFmtId="0" fontId="92" fillId="40" borderId="279"/>
    <xf numFmtId="265" fontId="117" fillId="47" borderId="293" applyFont="0" applyFill="0" applyBorder="0" applyAlignment="0"/>
    <xf numFmtId="0" fontId="29" fillId="0" borderId="297" applyNumberFormat="0" applyFont="0" applyFill="0" applyAlignment="0" applyProtection="0">
      <alignment vertical="center" wrapText="1"/>
    </xf>
    <xf numFmtId="0" fontId="148" fillId="11" borderId="284" applyNumberFormat="0" applyAlignment="0" applyProtection="0"/>
    <xf numFmtId="0" fontId="148" fillId="15" borderId="284" applyNumberFormat="0" applyAlignment="0" applyProtection="0"/>
    <xf numFmtId="0" fontId="148" fillId="15" borderId="284" applyNumberFormat="0" applyAlignment="0" applyProtection="0"/>
    <xf numFmtId="0" fontId="148" fillId="11" borderId="284" applyNumberFormat="0" applyAlignment="0" applyProtection="0"/>
    <xf numFmtId="0" fontId="29" fillId="0" borderId="283" applyNumberFormat="0" applyFill="0" applyAlignment="0" applyProtection="0"/>
    <xf numFmtId="0" fontId="75" fillId="0" borderId="283" applyNumberFormat="0" applyFill="0" applyBorder="0" applyAlignment="0" applyProtection="0"/>
    <xf numFmtId="1" fontId="58" fillId="9" borderId="296">
      <alignment horizontal="center" vertical="center"/>
    </xf>
    <xf numFmtId="290" fontId="29" fillId="57" borderId="293" applyNumberFormat="0" applyFont="0" applyBorder="0" applyAlignment="0" applyProtection="0">
      <alignment horizontal="right"/>
    </xf>
    <xf numFmtId="184" fontId="10" fillId="0" borderId="279" applyBorder="0">
      <alignment horizontal="right"/>
    </xf>
    <xf numFmtId="184" fontId="10" fillId="35" borderId="279" applyBorder="0">
      <alignment horizontal="right"/>
    </xf>
    <xf numFmtId="290" fontId="29" fillId="57" borderId="293" applyNumberFormat="0" applyFont="0" applyBorder="0" applyAlignment="0" applyProtection="0">
      <alignment horizontal="right"/>
    </xf>
    <xf numFmtId="172" fontId="65" fillId="0" borderId="279" applyBorder="0"/>
    <xf numFmtId="290" fontId="29" fillId="57" borderId="293" applyNumberFormat="0" applyFont="0" applyBorder="0" applyAlignment="0" applyProtection="0">
      <alignment horizontal="right"/>
    </xf>
    <xf numFmtId="290" fontId="29" fillId="57" borderId="293" applyNumberFormat="0" applyFont="0" applyBorder="0" applyAlignment="0" applyProtection="0">
      <alignment horizontal="right"/>
    </xf>
    <xf numFmtId="0" fontId="92" fillId="40" borderId="293"/>
    <xf numFmtId="1" fontId="11" fillId="58" borderId="295" applyNumberFormat="0" applyBorder="0" applyAlignment="0">
      <alignment horizontal="centerContinuous" vertical="center"/>
      <protection locked="0"/>
    </xf>
    <xf numFmtId="0" fontId="10" fillId="0" borderId="292" applyFont="0" applyFill="0" applyBorder="0" applyAlignment="0" applyProtection="0">
      <alignment horizontal="center"/>
    </xf>
    <xf numFmtId="0" fontId="29" fillId="0" borderId="297" applyNumberFormat="0" applyFont="0" applyFill="0" applyAlignment="0" applyProtection="0">
      <alignment vertical="center" wrapText="1"/>
    </xf>
    <xf numFmtId="0" fontId="12" fillId="62" borderId="302">
      <alignment horizontal="left" vertical="center" wrapText="1"/>
    </xf>
    <xf numFmtId="0" fontId="12" fillId="62" borderId="302">
      <alignment horizontal="left" vertical="center" wrapText="1"/>
    </xf>
    <xf numFmtId="1" fontId="58" fillId="9" borderId="296">
      <alignment horizontal="center" vertical="center"/>
    </xf>
    <xf numFmtId="0" fontId="19" fillId="0" borderId="277" applyNumberFormat="0" applyAlignment="0" applyProtection="0">
      <alignment horizontal="left" vertical="center"/>
    </xf>
    <xf numFmtId="0" fontId="19" fillId="0" borderId="292">
      <alignment horizontal="left" vertical="center"/>
    </xf>
    <xf numFmtId="0" fontId="19" fillId="0" borderId="292">
      <alignment horizontal="left" vertical="center"/>
    </xf>
    <xf numFmtId="184" fontId="10" fillId="0" borderId="293" applyBorder="0">
      <alignment horizontal="right"/>
    </xf>
    <xf numFmtId="184" fontId="10" fillId="35" borderId="293" applyBorder="0">
      <alignment horizontal="right"/>
    </xf>
    <xf numFmtId="172" fontId="65" fillId="0" borderId="293" applyBorder="0"/>
    <xf numFmtId="0" fontId="12" fillId="62" borderId="286">
      <alignment horizontal="left" vertical="center" wrapText="1"/>
    </xf>
    <xf numFmtId="0" fontId="12" fillId="62" borderId="286">
      <alignment horizontal="left" vertical="center" wrapText="1"/>
    </xf>
    <xf numFmtId="38" fontId="29" fillId="0" borderId="281" applyNumberFormat="0" applyFont="0" applyFill="0" applyAlignment="0" applyProtection="0"/>
    <xf numFmtId="311" fontId="201" fillId="62" borderId="300" applyFont="0" applyFill="0" applyBorder="0" applyAlignment="0">
      <alignment horizontal="center"/>
    </xf>
    <xf numFmtId="311" fontId="201" fillId="62" borderId="300" applyFont="0" applyFill="0" applyBorder="0" applyAlignment="0">
      <alignment horizontal="center"/>
    </xf>
    <xf numFmtId="38" fontId="29" fillId="0" borderId="281" applyNumberFormat="0" applyFont="0" applyFill="0" applyAlignment="0" applyProtection="0"/>
    <xf numFmtId="0" fontId="47" fillId="0" borderId="282" applyNumberFormat="0" applyFill="0" applyAlignment="0" applyProtection="0"/>
    <xf numFmtId="0" fontId="11" fillId="17" borderId="303" applyNumberFormat="0" applyFont="0" applyAlignment="0" applyProtection="0"/>
    <xf numFmtId="0" fontId="29" fillId="17" borderId="311" applyNumberFormat="0" applyFont="0" applyAlignment="0" applyProtection="0"/>
    <xf numFmtId="0" fontId="29" fillId="17" borderId="311" applyNumberFormat="0" applyFont="0" applyAlignment="0" applyProtection="0"/>
    <xf numFmtId="0" fontId="11" fillId="17" borderId="303" applyNumberFormat="0" applyFont="0" applyAlignment="0" applyProtection="0"/>
    <xf numFmtId="39" fontId="12" fillId="0" borderId="172" applyNumberFormat="0" applyBorder="0">
      <alignment horizontal="right"/>
    </xf>
    <xf numFmtId="0" fontId="11" fillId="17" borderId="287" applyNumberFormat="0" applyFont="0" applyAlignment="0" applyProtection="0"/>
    <xf numFmtId="0" fontId="29" fillId="17" borderId="284" applyNumberFormat="0" applyFont="0" applyAlignment="0" applyProtection="0"/>
    <xf numFmtId="0" fontId="29" fillId="17" borderId="284" applyNumberFormat="0" applyFont="0" applyAlignment="0" applyProtection="0"/>
    <xf numFmtId="0" fontId="11" fillId="17" borderId="287" applyNumberFormat="0" applyFont="0" applyAlignment="0" applyProtection="0"/>
    <xf numFmtId="0" fontId="32" fillId="17" borderId="287" applyNumberFormat="0" applyFont="0" applyAlignment="0" applyProtection="0"/>
    <xf numFmtId="0" fontId="32" fillId="17" borderId="287" applyNumberFormat="0" applyFont="0" applyAlignment="0" applyProtection="0"/>
    <xf numFmtId="0" fontId="240" fillId="13" borderId="304" applyNumberFormat="0" applyAlignment="0" applyProtection="0"/>
    <xf numFmtId="0" fontId="240" fillId="13" borderId="304" applyNumberFormat="0" applyAlignment="0" applyProtection="0"/>
    <xf numFmtId="0" fontId="240" fillId="13" borderId="304" applyNumberFormat="0" applyAlignment="0" applyProtection="0"/>
    <xf numFmtId="0" fontId="240" fillId="42" borderId="304" applyNumberFormat="0" applyAlignment="0" applyProtection="0"/>
    <xf numFmtId="0" fontId="153" fillId="0" borderId="298">
      <alignment vertical="center"/>
    </xf>
    <xf numFmtId="9" fontId="18" fillId="0" borderId="287"/>
    <xf numFmtId="4" fontId="243" fillId="69" borderId="305" applyNumberFormat="0" applyProtection="0">
      <alignment horizontal="right" vertical="center"/>
    </xf>
    <xf numFmtId="4" fontId="243" fillId="69" borderId="305" applyNumberFormat="0" applyProtection="0">
      <alignment horizontal="right" vertical="center"/>
    </xf>
    <xf numFmtId="4" fontId="243" fillId="70" borderId="305" applyNumberFormat="0" applyProtection="0">
      <alignment horizontal="right" vertical="center"/>
    </xf>
    <xf numFmtId="4" fontId="243" fillId="70" borderId="305" applyNumberFormat="0" applyProtection="0">
      <alignment horizontal="right" vertical="center"/>
    </xf>
    <xf numFmtId="4" fontId="243" fillId="32" borderId="305" applyNumberFormat="0" applyProtection="0">
      <alignment horizontal="right" vertical="center"/>
    </xf>
    <xf numFmtId="4" fontId="243" fillId="33" borderId="305" applyNumberFormat="0" applyProtection="0">
      <alignment horizontal="right" vertical="center"/>
    </xf>
    <xf numFmtId="4" fontId="243" fillId="33" borderId="305" applyNumberFormat="0" applyProtection="0">
      <alignment horizontal="right" vertical="center"/>
    </xf>
    <xf numFmtId="4" fontId="243" fillId="35" borderId="305" applyNumberFormat="0" applyProtection="0">
      <alignment horizontal="right" vertical="center"/>
    </xf>
    <xf numFmtId="4" fontId="243" fillId="35" borderId="305" applyNumberFormat="0" applyProtection="0">
      <alignment horizontal="right" vertical="center"/>
    </xf>
    <xf numFmtId="4" fontId="243" fillId="47" borderId="305" applyNumberFormat="0" applyProtection="0">
      <alignment horizontal="right" vertical="center"/>
    </xf>
    <xf numFmtId="4" fontId="243" fillId="47" borderId="305" applyNumberFormat="0" applyProtection="0">
      <alignment horizontal="right" vertical="center"/>
    </xf>
    <xf numFmtId="4" fontId="243" fillId="71" borderId="305" applyNumberFormat="0" applyProtection="0">
      <alignment horizontal="right" vertical="center"/>
    </xf>
    <xf numFmtId="4" fontId="243" fillId="71" borderId="305" applyNumberFormat="0" applyProtection="0">
      <alignment horizontal="right" vertical="center"/>
    </xf>
    <xf numFmtId="4" fontId="243" fillId="72" borderId="305" applyNumberFormat="0" applyProtection="0">
      <alignment horizontal="right" vertical="center"/>
    </xf>
    <xf numFmtId="4" fontId="243" fillId="72" borderId="305" applyNumberFormat="0" applyProtection="0">
      <alignment horizontal="right" vertical="center"/>
    </xf>
    <xf numFmtId="4" fontId="243" fillId="73" borderId="305" applyNumberFormat="0" applyProtection="0">
      <alignment horizontal="right" vertical="center"/>
    </xf>
    <xf numFmtId="4" fontId="16" fillId="74" borderId="299" applyNumberFormat="0" applyProtection="0">
      <alignment horizontal="left" vertical="center" indent="1"/>
    </xf>
    <xf numFmtId="4" fontId="243" fillId="37" borderId="305" applyNumberFormat="0" applyProtection="0">
      <alignment horizontal="right" vertical="center"/>
    </xf>
    <xf numFmtId="4" fontId="243" fillId="37" borderId="305" applyNumberFormat="0" applyProtection="0">
      <alignment horizontal="right" vertical="center"/>
    </xf>
    <xf numFmtId="4" fontId="243" fillId="8" borderId="305" applyNumberFormat="0" applyProtection="0">
      <alignment vertical="center"/>
    </xf>
    <xf numFmtId="4" fontId="243" fillId="8" borderId="305" applyNumberFormat="0" applyProtection="0">
      <alignment vertical="center"/>
    </xf>
    <xf numFmtId="4" fontId="244" fillId="8" borderId="305" applyNumberFormat="0" applyProtection="0">
      <alignment vertical="center"/>
    </xf>
    <xf numFmtId="4" fontId="244" fillId="8" borderId="305" applyNumberFormat="0" applyProtection="0">
      <alignment vertical="center"/>
    </xf>
    <xf numFmtId="4" fontId="16" fillId="37" borderId="306" applyNumberFormat="0" applyProtection="0">
      <alignment horizontal="left" vertical="center" indent="1"/>
    </xf>
    <xf numFmtId="4" fontId="16" fillId="37" borderId="306" applyNumberFormat="0" applyProtection="0">
      <alignment horizontal="left" vertical="center" indent="1"/>
    </xf>
    <xf numFmtId="4" fontId="243" fillId="8" borderId="305" applyNumberFormat="0" applyProtection="0">
      <alignment horizontal="right" vertical="center"/>
    </xf>
    <xf numFmtId="4" fontId="243" fillId="8" borderId="305" applyNumberFormat="0" applyProtection="0">
      <alignment horizontal="right" vertical="center"/>
    </xf>
    <xf numFmtId="4" fontId="16" fillId="37" borderId="305" applyNumberFormat="0" applyProtection="0">
      <alignment horizontal="left" vertical="center" indent="1"/>
    </xf>
    <xf numFmtId="4" fontId="16" fillId="37" borderId="305" applyNumberFormat="0" applyProtection="0">
      <alignment horizontal="left" vertical="center" indent="1"/>
    </xf>
    <xf numFmtId="4" fontId="245" fillId="75" borderId="306" applyNumberFormat="0" applyProtection="0">
      <alignment horizontal="left" vertical="center" indent="1"/>
    </xf>
    <xf numFmtId="4" fontId="245" fillId="75" borderId="306" applyNumberFormat="0" applyProtection="0">
      <alignment horizontal="left" vertical="center" indent="1"/>
    </xf>
    <xf numFmtId="4" fontId="246" fillId="8" borderId="305" applyNumberFormat="0" applyProtection="0">
      <alignment horizontal="right" vertical="center"/>
    </xf>
    <xf numFmtId="4" fontId="246" fillId="8" borderId="305" applyNumberFormat="0" applyProtection="0">
      <alignment horizontal="right" vertical="center"/>
    </xf>
    <xf numFmtId="0" fontId="240" fillId="13" borderId="288" applyNumberFormat="0" applyAlignment="0" applyProtection="0"/>
    <xf numFmtId="0" fontId="240" fillId="13" borderId="288" applyNumberFormat="0" applyAlignment="0" applyProtection="0"/>
    <xf numFmtId="0" fontId="240" fillId="42" borderId="288" applyNumberFormat="0" applyAlignment="0" applyProtection="0"/>
    <xf numFmtId="0" fontId="153" fillId="0" borderId="298">
      <alignment vertical="center"/>
    </xf>
    <xf numFmtId="4" fontId="16" fillId="6" borderId="289" applyNumberFormat="0" applyProtection="0">
      <alignment vertical="center"/>
    </xf>
    <xf numFmtId="4" fontId="242" fillId="6" borderId="289" applyNumberFormat="0" applyProtection="0">
      <alignment vertical="center"/>
    </xf>
    <xf numFmtId="4" fontId="242" fillId="6" borderId="289" applyNumberFormat="0" applyProtection="0">
      <alignment vertical="center"/>
    </xf>
    <xf numFmtId="4" fontId="243" fillId="6" borderId="289" applyNumberFormat="0" applyProtection="0">
      <alignment horizontal="left" vertical="center" indent="1"/>
    </xf>
    <xf numFmtId="4" fontId="243" fillId="69" borderId="289" applyNumberFormat="0" applyProtection="0">
      <alignment horizontal="right" vertical="center"/>
    </xf>
    <xf numFmtId="4" fontId="243" fillId="70" borderId="289" applyNumberFormat="0" applyProtection="0">
      <alignment horizontal="right" vertical="center"/>
    </xf>
    <xf numFmtId="4" fontId="243" fillId="70" borderId="289" applyNumberFormat="0" applyProtection="0">
      <alignment horizontal="right" vertical="center"/>
    </xf>
    <xf numFmtId="4" fontId="243" fillId="32" borderId="289" applyNumberFormat="0" applyProtection="0">
      <alignment horizontal="right" vertical="center"/>
    </xf>
    <xf numFmtId="4" fontId="243" fillId="32" borderId="289" applyNumberFormat="0" applyProtection="0">
      <alignment horizontal="right" vertical="center"/>
    </xf>
    <xf numFmtId="4" fontId="243" fillId="33" borderId="289" applyNumberFormat="0" applyProtection="0">
      <alignment horizontal="right" vertical="center"/>
    </xf>
    <xf numFmtId="4" fontId="243" fillId="35" borderId="289" applyNumberFormat="0" applyProtection="0">
      <alignment horizontal="right" vertical="center"/>
    </xf>
    <xf numFmtId="4" fontId="243" fillId="71" borderId="289" applyNumberFormat="0" applyProtection="0">
      <alignment horizontal="right" vertical="center"/>
    </xf>
    <xf numFmtId="4" fontId="243" fillId="71" borderId="289" applyNumberFormat="0" applyProtection="0">
      <alignment horizontal="right" vertical="center"/>
    </xf>
    <xf numFmtId="4" fontId="243" fillId="72" borderId="289" applyNumberFormat="0" applyProtection="0">
      <alignment horizontal="right" vertical="center"/>
    </xf>
    <xf numFmtId="4" fontId="243" fillId="72" borderId="289" applyNumberFormat="0" applyProtection="0">
      <alignment horizontal="right" vertical="center"/>
    </xf>
    <xf numFmtId="4" fontId="16" fillId="74" borderId="299" applyNumberFormat="0" applyProtection="0">
      <alignment horizontal="left" vertical="center" indent="1"/>
    </xf>
    <xf numFmtId="4" fontId="243" fillId="8" borderId="289" applyNumberFormat="0" applyProtection="0">
      <alignment vertical="center"/>
    </xf>
    <xf numFmtId="4" fontId="244" fillId="8" borderId="289" applyNumberFormat="0" applyProtection="0">
      <alignment vertical="center"/>
    </xf>
    <xf numFmtId="4" fontId="244" fillId="8" borderId="289" applyNumberFormat="0" applyProtection="0">
      <alignment vertical="center"/>
    </xf>
    <xf numFmtId="4" fontId="16" fillId="37" borderId="290" applyNumberFormat="0" applyProtection="0">
      <alignment horizontal="left" vertical="center" indent="1"/>
    </xf>
    <xf numFmtId="4" fontId="243" fillId="8" borderId="289" applyNumberFormat="0" applyProtection="0">
      <alignment horizontal="right" vertical="center"/>
    </xf>
    <xf numFmtId="4" fontId="16" fillId="37" borderId="289" applyNumberFormat="0" applyProtection="0">
      <alignment horizontal="left" vertical="center" indent="1"/>
    </xf>
    <xf numFmtId="4" fontId="16" fillId="37" borderId="289" applyNumberFormat="0" applyProtection="0">
      <alignment horizontal="left" vertical="center" indent="1"/>
    </xf>
    <xf numFmtId="4" fontId="245" fillId="75" borderId="290" applyNumberFormat="0" applyProtection="0">
      <alignment horizontal="left" vertical="center" indent="1"/>
    </xf>
    <xf numFmtId="4" fontId="245" fillId="75" borderId="290" applyNumberFormat="0" applyProtection="0">
      <alignment horizontal="left" vertical="center" indent="1"/>
    </xf>
    <xf numFmtId="0" fontId="12" fillId="0" borderId="307"/>
    <xf numFmtId="0" fontId="12" fillId="0" borderId="307"/>
    <xf numFmtId="0" fontId="153" fillId="0" borderId="298">
      <alignment vertical="center"/>
    </xf>
    <xf numFmtId="0" fontId="261" fillId="0" borderId="310" applyNumberFormat="0" applyFill="0" applyBorder="0" applyAlignment="0" applyProtection="0"/>
    <xf numFmtId="0" fontId="12" fillId="0" borderId="291"/>
    <xf numFmtId="0" fontId="259" fillId="0" borderId="293" applyNumberFormat="0" applyFill="0" applyProtection="0">
      <alignment horizontal="right"/>
    </xf>
    <xf numFmtId="0" fontId="259" fillId="0" borderId="293" applyNumberFormat="0" applyFill="0" applyProtection="0">
      <alignment horizontal="right"/>
    </xf>
    <xf numFmtId="0" fontId="259" fillId="0" borderId="293" applyNumberFormat="0" applyFill="0" applyProtection="0">
      <alignment horizontal="right"/>
    </xf>
    <xf numFmtId="0" fontId="259" fillId="0" borderId="293" applyNumberFormat="0" applyFill="0" applyProtection="0">
      <alignment horizontal="right"/>
    </xf>
    <xf numFmtId="39" fontId="12" fillId="0" borderId="292" applyNumberFormat="0" applyBorder="0">
      <alignment horizontal="right"/>
    </xf>
    <xf numFmtId="0" fontId="304" fillId="0" borderId="283" applyNumberFormat="0" applyFill="0" applyBorder="0" applyAlignment="0" applyProtection="0"/>
    <xf numFmtId="311" fontId="201" fillId="62" borderId="269" applyFont="0" applyFill="0" applyBorder="0" applyAlignment="0">
      <alignment horizontal="center"/>
    </xf>
    <xf numFmtId="1" fontId="305" fillId="0" borderId="278" applyFill="0" applyProtection="0">
      <alignment horizontal="right"/>
    </xf>
    <xf numFmtId="4" fontId="16" fillId="74" borderId="274" applyNumberFormat="0" applyProtection="0">
      <alignment horizontal="left" vertical="center" indent="1"/>
    </xf>
    <xf numFmtId="0" fontId="11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290" fontId="29" fillId="57" borderId="260" applyNumberFormat="0" applyFont="0" applyBorder="0" applyAlignment="0" applyProtection="0">
      <alignment horizontal="right"/>
    </xf>
    <xf numFmtId="290" fontId="29" fillId="57" borderId="260" applyNumberFormat="0" applyFont="0" applyBorder="0" applyAlignment="0" applyProtection="0">
      <alignment horizontal="right"/>
    </xf>
    <xf numFmtId="290" fontId="29" fillId="57" borderId="260" applyNumberFormat="0" applyFont="0" applyBorder="0" applyAlignment="0" applyProtection="0">
      <alignment horizontal="right"/>
    </xf>
    <xf numFmtId="290" fontId="29" fillId="57" borderId="260" applyNumberFormat="0" applyFont="0" applyBorder="0" applyAlignment="0" applyProtection="0">
      <alignment horizontal="right"/>
    </xf>
    <xf numFmtId="4" fontId="16" fillId="74" borderId="203" applyNumberFormat="0" applyProtection="0">
      <alignment horizontal="left" vertical="center" indent="1"/>
    </xf>
    <xf numFmtId="38" fontId="29" fillId="0" borderId="314" applyNumberFormat="0" applyFont="0" applyFill="0" applyAlignment="0" applyProtection="0"/>
    <xf numFmtId="0" fontId="153" fillId="0" borderId="202">
      <alignment vertical="center"/>
    </xf>
    <xf numFmtId="0" fontId="47" fillId="0" borderId="262" applyNumberFormat="0" applyFill="0" applyAlignment="0" applyProtection="0"/>
    <xf numFmtId="4" fontId="244" fillId="8" borderId="332" applyNumberFormat="0" applyProtection="0">
      <alignment vertical="center"/>
    </xf>
    <xf numFmtId="4" fontId="243" fillId="70" borderId="343" applyNumberFormat="0" applyProtection="0">
      <alignment horizontal="right" vertical="center"/>
    </xf>
    <xf numFmtId="0" fontId="29" fillId="17" borderId="327" applyNumberFormat="0" applyFont="0" applyAlignment="0" applyProtection="0"/>
    <xf numFmtId="0" fontId="32" fillId="17" borderId="341" applyNumberFormat="0" applyFont="0" applyAlignment="0" applyProtection="0"/>
    <xf numFmtId="0" fontId="19" fillId="0" borderId="335">
      <alignment horizontal="left" vertical="center"/>
    </xf>
    <xf numFmtId="0" fontId="304" fillId="0" borderId="263" applyNumberFormat="0" applyFill="0" applyBorder="0" applyAlignment="0" applyProtection="0"/>
    <xf numFmtId="0" fontId="303" fillId="0" borderId="263" applyNumberFormat="0" applyFill="0" applyBorder="0" applyAlignment="0" applyProtection="0"/>
    <xf numFmtId="0" fontId="302" fillId="0" borderId="263" applyNumberFormat="0" applyFill="0" applyBorder="0" applyAlignment="0" applyProtection="0"/>
    <xf numFmtId="0" fontId="11" fillId="0" borderId="260" applyNumberFormat="0" applyFont="0" applyFill="0" applyAlignment="0" applyProtection="0"/>
    <xf numFmtId="39" fontId="12" fillId="0" borderId="234" applyNumberFormat="0" applyBorder="0">
      <alignment horizontal="right"/>
    </xf>
    <xf numFmtId="0" fontId="261" fillId="0" borderId="263" applyNumberFormat="0" applyFill="0" applyBorder="0" applyAlignment="0" applyProtection="0"/>
    <xf numFmtId="0" fontId="259" fillId="0" borderId="260" applyNumberFormat="0" applyFill="0" applyProtection="0">
      <alignment horizontal="right"/>
    </xf>
    <xf numFmtId="0" fontId="259" fillId="0" borderId="260" applyNumberFormat="0" applyFill="0" applyProtection="0">
      <alignment horizontal="right"/>
    </xf>
    <xf numFmtId="0" fontId="259" fillId="0" borderId="260" applyNumberFormat="0" applyFill="0" applyProtection="0">
      <alignment horizontal="right"/>
    </xf>
    <xf numFmtId="0" fontId="259" fillId="0" borderId="260" applyNumberFormat="0" applyFill="0" applyProtection="0">
      <alignment horizontal="right"/>
    </xf>
    <xf numFmtId="0" fontId="12" fillId="0" borderId="276"/>
    <xf numFmtId="0" fontId="12" fillId="0" borderId="276"/>
    <xf numFmtId="0" fontId="11" fillId="0" borderId="239" applyNumberFormat="0" applyFill="0" applyProtection="0">
      <alignment horizontal="center"/>
    </xf>
    <xf numFmtId="0" fontId="49" fillId="0" borderId="239" applyNumberFormat="0" applyFill="0" applyProtection="0">
      <alignment horizontal="center"/>
    </xf>
    <xf numFmtId="0" fontId="11" fillId="0" borderId="239" applyNumberFormat="0" applyFill="0" applyProtection="0">
      <alignment horizontal="center"/>
    </xf>
    <xf numFmtId="0" fontId="49" fillId="0" borderId="239" applyNumberFormat="0" applyFill="0" applyProtection="0">
      <alignment horizontal="center"/>
    </xf>
    <xf numFmtId="0" fontId="49" fillId="0" borderId="239" applyNumberFormat="0" applyFill="0" applyProtection="0">
      <alignment horizontal="center"/>
    </xf>
    <xf numFmtId="0" fontId="11" fillId="0" borderId="239" applyNumberFormat="0" applyFill="0" applyProtection="0">
      <alignment horizontal="center"/>
    </xf>
    <xf numFmtId="0" fontId="11" fillId="0" borderId="239" applyNumberFormat="0" applyFill="0" applyProtection="0">
      <alignment horizontal="center"/>
    </xf>
    <xf numFmtId="0" fontId="11" fillId="0" borderId="239" applyNumberFormat="0" applyFill="0" applyProtection="0">
      <alignment horizontal="center"/>
    </xf>
    <xf numFmtId="0" fontId="49" fillId="0" borderId="239" applyNumberFormat="0" applyFill="0" applyProtection="0">
      <alignment horizontal="center"/>
    </xf>
    <xf numFmtId="0" fontId="49" fillId="0" borderId="239" applyNumberFormat="0" applyFill="0" applyProtection="0">
      <alignment horizontal="center"/>
    </xf>
    <xf numFmtId="0" fontId="49" fillId="0" borderId="239" applyNumberFormat="0" applyFill="0" applyProtection="0">
      <alignment horizontal="center"/>
    </xf>
    <xf numFmtId="0" fontId="49" fillId="0" borderId="239" applyNumberFormat="0" applyFill="0" applyProtection="0">
      <alignment horizontal="center"/>
    </xf>
    <xf numFmtId="4" fontId="244" fillId="8" borderId="273" applyNumberFormat="0" applyProtection="0">
      <alignment horizontal="right" vertical="center"/>
    </xf>
    <xf numFmtId="4" fontId="244" fillId="8" borderId="273" applyNumberFormat="0" applyProtection="0">
      <alignment horizontal="right" vertical="center"/>
    </xf>
    <xf numFmtId="4" fontId="243" fillId="8" borderId="273" applyNumberFormat="0" applyProtection="0">
      <alignment horizontal="right" vertical="center"/>
    </xf>
    <xf numFmtId="4" fontId="243" fillId="8" borderId="273" applyNumberFormat="0" applyProtection="0">
      <alignment horizontal="right" vertical="center"/>
    </xf>
    <xf numFmtId="4" fontId="243" fillId="73" borderId="273" applyNumberFormat="0" applyProtection="0">
      <alignment horizontal="right" vertical="center"/>
    </xf>
    <xf numFmtId="4" fontId="243" fillId="33" borderId="273" applyNumberFormat="0" applyProtection="0">
      <alignment horizontal="right" vertical="center"/>
    </xf>
    <xf numFmtId="4" fontId="243" fillId="33" borderId="273" applyNumberFormat="0" applyProtection="0">
      <alignment horizontal="right" vertical="center"/>
    </xf>
    <xf numFmtId="4" fontId="243" fillId="32" borderId="273" applyNumberFormat="0" applyProtection="0">
      <alignment horizontal="right" vertical="center"/>
    </xf>
    <xf numFmtId="4" fontId="243" fillId="70" borderId="273" applyNumberFormat="0" applyProtection="0">
      <alignment horizontal="right" vertical="center"/>
    </xf>
    <xf numFmtId="4" fontId="243" fillId="6" borderId="273" applyNumberFormat="0" applyProtection="0">
      <alignment horizontal="left" vertical="center" indent="1"/>
    </xf>
    <xf numFmtId="4" fontId="243" fillId="6" borderId="273" applyNumberFormat="0" applyProtection="0">
      <alignment horizontal="left" vertical="center" indent="1"/>
    </xf>
    <xf numFmtId="4" fontId="242" fillId="6" borderId="273" applyNumberFormat="0" applyProtection="0">
      <alignment vertical="center"/>
    </xf>
    <xf numFmtId="0" fontId="240" fillId="13" borderId="271" applyNumberFormat="0" applyAlignment="0" applyProtection="0"/>
    <xf numFmtId="247" fontId="67" fillId="36" borderId="195" applyFont="0">
      <alignment horizontal="right"/>
    </xf>
    <xf numFmtId="0" fontId="76" fillId="0" borderId="240" applyNumberFormat="0" applyFill="0" applyBorder="0" applyAlignment="0" applyProtection="0"/>
    <xf numFmtId="9" fontId="18" fillId="0" borderId="270"/>
    <xf numFmtId="0" fontId="44" fillId="30" borderId="241" applyNumberFormat="0" applyAlignment="0" applyProtection="0"/>
    <xf numFmtId="1" fontId="86" fillId="30" borderId="241">
      <alignment horizontal="center"/>
    </xf>
    <xf numFmtId="251" fontId="18" fillId="0" borderId="241" applyNumberFormat="0" applyFont="0" applyFill="0" applyAlignment="0">
      <alignment vertical="center"/>
    </xf>
    <xf numFmtId="0" fontId="35" fillId="0" borderId="145" applyNumberFormat="0" applyFont="0" applyFill="0" applyAlignment="0" applyProtection="0"/>
    <xf numFmtId="0" fontId="94" fillId="42" borderId="242" applyNumberFormat="0" applyAlignment="0" applyProtection="0"/>
    <xf numFmtId="0" fontId="95" fillId="13" borderId="242" applyNumberFormat="0" applyAlignment="0" applyProtection="0"/>
    <xf numFmtId="0" fontId="32" fillId="17" borderId="270" applyNumberFormat="0" applyFont="0" applyAlignment="0" applyProtection="0"/>
    <xf numFmtId="0" fontId="29" fillId="17" borderId="265" applyNumberFormat="0" applyFont="0" applyAlignment="0" applyProtection="0"/>
    <xf numFmtId="0" fontId="29" fillId="17" borderId="265" applyNumberFormat="0" applyFont="0" applyAlignment="0" applyProtection="0"/>
    <xf numFmtId="0" fontId="11" fillId="17" borderId="270" applyNumberFormat="0" applyFont="0" applyAlignment="0" applyProtection="0"/>
    <xf numFmtId="0" fontId="47" fillId="0" borderId="157" applyNumberFormat="0" applyFill="0" applyAlignment="0" applyProtection="0"/>
    <xf numFmtId="0" fontId="49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49" fillId="0" borderId="158" applyNumberFormat="0" applyFill="0" applyProtection="0">
      <alignment horizontal="center"/>
    </xf>
    <xf numFmtId="0" fontId="11" fillId="0" borderId="158" applyNumberFormat="0" applyFill="0" applyProtection="0">
      <alignment horizontal="center"/>
    </xf>
    <xf numFmtId="0" fontId="49" fillId="0" borderId="158" applyNumberFormat="0" applyFill="0" applyProtection="0">
      <alignment horizontal="center"/>
    </xf>
    <xf numFmtId="0" fontId="11" fillId="0" borderId="158" applyNumberFormat="0" applyFill="0" applyProtection="0">
      <alignment horizontal="center"/>
    </xf>
    <xf numFmtId="0" fontId="11" fillId="0" borderId="158" applyNumberFormat="0" applyFill="0" applyProtection="0">
      <alignment horizontal="center"/>
    </xf>
    <xf numFmtId="0" fontId="49" fillId="0" borderId="158" applyNumberFormat="0" applyFill="0" applyProtection="0">
      <alignment horizontal="center"/>
    </xf>
    <xf numFmtId="0" fontId="11" fillId="0" borderId="158" applyNumberFormat="0" applyFill="0" applyProtection="0">
      <alignment horizontal="center"/>
    </xf>
    <xf numFmtId="0" fontId="49" fillId="0" borderId="158" applyNumberFormat="0" applyFill="0" applyProtection="0">
      <alignment horizontal="center"/>
    </xf>
    <xf numFmtId="0" fontId="49" fillId="0" borderId="158" applyNumberFormat="0" applyFill="0" applyProtection="0">
      <alignment horizontal="center"/>
    </xf>
    <xf numFmtId="0" fontId="49" fillId="0" borderId="158" applyNumberFormat="0" applyFill="0" applyProtection="0">
      <alignment horizontal="center"/>
    </xf>
    <xf numFmtId="0" fontId="11" fillId="0" borderId="158" applyNumberFormat="0" applyFill="0" applyProtection="0">
      <alignment horizontal="center"/>
    </xf>
    <xf numFmtId="0" fontId="11" fillId="0" borderId="158" applyNumberFormat="0" applyFill="0" applyProtection="0">
      <alignment horizontal="center"/>
    </xf>
    <xf numFmtId="0" fontId="11" fillId="0" borderId="158" applyNumberFormat="0" applyFill="0" applyProtection="0">
      <alignment horizontal="center"/>
    </xf>
    <xf numFmtId="0" fontId="11" fillId="0" borderId="158" applyNumberFormat="0" applyFill="0" applyProtection="0">
      <alignment horizontal="center"/>
    </xf>
    <xf numFmtId="0" fontId="11" fillId="0" borderId="158" applyNumberFormat="0" applyFill="0" applyProtection="0">
      <alignment horizontal="center"/>
    </xf>
    <xf numFmtId="0" fontId="49" fillId="0" borderId="158" applyNumberFormat="0" applyFill="0" applyProtection="0">
      <alignment horizontal="center"/>
    </xf>
    <xf numFmtId="0" fontId="11" fillId="0" borderId="158" applyNumberFormat="0" applyFill="0" applyProtection="0">
      <alignment horizontal="center"/>
    </xf>
    <xf numFmtId="0" fontId="49" fillId="0" borderId="158" applyNumberFormat="0" applyFill="0" applyProtection="0">
      <alignment horizontal="center"/>
    </xf>
    <xf numFmtId="0" fontId="49" fillId="0" borderId="158" applyNumberFormat="0" applyFill="0" applyProtection="0">
      <alignment horizontal="center"/>
    </xf>
    <xf numFmtId="0" fontId="49" fillId="0" borderId="158" applyNumberFormat="0" applyFill="0" applyProtection="0">
      <alignment horizontal="center"/>
    </xf>
    <xf numFmtId="0" fontId="49" fillId="0" borderId="158" applyNumberFormat="0" applyFill="0" applyProtection="0">
      <alignment horizontal="center"/>
    </xf>
    <xf numFmtId="0" fontId="11" fillId="0" borderId="158" applyNumberFormat="0" applyFill="0" applyProtection="0">
      <alignment horizontal="center"/>
    </xf>
    <xf numFmtId="0" fontId="49" fillId="0" borderId="158" applyNumberFormat="0" applyFill="0" applyProtection="0">
      <alignment horizontal="center"/>
    </xf>
    <xf numFmtId="167" fontId="128" fillId="0" borderId="243">
      <protection locked="0"/>
    </xf>
    <xf numFmtId="38" fontId="29" fillId="0" borderId="146" applyNumberFormat="0" applyFont="0" applyFill="0" applyAlignment="0" applyProtection="0"/>
    <xf numFmtId="240" fontId="132" fillId="0" borderId="195" applyNumberFormat="0" applyFill="0" applyBorder="0" applyProtection="0"/>
    <xf numFmtId="240" fontId="132" fillId="0" borderId="195" applyNumberFormat="0" applyFill="0" applyBorder="0" applyProtection="0"/>
    <xf numFmtId="251" fontId="18" fillId="0" borderId="316" applyNumberFormat="0" applyFont="0" applyFill="0" applyAlignment="0">
      <alignment vertical="center"/>
    </xf>
    <xf numFmtId="0" fontId="35" fillId="0" borderId="317" applyNumberFormat="0" applyFont="0" applyFill="0" applyAlignment="0" applyProtection="0"/>
    <xf numFmtId="0" fontId="92" fillId="40" borderId="312"/>
    <xf numFmtId="311" fontId="201" fillId="62" borderId="269" applyFont="0" applyFill="0" applyBorder="0" applyAlignment="0">
      <alignment horizontal="center"/>
    </xf>
    <xf numFmtId="311" fontId="201" fillId="62" borderId="269" applyFont="0" applyFill="0" applyBorder="0" applyAlignment="0">
      <alignment horizontal="center"/>
    </xf>
    <xf numFmtId="174" fontId="76" fillId="0" borderId="317" applyAlignment="0">
      <alignment horizontal="right"/>
    </xf>
    <xf numFmtId="0" fontId="148" fillId="11" borderId="242" applyNumberFormat="0" applyAlignment="0" applyProtection="0"/>
    <xf numFmtId="0" fontId="148" fillId="15" borderId="242" applyNumberFormat="0" applyAlignment="0" applyProtection="0"/>
    <xf numFmtId="0" fontId="148" fillId="15" borderId="242" applyNumberFormat="0" applyAlignment="0" applyProtection="0"/>
    <xf numFmtId="0" fontId="148" fillId="11" borderId="242" applyNumberFormat="0" applyAlignment="0" applyProtection="0"/>
    <xf numFmtId="265" fontId="117" fillId="47" borderId="312" applyFont="0" applyFill="0" applyBorder="0" applyAlignment="0"/>
    <xf numFmtId="265" fontId="117" fillId="47" borderId="312" applyFont="0" applyFill="0" applyBorder="0" applyAlignment="0"/>
    <xf numFmtId="265" fontId="117" fillId="47" borderId="312" applyFont="0" applyFill="0" applyBorder="0" applyAlignment="0"/>
    <xf numFmtId="0" fontId="10" fillId="0" borderId="195" applyFont="0" applyFill="0" applyBorder="0" applyAlignment="0" applyProtection="0">
      <alignment horizontal="center"/>
    </xf>
    <xf numFmtId="172" fontId="65" fillId="0" borderId="155" applyBorder="0"/>
    <xf numFmtId="184" fontId="10" fillId="35" borderId="155" applyBorder="0">
      <alignment horizontal="right"/>
    </xf>
    <xf numFmtId="184" fontId="10" fillId="0" borderId="155" applyBorder="0">
      <alignment horizontal="right"/>
    </xf>
    <xf numFmtId="0" fontId="29" fillId="0" borderId="244" applyNumberFormat="0" applyFont="0" applyFill="0" applyAlignment="0" applyProtection="0">
      <alignment vertical="center" wrapText="1"/>
    </xf>
    <xf numFmtId="1" fontId="58" fillId="9" borderId="200">
      <alignment horizontal="center" vertical="center"/>
    </xf>
    <xf numFmtId="1" fontId="58" fillId="9" borderId="241">
      <alignment horizontal="center" vertical="center"/>
    </xf>
    <xf numFmtId="247" fontId="67" fillId="36" borderId="78" applyFont="0">
      <alignment horizontal="right"/>
    </xf>
    <xf numFmtId="247" fontId="67" fillId="36" borderId="78" applyFont="0">
      <alignment horizontal="right"/>
    </xf>
    <xf numFmtId="0" fontId="29" fillId="0" borderId="201" applyNumberFormat="0" applyFont="0" applyFill="0" applyAlignment="0" applyProtection="0">
      <alignment vertical="center" wrapText="1"/>
    </xf>
    <xf numFmtId="0" fontId="19" fillId="0" borderId="234">
      <alignment horizontal="left" vertical="center"/>
    </xf>
    <xf numFmtId="0" fontId="19" fillId="0" borderId="234">
      <alignment horizontal="left" vertical="center"/>
    </xf>
    <xf numFmtId="0" fontId="75" fillId="0" borderId="159" applyNumberFormat="0" applyFill="0" applyBorder="0" applyAlignment="0" applyProtection="0"/>
    <xf numFmtId="0" fontId="76" fillId="0" borderId="159" applyNumberFormat="0" applyFill="0" applyBorder="0" applyAlignment="0" applyProtection="0"/>
    <xf numFmtId="0" fontId="77" fillId="0" borderId="159" applyNumberFormat="0" applyFill="0" applyBorder="0" applyAlignment="0" applyProtection="0"/>
    <xf numFmtId="0" fontId="29" fillId="0" borderId="159" applyNumberFormat="0" applyFill="0" applyAlignment="0" applyProtection="0"/>
    <xf numFmtId="0" fontId="10" fillId="0" borderId="172" applyFont="0" applyFill="0" applyBorder="0" applyAlignment="0" applyProtection="0">
      <alignment horizontal="center"/>
    </xf>
    <xf numFmtId="0" fontId="19" fillId="0" borderId="195">
      <alignment horizontal="left" vertical="center"/>
    </xf>
    <xf numFmtId="1" fontId="58" fillId="9" borderId="264">
      <alignment horizontal="center" vertical="center"/>
    </xf>
    <xf numFmtId="0" fontId="29" fillId="0" borderId="267" applyNumberFormat="0" applyFont="0" applyFill="0" applyAlignment="0" applyProtection="0">
      <alignment vertical="center" wrapText="1"/>
    </xf>
    <xf numFmtId="240" fontId="88" fillId="0" borderId="144"/>
    <xf numFmtId="290" fontId="29" fillId="57" borderId="312" applyNumberFormat="0" applyFont="0" applyBorder="0" applyAlignment="0" applyProtection="0">
      <alignment horizontal="right"/>
    </xf>
    <xf numFmtId="0" fontId="89" fillId="0" borderId="144" applyNumberFormat="0" applyFill="0" applyAlignment="0" applyProtection="0"/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0" fontId="35" fillId="0" borderId="160" applyNumberFormat="0" applyFont="0" applyFill="0" applyAlignment="0" applyProtection="0"/>
    <xf numFmtId="0" fontId="92" fillId="40" borderId="155"/>
    <xf numFmtId="0" fontId="10" fillId="0" borderId="234" applyFont="0" applyFill="0" applyBorder="0" applyAlignment="0" applyProtection="0">
      <alignment horizontal="center"/>
    </xf>
    <xf numFmtId="1" fontId="11" fillId="58" borderId="261" applyNumberFormat="0" applyBorder="0" applyAlignment="0">
      <alignment horizontal="centerContinuous" vertical="center"/>
      <protection locked="0"/>
    </xf>
    <xf numFmtId="1" fontId="11" fillId="58" borderId="313" applyNumberFormat="0" applyBorder="0" applyAlignment="0">
      <alignment horizontal="centerContinuous" vertical="center"/>
      <protection locked="0"/>
    </xf>
    <xf numFmtId="0" fontId="94" fillId="42" borderId="161" applyNumberFormat="0" applyAlignment="0" applyProtection="0"/>
    <xf numFmtId="0" fontId="95" fillId="13" borderId="161" applyNumberFormat="0" applyAlignment="0" applyProtection="0"/>
    <xf numFmtId="0" fontId="95" fillId="13" borderId="161" applyNumberFormat="0" applyAlignment="0" applyProtection="0"/>
    <xf numFmtId="0" fontId="94" fillId="42" borderId="161" applyNumberFormat="0" applyAlignment="0" applyProtection="0"/>
    <xf numFmtId="290" fontId="29" fillId="57" borderId="260" applyNumberFormat="0" applyFont="0" applyBorder="0" applyAlignment="0" applyProtection="0">
      <alignment horizontal="right"/>
    </xf>
    <xf numFmtId="290" fontId="29" fillId="57" borderId="260" applyNumberFormat="0" applyFont="0" applyBorder="0" applyAlignment="0" applyProtection="0">
      <alignment horizontal="right"/>
    </xf>
    <xf numFmtId="290" fontId="29" fillId="57" borderId="260" applyNumberFormat="0" applyFont="0" applyBorder="0" applyAlignment="0" applyProtection="0">
      <alignment horizontal="right"/>
    </xf>
    <xf numFmtId="290" fontId="29" fillId="57" borderId="260" applyNumberFormat="0" applyFont="0" applyBorder="0" applyAlignment="0" applyProtection="0">
      <alignment horizontal="right"/>
    </xf>
    <xf numFmtId="0" fontId="29" fillId="0" borderId="318" applyNumberFormat="0" applyFont="0" applyFill="0" applyAlignment="0" applyProtection="0">
      <alignment vertical="center" wrapText="1"/>
    </xf>
    <xf numFmtId="0" fontId="12" fillId="62" borderId="246">
      <alignment horizontal="left" vertical="center" wrapText="1"/>
    </xf>
    <xf numFmtId="0" fontId="12" fillId="62" borderId="246">
      <alignment horizontal="left" vertical="center" wrapText="1"/>
    </xf>
    <xf numFmtId="0" fontId="148" fillId="11" borderId="265" applyNumberFormat="0" applyAlignment="0" applyProtection="0"/>
    <xf numFmtId="0" fontId="148" fillId="15" borderId="265" applyNumberFormat="0" applyAlignment="0" applyProtection="0"/>
    <xf numFmtId="0" fontId="148" fillId="15" borderId="265" applyNumberFormat="0" applyAlignment="0" applyProtection="0"/>
    <xf numFmtId="174" fontId="76" fillId="0" borderId="160" applyAlignment="0">
      <alignment horizontal="right"/>
    </xf>
    <xf numFmtId="1" fontId="58" fillId="9" borderId="316">
      <alignment horizontal="center" vertical="center"/>
    </xf>
    <xf numFmtId="38" fontId="29" fillId="0" borderId="238" applyNumberFormat="0" applyFont="0" applyFill="0" applyAlignment="0" applyProtection="0"/>
    <xf numFmtId="240" fontId="132" fillId="0" borderId="172" applyNumberFormat="0" applyFill="0" applyBorder="0" applyProtection="0"/>
    <xf numFmtId="240" fontId="132" fillId="0" borderId="172" applyNumberFormat="0" applyFill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28" fillId="0" borderId="266">
      <protection locked="0"/>
    </xf>
    <xf numFmtId="171" fontId="1" fillId="0" borderId="0" applyFont="0" applyFill="0" applyBorder="0" applyAlignment="0" applyProtection="0"/>
    <xf numFmtId="265" fontId="117" fillId="47" borderId="260" applyFont="0" applyFill="0" applyBorder="0" applyAlignment="0"/>
    <xf numFmtId="265" fontId="117" fillId="47" borderId="260" applyFont="0" applyFill="0" applyBorder="0" applyAlignment="0"/>
    <xf numFmtId="265" fontId="117" fillId="47" borderId="260" applyFont="0" applyFill="0" applyBorder="0" applyAlignment="0"/>
    <xf numFmtId="265" fontId="117" fillId="47" borderId="260" applyFont="0" applyFill="0" applyBorder="0" applyAlignment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65" fontId="117" fillId="47" borderId="155" applyFont="0" applyFill="0" applyBorder="0" applyAlignment="0"/>
    <xf numFmtId="265" fontId="117" fillId="47" borderId="155" applyFont="0" applyFill="0" applyBorder="0" applyAlignment="0"/>
    <xf numFmtId="265" fontId="117" fillId="47" borderId="155" applyFont="0" applyFill="0" applyBorder="0" applyAlignment="0"/>
    <xf numFmtId="265" fontId="117" fillId="47" borderId="155" applyFont="0" applyFill="0" applyBorder="0" applyAlignment="0"/>
    <xf numFmtId="167" fontId="128" fillId="0" borderId="162">
      <protection locked="0"/>
    </xf>
    <xf numFmtId="167" fontId="128" fillId="0" borderId="162">
      <protection locked="0"/>
    </xf>
    <xf numFmtId="0" fontId="77" fillId="0" borderId="263" applyNumberFormat="0" applyFill="0" applyBorder="0" applyAlignment="0" applyProtection="0"/>
    <xf numFmtId="0" fontId="76" fillId="0" borderId="263" applyNumberFormat="0" applyFill="0" applyBorder="0" applyAlignment="0" applyProtection="0"/>
    <xf numFmtId="273" fontId="131" fillId="0" borderId="144" applyFont="0" applyFill="0" applyBorder="0" applyAlignment="0"/>
    <xf numFmtId="273" fontId="131" fillId="0" borderId="144" applyFont="0" applyFill="0" applyBorder="0" applyAlignment="0"/>
    <xf numFmtId="240" fontId="132" fillId="0" borderId="78" applyNumberFormat="0" applyFill="0" applyBorder="0" applyProtection="0"/>
    <xf numFmtId="240" fontId="132" fillId="0" borderId="78" applyNumberFormat="0" applyFill="0" applyBorder="0" applyProtection="0"/>
    <xf numFmtId="247" fontId="67" fillId="36" borderId="234" applyFont="0">
      <alignment horizontal="right"/>
    </xf>
    <xf numFmtId="184" fontId="10" fillId="35" borderId="260" applyBorder="0">
      <alignment horizontal="right"/>
    </xf>
    <xf numFmtId="251" fontId="18" fillId="0" borderId="200" applyNumberFormat="0" applyFont="0" applyFill="0" applyAlignment="0">
      <alignment vertical="center"/>
    </xf>
    <xf numFmtId="282" fontId="131" fillId="0" borderId="144" applyFont="0" applyFill="0" applyBorder="0">
      <alignment horizontal="center"/>
    </xf>
    <xf numFmtId="282" fontId="131" fillId="0" borderId="144" applyFont="0" applyFill="0" applyBorder="0">
      <alignment horizontal="center"/>
    </xf>
    <xf numFmtId="0" fontId="11" fillId="17" borderId="248" applyNumberFormat="0" applyFont="0" applyAlignment="0" applyProtection="0"/>
    <xf numFmtId="0" fontId="29" fillId="17" borderId="242" applyNumberFormat="0" applyFont="0" applyAlignment="0" applyProtection="0"/>
    <xf numFmtId="0" fontId="29" fillId="17" borderId="242" applyNumberFormat="0" applyFont="0" applyAlignment="0" applyProtection="0"/>
    <xf numFmtId="1" fontId="86" fillId="30" borderId="200">
      <alignment horizontal="center"/>
    </xf>
    <xf numFmtId="0" fontId="11" fillId="17" borderId="248" applyNumberFormat="0" applyFont="0" applyAlignment="0" applyProtection="0"/>
    <xf numFmtId="0" fontId="32" fillId="17" borderId="248" applyNumberFormat="0" applyFont="0" applyAlignment="0" applyProtection="0"/>
    <xf numFmtId="0" fontId="32" fillId="17" borderId="248" applyNumberFormat="0" applyFont="0" applyAlignment="0" applyProtection="0"/>
    <xf numFmtId="0" fontId="44" fillId="30" borderId="200" applyNumberFormat="0" applyAlignment="0" applyProtection="0"/>
    <xf numFmtId="0" fontId="148" fillId="11" borderId="161" applyNumberFormat="0" applyAlignment="0" applyProtection="0"/>
    <xf numFmtId="0" fontId="148" fillId="15" borderId="161" applyNumberFormat="0" applyAlignment="0" applyProtection="0"/>
    <xf numFmtId="0" fontId="148" fillId="15" borderId="161" applyNumberFormat="0" applyAlignment="0" applyProtection="0"/>
    <xf numFmtId="0" fontId="148" fillId="11" borderId="161" applyNumberFormat="0" applyAlignment="0" applyProtection="0"/>
    <xf numFmtId="0" fontId="11" fillId="0" borderId="239" applyNumberFormat="0" applyFill="0" applyProtection="0">
      <alignment horizontal="center"/>
    </xf>
    <xf numFmtId="290" fontId="29" fillId="57" borderId="155" applyNumberFormat="0" applyFont="0" applyBorder="0" applyAlignment="0" applyProtection="0">
      <alignment horizontal="right"/>
    </xf>
    <xf numFmtId="290" fontId="29" fillId="57" borderId="155" applyNumberFormat="0" applyFont="0" applyBorder="0" applyAlignment="0" applyProtection="0">
      <alignment horizontal="right"/>
    </xf>
    <xf numFmtId="290" fontId="29" fillId="57" borderId="155" applyNumberFormat="0" applyFont="0" applyBorder="0" applyAlignment="0" applyProtection="0">
      <alignment horizontal="right"/>
    </xf>
    <xf numFmtId="290" fontId="29" fillId="57" borderId="155" applyNumberFormat="0" applyFont="0" applyBorder="0" applyAlignment="0" applyProtection="0">
      <alignment horizontal="right"/>
    </xf>
    <xf numFmtId="1" fontId="11" fillId="58" borderId="156" applyNumberFormat="0" applyBorder="0" applyAlignment="0">
      <alignment horizontal="centerContinuous" vertical="center"/>
      <protection locked="0"/>
    </xf>
    <xf numFmtId="247" fontId="67" fillId="36" borderId="172" applyFont="0">
      <alignment horizontal="right"/>
    </xf>
    <xf numFmtId="247" fontId="67" fillId="36" borderId="172" applyFont="0">
      <alignment horizontal="right"/>
    </xf>
    <xf numFmtId="0" fontId="10" fillId="0" borderId="78" applyFont="0" applyFill="0" applyBorder="0" applyAlignment="0" applyProtection="0">
      <alignment horizontal="center"/>
    </xf>
    <xf numFmtId="0" fontId="47" fillId="0" borderId="262" applyNumberFormat="0" applyFill="0" applyAlignment="0" applyProtection="0"/>
    <xf numFmtId="172" fontId="238" fillId="0" borderId="319" applyNumberFormat="0" applyAlignment="0" applyProtection="0">
      <alignment horizontal="right" vertical="center"/>
    </xf>
    <xf numFmtId="4" fontId="16" fillId="74" borderId="321" applyNumberFormat="0" applyProtection="0">
      <alignment horizontal="left" vertical="center" indent="1"/>
    </xf>
    <xf numFmtId="9" fontId="18" fillId="0" borderId="248"/>
    <xf numFmtId="0" fontId="248" fillId="55" borderId="317"/>
    <xf numFmtId="0" fontId="163" fillId="0" borderId="144" applyNumberFormat="0" applyBorder="0"/>
    <xf numFmtId="0" fontId="19" fillId="0" borderId="78">
      <alignment horizontal="left" vertical="center"/>
    </xf>
    <xf numFmtId="0" fontId="19" fillId="0" borderId="78">
      <alignment horizontal="left" vertical="center"/>
    </xf>
    <xf numFmtId="0" fontId="65" fillId="0" borderId="144" applyFill="0" applyAlignment="0" applyProtection="0">
      <protection locked="0"/>
    </xf>
    <xf numFmtId="172" fontId="238" fillId="0" borderId="245" applyNumberFormat="0" applyAlignment="0" applyProtection="0">
      <alignment horizontal="right" vertical="center"/>
    </xf>
    <xf numFmtId="0" fontId="240" fillId="13" borderId="249" applyNumberFormat="0" applyAlignment="0" applyProtection="0"/>
    <xf numFmtId="0" fontId="240" fillId="13" borderId="249" applyNumberFormat="0" applyAlignment="0" applyProtection="0"/>
    <xf numFmtId="0" fontId="240" fillId="13" borderId="249" applyNumberFormat="0" applyAlignment="0" applyProtection="0"/>
    <xf numFmtId="0" fontId="240" fillId="13" borderId="249" applyNumberFormat="0" applyAlignment="0" applyProtection="0"/>
    <xf numFmtId="0" fontId="240" fillId="42" borderId="249" applyNumberFormat="0" applyAlignment="0" applyProtection="0"/>
    <xf numFmtId="0" fontId="153" fillId="0" borderId="250">
      <alignment vertical="center"/>
    </xf>
    <xf numFmtId="4" fontId="16" fillId="6" borderId="251" applyNumberFormat="0" applyProtection="0">
      <alignment vertical="center"/>
    </xf>
    <xf numFmtId="4" fontId="16" fillId="6" borderId="251" applyNumberFormat="0" applyProtection="0">
      <alignment vertical="center"/>
    </xf>
    <xf numFmtId="4" fontId="242" fillId="6" borderId="251" applyNumberFormat="0" applyProtection="0">
      <alignment vertical="center"/>
    </xf>
    <xf numFmtId="4" fontId="243" fillId="6" borderId="251" applyNumberFormat="0" applyProtection="0">
      <alignment horizontal="left" vertical="center" indent="1"/>
    </xf>
    <xf numFmtId="4" fontId="243" fillId="6" borderId="251" applyNumberFormat="0" applyProtection="0">
      <alignment horizontal="left" vertical="center" indent="1"/>
    </xf>
    <xf numFmtId="4" fontId="243" fillId="69" borderId="251" applyNumberFormat="0" applyProtection="0">
      <alignment horizontal="right" vertical="center"/>
    </xf>
    <xf numFmtId="4" fontId="243" fillId="69" borderId="251" applyNumberFormat="0" applyProtection="0">
      <alignment horizontal="right" vertical="center"/>
    </xf>
    <xf numFmtId="4" fontId="243" fillId="70" borderId="251" applyNumberFormat="0" applyProtection="0">
      <alignment horizontal="right" vertical="center"/>
    </xf>
    <xf numFmtId="4" fontId="243" fillId="70" borderId="251" applyNumberFormat="0" applyProtection="0">
      <alignment horizontal="right" vertical="center"/>
    </xf>
    <xf numFmtId="4" fontId="243" fillId="32" borderId="251" applyNumberFormat="0" applyProtection="0">
      <alignment horizontal="right" vertical="center"/>
    </xf>
    <xf numFmtId="4" fontId="243" fillId="32" borderId="251" applyNumberFormat="0" applyProtection="0">
      <alignment horizontal="right" vertical="center"/>
    </xf>
    <xf numFmtId="4" fontId="243" fillId="33" borderId="251" applyNumberFormat="0" applyProtection="0">
      <alignment horizontal="right" vertical="center"/>
    </xf>
    <xf numFmtId="4" fontId="243" fillId="33" borderId="251" applyNumberFormat="0" applyProtection="0">
      <alignment horizontal="right" vertical="center"/>
    </xf>
    <xf numFmtId="4" fontId="243" fillId="35" borderId="251" applyNumberFormat="0" applyProtection="0">
      <alignment horizontal="right" vertical="center"/>
    </xf>
    <xf numFmtId="4" fontId="243" fillId="35" borderId="251" applyNumberFormat="0" applyProtection="0">
      <alignment horizontal="right" vertical="center"/>
    </xf>
    <xf numFmtId="178" fontId="72" fillId="0" borderId="144" applyFill="0"/>
    <xf numFmtId="178" fontId="72" fillId="0" borderId="144" applyFill="0"/>
    <xf numFmtId="4" fontId="243" fillId="47" borderId="251" applyNumberFormat="0" applyProtection="0">
      <alignment horizontal="right" vertical="center"/>
    </xf>
    <xf numFmtId="4" fontId="243" fillId="47" borderId="251" applyNumberFormat="0" applyProtection="0">
      <alignment horizontal="right" vertical="center"/>
    </xf>
    <xf numFmtId="4" fontId="243" fillId="71" borderId="251" applyNumberFormat="0" applyProtection="0">
      <alignment horizontal="right" vertical="center"/>
    </xf>
    <xf numFmtId="4" fontId="243" fillId="71" borderId="251" applyNumberFormat="0" applyProtection="0">
      <alignment horizontal="right" vertical="center"/>
    </xf>
    <xf numFmtId="4" fontId="243" fillId="72" borderId="251" applyNumberFormat="0" applyProtection="0">
      <alignment horizontal="right" vertical="center"/>
    </xf>
    <xf numFmtId="4" fontId="243" fillId="72" borderId="251" applyNumberFormat="0" applyProtection="0">
      <alignment horizontal="right" vertical="center"/>
    </xf>
    <xf numFmtId="0" fontId="12" fillId="62" borderId="163">
      <alignment horizontal="left" vertical="center" wrapText="1"/>
    </xf>
    <xf numFmtId="0" fontId="12" fillId="62" borderId="163">
      <alignment horizontal="left" vertical="center" wrapText="1"/>
    </xf>
    <xf numFmtId="4" fontId="243" fillId="73" borderId="251" applyNumberFormat="0" applyProtection="0">
      <alignment horizontal="right" vertical="center"/>
    </xf>
    <xf numFmtId="4" fontId="243" fillId="73" borderId="251" applyNumberFormat="0" applyProtection="0">
      <alignment horizontal="right" vertical="center"/>
    </xf>
    <xf numFmtId="4" fontId="243" fillId="37" borderId="251" applyNumberFormat="0" applyProtection="0">
      <alignment horizontal="right" vertical="center"/>
    </xf>
    <xf numFmtId="4" fontId="243" fillId="37" borderId="251" applyNumberFormat="0" applyProtection="0">
      <alignment horizontal="right" vertical="center"/>
    </xf>
    <xf numFmtId="4" fontId="243" fillId="8" borderId="251" applyNumberFormat="0" applyProtection="0">
      <alignment vertical="center"/>
    </xf>
    <xf numFmtId="0" fontId="29" fillId="0" borderId="144" applyNumberFormat="0" applyFont="0" applyFill="0" applyAlignment="0" applyProtection="0">
      <alignment vertical="center" wrapText="1"/>
    </xf>
    <xf numFmtId="1" fontId="29" fillId="0" borderId="144" applyNumberFormat="0" applyFont="0" applyFill="0" applyAlignment="0" applyProtection="0">
      <alignment horizontal="center"/>
    </xf>
    <xf numFmtId="4" fontId="244" fillId="8" borderId="251" applyNumberFormat="0" applyProtection="0">
      <alignment vertical="center"/>
    </xf>
    <xf numFmtId="4" fontId="16" fillId="37" borderId="253" applyNumberFormat="0" applyProtection="0">
      <alignment horizontal="left" vertical="center" indent="1"/>
    </xf>
    <xf numFmtId="4" fontId="243" fillId="8" borderId="251" applyNumberFormat="0" applyProtection="0">
      <alignment horizontal="right" vertical="center"/>
    </xf>
    <xf numFmtId="4" fontId="243" fillId="8" borderId="251" applyNumberFormat="0" applyProtection="0">
      <alignment horizontal="right" vertical="center"/>
    </xf>
    <xf numFmtId="4" fontId="244" fillId="8" borderId="251" applyNumberFormat="0" applyProtection="0">
      <alignment horizontal="right" vertical="center"/>
    </xf>
    <xf numFmtId="0" fontId="11" fillId="0" borderId="158" applyNumberFormat="0" applyFill="0" applyProtection="0">
      <alignment horizontal="center"/>
    </xf>
    <xf numFmtId="4" fontId="244" fillId="8" borderId="251" applyNumberFormat="0" applyProtection="0">
      <alignment horizontal="right" vertical="center"/>
    </xf>
    <xf numFmtId="4" fontId="16" fillId="37" borderId="251" applyNumberFormat="0" applyProtection="0">
      <alignment horizontal="left" vertical="center" indent="1"/>
    </xf>
    <xf numFmtId="4" fontId="16" fillId="37" borderId="251" applyNumberFormat="0" applyProtection="0">
      <alignment horizontal="left" vertical="center" indent="1"/>
    </xf>
    <xf numFmtId="4" fontId="245" fillId="75" borderId="253" applyNumberFormat="0" applyProtection="0">
      <alignment horizontal="left" vertical="center" indent="1"/>
    </xf>
    <xf numFmtId="4" fontId="245" fillId="75" borderId="253" applyNumberFormat="0" applyProtection="0">
      <alignment horizontal="left" vertical="center" indent="1"/>
    </xf>
    <xf numFmtId="4" fontId="246" fillId="8" borderId="251" applyNumberFormat="0" applyProtection="0">
      <alignment horizontal="right" vertical="center"/>
    </xf>
    <xf numFmtId="0" fontId="248" fillId="55" borderId="145"/>
    <xf numFmtId="0" fontId="47" fillId="0" borderId="199" applyNumberFormat="0" applyFill="0" applyAlignment="0" applyProtection="0"/>
    <xf numFmtId="0" fontId="146" fillId="0" borderId="322" applyNumberFormat="0" applyFill="0" applyAlignment="0" applyProtection="0"/>
    <xf numFmtId="0" fontId="146" fillId="0" borderId="323" applyNumberFormat="0" applyFill="0" applyAlignment="0" applyProtection="0"/>
    <xf numFmtId="0" fontId="11" fillId="0" borderId="312" applyNumberFormat="0" applyFont="0" applyFill="0" applyAlignment="0" applyProtection="0"/>
    <xf numFmtId="311" fontId="201" fillId="62" borderId="164" applyFont="0" applyFill="0" applyBorder="0" applyAlignment="0">
      <alignment horizontal="center"/>
    </xf>
    <xf numFmtId="311" fontId="201" fillId="62" borderId="164" applyFont="0" applyFill="0" applyBorder="0" applyAlignment="0">
      <alignment horizontal="center"/>
    </xf>
    <xf numFmtId="0" fontId="49" fillId="0" borderId="315" applyNumberFormat="0" applyFill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254"/>
    <xf numFmtId="0" fontId="12" fillId="0" borderId="254"/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17" borderId="165" applyNumberFormat="0" applyFont="0" applyAlignment="0" applyProtection="0"/>
    <xf numFmtId="0" fontId="29" fillId="17" borderId="161" applyNumberFormat="0" applyFont="0" applyAlignment="0" applyProtection="0"/>
    <xf numFmtId="0" fontId="29" fillId="17" borderId="161" applyNumberFormat="0" applyFont="0" applyAlignment="0" applyProtection="0"/>
    <xf numFmtId="0" fontId="11" fillId="17" borderId="165" applyNumberFormat="0" applyFont="0" applyAlignment="0" applyProtection="0"/>
    <xf numFmtId="0" fontId="32" fillId="17" borderId="165" applyNumberFormat="0" applyFont="0" applyAlignment="0" applyProtection="0"/>
    <xf numFmtId="0" fontId="32" fillId="17" borderId="165" applyNumberFormat="0" applyFont="0" applyAlignment="0" applyProtection="0"/>
    <xf numFmtId="4" fontId="243" fillId="72" borderId="332" applyNumberFormat="0" applyProtection="0">
      <alignment horizontal="right" vertical="center"/>
    </xf>
    <xf numFmtId="4" fontId="243" fillId="71" borderId="332" applyNumberFormat="0" applyProtection="0">
      <alignment horizontal="right" vertical="center"/>
    </xf>
    <xf numFmtId="4" fontId="243" fillId="71" borderId="332" applyNumberFormat="0" applyProtection="0">
      <alignment horizontal="right" vertical="center"/>
    </xf>
    <xf numFmtId="4" fontId="243" fillId="47" borderId="332" applyNumberFormat="0" applyProtection="0">
      <alignment horizontal="right" vertical="center"/>
    </xf>
    <xf numFmtId="4" fontId="243" fillId="47" borderId="332" applyNumberFormat="0" applyProtection="0">
      <alignment horizontal="right" vertical="center"/>
    </xf>
    <xf numFmtId="4" fontId="243" fillId="35" borderId="332" applyNumberFormat="0" applyProtection="0">
      <alignment horizontal="right" vertical="center"/>
    </xf>
    <xf numFmtId="4" fontId="243" fillId="35" borderId="332" applyNumberFormat="0" applyProtection="0">
      <alignment horizontal="right" vertical="center"/>
    </xf>
    <xf numFmtId="4" fontId="243" fillId="33" borderId="332" applyNumberFormat="0" applyProtection="0">
      <alignment horizontal="right" vertical="center"/>
    </xf>
    <xf numFmtId="4" fontId="243" fillId="32" borderId="332" applyNumberFormat="0" applyProtection="0">
      <alignment horizontal="right" vertical="center"/>
    </xf>
    <xf numFmtId="4" fontId="243" fillId="69" borderId="332" applyNumberFormat="0" applyProtection="0">
      <alignment horizontal="right" vertical="center"/>
    </xf>
    <xf numFmtId="4" fontId="243" fillId="6" borderId="332" applyNumberFormat="0" applyProtection="0">
      <alignment horizontal="left" vertical="center" indent="1"/>
    </xf>
    <xf numFmtId="4" fontId="242" fillId="6" borderId="332" applyNumberFormat="0" applyProtection="0">
      <alignment vertical="center"/>
    </xf>
    <xf numFmtId="4" fontId="242" fillId="6" borderId="332" applyNumberFormat="0" applyProtection="0">
      <alignment vertical="center"/>
    </xf>
    <xf numFmtId="4" fontId="16" fillId="6" borderId="332" applyNumberFormat="0" applyProtection="0">
      <alignment vertical="center"/>
    </xf>
    <xf numFmtId="0" fontId="146" fillId="0" borderId="255" applyNumberFormat="0" applyFill="0" applyAlignment="0" applyProtection="0"/>
    <xf numFmtId="0" fontId="240" fillId="13" borderId="331" applyNumberFormat="0" applyAlignment="0" applyProtection="0"/>
    <xf numFmtId="4" fontId="246" fillId="8" borderId="343" applyNumberFormat="0" applyProtection="0">
      <alignment horizontal="right" vertical="center"/>
    </xf>
    <xf numFmtId="4" fontId="246" fillId="8" borderId="343" applyNumberFormat="0" applyProtection="0">
      <alignment horizontal="right" vertical="center"/>
    </xf>
    <xf numFmtId="4" fontId="245" fillId="75" borderId="344" applyNumberFormat="0" applyProtection="0">
      <alignment horizontal="left" vertical="center" indent="1"/>
    </xf>
    <xf numFmtId="4" fontId="245" fillId="75" borderId="344" applyNumberFormat="0" applyProtection="0">
      <alignment horizontal="left" vertical="center" indent="1"/>
    </xf>
    <xf numFmtId="4" fontId="16" fillId="37" borderId="343" applyNumberFormat="0" applyProtection="0">
      <alignment horizontal="left" vertical="center" indent="1"/>
    </xf>
    <xf numFmtId="4" fontId="16" fillId="37" borderId="343" applyNumberFormat="0" applyProtection="0">
      <alignment horizontal="left" vertical="center" indent="1"/>
    </xf>
    <xf numFmtId="4" fontId="243" fillId="8" borderId="343" applyNumberFormat="0" applyProtection="0">
      <alignment horizontal="right" vertical="center"/>
    </xf>
    <xf numFmtId="4" fontId="16" fillId="37" borderId="344" applyNumberFormat="0" applyProtection="0">
      <alignment horizontal="left" vertical="center" indent="1"/>
    </xf>
    <xf numFmtId="4" fontId="16" fillId="37" borderId="344" applyNumberFormat="0" applyProtection="0">
      <alignment horizontal="left" vertical="center" indent="1"/>
    </xf>
    <xf numFmtId="4" fontId="244" fillId="8" borderId="343" applyNumberFormat="0" applyProtection="0">
      <alignment vertical="center"/>
    </xf>
    <xf numFmtId="4" fontId="244" fillId="8" borderId="343" applyNumberFormat="0" applyProtection="0">
      <alignment vertical="center"/>
    </xf>
    <xf numFmtId="4" fontId="243" fillId="8" borderId="343" applyNumberFormat="0" applyProtection="0">
      <alignment vertical="center"/>
    </xf>
    <xf numFmtId="4" fontId="243" fillId="8" borderId="343" applyNumberFormat="0" applyProtection="0">
      <alignment vertical="center"/>
    </xf>
    <xf numFmtId="4" fontId="243" fillId="37" borderId="343" applyNumberFormat="0" applyProtection="0">
      <alignment horizontal="right" vertical="center"/>
    </xf>
    <xf numFmtId="4" fontId="243" fillId="37" borderId="343" applyNumberFormat="0" applyProtection="0">
      <alignment horizontal="right" vertical="center"/>
    </xf>
    <xf numFmtId="4" fontId="16" fillId="74" borderId="321" applyNumberFormat="0" applyProtection="0">
      <alignment horizontal="left" vertical="center" indent="1"/>
    </xf>
    <xf numFmtId="4" fontId="243" fillId="73" borderId="343" applyNumberFormat="0" applyProtection="0">
      <alignment horizontal="right" vertical="center"/>
    </xf>
    <xf numFmtId="4" fontId="243" fillId="72" borderId="343" applyNumberFormat="0" applyProtection="0">
      <alignment horizontal="right" vertical="center"/>
    </xf>
    <xf numFmtId="4" fontId="243" fillId="71" borderId="343" applyNumberFormat="0" applyProtection="0">
      <alignment horizontal="right" vertical="center"/>
    </xf>
    <xf numFmtId="4" fontId="243" fillId="71" borderId="343" applyNumberFormat="0" applyProtection="0">
      <alignment horizontal="right" vertical="center"/>
    </xf>
    <xf numFmtId="4" fontId="243" fillId="47" borderId="343" applyNumberFormat="0" applyProtection="0">
      <alignment horizontal="right" vertical="center"/>
    </xf>
    <xf numFmtId="4" fontId="243" fillId="47" borderId="343" applyNumberFormat="0" applyProtection="0">
      <alignment horizontal="right" vertical="center"/>
    </xf>
    <xf numFmtId="4" fontId="243" fillId="35" borderId="343" applyNumberFormat="0" applyProtection="0">
      <alignment horizontal="right" vertical="center"/>
    </xf>
    <xf numFmtId="4" fontId="243" fillId="35" borderId="343" applyNumberFormat="0" applyProtection="0">
      <alignment horizontal="right" vertical="center"/>
    </xf>
    <xf numFmtId="4" fontId="243" fillId="33" borderId="343" applyNumberFormat="0" applyProtection="0">
      <alignment horizontal="right" vertical="center"/>
    </xf>
    <xf numFmtId="4" fontId="243" fillId="33" borderId="343" applyNumberFormat="0" applyProtection="0">
      <alignment horizontal="right" vertical="center"/>
    </xf>
    <xf numFmtId="4" fontId="243" fillId="32" borderId="343" applyNumberFormat="0" applyProtection="0">
      <alignment horizontal="right" vertical="center"/>
    </xf>
    <xf numFmtId="4" fontId="243" fillId="70" borderId="343" applyNumberFormat="0" applyProtection="0">
      <alignment horizontal="right" vertical="center"/>
    </xf>
    <xf numFmtId="4" fontId="243" fillId="69" borderId="343" applyNumberFormat="0" applyProtection="0">
      <alignment horizontal="right" vertical="center"/>
    </xf>
    <xf numFmtId="4" fontId="243" fillId="69" borderId="343" applyNumberFormat="0" applyProtection="0">
      <alignment horizontal="right" vertical="center"/>
    </xf>
    <xf numFmtId="9" fontId="18" fillId="0" borderId="330"/>
    <xf numFmtId="4" fontId="16" fillId="6" borderId="343" applyNumberFormat="0" applyProtection="0">
      <alignment vertical="center"/>
    </xf>
    <xf numFmtId="0" fontId="153" fillId="0" borderId="320">
      <alignment vertical="center"/>
    </xf>
    <xf numFmtId="0" fontId="240" fillId="42" borderId="342" applyNumberFormat="0" applyAlignment="0" applyProtection="0"/>
    <xf numFmtId="0" fontId="240" fillId="13" borderId="342" applyNumberFormat="0" applyAlignment="0" applyProtection="0"/>
    <xf numFmtId="0" fontId="240" fillId="13" borderId="342" applyNumberFormat="0" applyAlignment="0" applyProtection="0"/>
    <xf numFmtId="0" fontId="240" fillId="13" borderId="342" applyNumberFormat="0" applyAlignment="0" applyProtection="0"/>
    <xf numFmtId="0" fontId="32" fillId="17" borderId="330" applyNumberFormat="0" applyFont="0" applyAlignment="0" applyProtection="0"/>
    <xf numFmtId="0" fontId="29" fillId="17" borderId="327" applyNumberFormat="0" applyFont="0" applyAlignment="0" applyProtection="0"/>
    <xf numFmtId="0" fontId="11" fillId="17" borderId="330" applyNumberFormat="0" applyFont="0" applyAlignment="0" applyProtection="0"/>
    <xf numFmtId="0" fontId="32" fillId="17" borderId="341" applyNumberFormat="0" applyFont="0" applyAlignment="0" applyProtection="0"/>
    <xf numFmtId="0" fontId="11" fillId="17" borderId="34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17" borderId="349" applyNumberFormat="0" applyFont="0" applyAlignment="0" applyProtection="0"/>
    <xf numFmtId="38" fontId="29" fillId="0" borderId="314" applyNumberFormat="0" applyFont="0" applyFill="0" applyAlignment="0" applyProtection="0"/>
    <xf numFmtId="38" fontId="29" fillId="0" borderId="314" applyNumberFormat="0" applyFont="0" applyFill="0" applyAlignment="0" applyProtection="0"/>
    <xf numFmtId="0" fontId="12" fillId="62" borderId="329">
      <alignment horizontal="left" vertical="center" wrapText="1"/>
    </xf>
    <xf numFmtId="0" fontId="12" fillId="62" borderId="329">
      <alignment horizontal="left" vertical="center" wrapText="1"/>
    </xf>
    <xf numFmtId="0" fontId="303" fillId="0" borderId="240" applyNumberFormat="0" applyFill="0" applyBorder="0" applyAlignment="0" applyProtection="0"/>
    <xf numFmtId="0" fontId="304" fillId="0" borderId="240" applyNumberFormat="0" applyFill="0" applyBorder="0" applyAlignment="0" applyProtection="0"/>
    <xf numFmtId="0" fontId="19" fillId="0" borderId="335">
      <alignment horizontal="left" vertical="center"/>
    </xf>
    <xf numFmtId="0" fontId="19" fillId="0" borderId="324" applyNumberFormat="0" applyAlignment="0" applyProtection="0">
      <alignment horizontal="left" vertical="center"/>
    </xf>
    <xf numFmtId="38" fontId="29" fillId="0" borderId="314" applyNumberFormat="0" applyFont="0" applyFill="0" applyAlignment="0" applyProtection="0"/>
    <xf numFmtId="9" fontId="1" fillId="0" borderId="0" applyFont="0" applyFill="0" applyBorder="0" applyAlignment="0" applyProtection="0"/>
    <xf numFmtId="0" fontId="12" fillId="62" borderId="340">
      <alignment horizontal="left" vertical="center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2" fillId="40" borderId="336"/>
    <xf numFmtId="290" fontId="29" fillId="57" borderId="336" applyNumberFormat="0" applyFont="0" applyBorder="0" applyAlignment="0" applyProtection="0">
      <alignment horizontal="right"/>
    </xf>
    <xf numFmtId="290" fontId="29" fillId="57" borderId="336" applyNumberFormat="0" applyFont="0" applyBorder="0" applyAlignment="0" applyProtection="0">
      <alignment horizontal="right"/>
    </xf>
    <xf numFmtId="9" fontId="1" fillId="0" borderId="0" applyFont="0" applyFill="0" applyBorder="0" applyAlignment="0" applyProtection="0"/>
    <xf numFmtId="317" fontId="227" fillId="0" borderId="144" applyFont="0" applyFill="0" applyBorder="0" applyAlignment="0">
      <alignment horizontal="right"/>
    </xf>
    <xf numFmtId="317" fontId="227" fillId="0" borderId="144" applyFont="0" applyFill="0" applyBorder="0" applyAlignment="0">
      <alignment horizontal="right"/>
    </xf>
    <xf numFmtId="9" fontId="18" fillId="0" borderId="165"/>
    <xf numFmtId="4" fontId="243" fillId="6" borderId="305" applyNumberFormat="0" applyProtection="0">
      <alignment horizontal="left" vertical="center" indent="1"/>
    </xf>
    <xf numFmtId="1" fontId="86" fillId="30" borderId="296">
      <alignment horizontal="center"/>
    </xf>
    <xf numFmtId="9" fontId="18" fillId="0" borderId="303"/>
    <xf numFmtId="0" fontId="240" fillId="13" borderId="342" applyNumberFormat="0" applyAlignment="0" applyProtection="0"/>
    <xf numFmtId="0" fontId="49" fillId="0" borderId="239" applyNumberFormat="0" applyFill="0" applyProtection="0">
      <alignment horizontal="center"/>
    </xf>
    <xf numFmtId="0" fontId="49" fillId="0" borderId="239" applyNumberFormat="0" applyFill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65" fillId="0" borderId="312" applyBorder="0"/>
    <xf numFmtId="184" fontId="10" fillId="35" borderId="312" applyBorder="0">
      <alignment horizontal="right"/>
    </xf>
    <xf numFmtId="184" fontId="10" fillId="0" borderId="312" applyBorder="0">
      <alignment horizontal="right"/>
    </xf>
    <xf numFmtId="0" fontId="33" fillId="0" borderId="160">
      <alignment horizontal="center"/>
    </xf>
    <xf numFmtId="0" fontId="34" fillId="0" borderId="144">
      <alignment horizontal="centerContinuous"/>
    </xf>
    <xf numFmtId="0" fontId="34" fillId="0" borderId="144">
      <alignment horizontal="centerContinuous"/>
    </xf>
    <xf numFmtId="0" fontId="95" fillId="13" borderId="265" applyNumberFormat="0" applyAlignment="0" applyProtection="0"/>
    <xf numFmtId="0" fontId="94" fillId="42" borderId="265" applyNumberFormat="0" applyAlignment="0" applyProtection="0"/>
    <xf numFmtId="0" fontId="240" fillId="13" borderId="166" applyNumberFormat="0" applyAlignment="0" applyProtection="0"/>
    <xf numFmtId="0" fontId="240" fillId="13" borderId="166" applyNumberFormat="0" applyAlignment="0" applyProtection="0"/>
    <xf numFmtId="0" fontId="240" fillId="13" borderId="166" applyNumberFormat="0" applyAlignment="0" applyProtection="0"/>
    <xf numFmtId="0" fontId="240" fillId="13" borderId="166" applyNumberFormat="0" applyAlignment="0" applyProtection="0"/>
    <xf numFmtId="0" fontId="240" fillId="42" borderId="166" applyNumberFormat="0" applyAlignment="0" applyProtection="0"/>
    <xf numFmtId="0" fontId="240" fillId="42" borderId="166" applyNumberFormat="0" applyAlignment="0" applyProtection="0"/>
    <xf numFmtId="4" fontId="16" fillId="6" borderId="167" applyNumberFormat="0" applyProtection="0">
      <alignment vertical="center"/>
    </xf>
    <xf numFmtId="4" fontId="16" fillId="6" borderId="167" applyNumberFormat="0" applyProtection="0">
      <alignment vertical="center"/>
    </xf>
    <xf numFmtId="4" fontId="242" fillId="6" borderId="167" applyNumberFormat="0" applyProtection="0">
      <alignment vertical="center"/>
    </xf>
    <xf numFmtId="4" fontId="242" fillId="6" borderId="167" applyNumberFormat="0" applyProtection="0">
      <alignment vertical="center"/>
    </xf>
    <xf numFmtId="4" fontId="243" fillId="6" borderId="167" applyNumberFormat="0" applyProtection="0">
      <alignment horizontal="left" vertical="center" indent="1"/>
    </xf>
    <xf numFmtId="4" fontId="243" fillId="6" borderId="167" applyNumberFormat="0" applyProtection="0">
      <alignment horizontal="left" vertical="center" indent="1"/>
    </xf>
    <xf numFmtId="4" fontId="243" fillId="69" borderId="167" applyNumberFormat="0" applyProtection="0">
      <alignment horizontal="right" vertical="center"/>
    </xf>
    <xf numFmtId="4" fontId="243" fillId="69" borderId="167" applyNumberFormat="0" applyProtection="0">
      <alignment horizontal="right" vertical="center"/>
    </xf>
    <xf numFmtId="4" fontId="243" fillId="70" borderId="167" applyNumberFormat="0" applyProtection="0">
      <alignment horizontal="right" vertical="center"/>
    </xf>
    <xf numFmtId="4" fontId="243" fillId="70" borderId="167" applyNumberFormat="0" applyProtection="0">
      <alignment horizontal="right" vertical="center"/>
    </xf>
    <xf numFmtId="4" fontId="243" fillId="32" borderId="167" applyNumberFormat="0" applyProtection="0">
      <alignment horizontal="right" vertical="center"/>
    </xf>
    <xf numFmtId="4" fontId="243" fillId="32" borderId="167" applyNumberFormat="0" applyProtection="0">
      <alignment horizontal="right" vertical="center"/>
    </xf>
    <xf numFmtId="4" fontId="243" fillId="33" borderId="167" applyNumberFormat="0" applyProtection="0">
      <alignment horizontal="right" vertical="center"/>
    </xf>
    <xf numFmtId="4" fontId="243" fillId="33" borderId="167" applyNumberFormat="0" applyProtection="0">
      <alignment horizontal="right" vertical="center"/>
    </xf>
    <xf numFmtId="4" fontId="243" fillId="35" borderId="167" applyNumberFormat="0" applyProtection="0">
      <alignment horizontal="right" vertical="center"/>
    </xf>
    <xf numFmtId="4" fontId="243" fillId="35" borderId="167" applyNumberFormat="0" applyProtection="0">
      <alignment horizontal="right" vertical="center"/>
    </xf>
    <xf numFmtId="4" fontId="243" fillId="47" borderId="167" applyNumberFormat="0" applyProtection="0">
      <alignment horizontal="right" vertical="center"/>
    </xf>
    <xf numFmtId="4" fontId="243" fillId="47" borderId="167" applyNumberFormat="0" applyProtection="0">
      <alignment horizontal="right" vertical="center"/>
    </xf>
    <xf numFmtId="4" fontId="243" fillId="71" borderId="167" applyNumberFormat="0" applyProtection="0">
      <alignment horizontal="right" vertical="center"/>
    </xf>
    <xf numFmtId="4" fontId="243" fillId="71" borderId="167" applyNumberFormat="0" applyProtection="0">
      <alignment horizontal="right" vertical="center"/>
    </xf>
    <xf numFmtId="4" fontId="243" fillId="72" borderId="167" applyNumberFormat="0" applyProtection="0">
      <alignment horizontal="right" vertical="center"/>
    </xf>
    <xf numFmtId="4" fontId="243" fillId="72" borderId="167" applyNumberFormat="0" applyProtection="0">
      <alignment horizontal="right" vertical="center"/>
    </xf>
    <xf numFmtId="4" fontId="243" fillId="73" borderId="167" applyNumberFormat="0" applyProtection="0">
      <alignment horizontal="right" vertical="center"/>
    </xf>
    <xf numFmtId="4" fontId="243" fillId="73" borderId="167" applyNumberFormat="0" applyProtection="0">
      <alignment horizontal="right" vertical="center"/>
    </xf>
    <xf numFmtId="4" fontId="243" fillId="37" borderId="167" applyNumberFormat="0" applyProtection="0">
      <alignment horizontal="right" vertical="center"/>
    </xf>
    <xf numFmtId="4" fontId="243" fillId="37" borderId="167" applyNumberFormat="0" applyProtection="0">
      <alignment horizontal="right" vertical="center"/>
    </xf>
    <xf numFmtId="4" fontId="243" fillId="8" borderId="167" applyNumberFormat="0" applyProtection="0">
      <alignment vertical="center"/>
    </xf>
    <xf numFmtId="4" fontId="243" fillId="8" borderId="167" applyNumberFormat="0" applyProtection="0">
      <alignment vertical="center"/>
    </xf>
    <xf numFmtId="4" fontId="244" fillId="8" borderId="167" applyNumberFormat="0" applyProtection="0">
      <alignment vertical="center"/>
    </xf>
    <xf numFmtId="4" fontId="244" fillId="8" borderId="167" applyNumberFormat="0" applyProtection="0">
      <alignment vertical="center"/>
    </xf>
    <xf numFmtId="4" fontId="16" fillId="37" borderId="168" applyNumberFormat="0" applyProtection="0">
      <alignment horizontal="left" vertical="center" indent="1"/>
    </xf>
    <xf numFmtId="4" fontId="16" fillId="37" borderId="168" applyNumberFormat="0" applyProtection="0">
      <alignment horizontal="left" vertical="center" indent="1"/>
    </xf>
    <xf numFmtId="4" fontId="243" fillId="8" borderId="167" applyNumberFormat="0" applyProtection="0">
      <alignment horizontal="right" vertical="center"/>
    </xf>
    <xf numFmtId="4" fontId="243" fillId="8" borderId="167" applyNumberFormat="0" applyProtection="0">
      <alignment horizontal="right" vertical="center"/>
    </xf>
    <xf numFmtId="4" fontId="244" fillId="8" borderId="167" applyNumberFormat="0" applyProtection="0">
      <alignment horizontal="right" vertical="center"/>
    </xf>
    <xf numFmtId="4" fontId="244" fillId="8" borderId="167" applyNumberFormat="0" applyProtection="0">
      <alignment horizontal="right" vertical="center"/>
    </xf>
    <xf numFmtId="4" fontId="16" fillId="37" borderId="167" applyNumberFormat="0" applyProtection="0">
      <alignment horizontal="left" vertical="center" indent="1"/>
    </xf>
    <xf numFmtId="4" fontId="16" fillId="37" borderId="167" applyNumberFormat="0" applyProtection="0">
      <alignment horizontal="left" vertical="center" indent="1"/>
    </xf>
    <xf numFmtId="4" fontId="245" fillId="75" borderId="168" applyNumberFormat="0" applyProtection="0">
      <alignment horizontal="left" vertical="center" indent="1"/>
    </xf>
    <xf numFmtId="4" fontId="245" fillId="75" borderId="168" applyNumberFormat="0" applyProtection="0">
      <alignment horizontal="left" vertical="center" indent="1"/>
    </xf>
    <xf numFmtId="4" fontId="246" fillId="8" borderId="167" applyNumberFormat="0" applyProtection="0">
      <alignment horizontal="right" vertical="center"/>
    </xf>
    <xf numFmtId="4" fontId="246" fillId="8" borderId="167" applyNumberFormat="0" applyProtection="0">
      <alignment horizontal="right" vertical="center"/>
    </xf>
    <xf numFmtId="0" fontId="248" fillId="55" borderId="160"/>
    <xf numFmtId="4" fontId="16" fillId="74" borderId="252" applyNumberFormat="0" applyProtection="0">
      <alignment horizontal="left" vertical="center" indent="1"/>
    </xf>
    <xf numFmtId="39" fontId="12" fillId="0" borderId="195" applyNumberFormat="0" applyBorder="0">
      <alignment horizontal="right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" fontId="246" fillId="8" borderId="343" applyNumberFormat="0" applyProtection="0">
      <alignment horizontal="right" vertical="center"/>
    </xf>
    <xf numFmtId="0" fontId="304" fillId="0" borderId="326" applyNumberFormat="0" applyFill="0" applyBorder="0" applyAlignment="0" applyProtection="0"/>
    <xf numFmtId="0" fontId="303" fillId="0" borderId="326" applyNumberFormat="0" applyFill="0" applyBorder="0" applyAlignment="0" applyProtection="0"/>
    <xf numFmtId="0" fontId="302" fillId="0" borderId="326" applyNumberFormat="0" applyFill="0" applyBorder="0" applyAlignment="0" applyProtection="0"/>
    <xf numFmtId="39" fontId="12" fillId="0" borderId="335" applyNumberFormat="0" applyBorder="0">
      <alignment horizontal="right"/>
    </xf>
    <xf numFmtId="0" fontId="259" fillId="0" borderId="336" applyNumberFormat="0" applyFill="0" applyProtection="0">
      <alignment horizontal="right"/>
    </xf>
    <xf numFmtId="0" fontId="259" fillId="0" borderId="336" applyNumberFormat="0" applyFill="0" applyProtection="0">
      <alignment horizontal="right"/>
    </xf>
    <xf numFmtId="0" fontId="259" fillId="0" borderId="336" applyNumberFormat="0" applyFill="0" applyProtection="0">
      <alignment horizontal="right"/>
    </xf>
    <xf numFmtId="0" fontId="259" fillId="0" borderId="336" applyNumberFormat="0" applyFill="0" applyProtection="0">
      <alignment horizontal="right"/>
    </xf>
    <xf numFmtId="0" fontId="302" fillId="0" borderId="348" applyNumberFormat="0" applyFill="0" applyBorder="0" applyAlignment="0" applyProtection="0"/>
    <xf numFmtId="0" fontId="261" fillId="0" borderId="326" applyNumberFormat="0" applyFill="0" applyBorder="0" applyAlignment="0" applyProtection="0"/>
    <xf numFmtId="0" fontId="12" fillId="0" borderId="334"/>
    <xf numFmtId="0" fontId="12" fillId="0" borderId="334"/>
    <xf numFmtId="4" fontId="16" fillId="74" borderId="321" applyNumberFormat="0" applyProtection="0">
      <alignment horizontal="left" vertical="center" indent="1"/>
    </xf>
    <xf numFmtId="0" fontId="261" fillId="0" borderId="348" applyNumberFormat="0" applyFill="0" applyBorder="0" applyAlignment="0" applyProtection="0"/>
    <xf numFmtId="0" fontId="153" fillId="0" borderId="320">
      <alignment vertical="center"/>
    </xf>
    <xf numFmtId="171" fontId="1" fillId="0" borderId="0" applyFont="0" applyFill="0" applyBorder="0" applyAlignment="0" applyProtection="0"/>
    <xf numFmtId="0" fontId="12" fillId="0" borderId="345"/>
    <xf numFmtId="172" fontId="238" fillId="0" borderId="324" applyNumberFormat="0" applyAlignment="0" applyProtection="0">
      <alignment horizontal="right" vertical="center"/>
    </xf>
    <xf numFmtId="0" fontId="11" fillId="0" borderId="337" applyBorder="0">
      <alignment horizontal="right"/>
    </xf>
    <xf numFmtId="0" fontId="12" fillId="0" borderId="345"/>
    <xf numFmtId="4" fontId="246" fillId="8" borderId="332" applyNumberFormat="0" applyProtection="0">
      <alignment horizontal="right" vertical="center"/>
    </xf>
    <xf numFmtId="4" fontId="246" fillId="8" borderId="332" applyNumberFormat="0" applyProtection="0">
      <alignment horizontal="right" vertical="center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" fontId="245" fillId="75" borderId="333" applyNumberFormat="0" applyProtection="0">
      <alignment horizontal="left" vertical="center" indent="1"/>
    </xf>
    <xf numFmtId="4" fontId="245" fillId="75" borderId="333" applyNumberFormat="0" applyProtection="0">
      <alignment horizontal="left" vertical="center" indent="1"/>
    </xf>
    <xf numFmtId="4" fontId="16" fillId="37" borderId="332" applyNumberFormat="0" applyProtection="0">
      <alignment horizontal="left" vertical="center" indent="1"/>
    </xf>
    <xf numFmtId="4" fontId="16" fillId="37" borderId="332" applyNumberFormat="0" applyProtection="0">
      <alignment horizontal="left" vertical="center" indent="1"/>
    </xf>
    <xf numFmtId="4" fontId="244" fillId="8" borderId="332" applyNumberFormat="0" applyProtection="0">
      <alignment horizontal="right" vertical="center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" fontId="244" fillId="8" borderId="332" applyNumberFormat="0" applyProtection="0">
      <alignment horizontal="right" vertical="center"/>
    </xf>
    <xf numFmtId="171" fontId="1" fillId="0" borderId="0" applyFont="0" applyFill="0" applyBorder="0" applyAlignment="0" applyProtection="0"/>
    <xf numFmtId="4" fontId="243" fillId="8" borderId="332" applyNumberFormat="0" applyProtection="0">
      <alignment horizontal="right" vertical="center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" fontId="243" fillId="8" borderId="332" applyNumberFormat="0" applyProtection="0">
      <alignment horizontal="right" vertical="center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" fontId="16" fillId="37" borderId="333" applyNumberFormat="0" applyProtection="0">
      <alignment horizontal="left" vertical="center" indent="1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" fontId="16" fillId="37" borderId="333" applyNumberFormat="0" applyProtection="0">
      <alignment horizontal="left" vertical="center" indent="1"/>
    </xf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" fontId="244" fillId="8" borderId="332" applyNumberFormat="0" applyProtection="0">
      <alignment vertical="center"/>
    </xf>
    <xf numFmtId="4" fontId="243" fillId="8" borderId="332" applyNumberFormat="0" applyProtection="0">
      <alignment vertical="center"/>
    </xf>
    <xf numFmtId="4" fontId="243" fillId="8" borderId="332" applyNumberFormat="0" applyProtection="0">
      <alignment vertical="center"/>
    </xf>
    <xf numFmtId="4" fontId="243" fillId="37" borderId="332" applyNumberFormat="0" applyProtection="0">
      <alignment horizontal="right" vertical="center"/>
    </xf>
    <xf numFmtId="4" fontId="16" fillId="74" borderId="321" applyNumberFormat="0" applyProtection="0">
      <alignment horizontal="left" vertical="center" indent="1"/>
    </xf>
    <xf numFmtId="4" fontId="243" fillId="73" borderId="332" applyNumberFormat="0" applyProtection="0">
      <alignment horizontal="right" vertical="center"/>
    </xf>
    <xf numFmtId="184" fontId="45" fillId="0" borderId="144" applyFont="0" applyFill="0" applyBorder="0" applyAlignment="0" applyProtection="0">
      <alignment horizontal="right"/>
    </xf>
    <xf numFmtId="184" fontId="45" fillId="0" borderId="144" applyFont="0" applyFill="0" applyBorder="0" applyAlignment="0" applyProtection="0">
      <alignment horizontal="right"/>
    </xf>
    <xf numFmtId="4" fontId="243" fillId="73" borderId="332" applyNumberFormat="0" applyProtection="0">
      <alignment horizontal="right" vertical="center"/>
    </xf>
    <xf numFmtId="4" fontId="243" fillId="72" borderId="332" applyNumberFormat="0" applyProtection="0">
      <alignment horizontal="right" vertical="center"/>
    </xf>
    <xf numFmtId="4" fontId="243" fillId="33" borderId="332" applyNumberFormat="0" applyProtection="0">
      <alignment horizontal="right" vertical="center"/>
    </xf>
    <xf numFmtId="0" fontId="29" fillId="0" borderId="318" applyNumberFormat="0" applyFont="0" applyFill="0" applyAlignment="0" applyProtection="0">
      <alignment vertical="center" wrapText="1"/>
    </xf>
    <xf numFmtId="0" fontId="304" fillId="0" borderId="240" applyNumberFormat="0" applyFill="0" applyBorder="0" applyAlignment="0" applyProtection="0"/>
    <xf numFmtId="0" fontId="303" fillId="0" borderId="240" applyNumberFormat="0" applyFill="0" applyBorder="0" applyAlignment="0" applyProtection="0"/>
    <xf numFmtId="0" fontId="302" fillId="0" borderId="240" applyNumberFormat="0" applyFill="0" applyBorder="0" applyAlignment="0" applyProtection="0"/>
    <xf numFmtId="39" fontId="12" fillId="0" borderId="172" applyNumberFormat="0" applyBorder="0">
      <alignment horizontal="right"/>
    </xf>
    <xf numFmtId="172" fontId="65" fillId="0" borderId="336" applyBorder="0"/>
    <xf numFmtId="0" fontId="261" fillId="0" borderId="240" applyNumberFormat="0" applyFill="0" applyBorder="0" applyAlignment="0" applyProtection="0"/>
    <xf numFmtId="0" fontId="12" fillId="0" borderId="169"/>
    <xf numFmtId="0" fontId="12" fillId="0" borderId="169"/>
    <xf numFmtId="0" fontId="12" fillId="0" borderId="254"/>
    <xf numFmtId="0" fontId="12" fillId="0" borderId="254"/>
    <xf numFmtId="4" fontId="16" fillId="74" borderId="252" applyNumberFormat="0" applyProtection="0">
      <alignment horizontal="left" vertical="center" indent="1"/>
    </xf>
    <xf numFmtId="0" fontId="153" fillId="0" borderId="250">
      <alignment vertical="center"/>
    </xf>
    <xf numFmtId="172" fontId="238" fillId="0" borderId="257" applyNumberFormat="0" applyAlignment="0" applyProtection="0">
      <alignment horizontal="right" vertical="center"/>
    </xf>
    <xf numFmtId="0" fontId="11" fillId="0" borderId="258" applyBorder="0">
      <alignment horizontal="right"/>
    </xf>
    <xf numFmtId="4" fontId="246" fillId="8" borderId="251" applyNumberFormat="0" applyProtection="0">
      <alignment horizontal="right" vertical="center"/>
    </xf>
    <xf numFmtId="4" fontId="246" fillId="8" borderId="251" applyNumberFormat="0" applyProtection="0">
      <alignment horizontal="right" vertical="center"/>
    </xf>
    <xf numFmtId="4" fontId="245" fillId="75" borderId="253" applyNumberFormat="0" applyProtection="0">
      <alignment horizontal="left" vertical="center" indent="1"/>
    </xf>
    <xf numFmtId="4" fontId="16" fillId="37" borderId="251" applyNumberFormat="0" applyProtection="0">
      <alignment horizontal="left" vertical="center" indent="1"/>
    </xf>
    <xf numFmtId="4" fontId="16" fillId="37" borderId="251" applyNumberFormat="0" applyProtection="0">
      <alignment horizontal="left" vertical="center" indent="1"/>
    </xf>
    <xf numFmtId="4" fontId="244" fillId="8" borderId="251" applyNumberFormat="0" applyProtection="0">
      <alignment horizontal="right" vertical="center"/>
    </xf>
    <xf numFmtId="0" fontId="259" fillId="0" borderId="155" applyNumberFormat="0" applyFill="0" applyProtection="0">
      <alignment horizontal="right"/>
    </xf>
    <xf numFmtId="0" fontId="259" fillId="0" borderId="155" applyNumberFormat="0" applyFill="0" applyProtection="0">
      <alignment horizontal="right"/>
    </xf>
    <xf numFmtId="0" fontId="259" fillId="0" borderId="155" applyNumberFormat="0" applyFill="0" applyProtection="0">
      <alignment horizontal="right"/>
    </xf>
    <xf numFmtId="0" fontId="259" fillId="0" borderId="155" applyNumberFormat="0" applyFill="0" applyProtection="0">
      <alignment horizontal="right"/>
    </xf>
    <xf numFmtId="4" fontId="244" fillId="8" borderId="251" applyNumberFormat="0" applyProtection="0">
      <alignment horizontal="right" vertical="center"/>
    </xf>
    <xf numFmtId="4" fontId="243" fillId="8" borderId="251" applyNumberFormat="0" applyProtection="0">
      <alignment horizontal="right" vertical="center"/>
    </xf>
    <xf numFmtId="4" fontId="243" fillId="8" borderId="251" applyNumberFormat="0" applyProtection="0">
      <alignment horizontal="right" vertical="center"/>
    </xf>
    <xf numFmtId="4" fontId="16" fillId="37" borderId="253" applyNumberFormat="0" applyProtection="0">
      <alignment horizontal="left" vertical="center" indent="1"/>
    </xf>
    <xf numFmtId="4" fontId="16" fillId="37" borderId="253" applyNumberFormat="0" applyProtection="0">
      <alignment horizontal="left" vertical="center" indent="1"/>
    </xf>
    <xf numFmtId="4" fontId="244" fillId="8" borderId="251" applyNumberFormat="0" applyProtection="0">
      <alignment vertical="center"/>
    </xf>
    <xf numFmtId="4" fontId="244" fillId="8" borderId="251" applyNumberFormat="0" applyProtection="0">
      <alignment vertical="center"/>
    </xf>
    <xf numFmtId="4" fontId="243" fillId="8" borderId="251" applyNumberFormat="0" applyProtection="0">
      <alignment vertical="center"/>
    </xf>
    <xf numFmtId="4" fontId="243" fillId="8" borderId="251" applyNumberFormat="0" applyProtection="0">
      <alignment vertical="center"/>
    </xf>
    <xf numFmtId="0" fontId="261" fillId="0" borderId="159" applyNumberFormat="0" applyFill="0" applyBorder="0" applyAlignment="0" applyProtection="0"/>
    <xf numFmtId="4" fontId="243" fillId="37" borderId="251" applyNumberFormat="0" applyProtection="0">
      <alignment horizontal="right" vertical="center"/>
    </xf>
    <xf numFmtId="4" fontId="16" fillId="74" borderId="252" applyNumberFormat="0" applyProtection="0">
      <alignment horizontal="left" vertical="center" indent="1"/>
    </xf>
    <xf numFmtId="39" fontId="12" fillId="0" borderId="78" applyNumberFormat="0" applyBorder="0">
      <alignment horizontal="right"/>
    </xf>
    <xf numFmtId="4" fontId="243" fillId="72" borderId="251" applyNumberFormat="0" applyProtection="0">
      <alignment horizontal="right" vertical="center"/>
    </xf>
    <xf numFmtId="4" fontId="243" fillId="72" borderId="251" applyNumberFormat="0" applyProtection="0">
      <alignment horizontal="right" vertical="center"/>
    </xf>
    <xf numFmtId="4" fontId="243" fillId="71" borderId="251" applyNumberFormat="0" applyProtection="0">
      <alignment horizontal="right" vertical="center"/>
    </xf>
    <xf numFmtId="4" fontId="243" fillId="71" borderId="251" applyNumberFormat="0" applyProtection="0">
      <alignment horizontal="right" vertical="center"/>
    </xf>
    <xf numFmtId="4" fontId="243" fillId="47" borderId="251" applyNumberFormat="0" applyProtection="0">
      <alignment horizontal="right" vertical="center"/>
    </xf>
    <xf numFmtId="0" fontId="206" fillId="0" borderId="144" applyNumberFormat="0" applyFill="0" applyProtection="0"/>
    <xf numFmtId="0" fontId="206" fillId="0" borderId="144" applyNumberFormat="0" applyFill="0" applyProtection="0"/>
    <xf numFmtId="0" fontId="262" fillId="0" borderId="144" applyBorder="0" applyProtection="0">
      <alignment horizontal="right" vertical="center"/>
    </xf>
    <xf numFmtId="332" fontId="45" fillId="0" borderId="144" applyBorder="0" applyProtection="0">
      <alignment horizontal="right" vertical="center"/>
    </xf>
    <xf numFmtId="4" fontId="243" fillId="47" borderId="251" applyNumberFormat="0" applyProtection="0">
      <alignment horizontal="right" vertical="center"/>
    </xf>
    <xf numFmtId="0" fontId="263" fillId="63" borderId="144" applyBorder="0" applyProtection="0">
      <alignment horizontal="centerContinuous" vertical="center"/>
    </xf>
    <xf numFmtId="0" fontId="263" fillId="63" borderId="144" applyBorder="0" applyProtection="0">
      <alignment horizontal="centerContinuous" vertical="center"/>
    </xf>
    <xf numFmtId="4" fontId="243" fillId="35" borderId="251" applyNumberFormat="0" applyProtection="0">
      <alignment horizontal="right" vertical="center"/>
    </xf>
    <xf numFmtId="4" fontId="243" fillId="35" borderId="251" applyNumberFormat="0" applyProtection="0">
      <alignment horizontal="right" vertical="center"/>
    </xf>
    <xf numFmtId="4" fontId="243" fillId="33" borderId="251" applyNumberFormat="0" applyProtection="0">
      <alignment horizontal="right" vertical="center"/>
    </xf>
    <xf numFmtId="4" fontId="243" fillId="33" borderId="251" applyNumberFormat="0" applyProtection="0">
      <alignment horizontal="right" vertical="center"/>
    </xf>
    <xf numFmtId="4" fontId="243" fillId="32" borderId="251" applyNumberFormat="0" applyProtection="0">
      <alignment horizontal="right" vertical="center"/>
    </xf>
    <xf numFmtId="4" fontId="243" fillId="32" borderId="251" applyNumberFormat="0" applyProtection="0">
      <alignment horizontal="right" vertical="center"/>
    </xf>
    <xf numFmtId="4" fontId="243" fillId="70" borderId="251" applyNumberFormat="0" applyProtection="0">
      <alignment horizontal="right" vertical="center"/>
    </xf>
    <xf numFmtId="4" fontId="243" fillId="70" borderId="251" applyNumberFormat="0" applyProtection="0">
      <alignment horizontal="right" vertical="center"/>
    </xf>
    <xf numFmtId="4" fontId="243" fillId="6" borderId="251" applyNumberFormat="0" applyProtection="0">
      <alignment horizontal="left" vertical="center" indent="1"/>
    </xf>
    <xf numFmtId="4" fontId="242" fillId="6" borderId="251" applyNumberFormat="0" applyProtection="0">
      <alignment vertical="center"/>
    </xf>
    <xf numFmtId="4" fontId="242" fillId="6" borderId="251" applyNumberFormat="0" applyProtection="0">
      <alignment vertical="center"/>
    </xf>
    <xf numFmtId="4" fontId="16" fillId="6" borderId="251" applyNumberFormat="0" applyProtection="0">
      <alignment vertical="center"/>
    </xf>
    <xf numFmtId="0" fontId="153" fillId="0" borderId="250">
      <alignment vertical="center"/>
    </xf>
    <xf numFmtId="0" fontId="240" fillId="42" borderId="249" applyNumberFormat="0" applyAlignment="0" applyProtection="0"/>
    <xf numFmtId="0" fontId="240" fillId="13" borderId="249" applyNumberFormat="0" applyAlignment="0" applyProtection="0"/>
    <xf numFmtId="0" fontId="240" fillId="13" borderId="249" applyNumberFormat="0" applyAlignment="0" applyProtection="0"/>
    <xf numFmtId="49" fontId="272" fillId="0" borderId="144">
      <alignment vertical="center"/>
    </xf>
    <xf numFmtId="4" fontId="16" fillId="74" borderId="252" applyNumberFormat="0" applyProtection="0">
      <alignment horizontal="left" vertical="center" indent="1"/>
    </xf>
    <xf numFmtId="0" fontId="259" fillId="0" borderId="312" applyNumberFormat="0" applyFill="0" applyProtection="0">
      <alignment horizontal="right"/>
    </xf>
    <xf numFmtId="9" fontId="18" fillId="0" borderId="248"/>
    <xf numFmtId="0" fontId="75" fillId="0" borderId="240" applyNumberFormat="0" applyFill="0" applyBorder="0" applyAlignment="0" applyProtection="0"/>
    <xf numFmtId="0" fontId="76" fillId="0" borderId="240" applyNumberFormat="0" applyFill="0" applyBorder="0" applyAlignment="0" applyProtection="0"/>
    <xf numFmtId="0" fontId="77" fillId="0" borderId="240" applyNumberFormat="0" applyFill="0" applyBorder="0" applyAlignment="0" applyProtection="0"/>
    <xf numFmtId="0" fontId="29" fillId="0" borderId="240" applyNumberFormat="0" applyFill="0" applyAlignment="0" applyProtection="0"/>
    <xf numFmtId="0" fontId="148" fillId="11" borderId="242" applyNumberFormat="0" applyAlignment="0" applyProtection="0"/>
    <xf numFmtId="0" fontId="148" fillId="15" borderId="242" applyNumberFormat="0" applyAlignment="0" applyProtection="0"/>
    <xf numFmtId="0" fontId="148" fillId="15" borderId="242" applyNumberFormat="0" applyAlignment="0" applyProtection="0"/>
    <xf numFmtId="0" fontId="29" fillId="0" borderId="244" applyNumberFormat="0" applyFont="0" applyFill="0" applyAlignment="0" applyProtection="0">
      <alignment vertical="center" wrapText="1"/>
    </xf>
    <xf numFmtId="0" fontId="92" fillId="40" borderId="219"/>
    <xf numFmtId="0" fontId="94" fillId="42" borderId="242" applyNumberFormat="0" applyAlignment="0" applyProtection="0"/>
    <xf numFmtId="0" fontId="95" fillId="13" borderId="242" applyNumberFormat="0" applyAlignment="0" applyProtection="0"/>
    <xf numFmtId="0" fontId="95" fillId="13" borderId="242" applyNumberFormat="0" applyAlignment="0" applyProtection="0"/>
    <xf numFmtId="0" fontId="94" fillId="42" borderId="242" applyNumberFormat="0" applyAlignment="0" applyProtection="0"/>
    <xf numFmtId="240" fontId="132" fillId="0" borderId="172" applyNumberFormat="0" applyFill="0" applyBorder="0" applyProtection="0"/>
    <xf numFmtId="240" fontId="132" fillId="0" borderId="172" applyNumberFormat="0" applyFill="0" applyBorder="0" applyProtection="0"/>
    <xf numFmtId="0" fontId="146" fillId="0" borderId="170" applyNumberFormat="0" applyFill="0" applyAlignment="0" applyProtection="0"/>
    <xf numFmtId="0" fontId="146" fillId="0" borderId="171" applyNumberFormat="0" applyFill="0" applyAlignment="0" applyProtection="0"/>
    <xf numFmtId="167" fontId="128" fillId="0" borderId="243">
      <protection locked="0"/>
    </xf>
    <xf numFmtId="0" fontId="11" fillId="17" borderId="270" applyNumberFormat="0" applyFont="0" applyAlignment="0" applyProtection="0"/>
    <xf numFmtId="251" fontId="18" fillId="0" borderId="241" applyNumberFormat="0" applyFont="0" applyFill="0" applyAlignment="0">
      <alignment vertical="center"/>
    </xf>
    <xf numFmtId="1" fontId="86" fillId="30" borderId="241">
      <alignment horizontal="center"/>
    </xf>
    <xf numFmtId="265" fontId="117" fillId="47" borderId="219" applyFont="0" applyFill="0" applyBorder="0" applyAlignment="0"/>
    <xf numFmtId="265" fontId="117" fillId="47" borderId="219" applyFont="0" applyFill="0" applyBorder="0" applyAlignment="0"/>
    <xf numFmtId="265" fontId="117" fillId="47" borderId="219" applyFont="0" applyFill="0" applyBorder="0" applyAlignment="0"/>
    <xf numFmtId="0" fontId="94" fillId="42" borderId="242" applyNumberFormat="0" applyAlignment="0" applyProtection="0"/>
    <xf numFmtId="0" fontId="95" fillId="13" borderId="242" applyNumberFormat="0" applyAlignment="0" applyProtection="0"/>
    <xf numFmtId="0" fontId="95" fillId="13" borderId="242" applyNumberFormat="0" applyAlignment="0" applyProtection="0"/>
    <xf numFmtId="167" fontId="128" fillId="0" borderId="243">
      <protection locked="0"/>
    </xf>
    <xf numFmtId="167" fontId="128" fillId="0" borderId="243">
      <protection locked="0"/>
    </xf>
    <xf numFmtId="0" fontId="94" fillId="42" borderId="242" applyNumberFormat="0" applyAlignment="0" applyProtection="0"/>
    <xf numFmtId="0" fontId="29" fillId="0" borderId="240" applyNumberFormat="0" applyFill="0" applyAlignment="0" applyProtection="0"/>
    <xf numFmtId="0" fontId="77" fillId="0" borderId="240" applyNumberFormat="0" applyFill="0" applyBorder="0" applyAlignment="0" applyProtection="0"/>
    <xf numFmtId="0" fontId="75" fillId="0" borderId="240" applyNumberFormat="0" applyFill="0" applyBorder="0" applyAlignment="0" applyProtection="0"/>
    <xf numFmtId="1" fontId="86" fillId="30" borderId="241">
      <alignment horizontal="center"/>
    </xf>
    <xf numFmtId="0" fontId="11" fillId="0" borderId="155" applyNumberFormat="0" applyFont="0" applyFill="0" applyAlignment="0" applyProtection="0"/>
    <xf numFmtId="0" fontId="44" fillId="30" borderId="241" applyNumberFormat="0" applyAlignment="0" applyProtection="0"/>
    <xf numFmtId="247" fontId="67" fillId="36" borderId="172" applyFont="0">
      <alignment horizontal="right"/>
    </xf>
    <xf numFmtId="247" fontId="67" fillId="36" borderId="172" applyFont="0">
      <alignment horizontal="right"/>
    </xf>
    <xf numFmtId="0" fontId="148" fillId="15" borderId="242" applyNumberFormat="0" applyAlignment="0" applyProtection="0"/>
    <xf numFmtId="0" fontId="148" fillId="15" borderId="242" applyNumberFormat="0" applyAlignment="0" applyProtection="0"/>
    <xf numFmtId="0" fontId="148" fillId="11" borderId="242" applyNumberFormat="0" applyAlignment="0" applyProtection="0"/>
    <xf numFmtId="290" fontId="29" fillId="57" borderId="219" applyNumberFormat="0" applyFont="0" applyBorder="0" applyAlignment="0" applyProtection="0">
      <alignment horizontal="right"/>
    </xf>
    <xf numFmtId="290" fontId="29" fillId="57" borderId="219" applyNumberFormat="0" applyFont="0" applyBorder="0" applyAlignment="0" applyProtection="0">
      <alignment horizontal="right"/>
    </xf>
    <xf numFmtId="1" fontId="11" fillId="58" borderId="221" applyNumberFormat="0" applyBorder="0" applyAlignment="0">
      <alignment horizontal="centerContinuous" vertical="center"/>
      <protection locked="0"/>
    </xf>
    <xf numFmtId="0" fontId="302" fillId="0" borderId="159" applyNumberFormat="0" applyFill="0" applyBorder="0" applyAlignment="0" applyProtection="0"/>
    <xf numFmtId="0" fontId="303" fillId="0" borderId="159" applyNumberFormat="0" applyFill="0" applyBorder="0" applyAlignment="0" applyProtection="0"/>
    <xf numFmtId="0" fontId="304" fillId="0" borderId="159" applyNumberFormat="0" applyFill="0" applyBorder="0" applyAlignment="0" applyProtection="0"/>
    <xf numFmtId="0" fontId="29" fillId="6" borderId="144" applyNumberFormat="0" applyFont="0" applyBorder="0" applyAlignment="0" applyProtection="0">
      <alignment vertical="center" wrapText="1"/>
    </xf>
    <xf numFmtId="0" fontId="94" fillId="42" borderId="284" applyNumberFormat="0" applyAlignment="0" applyProtection="0"/>
    <xf numFmtId="0" fontId="240" fillId="13" borderId="304" applyNumberFormat="0" applyAlignment="0" applyProtection="0"/>
    <xf numFmtId="0" fontId="47" fillId="0" borderId="157" applyNumberFormat="0" applyFill="0" applyAlignment="0" applyProtection="0"/>
    <xf numFmtId="0" fontId="49" fillId="0" borderId="158" applyNumberFormat="0" applyFill="0" applyProtection="0">
      <alignment horizontal="center"/>
    </xf>
    <xf numFmtId="0" fontId="49" fillId="0" borderId="158" applyNumberFormat="0" applyFill="0" applyProtection="0">
      <alignment horizontal="center"/>
    </xf>
    <xf numFmtId="1" fontId="86" fillId="30" borderId="316">
      <alignment horizontal="center"/>
    </xf>
    <xf numFmtId="251" fontId="18" fillId="0" borderId="264" applyNumberFormat="0" applyFont="0" applyFill="0" applyAlignment="0">
      <alignment vertical="center"/>
    </xf>
    <xf numFmtId="0" fontId="44" fillId="30" borderId="264" applyNumberFormat="0" applyAlignment="0" applyProtection="0"/>
    <xf numFmtId="0" fontId="29" fillId="0" borderId="263" applyNumberFormat="0" applyFill="0" applyAlignment="0" applyProtection="0"/>
    <xf numFmtId="290" fontId="29" fillId="57" borderId="155" applyNumberFormat="0" applyFont="0" applyBorder="0" applyAlignment="0" applyProtection="0">
      <alignment horizontal="right"/>
    </xf>
    <xf numFmtId="290" fontId="29" fillId="57" borderId="155" applyNumberFormat="0" applyFont="0" applyBorder="0" applyAlignment="0" applyProtection="0">
      <alignment horizontal="right"/>
    </xf>
    <xf numFmtId="290" fontId="29" fillId="57" borderId="155" applyNumberFormat="0" applyFont="0" applyBorder="0" applyAlignment="0" applyProtection="0">
      <alignment horizontal="right"/>
    </xf>
    <xf numFmtId="290" fontId="29" fillId="57" borderId="155" applyNumberFormat="0" applyFont="0" applyBorder="0" applyAlignment="0" applyProtection="0">
      <alignment horizontal="right"/>
    </xf>
    <xf numFmtId="4" fontId="16" fillId="74" borderId="252" applyNumberFormat="0" applyProtection="0">
      <alignment horizontal="left" vertical="center" indent="1"/>
    </xf>
    <xf numFmtId="0" fontId="261" fillId="0" borderId="240" applyNumberFormat="0" applyFill="0" applyBorder="0" applyAlignment="0" applyProtection="0"/>
    <xf numFmtId="39" fontId="12" fillId="0" borderId="195" applyNumberFormat="0" applyBorder="0">
      <alignment horizontal="right"/>
    </xf>
    <xf numFmtId="4" fontId="16" fillId="74" borderId="321" applyNumberFormat="0" applyProtection="0">
      <alignment horizontal="left" vertical="center" indent="1"/>
    </xf>
    <xf numFmtId="0" fontId="259" fillId="0" borderId="312" applyNumberFormat="0" applyFill="0" applyProtection="0">
      <alignment horizontal="right"/>
    </xf>
    <xf numFmtId="0" fontId="1" fillId="0" borderId="0"/>
    <xf numFmtId="4" fontId="243" fillId="70" borderId="332" applyNumberFormat="0" applyProtection="0">
      <alignment horizontal="right" vertical="center"/>
    </xf>
    <xf numFmtId="4" fontId="243" fillId="70" borderId="332" applyNumberFormat="0" applyProtection="0">
      <alignment horizontal="right" vertical="center"/>
    </xf>
    <xf numFmtId="0" fontId="302" fillId="0" borderId="240" applyNumberFormat="0" applyFill="0" applyBorder="0" applyAlignment="0" applyProtection="0"/>
    <xf numFmtId="1" fontId="58" fillId="9" borderId="316">
      <alignment horizontal="center" vertical="center"/>
    </xf>
    <xf numFmtId="0" fontId="12" fillId="62" borderId="340">
      <alignment horizontal="left" vertical="center" wrapText="1"/>
    </xf>
    <xf numFmtId="0" fontId="259" fillId="0" borderId="155" applyNumberFormat="0" applyFill="0" applyProtection="0">
      <alignment horizontal="right"/>
    </xf>
    <xf numFmtId="39" fontId="12" fillId="0" borderId="78" applyNumberFormat="0" applyBorder="0">
      <alignment horizontal="right"/>
    </xf>
    <xf numFmtId="4" fontId="243" fillId="69" borderId="251" applyNumberFormat="0" applyProtection="0">
      <alignment horizontal="right" vertical="center"/>
    </xf>
    <xf numFmtId="0" fontId="153" fillId="0" borderId="250">
      <alignment vertical="center"/>
    </xf>
    <xf numFmtId="0" fontId="32" fillId="17" borderId="248" applyNumberFormat="0" applyFont="0" applyAlignment="0" applyProtection="0"/>
    <xf numFmtId="0" fontId="32" fillId="17" borderId="248" applyNumberFormat="0" applyFont="0" applyAlignment="0" applyProtection="0"/>
    <xf numFmtId="0" fontId="11" fillId="17" borderId="248" applyNumberFormat="0" applyFont="0" applyAlignment="0" applyProtection="0"/>
    <xf numFmtId="0" fontId="29" fillId="17" borderId="242" applyNumberFormat="0" applyFont="0" applyAlignment="0" applyProtection="0"/>
    <xf numFmtId="0" fontId="29" fillId="17" borderId="242" applyNumberFormat="0" applyFont="0" applyAlignment="0" applyProtection="0"/>
    <xf numFmtId="0" fontId="11" fillId="17" borderId="248" applyNumberFormat="0" applyFont="0" applyAlignment="0" applyProtection="0"/>
    <xf numFmtId="0" fontId="47" fillId="0" borderId="199" applyNumberFormat="0" applyFill="0" applyAlignment="0" applyProtection="0"/>
    <xf numFmtId="38" fontId="29" fillId="0" borderId="238" applyNumberFormat="0" applyFont="0" applyFill="0" applyAlignment="0" applyProtection="0"/>
    <xf numFmtId="311" fontId="201" fillId="62" borderId="247" applyFont="0" applyFill="0" applyBorder="0" applyAlignment="0">
      <alignment horizontal="center"/>
    </xf>
    <xf numFmtId="311" fontId="201" fillId="62" borderId="247" applyFont="0" applyFill="0" applyBorder="0" applyAlignment="0">
      <alignment horizontal="center"/>
    </xf>
    <xf numFmtId="38" fontId="29" fillId="0" borderId="238" applyNumberFormat="0" applyFont="0" applyFill="0" applyAlignment="0" applyProtection="0"/>
    <xf numFmtId="0" fontId="12" fillId="62" borderId="246">
      <alignment horizontal="left" vertical="center" wrapText="1"/>
    </xf>
    <xf numFmtId="0" fontId="12" fillId="62" borderId="246">
      <alignment horizontal="left" vertical="center" wrapText="1"/>
    </xf>
    <xf numFmtId="0" fontId="19" fillId="0" borderId="172">
      <alignment horizontal="left" vertical="center"/>
    </xf>
    <xf numFmtId="0" fontId="19" fillId="0" borderId="172">
      <alignment horizontal="left" vertical="center"/>
    </xf>
    <xf numFmtId="0" fontId="19" fillId="0" borderId="257" applyNumberFormat="0" applyAlignment="0" applyProtection="0">
      <alignment horizontal="left" vertical="center"/>
    </xf>
    <xf numFmtId="38" fontId="29" fillId="0" borderId="238" applyNumberFormat="0" applyFont="0" applyFill="0" applyAlignment="0" applyProtection="0"/>
    <xf numFmtId="1" fontId="58" fillId="9" borderId="241">
      <alignment horizontal="center" vertical="center"/>
    </xf>
    <xf numFmtId="0" fontId="29" fillId="0" borderId="244" applyNumberFormat="0" applyFont="0" applyFill="0" applyAlignment="0" applyProtection="0">
      <alignment vertical="center" wrapText="1"/>
    </xf>
    <xf numFmtId="0" fontId="10" fillId="0" borderId="172" applyFont="0" applyFill="0" applyBorder="0" applyAlignment="0" applyProtection="0">
      <alignment horizontal="center"/>
    </xf>
    <xf numFmtId="265" fontId="117" fillId="47" borderId="312" applyFont="0" applyFill="0" applyBorder="0" applyAlignment="0"/>
    <xf numFmtId="172" fontId="65" fillId="0" borderId="219" applyBorder="0"/>
    <xf numFmtId="184" fontId="10" fillId="35" borderId="219" applyBorder="0">
      <alignment horizontal="right"/>
    </xf>
    <xf numFmtId="184" fontId="10" fillId="0" borderId="219" applyBorder="0">
      <alignment horizontal="right"/>
    </xf>
    <xf numFmtId="1" fontId="58" fillId="9" borderId="241">
      <alignment horizontal="center" vertical="center"/>
    </xf>
    <xf numFmtId="0" fontId="148" fillId="11" borderId="242" applyNumberFormat="0" applyAlignment="0" applyProtection="0"/>
    <xf numFmtId="1" fontId="305" fillId="0" borderId="172" applyFill="0" applyProtection="0">
      <alignment horizontal="right"/>
    </xf>
    <xf numFmtId="0" fontId="11" fillId="0" borderId="239" applyNumberFormat="0" applyFill="0" applyProtection="0">
      <alignment horizontal="center"/>
    </xf>
    <xf numFmtId="0" fontId="44" fillId="30" borderId="316" applyNumberFormat="0" applyAlignment="0" applyProtection="0"/>
    <xf numFmtId="0" fontId="1" fillId="0" borderId="0"/>
    <xf numFmtId="4" fontId="246" fillId="8" borderId="192" applyNumberFormat="0" applyProtection="0">
      <alignment horizontal="right" vertical="center"/>
    </xf>
    <xf numFmtId="0" fontId="304" fillId="0" borderId="177" applyNumberFormat="0" applyFill="0" applyBorder="0" applyAlignment="0" applyProtection="0"/>
    <xf numFmtId="0" fontId="303" fillId="0" borderId="177" applyNumberFormat="0" applyFill="0" applyBorder="0" applyAlignment="0" applyProtection="0"/>
    <xf numFmtId="0" fontId="302" fillId="0" borderId="177" applyNumberFormat="0" applyFill="0" applyBorder="0" applyAlignment="0" applyProtection="0"/>
    <xf numFmtId="39" fontId="12" fillId="0" borderId="78" applyNumberFormat="0" applyBorder="0">
      <alignment horizontal="right"/>
    </xf>
    <xf numFmtId="0" fontId="259" fillId="0" borderId="155" applyNumberFormat="0" applyFill="0" applyProtection="0">
      <alignment horizontal="right"/>
    </xf>
    <xf numFmtId="0" fontId="259" fillId="0" borderId="155" applyNumberFormat="0" applyFill="0" applyProtection="0">
      <alignment horizontal="right"/>
    </xf>
    <xf numFmtId="0" fontId="259" fillId="0" borderId="155" applyNumberFormat="0" applyFill="0" applyProtection="0">
      <alignment horizontal="right"/>
    </xf>
    <xf numFmtId="0" fontId="259" fillId="0" borderId="155" applyNumberFormat="0" applyFill="0" applyProtection="0">
      <alignment horizontal="right"/>
    </xf>
    <xf numFmtId="0" fontId="302" fillId="0" borderId="197" applyNumberFormat="0" applyFill="0" applyBorder="0" applyAlignment="0" applyProtection="0"/>
    <xf numFmtId="0" fontId="261" fillId="0" borderId="177" applyNumberFormat="0" applyFill="0" applyBorder="0" applyAlignment="0" applyProtection="0"/>
    <xf numFmtId="0" fontId="12" fillId="0" borderId="185"/>
    <xf numFmtId="0" fontId="12" fillId="0" borderId="185"/>
    <xf numFmtId="4" fontId="16" fillId="74" borderId="140" applyNumberFormat="0" applyProtection="0">
      <alignment horizontal="left" vertical="center" indent="1"/>
    </xf>
    <xf numFmtId="0" fontId="261" fillId="0" borderId="197" applyNumberFormat="0" applyFill="0" applyBorder="0" applyAlignment="0" applyProtection="0"/>
    <xf numFmtId="0" fontId="153" fillId="0" borderId="138">
      <alignment vertical="center"/>
    </xf>
    <xf numFmtId="0" fontId="12" fillId="0" borderId="185"/>
    <xf numFmtId="0" fontId="11" fillId="0" borderId="175" applyBorder="0">
      <alignment horizontal="right"/>
    </xf>
    <xf numFmtId="0" fontId="12" fillId="0" borderId="185"/>
    <xf numFmtId="4" fontId="246" fillId="8" borderId="183" applyNumberFormat="0" applyProtection="0">
      <alignment horizontal="right" vertical="center"/>
    </xf>
    <xf numFmtId="4" fontId="246" fillId="8" borderId="183" applyNumberFormat="0" applyProtection="0">
      <alignment horizontal="right" vertical="center"/>
    </xf>
    <xf numFmtId="4" fontId="245" fillId="75" borderId="184" applyNumberFormat="0" applyProtection="0">
      <alignment horizontal="left" vertical="center" indent="1"/>
    </xf>
    <xf numFmtId="4" fontId="245" fillId="75" borderId="184" applyNumberFormat="0" applyProtection="0">
      <alignment horizontal="left" vertical="center" indent="1"/>
    </xf>
    <xf numFmtId="4" fontId="16" fillId="37" borderId="183" applyNumberFormat="0" applyProtection="0">
      <alignment horizontal="left" vertical="center" indent="1"/>
    </xf>
    <xf numFmtId="4" fontId="16" fillId="37" borderId="183" applyNumberFormat="0" applyProtection="0">
      <alignment horizontal="left" vertical="center" indent="1"/>
    </xf>
    <xf numFmtId="4" fontId="244" fillId="8" borderId="183" applyNumberFormat="0" applyProtection="0">
      <alignment horizontal="right" vertical="center"/>
    </xf>
    <xf numFmtId="4" fontId="244" fillId="8" borderId="183" applyNumberFormat="0" applyProtection="0">
      <alignment horizontal="right" vertical="center"/>
    </xf>
    <xf numFmtId="4" fontId="243" fillId="8" borderId="183" applyNumberFormat="0" applyProtection="0">
      <alignment horizontal="right" vertical="center"/>
    </xf>
    <xf numFmtId="4" fontId="243" fillId="8" borderId="183" applyNumberFormat="0" applyProtection="0">
      <alignment horizontal="right" vertical="center"/>
    </xf>
    <xf numFmtId="4" fontId="16" fillId="37" borderId="184" applyNumberFormat="0" applyProtection="0">
      <alignment horizontal="left" vertical="center" indent="1"/>
    </xf>
    <xf numFmtId="4" fontId="16" fillId="37" borderId="184" applyNumberFormat="0" applyProtection="0">
      <alignment horizontal="left" vertical="center" indent="1"/>
    </xf>
    <xf numFmtId="4" fontId="244" fillId="8" borderId="183" applyNumberFormat="0" applyProtection="0">
      <alignment vertical="center"/>
    </xf>
    <xf numFmtId="4" fontId="244" fillId="8" borderId="183" applyNumberFormat="0" applyProtection="0">
      <alignment vertical="center"/>
    </xf>
    <xf numFmtId="4" fontId="243" fillId="8" borderId="183" applyNumberFormat="0" applyProtection="0">
      <alignment vertical="center"/>
    </xf>
    <xf numFmtId="4" fontId="243" fillId="8" borderId="183" applyNumberFormat="0" applyProtection="0">
      <alignment vertical="center"/>
    </xf>
    <xf numFmtId="4" fontId="243" fillId="37" borderId="183" applyNumberFormat="0" applyProtection="0">
      <alignment horizontal="right" vertical="center"/>
    </xf>
    <xf numFmtId="4" fontId="16" fillId="74" borderId="140" applyNumberFormat="0" applyProtection="0">
      <alignment horizontal="left" vertical="center" indent="1"/>
    </xf>
    <xf numFmtId="4" fontId="243" fillId="73" borderId="183" applyNumberFormat="0" applyProtection="0">
      <alignment horizontal="right" vertical="center"/>
    </xf>
    <xf numFmtId="4" fontId="243" fillId="73" borderId="183" applyNumberFormat="0" applyProtection="0">
      <alignment horizontal="right" vertical="center"/>
    </xf>
    <xf numFmtId="4" fontId="243" fillId="72" borderId="183" applyNumberFormat="0" applyProtection="0">
      <alignment horizontal="right" vertical="center"/>
    </xf>
    <xf numFmtId="4" fontId="243" fillId="72" borderId="183" applyNumberFormat="0" applyProtection="0">
      <alignment horizontal="right" vertical="center"/>
    </xf>
    <xf numFmtId="4" fontId="243" fillId="71" borderId="183" applyNumberFormat="0" applyProtection="0">
      <alignment horizontal="right" vertical="center"/>
    </xf>
    <xf numFmtId="4" fontId="243" fillId="71" borderId="183" applyNumberFormat="0" applyProtection="0">
      <alignment horizontal="right" vertical="center"/>
    </xf>
    <xf numFmtId="4" fontId="243" fillId="47" borderId="183" applyNumberFormat="0" applyProtection="0">
      <alignment horizontal="right" vertical="center"/>
    </xf>
    <xf numFmtId="4" fontId="243" fillId="47" borderId="183" applyNumberFormat="0" applyProtection="0">
      <alignment horizontal="right" vertical="center"/>
    </xf>
    <xf numFmtId="4" fontId="243" fillId="35" borderId="183" applyNumberFormat="0" applyProtection="0">
      <alignment horizontal="right" vertical="center"/>
    </xf>
    <xf numFmtId="4" fontId="243" fillId="35" borderId="183" applyNumberFormat="0" applyProtection="0">
      <alignment horizontal="right" vertical="center"/>
    </xf>
    <xf numFmtId="4" fontId="243" fillId="33" borderId="183" applyNumberFormat="0" applyProtection="0">
      <alignment horizontal="right" vertical="center"/>
    </xf>
    <xf numFmtId="4" fontId="243" fillId="33" borderId="183" applyNumberFormat="0" applyProtection="0">
      <alignment horizontal="right" vertical="center"/>
    </xf>
    <xf numFmtId="4" fontId="243" fillId="32" borderId="183" applyNumberFormat="0" applyProtection="0">
      <alignment horizontal="right" vertical="center"/>
    </xf>
    <xf numFmtId="4" fontId="243" fillId="32" borderId="183" applyNumberFormat="0" applyProtection="0">
      <alignment horizontal="right" vertical="center"/>
    </xf>
    <xf numFmtId="4" fontId="243" fillId="70" borderId="183" applyNumberFormat="0" applyProtection="0">
      <alignment horizontal="right" vertical="center"/>
    </xf>
    <xf numFmtId="4" fontId="243" fillId="70" borderId="183" applyNumberFormat="0" applyProtection="0">
      <alignment horizontal="right" vertical="center"/>
    </xf>
    <xf numFmtId="4" fontId="243" fillId="69" borderId="183" applyNumberFormat="0" applyProtection="0">
      <alignment horizontal="right" vertical="center"/>
    </xf>
    <xf numFmtId="4" fontId="243" fillId="6" borderId="183" applyNumberFormat="0" applyProtection="0">
      <alignment horizontal="left" vertical="center" indent="1"/>
    </xf>
    <xf numFmtId="4" fontId="242" fillId="6" borderId="183" applyNumberFormat="0" applyProtection="0">
      <alignment vertical="center"/>
    </xf>
    <xf numFmtId="4" fontId="242" fillId="6" borderId="183" applyNumberFormat="0" applyProtection="0">
      <alignment vertical="center"/>
    </xf>
    <xf numFmtId="4" fontId="16" fillId="6" borderId="183" applyNumberFormat="0" applyProtection="0">
      <alignment vertical="center"/>
    </xf>
    <xf numFmtId="0" fontId="153" fillId="0" borderId="138">
      <alignment vertical="center"/>
    </xf>
    <xf numFmtId="0" fontId="240" fillId="42" borderId="182" applyNumberFormat="0" applyAlignment="0" applyProtection="0"/>
    <xf numFmtId="0" fontId="240" fillId="13" borderId="182" applyNumberFormat="0" applyAlignment="0" applyProtection="0"/>
    <xf numFmtId="0" fontId="240" fillId="13" borderId="182" applyNumberFormat="0" applyAlignment="0" applyProtection="0"/>
    <xf numFmtId="4" fontId="246" fillId="8" borderId="183" applyNumberFormat="0" applyProtection="0">
      <alignment horizontal="right" vertical="center"/>
    </xf>
    <xf numFmtId="4" fontId="246" fillId="8" borderId="183" applyNumberFormat="0" applyProtection="0">
      <alignment horizontal="right" vertical="center"/>
    </xf>
    <xf numFmtId="4" fontId="245" fillId="75" borderId="193" applyNumberFormat="0" applyProtection="0">
      <alignment horizontal="left" vertical="center" indent="1"/>
    </xf>
    <xf numFmtId="4" fontId="245" fillId="75" borderId="193" applyNumberFormat="0" applyProtection="0">
      <alignment horizontal="left" vertical="center" indent="1"/>
    </xf>
    <xf numFmtId="4" fontId="16" fillId="37" borderId="183" applyNumberFormat="0" applyProtection="0">
      <alignment horizontal="left" vertical="center" indent="1"/>
    </xf>
    <xf numFmtId="4" fontId="16" fillId="37" borderId="183" applyNumberFormat="0" applyProtection="0">
      <alignment horizontal="left" vertical="center" indent="1"/>
    </xf>
    <xf numFmtId="4" fontId="243" fillId="8" borderId="183" applyNumberFormat="0" applyProtection="0">
      <alignment horizontal="right" vertical="center"/>
    </xf>
    <xf numFmtId="4" fontId="243" fillId="8" borderId="183" applyNumberFormat="0" applyProtection="0">
      <alignment horizontal="right" vertical="center"/>
    </xf>
    <xf numFmtId="4" fontId="16" fillId="37" borderId="193" applyNumberFormat="0" applyProtection="0">
      <alignment horizontal="left" vertical="center" indent="1"/>
    </xf>
    <xf numFmtId="4" fontId="16" fillId="37" borderId="193" applyNumberFormat="0" applyProtection="0">
      <alignment horizontal="left" vertical="center" indent="1"/>
    </xf>
    <xf numFmtId="4" fontId="244" fillId="8" borderId="183" applyNumberFormat="0" applyProtection="0">
      <alignment vertical="center"/>
    </xf>
    <xf numFmtId="4" fontId="244" fillId="8" borderId="183" applyNumberFormat="0" applyProtection="0">
      <alignment vertical="center"/>
    </xf>
    <xf numFmtId="4" fontId="243" fillId="8" borderId="183" applyNumberFormat="0" applyProtection="0">
      <alignment vertical="center"/>
    </xf>
    <xf numFmtId="4" fontId="243" fillId="8" borderId="183" applyNumberFormat="0" applyProtection="0">
      <alignment vertical="center"/>
    </xf>
    <xf numFmtId="4" fontId="243" fillId="37" borderId="183" applyNumberFormat="0" applyProtection="0">
      <alignment horizontal="right" vertical="center"/>
    </xf>
    <xf numFmtId="4" fontId="243" fillId="37" borderId="183" applyNumberFormat="0" applyProtection="0">
      <alignment horizontal="right" vertical="center"/>
    </xf>
    <xf numFmtId="4" fontId="243" fillId="73" borderId="183" applyNumberFormat="0" applyProtection="0">
      <alignment horizontal="right" vertical="center"/>
    </xf>
    <xf numFmtId="4" fontId="243" fillId="72" borderId="183" applyNumberFormat="0" applyProtection="0">
      <alignment horizontal="right" vertical="center"/>
    </xf>
    <xf numFmtId="4" fontId="243" fillId="72" borderId="183" applyNumberFormat="0" applyProtection="0">
      <alignment horizontal="right" vertical="center"/>
    </xf>
    <xf numFmtId="4" fontId="243" fillId="71" borderId="183" applyNumberFormat="0" applyProtection="0">
      <alignment horizontal="right" vertical="center"/>
    </xf>
    <xf numFmtId="4" fontId="243" fillId="71" borderId="183" applyNumberFormat="0" applyProtection="0">
      <alignment horizontal="right" vertical="center"/>
    </xf>
    <xf numFmtId="4" fontId="243" fillId="47" borderId="183" applyNumberFormat="0" applyProtection="0">
      <alignment horizontal="right" vertical="center"/>
    </xf>
    <xf numFmtId="4" fontId="243" fillId="47" borderId="183" applyNumberFormat="0" applyProtection="0">
      <alignment horizontal="right" vertical="center"/>
    </xf>
    <xf numFmtId="4" fontId="243" fillId="35" borderId="183" applyNumberFormat="0" applyProtection="0">
      <alignment horizontal="right" vertical="center"/>
    </xf>
    <xf numFmtId="4" fontId="243" fillId="35" borderId="183" applyNumberFormat="0" applyProtection="0">
      <alignment horizontal="right" vertical="center"/>
    </xf>
    <xf numFmtId="4" fontId="243" fillId="33" borderId="183" applyNumberFormat="0" applyProtection="0">
      <alignment horizontal="right" vertical="center"/>
    </xf>
    <xf numFmtId="4" fontId="243" fillId="33" borderId="183" applyNumberFormat="0" applyProtection="0">
      <alignment horizontal="right" vertical="center"/>
    </xf>
    <xf numFmtId="4" fontId="243" fillId="32" borderId="183" applyNumberFormat="0" applyProtection="0">
      <alignment horizontal="right" vertical="center"/>
    </xf>
    <xf numFmtId="4" fontId="243" fillId="70" borderId="183" applyNumberFormat="0" applyProtection="0">
      <alignment horizontal="right" vertical="center"/>
    </xf>
    <xf numFmtId="4" fontId="243" fillId="70" borderId="183" applyNumberFormat="0" applyProtection="0">
      <alignment horizontal="right" vertical="center"/>
    </xf>
    <xf numFmtId="4" fontId="243" fillId="69" borderId="183" applyNumberFormat="0" applyProtection="0">
      <alignment horizontal="right" vertical="center"/>
    </xf>
    <xf numFmtId="4" fontId="243" fillId="69" borderId="183" applyNumberFormat="0" applyProtection="0">
      <alignment horizontal="right" vertical="center"/>
    </xf>
    <xf numFmtId="9" fontId="18" fillId="0" borderId="181"/>
    <xf numFmtId="4" fontId="16" fillId="6" borderId="183" applyNumberFormat="0" applyProtection="0">
      <alignment vertical="center"/>
    </xf>
    <xf numFmtId="0" fontId="240" fillId="42" borderId="182" applyNumberFormat="0" applyAlignment="0" applyProtection="0"/>
    <xf numFmtId="0" fontId="240" fillId="13" borderId="182" applyNumberFormat="0" applyAlignment="0" applyProtection="0"/>
    <xf numFmtId="0" fontId="240" fillId="13" borderId="182" applyNumberFormat="0" applyAlignment="0" applyProtection="0"/>
    <xf numFmtId="0" fontId="240" fillId="13" borderId="182" applyNumberFormat="0" applyAlignment="0" applyProtection="0"/>
    <xf numFmtId="0" fontId="240" fillId="13" borderId="182" applyNumberFormat="0" applyAlignment="0" applyProtection="0"/>
    <xf numFmtId="9" fontId="18" fillId="0" borderId="190"/>
    <xf numFmtId="0" fontId="32" fillId="17" borderId="181" applyNumberFormat="0" applyFont="0" applyAlignment="0" applyProtection="0"/>
    <xf numFmtId="0" fontId="32" fillId="17" borderId="181" applyNumberFormat="0" applyFont="0" applyAlignment="0" applyProtection="0"/>
    <xf numFmtId="0" fontId="11" fillId="17" borderId="181" applyNumberFormat="0" applyFont="0" applyAlignment="0" applyProtection="0"/>
    <xf numFmtId="0" fontId="29" fillId="17" borderId="178" applyNumberFormat="0" applyFont="0" applyAlignment="0" applyProtection="0"/>
    <xf numFmtId="0" fontId="29" fillId="17" borderId="178" applyNumberFormat="0" applyFont="0" applyAlignment="0" applyProtection="0"/>
    <xf numFmtId="0" fontId="11" fillId="17" borderId="181" applyNumberFormat="0" applyFont="0" applyAlignment="0" applyProtection="0"/>
    <xf numFmtId="0" fontId="32" fillId="17" borderId="190" applyNumberFormat="0" applyFont="0" applyAlignment="0" applyProtection="0"/>
    <xf numFmtId="0" fontId="32" fillId="17" borderId="190" applyNumberFormat="0" applyFont="0" applyAlignment="0" applyProtection="0"/>
    <xf numFmtId="0" fontId="11" fillId="17" borderId="190" applyNumberFormat="0" applyFont="0" applyAlignment="0" applyProtection="0"/>
    <xf numFmtId="0" fontId="29" fillId="17" borderId="198" applyNumberFormat="0" applyFont="0" applyAlignment="0" applyProtection="0"/>
    <xf numFmtId="0" fontId="29" fillId="17" borderId="198" applyNumberFormat="0" applyFont="0" applyAlignment="0" applyProtection="0"/>
    <xf numFmtId="0" fontId="11" fillId="17" borderId="190" applyNumberFormat="0" applyFont="0" applyAlignment="0" applyProtection="0"/>
    <xf numFmtId="0" fontId="47" fillId="0" borderId="157" applyNumberFormat="0" applyFill="0" applyAlignment="0" applyProtection="0"/>
    <xf numFmtId="4" fontId="246" fillId="8" borderId="251" applyNumberFormat="0" applyProtection="0">
      <alignment horizontal="right" vertical="center"/>
    </xf>
    <xf numFmtId="38" fontId="29" fillId="0" borderId="128" applyNumberFormat="0" applyFont="0" applyFill="0" applyAlignment="0" applyProtection="0"/>
    <xf numFmtId="311" fontId="201" fillId="62" borderId="164" applyFont="0" applyFill="0" applyBorder="0" applyAlignment="0">
      <alignment horizontal="center"/>
    </xf>
    <xf numFmtId="311" fontId="201" fillId="62" borderId="164" applyFont="0" applyFill="0" applyBorder="0" applyAlignment="0">
      <alignment horizontal="center"/>
    </xf>
    <xf numFmtId="38" fontId="29" fillId="0" borderId="128" applyNumberFormat="0" applyFont="0" applyFill="0" applyAlignment="0" applyProtection="0"/>
    <xf numFmtId="0" fontId="12" fillId="62" borderId="180">
      <alignment horizontal="left" vertical="center" wrapText="1"/>
    </xf>
    <xf numFmtId="0" fontId="12" fillId="62" borderId="180">
      <alignment horizontal="left" vertical="center" wrapText="1"/>
    </xf>
    <xf numFmtId="172" fontId="65" fillId="0" borderId="187" applyBorder="0"/>
    <xf numFmtId="184" fontId="10" fillId="35" borderId="187" applyBorder="0">
      <alignment horizontal="right"/>
    </xf>
    <xf numFmtId="184" fontId="10" fillId="0" borderId="187" applyBorder="0">
      <alignment horizontal="right"/>
    </xf>
    <xf numFmtId="0" fontId="19" fillId="0" borderId="78">
      <alignment horizontal="left" vertical="center"/>
    </xf>
    <xf numFmtId="0" fontId="19" fillId="0" borderId="78">
      <alignment horizontal="left" vertical="center"/>
    </xf>
    <xf numFmtId="4" fontId="244" fillId="8" borderId="251" applyNumberFormat="0" applyProtection="0">
      <alignment vertical="center"/>
    </xf>
    <xf numFmtId="1" fontId="58" fillId="9" borderId="131">
      <alignment horizontal="center" vertical="center"/>
    </xf>
    <xf numFmtId="0" fontId="12" fillId="62" borderId="189">
      <alignment horizontal="left" vertical="center" wrapText="1"/>
    </xf>
    <xf numFmtId="0" fontId="12" fillId="62" borderId="189">
      <alignment horizontal="left" vertical="center" wrapText="1"/>
    </xf>
    <xf numFmtId="0" fontId="29" fillId="0" borderId="134" applyNumberFormat="0" applyFont="0" applyFill="0" applyAlignment="0" applyProtection="0">
      <alignment vertical="center" wrapText="1"/>
    </xf>
    <xf numFmtId="0" fontId="10" fillId="0" borderId="78" applyFont="0" applyFill="0" applyBorder="0" applyAlignment="0" applyProtection="0">
      <alignment horizontal="center"/>
    </xf>
    <xf numFmtId="1" fontId="11" fillId="58" borderId="156" applyNumberFormat="0" applyBorder="0" applyAlignment="0">
      <alignment horizontal="centerContinuous" vertical="center"/>
      <protection locked="0"/>
    </xf>
    <xf numFmtId="0" fontId="92" fillId="40" borderId="187"/>
    <xf numFmtId="290" fontId="29" fillId="57" borderId="155" applyNumberFormat="0" applyFont="0" applyBorder="0" applyAlignment="0" applyProtection="0">
      <alignment horizontal="right"/>
    </xf>
    <xf numFmtId="290" fontId="29" fillId="57" borderId="155" applyNumberFormat="0" applyFont="0" applyBorder="0" applyAlignment="0" applyProtection="0">
      <alignment horizontal="right"/>
    </xf>
    <xf numFmtId="172" fontId="65" fillId="0" borderId="173" applyBorder="0"/>
    <xf numFmtId="290" fontId="29" fillId="57" borderId="155" applyNumberFormat="0" applyFont="0" applyBorder="0" applyAlignment="0" applyProtection="0">
      <alignment horizontal="right"/>
    </xf>
    <xf numFmtId="184" fontId="10" fillId="35" borderId="173" applyBorder="0">
      <alignment horizontal="right"/>
    </xf>
    <xf numFmtId="184" fontId="10" fillId="0" borderId="173" applyBorder="0">
      <alignment horizontal="right"/>
    </xf>
    <xf numFmtId="290" fontId="29" fillId="57" borderId="155" applyNumberFormat="0" applyFont="0" applyBorder="0" applyAlignment="0" applyProtection="0">
      <alignment horizontal="right"/>
    </xf>
    <xf numFmtId="1" fontId="58" fillId="9" borderId="131">
      <alignment horizontal="center" vertical="center"/>
    </xf>
    <xf numFmtId="0" fontId="75" fillId="0" borderId="159" applyNumberFormat="0" applyFill="0" applyBorder="0" applyAlignment="0" applyProtection="0"/>
    <xf numFmtId="0" fontId="76" fillId="0" borderId="159" applyNumberFormat="0" applyFill="0" applyBorder="0" applyAlignment="0" applyProtection="0"/>
    <xf numFmtId="0" fontId="77" fillId="0" borderId="159" applyNumberFormat="0" applyFill="0" applyBorder="0" applyAlignment="0" applyProtection="0"/>
    <xf numFmtId="0" fontId="29" fillId="0" borderId="159" applyNumberFormat="0" applyFill="0" applyAlignment="0" applyProtection="0"/>
    <xf numFmtId="0" fontId="148" fillId="11" borderId="178" applyNumberFormat="0" applyAlignment="0" applyProtection="0"/>
    <xf numFmtId="0" fontId="148" fillId="15" borderId="178" applyNumberFormat="0" applyAlignment="0" applyProtection="0"/>
    <xf numFmtId="0" fontId="148" fillId="15" borderId="178" applyNumberFormat="0" applyAlignment="0" applyProtection="0"/>
    <xf numFmtId="0" fontId="148" fillId="11" borderId="178" applyNumberFormat="0" applyAlignment="0" applyProtection="0"/>
    <xf numFmtId="0" fontId="153" fillId="0" borderId="320">
      <alignment vertical="center"/>
    </xf>
    <xf numFmtId="265" fontId="117" fillId="47" borderId="187" applyFont="0" applyFill="0" applyBorder="0" applyAlignment="0"/>
    <xf numFmtId="0" fontId="92" fillId="40" borderId="173"/>
    <xf numFmtId="167" fontId="128" fillId="0" borderId="188">
      <protection locked="0"/>
    </xf>
    <xf numFmtId="0" fontId="94" fillId="42" borderId="161" applyNumberFormat="0" applyAlignment="0" applyProtection="0"/>
    <xf numFmtId="0" fontId="95" fillId="13" borderId="161" applyNumberFormat="0" applyAlignment="0" applyProtection="0"/>
    <xf numFmtId="0" fontId="95" fillId="13" borderId="161" applyNumberFormat="0" applyAlignment="0" applyProtection="0"/>
    <xf numFmtId="0" fontId="94" fillId="42" borderId="161" applyNumberFormat="0" applyAlignment="0" applyProtection="0"/>
    <xf numFmtId="240" fontId="132" fillId="0" borderId="78" applyNumberFormat="0" applyFill="0" applyBorder="0" applyProtection="0"/>
    <xf numFmtId="240" fontId="132" fillId="0" borderId="78" applyNumberFormat="0" applyFill="0" applyBorder="0" applyProtection="0"/>
    <xf numFmtId="167" fontId="128" fillId="0" borderId="179">
      <protection locked="0"/>
    </xf>
    <xf numFmtId="265" fontId="117" fillId="47" borderId="155" applyFont="0" applyFill="0" applyBorder="0" applyAlignment="0"/>
    <xf numFmtId="265" fontId="117" fillId="47" borderId="155" applyFont="0" applyFill="0" applyBorder="0" applyAlignment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5" fontId="117" fillId="47" borderId="155" applyFont="0" applyFill="0" applyBorder="0" applyAlignment="0"/>
    <xf numFmtId="265" fontId="117" fillId="47" borderId="155" applyFont="0" applyFill="0" applyBorder="0" applyAlignment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94" fillId="42" borderId="198" applyNumberFormat="0" applyAlignment="0" applyProtection="0"/>
    <xf numFmtId="0" fontId="95" fillId="13" borderId="198" applyNumberFormat="0" applyAlignment="0" applyProtection="0"/>
    <xf numFmtId="0" fontId="95" fillId="13" borderId="198" applyNumberFormat="0" applyAlignment="0" applyProtection="0"/>
    <xf numFmtId="0" fontId="94" fillId="42" borderId="198" applyNumberFormat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65" fontId="117" fillId="47" borderId="173" applyFont="0" applyFill="0" applyBorder="0" applyAlignment="0"/>
    <xf numFmtId="265" fontId="117" fillId="47" borderId="173" applyFont="0" applyFill="0" applyBorder="0" applyAlignment="0"/>
    <xf numFmtId="265" fontId="117" fillId="47" borderId="173" applyFont="0" applyFill="0" applyBorder="0" applyAlignment="0"/>
    <xf numFmtId="265" fontId="117" fillId="47" borderId="173" applyFont="0" applyFill="0" applyBorder="0" applyAlignment="0"/>
    <xf numFmtId="0" fontId="94" fillId="42" borderId="178" applyNumberFormat="0" applyAlignment="0" applyProtection="0"/>
    <xf numFmtId="0" fontId="95" fillId="13" borderId="178" applyNumberFormat="0" applyAlignment="0" applyProtection="0"/>
    <xf numFmtId="0" fontId="95" fillId="13" borderId="178" applyNumberFormat="0" applyAlignment="0" applyProtection="0"/>
    <xf numFmtId="167" fontId="128" fillId="0" borderId="162">
      <protection locked="0"/>
    </xf>
    <xf numFmtId="167" fontId="128" fillId="0" borderId="162">
      <protection locked="0"/>
    </xf>
    <xf numFmtId="0" fontId="94" fillId="42" borderId="178" applyNumberFormat="0" applyAlignment="0" applyProtection="0"/>
    <xf numFmtId="0" fontId="29" fillId="0" borderId="197" applyNumberFormat="0" applyFill="0" applyAlignment="0" applyProtection="0"/>
    <xf numFmtId="0" fontId="29" fillId="0" borderId="177" applyNumberFormat="0" applyFill="0" applyAlignment="0" applyProtection="0"/>
    <xf numFmtId="0" fontId="77" fillId="0" borderId="177" applyNumberFormat="0" applyFill="0" applyBorder="0" applyAlignment="0" applyProtection="0"/>
    <xf numFmtId="0" fontId="76" fillId="0" borderId="177" applyNumberFormat="0" applyFill="0" applyBorder="0" applyAlignment="0" applyProtection="0"/>
    <xf numFmtId="0" fontId="75" fillId="0" borderId="177" applyNumberFormat="0" applyFill="0" applyBorder="0" applyAlignment="0" applyProtection="0"/>
    <xf numFmtId="1" fontId="86" fillId="30" borderId="131">
      <alignment horizontal="center"/>
    </xf>
    <xf numFmtId="172" fontId="65" fillId="0" borderId="260" applyBorder="0"/>
    <xf numFmtId="184" fontId="10" fillId="0" borderId="260" applyBorder="0">
      <alignment horizontal="right"/>
    </xf>
    <xf numFmtId="0" fontId="44" fillId="30" borderId="131" applyNumberFormat="0" applyAlignment="0" applyProtection="0"/>
    <xf numFmtId="247" fontId="67" fillId="36" borderId="78" applyFont="0">
      <alignment horizontal="right"/>
    </xf>
    <xf numFmtId="247" fontId="67" fillId="36" borderId="78" applyFont="0">
      <alignment horizontal="right"/>
    </xf>
    <xf numFmtId="0" fontId="148" fillId="11" borderId="161" applyNumberFormat="0" applyAlignment="0" applyProtection="0"/>
    <xf numFmtId="0" fontId="148" fillId="15" borderId="161" applyNumberFormat="0" applyAlignment="0" applyProtection="0"/>
    <xf numFmtId="0" fontId="148" fillId="15" borderId="161" applyNumberFormat="0" applyAlignment="0" applyProtection="0"/>
    <xf numFmtId="0" fontId="148" fillId="11" borderId="161" applyNumberFormat="0" applyAlignment="0" applyProtection="0"/>
    <xf numFmtId="184" fontId="10" fillId="0" borderId="155" applyBorder="0">
      <alignment horizontal="right"/>
    </xf>
    <xf numFmtId="184" fontId="10" fillId="35" borderId="155" applyBorder="0">
      <alignment horizontal="right"/>
    </xf>
    <xf numFmtId="172" fontId="65" fillId="0" borderId="155" applyBorder="0"/>
    <xf numFmtId="290" fontId="29" fillId="57" borderId="173" applyNumberFormat="0" applyFont="0" applyBorder="0" applyAlignment="0" applyProtection="0">
      <alignment horizontal="right"/>
    </xf>
    <xf numFmtId="290" fontId="29" fillId="57" borderId="173" applyNumberFormat="0" applyFont="0" applyBorder="0" applyAlignment="0" applyProtection="0">
      <alignment horizontal="right"/>
    </xf>
    <xf numFmtId="290" fontId="29" fillId="57" borderId="173" applyNumberFormat="0" applyFont="0" applyBorder="0" applyAlignment="0" applyProtection="0">
      <alignment horizontal="right"/>
    </xf>
    <xf numFmtId="290" fontId="29" fillId="57" borderId="173" applyNumberFormat="0" applyFont="0" applyBorder="0" applyAlignment="0" applyProtection="0">
      <alignment horizontal="right"/>
    </xf>
    <xf numFmtId="1" fontId="11" fillId="58" borderId="174" applyNumberFormat="0" applyBorder="0" applyAlignment="0">
      <alignment horizontal="centerContinuous" vertical="center"/>
      <protection locked="0"/>
    </xf>
    <xf numFmtId="0" fontId="47" fillId="0" borderId="196" applyNumberFormat="0" applyFill="0" applyAlignment="0" applyProtection="0"/>
    <xf numFmtId="0" fontId="33" fillId="0" borderId="145">
      <alignment horizontal="center"/>
    </xf>
    <xf numFmtId="0" fontId="47" fillId="0" borderId="176" applyNumberFormat="0" applyFill="0" applyAlignment="0" applyProtection="0"/>
    <xf numFmtId="0" fontId="12" fillId="62" borderId="163">
      <alignment horizontal="left" vertical="center" wrapText="1"/>
    </xf>
    <xf numFmtId="0" fontId="12" fillId="62" borderId="163">
      <alignment horizontal="left" vertical="center" wrapText="1"/>
    </xf>
    <xf numFmtId="38" fontId="29" fillId="0" borderId="128" applyNumberFormat="0" applyFon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0" fillId="13" borderId="191" applyNumberFormat="0" applyAlignment="0" applyProtection="0"/>
    <xf numFmtId="0" fontId="240" fillId="13" borderId="191" applyNumberFormat="0" applyAlignment="0" applyProtection="0"/>
    <xf numFmtId="0" fontId="240" fillId="13" borderId="191" applyNumberFormat="0" applyAlignment="0" applyProtection="0"/>
    <xf numFmtId="0" fontId="240" fillId="13" borderId="191" applyNumberFormat="0" applyAlignment="0" applyProtection="0"/>
    <xf numFmtId="0" fontId="240" fillId="42" borderId="191" applyNumberFormat="0" applyAlignment="0" applyProtection="0"/>
    <xf numFmtId="0" fontId="240" fillId="42" borderId="191" applyNumberFormat="0" applyAlignment="0" applyProtection="0"/>
    <xf numFmtId="4" fontId="16" fillId="6" borderId="192" applyNumberFormat="0" applyProtection="0">
      <alignment vertical="center"/>
    </xf>
    <xf numFmtId="4" fontId="16" fillId="6" borderId="192" applyNumberFormat="0" applyProtection="0">
      <alignment vertical="center"/>
    </xf>
    <xf numFmtId="4" fontId="242" fillId="6" borderId="192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43" fillId="6" borderId="192" applyNumberFormat="0" applyProtection="0">
      <alignment horizontal="left" vertical="center" indent="1"/>
    </xf>
    <xf numFmtId="0" fontId="1" fillId="0" borderId="0"/>
    <xf numFmtId="4" fontId="243" fillId="69" borderId="192" applyNumberFormat="0" applyProtection="0">
      <alignment horizontal="right" vertical="center"/>
    </xf>
    <xf numFmtId="4" fontId="243" fillId="70" borderId="192" applyNumberFormat="0" applyProtection="0">
      <alignment horizontal="right" vertical="center"/>
    </xf>
    <xf numFmtId="4" fontId="243" fillId="32" borderId="192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43" fillId="32" borderId="192" applyNumberFormat="0" applyProtection="0">
      <alignment horizontal="right" vertical="center"/>
    </xf>
    <xf numFmtId="4" fontId="243" fillId="73" borderId="192" applyNumberFormat="0" applyProtection="0">
      <alignment horizontal="right" vertical="center"/>
    </xf>
    <xf numFmtId="4" fontId="243" fillId="73" borderId="192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43" fillId="8" borderId="192" applyNumberFormat="0" applyProtection="0">
      <alignment horizontal="right" vertical="center"/>
    </xf>
    <xf numFmtId="4" fontId="243" fillId="8" borderId="192" applyNumberFormat="0" applyProtection="0">
      <alignment horizontal="right" vertical="center"/>
    </xf>
    <xf numFmtId="4" fontId="244" fillId="8" borderId="192" applyNumberFormat="0" applyProtection="0">
      <alignment horizontal="right" vertical="center"/>
    </xf>
    <xf numFmtId="4" fontId="246" fillId="8" borderId="192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17" borderId="165" applyNumberFormat="0" applyFont="0" applyAlignment="0" applyProtection="0"/>
    <xf numFmtId="0" fontId="29" fillId="17" borderId="161" applyNumberFormat="0" applyFont="0" applyAlignment="0" applyProtection="0"/>
    <xf numFmtId="0" fontId="29" fillId="17" borderId="161" applyNumberFormat="0" applyFont="0" applyAlignment="0" applyProtection="0"/>
    <xf numFmtId="0" fontId="11" fillId="17" borderId="165" applyNumberFormat="0" applyFont="0" applyAlignment="0" applyProtection="0"/>
    <xf numFmtId="0" fontId="32" fillId="17" borderId="165" applyNumberFormat="0" applyFont="0" applyAlignment="0" applyProtection="0"/>
    <xf numFmtId="0" fontId="32" fillId="17" borderId="165" applyNumberFormat="0" applyFont="0" applyAlignment="0" applyProtection="0"/>
    <xf numFmtId="0" fontId="240" fillId="42" borderId="331" applyNumberFormat="0" applyAlignment="0" applyProtection="0"/>
    <xf numFmtId="0" fontId="153" fillId="0" borderId="320">
      <alignment vertical="center"/>
    </xf>
    <xf numFmtId="0" fontId="146" fillId="0" borderId="256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165"/>
    <xf numFmtId="0" fontId="12" fillId="0" borderId="194"/>
    <xf numFmtId="0" fontId="259" fillId="0" borderId="187" applyNumberFormat="0" applyFill="0" applyProtection="0">
      <alignment horizontal="right"/>
    </xf>
    <xf numFmtId="0" fontId="259" fillId="0" borderId="187" applyNumberFormat="0" applyFill="0" applyProtection="0">
      <alignment horizontal="right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0" fillId="13" borderId="166" applyNumberFormat="0" applyAlignment="0" applyProtection="0"/>
    <xf numFmtId="0" fontId="240" fillId="13" borderId="166" applyNumberFormat="0" applyAlignment="0" applyProtection="0"/>
    <xf numFmtId="0" fontId="240" fillId="13" borderId="166" applyNumberFormat="0" applyAlignment="0" applyProtection="0"/>
    <xf numFmtId="0" fontId="240" fillId="13" borderId="166" applyNumberFormat="0" applyAlignment="0" applyProtection="0"/>
    <xf numFmtId="0" fontId="240" fillId="42" borderId="166" applyNumberFormat="0" applyAlignment="0" applyProtection="0"/>
    <xf numFmtId="0" fontId="240" fillId="42" borderId="166" applyNumberFormat="0" applyAlignment="0" applyProtection="0"/>
    <xf numFmtId="4" fontId="16" fillId="6" borderId="167" applyNumberFormat="0" applyProtection="0">
      <alignment vertical="center"/>
    </xf>
    <xf numFmtId="4" fontId="16" fillId="6" borderId="167" applyNumberFormat="0" applyProtection="0">
      <alignment vertical="center"/>
    </xf>
    <xf numFmtId="4" fontId="242" fillId="6" borderId="167" applyNumberFormat="0" applyProtection="0">
      <alignment vertical="center"/>
    </xf>
    <xf numFmtId="4" fontId="242" fillId="6" borderId="167" applyNumberFormat="0" applyProtection="0">
      <alignment vertical="center"/>
    </xf>
    <xf numFmtId="4" fontId="243" fillId="6" borderId="167" applyNumberFormat="0" applyProtection="0">
      <alignment horizontal="left" vertical="center" indent="1"/>
    </xf>
    <xf numFmtId="4" fontId="243" fillId="6" borderId="167" applyNumberFormat="0" applyProtection="0">
      <alignment horizontal="left" vertical="center" indent="1"/>
    </xf>
    <xf numFmtId="4" fontId="243" fillId="69" borderId="167" applyNumberFormat="0" applyProtection="0">
      <alignment horizontal="right" vertical="center"/>
    </xf>
    <xf numFmtId="4" fontId="243" fillId="69" borderId="167" applyNumberFormat="0" applyProtection="0">
      <alignment horizontal="right" vertical="center"/>
    </xf>
    <xf numFmtId="4" fontId="243" fillId="70" borderId="167" applyNumberFormat="0" applyProtection="0">
      <alignment horizontal="right" vertical="center"/>
    </xf>
    <xf numFmtId="4" fontId="243" fillId="70" borderId="167" applyNumberFormat="0" applyProtection="0">
      <alignment horizontal="right" vertical="center"/>
    </xf>
    <xf numFmtId="4" fontId="243" fillId="32" borderId="167" applyNumberFormat="0" applyProtection="0">
      <alignment horizontal="right" vertical="center"/>
    </xf>
    <xf numFmtId="4" fontId="243" fillId="32" borderId="167" applyNumberFormat="0" applyProtection="0">
      <alignment horizontal="right" vertical="center"/>
    </xf>
    <xf numFmtId="4" fontId="243" fillId="33" borderId="167" applyNumberFormat="0" applyProtection="0">
      <alignment horizontal="right" vertical="center"/>
    </xf>
    <xf numFmtId="4" fontId="243" fillId="33" borderId="167" applyNumberFormat="0" applyProtection="0">
      <alignment horizontal="right" vertical="center"/>
    </xf>
    <xf numFmtId="4" fontId="243" fillId="35" borderId="167" applyNumberFormat="0" applyProtection="0">
      <alignment horizontal="right" vertical="center"/>
    </xf>
    <xf numFmtId="4" fontId="243" fillId="35" borderId="167" applyNumberFormat="0" applyProtection="0">
      <alignment horizontal="right" vertical="center"/>
    </xf>
    <xf numFmtId="4" fontId="243" fillId="47" borderId="167" applyNumberFormat="0" applyProtection="0">
      <alignment horizontal="right" vertical="center"/>
    </xf>
    <xf numFmtId="4" fontId="243" fillId="47" borderId="167" applyNumberFormat="0" applyProtection="0">
      <alignment horizontal="right" vertical="center"/>
    </xf>
    <xf numFmtId="4" fontId="243" fillId="71" borderId="167" applyNumberFormat="0" applyProtection="0">
      <alignment horizontal="right" vertical="center"/>
    </xf>
    <xf numFmtId="4" fontId="243" fillId="71" borderId="167" applyNumberFormat="0" applyProtection="0">
      <alignment horizontal="right" vertical="center"/>
    </xf>
    <xf numFmtId="4" fontId="243" fillId="72" borderId="167" applyNumberFormat="0" applyProtection="0">
      <alignment horizontal="right" vertical="center"/>
    </xf>
    <xf numFmtId="4" fontId="243" fillId="72" borderId="167" applyNumberFormat="0" applyProtection="0">
      <alignment horizontal="right" vertical="center"/>
    </xf>
    <xf numFmtId="4" fontId="243" fillId="73" borderId="167" applyNumberFormat="0" applyProtection="0">
      <alignment horizontal="right" vertical="center"/>
    </xf>
    <xf numFmtId="4" fontId="243" fillId="73" borderId="167" applyNumberFormat="0" applyProtection="0">
      <alignment horizontal="right" vertical="center"/>
    </xf>
    <xf numFmtId="4" fontId="243" fillId="37" borderId="167" applyNumberFormat="0" applyProtection="0">
      <alignment horizontal="right" vertical="center"/>
    </xf>
    <xf numFmtId="4" fontId="243" fillId="37" borderId="167" applyNumberFormat="0" applyProtection="0">
      <alignment horizontal="right" vertical="center"/>
    </xf>
    <xf numFmtId="4" fontId="243" fillId="8" borderId="167" applyNumberFormat="0" applyProtection="0">
      <alignment vertical="center"/>
    </xf>
    <xf numFmtId="4" fontId="243" fillId="8" borderId="167" applyNumberFormat="0" applyProtection="0">
      <alignment vertical="center"/>
    </xf>
    <xf numFmtId="4" fontId="244" fillId="8" borderId="167" applyNumberFormat="0" applyProtection="0">
      <alignment vertical="center"/>
    </xf>
    <xf numFmtId="4" fontId="244" fillId="8" borderId="167" applyNumberFormat="0" applyProtection="0">
      <alignment vertical="center"/>
    </xf>
    <xf numFmtId="4" fontId="16" fillId="37" borderId="168" applyNumberFormat="0" applyProtection="0">
      <alignment horizontal="left" vertical="center" indent="1"/>
    </xf>
    <xf numFmtId="4" fontId="16" fillId="37" borderId="168" applyNumberFormat="0" applyProtection="0">
      <alignment horizontal="left" vertical="center" indent="1"/>
    </xf>
    <xf numFmtId="4" fontId="243" fillId="8" borderId="167" applyNumberFormat="0" applyProtection="0">
      <alignment horizontal="right" vertical="center"/>
    </xf>
    <xf numFmtId="4" fontId="243" fillId="8" borderId="167" applyNumberFormat="0" applyProtection="0">
      <alignment horizontal="right" vertical="center"/>
    </xf>
    <xf numFmtId="4" fontId="244" fillId="8" borderId="167" applyNumberFormat="0" applyProtection="0">
      <alignment horizontal="right" vertical="center"/>
    </xf>
    <xf numFmtId="4" fontId="244" fillId="8" borderId="167" applyNumberFormat="0" applyProtection="0">
      <alignment horizontal="right" vertical="center"/>
    </xf>
    <xf numFmtId="4" fontId="16" fillId="37" borderId="167" applyNumberFormat="0" applyProtection="0">
      <alignment horizontal="left" vertical="center" indent="1"/>
    </xf>
    <xf numFmtId="4" fontId="16" fillId="37" borderId="167" applyNumberFormat="0" applyProtection="0">
      <alignment horizontal="left" vertical="center" indent="1"/>
    </xf>
    <xf numFmtId="4" fontId="245" fillId="75" borderId="168" applyNumberFormat="0" applyProtection="0">
      <alignment horizontal="left" vertical="center" indent="1"/>
    </xf>
    <xf numFmtId="4" fontId="245" fillId="75" borderId="168" applyNumberFormat="0" applyProtection="0">
      <alignment horizontal="left" vertical="center" indent="1"/>
    </xf>
    <xf numFmtId="4" fontId="246" fillId="8" borderId="167" applyNumberFormat="0" applyProtection="0">
      <alignment horizontal="right" vertical="center"/>
    </xf>
    <xf numFmtId="4" fontId="246" fillId="8" borderId="167" applyNumberFormat="0" applyProtection="0">
      <alignment horizontal="right" vertical="center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24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1" fillId="0" borderId="187" applyNumberFormat="0" applyFont="0" applyFill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48" fillId="11" borderId="198" applyNumberFormat="0" applyAlignment="0" applyProtection="0"/>
    <xf numFmtId="0" fontId="148" fillId="15" borderId="198" applyNumberFormat="0" applyAlignment="0" applyProtection="0"/>
    <xf numFmtId="0" fontId="148" fillId="15" borderId="198" applyNumberFormat="0" applyAlignment="0" applyProtection="0"/>
    <xf numFmtId="0" fontId="148" fillId="11" borderId="198" applyNumberFormat="0" applyAlignment="0" applyProtection="0"/>
    <xf numFmtId="0" fontId="12" fillId="0" borderId="169"/>
    <xf numFmtId="0" fontId="12" fillId="0" borderId="169"/>
    <xf numFmtId="0" fontId="259" fillId="0" borderId="173" applyNumberFormat="0" applyFill="0" applyProtection="0">
      <alignment horizontal="right"/>
    </xf>
    <xf numFmtId="0" fontId="259" fillId="0" borderId="173" applyNumberFormat="0" applyFill="0" applyProtection="0">
      <alignment horizontal="right"/>
    </xf>
    <xf numFmtId="0" fontId="259" fillId="0" borderId="173" applyNumberFormat="0" applyFill="0" applyProtection="0">
      <alignment horizontal="right"/>
    </xf>
    <xf numFmtId="0" fontId="259" fillId="0" borderId="173" applyNumberFormat="0" applyFill="0" applyProtection="0">
      <alignment horizontal="right"/>
    </xf>
    <xf numFmtId="290" fontId="29" fillId="57" borderId="187" applyNumberFormat="0" applyFont="0" applyBorder="0" applyAlignment="0" applyProtection="0">
      <alignment horizontal="right"/>
    </xf>
    <xf numFmtId="290" fontId="29" fillId="57" borderId="187" applyNumberFormat="0" applyFont="0" applyBorder="0" applyAlignment="0" applyProtection="0">
      <alignment horizontal="right"/>
    </xf>
    <xf numFmtId="290" fontId="29" fillId="57" borderId="187" applyNumberFormat="0" applyFont="0" applyBorder="0" applyAlignment="0" applyProtection="0">
      <alignment horizontal="right"/>
    </xf>
    <xf numFmtId="0" fontId="261" fillId="0" borderId="159" applyNumberFormat="0" applyFill="0" applyBorder="0" applyAlignment="0" applyProtection="0"/>
    <xf numFmtId="4" fontId="243" fillId="73" borderId="251" applyNumberFormat="0" applyProtection="0">
      <alignment horizontal="right" vertical="center"/>
    </xf>
    <xf numFmtId="4" fontId="243" fillId="73" borderId="251" applyNumberFormat="0" applyProtection="0">
      <alignment horizontal="right" vertical="center"/>
    </xf>
    <xf numFmtId="167" fontId="128" fillId="0" borderId="188">
      <protection locked="0"/>
    </xf>
    <xf numFmtId="265" fontId="117" fillId="47" borderId="187" applyFont="0" applyFill="0" applyBorder="0" applyAlignment="0"/>
    <xf numFmtId="265" fontId="117" fillId="47" borderId="187" applyFont="0" applyFill="0" applyBorder="0" applyAlignment="0"/>
    <xf numFmtId="265" fontId="117" fillId="47" borderId="187" applyFont="0" applyFill="0" applyBorder="0" applyAlignment="0"/>
    <xf numFmtId="290" fontId="29" fillId="57" borderId="187" applyNumberFormat="0" applyFont="0" applyBorder="0" applyAlignment="0" applyProtection="0">
      <alignment horizontal="right"/>
    </xf>
    <xf numFmtId="290" fontId="29" fillId="57" borderId="187" applyNumberFormat="0" applyFont="0" applyBorder="0" applyAlignment="0" applyProtection="0">
      <alignment horizontal="right"/>
    </xf>
    <xf numFmtId="0" fontId="11" fillId="17" borderId="190" applyNumberFormat="0" applyFont="0" applyAlignment="0" applyProtection="0"/>
    <xf numFmtId="0" fontId="11" fillId="17" borderId="190" applyNumberFormat="0" applyFont="0" applyAlignment="0" applyProtection="0"/>
    <xf numFmtId="0" fontId="32" fillId="17" borderId="190" applyNumberFormat="0" applyFont="0" applyAlignment="0" applyProtection="0"/>
    <xf numFmtId="0" fontId="11" fillId="0" borderId="173" applyNumberFormat="0" applyFont="0" applyFill="0" applyAlignment="0" applyProtection="0"/>
    <xf numFmtId="4" fontId="243" fillId="70" borderId="192" applyNumberFormat="0" applyProtection="0">
      <alignment horizontal="right" vertical="center"/>
    </xf>
    <xf numFmtId="0" fontId="302" fillId="0" borderId="159" applyNumberFormat="0" applyFill="0" applyBorder="0" applyAlignment="0" applyProtection="0"/>
    <xf numFmtId="0" fontId="303" fillId="0" borderId="159" applyNumberFormat="0" applyFill="0" applyBorder="0" applyAlignment="0" applyProtection="0"/>
    <xf numFmtId="0" fontId="304" fillId="0" borderId="159" applyNumberFormat="0" applyFill="0" applyBorder="0" applyAlignment="0" applyProtection="0"/>
    <xf numFmtId="4" fontId="243" fillId="6" borderId="183" applyNumberFormat="0" applyProtection="0">
      <alignment horizontal="left" vertical="center" indent="1"/>
    </xf>
    <xf numFmtId="4" fontId="243" fillId="69" borderId="183" applyNumberFormat="0" applyProtection="0">
      <alignment horizontal="right" vertical="center"/>
    </xf>
    <xf numFmtId="4" fontId="243" fillId="6" borderId="183" applyNumberFormat="0" applyProtection="0">
      <alignment horizontal="left" vertical="center" indent="1"/>
    </xf>
    <xf numFmtId="0" fontId="240" fillId="42" borderId="182" applyNumberFormat="0" applyAlignment="0" applyProtection="0"/>
    <xf numFmtId="0" fontId="240" fillId="13" borderId="182" applyNumberFormat="0" applyAlignment="0" applyProtection="0"/>
    <xf numFmtId="0" fontId="240" fillId="42" borderId="182" applyNumberFormat="0" applyAlignment="0" applyProtection="0"/>
    <xf numFmtId="0" fontId="47" fillId="0" borderId="157" applyNumberFormat="0" applyFill="0" applyAlignment="0" applyProtection="0"/>
    <xf numFmtId="251" fontId="18" fillId="0" borderId="131" applyNumberFormat="0" applyFont="0" applyFill="0" applyAlignment="0">
      <alignment vertical="center"/>
    </xf>
    <xf numFmtId="0" fontId="77" fillId="0" borderId="197" applyNumberFormat="0" applyFill="0" applyBorder="0" applyAlignment="0" applyProtection="0"/>
    <xf numFmtId="0" fontId="76" fillId="0" borderId="197" applyNumberFormat="0" applyFill="0" applyBorder="0" applyAlignment="0" applyProtection="0"/>
    <xf numFmtId="0" fontId="75" fillId="0" borderId="197" applyNumberFormat="0" applyFill="0" applyBorder="0" applyAlignment="0" applyProtection="0"/>
    <xf numFmtId="1" fontId="86" fillId="30" borderId="131">
      <alignment horizontal="center"/>
    </xf>
    <xf numFmtId="0" fontId="44" fillId="30" borderId="131" applyNumberFormat="0" applyAlignment="0" applyProtection="0"/>
    <xf numFmtId="0" fontId="12" fillId="62" borderId="189">
      <alignment horizontal="left" vertical="center" wrapText="1"/>
    </xf>
    <xf numFmtId="0" fontId="12" fillId="62" borderId="189">
      <alignment horizontal="left" vertical="center" wrapText="1"/>
    </xf>
    <xf numFmtId="0" fontId="92" fillId="40" borderId="155"/>
    <xf numFmtId="251" fontId="18" fillId="0" borderId="131" applyNumberFormat="0" applyFont="0" applyFill="0" applyAlignment="0">
      <alignment vertical="center"/>
    </xf>
    <xf numFmtId="290" fontId="29" fillId="57" borderId="173" applyNumberFormat="0" applyFont="0" applyBorder="0" applyAlignment="0" applyProtection="0">
      <alignment horizontal="right"/>
    </xf>
    <xf numFmtId="290" fontId="29" fillId="57" borderId="173" applyNumberFormat="0" applyFont="0" applyBorder="0" applyAlignment="0" applyProtection="0">
      <alignment horizontal="right"/>
    </xf>
    <xf numFmtId="290" fontId="29" fillId="57" borderId="173" applyNumberFormat="0" applyFont="0" applyBorder="0" applyAlignment="0" applyProtection="0">
      <alignment horizontal="right"/>
    </xf>
    <xf numFmtId="290" fontId="29" fillId="57" borderId="173" applyNumberFormat="0" applyFont="0" applyBorder="0" applyAlignment="0" applyProtection="0">
      <alignment horizontal="right"/>
    </xf>
    <xf numFmtId="4" fontId="242" fillId="6" borderId="192" applyNumberFormat="0" applyProtection="0">
      <alignment vertical="center"/>
    </xf>
    <xf numFmtId="4" fontId="243" fillId="6" borderId="192" applyNumberFormat="0" applyProtection="0">
      <alignment horizontal="left" vertical="center" indent="1"/>
    </xf>
    <xf numFmtId="4" fontId="243" fillId="69" borderId="192" applyNumberFormat="0" applyProtection="0">
      <alignment horizontal="right" vertical="center"/>
    </xf>
    <xf numFmtId="4" fontId="243" fillId="33" borderId="192" applyNumberFormat="0" applyProtection="0">
      <alignment horizontal="right" vertical="center"/>
    </xf>
    <xf numFmtId="4" fontId="243" fillId="33" borderId="192" applyNumberFormat="0" applyProtection="0">
      <alignment horizontal="right" vertical="center"/>
    </xf>
    <xf numFmtId="4" fontId="243" fillId="35" borderId="192" applyNumberFormat="0" applyProtection="0">
      <alignment horizontal="right" vertical="center"/>
    </xf>
    <xf numFmtId="4" fontId="243" fillId="35" borderId="192" applyNumberFormat="0" applyProtection="0">
      <alignment horizontal="right" vertical="center"/>
    </xf>
    <xf numFmtId="4" fontId="243" fillId="47" borderId="192" applyNumberFormat="0" applyProtection="0">
      <alignment horizontal="right" vertical="center"/>
    </xf>
    <xf numFmtId="4" fontId="243" fillId="47" borderId="192" applyNumberFormat="0" applyProtection="0">
      <alignment horizontal="right" vertical="center"/>
    </xf>
    <xf numFmtId="4" fontId="243" fillId="71" borderId="192" applyNumberFormat="0" applyProtection="0">
      <alignment horizontal="right" vertical="center"/>
    </xf>
    <xf numFmtId="4" fontId="243" fillId="71" borderId="192" applyNumberFormat="0" applyProtection="0">
      <alignment horizontal="right" vertical="center"/>
    </xf>
    <xf numFmtId="4" fontId="243" fillId="72" borderId="192" applyNumberFormat="0" applyProtection="0">
      <alignment horizontal="right" vertical="center"/>
    </xf>
    <xf numFmtId="4" fontId="243" fillId="72" borderId="192" applyNumberFormat="0" applyProtection="0">
      <alignment horizontal="right" vertical="center"/>
    </xf>
    <xf numFmtId="4" fontId="243" fillId="37" borderId="192" applyNumberFormat="0" applyProtection="0">
      <alignment horizontal="right" vertical="center"/>
    </xf>
    <xf numFmtId="4" fontId="243" fillId="37" borderId="192" applyNumberFormat="0" applyProtection="0">
      <alignment horizontal="right" vertical="center"/>
    </xf>
    <xf numFmtId="4" fontId="243" fillId="8" borderId="192" applyNumberFormat="0" applyProtection="0">
      <alignment vertical="center"/>
    </xf>
    <xf numFmtId="4" fontId="243" fillId="8" borderId="192" applyNumberFormat="0" applyProtection="0">
      <alignment vertical="center"/>
    </xf>
    <xf numFmtId="4" fontId="244" fillId="8" borderId="192" applyNumberFormat="0" applyProtection="0">
      <alignment vertical="center"/>
    </xf>
    <xf numFmtId="4" fontId="244" fillId="8" borderId="192" applyNumberFormat="0" applyProtection="0">
      <alignment vertical="center"/>
    </xf>
    <xf numFmtId="4" fontId="16" fillId="37" borderId="193" applyNumberFormat="0" applyProtection="0">
      <alignment horizontal="left" vertical="center" indent="1"/>
    </xf>
    <xf numFmtId="4" fontId="16" fillId="37" borderId="193" applyNumberFormat="0" applyProtection="0">
      <alignment horizontal="left" vertical="center" indent="1"/>
    </xf>
    <xf numFmtId="4" fontId="244" fillId="8" borderId="192" applyNumberFormat="0" applyProtection="0">
      <alignment horizontal="right" vertical="center"/>
    </xf>
    <xf numFmtId="4" fontId="16" fillId="37" borderId="192" applyNumberFormat="0" applyProtection="0">
      <alignment horizontal="left" vertical="center" indent="1"/>
    </xf>
    <xf numFmtId="4" fontId="16" fillId="37" borderId="192" applyNumberFormat="0" applyProtection="0">
      <alignment horizontal="left" vertical="center" indent="1"/>
    </xf>
    <xf numFmtId="4" fontId="245" fillId="75" borderId="193" applyNumberFormat="0" applyProtection="0">
      <alignment horizontal="left" vertical="center" indent="1"/>
    </xf>
    <xf numFmtId="4" fontId="245" fillId="75" borderId="193" applyNumberFormat="0" applyProtection="0">
      <alignment horizontal="left" vertical="center" indent="1"/>
    </xf>
    <xf numFmtId="0" fontId="1" fillId="0" borderId="0"/>
    <xf numFmtId="0" fontId="259" fillId="0" borderId="173" applyNumberFormat="0" applyFill="0" applyProtection="0">
      <alignment horizontal="right"/>
    </xf>
    <xf numFmtId="0" fontId="29" fillId="0" borderId="134" applyNumberFormat="0" applyFont="0" applyFill="0" applyAlignment="0" applyProtection="0">
      <alignment vertical="center" wrapText="1"/>
    </xf>
    <xf numFmtId="1" fontId="305" fillId="0" borderId="78" applyFill="0" applyProtection="0">
      <alignment horizontal="right"/>
    </xf>
    <xf numFmtId="4" fontId="242" fillId="6" borderId="183" applyNumberFormat="0" applyProtection="0">
      <alignment vertical="center"/>
    </xf>
    <xf numFmtId="0" fontId="47" fillId="0" borderId="176" applyNumberFormat="0" applyFill="0" applyAlignment="0" applyProtection="0"/>
    <xf numFmtId="0" fontId="1" fillId="0" borderId="0"/>
    <xf numFmtId="4" fontId="243" fillId="32" borderId="183" applyNumberFormat="0" applyProtection="0">
      <alignment horizontal="right" vertical="center"/>
    </xf>
    <xf numFmtId="4" fontId="16" fillId="74" borderId="140" applyNumberFormat="0" applyProtection="0">
      <alignment horizontal="left" vertical="center" indent="1"/>
    </xf>
    <xf numFmtId="0" fontId="303" fillId="0" borderId="197" applyNumberFormat="0" applyFill="0" applyBorder="0" applyAlignment="0" applyProtection="0"/>
    <xf numFmtId="0" fontId="304" fillId="0" borderId="197" applyNumberFormat="0" applyFill="0" applyBorder="0" applyAlignment="0" applyProtection="0"/>
    <xf numFmtId="0" fontId="11" fillId="0" borderId="155" applyNumberFormat="0" applyFont="0" applyFill="0" applyAlignment="0" applyProtection="0"/>
    <xf numFmtId="9" fontId="18" fillId="0" borderId="190"/>
    <xf numFmtId="4" fontId="16" fillId="6" borderId="183" applyNumberFormat="0" applyProtection="0">
      <alignment vertical="center"/>
    </xf>
    <xf numFmtId="4" fontId="243" fillId="6" borderId="183" applyNumberFormat="0" applyProtection="0">
      <alignment horizontal="left" vertical="center" indent="1"/>
    </xf>
    <xf numFmtId="0" fontId="32" fillId="17" borderId="190" applyNumberFormat="0" applyFont="0" applyAlignment="0" applyProtection="0"/>
    <xf numFmtId="0" fontId="259" fillId="0" borderId="187" applyNumberFormat="0" applyFill="0" applyProtection="0">
      <alignment horizontal="right"/>
    </xf>
    <xf numFmtId="0" fontId="259" fillId="0" borderId="187" applyNumberFormat="0" applyFill="0" applyProtection="0">
      <alignment horizontal="right"/>
    </xf>
    <xf numFmtId="0" fontId="12" fillId="0" borderId="194"/>
    <xf numFmtId="290" fontId="29" fillId="57" borderId="187" applyNumberFormat="0" applyFont="0" applyBorder="0" applyAlignment="0" applyProtection="0">
      <alignment horizontal="right"/>
    </xf>
    <xf numFmtId="290" fontId="29" fillId="57" borderId="187" applyNumberFormat="0" applyFont="0" applyBorder="0" applyAlignment="0" applyProtection="0">
      <alignment horizontal="right"/>
    </xf>
    <xf numFmtId="167" fontId="128" fillId="0" borderId="179">
      <protection locked="0"/>
    </xf>
    <xf numFmtId="167" fontId="128" fillId="0" borderId="188">
      <protection locked="0"/>
    </xf>
    <xf numFmtId="167" fontId="128" fillId="0" borderId="188">
      <protection locked="0"/>
    </xf>
    <xf numFmtId="290" fontId="29" fillId="57" borderId="155" applyNumberFormat="0" applyFont="0" applyBorder="0" applyAlignment="0" applyProtection="0">
      <alignment horizontal="right"/>
    </xf>
    <xf numFmtId="290" fontId="29" fillId="57" borderId="155" applyNumberFormat="0" applyFont="0" applyBorder="0" applyAlignment="0" applyProtection="0">
      <alignment horizontal="right"/>
    </xf>
    <xf numFmtId="290" fontId="29" fillId="57" borderId="155" applyNumberFormat="0" applyFont="0" applyBorder="0" applyAlignment="0" applyProtection="0">
      <alignment horizontal="right"/>
    </xf>
    <xf numFmtId="290" fontId="29" fillId="57" borderId="155" applyNumberFormat="0" applyFont="0" applyBorder="0" applyAlignment="0" applyProtection="0">
      <alignment horizontal="right"/>
    </xf>
    <xf numFmtId="4" fontId="243" fillId="73" borderId="183" applyNumberFormat="0" applyProtection="0">
      <alignment horizontal="right" vertical="center"/>
    </xf>
    <xf numFmtId="4" fontId="244" fillId="8" borderId="183" applyNumberFormat="0" applyProtection="0">
      <alignment horizontal="right" vertical="center"/>
    </xf>
    <xf numFmtId="4" fontId="244" fillId="8" borderId="183" applyNumberFormat="0" applyProtection="0">
      <alignment horizontal="right" vertical="center"/>
    </xf>
    <xf numFmtId="0" fontId="240" fillId="13" borderId="182" applyNumberFormat="0" applyAlignment="0" applyProtection="0"/>
    <xf numFmtId="4" fontId="16" fillId="6" borderId="183" applyNumberFormat="0" applyProtection="0">
      <alignment vertical="center"/>
    </xf>
    <xf numFmtId="4" fontId="243" fillId="37" borderId="183" applyNumberFormat="0" applyProtection="0">
      <alignment horizontal="right" vertical="center"/>
    </xf>
    <xf numFmtId="4" fontId="16" fillId="74" borderId="140" applyNumberFormat="0" applyProtection="0">
      <alignment horizontal="left" vertical="center" indent="1"/>
    </xf>
    <xf numFmtId="0" fontId="259" fillId="0" borderId="155" applyNumberFormat="0" applyFill="0" applyProtection="0">
      <alignment horizontal="right"/>
    </xf>
    <xf numFmtId="39" fontId="12" fillId="0" borderId="78" applyNumberFormat="0" applyBorder="0">
      <alignment horizontal="right"/>
    </xf>
    <xf numFmtId="4" fontId="242" fillId="6" borderId="183" applyNumberFormat="0" applyProtection="0">
      <alignment vertical="center"/>
    </xf>
    <xf numFmtId="0" fontId="47" fillId="0" borderId="196" applyNumberFormat="0" applyFill="0" applyAlignment="0" applyProtection="0"/>
    <xf numFmtId="1" fontId="305" fillId="0" borderId="186" applyFill="0" applyProtection="0">
      <alignment horizontal="right"/>
    </xf>
    <xf numFmtId="290" fontId="29" fillId="57" borderId="187" applyNumberFormat="0" applyFont="0" applyBorder="0" applyAlignment="0" applyProtection="0">
      <alignment horizontal="right"/>
    </xf>
    <xf numFmtId="0" fontId="259" fillId="0" borderId="187" applyNumberFormat="0" applyFill="0" applyProtection="0">
      <alignment horizontal="right"/>
    </xf>
    <xf numFmtId="1" fontId="305" fillId="0" borderId="195" applyFill="0" applyProtection="0">
      <alignment horizontal="right"/>
    </xf>
    <xf numFmtId="1" fontId="305" fillId="0" borderId="195" applyFill="0" applyProtection="0">
      <alignment horizontal="right"/>
    </xf>
    <xf numFmtId="0" fontId="47" fillId="0" borderId="325" applyNumberFormat="0" applyFill="0" applyAlignment="0" applyProtection="0"/>
    <xf numFmtId="0" fontId="240" fillId="42" borderId="249" applyNumberFormat="0" applyAlignment="0" applyProtection="0"/>
    <xf numFmtId="4" fontId="243" fillId="32" borderId="332" applyNumberFormat="0" applyProtection="0">
      <alignment horizontal="right" vertical="center"/>
    </xf>
    <xf numFmtId="4" fontId="16" fillId="37" borderId="253" applyNumberFormat="0" applyProtection="0">
      <alignment horizontal="left" vertical="center" indent="1"/>
    </xf>
    <xf numFmtId="290" fontId="29" fillId="57" borderId="219" applyNumberFormat="0" applyFont="0" applyBorder="0" applyAlignment="0" applyProtection="0">
      <alignment horizontal="right"/>
    </xf>
    <xf numFmtId="0" fontId="32" fillId="17" borderId="270" applyNumberFormat="0" applyFont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9" borderId="0" applyNumberFormat="0" applyBorder="0" applyAlignment="0" applyProtection="0"/>
    <xf numFmtId="0" fontId="1" fillId="110" borderId="0" applyNumberFormat="0" applyBorder="0" applyAlignment="0" applyProtection="0"/>
    <xf numFmtId="0" fontId="1" fillId="113" borderId="0" applyNumberFormat="0" applyBorder="0" applyAlignment="0" applyProtection="0"/>
    <xf numFmtId="0" fontId="1" fillId="114" borderId="0" applyNumberFormat="0" applyBorder="0" applyAlignment="0" applyProtection="0"/>
    <xf numFmtId="0" fontId="19" fillId="0" borderId="172">
      <alignment horizontal="left" vertical="center"/>
    </xf>
    <xf numFmtId="0" fontId="1" fillId="117" borderId="0" applyNumberFormat="0" applyBorder="0" applyAlignment="0" applyProtection="0"/>
    <xf numFmtId="0" fontId="1" fillId="118" borderId="0" applyNumberFormat="0" applyBorder="0" applyAlignment="0" applyProtection="0"/>
    <xf numFmtId="0" fontId="19" fillId="0" borderId="172">
      <alignment horizontal="left" vertical="center"/>
    </xf>
    <xf numFmtId="0" fontId="1" fillId="121" borderId="0" applyNumberFormat="0" applyBorder="0" applyAlignment="0" applyProtection="0"/>
    <xf numFmtId="0" fontId="1" fillId="1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9" borderId="15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" fontId="16" fillId="6" borderId="305" applyNumberFormat="0" applyProtection="0">
      <alignment vertical="center"/>
    </xf>
    <xf numFmtId="4" fontId="243" fillId="69" borderId="305" applyNumberFormat="0" applyProtection="0">
      <alignment horizontal="right" vertical="center"/>
    </xf>
    <xf numFmtId="4" fontId="243" fillId="70" borderId="305" applyNumberFormat="0" applyProtection="0">
      <alignment horizontal="right" vertical="center"/>
    </xf>
    <xf numFmtId="4" fontId="243" fillId="32" borderId="305" applyNumberFormat="0" applyProtection="0">
      <alignment horizontal="right" vertical="center"/>
    </xf>
    <xf numFmtId="4" fontId="243" fillId="32" borderId="305" applyNumberFormat="0" applyProtection="0">
      <alignment horizontal="right" vertical="center"/>
    </xf>
    <xf numFmtId="0" fontId="33" fillId="0" borderId="317">
      <alignment horizontal="center"/>
    </xf>
    <xf numFmtId="0" fontId="11" fillId="0" borderId="239" applyNumberFormat="0" applyFill="0" applyProtection="0">
      <alignment horizontal="center"/>
    </xf>
    <xf numFmtId="0" fontId="49" fillId="0" borderId="239" applyNumberFormat="0" applyFill="0" applyProtection="0">
      <alignment horizontal="center"/>
    </xf>
    <xf numFmtId="290" fontId="29" fillId="57" borderId="219" applyNumberFormat="0" applyFont="0" applyBorder="0" applyAlignment="0" applyProtection="0">
      <alignment horizontal="right"/>
    </xf>
    <xf numFmtId="0" fontId="76" fillId="0" borderId="240" applyNumberFormat="0" applyFill="0" applyBorder="0" applyAlignment="0" applyProtection="0"/>
    <xf numFmtId="265" fontId="117" fillId="47" borderId="219" applyFont="0" applyFill="0" applyBorder="0" applyAlignment="0"/>
    <xf numFmtId="4" fontId="245" fillId="75" borderId="253" applyNumberFormat="0" applyProtection="0">
      <alignment horizontal="left" vertical="center" indent="1"/>
    </xf>
    <xf numFmtId="4" fontId="242" fillId="6" borderId="305" applyNumberFormat="0" applyProtection="0">
      <alignment vertical="center"/>
    </xf>
    <xf numFmtId="0" fontId="240" fillId="13" borderId="331" applyNumberFormat="0" applyAlignment="0" applyProtection="0"/>
    <xf numFmtId="0" fontId="47" fillId="0" borderId="199" applyNumberFormat="0" applyFill="0" applyAlignment="0" applyProtection="0"/>
    <xf numFmtId="4" fontId="243" fillId="8" borderId="251" applyNumberFormat="0" applyProtection="0">
      <alignment vertical="center"/>
    </xf>
    <xf numFmtId="4" fontId="242" fillId="6" borderId="251" applyNumberFormat="0" applyProtection="0">
      <alignment vertical="center"/>
    </xf>
    <xf numFmtId="167" fontId="128" fillId="0" borderId="266">
      <protection locked="0"/>
    </xf>
    <xf numFmtId="240" fontId="132" fillId="0" borderId="234" applyNumberFormat="0" applyFill="0" applyBorder="0" applyProtection="0"/>
    <xf numFmtId="311" fontId="201" fillId="62" borderId="247" applyFont="0" applyFill="0" applyBorder="0" applyAlignment="0">
      <alignment horizontal="center"/>
    </xf>
    <xf numFmtId="311" fontId="201" fillId="62" borderId="247" applyFont="0" applyFill="0" applyBorder="0" applyAlignment="0">
      <alignment horizontal="center"/>
    </xf>
    <xf numFmtId="240" fontId="132" fillId="0" borderId="234" applyNumberFormat="0" applyFill="0" applyBorder="0" applyProtection="0"/>
    <xf numFmtId="0" fontId="19" fillId="0" borderId="319" applyNumberFormat="0" applyAlignment="0" applyProtection="0">
      <alignment horizontal="left" vertical="center"/>
    </xf>
    <xf numFmtId="0" fontId="19" fillId="0" borderId="195">
      <alignment horizontal="left" vertical="center"/>
    </xf>
    <xf numFmtId="0" fontId="19" fillId="0" borderId="245" applyNumberFormat="0" applyAlignment="0" applyProtection="0">
      <alignment horizontal="left" vertical="center"/>
    </xf>
    <xf numFmtId="4" fontId="243" fillId="37" borderId="273" applyNumberFormat="0" applyProtection="0">
      <alignment horizontal="right" vertical="center"/>
    </xf>
    <xf numFmtId="4" fontId="243" fillId="37" borderId="273" applyNumberFormat="0" applyProtection="0">
      <alignment horizontal="right" vertical="center"/>
    </xf>
    <xf numFmtId="4" fontId="243" fillId="8" borderId="273" applyNumberFormat="0" applyProtection="0">
      <alignment vertical="center"/>
    </xf>
    <xf numFmtId="4" fontId="243" fillId="8" borderId="273" applyNumberFormat="0" applyProtection="0">
      <alignment vertical="center"/>
    </xf>
    <xf numFmtId="4" fontId="244" fillId="8" borderId="273" applyNumberFormat="0" applyProtection="0">
      <alignment vertical="center"/>
    </xf>
    <xf numFmtId="4" fontId="244" fillId="8" borderId="273" applyNumberFormat="0" applyProtection="0">
      <alignment vertical="center"/>
    </xf>
    <xf numFmtId="4" fontId="16" fillId="37" borderId="275" applyNumberFormat="0" applyProtection="0">
      <alignment horizontal="left" vertical="center" indent="1"/>
    </xf>
    <xf numFmtId="4" fontId="16" fillId="37" borderId="275" applyNumberFormat="0" applyProtection="0">
      <alignment horizontal="left" vertical="center" indent="1"/>
    </xf>
    <xf numFmtId="4" fontId="16" fillId="74" borderId="203" applyNumberFormat="0" applyProtection="0">
      <alignment horizontal="left" vertical="center" indent="1"/>
    </xf>
    <xf numFmtId="4" fontId="16" fillId="6" borderId="305" applyNumberFormat="0" applyProtection="0">
      <alignment vertical="center"/>
    </xf>
    <xf numFmtId="39" fontId="12" fillId="0" borderId="172" applyNumberFormat="0" applyBorder="0">
      <alignment horizontal="right"/>
    </xf>
    <xf numFmtId="38" fontId="29" fillId="0" borderId="281" applyNumberFormat="0" applyFont="0" applyFill="0" applyAlignment="0" applyProtection="0"/>
    <xf numFmtId="265" fontId="117" fillId="47" borderId="293" applyFont="0" applyFill="0" applyBorder="0" applyAlignment="0"/>
    <xf numFmtId="265" fontId="117" fillId="47" borderId="293" applyFont="0" applyFill="0" applyBorder="0" applyAlignment="0"/>
    <xf numFmtId="0" fontId="94" fillId="42" borderId="311" applyNumberFormat="0" applyAlignment="0" applyProtection="0"/>
    <xf numFmtId="0" fontId="95" fillId="13" borderId="311" applyNumberFormat="0" applyAlignment="0" applyProtection="0"/>
    <xf numFmtId="0" fontId="95" fillId="13" borderId="311" applyNumberFormat="0" applyAlignment="0" applyProtection="0"/>
    <xf numFmtId="0" fontId="94" fillId="42" borderId="311" applyNumberFormat="0" applyAlignment="0" applyProtection="0"/>
    <xf numFmtId="251" fontId="18" fillId="0" borderId="296" applyNumberFormat="0" applyFont="0" applyFill="0" applyAlignment="0">
      <alignment vertical="center"/>
    </xf>
    <xf numFmtId="1" fontId="86" fillId="30" borderId="296">
      <alignment horizontal="center"/>
    </xf>
    <xf numFmtId="265" fontId="117" fillId="47" borderId="279" applyFont="0" applyFill="0" applyBorder="0" applyAlignment="0"/>
    <xf numFmtId="265" fontId="117" fillId="47" borderId="279" applyFont="0" applyFill="0" applyBorder="0" applyAlignment="0"/>
    <xf numFmtId="265" fontId="117" fillId="47" borderId="279" applyFont="0" applyFill="0" applyBorder="0" applyAlignment="0"/>
    <xf numFmtId="265" fontId="117" fillId="47" borderId="279" applyFont="0" applyFill="0" applyBorder="0" applyAlignment="0"/>
    <xf numFmtId="0" fontId="94" fillId="42" borderId="284" applyNumberFormat="0" applyAlignment="0" applyProtection="0"/>
    <xf numFmtId="0" fontId="95" fillId="13" borderId="284" applyNumberFormat="0" applyAlignment="0" applyProtection="0"/>
    <xf numFmtId="0" fontId="95" fillId="13" borderId="284" applyNumberFormat="0" applyAlignment="0" applyProtection="0"/>
    <xf numFmtId="167" fontId="128" fillId="0" borderId="285">
      <protection locked="0"/>
    </xf>
    <xf numFmtId="167" fontId="128" fillId="0" borderId="285">
      <protection locked="0"/>
    </xf>
    <xf numFmtId="0" fontId="94" fillId="42" borderId="284" applyNumberFormat="0" applyAlignment="0" applyProtection="0"/>
    <xf numFmtId="0" fontId="29" fillId="0" borderId="310" applyNumberFormat="0" applyFill="0" applyAlignment="0" applyProtection="0"/>
    <xf numFmtId="0" fontId="29" fillId="0" borderId="283" applyNumberFormat="0" applyFill="0" applyAlignment="0" applyProtection="0"/>
    <xf numFmtId="0" fontId="77" fillId="0" borderId="283" applyNumberFormat="0" applyFill="0" applyBorder="0" applyAlignment="0" applyProtection="0"/>
    <xf numFmtId="0" fontId="76" fillId="0" borderId="283" applyNumberFormat="0" applyFill="0" applyBorder="0" applyAlignment="0" applyProtection="0"/>
    <xf numFmtId="0" fontId="75" fillId="0" borderId="283" applyNumberFormat="0" applyFill="0" applyBorder="0" applyAlignment="0" applyProtection="0"/>
    <xf numFmtId="0" fontId="44" fillId="30" borderId="296" applyNumberFormat="0" applyAlignment="0" applyProtection="0"/>
    <xf numFmtId="247" fontId="67" fillId="36" borderId="292" applyFont="0">
      <alignment horizontal="right"/>
    </xf>
    <xf numFmtId="247" fontId="67" fillId="36" borderId="292" applyFont="0">
      <alignment horizontal="right"/>
    </xf>
    <xf numFmtId="0" fontId="148" fillId="11" borderId="284" applyNumberFormat="0" applyAlignment="0" applyProtection="0"/>
    <xf numFmtId="0" fontId="148" fillId="15" borderId="284" applyNumberFormat="0" applyAlignment="0" applyProtection="0"/>
    <xf numFmtId="0" fontId="148" fillId="15" borderId="284" applyNumberFormat="0" applyAlignment="0" applyProtection="0"/>
    <xf numFmtId="0" fontId="148" fillId="11" borderId="284" applyNumberFormat="0" applyAlignment="0" applyProtection="0"/>
    <xf numFmtId="184" fontId="10" fillId="0" borderId="293" applyBorder="0">
      <alignment horizontal="right"/>
    </xf>
    <xf numFmtId="184" fontId="10" fillId="35" borderId="293" applyBorder="0">
      <alignment horizontal="right"/>
    </xf>
    <xf numFmtId="172" fontId="65" fillId="0" borderId="293" applyBorder="0"/>
    <xf numFmtId="290" fontId="29" fillId="57" borderId="279" applyNumberFormat="0" applyFont="0" applyBorder="0" applyAlignment="0" applyProtection="0">
      <alignment horizontal="right"/>
    </xf>
    <xf numFmtId="290" fontId="29" fillId="57" borderId="279" applyNumberFormat="0" applyFont="0" applyBorder="0" applyAlignment="0" applyProtection="0">
      <alignment horizontal="right"/>
    </xf>
    <xf numFmtId="290" fontId="29" fillId="57" borderId="279" applyNumberFormat="0" applyFont="0" applyBorder="0" applyAlignment="0" applyProtection="0">
      <alignment horizontal="right"/>
    </xf>
    <xf numFmtId="290" fontId="29" fillId="57" borderId="279" applyNumberFormat="0" applyFont="0" applyBorder="0" applyAlignment="0" applyProtection="0">
      <alignment horizontal="right"/>
    </xf>
    <xf numFmtId="0" fontId="47" fillId="0" borderId="309" applyNumberFormat="0" applyFill="0" applyAlignment="0" applyProtection="0"/>
    <xf numFmtId="0" fontId="49" fillId="0" borderId="239" applyNumberFormat="0" applyFill="0" applyProtection="0">
      <alignment horizontal="center"/>
    </xf>
    <xf numFmtId="0" fontId="148" fillId="11" borderId="242" applyNumberFormat="0" applyAlignment="0" applyProtection="0"/>
    <xf numFmtId="4" fontId="246" fillId="8" borderId="231" applyNumberFormat="0" applyProtection="0">
      <alignment horizontal="right" vertical="center"/>
    </xf>
    <xf numFmtId="0" fontId="304" fillId="0" borderId="209" applyNumberFormat="0" applyFill="0" applyBorder="0" applyAlignment="0" applyProtection="0"/>
    <xf numFmtId="0" fontId="303" fillId="0" borderId="209" applyNumberFormat="0" applyFill="0" applyBorder="0" applyAlignment="0" applyProtection="0"/>
    <xf numFmtId="0" fontId="302" fillId="0" borderId="209" applyNumberFormat="0" applyFill="0" applyBorder="0" applyAlignment="0" applyProtection="0"/>
    <xf numFmtId="39" fontId="12" fillId="0" borderId="218" applyNumberFormat="0" applyBorder="0">
      <alignment horizontal="right"/>
    </xf>
    <xf numFmtId="0" fontId="259" fillId="0" borderId="219" applyNumberFormat="0" applyFill="0" applyProtection="0">
      <alignment horizontal="right"/>
    </xf>
    <xf numFmtId="0" fontId="259" fillId="0" borderId="219" applyNumberFormat="0" applyFill="0" applyProtection="0">
      <alignment horizontal="right"/>
    </xf>
    <xf numFmtId="0" fontId="259" fillId="0" borderId="219" applyNumberFormat="0" applyFill="0" applyProtection="0">
      <alignment horizontal="right"/>
    </xf>
    <xf numFmtId="0" fontId="259" fillId="0" borderId="219" applyNumberFormat="0" applyFill="0" applyProtection="0">
      <alignment horizontal="right"/>
    </xf>
    <xf numFmtId="0" fontId="302" fillId="0" borderId="236" applyNumberFormat="0" applyFill="0" applyBorder="0" applyAlignment="0" applyProtection="0"/>
    <xf numFmtId="0" fontId="261" fillId="0" borderId="209" applyNumberFormat="0" applyFill="0" applyBorder="0" applyAlignment="0" applyProtection="0"/>
    <xf numFmtId="0" fontId="12" fillId="0" borderId="217"/>
    <xf numFmtId="0" fontId="12" fillId="0" borderId="217"/>
    <xf numFmtId="4" fontId="16" fillId="74" borderId="225" applyNumberFormat="0" applyProtection="0">
      <alignment horizontal="left" vertical="center" indent="1"/>
    </xf>
    <xf numFmtId="0" fontId="261" fillId="0" borderId="236" applyNumberFormat="0" applyFill="0" applyBorder="0" applyAlignment="0" applyProtection="0"/>
    <xf numFmtId="0" fontId="153" fillId="0" borderId="224">
      <alignment vertical="center"/>
    </xf>
    <xf numFmtId="0" fontId="12" fillId="0" borderId="233"/>
    <xf numFmtId="172" fontId="238" fillId="0" borderId="204" applyNumberFormat="0" applyAlignment="0" applyProtection="0">
      <alignment horizontal="right" vertical="center"/>
    </xf>
    <xf numFmtId="0" fontId="11" fillId="0" borderId="220" applyBorder="0">
      <alignment horizontal="right"/>
    </xf>
    <xf numFmtId="0" fontId="12" fillId="0" borderId="233"/>
    <xf numFmtId="4" fontId="246" fillId="8" borderId="215" applyNumberFormat="0" applyProtection="0">
      <alignment horizontal="right" vertical="center"/>
    </xf>
    <xf numFmtId="4" fontId="246" fillId="8" borderId="215" applyNumberFormat="0" applyProtection="0">
      <alignment horizontal="right" vertical="center"/>
    </xf>
    <xf numFmtId="4" fontId="245" fillId="75" borderId="216" applyNumberFormat="0" applyProtection="0">
      <alignment horizontal="left" vertical="center" indent="1"/>
    </xf>
    <xf numFmtId="4" fontId="245" fillId="75" borderId="216" applyNumberFormat="0" applyProtection="0">
      <alignment horizontal="left" vertical="center" indent="1"/>
    </xf>
    <xf numFmtId="4" fontId="16" fillId="37" borderId="215" applyNumberFormat="0" applyProtection="0">
      <alignment horizontal="left" vertical="center" indent="1"/>
    </xf>
    <xf numFmtId="4" fontId="16" fillId="37" borderId="215" applyNumberFormat="0" applyProtection="0">
      <alignment horizontal="left" vertical="center" indent="1"/>
    </xf>
    <xf numFmtId="4" fontId="244" fillId="8" borderId="215" applyNumberFormat="0" applyProtection="0">
      <alignment horizontal="right" vertical="center"/>
    </xf>
    <xf numFmtId="4" fontId="244" fillId="8" borderId="215" applyNumberFormat="0" applyProtection="0">
      <alignment horizontal="right" vertical="center"/>
    </xf>
    <xf numFmtId="4" fontId="243" fillId="8" borderId="215" applyNumberFormat="0" applyProtection="0">
      <alignment horizontal="right" vertical="center"/>
    </xf>
    <xf numFmtId="4" fontId="243" fillId="8" borderId="215" applyNumberFormat="0" applyProtection="0">
      <alignment horizontal="right" vertical="center"/>
    </xf>
    <xf numFmtId="4" fontId="16" fillId="37" borderId="216" applyNumberFormat="0" applyProtection="0">
      <alignment horizontal="left" vertical="center" indent="1"/>
    </xf>
    <xf numFmtId="4" fontId="16" fillId="37" borderId="216" applyNumberFormat="0" applyProtection="0">
      <alignment horizontal="left" vertical="center" indent="1"/>
    </xf>
    <xf numFmtId="4" fontId="244" fillId="8" borderId="215" applyNumberFormat="0" applyProtection="0">
      <alignment vertical="center"/>
    </xf>
    <xf numFmtId="4" fontId="244" fillId="8" borderId="215" applyNumberFormat="0" applyProtection="0">
      <alignment vertical="center"/>
    </xf>
    <xf numFmtId="4" fontId="243" fillId="8" borderId="215" applyNumberFormat="0" applyProtection="0">
      <alignment vertical="center"/>
    </xf>
    <xf numFmtId="4" fontId="243" fillId="8" borderId="215" applyNumberFormat="0" applyProtection="0">
      <alignment vertical="center"/>
    </xf>
    <xf numFmtId="4" fontId="243" fillId="37" borderId="215" applyNumberFormat="0" applyProtection="0">
      <alignment horizontal="right" vertical="center"/>
    </xf>
    <xf numFmtId="4" fontId="16" fillId="74" borderId="225" applyNumberFormat="0" applyProtection="0">
      <alignment horizontal="left" vertical="center" indent="1"/>
    </xf>
    <xf numFmtId="4" fontId="243" fillId="73" borderId="215" applyNumberFormat="0" applyProtection="0">
      <alignment horizontal="right" vertical="center"/>
    </xf>
    <xf numFmtId="4" fontId="243" fillId="73" borderId="215" applyNumberFormat="0" applyProtection="0">
      <alignment horizontal="right" vertical="center"/>
    </xf>
    <xf numFmtId="4" fontId="243" fillId="72" borderId="215" applyNumberFormat="0" applyProtection="0">
      <alignment horizontal="right" vertical="center"/>
    </xf>
    <xf numFmtId="4" fontId="243" fillId="72" borderId="215" applyNumberFormat="0" applyProtection="0">
      <alignment horizontal="right" vertical="center"/>
    </xf>
    <xf numFmtId="4" fontId="243" fillId="71" borderId="215" applyNumberFormat="0" applyProtection="0">
      <alignment horizontal="right" vertical="center"/>
    </xf>
    <xf numFmtId="4" fontId="243" fillId="71" borderId="215" applyNumberFormat="0" applyProtection="0">
      <alignment horizontal="right" vertical="center"/>
    </xf>
    <xf numFmtId="4" fontId="243" fillId="47" borderId="215" applyNumberFormat="0" applyProtection="0">
      <alignment horizontal="right" vertical="center"/>
    </xf>
    <xf numFmtId="4" fontId="243" fillId="47" borderId="215" applyNumberFormat="0" applyProtection="0">
      <alignment horizontal="right" vertical="center"/>
    </xf>
    <xf numFmtId="4" fontId="243" fillId="35" borderId="215" applyNumberFormat="0" applyProtection="0">
      <alignment horizontal="right" vertical="center"/>
    </xf>
    <xf numFmtId="4" fontId="243" fillId="35" borderId="215" applyNumberFormat="0" applyProtection="0">
      <alignment horizontal="right" vertical="center"/>
    </xf>
    <xf numFmtId="4" fontId="243" fillId="33" borderId="215" applyNumberFormat="0" applyProtection="0">
      <alignment horizontal="right" vertical="center"/>
    </xf>
    <xf numFmtId="4" fontId="243" fillId="33" borderId="215" applyNumberFormat="0" applyProtection="0">
      <alignment horizontal="right" vertical="center"/>
    </xf>
    <xf numFmtId="4" fontId="243" fillId="32" borderId="215" applyNumberFormat="0" applyProtection="0">
      <alignment horizontal="right" vertical="center"/>
    </xf>
    <xf numFmtId="4" fontId="243" fillId="32" borderId="215" applyNumberFormat="0" applyProtection="0">
      <alignment horizontal="right" vertical="center"/>
    </xf>
    <xf numFmtId="4" fontId="243" fillId="70" borderId="215" applyNumberFormat="0" applyProtection="0">
      <alignment horizontal="right" vertical="center"/>
    </xf>
    <xf numFmtId="4" fontId="243" fillId="70" borderId="215" applyNumberFormat="0" applyProtection="0">
      <alignment horizontal="right" vertical="center"/>
    </xf>
    <xf numFmtId="4" fontId="243" fillId="69" borderId="215" applyNumberFormat="0" applyProtection="0">
      <alignment horizontal="right" vertical="center"/>
    </xf>
    <xf numFmtId="4" fontId="243" fillId="6" borderId="215" applyNumberFormat="0" applyProtection="0">
      <alignment horizontal="left" vertical="center" indent="1"/>
    </xf>
    <xf numFmtId="4" fontId="242" fillId="6" borderId="215" applyNumberFormat="0" applyProtection="0">
      <alignment vertical="center"/>
    </xf>
    <xf numFmtId="4" fontId="242" fillId="6" borderId="215" applyNumberFormat="0" applyProtection="0">
      <alignment vertical="center"/>
    </xf>
    <xf numFmtId="4" fontId="16" fillId="6" borderId="215" applyNumberFormat="0" applyProtection="0">
      <alignment vertical="center"/>
    </xf>
    <xf numFmtId="0" fontId="153" fillId="0" borderId="224">
      <alignment vertical="center"/>
    </xf>
    <xf numFmtId="0" fontId="240" fillId="42" borderId="214" applyNumberFormat="0" applyAlignment="0" applyProtection="0"/>
    <xf numFmtId="0" fontId="240" fillId="13" borderId="214" applyNumberFormat="0" applyAlignment="0" applyProtection="0"/>
    <xf numFmtId="0" fontId="240" fillId="13" borderId="214" applyNumberFormat="0" applyAlignment="0" applyProtection="0"/>
    <xf numFmtId="4" fontId="246" fillId="8" borderId="231" applyNumberFormat="0" applyProtection="0">
      <alignment horizontal="right" vertical="center"/>
    </xf>
    <xf numFmtId="4" fontId="246" fillId="8" borderId="231" applyNumberFormat="0" applyProtection="0">
      <alignment horizontal="right" vertical="center"/>
    </xf>
    <xf numFmtId="4" fontId="245" fillId="75" borderId="232" applyNumberFormat="0" applyProtection="0">
      <alignment horizontal="left" vertical="center" indent="1"/>
    </xf>
    <xf numFmtId="4" fontId="245" fillId="75" borderId="232" applyNumberFormat="0" applyProtection="0">
      <alignment horizontal="left" vertical="center" indent="1"/>
    </xf>
    <xf numFmtId="4" fontId="16" fillId="37" borderId="231" applyNumberFormat="0" applyProtection="0">
      <alignment horizontal="left" vertical="center" indent="1"/>
    </xf>
    <xf numFmtId="4" fontId="16" fillId="37" borderId="231" applyNumberFormat="0" applyProtection="0">
      <alignment horizontal="left" vertical="center" indent="1"/>
    </xf>
    <xf numFmtId="4" fontId="243" fillId="8" borderId="231" applyNumberFormat="0" applyProtection="0">
      <alignment horizontal="right" vertical="center"/>
    </xf>
    <xf numFmtId="4" fontId="243" fillId="8" borderId="231" applyNumberFormat="0" applyProtection="0">
      <alignment horizontal="right" vertical="center"/>
    </xf>
    <xf numFmtId="4" fontId="16" fillId="37" borderId="232" applyNumberFormat="0" applyProtection="0">
      <alignment horizontal="left" vertical="center" indent="1"/>
    </xf>
    <xf numFmtId="4" fontId="16" fillId="37" borderId="232" applyNumberFormat="0" applyProtection="0">
      <alignment horizontal="left" vertical="center" indent="1"/>
    </xf>
    <xf numFmtId="4" fontId="244" fillId="8" borderId="231" applyNumberFormat="0" applyProtection="0">
      <alignment vertical="center"/>
    </xf>
    <xf numFmtId="4" fontId="244" fillId="8" borderId="231" applyNumberFormat="0" applyProtection="0">
      <alignment vertical="center"/>
    </xf>
    <xf numFmtId="4" fontId="243" fillId="8" borderId="231" applyNumberFormat="0" applyProtection="0">
      <alignment vertical="center"/>
    </xf>
    <xf numFmtId="4" fontId="243" fillId="8" borderId="231" applyNumberFormat="0" applyProtection="0">
      <alignment vertical="center"/>
    </xf>
    <xf numFmtId="4" fontId="243" fillId="37" borderId="231" applyNumberFormat="0" applyProtection="0">
      <alignment horizontal="right" vertical="center"/>
    </xf>
    <xf numFmtId="4" fontId="243" fillId="37" borderId="231" applyNumberFormat="0" applyProtection="0">
      <alignment horizontal="right" vertical="center"/>
    </xf>
    <xf numFmtId="4" fontId="16" fillId="74" borderId="225" applyNumberFormat="0" applyProtection="0">
      <alignment horizontal="left" vertical="center" indent="1"/>
    </xf>
    <xf numFmtId="4" fontId="243" fillId="73" borderId="231" applyNumberFormat="0" applyProtection="0">
      <alignment horizontal="right" vertical="center"/>
    </xf>
    <xf numFmtId="4" fontId="243" fillId="72" borderId="231" applyNumberFormat="0" applyProtection="0">
      <alignment horizontal="right" vertical="center"/>
    </xf>
    <xf numFmtId="4" fontId="243" fillId="72" borderId="231" applyNumberFormat="0" applyProtection="0">
      <alignment horizontal="right" vertical="center"/>
    </xf>
    <xf numFmtId="4" fontId="243" fillId="71" borderId="231" applyNumberFormat="0" applyProtection="0">
      <alignment horizontal="right" vertical="center"/>
    </xf>
    <xf numFmtId="4" fontId="243" fillId="71" borderId="231" applyNumberFormat="0" applyProtection="0">
      <alignment horizontal="right" vertical="center"/>
    </xf>
    <xf numFmtId="4" fontId="243" fillId="47" borderId="231" applyNumberFormat="0" applyProtection="0">
      <alignment horizontal="right" vertical="center"/>
    </xf>
    <xf numFmtId="4" fontId="243" fillId="47" borderId="231" applyNumberFormat="0" applyProtection="0">
      <alignment horizontal="right" vertical="center"/>
    </xf>
    <xf numFmtId="4" fontId="243" fillId="35" borderId="231" applyNumberFormat="0" applyProtection="0">
      <alignment horizontal="right" vertical="center"/>
    </xf>
    <xf numFmtId="4" fontId="243" fillId="35" borderId="231" applyNumberFormat="0" applyProtection="0">
      <alignment horizontal="right" vertical="center"/>
    </xf>
    <xf numFmtId="4" fontId="243" fillId="33" borderId="231" applyNumberFormat="0" applyProtection="0">
      <alignment horizontal="right" vertical="center"/>
    </xf>
    <xf numFmtId="4" fontId="243" fillId="33" borderId="231" applyNumberFormat="0" applyProtection="0">
      <alignment horizontal="right" vertical="center"/>
    </xf>
    <xf numFmtId="4" fontId="243" fillId="32" borderId="231" applyNumberFormat="0" applyProtection="0">
      <alignment horizontal="right" vertical="center"/>
    </xf>
    <xf numFmtId="4" fontId="243" fillId="70" borderId="231" applyNumberFormat="0" applyProtection="0">
      <alignment horizontal="right" vertical="center"/>
    </xf>
    <xf numFmtId="4" fontId="243" fillId="70" borderId="231" applyNumberFormat="0" applyProtection="0">
      <alignment horizontal="right" vertical="center"/>
    </xf>
    <xf numFmtId="4" fontId="243" fillId="69" borderId="231" applyNumberFormat="0" applyProtection="0">
      <alignment horizontal="right" vertical="center"/>
    </xf>
    <xf numFmtId="4" fontId="243" fillId="69" borderId="231" applyNumberFormat="0" applyProtection="0">
      <alignment horizontal="right" vertical="center"/>
    </xf>
    <xf numFmtId="9" fontId="18" fillId="0" borderId="213"/>
    <xf numFmtId="4" fontId="16" fillId="6" borderId="231" applyNumberFormat="0" applyProtection="0">
      <alignment vertical="center"/>
    </xf>
    <xf numFmtId="0" fontId="153" fillId="0" borderId="224">
      <alignment vertical="center"/>
    </xf>
    <xf numFmtId="0" fontId="240" fillId="42" borderId="230" applyNumberFormat="0" applyAlignment="0" applyProtection="0"/>
    <xf numFmtId="0" fontId="240" fillId="13" borderId="230" applyNumberFormat="0" applyAlignment="0" applyProtection="0"/>
    <xf numFmtId="0" fontId="240" fillId="13" borderId="230" applyNumberFormat="0" applyAlignment="0" applyProtection="0"/>
    <xf numFmtId="0" fontId="240" fillId="13" borderId="230" applyNumberFormat="0" applyAlignment="0" applyProtection="0"/>
    <xf numFmtId="0" fontId="240" fillId="13" borderId="230" applyNumberFormat="0" applyAlignment="0" applyProtection="0"/>
    <xf numFmtId="9" fontId="18" fillId="0" borderId="229"/>
    <xf numFmtId="0" fontId="32" fillId="17" borderId="213" applyNumberFormat="0" applyFont="0" applyAlignment="0" applyProtection="0"/>
    <xf numFmtId="0" fontId="32" fillId="17" borderId="213" applyNumberFormat="0" applyFont="0" applyAlignment="0" applyProtection="0"/>
    <xf numFmtId="0" fontId="11" fillId="17" borderId="213" applyNumberFormat="0" applyFont="0" applyAlignment="0" applyProtection="0"/>
    <xf numFmtId="0" fontId="29" fillId="17" borderId="210" applyNumberFormat="0" applyFont="0" applyAlignment="0" applyProtection="0"/>
    <xf numFmtId="0" fontId="29" fillId="17" borderId="210" applyNumberFormat="0" applyFont="0" applyAlignment="0" applyProtection="0"/>
    <xf numFmtId="0" fontId="11" fillId="17" borderId="213" applyNumberFormat="0" applyFont="0" applyAlignment="0" applyProtection="0"/>
    <xf numFmtId="0" fontId="32" fillId="17" borderId="229" applyNumberFormat="0" applyFont="0" applyAlignment="0" applyProtection="0"/>
    <xf numFmtId="0" fontId="32" fillId="17" borderId="229" applyNumberFormat="0" applyFont="0" applyAlignment="0" applyProtection="0"/>
    <xf numFmtId="0" fontId="11" fillId="17" borderId="229" applyNumberFormat="0" applyFont="0" applyAlignment="0" applyProtection="0"/>
    <xf numFmtId="0" fontId="29" fillId="17" borderId="237" applyNumberFormat="0" applyFont="0" applyAlignment="0" applyProtection="0"/>
    <xf numFmtId="0" fontId="29" fillId="17" borderId="237" applyNumberFormat="0" applyFont="0" applyAlignment="0" applyProtection="0"/>
    <xf numFmtId="0" fontId="11" fillId="17" borderId="229" applyNumberFormat="0" applyFont="0" applyAlignment="0" applyProtection="0"/>
    <xf numFmtId="0" fontId="47" fillId="0" borderId="208" applyNumberFormat="0" applyFill="0" applyAlignment="0" applyProtection="0"/>
    <xf numFmtId="167" fontId="128" fillId="0" borderId="243">
      <protection locked="0"/>
    </xf>
    <xf numFmtId="38" fontId="29" fillId="0" borderId="207" applyNumberFormat="0" applyFont="0" applyFill="0" applyAlignment="0" applyProtection="0"/>
    <xf numFmtId="311" fontId="201" fillId="62" borderId="226" applyFont="0" applyFill="0" applyBorder="0" applyAlignment="0">
      <alignment horizontal="center"/>
    </xf>
    <xf numFmtId="311" fontId="201" fillId="62" borderId="226" applyFont="0" applyFill="0" applyBorder="0" applyAlignment="0">
      <alignment horizontal="center"/>
    </xf>
    <xf numFmtId="38" fontId="29" fillId="0" borderId="207" applyNumberFormat="0" applyFont="0" applyFill="0" applyAlignment="0" applyProtection="0"/>
    <xf numFmtId="0" fontId="12" fillId="62" borderId="212">
      <alignment horizontal="left" vertical="center" wrapText="1"/>
    </xf>
    <xf numFmtId="0" fontId="12" fillId="62" borderId="212">
      <alignment horizontal="left" vertical="center" wrapText="1"/>
    </xf>
    <xf numFmtId="172" fontId="65" fillId="0" borderId="219" applyBorder="0"/>
    <xf numFmtId="184" fontId="10" fillId="35" borderId="219" applyBorder="0">
      <alignment horizontal="right"/>
    </xf>
    <xf numFmtId="184" fontId="10" fillId="0" borderId="219" applyBorder="0">
      <alignment horizontal="right"/>
    </xf>
    <xf numFmtId="0" fontId="19" fillId="0" borderId="218">
      <alignment horizontal="left" vertical="center"/>
    </xf>
    <xf numFmtId="0" fontId="19" fillId="0" borderId="218">
      <alignment horizontal="left" vertical="center"/>
    </xf>
    <xf numFmtId="0" fontId="19" fillId="0" borderId="204" applyNumberFormat="0" applyAlignment="0" applyProtection="0">
      <alignment horizontal="left" vertical="center"/>
    </xf>
    <xf numFmtId="38" fontId="29" fillId="0" borderId="207" applyNumberFormat="0" applyFont="0" applyFill="0" applyAlignment="0" applyProtection="0"/>
    <xf numFmtId="1" fontId="58" fillId="9" borderId="222">
      <alignment horizontal="center" vertical="center"/>
    </xf>
    <xf numFmtId="0" fontId="12" fillId="62" borderId="228">
      <alignment horizontal="left" vertical="center" wrapText="1"/>
    </xf>
    <xf numFmtId="0" fontId="12" fillId="62" borderId="228">
      <alignment horizontal="left" vertical="center" wrapText="1"/>
    </xf>
    <xf numFmtId="0" fontId="29" fillId="0" borderId="223" applyNumberFormat="0" applyFont="0" applyFill="0" applyAlignment="0" applyProtection="0">
      <alignment vertical="center" wrapText="1"/>
    </xf>
    <xf numFmtId="0" fontId="10" fillId="0" borderId="218" applyFont="0" applyFill="0" applyBorder="0" applyAlignment="0" applyProtection="0">
      <alignment horizontal="center"/>
    </xf>
    <xf numFmtId="1" fontId="11" fillId="58" borderId="221" applyNumberFormat="0" applyBorder="0" applyAlignment="0">
      <alignment horizontal="centerContinuous" vertical="center"/>
      <protection locked="0"/>
    </xf>
    <xf numFmtId="0" fontId="92" fillId="40" borderId="219"/>
    <xf numFmtId="290" fontId="29" fillId="57" borderId="219" applyNumberFormat="0" applyFont="0" applyBorder="0" applyAlignment="0" applyProtection="0">
      <alignment horizontal="right"/>
    </xf>
    <xf numFmtId="290" fontId="29" fillId="57" borderId="219" applyNumberFormat="0" applyFont="0" applyBorder="0" applyAlignment="0" applyProtection="0">
      <alignment horizontal="right"/>
    </xf>
    <xf numFmtId="172" fontId="65" fillId="0" borderId="205" applyBorder="0"/>
    <xf numFmtId="290" fontId="29" fillId="57" borderId="219" applyNumberFormat="0" applyFont="0" applyBorder="0" applyAlignment="0" applyProtection="0">
      <alignment horizontal="right"/>
    </xf>
    <xf numFmtId="184" fontId="10" fillId="35" borderId="205" applyBorder="0">
      <alignment horizontal="right"/>
    </xf>
    <xf numFmtId="184" fontId="10" fillId="0" borderId="205" applyBorder="0">
      <alignment horizontal="right"/>
    </xf>
    <xf numFmtId="290" fontId="29" fillId="57" borderId="219" applyNumberFormat="0" applyFont="0" applyBorder="0" applyAlignment="0" applyProtection="0">
      <alignment horizontal="right"/>
    </xf>
    <xf numFmtId="1" fontId="58" fillId="9" borderId="222">
      <alignment horizontal="center" vertical="center"/>
    </xf>
    <xf numFmtId="0" fontId="75" fillId="0" borderId="209" applyNumberFormat="0" applyFill="0" applyBorder="0" applyAlignment="0" applyProtection="0"/>
    <xf numFmtId="0" fontId="76" fillId="0" borderId="209" applyNumberFormat="0" applyFill="0" applyBorder="0" applyAlignment="0" applyProtection="0"/>
    <xf numFmtId="0" fontId="77" fillId="0" borderId="209" applyNumberFormat="0" applyFill="0" applyBorder="0" applyAlignment="0" applyProtection="0"/>
    <xf numFmtId="0" fontId="29" fillId="0" borderId="209" applyNumberFormat="0" applyFill="0" applyAlignment="0" applyProtection="0"/>
    <xf numFmtId="0" fontId="148" fillId="11" borderId="210" applyNumberFormat="0" applyAlignment="0" applyProtection="0"/>
    <xf numFmtId="0" fontId="148" fillId="15" borderId="210" applyNumberFormat="0" applyAlignment="0" applyProtection="0"/>
    <xf numFmtId="0" fontId="148" fillId="15" borderId="210" applyNumberFormat="0" applyAlignment="0" applyProtection="0"/>
    <xf numFmtId="0" fontId="148" fillId="11" borderId="210" applyNumberFormat="0" applyAlignment="0" applyProtection="0"/>
    <xf numFmtId="0" fontId="29" fillId="0" borderId="223" applyNumberFormat="0" applyFont="0" applyFill="0" applyAlignment="0" applyProtection="0">
      <alignment vertical="center" wrapText="1"/>
    </xf>
    <xf numFmtId="265" fontId="117" fillId="47" borderId="219" applyFont="0" applyFill="0" applyBorder="0" applyAlignment="0"/>
    <xf numFmtId="0" fontId="92" fillId="40" borderId="205"/>
    <xf numFmtId="167" fontId="128" fillId="0" borderId="227">
      <protection locked="0"/>
    </xf>
    <xf numFmtId="0" fontId="94" fillId="42" borderId="210" applyNumberFormat="0" applyAlignment="0" applyProtection="0"/>
    <xf numFmtId="0" fontId="95" fillId="13" borderId="210" applyNumberFormat="0" applyAlignment="0" applyProtection="0"/>
    <xf numFmtId="0" fontId="95" fillId="13" borderId="210" applyNumberFormat="0" applyAlignment="0" applyProtection="0"/>
    <xf numFmtId="0" fontId="94" fillId="42" borderId="210" applyNumberFormat="0" applyAlignment="0" applyProtection="0"/>
    <xf numFmtId="240" fontId="132" fillId="0" borderId="218" applyNumberFormat="0" applyFill="0" applyBorder="0" applyProtection="0"/>
    <xf numFmtId="240" fontId="132" fillId="0" borderId="218" applyNumberFormat="0" applyFill="0" applyBorder="0" applyProtection="0"/>
    <xf numFmtId="167" fontId="128" fillId="0" borderId="211">
      <protection locked="0"/>
    </xf>
    <xf numFmtId="265" fontId="117" fillId="47" borderId="219" applyFont="0" applyFill="0" applyBorder="0" applyAlignment="0"/>
    <xf numFmtId="265" fontId="117" fillId="47" borderId="219" applyFont="0" applyFill="0" applyBorder="0" applyAlignment="0"/>
    <xf numFmtId="0" fontId="94" fillId="42" borderId="265" applyNumberFormat="0" applyAlignment="0" applyProtection="0"/>
    <xf numFmtId="265" fontId="117" fillId="47" borderId="219" applyFont="0" applyFill="0" applyBorder="0" applyAlignment="0"/>
    <xf numFmtId="265" fontId="117" fillId="47" borderId="219" applyFont="0" applyFill="0" applyBorder="0" applyAlignment="0"/>
    <xf numFmtId="0" fontId="94" fillId="42" borderId="237" applyNumberFormat="0" applyAlignment="0" applyProtection="0"/>
    <xf numFmtId="0" fontId="95" fillId="13" borderId="237" applyNumberFormat="0" applyAlignment="0" applyProtection="0"/>
    <xf numFmtId="0" fontId="95" fillId="13" borderId="237" applyNumberFormat="0" applyAlignment="0" applyProtection="0"/>
    <xf numFmtId="0" fontId="94" fillId="42" borderId="237" applyNumberFormat="0" applyAlignment="0" applyProtection="0"/>
    <xf numFmtId="251" fontId="18" fillId="0" borderId="222" applyNumberFormat="0" applyFont="0" applyFill="0" applyAlignment="0">
      <alignment vertical="center"/>
    </xf>
    <xf numFmtId="1" fontId="86" fillId="30" borderId="222">
      <alignment horizontal="center"/>
    </xf>
    <xf numFmtId="265" fontId="117" fillId="47" borderId="205" applyFont="0" applyFill="0" applyBorder="0" applyAlignment="0"/>
    <xf numFmtId="265" fontId="117" fillId="47" borderId="205" applyFont="0" applyFill="0" applyBorder="0" applyAlignment="0"/>
    <xf numFmtId="265" fontId="117" fillId="47" borderId="205" applyFont="0" applyFill="0" applyBorder="0" applyAlignment="0"/>
    <xf numFmtId="265" fontId="117" fillId="47" borderId="205" applyFont="0" applyFill="0" applyBorder="0" applyAlignment="0"/>
    <xf numFmtId="0" fontId="94" fillId="42" borderId="210" applyNumberFormat="0" applyAlignment="0" applyProtection="0"/>
    <xf numFmtId="0" fontId="95" fillId="13" borderId="210" applyNumberFormat="0" applyAlignment="0" applyProtection="0"/>
    <xf numFmtId="0" fontId="95" fillId="13" borderId="210" applyNumberFormat="0" applyAlignment="0" applyProtection="0"/>
    <xf numFmtId="167" fontId="128" fillId="0" borderId="211">
      <protection locked="0"/>
    </xf>
    <xf numFmtId="167" fontId="128" fillId="0" borderId="211">
      <protection locked="0"/>
    </xf>
    <xf numFmtId="0" fontId="94" fillId="42" borderId="210" applyNumberFormat="0" applyAlignment="0" applyProtection="0"/>
    <xf numFmtId="0" fontId="29" fillId="0" borderId="236" applyNumberFormat="0" applyFill="0" applyAlignment="0" applyProtection="0"/>
    <xf numFmtId="0" fontId="29" fillId="0" borderId="209" applyNumberFormat="0" applyFill="0" applyAlignment="0" applyProtection="0"/>
    <xf numFmtId="0" fontId="77" fillId="0" borderId="209" applyNumberFormat="0" applyFill="0" applyBorder="0" applyAlignment="0" applyProtection="0"/>
    <xf numFmtId="0" fontId="76" fillId="0" borderId="209" applyNumberFormat="0" applyFill="0" applyBorder="0" applyAlignment="0" applyProtection="0"/>
    <xf numFmtId="0" fontId="75" fillId="0" borderId="209" applyNumberFormat="0" applyFill="0" applyBorder="0" applyAlignment="0" applyProtection="0"/>
    <xf numFmtId="1" fontId="86" fillId="30" borderId="222">
      <alignment horizontal="center"/>
    </xf>
    <xf numFmtId="0" fontId="44" fillId="30" borderId="222" applyNumberFormat="0" applyAlignment="0" applyProtection="0"/>
    <xf numFmtId="247" fontId="67" fillId="36" borderId="218" applyFont="0">
      <alignment horizontal="right"/>
    </xf>
    <xf numFmtId="247" fontId="67" fillId="36" borderId="218" applyFont="0">
      <alignment horizontal="right"/>
    </xf>
    <xf numFmtId="0" fontId="148" fillId="11" borderId="210" applyNumberFormat="0" applyAlignment="0" applyProtection="0"/>
    <xf numFmtId="0" fontId="148" fillId="15" borderId="210" applyNumberFormat="0" applyAlignment="0" applyProtection="0"/>
    <xf numFmtId="0" fontId="148" fillId="15" borderId="210" applyNumberFormat="0" applyAlignment="0" applyProtection="0"/>
    <xf numFmtId="0" fontId="148" fillId="11" borderId="210" applyNumberFormat="0" applyAlignment="0" applyProtection="0"/>
    <xf numFmtId="184" fontId="10" fillId="0" borderId="219" applyBorder="0">
      <alignment horizontal="right"/>
    </xf>
    <xf numFmtId="184" fontId="10" fillId="35" borderId="219" applyBorder="0">
      <alignment horizontal="right"/>
    </xf>
    <xf numFmtId="172" fontId="65" fillId="0" borderId="219" applyBorder="0"/>
    <xf numFmtId="290" fontId="29" fillId="57" borderId="205" applyNumberFormat="0" applyFont="0" applyBorder="0" applyAlignment="0" applyProtection="0">
      <alignment horizontal="right"/>
    </xf>
    <xf numFmtId="290" fontId="29" fillId="57" borderId="205" applyNumberFormat="0" applyFont="0" applyBorder="0" applyAlignment="0" applyProtection="0">
      <alignment horizontal="right"/>
    </xf>
    <xf numFmtId="290" fontId="29" fillId="57" borderId="205" applyNumberFormat="0" applyFont="0" applyBorder="0" applyAlignment="0" applyProtection="0">
      <alignment horizontal="right"/>
    </xf>
    <xf numFmtId="290" fontId="29" fillId="57" borderId="205" applyNumberFormat="0" applyFont="0" applyBorder="0" applyAlignment="0" applyProtection="0">
      <alignment horizontal="right"/>
    </xf>
    <xf numFmtId="1" fontId="11" fillId="58" borderId="206" applyNumberFormat="0" applyBorder="0" applyAlignment="0">
      <alignment horizontal="centerContinuous" vertical="center"/>
      <protection locked="0"/>
    </xf>
    <xf numFmtId="0" fontId="47" fillId="0" borderId="235" applyNumberFormat="0" applyFill="0" applyAlignment="0" applyProtection="0"/>
    <xf numFmtId="0" fontId="47" fillId="0" borderId="208" applyNumberFormat="0" applyFill="0" applyAlignment="0" applyProtection="0"/>
    <xf numFmtId="0" fontId="12" fillId="62" borderId="212">
      <alignment horizontal="left" vertical="center" wrapText="1"/>
    </xf>
    <xf numFmtId="0" fontId="12" fillId="62" borderId="212">
      <alignment horizontal="left" vertical="center" wrapText="1"/>
    </xf>
    <xf numFmtId="38" fontId="29" fillId="0" borderId="207" applyNumberFormat="0" applyFont="0" applyFill="0" applyAlignment="0" applyProtection="0"/>
    <xf numFmtId="174" fontId="76" fillId="0" borderId="145" applyAlignment="0">
      <alignment horizontal="right"/>
    </xf>
    <xf numFmtId="0" fontId="95" fillId="13" borderId="242" applyNumberFormat="0" applyAlignment="0" applyProtection="0"/>
    <xf numFmtId="0" fontId="94" fillId="42" borderId="242" applyNumberFormat="0" applyAlignment="0" applyProtection="0"/>
    <xf numFmtId="0" fontId="240" fillId="13" borderId="230" applyNumberFormat="0" applyAlignment="0" applyProtection="0"/>
    <xf numFmtId="0" fontId="240" fillId="13" borderId="230" applyNumberFormat="0" applyAlignment="0" applyProtection="0"/>
    <xf numFmtId="0" fontId="240" fillId="13" borderId="230" applyNumberFormat="0" applyAlignment="0" applyProtection="0"/>
    <xf numFmtId="0" fontId="240" fillId="13" borderId="230" applyNumberFormat="0" applyAlignment="0" applyProtection="0"/>
    <xf numFmtId="0" fontId="240" fillId="42" borderId="230" applyNumberFormat="0" applyAlignment="0" applyProtection="0"/>
    <xf numFmtId="0" fontId="240" fillId="42" borderId="230" applyNumberFormat="0" applyAlignment="0" applyProtection="0"/>
    <xf numFmtId="4" fontId="16" fillId="6" borderId="231" applyNumberFormat="0" applyProtection="0">
      <alignment vertical="center"/>
    </xf>
    <xf numFmtId="4" fontId="16" fillId="6" borderId="231" applyNumberFormat="0" applyProtection="0">
      <alignment vertical="center"/>
    </xf>
    <xf numFmtId="4" fontId="242" fillId="6" borderId="231" applyNumberFormat="0" applyProtection="0">
      <alignment vertical="center"/>
    </xf>
    <xf numFmtId="0" fontId="77" fillId="0" borderId="240" applyNumberFormat="0" applyFill="0" applyBorder="0" applyAlignment="0" applyProtection="0"/>
    <xf numFmtId="0" fontId="29" fillId="0" borderId="240" applyNumberFormat="0" applyFill="0" applyAlignment="0" applyProtection="0"/>
    <xf numFmtId="0" fontId="75" fillId="0" borderId="240" applyNumberFormat="0" applyFill="0" applyBorder="0" applyAlignment="0" applyProtection="0"/>
    <xf numFmtId="4" fontId="243" fillId="6" borderId="231" applyNumberFormat="0" applyProtection="0">
      <alignment horizontal="left" vertical="center" indent="1"/>
    </xf>
    <xf numFmtId="4" fontId="243" fillId="69" borderId="231" applyNumberFormat="0" applyProtection="0">
      <alignment horizontal="right" vertical="center"/>
    </xf>
    <xf numFmtId="4" fontId="243" fillId="70" borderId="231" applyNumberFormat="0" applyProtection="0">
      <alignment horizontal="right" vertical="center"/>
    </xf>
    <xf numFmtId="4" fontId="243" fillId="32" borderId="231" applyNumberFormat="0" applyProtection="0">
      <alignment horizontal="right" vertical="center"/>
    </xf>
    <xf numFmtId="247" fontId="67" fillId="36" borderId="195" applyFont="0">
      <alignment horizontal="right"/>
    </xf>
    <xf numFmtId="4" fontId="16" fillId="6" borderId="273" applyNumberFormat="0" applyProtection="0">
      <alignment vertical="center"/>
    </xf>
    <xf numFmtId="4" fontId="16" fillId="6" borderId="273" applyNumberFormat="0" applyProtection="0">
      <alignment vertical="center"/>
    </xf>
    <xf numFmtId="4" fontId="242" fillId="6" borderId="273" applyNumberFormat="0" applyProtection="0">
      <alignment vertical="center"/>
    </xf>
    <xf numFmtId="4" fontId="243" fillId="32" borderId="273" applyNumberFormat="0" applyProtection="0">
      <alignment horizontal="right" vertical="center"/>
    </xf>
    <xf numFmtId="4" fontId="243" fillId="69" borderId="273" applyNumberFormat="0" applyProtection="0">
      <alignment horizontal="right" vertical="center"/>
    </xf>
    <xf numFmtId="4" fontId="243" fillId="69" borderId="273" applyNumberFormat="0" applyProtection="0">
      <alignment horizontal="right" vertical="center"/>
    </xf>
    <xf numFmtId="4" fontId="243" fillId="70" borderId="273" applyNumberFormat="0" applyProtection="0">
      <alignment horizontal="right" vertical="center"/>
    </xf>
    <xf numFmtId="4" fontId="16" fillId="74" borderId="274" applyNumberFormat="0" applyProtection="0">
      <alignment horizontal="left" vertical="center" indent="1"/>
    </xf>
    <xf numFmtId="4" fontId="243" fillId="35" borderId="273" applyNumberFormat="0" applyProtection="0">
      <alignment horizontal="right" vertical="center"/>
    </xf>
    <xf numFmtId="4" fontId="243" fillId="35" borderId="273" applyNumberFormat="0" applyProtection="0">
      <alignment horizontal="right" vertical="center"/>
    </xf>
    <xf numFmtId="4" fontId="243" fillId="73" borderId="273" applyNumberFormat="0" applyProtection="0">
      <alignment horizontal="right" vertical="center"/>
    </xf>
    <xf numFmtId="4" fontId="243" fillId="32" borderId="231" applyNumberFormat="0" applyProtection="0">
      <alignment horizontal="right" vertical="center"/>
    </xf>
    <xf numFmtId="4" fontId="243" fillId="73" borderId="231" applyNumberFormat="0" applyProtection="0">
      <alignment horizontal="right" vertical="center"/>
    </xf>
    <xf numFmtId="4" fontId="243" fillId="73" borderId="231" applyNumberFormat="0" applyProtection="0">
      <alignment horizontal="right" vertical="center"/>
    </xf>
    <xf numFmtId="4" fontId="243" fillId="8" borderId="231" applyNumberFormat="0" applyProtection="0">
      <alignment horizontal="right" vertical="center"/>
    </xf>
    <xf numFmtId="4" fontId="243" fillId="8" borderId="231" applyNumberFormat="0" applyProtection="0">
      <alignment horizontal="right" vertical="center"/>
    </xf>
    <xf numFmtId="4" fontId="244" fillId="8" borderId="231" applyNumberFormat="0" applyProtection="0">
      <alignment horizontal="right" vertical="center"/>
    </xf>
    <xf numFmtId="4" fontId="246" fillId="8" borderId="231" applyNumberFormat="0" applyProtection="0">
      <alignment horizontal="right" vertical="center"/>
    </xf>
    <xf numFmtId="0" fontId="49" fillId="0" borderId="239" applyNumberFormat="0" applyFill="0" applyProtection="0">
      <alignment horizontal="center"/>
    </xf>
    <xf numFmtId="0" fontId="11" fillId="0" borderId="239" applyNumberFormat="0" applyFill="0" applyProtection="0">
      <alignment horizontal="center"/>
    </xf>
    <xf numFmtId="0" fontId="11" fillId="0" borderId="239" applyNumberFormat="0" applyFill="0" applyProtection="0">
      <alignment horizontal="center"/>
    </xf>
    <xf numFmtId="0" fontId="11" fillId="0" borderId="239" applyNumberFormat="0" applyFill="0" applyProtection="0">
      <alignment horizontal="center"/>
    </xf>
    <xf numFmtId="0" fontId="49" fillId="0" borderId="239" applyNumberFormat="0" applyFill="0" applyProtection="0">
      <alignment horizontal="center"/>
    </xf>
    <xf numFmtId="0" fontId="11" fillId="0" borderId="239" applyNumberFormat="0" applyFill="0" applyProtection="0">
      <alignment horizontal="center"/>
    </xf>
    <xf numFmtId="0" fontId="49" fillId="0" borderId="239" applyNumberFormat="0" applyFill="0" applyProtection="0">
      <alignment horizontal="center"/>
    </xf>
    <xf numFmtId="0" fontId="11" fillId="17" borderId="213" applyNumberFormat="0" applyFont="0" applyAlignment="0" applyProtection="0"/>
    <xf numFmtId="0" fontId="29" fillId="17" borderId="210" applyNumberFormat="0" applyFont="0" applyAlignment="0" applyProtection="0"/>
    <xf numFmtId="0" fontId="29" fillId="17" borderId="210" applyNumberFormat="0" applyFont="0" applyAlignment="0" applyProtection="0"/>
    <xf numFmtId="0" fontId="11" fillId="17" borderId="213" applyNumberFormat="0" applyFont="0" applyAlignment="0" applyProtection="0"/>
    <xf numFmtId="0" fontId="32" fillId="17" borderId="213" applyNumberFormat="0" applyFont="0" applyAlignment="0" applyProtection="0"/>
    <xf numFmtId="0" fontId="32" fillId="17" borderId="213" applyNumberFormat="0" applyFont="0" applyAlignment="0" applyProtection="0"/>
    <xf numFmtId="9" fontId="18" fillId="0" borderId="213"/>
    <xf numFmtId="0" fontId="12" fillId="0" borderId="233"/>
    <xf numFmtId="0" fontId="259" fillId="0" borderId="219" applyNumberFormat="0" applyFill="0" applyProtection="0">
      <alignment horizontal="right"/>
    </xf>
    <xf numFmtId="0" fontId="259" fillId="0" borderId="219" applyNumberFormat="0" applyFill="0" applyProtection="0">
      <alignment horizontal="right"/>
    </xf>
    <xf numFmtId="0" fontId="259" fillId="0" borderId="312" applyNumberFormat="0" applyFill="0" applyProtection="0">
      <alignment horizontal="right"/>
    </xf>
    <xf numFmtId="0" fontId="240" fillId="13" borderId="214" applyNumberFormat="0" applyAlignment="0" applyProtection="0"/>
    <xf numFmtId="0" fontId="240" fillId="13" borderId="214" applyNumberFormat="0" applyAlignment="0" applyProtection="0"/>
    <xf numFmtId="0" fontId="240" fillId="13" borderId="214" applyNumberFormat="0" applyAlignment="0" applyProtection="0"/>
    <xf numFmtId="0" fontId="240" fillId="13" borderId="214" applyNumberFormat="0" applyAlignment="0" applyProtection="0"/>
    <xf numFmtId="0" fontId="240" fillId="42" borderId="214" applyNumberFormat="0" applyAlignment="0" applyProtection="0"/>
    <xf numFmtId="0" fontId="240" fillId="42" borderId="214" applyNumberFormat="0" applyAlignment="0" applyProtection="0"/>
    <xf numFmtId="4" fontId="16" fillId="6" borderId="215" applyNumberFormat="0" applyProtection="0">
      <alignment vertical="center"/>
    </xf>
    <xf numFmtId="4" fontId="16" fillId="6" borderId="215" applyNumberFormat="0" applyProtection="0">
      <alignment vertical="center"/>
    </xf>
    <xf numFmtId="4" fontId="242" fillId="6" borderId="215" applyNumberFormat="0" applyProtection="0">
      <alignment vertical="center"/>
    </xf>
    <xf numFmtId="4" fontId="242" fillId="6" borderId="215" applyNumberFormat="0" applyProtection="0">
      <alignment vertical="center"/>
    </xf>
    <xf numFmtId="4" fontId="243" fillId="6" borderId="215" applyNumberFormat="0" applyProtection="0">
      <alignment horizontal="left" vertical="center" indent="1"/>
    </xf>
    <xf numFmtId="4" fontId="243" fillId="6" borderId="215" applyNumberFormat="0" applyProtection="0">
      <alignment horizontal="left" vertical="center" indent="1"/>
    </xf>
    <xf numFmtId="4" fontId="243" fillId="69" borderId="215" applyNumberFormat="0" applyProtection="0">
      <alignment horizontal="right" vertical="center"/>
    </xf>
    <xf numFmtId="4" fontId="243" fillId="69" borderId="215" applyNumberFormat="0" applyProtection="0">
      <alignment horizontal="right" vertical="center"/>
    </xf>
    <xf numFmtId="4" fontId="243" fillId="70" borderId="215" applyNumberFormat="0" applyProtection="0">
      <alignment horizontal="right" vertical="center"/>
    </xf>
    <xf numFmtId="4" fontId="243" fillId="70" borderId="215" applyNumberFormat="0" applyProtection="0">
      <alignment horizontal="right" vertical="center"/>
    </xf>
    <xf numFmtId="4" fontId="243" fillId="32" borderId="215" applyNumberFormat="0" applyProtection="0">
      <alignment horizontal="right" vertical="center"/>
    </xf>
    <xf numFmtId="4" fontId="243" fillId="32" borderId="215" applyNumberFormat="0" applyProtection="0">
      <alignment horizontal="right" vertical="center"/>
    </xf>
    <xf numFmtId="4" fontId="243" fillId="33" borderId="215" applyNumberFormat="0" applyProtection="0">
      <alignment horizontal="right" vertical="center"/>
    </xf>
    <xf numFmtId="4" fontId="243" fillId="33" borderId="215" applyNumberFormat="0" applyProtection="0">
      <alignment horizontal="right" vertical="center"/>
    </xf>
    <xf numFmtId="4" fontId="243" fillId="35" borderId="215" applyNumberFormat="0" applyProtection="0">
      <alignment horizontal="right" vertical="center"/>
    </xf>
    <xf numFmtId="4" fontId="243" fillId="35" borderId="215" applyNumberFormat="0" applyProtection="0">
      <alignment horizontal="right" vertical="center"/>
    </xf>
    <xf numFmtId="4" fontId="243" fillId="47" borderId="215" applyNumberFormat="0" applyProtection="0">
      <alignment horizontal="right" vertical="center"/>
    </xf>
    <xf numFmtId="4" fontId="243" fillId="47" borderId="215" applyNumberFormat="0" applyProtection="0">
      <alignment horizontal="right" vertical="center"/>
    </xf>
    <xf numFmtId="4" fontId="243" fillId="71" borderId="215" applyNumberFormat="0" applyProtection="0">
      <alignment horizontal="right" vertical="center"/>
    </xf>
    <xf numFmtId="4" fontId="243" fillId="71" borderId="215" applyNumberFormat="0" applyProtection="0">
      <alignment horizontal="right" vertical="center"/>
    </xf>
    <xf numFmtId="4" fontId="243" fillId="72" borderId="215" applyNumberFormat="0" applyProtection="0">
      <alignment horizontal="right" vertical="center"/>
    </xf>
    <xf numFmtId="4" fontId="243" fillId="72" borderId="215" applyNumberFormat="0" applyProtection="0">
      <alignment horizontal="right" vertical="center"/>
    </xf>
    <xf numFmtId="4" fontId="243" fillId="73" borderId="215" applyNumberFormat="0" applyProtection="0">
      <alignment horizontal="right" vertical="center"/>
    </xf>
    <xf numFmtId="4" fontId="243" fillId="73" borderId="215" applyNumberFormat="0" applyProtection="0">
      <alignment horizontal="right" vertical="center"/>
    </xf>
    <xf numFmtId="4" fontId="243" fillId="37" borderId="215" applyNumberFormat="0" applyProtection="0">
      <alignment horizontal="right" vertical="center"/>
    </xf>
    <xf numFmtId="4" fontId="243" fillId="37" borderId="215" applyNumberFormat="0" applyProtection="0">
      <alignment horizontal="right" vertical="center"/>
    </xf>
    <xf numFmtId="4" fontId="243" fillId="8" borderId="215" applyNumberFormat="0" applyProtection="0">
      <alignment vertical="center"/>
    </xf>
    <xf numFmtId="4" fontId="243" fillId="8" borderId="215" applyNumberFormat="0" applyProtection="0">
      <alignment vertical="center"/>
    </xf>
    <xf numFmtId="4" fontId="244" fillId="8" borderId="215" applyNumberFormat="0" applyProtection="0">
      <alignment vertical="center"/>
    </xf>
    <xf numFmtId="4" fontId="244" fillId="8" borderId="215" applyNumberFormat="0" applyProtection="0">
      <alignment vertical="center"/>
    </xf>
    <xf numFmtId="4" fontId="16" fillId="37" borderId="216" applyNumberFormat="0" applyProtection="0">
      <alignment horizontal="left" vertical="center" indent="1"/>
    </xf>
    <xf numFmtId="4" fontId="16" fillId="37" borderId="216" applyNumberFormat="0" applyProtection="0">
      <alignment horizontal="left" vertical="center" indent="1"/>
    </xf>
    <xf numFmtId="4" fontId="243" fillId="8" borderId="215" applyNumberFormat="0" applyProtection="0">
      <alignment horizontal="right" vertical="center"/>
    </xf>
    <xf numFmtId="4" fontId="243" fillId="8" borderId="215" applyNumberFormat="0" applyProtection="0">
      <alignment horizontal="right" vertical="center"/>
    </xf>
    <xf numFmtId="4" fontId="244" fillId="8" borderId="215" applyNumberFormat="0" applyProtection="0">
      <alignment horizontal="right" vertical="center"/>
    </xf>
    <xf numFmtId="4" fontId="244" fillId="8" borderId="215" applyNumberFormat="0" applyProtection="0">
      <alignment horizontal="right" vertical="center"/>
    </xf>
    <xf numFmtId="4" fontId="16" fillId="37" borderId="215" applyNumberFormat="0" applyProtection="0">
      <alignment horizontal="left" vertical="center" indent="1"/>
    </xf>
    <xf numFmtId="4" fontId="16" fillId="37" borderId="215" applyNumberFormat="0" applyProtection="0">
      <alignment horizontal="left" vertical="center" indent="1"/>
    </xf>
    <xf numFmtId="4" fontId="245" fillId="75" borderId="216" applyNumberFormat="0" applyProtection="0">
      <alignment horizontal="left" vertical="center" indent="1"/>
    </xf>
    <xf numFmtId="4" fontId="245" fillId="75" borderId="216" applyNumberFormat="0" applyProtection="0">
      <alignment horizontal="left" vertical="center" indent="1"/>
    </xf>
    <xf numFmtId="4" fontId="246" fillId="8" borderId="215" applyNumberFormat="0" applyProtection="0">
      <alignment horizontal="right" vertical="center"/>
    </xf>
    <xf numFmtId="4" fontId="246" fillId="8" borderId="215" applyNumberFormat="0" applyProtection="0">
      <alignment horizontal="right" vertical="center"/>
    </xf>
    <xf numFmtId="0" fontId="49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39" fontId="12" fillId="0" borderId="234" applyNumberFormat="0" applyBorder="0">
      <alignment horizontal="right"/>
    </xf>
    <xf numFmtId="0" fontId="259" fillId="0" borderId="260" applyNumberFormat="0" applyFill="0" applyProtection="0">
      <alignment horizontal="right"/>
    </xf>
    <xf numFmtId="0" fontId="11" fillId="0" borderId="219" applyNumberFormat="0" applyFont="0" applyFill="0" applyAlignment="0" applyProtection="0"/>
    <xf numFmtId="0" fontId="302" fillId="0" borderId="283" applyNumberFormat="0" applyFill="0" applyBorder="0" applyAlignment="0" applyProtection="0"/>
    <xf numFmtId="4" fontId="246" fillId="8" borderId="305" applyNumberFormat="0" applyProtection="0">
      <alignment horizontal="right" vertical="center"/>
    </xf>
    <xf numFmtId="0" fontId="49" fillId="0" borderId="315" applyNumberFormat="0" applyFill="0" applyProtection="0">
      <alignment horizontal="center"/>
    </xf>
    <xf numFmtId="0" fontId="303" fillId="0" borderId="283" applyNumberFormat="0" applyFill="0" applyBorder="0" applyAlignment="0" applyProtection="0"/>
    <xf numFmtId="4" fontId="16" fillId="74" borderId="299" applyNumberFormat="0" applyProtection="0">
      <alignment horizontal="left" vertical="center" indent="1"/>
    </xf>
    <xf numFmtId="0" fontId="261" fillId="0" borderId="283" applyNumberFormat="0" applyFill="0" applyBorder="0" applyAlignment="0" applyProtection="0"/>
    <xf numFmtId="0" fontId="302" fillId="0" borderId="310" applyNumberFormat="0" applyFill="0" applyBorder="0" applyAlignment="0" applyProtection="0"/>
    <xf numFmtId="0" fontId="12" fillId="0" borderId="291"/>
    <xf numFmtId="4" fontId="246" fillId="8" borderId="289" applyNumberFormat="0" applyProtection="0">
      <alignment horizontal="right" vertical="center"/>
    </xf>
    <xf numFmtId="0" fontId="11" fillId="0" borderId="294" applyBorder="0">
      <alignment horizontal="right"/>
    </xf>
    <xf numFmtId="172" fontId="238" fillId="0" borderId="277" applyNumberFormat="0" applyAlignment="0" applyProtection="0">
      <alignment horizontal="right" vertical="center"/>
    </xf>
    <xf numFmtId="4" fontId="246" fillId="8" borderId="289" applyNumberFormat="0" applyProtection="0">
      <alignment horizontal="right" vertical="center"/>
    </xf>
    <xf numFmtId="4" fontId="16" fillId="37" borderId="290" applyNumberFormat="0" applyProtection="0">
      <alignment horizontal="left" vertical="center" indent="1"/>
    </xf>
    <xf numFmtId="4" fontId="244" fillId="8" borderId="289" applyNumberFormat="0" applyProtection="0">
      <alignment horizontal="right" vertical="center"/>
    </xf>
    <xf numFmtId="4" fontId="244" fillId="8" borderId="289" applyNumberFormat="0" applyProtection="0">
      <alignment horizontal="right" vertical="center"/>
    </xf>
    <xf numFmtId="4" fontId="243" fillId="8" borderId="289" applyNumberFormat="0" applyProtection="0">
      <alignment horizontal="right" vertical="center"/>
    </xf>
    <xf numFmtId="4" fontId="243" fillId="73" borderId="289" applyNumberFormat="0" applyProtection="0">
      <alignment horizontal="right" vertical="center"/>
    </xf>
    <xf numFmtId="4" fontId="243" fillId="37" borderId="289" applyNumberFormat="0" applyProtection="0">
      <alignment horizontal="right" vertical="center"/>
    </xf>
    <xf numFmtId="4" fontId="243" fillId="8" borderId="289" applyNumberFormat="0" applyProtection="0">
      <alignment vertical="center"/>
    </xf>
    <xf numFmtId="4" fontId="243" fillId="73" borderId="289" applyNumberFormat="0" applyProtection="0">
      <alignment horizontal="right" vertical="center"/>
    </xf>
    <xf numFmtId="4" fontId="243" fillId="33" borderId="289" applyNumberFormat="0" applyProtection="0">
      <alignment horizontal="right" vertical="center"/>
    </xf>
    <xf numFmtId="4" fontId="243" fillId="47" borderId="289" applyNumberFormat="0" applyProtection="0">
      <alignment horizontal="right" vertical="center"/>
    </xf>
    <xf numFmtId="4" fontId="243" fillId="47" borderId="289" applyNumberFormat="0" applyProtection="0">
      <alignment horizontal="right" vertical="center"/>
    </xf>
    <xf numFmtId="4" fontId="243" fillId="35" borderId="289" applyNumberFormat="0" applyProtection="0">
      <alignment horizontal="right" vertical="center"/>
    </xf>
    <xf numFmtId="0" fontId="148" fillId="11" borderId="237" applyNumberFormat="0" applyAlignment="0" applyProtection="0"/>
    <xf numFmtId="0" fontId="148" fillId="15" borderId="237" applyNumberFormat="0" applyAlignment="0" applyProtection="0"/>
    <xf numFmtId="0" fontId="148" fillId="15" borderId="237" applyNumberFormat="0" applyAlignment="0" applyProtection="0"/>
    <xf numFmtId="0" fontId="148" fillId="11" borderId="237" applyNumberFormat="0" applyAlignment="0" applyProtection="0"/>
    <xf numFmtId="0" fontId="12" fillId="0" borderId="217"/>
    <xf numFmtId="0" fontId="12" fillId="0" borderId="217"/>
    <xf numFmtId="0" fontId="259" fillId="0" borderId="205" applyNumberFormat="0" applyFill="0" applyProtection="0">
      <alignment horizontal="right"/>
    </xf>
    <xf numFmtId="0" fontId="259" fillId="0" borderId="205" applyNumberFormat="0" applyFill="0" applyProtection="0">
      <alignment horizontal="right"/>
    </xf>
    <xf numFmtId="0" fontId="259" fillId="0" borderId="205" applyNumberFormat="0" applyFill="0" applyProtection="0">
      <alignment horizontal="right"/>
    </xf>
    <xf numFmtId="0" fontId="259" fillId="0" borderId="205" applyNumberFormat="0" applyFill="0" applyProtection="0">
      <alignment horizontal="right"/>
    </xf>
    <xf numFmtId="290" fontId="29" fillId="57" borderId="219" applyNumberFormat="0" applyFont="0" applyBorder="0" applyAlignment="0" applyProtection="0">
      <alignment horizontal="right"/>
    </xf>
    <xf numFmtId="290" fontId="29" fillId="57" borderId="219" applyNumberFormat="0" applyFont="0" applyBorder="0" applyAlignment="0" applyProtection="0">
      <alignment horizontal="right"/>
    </xf>
    <xf numFmtId="290" fontId="29" fillId="57" borderId="219" applyNumberFormat="0" applyFont="0" applyBorder="0" applyAlignment="0" applyProtection="0">
      <alignment horizontal="right"/>
    </xf>
    <xf numFmtId="0" fontId="261" fillId="0" borderId="209" applyNumberFormat="0" applyFill="0" applyBorder="0" applyAlignment="0" applyProtection="0"/>
    <xf numFmtId="0" fontId="32" fillId="17" borderId="303" applyNumberFormat="0" applyFont="0" applyAlignment="0" applyProtection="0"/>
    <xf numFmtId="0" fontId="32" fillId="17" borderId="303" applyNumberFormat="0" applyFont="0" applyAlignment="0" applyProtection="0"/>
    <xf numFmtId="0" fontId="77" fillId="0" borderId="283" applyNumberFormat="0" applyFill="0" applyBorder="0" applyAlignment="0" applyProtection="0"/>
    <xf numFmtId="0" fontId="76" fillId="0" borderId="283" applyNumberFormat="0" applyFill="0" applyBorder="0" applyAlignment="0" applyProtection="0"/>
    <xf numFmtId="167" fontId="128" fillId="0" borderId="227">
      <protection locked="0"/>
    </xf>
    <xf numFmtId="265" fontId="117" fillId="47" borderId="219" applyFont="0" applyFill="0" applyBorder="0" applyAlignment="0"/>
    <xf numFmtId="265" fontId="117" fillId="47" borderId="219" applyFont="0" applyFill="0" applyBorder="0" applyAlignment="0"/>
    <xf numFmtId="265" fontId="117" fillId="47" borderId="219" applyFont="0" applyFill="0" applyBorder="0" applyAlignment="0"/>
    <xf numFmtId="290" fontId="29" fillId="57" borderId="219" applyNumberFormat="0" applyFont="0" applyBorder="0" applyAlignment="0" applyProtection="0">
      <alignment horizontal="right"/>
    </xf>
    <xf numFmtId="290" fontId="29" fillId="57" borderId="219" applyNumberFormat="0" applyFont="0" applyBorder="0" applyAlignment="0" applyProtection="0">
      <alignment horizontal="right"/>
    </xf>
    <xf numFmtId="0" fontId="11" fillId="17" borderId="229" applyNumberFormat="0" applyFont="0" applyAlignment="0" applyProtection="0"/>
    <xf numFmtId="0" fontId="11" fillId="17" borderId="229" applyNumberFormat="0" applyFont="0" applyAlignment="0" applyProtection="0"/>
    <xf numFmtId="0" fontId="32" fillId="17" borderId="229" applyNumberFormat="0" applyFont="0" applyAlignment="0" applyProtection="0"/>
    <xf numFmtId="0" fontId="11" fillId="0" borderId="205" applyNumberFormat="0" applyFont="0" applyFill="0" applyAlignment="0" applyProtection="0"/>
    <xf numFmtId="4" fontId="243" fillId="70" borderId="231" applyNumberFormat="0" applyProtection="0">
      <alignment horizontal="right" vertical="center"/>
    </xf>
    <xf numFmtId="0" fontId="302" fillId="0" borderId="209" applyNumberFormat="0" applyFill="0" applyBorder="0" applyAlignment="0" applyProtection="0"/>
    <xf numFmtId="0" fontId="303" fillId="0" borderId="209" applyNumberFormat="0" applyFill="0" applyBorder="0" applyAlignment="0" applyProtection="0"/>
    <xf numFmtId="0" fontId="304" fillId="0" borderId="209" applyNumberFormat="0" applyFill="0" applyBorder="0" applyAlignment="0" applyProtection="0"/>
    <xf numFmtId="4" fontId="243" fillId="6" borderId="231" applyNumberFormat="0" applyProtection="0">
      <alignment horizontal="left" vertical="center" indent="1"/>
    </xf>
    <xf numFmtId="0" fontId="44" fillId="30" borderId="222" applyNumberFormat="0" applyAlignment="0" applyProtection="0"/>
    <xf numFmtId="4" fontId="243" fillId="69" borderId="215" applyNumberFormat="0" applyProtection="0">
      <alignment horizontal="right" vertical="center"/>
    </xf>
    <xf numFmtId="4" fontId="243" fillId="6" borderId="215" applyNumberFormat="0" applyProtection="0">
      <alignment horizontal="left" vertical="center" indent="1"/>
    </xf>
    <xf numFmtId="0" fontId="240" fillId="42" borderId="214" applyNumberFormat="0" applyAlignment="0" applyProtection="0"/>
    <xf numFmtId="0" fontId="240" fillId="13" borderId="214" applyNumberFormat="0" applyAlignment="0" applyProtection="0"/>
    <xf numFmtId="0" fontId="240" fillId="42" borderId="230" applyNumberFormat="0" applyAlignment="0" applyProtection="0"/>
    <xf numFmtId="0" fontId="47" fillId="0" borderId="208" applyNumberFormat="0" applyFill="0" applyAlignment="0" applyProtection="0"/>
    <xf numFmtId="251" fontId="18" fillId="0" borderId="222" applyNumberFormat="0" applyFont="0" applyFill="0" applyAlignment="0">
      <alignment vertical="center"/>
    </xf>
    <xf numFmtId="0" fontId="77" fillId="0" borderId="236" applyNumberFormat="0" applyFill="0" applyBorder="0" applyAlignment="0" applyProtection="0"/>
    <xf numFmtId="0" fontId="76" fillId="0" borderId="236" applyNumberFormat="0" applyFill="0" applyBorder="0" applyAlignment="0" applyProtection="0"/>
    <xf numFmtId="0" fontId="75" fillId="0" borderId="236" applyNumberFormat="0" applyFill="0" applyBorder="0" applyAlignment="0" applyProtection="0"/>
    <xf numFmtId="1" fontId="86" fillId="30" borderId="222">
      <alignment horizontal="center"/>
    </xf>
    <xf numFmtId="0" fontId="44" fillId="30" borderId="222" applyNumberFormat="0" applyAlignment="0" applyProtection="0"/>
    <xf numFmtId="0" fontId="12" fillId="62" borderId="228">
      <alignment horizontal="left" vertical="center" wrapText="1"/>
    </xf>
    <xf numFmtId="0" fontId="12" fillId="62" borderId="228">
      <alignment horizontal="left" vertical="center" wrapText="1"/>
    </xf>
    <xf numFmtId="0" fontId="92" fillId="40" borderId="219"/>
    <xf numFmtId="251" fontId="18" fillId="0" borderId="222" applyNumberFormat="0" applyFont="0" applyFill="0" applyAlignment="0">
      <alignment vertical="center"/>
    </xf>
    <xf numFmtId="290" fontId="29" fillId="57" borderId="205" applyNumberFormat="0" applyFont="0" applyBorder="0" applyAlignment="0" applyProtection="0">
      <alignment horizontal="right"/>
    </xf>
    <xf numFmtId="290" fontId="29" fillId="57" borderId="205" applyNumberFormat="0" applyFont="0" applyBorder="0" applyAlignment="0" applyProtection="0">
      <alignment horizontal="right"/>
    </xf>
    <xf numFmtId="290" fontId="29" fillId="57" borderId="205" applyNumberFormat="0" applyFont="0" applyBorder="0" applyAlignment="0" applyProtection="0">
      <alignment horizontal="right"/>
    </xf>
    <xf numFmtId="290" fontId="29" fillId="57" borderId="205" applyNumberFormat="0" applyFont="0" applyBorder="0" applyAlignment="0" applyProtection="0">
      <alignment horizontal="right"/>
    </xf>
    <xf numFmtId="4" fontId="242" fillId="6" borderId="231" applyNumberFormat="0" applyProtection="0">
      <alignment vertical="center"/>
    </xf>
    <xf numFmtId="4" fontId="243" fillId="6" borderId="231" applyNumberFormat="0" applyProtection="0">
      <alignment horizontal="left" vertical="center" indent="1"/>
    </xf>
    <xf numFmtId="4" fontId="243" fillId="69" borderId="231" applyNumberFormat="0" applyProtection="0">
      <alignment horizontal="right" vertical="center"/>
    </xf>
    <xf numFmtId="4" fontId="243" fillId="33" borderId="231" applyNumberFormat="0" applyProtection="0">
      <alignment horizontal="right" vertical="center"/>
    </xf>
    <xf numFmtId="4" fontId="243" fillId="33" borderId="231" applyNumberFormat="0" applyProtection="0">
      <alignment horizontal="right" vertical="center"/>
    </xf>
    <xf numFmtId="4" fontId="243" fillId="35" borderId="231" applyNumberFormat="0" applyProtection="0">
      <alignment horizontal="right" vertical="center"/>
    </xf>
    <xf numFmtId="4" fontId="243" fillId="35" borderId="231" applyNumberFormat="0" applyProtection="0">
      <alignment horizontal="right" vertical="center"/>
    </xf>
    <xf numFmtId="4" fontId="243" fillId="47" borderId="231" applyNumberFormat="0" applyProtection="0">
      <alignment horizontal="right" vertical="center"/>
    </xf>
    <xf numFmtId="4" fontId="243" fillId="47" borderId="231" applyNumberFormat="0" applyProtection="0">
      <alignment horizontal="right" vertical="center"/>
    </xf>
    <xf numFmtId="4" fontId="243" fillId="71" borderId="231" applyNumberFormat="0" applyProtection="0">
      <alignment horizontal="right" vertical="center"/>
    </xf>
    <xf numFmtId="4" fontId="243" fillId="71" borderId="231" applyNumberFormat="0" applyProtection="0">
      <alignment horizontal="right" vertical="center"/>
    </xf>
    <xf numFmtId="4" fontId="243" fillId="72" borderId="231" applyNumberFormat="0" applyProtection="0">
      <alignment horizontal="right" vertical="center"/>
    </xf>
    <xf numFmtId="4" fontId="243" fillId="72" borderId="231" applyNumberFormat="0" applyProtection="0">
      <alignment horizontal="right" vertical="center"/>
    </xf>
    <xf numFmtId="4" fontId="243" fillId="37" borderId="231" applyNumberFormat="0" applyProtection="0">
      <alignment horizontal="right" vertical="center"/>
    </xf>
    <xf numFmtId="4" fontId="243" fillId="37" borderId="231" applyNumberFormat="0" applyProtection="0">
      <alignment horizontal="right" vertical="center"/>
    </xf>
    <xf numFmtId="4" fontId="243" fillId="8" borderId="231" applyNumberFormat="0" applyProtection="0">
      <alignment vertical="center"/>
    </xf>
    <xf numFmtId="4" fontId="243" fillId="8" borderId="231" applyNumberFormat="0" applyProtection="0">
      <alignment vertical="center"/>
    </xf>
    <xf numFmtId="4" fontId="244" fillId="8" borderId="231" applyNumberFormat="0" applyProtection="0">
      <alignment vertical="center"/>
    </xf>
    <xf numFmtId="4" fontId="244" fillId="8" borderId="231" applyNumberFormat="0" applyProtection="0">
      <alignment vertical="center"/>
    </xf>
    <xf numFmtId="4" fontId="16" fillId="37" borderId="232" applyNumberFormat="0" applyProtection="0">
      <alignment horizontal="left" vertical="center" indent="1"/>
    </xf>
    <xf numFmtId="4" fontId="16" fillId="37" borderId="232" applyNumberFormat="0" applyProtection="0">
      <alignment horizontal="left" vertical="center" indent="1"/>
    </xf>
    <xf numFmtId="4" fontId="244" fillId="8" borderId="231" applyNumberFormat="0" applyProtection="0">
      <alignment horizontal="right" vertical="center"/>
    </xf>
    <xf numFmtId="4" fontId="16" fillId="37" borderId="231" applyNumberFormat="0" applyProtection="0">
      <alignment horizontal="left" vertical="center" indent="1"/>
    </xf>
    <xf numFmtId="4" fontId="16" fillId="37" borderId="231" applyNumberFormat="0" applyProtection="0">
      <alignment horizontal="left" vertical="center" indent="1"/>
    </xf>
    <xf numFmtId="4" fontId="245" fillId="75" borderId="232" applyNumberFormat="0" applyProtection="0">
      <alignment horizontal="left" vertical="center" indent="1"/>
    </xf>
    <xf numFmtId="4" fontId="245" fillId="75" borderId="232" applyNumberFormat="0" applyProtection="0">
      <alignment horizontal="left" vertical="center" indent="1"/>
    </xf>
    <xf numFmtId="0" fontId="259" fillId="0" borderId="205" applyNumberFormat="0" applyFill="0" applyProtection="0">
      <alignment horizontal="right"/>
    </xf>
    <xf numFmtId="0" fontId="29" fillId="0" borderId="223" applyNumberFormat="0" applyFont="0" applyFill="0" applyAlignment="0" applyProtection="0">
      <alignment vertical="center" wrapText="1"/>
    </xf>
    <xf numFmtId="1" fontId="58" fillId="9" borderId="222">
      <alignment horizontal="center" vertical="center"/>
    </xf>
    <xf numFmtId="1" fontId="305" fillId="0" borderId="218" applyFill="0" applyProtection="0">
      <alignment horizontal="right"/>
    </xf>
    <xf numFmtId="4" fontId="242" fillId="6" borderId="231" applyNumberFormat="0" applyProtection="0">
      <alignment vertical="center"/>
    </xf>
    <xf numFmtId="0" fontId="47" fillId="0" borderId="208" applyNumberFormat="0" applyFill="0" applyAlignment="0" applyProtection="0"/>
    <xf numFmtId="4" fontId="243" fillId="32" borderId="231" applyNumberFormat="0" applyProtection="0">
      <alignment horizontal="right" vertical="center"/>
    </xf>
    <xf numFmtId="4" fontId="16" fillId="74" borderId="225" applyNumberFormat="0" applyProtection="0">
      <alignment horizontal="left" vertical="center" indent="1"/>
    </xf>
    <xf numFmtId="0" fontId="303" fillId="0" borderId="236" applyNumberFormat="0" applyFill="0" applyBorder="0" applyAlignment="0" applyProtection="0"/>
    <xf numFmtId="0" fontId="304" fillId="0" borderId="236" applyNumberFormat="0" applyFill="0" applyBorder="0" applyAlignment="0" applyProtection="0"/>
    <xf numFmtId="0" fontId="11" fillId="0" borderId="219" applyNumberFormat="0" applyFont="0" applyFill="0" applyAlignment="0" applyProtection="0"/>
    <xf numFmtId="9" fontId="18" fillId="0" borderId="229"/>
    <xf numFmtId="4" fontId="16" fillId="6" borderId="231" applyNumberFormat="0" applyProtection="0">
      <alignment vertical="center"/>
    </xf>
    <xf numFmtId="4" fontId="243" fillId="6" borderId="231" applyNumberFormat="0" applyProtection="0">
      <alignment horizontal="left" vertical="center" indent="1"/>
    </xf>
    <xf numFmtId="0" fontId="32" fillId="17" borderId="229" applyNumberFormat="0" applyFont="0" applyAlignment="0" applyProtection="0"/>
    <xf numFmtId="0" fontId="259" fillId="0" borderId="219" applyNumberFormat="0" applyFill="0" applyProtection="0">
      <alignment horizontal="right"/>
    </xf>
    <xf numFmtId="0" fontId="259" fillId="0" borderId="219" applyNumberFormat="0" applyFill="0" applyProtection="0">
      <alignment horizontal="right"/>
    </xf>
    <xf numFmtId="0" fontId="12" fillId="0" borderId="233"/>
    <xf numFmtId="290" fontId="29" fillId="57" borderId="219" applyNumberFormat="0" applyFont="0" applyBorder="0" applyAlignment="0" applyProtection="0">
      <alignment horizontal="right"/>
    </xf>
    <xf numFmtId="290" fontId="29" fillId="57" borderId="219" applyNumberFormat="0" applyFont="0" applyBorder="0" applyAlignment="0" applyProtection="0">
      <alignment horizontal="right"/>
    </xf>
    <xf numFmtId="167" fontId="128" fillId="0" borderId="211">
      <protection locked="0"/>
    </xf>
    <xf numFmtId="167" fontId="128" fillId="0" borderId="227">
      <protection locked="0"/>
    </xf>
    <xf numFmtId="167" fontId="128" fillId="0" borderId="227">
      <protection locked="0"/>
    </xf>
    <xf numFmtId="290" fontId="29" fillId="57" borderId="219" applyNumberFormat="0" applyFont="0" applyBorder="0" applyAlignment="0" applyProtection="0">
      <alignment horizontal="right"/>
    </xf>
    <xf numFmtId="290" fontId="29" fillId="57" borderId="219" applyNumberFormat="0" applyFont="0" applyBorder="0" applyAlignment="0" applyProtection="0">
      <alignment horizontal="right"/>
    </xf>
    <xf numFmtId="290" fontId="29" fillId="57" borderId="219" applyNumberFormat="0" applyFont="0" applyBorder="0" applyAlignment="0" applyProtection="0">
      <alignment horizontal="right"/>
    </xf>
    <xf numFmtId="290" fontId="29" fillId="57" borderId="219" applyNumberFormat="0" applyFont="0" applyBorder="0" applyAlignment="0" applyProtection="0">
      <alignment horizontal="right"/>
    </xf>
    <xf numFmtId="4" fontId="243" fillId="73" borderId="231" applyNumberFormat="0" applyProtection="0">
      <alignment horizontal="right" vertical="center"/>
    </xf>
    <xf numFmtId="4" fontId="244" fillId="8" borderId="231" applyNumberFormat="0" applyProtection="0">
      <alignment horizontal="right" vertical="center"/>
    </xf>
    <xf numFmtId="4" fontId="244" fillId="8" borderId="231" applyNumberFormat="0" applyProtection="0">
      <alignment horizontal="right" vertical="center"/>
    </xf>
    <xf numFmtId="0" fontId="240" fillId="13" borderId="214" applyNumberFormat="0" applyAlignment="0" applyProtection="0"/>
    <xf numFmtId="4" fontId="16" fillId="6" borderId="215" applyNumberFormat="0" applyProtection="0">
      <alignment vertical="center"/>
    </xf>
    <xf numFmtId="4" fontId="243" fillId="37" borderId="215" applyNumberFormat="0" applyProtection="0">
      <alignment horizontal="right" vertical="center"/>
    </xf>
    <xf numFmtId="4" fontId="16" fillId="74" borderId="225" applyNumberFormat="0" applyProtection="0">
      <alignment horizontal="left" vertical="center" indent="1"/>
    </xf>
    <xf numFmtId="0" fontId="259" fillId="0" borderId="219" applyNumberFormat="0" applyFill="0" applyProtection="0">
      <alignment horizontal="right"/>
    </xf>
    <xf numFmtId="39" fontId="12" fillId="0" borderId="218" applyNumberFormat="0" applyBorder="0">
      <alignment horizontal="right"/>
    </xf>
    <xf numFmtId="4" fontId="242" fillId="6" borderId="231" applyNumberFormat="0" applyProtection="0">
      <alignment vertical="center"/>
    </xf>
    <xf numFmtId="0" fontId="47" fillId="0" borderId="235" applyNumberFormat="0" applyFill="0" applyAlignment="0" applyProtection="0"/>
    <xf numFmtId="1" fontId="305" fillId="0" borderId="218" applyFill="0" applyProtection="0">
      <alignment horizontal="right"/>
    </xf>
    <xf numFmtId="290" fontId="29" fillId="57" borderId="219" applyNumberFormat="0" applyFont="0" applyBorder="0" applyAlignment="0" applyProtection="0">
      <alignment horizontal="right"/>
    </xf>
    <xf numFmtId="0" fontId="259" fillId="0" borderId="219" applyNumberFormat="0" applyFill="0" applyProtection="0">
      <alignment horizontal="right"/>
    </xf>
    <xf numFmtId="1" fontId="305" fillId="0" borderId="234" applyFill="0" applyProtection="0">
      <alignment horizontal="right"/>
    </xf>
    <xf numFmtId="4" fontId="16" fillId="74" borderId="225" applyNumberFormat="0" applyProtection="0">
      <alignment horizontal="left" vertical="center" indent="1"/>
    </xf>
    <xf numFmtId="1" fontId="305" fillId="0" borderId="234" applyFill="0" applyProtection="0">
      <alignment horizontal="right"/>
    </xf>
    <xf numFmtId="0" fontId="47" fillId="0" borderId="199" applyNumberFormat="0" applyFill="0" applyAlignment="0" applyProtection="0"/>
    <xf numFmtId="0" fontId="12" fillId="62" borderId="246">
      <alignment horizontal="left" vertical="center" wrapText="1"/>
    </xf>
    <xf numFmtId="0" fontId="12" fillId="62" borderId="246">
      <alignment horizontal="left" vertical="center" wrapText="1"/>
    </xf>
    <xf numFmtId="38" fontId="29" fillId="0" borderId="238" applyNumberFormat="0" applyFont="0" applyFill="0" applyAlignment="0" applyProtection="0"/>
    <xf numFmtId="0" fontId="95" fillId="13" borderId="265" applyNumberFormat="0" applyAlignment="0" applyProtection="0"/>
    <xf numFmtId="247" fontId="67" fillId="36" borderId="234" applyFont="0">
      <alignment horizontal="right"/>
    </xf>
    <xf numFmtId="0" fontId="92" fillId="40" borderId="260"/>
    <xf numFmtId="1" fontId="86" fillId="30" borderId="264">
      <alignment horizontal="center"/>
    </xf>
    <xf numFmtId="0" fontId="75" fillId="0" borderId="263" applyNumberFormat="0" applyFill="0" applyBorder="0" applyAlignment="0" applyProtection="0"/>
    <xf numFmtId="0" fontId="11" fillId="17" borderId="248" applyNumberFormat="0" applyFont="0" applyAlignment="0" applyProtection="0"/>
    <xf numFmtId="0" fontId="29" fillId="17" borderId="242" applyNumberFormat="0" applyFont="0" applyAlignment="0" applyProtection="0"/>
    <xf numFmtId="0" fontId="29" fillId="17" borderId="242" applyNumberFormat="0" applyFont="0" applyAlignment="0" applyProtection="0"/>
    <xf numFmtId="0" fontId="11" fillId="17" borderId="248" applyNumberFormat="0" applyFont="0" applyAlignment="0" applyProtection="0"/>
    <xf numFmtId="0" fontId="32" fillId="17" borderId="248" applyNumberFormat="0" applyFont="0" applyAlignment="0" applyProtection="0"/>
    <xf numFmtId="0" fontId="32" fillId="17" borderId="248" applyNumberFormat="0" applyFont="0" applyAlignment="0" applyProtection="0"/>
    <xf numFmtId="9" fontId="18" fillId="0" borderId="248"/>
    <xf numFmtId="0" fontId="240" fillId="13" borderId="249" applyNumberFormat="0" applyAlignment="0" applyProtection="0"/>
    <xf numFmtId="0" fontId="240" fillId="13" borderId="249" applyNumberFormat="0" applyAlignment="0" applyProtection="0"/>
    <xf numFmtId="0" fontId="240" fillId="13" borderId="249" applyNumberFormat="0" applyAlignment="0" applyProtection="0"/>
    <xf numFmtId="0" fontId="240" fillId="13" borderId="249" applyNumberFormat="0" applyAlignment="0" applyProtection="0"/>
    <xf numFmtId="0" fontId="240" fillId="42" borderId="249" applyNumberFormat="0" applyAlignment="0" applyProtection="0"/>
    <xf numFmtId="0" fontId="240" fillId="42" borderId="249" applyNumberFormat="0" applyAlignment="0" applyProtection="0"/>
    <xf numFmtId="4" fontId="16" fillId="6" borderId="251" applyNumberFormat="0" applyProtection="0">
      <alignment vertical="center"/>
    </xf>
    <xf numFmtId="4" fontId="16" fillId="6" borderId="251" applyNumberFormat="0" applyProtection="0">
      <alignment vertical="center"/>
    </xf>
    <xf numFmtId="4" fontId="242" fillId="6" borderId="251" applyNumberFormat="0" applyProtection="0">
      <alignment vertical="center"/>
    </xf>
    <xf numFmtId="4" fontId="242" fillId="6" borderId="251" applyNumberFormat="0" applyProtection="0">
      <alignment vertical="center"/>
    </xf>
    <xf numFmtId="4" fontId="243" fillId="6" borderId="251" applyNumberFormat="0" applyProtection="0">
      <alignment horizontal="left" vertical="center" indent="1"/>
    </xf>
    <xf numFmtId="4" fontId="243" fillId="6" borderId="251" applyNumberFormat="0" applyProtection="0">
      <alignment horizontal="left" vertical="center" indent="1"/>
    </xf>
    <xf numFmtId="4" fontId="243" fillId="69" borderId="251" applyNumberFormat="0" applyProtection="0">
      <alignment horizontal="right" vertical="center"/>
    </xf>
    <xf numFmtId="4" fontId="243" fillId="69" borderId="251" applyNumberFormat="0" applyProtection="0">
      <alignment horizontal="right" vertical="center"/>
    </xf>
    <xf numFmtId="4" fontId="243" fillId="70" borderId="251" applyNumberFormat="0" applyProtection="0">
      <alignment horizontal="right" vertical="center"/>
    </xf>
    <xf numFmtId="4" fontId="243" fillId="70" borderId="251" applyNumberFormat="0" applyProtection="0">
      <alignment horizontal="right" vertical="center"/>
    </xf>
    <xf numFmtId="4" fontId="243" fillId="32" borderId="251" applyNumberFormat="0" applyProtection="0">
      <alignment horizontal="right" vertical="center"/>
    </xf>
    <xf numFmtId="4" fontId="243" fillId="32" borderId="251" applyNumberFormat="0" applyProtection="0">
      <alignment horizontal="right" vertical="center"/>
    </xf>
    <xf numFmtId="4" fontId="243" fillId="33" borderId="251" applyNumberFormat="0" applyProtection="0">
      <alignment horizontal="right" vertical="center"/>
    </xf>
    <xf numFmtId="4" fontId="243" fillId="33" borderId="251" applyNumberFormat="0" applyProtection="0">
      <alignment horizontal="right" vertical="center"/>
    </xf>
    <xf numFmtId="4" fontId="243" fillId="35" borderId="251" applyNumberFormat="0" applyProtection="0">
      <alignment horizontal="right" vertical="center"/>
    </xf>
    <xf numFmtId="4" fontId="243" fillId="35" borderId="251" applyNumberFormat="0" applyProtection="0">
      <alignment horizontal="right" vertical="center"/>
    </xf>
    <xf numFmtId="4" fontId="243" fillId="47" borderId="251" applyNumberFormat="0" applyProtection="0">
      <alignment horizontal="right" vertical="center"/>
    </xf>
    <xf numFmtId="4" fontId="243" fillId="47" borderId="251" applyNumberFormat="0" applyProtection="0">
      <alignment horizontal="right" vertical="center"/>
    </xf>
    <xf numFmtId="4" fontId="243" fillId="71" borderId="251" applyNumberFormat="0" applyProtection="0">
      <alignment horizontal="right" vertical="center"/>
    </xf>
    <xf numFmtId="4" fontId="243" fillId="71" borderId="251" applyNumberFormat="0" applyProtection="0">
      <alignment horizontal="right" vertical="center"/>
    </xf>
    <xf numFmtId="4" fontId="243" fillId="72" borderId="251" applyNumberFormat="0" applyProtection="0">
      <alignment horizontal="right" vertical="center"/>
    </xf>
    <xf numFmtId="4" fontId="243" fillId="72" borderId="251" applyNumberFormat="0" applyProtection="0">
      <alignment horizontal="right" vertical="center"/>
    </xf>
    <xf numFmtId="4" fontId="243" fillId="73" borderId="251" applyNumberFormat="0" applyProtection="0">
      <alignment horizontal="right" vertical="center"/>
    </xf>
    <xf numFmtId="4" fontId="243" fillId="73" borderId="251" applyNumberFormat="0" applyProtection="0">
      <alignment horizontal="right" vertical="center"/>
    </xf>
    <xf numFmtId="4" fontId="243" fillId="37" borderId="251" applyNumberFormat="0" applyProtection="0">
      <alignment horizontal="right" vertical="center"/>
    </xf>
    <xf numFmtId="4" fontId="243" fillId="37" borderId="251" applyNumberFormat="0" applyProtection="0">
      <alignment horizontal="right" vertical="center"/>
    </xf>
    <xf numFmtId="4" fontId="243" fillId="8" borderId="251" applyNumberFormat="0" applyProtection="0">
      <alignment vertical="center"/>
    </xf>
    <xf numFmtId="4" fontId="243" fillId="8" borderId="251" applyNumberFormat="0" applyProtection="0">
      <alignment vertical="center"/>
    </xf>
    <xf numFmtId="4" fontId="244" fillId="8" borderId="251" applyNumberFormat="0" applyProtection="0">
      <alignment vertical="center"/>
    </xf>
    <xf numFmtId="4" fontId="244" fillId="8" borderId="251" applyNumberFormat="0" applyProtection="0">
      <alignment vertical="center"/>
    </xf>
    <xf numFmtId="4" fontId="16" fillId="37" borderId="253" applyNumberFormat="0" applyProtection="0">
      <alignment horizontal="left" vertical="center" indent="1"/>
    </xf>
    <xf numFmtId="4" fontId="16" fillId="37" borderId="253" applyNumberFormat="0" applyProtection="0">
      <alignment horizontal="left" vertical="center" indent="1"/>
    </xf>
    <xf numFmtId="4" fontId="243" fillId="8" borderId="251" applyNumberFormat="0" applyProtection="0">
      <alignment horizontal="right" vertical="center"/>
    </xf>
    <xf numFmtId="4" fontId="243" fillId="8" borderId="251" applyNumberFormat="0" applyProtection="0">
      <alignment horizontal="right" vertical="center"/>
    </xf>
    <xf numFmtId="4" fontId="244" fillId="8" borderId="251" applyNumberFormat="0" applyProtection="0">
      <alignment horizontal="right" vertical="center"/>
    </xf>
    <xf numFmtId="4" fontId="244" fillId="8" borderId="251" applyNumberFormat="0" applyProtection="0">
      <alignment horizontal="right" vertical="center"/>
    </xf>
    <xf numFmtId="4" fontId="16" fillId="37" borderId="251" applyNumberFormat="0" applyProtection="0">
      <alignment horizontal="left" vertical="center" indent="1"/>
    </xf>
    <xf numFmtId="4" fontId="16" fillId="37" borderId="251" applyNumberFormat="0" applyProtection="0">
      <alignment horizontal="left" vertical="center" indent="1"/>
    </xf>
    <xf numFmtId="4" fontId="245" fillId="75" borderId="253" applyNumberFormat="0" applyProtection="0">
      <alignment horizontal="left" vertical="center" indent="1"/>
    </xf>
    <xf numFmtId="4" fontId="245" fillId="75" borderId="253" applyNumberFormat="0" applyProtection="0">
      <alignment horizontal="left" vertical="center" indent="1"/>
    </xf>
    <xf numFmtId="4" fontId="246" fillId="8" borderId="251" applyNumberFormat="0" applyProtection="0">
      <alignment horizontal="right" vertical="center"/>
    </xf>
    <xf numFmtId="4" fontId="246" fillId="8" borderId="251" applyNumberFormat="0" applyProtection="0">
      <alignment horizontal="right" vertical="center"/>
    </xf>
    <xf numFmtId="0" fontId="11" fillId="17" borderId="330" applyNumberFormat="0" applyFont="0" applyAlignment="0" applyProtection="0"/>
    <xf numFmtId="0" fontId="49" fillId="0" borderId="315" applyNumberFormat="0" applyFill="0" applyProtection="0">
      <alignment horizontal="center"/>
    </xf>
    <xf numFmtId="0" fontId="12" fillId="0" borderId="254"/>
    <xf numFmtId="0" fontId="12" fillId="0" borderId="254"/>
    <xf numFmtId="0" fontId="259" fillId="0" borderId="219" applyNumberFormat="0" applyFill="0" applyProtection="0">
      <alignment horizontal="right"/>
    </xf>
    <xf numFmtId="0" fontId="259" fillId="0" borderId="219" applyNumberFormat="0" applyFill="0" applyProtection="0">
      <alignment horizontal="right"/>
    </xf>
    <xf numFmtId="0" fontId="259" fillId="0" borderId="219" applyNumberFormat="0" applyFill="0" applyProtection="0">
      <alignment horizontal="right"/>
    </xf>
    <xf numFmtId="0" fontId="259" fillId="0" borderId="219" applyNumberFormat="0" applyFill="0" applyProtection="0">
      <alignment horizontal="right"/>
    </xf>
    <xf numFmtId="0" fontId="12" fillId="62" borderId="268">
      <alignment horizontal="left" vertical="center" wrapText="1"/>
    </xf>
    <xf numFmtId="0" fontId="261" fillId="0" borderId="240" applyNumberFormat="0" applyFill="0" applyBorder="0" applyAlignment="0" applyProtection="0"/>
    <xf numFmtId="9" fontId="18" fillId="0" borderId="341"/>
    <xf numFmtId="0" fontId="11" fillId="0" borderId="219" applyNumberFormat="0" applyFont="0" applyFill="0" applyAlignment="0" applyProtection="0"/>
    <xf numFmtId="0" fontId="302" fillId="0" borderId="240" applyNumberFormat="0" applyFill="0" applyBorder="0" applyAlignment="0" applyProtection="0"/>
    <xf numFmtId="0" fontId="303" fillId="0" borderId="240" applyNumberFormat="0" applyFill="0" applyBorder="0" applyAlignment="0" applyProtection="0"/>
    <xf numFmtId="0" fontId="304" fillId="0" borderId="240" applyNumberFormat="0" applyFill="0" applyBorder="0" applyAlignment="0" applyProtection="0"/>
    <xf numFmtId="0" fontId="44" fillId="30" borderId="241" applyNumberFormat="0" applyAlignment="0" applyProtection="0"/>
    <xf numFmtId="4" fontId="243" fillId="69" borderId="251" applyNumberFormat="0" applyProtection="0">
      <alignment horizontal="right" vertical="center"/>
    </xf>
    <xf numFmtId="4" fontId="243" fillId="6" borderId="251" applyNumberFormat="0" applyProtection="0">
      <alignment horizontal="left" vertical="center" indent="1"/>
    </xf>
    <xf numFmtId="0" fontId="240" fillId="42" borderId="249" applyNumberFormat="0" applyAlignment="0" applyProtection="0"/>
    <xf numFmtId="0" fontId="240" fillId="13" borderId="249" applyNumberFormat="0" applyAlignment="0" applyProtection="0"/>
    <xf numFmtId="0" fontId="47" fillId="0" borderId="199" applyNumberFormat="0" applyFill="0" applyAlignment="0" applyProtection="0"/>
    <xf numFmtId="251" fontId="18" fillId="0" borderId="241" applyNumberFormat="0" applyFont="0" applyFill="0" applyAlignment="0">
      <alignment vertical="center"/>
    </xf>
    <xf numFmtId="1" fontId="86" fillId="30" borderId="241">
      <alignment horizontal="center"/>
    </xf>
    <xf numFmtId="0" fontId="44" fillId="30" borderId="241" applyNumberFormat="0" applyAlignment="0" applyProtection="0"/>
    <xf numFmtId="251" fontId="18" fillId="0" borderId="241" applyNumberFormat="0" applyFont="0" applyFill="0" applyAlignment="0">
      <alignment vertical="center"/>
    </xf>
    <xf numFmtId="290" fontId="29" fillId="57" borderId="219" applyNumberFormat="0" applyFont="0" applyBorder="0" applyAlignment="0" applyProtection="0">
      <alignment horizontal="right"/>
    </xf>
    <xf numFmtId="290" fontId="29" fillId="57" borderId="219" applyNumberFormat="0" applyFont="0" applyBorder="0" applyAlignment="0" applyProtection="0">
      <alignment horizontal="right"/>
    </xf>
    <xf numFmtId="290" fontId="29" fillId="57" borderId="219" applyNumberFormat="0" applyFont="0" applyBorder="0" applyAlignment="0" applyProtection="0">
      <alignment horizontal="right"/>
    </xf>
    <xf numFmtId="290" fontId="29" fillId="57" borderId="219" applyNumberFormat="0" applyFont="0" applyBorder="0" applyAlignment="0" applyProtection="0">
      <alignment horizontal="right"/>
    </xf>
    <xf numFmtId="0" fontId="259" fillId="0" borderId="312" applyNumberFormat="0" applyFill="0" applyProtection="0">
      <alignment horizontal="right"/>
    </xf>
    <xf numFmtId="0" fontId="259" fillId="0" borderId="312" applyNumberFormat="0" applyFill="0" applyProtection="0">
      <alignment horizontal="right"/>
    </xf>
    <xf numFmtId="0" fontId="259" fillId="0" borderId="219" applyNumberFormat="0" applyFill="0" applyProtection="0">
      <alignment horizontal="right"/>
    </xf>
    <xf numFmtId="0" fontId="29" fillId="0" borderId="244" applyNumberFormat="0" applyFont="0" applyFill="0" applyAlignment="0" applyProtection="0">
      <alignment vertical="center" wrapText="1"/>
    </xf>
    <xf numFmtId="1" fontId="58" fillId="9" borderId="241">
      <alignment horizontal="center" vertical="center"/>
    </xf>
    <xf numFmtId="1" fontId="305" fillId="0" borderId="172" applyFill="0" applyProtection="0">
      <alignment horizontal="right"/>
    </xf>
    <xf numFmtId="0" fontId="47" fillId="0" borderId="199" applyNumberFormat="0" applyFill="0" applyAlignment="0" applyProtection="0"/>
    <xf numFmtId="4" fontId="16" fillId="74" borderId="252" applyNumberFormat="0" applyProtection="0">
      <alignment horizontal="left" vertical="center" indent="1"/>
    </xf>
    <xf numFmtId="184" fontId="10" fillId="35" borderId="336" applyBorder="0">
      <alignment horizontal="right"/>
    </xf>
    <xf numFmtId="184" fontId="10" fillId="0" borderId="336" applyBorder="0">
      <alignment horizontal="right"/>
    </xf>
    <xf numFmtId="0" fontId="32" fillId="17" borderId="330" applyNumberFormat="0" applyFont="0" applyAlignment="0" applyProtection="0"/>
    <xf numFmtId="167" fontId="128" fillId="0" borderId="243">
      <protection locked="0"/>
    </xf>
    <xf numFmtId="38" fontId="29" fillId="0" borderId="259" applyNumberFormat="0" applyFont="0" applyFill="0" applyAlignment="0" applyProtection="0"/>
    <xf numFmtId="0" fontId="12" fillId="62" borderId="268">
      <alignment horizontal="left" vertical="center" wrapText="1"/>
    </xf>
    <xf numFmtId="0" fontId="240" fillId="13" borderId="249" applyNumberFormat="0" applyAlignment="0" applyProtection="0"/>
    <xf numFmtId="4" fontId="16" fillId="6" borderId="251" applyNumberFormat="0" applyProtection="0">
      <alignment vertical="center"/>
    </xf>
    <xf numFmtId="4" fontId="243" fillId="37" borderId="251" applyNumberFormat="0" applyProtection="0">
      <alignment horizontal="right" vertical="center"/>
    </xf>
    <xf numFmtId="4" fontId="16" fillId="74" borderId="252" applyNumberFormat="0" applyProtection="0">
      <alignment horizontal="left" vertical="center" indent="1"/>
    </xf>
    <xf numFmtId="39" fontId="12" fillId="0" borderId="172" applyNumberFormat="0" applyBorder="0">
      <alignment horizontal="right"/>
    </xf>
    <xf numFmtId="1" fontId="305" fillId="0" borderId="172" applyFill="0" applyProtection="0">
      <alignment horizontal="right"/>
    </xf>
    <xf numFmtId="0" fontId="10" fillId="0" borderId="335" applyFont="0" applyFill="0" applyBorder="0" applyAlignment="0" applyProtection="0">
      <alignment horizontal="center"/>
    </xf>
    <xf numFmtId="4" fontId="16" fillId="74" borderId="252" applyNumberFormat="0" applyProtection="0">
      <alignment horizontal="left" vertical="center" indent="1"/>
    </xf>
    <xf numFmtId="1" fontId="11" fillId="58" borderId="338" applyNumberFormat="0" applyBorder="0" applyAlignment="0">
      <alignment horizontal="centerContinuous" vertical="center"/>
      <protection locked="0"/>
    </xf>
    <xf numFmtId="311" fontId="201" fillId="62" borderId="269" applyFont="0" applyFill="0" applyBorder="0" applyAlignment="0">
      <alignment horizontal="center"/>
    </xf>
    <xf numFmtId="4" fontId="243" fillId="8" borderId="343" applyNumberFormat="0" applyProtection="0">
      <alignment horizontal="right" vertical="center"/>
    </xf>
    <xf numFmtId="4" fontId="246" fillId="8" borderId="273" applyNumberFormat="0" applyProtection="0">
      <alignment horizontal="right" vertical="center"/>
    </xf>
    <xf numFmtId="4" fontId="243" fillId="72" borderId="273" applyNumberFormat="0" applyProtection="0">
      <alignment horizontal="right" vertical="center"/>
    </xf>
    <xf numFmtId="0" fontId="153" fillId="0" borderId="272">
      <alignment vertical="center"/>
    </xf>
    <xf numFmtId="4" fontId="246" fillId="8" borderId="273" applyNumberFormat="0" applyProtection="0">
      <alignment horizontal="right" vertical="center"/>
    </xf>
    <xf numFmtId="4" fontId="243" fillId="72" borderId="273" applyNumberFormat="0" applyProtection="0">
      <alignment horizontal="right" vertical="center"/>
    </xf>
    <xf numFmtId="0" fontId="240" fillId="42" borderId="271" applyNumberFormat="0" applyAlignment="0" applyProtection="0"/>
    <xf numFmtId="4" fontId="245" fillId="75" borderId="275" applyNumberFormat="0" applyProtection="0">
      <alignment horizontal="left" vertical="center" indent="1"/>
    </xf>
    <xf numFmtId="4" fontId="243" fillId="71" borderId="273" applyNumberFormat="0" applyProtection="0">
      <alignment horizontal="right" vertical="center"/>
    </xf>
    <xf numFmtId="0" fontId="240" fillId="42" borderId="271" applyNumberFormat="0" applyAlignment="0" applyProtection="0"/>
    <xf numFmtId="4" fontId="245" fillId="75" borderId="275" applyNumberFormat="0" applyProtection="0">
      <alignment horizontal="left" vertical="center" indent="1"/>
    </xf>
    <xf numFmtId="4" fontId="243" fillId="71" borderId="273" applyNumberFormat="0" applyProtection="0">
      <alignment horizontal="right" vertical="center"/>
    </xf>
    <xf numFmtId="0" fontId="240" fillId="13" borderId="271" applyNumberFormat="0" applyAlignment="0" applyProtection="0"/>
    <xf numFmtId="4" fontId="16" fillId="37" borderId="273" applyNumberFormat="0" applyProtection="0">
      <alignment horizontal="left" vertical="center" indent="1"/>
    </xf>
    <xf numFmtId="4" fontId="243" fillId="47" borderId="273" applyNumberFormat="0" applyProtection="0">
      <alignment horizontal="right" vertical="center"/>
    </xf>
    <xf numFmtId="0" fontId="240" fillId="13" borderId="271" applyNumberFormat="0" applyAlignment="0" applyProtection="0"/>
    <xf numFmtId="4" fontId="16" fillId="37" borderId="273" applyNumberFormat="0" applyProtection="0">
      <alignment horizontal="left" vertical="center" indent="1"/>
    </xf>
    <xf numFmtId="4" fontId="243" fillId="47" borderId="273" applyNumberFormat="0" applyProtection="0">
      <alignment horizontal="right" vertical="center"/>
    </xf>
    <xf numFmtId="0" fontId="240" fillId="13" borderId="271" applyNumberFormat="0" applyAlignment="0" applyProtection="0"/>
    <xf numFmtId="4" fontId="243" fillId="73" borderId="305" applyNumberFormat="0" applyProtection="0">
      <alignment horizontal="right" vertical="center"/>
    </xf>
    <xf numFmtId="4" fontId="243" fillId="73" borderId="305" applyNumberFormat="0" applyProtection="0">
      <alignment horizontal="right" vertical="center"/>
    </xf>
    <xf numFmtId="4" fontId="243" fillId="8" borderId="305" applyNumberFormat="0" applyProtection="0">
      <alignment horizontal="right" vertical="center"/>
    </xf>
    <xf numFmtId="4" fontId="243" fillId="8" borderId="305" applyNumberFormat="0" applyProtection="0">
      <alignment horizontal="right" vertical="center"/>
    </xf>
    <xf numFmtId="4" fontId="244" fillId="8" borderId="305" applyNumberFormat="0" applyProtection="0">
      <alignment horizontal="right" vertical="center"/>
    </xf>
    <xf numFmtId="4" fontId="246" fillId="8" borderId="305" applyNumberFormat="0" applyProtection="0">
      <alignment horizontal="right" vertical="center"/>
    </xf>
    <xf numFmtId="0" fontId="11" fillId="17" borderId="287" applyNumberFormat="0" applyFont="0" applyAlignment="0" applyProtection="0"/>
    <xf numFmtId="0" fontId="29" fillId="17" borderId="284" applyNumberFormat="0" applyFont="0" applyAlignment="0" applyProtection="0"/>
    <xf numFmtId="0" fontId="29" fillId="17" borderId="284" applyNumberFormat="0" applyFont="0" applyAlignment="0" applyProtection="0"/>
    <xf numFmtId="0" fontId="11" fillId="17" borderId="287" applyNumberFormat="0" applyFont="0" applyAlignment="0" applyProtection="0"/>
    <xf numFmtId="0" fontId="32" fillId="17" borderId="287" applyNumberFormat="0" applyFont="0" applyAlignment="0" applyProtection="0"/>
    <xf numFmtId="0" fontId="32" fillId="17" borderId="287" applyNumberFormat="0" applyFont="0" applyAlignment="0" applyProtection="0"/>
    <xf numFmtId="9" fontId="18" fillId="0" borderId="287"/>
    <xf numFmtId="0" fontId="12" fillId="0" borderId="307"/>
    <xf numFmtId="0" fontId="259" fillId="0" borderId="293" applyNumberFormat="0" applyFill="0" applyProtection="0">
      <alignment horizontal="right"/>
    </xf>
    <xf numFmtId="0" fontId="259" fillId="0" borderId="293" applyNumberFormat="0" applyFill="0" applyProtection="0">
      <alignment horizontal="right"/>
    </xf>
    <xf numFmtId="0" fontId="240" fillId="13" borderId="288" applyNumberFormat="0" applyAlignment="0" applyProtection="0"/>
    <xf numFmtId="0" fontId="240" fillId="13" borderId="288" applyNumberFormat="0" applyAlignment="0" applyProtection="0"/>
    <xf numFmtId="0" fontId="240" fillId="13" borderId="288" applyNumberFormat="0" applyAlignment="0" applyProtection="0"/>
    <xf numFmtId="0" fontId="240" fillId="13" borderId="288" applyNumberFormat="0" applyAlignment="0" applyProtection="0"/>
    <xf numFmtId="0" fontId="240" fillId="42" borderId="288" applyNumberFormat="0" applyAlignment="0" applyProtection="0"/>
    <xf numFmtId="0" fontId="240" fillId="42" borderId="288" applyNumberFormat="0" applyAlignment="0" applyProtection="0"/>
    <xf numFmtId="4" fontId="16" fillId="6" borderId="289" applyNumberFormat="0" applyProtection="0">
      <alignment vertical="center"/>
    </xf>
    <xf numFmtId="4" fontId="16" fillId="6" borderId="289" applyNumberFormat="0" applyProtection="0">
      <alignment vertical="center"/>
    </xf>
    <xf numFmtId="4" fontId="242" fillId="6" borderId="289" applyNumberFormat="0" applyProtection="0">
      <alignment vertical="center"/>
    </xf>
    <xf numFmtId="4" fontId="242" fillId="6" borderId="289" applyNumberFormat="0" applyProtection="0">
      <alignment vertical="center"/>
    </xf>
    <xf numFmtId="4" fontId="243" fillId="6" borderId="289" applyNumberFormat="0" applyProtection="0">
      <alignment horizontal="left" vertical="center" indent="1"/>
    </xf>
    <xf numFmtId="4" fontId="243" fillId="6" borderId="289" applyNumberFormat="0" applyProtection="0">
      <alignment horizontal="left" vertical="center" indent="1"/>
    </xf>
    <xf numFmtId="4" fontId="243" fillId="69" borderId="289" applyNumberFormat="0" applyProtection="0">
      <alignment horizontal="right" vertical="center"/>
    </xf>
    <xf numFmtId="4" fontId="243" fillId="69" borderId="289" applyNumberFormat="0" applyProtection="0">
      <alignment horizontal="right" vertical="center"/>
    </xf>
    <xf numFmtId="4" fontId="243" fillId="70" borderId="289" applyNumberFormat="0" applyProtection="0">
      <alignment horizontal="right" vertical="center"/>
    </xf>
    <xf numFmtId="4" fontId="243" fillId="70" borderId="289" applyNumberFormat="0" applyProtection="0">
      <alignment horizontal="right" vertical="center"/>
    </xf>
    <xf numFmtId="4" fontId="243" fillId="32" borderId="289" applyNumberFormat="0" applyProtection="0">
      <alignment horizontal="right" vertical="center"/>
    </xf>
    <xf numFmtId="4" fontId="243" fillId="32" borderId="289" applyNumberFormat="0" applyProtection="0">
      <alignment horizontal="right" vertical="center"/>
    </xf>
    <xf numFmtId="4" fontId="243" fillId="33" borderId="289" applyNumberFormat="0" applyProtection="0">
      <alignment horizontal="right" vertical="center"/>
    </xf>
    <xf numFmtId="4" fontId="243" fillId="33" borderId="289" applyNumberFormat="0" applyProtection="0">
      <alignment horizontal="right" vertical="center"/>
    </xf>
    <xf numFmtId="4" fontId="243" fillId="35" borderId="289" applyNumberFormat="0" applyProtection="0">
      <alignment horizontal="right" vertical="center"/>
    </xf>
    <xf numFmtId="4" fontId="243" fillId="35" borderId="289" applyNumberFormat="0" applyProtection="0">
      <alignment horizontal="right" vertical="center"/>
    </xf>
    <xf numFmtId="4" fontId="243" fillId="47" borderId="289" applyNumberFormat="0" applyProtection="0">
      <alignment horizontal="right" vertical="center"/>
    </xf>
    <xf numFmtId="4" fontId="243" fillId="47" borderId="289" applyNumberFormat="0" applyProtection="0">
      <alignment horizontal="right" vertical="center"/>
    </xf>
    <xf numFmtId="4" fontId="243" fillId="71" borderId="289" applyNumberFormat="0" applyProtection="0">
      <alignment horizontal="right" vertical="center"/>
    </xf>
    <xf numFmtId="4" fontId="243" fillId="71" borderId="289" applyNumberFormat="0" applyProtection="0">
      <alignment horizontal="right" vertical="center"/>
    </xf>
    <xf numFmtId="4" fontId="243" fillId="72" borderId="289" applyNumberFormat="0" applyProtection="0">
      <alignment horizontal="right" vertical="center"/>
    </xf>
    <xf numFmtId="4" fontId="243" fillId="72" borderId="289" applyNumberFormat="0" applyProtection="0">
      <alignment horizontal="right" vertical="center"/>
    </xf>
    <xf numFmtId="4" fontId="243" fillId="73" borderId="289" applyNumberFormat="0" applyProtection="0">
      <alignment horizontal="right" vertical="center"/>
    </xf>
    <xf numFmtId="4" fontId="243" fillId="73" borderId="289" applyNumberFormat="0" applyProtection="0">
      <alignment horizontal="right" vertical="center"/>
    </xf>
    <xf numFmtId="4" fontId="243" fillId="37" borderId="289" applyNumberFormat="0" applyProtection="0">
      <alignment horizontal="right" vertical="center"/>
    </xf>
    <xf numFmtId="4" fontId="243" fillId="37" borderId="289" applyNumberFormat="0" applyProtection="0">
      <alignment horizontal="right" vertical="center"/>
    </xf>
    <xf numFmtId="4" fontId="243" fillId="8" borderId="289" applyNumberFormat="0" applyProtection="0">
      <alignment vertical="center"/>
    </xf>
    <xf numFmtId="4" fontId="243" fillId="8" borderId="289" applyNumberFormat="0" applyProtection="0">
      <alignment vertical="center"/>
    </xf>
    <xf numFmtId="4" fontId="244" fillId="8" borderId="289" applyNumberFormat="0" applyProtection="0">
      <alignment vertical="center"/>
    </xf>
    <xf numFmtId="4" fontId="244" fillId="8" borderId="289" applyNumberFormat="0" applyProtection="0">
      <alignment vertical="center"/>
    </xf>
    <xf numFmtId="4" fontId="16" fillId="37" borderId="290" applyNumberFormat="0" applyProtection="0">
      <alignment horizontal="left" vertical="center" indent="1"/>
    </xf>
    <xf numFmtId="4" fontId="16" fillId="37" borderId="290" applyNumberFormat="0" applyProtection="0">
      <alignment horizontal="left" vertical="center" indent="1"/>
    </xf>
    <xf numFmtId="4" fontId="243" fillId="8" borderId="289" applyNumberFormat="0" applyProtection="0">
      <alignment horizontal="right" vertical="center"/>
    </xf>
    <xf numFmtId="4" fontId="243" fillId="8" borderId="289" applyNumberFormat="0" applyProtection="0">
      <alignment horizontal="right" vertical="center"/>
    </xf>
    <xf numFmtId="4" fontId="244" fillId="8" borderId="289" applyNumberFormat="0" applyProtection="0">
      <alignment horizontal="right" vertical="center"/>
    </xf>
    <xf numFmtId="4" fontId="244" fillId="8" borderId="289" applyNumberFormat="0" applyProtection="0">
      <alignment horizontal="right" vertical="center"/>
    </xf>
    <xf numFmtId="4" fontId="16" fillId="37" borderId="289" applyNumberFormat="0" applyProtection="0">
      <alignment horizontal="left" vertical="center" indent="1"/>
    </xf>
    <xf numFmtId="4" fontId="16" fillId="37" borderId="289" applyNumberFormat="0" applyProtection="0">
      <alignment horizontal="left" vertical="center" indent="1"/>
    </xf>
    <xf numFmtId="4" fontId="245" fillId="75" borderId="290" applyNumberFormat="0" applyProtection="0">
      <alignment horizontal="left" vertical="center" indent="1"/>
    </xf>
    <xf numFmtId="4" fontId="245" fillId="75" borderId="290" applyNumberFormat="0" applyProtection="0">
      <alignment horizontal="left" vertical="center" indent="1"/>
    </xf>
    <xf numFmtId="4" fontId="246" fillId="8" borderId="289" applyNumberFormat="0" applyProtection="0">
      <alignment horizontal="right" vertical="center"/>
    </xf>
    <xf numFmtId="4" fontId="246" fillId="8" borderId="289" applyNumberFormat="0" applyProtection="0">
      <alignment horizontal="right" vertical="center"/>
    </xf>
    <xf numFmtId="0" fontId="11" fillId="0" borderId="293" applyNumberFormat="0" applyFont="0" applyFill="0" applyAlignment="0" applyProtection="0"/>
    <xf numFmtId="0" fontId="148" fillId="11" borderId="311" applyNumberFormat="0" applyAlignment="0" applyProtection="0"/>
    <xf numFmtId="0" fontId="148" fillId="15" borderId="311" applyNumberFormat="0" applyAlignment="0" applyProtection="0"/>
    <xf numFmtId="0" fontId="148" fillId="15" borderId="311" applyNumberFormat="0" applyAlignment="0" applyProtection="0"/>
    <xf numFmtId="0" fontId="148" fillId="11" borderId="311" applyNumberFormat="0" applyAlignment="0" applyProtection="0"/>
    <xf numFmtId="0" fontId="12" fillId="0" borderId="291"/>
    <xf numFmtId="0" fontId="12" fillId="0" borderId="291"/>
    <xf numFmtId="0" fontId="259" fillId="0" borderId="279" applyNumberFormat="0" applyFill="0" applyProtection="0">
      <alignment horizontal="right"/>
    </xf>
    <xf numFmtId="0" fontId="259" fillId="0" borderId="279" applyNumberFormat="0" applyFill="0" applyProtection="0">
      <alignment horizontal="right"/>
    </xf>
    <xf numFmtId="0" fontId="259" fillId="0" borderId="279" applyNumberFormat="0" applyFill="0" applyProtection="0">
      <alignment horizontal="right"/>
    </xf>
    <xf numFmtId="0" fontId="259" fillId="0" borderId="279" applyNumberFormat="0" applyFill="0" applyProtection="0">
      <alignment horizontal="right"/>
    </xf>
    <xf numFmtId="290" fontId="29" fillId="57" borderId="293" applyNumberFormat="0" applyFont="0" applyBorder="0" applyAlignment="0" applyProtection="0">
      <alignment horizontal="right"/>
    </xf>
    <xf numFmtId="290" fontId="29" fillId="57" borderId="293" applyNumberFormat="0" applyFont="0" applyBorder="0" applyAlignment="0" applyProtection="0">
      <alignment horizontal="right"/>
    </xf>
    <xf numFmtId="290" fontId="29" fillId="57" borderId="293" applyNumberFormat="0" applyFont="0" applyBorder="0" applyAlignment="0" applyProtection="0">
      <alignment horizontal="right"/>
    </xf>
    <xf numFmtId="0" fontId="261" fillId="0" borderId="283" applyNumberFormat="0" applyFill="0" applyBorder="0" applyAlignment="0" applyProtection="0"/>
    <xf numFmtId="167" fontId="128" fillId="0" borderId="301">
      <protection locked="0"/>
    </xf>
    <xf numFmtId="265" fontId="117" fillId="47" borderId="293" applyFont="0" applyFill="0" applyBorder="0" applyAlignment="0"/>
    <xf numFmtId="265" fontId="117" fillId="47" borderId="293" applyFont="0" applyFill="0" applyBorder="0" applyAlignment="0"/>
    <xf numFmtId="265" fontId="117" fillId="47" borderId="293" applyFont="0" applyFill="0" applyBorder="0" applyAlignment="0"/>
    <xf numFmtId="290" fontId="29" fillId="57" borderId="293" applyNumberFormat="0" applyFont="0" applyBorder="0" applyAlignment="0" applyProtection="0">
      <alignment horizontal="right"/>
    </xf>
    <xf numFmtId="290" fontId="29" fillId="57" borderId="293" applyNumberFormat="0" applyFont="0" applyBorder="0" applyAlignment="0" applyProtection="0">
      <alignment horizontal="right"/>
    </xf>
    <xf numFmtId="0" fontId="11" fillId="17" borderId="303" applyNumberFormat="0" applyFont="0" applyAlignment="0" applyProtection="0"/>
    <xf numFmtId="0" fontId="11" fillId="17" borderId="303" applyNumberFormat="0" applyFont="0" applyAlignment="0" applyProtection="0"/>
    <xf numFmtId="0" fontId="32" fillId="17" borderId="303" applyNumberFormat="0" applyFont="0" applyAlignment="0" applyProtection="0"/>
    <xf numFmtId="0" fontId="11" fillId="0" borderId="279" applyNumberFormat="0" applyFont="0" applyFill="0" applyAlignment="0" applyProtection="0"/>
    <xf numFmtId="4" fontId="243" fillId="70" borderId="305" applyNumberFormat="0" applyProtection="0">
      <alignment horizontal="right" vertical="center"/>
    </xf>
    <xf numFmtId="0" fontId="302" fillId="0" borderId="283" applyNumberFormat="0" applyFill="0" applyBorder="0" applyAlignment="0" applyProtection="0"/>
    <xf numFmtId="0" fontId="303" fillId="0" borderId="283" applyNumberFormat="0" applyFill="0" applyBorder="0" applyAlignment="0" applyProtection="0"/>
    <xf numFmtId="0" fontId="304" fillId="0" borderId="283" applyNumberFormat="0" applyFill="0" applyBorder="0" applyAlignment="0" applyProtection="0"/>
    <xf numFmtId="4" fontId="243" fillId="6" borderId="305" applyNumberFormat="0" applyProtection="0">
      <alignment horizontal="left" vertical="center" indent="1"/>
    </xf>
    <xf numFmtId="0" fontId="44" fillId="30" borderId="296" applyNumberFormat="0" applyAlignment="0" applyProtection="0"/>
    <xf numFmtId="4" fontId="243" fillId="69" borderId="289" applyNumberFormat="0" applyProtection="0">
      <alignment horizontal="right" vertical="center"/>
    </xf>
    <xf numFmtId="4" fontId="243" fillId="6" borderId="289" applyNumberFormat="0" applyProtection="0">
      <alignment horizontal="left" vertical="center" indent="1"/>
    </xf>
    <xf numFmtId="0" fontId="240" fillId="42" borderId="288" applyNumberFormat="0" applyAlignment="0" applyProtection="0"/>
    <xf numFmtId="0" fontId="240" fillId="13" borderId="288" applyNumberFormat="0" applyAlignment="0" applyProtection="0"/>
    <xf numFmtId="0" fontId="240" fillId="42" borderId="304" applyNumberFormat="0" applyAlignment="0" applyProtection="0"/>
    <xf numFmtId="0" fontId="47" fillId="0" borderId="282" applyNumberFormat="0" applyFill="0" applyAlignment="0" applyProtection="0"/>
    <xf numFmtId="251" fontId="18" fillId="0" borderId="296" applyNumberFormat="0" applyFont="0" applyFill="0" applyAlignment="0">
      <alignment vertical="center"/>
    </xf>
    <xf numFmtId="0" fontId="77" fillId="0" borderId="310" applyNumberFormat="0" applyFill="0" applyBorder="0" applyAlignment="0" applyProtection="0"/>
    <xf numFmtId="0" fontId="76" fillId="0" borderId="310" applyNumberFormat="0" applyFill="0" applyBorder="0" applyAlignment="0" applyProtection="0"/>
    <xf numFmtId="0" fontId="75" fillId="0" borderId="310" applyNumberFormat="0" applyFill="0" applyBorder="0" applyAlignment="0" applyProtection="0"/>
    <xf numFmtId="1" fontId="86" fillId="30" borderId="296">
      <alignment horizontal="center"/>
    </xf>
    <xf numFmtId="0" fontId="44" fillId="30" borderId="296" applyNumberFormat="0" applyAlignment="0" applyProtection="0"/>
    <xf numFmtId="0" fontId="12" fillId="62" borderId="302">
      <alignment horizontal="left" vertical="center" wrapText="1"/>
    </xf>
    <xf numFmtId="0" fontId="12" fillId="62" borderId="302">
      <alignment horizontal="left" vertical="center" wrapText="1"/>
    </xf>
    <xf numFmtId="0" fontId="92" fillId="40" borderId="293"/>
    <xf numFmtId="251" fontId="18" fillId="0" borderId="296" applyNumberFormat="0" applyFont="0" applyFill="0" applyAlignment="0">
      <alignment vertical="center"/>
    </xf>
    <xf numFmtId="290" fontId="29" fillId="57" borderId="279" applyNumberFormat="0" applyFont="0" applyBorder="0" applyAlignment="0" applyProtection="0">
      <alignment horizontal="right"/>
    </xf>
    <xf numFmtId="290" fontId="29" fillId="57" borderId="279" applyNumberFormat="0" applyFont="0" applyBorder="0" applyAlignment="0" applyProtection="0">
      <alignment horizontal="right"/>
    </xf>
    <xf numFmtId="290" fontId="29" fillId="57" borderId="279" applyNumberFormat="0" applyFont="0" applyBorder="0" applyAlignment="0" applyProtection="0">
      <alignment horizontal="right"/>
    </xf>
    <xf numFmtId="290" fontId="29" fillId="57" borderId="279" applyNumberFormat="0" applyFont="0" applyBorder="0" applyAlignment="0" applyProtection="0">
      <alignment horizontal="right"/>
    </xf>
    <xf numFmtId="4" fontId="242" fillId="6" borderId="305" applyNumberFormat="0" applyProtection="0">
      <alignment vertical="center"/>
    </xf>
    <xf numFmtId="4" fontId="243" fillId="6" borderId="305" applyNumberFormat="0" applyProtection="0">
      <alignment horizontal="left" vertical="center" indent="1"/>
    </xf>
    <xf numFmtId="4" fontId="243" fillId="69" borderId="305" applyNumberFormat="0" applyProtection="0">
      <alignment horizontal="right" vertical="center"/>
    </xf>
    <xf numFmtId="4" fontId="243" fillId="33" borderId="305" applyNumberFormat="0" applyProtection="0">
      <alignment horizontal="right" vertical="center"/>
    </xf>
    <xf numFmtId="4" fontId="243" fillId="33" borderId="305" applyNumberFormat="0" applyProtection="0">
      <alignment horizontal="right" vertical="center"/>
    </xf>
    <xf numFmtId="4" fontId="243" fillId="35" borderId="305" applyNumberFormat="0" applyProtection="0">
      <alignment horizontal="right" vertical="center"/>
    </xf>
    <xf numFmtId="4" fontId="243" fillId="35" borderId="305" applyNumberFormat="0" applyProtection="0">
      <alignment horizontal="right" vertical="center"/>
    </xf>
    <xf numFmtId="4" fontId="243" fillId="47" borderId="305" applyNumberFormat="0" applyProtection="0">
      <alignment horizontal="right" vertical="center"/>
    </xf>
    <xf numFmtId="4" fontId="243" fillId="47" borderId="305" applyNumberFormat="0" applyProtection="0">
      <alignment horizontal="right" vertical="center"/>
    </xf>
    <xf numFmtId="4" fontId="243" fillId="71" borderId="305" applyNumberFormat="0" applyProtection="0">
      <alignment horizontal="right" vertical="center"/>
    </xf>
    <xf numFmtId="4" fontId="243" fillId="71" borderId="305" applyNumberFormat="0" applyProtection="0">
      <alignment horizontal="right" vertical="center"/>
    </xf>
    <xf numFmtId="4" fontId="243" fillId="72" borderId="305" applyNumberFormat="0" applyProtection="0">
      <alignment horizontal="right" vertical="center"/>
    </xf>
    <xf numFmtId="4" fontId="243" fillId="72" borderId="305" applyNumberFormat="0" applyProtection="0">
      <alignment horizontal="right" vertical="center"/>
    </xf>
    <xf numFmtId="4" fontId="243" fillId="37" borderId="305" applyNumberFormat="0" applyProtection="0">
      <alignment horizontal="right" vertical="center"/>
    </xf>
    <xf numFmtId="4" fontId="243" fillId="37" borderId="305" applyNumberFormat="0" applyProtection="0">
      <alignment horizontal="right" vertical="center"/>
    </xf>
    <xf numFmtId="4" fontId="243" fillId="8" borderId="305" applyNumberFormat="0" applyProtection="0">
      <alignment vertical="center"/>
    </xf>
    <xf numFmtId="4" fontId="243" fillId="8" borderId="305" applyNumberFormat="0" applyProtection="0">
      <alignment vertical="center"/>
    </xf>
    <xf numFmtId="4" fontId="244" fillId="8" borderId="305" applyNumberFormat="0" applyProtection="0">
      <alignment vertical="center"/>
    </xf>
    <xf numFmtId="4" fontId="244" fillId="8" borderId="305" applyNumberFormat="0" applyProtection="0">
      <alignment vertical="center"/>
    </xf>
    <xf numFmtId="4" fontId="16" fillId="37" borderId="306" applyNumberFormat="0" applyProtection="0">
      <alignment horizontal="left" vertical="center" indent="1"/>
    </xf>
    <xf numFmtId="4" fontId="16" fillId="37" borderId="306" applyNumberFormat="0" applyProtection="0">
      <alignment horizontal="left" vertical="center" indent="1"/>
    </xf>
    <xf numFmtId="4" fontId="244" fillId="8" borderId="305" applyNumberFormat="0" applyProtection="0">
      <alignment horizontal="right" vertical="center"/>
    </xf>
    <xf numFmtId="4" fontId="16" fillId="37" borderId="305" applyNumberFormat="0" applyProtection="0">
      <alignment horizontal="left" vertical="center" indent="1"/>
    </xf>
    <xf numFmtId="4" fontId="16" fillId="37" borderId="305" applyNumberFormat="0" applyProtection="0">
      <alignment horizontal="left" vertical="center" indent="1"/>
    </xf>
    <xf numFmtId="4" fontId="245" fillId="75" borderId="306" applyNumberFormat="0" applyProtection="0">
      <alignment horizontal="left" vertical="center" indent="1"/>
    </xf>
    <xf numFmtId="4" fontId="245" fillId="75" borderId="306" applyNumberFormat="0" applyProtection="0">
      <alignment horizontal="left" vertical="center" indent="1"/>
    </xf>
    <xf numFmtId="0" fontId="259" fillId="0" borderId="279" applyNumberFormat="0" applyFill="0" applyProtection="0">
      <alignment horizontal="right"/>
    </xf>
    <xf numFmtId="0" fontId="29" fillId="0" borderId="297" applyNumberFormat="0" applyFont="0" applyFill="0" applyAlignment="0" applyProtection="0">
      <alignment vertical="center" wrapText="1"/>
    </xf>
    <xf numFmtId="1" fontId="58" fillId="9" borderId="296">
      <alignment horizontal="center" vertical="center"/>
    </xf>
    <xf numFmtId="1" fontId="305" fillId="0" borderId="292" applyFill="0" applyProtection="0">
      <alignment horizontal="right"/>
    </xf>
    <xf numFmtId="4" fontId="242" fillId="6" borderId="305" applyNumberFormat="0" applyProtection="0">
      <alignment vertical="center"/>
    </xf>
    <xf numFmtId="0" fontId="47" fillId="0" borderId="282" applyNumberFormat="0" applyFill="0" applyAlignment="0" applyProtection="0"/>
    <xf numFmtId="0" fontId="11" fillId="0" borderId="315" applyNumberFormat="0" applyFill="0" applyProtection="0">
      <alignment horizontal="center"/>
    </xf>
    <xf numFmtId="4" fontId="243" fillId="32" borderId="305" applyNumberFormat="0" applyProtection="0">
      <alignment horizontal="right" vertical="center"/>
    </xf>
    <xf numFmtId="4" fontId="16" fillId="74" borderId="299" applyNumberFormat="0" applyProtection="0">
      <alignment horizontal="left" vertical="center" indent="1"/>
    </xf>
    <xf numFmtId="0" fontId="303" fillId="0" borderId="310" applyNumberFormat="0" applyFill="0" applyBorder="0" applyAlignment="0" applyProtection="0"/>
    <xf numFmtId="0" fontId="304" fillId="0" borderId="310" applyNumberFormat="0" applyFill="0" applyBorder="0" applyAlignment="0" applyProtection="0"/>
    <xf numFmtId="0" fontId="11" fillId="0" borderId="293" applyNumberFormat="0" applyFont="0" applyFill="0" applyAlignment="0" applyProtection="0"/>
    <xf numFmtId="9" fontId="18" fillId="0" borderId="303"/>
    <xf numFmtId="4" fontId="16" fillId="6" borderId="305" applyNumberFormat="0" applyProtection="0">
      <alignment vertical="center"/>
    </xf>
    <xf numFmtId="4" fontId="243" fillId="6" borderId="305" applyNumberFormat="0" applyProtection="0">
      <alignment horizontal="left" vertical="center" indent="1"/>
    </xf>
    <xf numFmtId="0" fontId="32" fillId="17" borderId="303" applyNumberFormat="0" applyFont="0" applyAlignment="0" applyProtection="0"/>
    <xf numFmtId="0" fontId="259" fillId="0" borderId="293" applyNumberFormat="0" applyFill="0" applyProtection="0">
      <alignment horizontal="right"/>
    </xf>
    <xf numFmtId="0" fontId="259" fillId="0" borderId="293" applyNumberFormat="0" applyFill="0" applyProtection="0">
      <alignment horizontal="right"/>
    </xf>
    <xf numFmtId="0" fontId="12" fillId="0" borderId="307"/>
    <xf numFmtId="290" fontId="29" fillId="57" borderId="293" applyNumberFormat="0" applyFont="0" applyBorder="0" applyAlignment="0" applyProtection="0">
      <alignment horizontal="right"/>
    </xf>
    <xf numFmtId="290" fontId="29" fillId="57" borderId="293" applyNumberFormat="0" applyFont="0" applyBorder="0" applyAlignment="0" applyProtection="0">
      <alignment horizontal="right"/>
    </xf>
    <xf numFmtId="167" fontId="128" fillId="0" borderId="285">
      <protection locked="0"/>
    </xf>
    <xf numFmtId="167" fontId="128" fillId="0" borderId="301">
      <protection locked="0"/>
    </xf>
    <xf numFmtId="167" fontId="128" fillId="0" borderId="301">
      <protection locked="0"/>
    </xf>
    <xf numFmtId="290" fontId="29" fillId="57" borderId="293" applyNumberFormat="0" applyFont="0" applyBorder="0" applyAlignment="0" applyProtection="0">
      <alignment horizontal="right"/>
    </xf>
    <xf numFmtId="290" fontId="29" fillId="57" borderId="293" applyNumberFormat="0" applyFont="0" applyBorder="0" applyAlignment="0" applyProtection="0">
      <alignment horizontal="right"/>
    </xf>
    <xf numFmtId="290" fontId="29" fillId="57" borderId="293" applyNumberFormat="0" applyFont="0" applyBorder="0" applyAlignment="0" applyProtection="0">
      <alignment horizontal="right"/>
    </xf>
    <xf numFmtId="290" fontId="29" fillId="57" borderId="293" applyNumberFormat="0" applyFont="0" applyBorder="0" applyAlignment="0" applyProtection="0">
      <alignment horizontal="right"/>
    </xf>
    <xf numFmtId="4" fontId="243" fillId="73" borderId="305" applyNumberFormat="0" applyProtection="0">
      <alignment horizontal="right" vertical="center"/>
    </xf>
    <xf numFmtId="4" fontId="244" fillId="8" borderId="305" applyNumberFormat="0" applyProtection="0">
      <alignment horizontal="right" vertical="center"/>
    </xf>
    <xf numFmtId="4" fontId="244" fillId="8" borderId="305" applyNumberFormat="0" applyProtection="0">
      <alignment horizontal="right" vertical="center"/>
    </xf>
    <xf numFmtId="0" fontId="240" fillId="13" borderId="288" applyNumberFormat="0" applyAlignment="0" applyProtection="0"/>
    <xf numFmtId="4" fontId="16" fillId="6" borderId="289" applyNumberFormat="0" applyProtection="0">
      <alignment vertical="center"/>
    </xf>
    <xf numFmtId="4" fontId="243" fillId="37" borderId="289" applyNumberFormat="0" applyProtection="0">
      <alignment horizontal="right" vertical="center"/>
    </xf>
    <xf numFmtId="4" fontId="16" fillId="74" borderId="299" applyNumberFormat="0" applyProtection="0">
      <alignment horizontal="left" vertical="center" indent="1"/>
    </xf>
    <xf numFmtId="0" fontId="259" fillId="0" borderId="293" applyNumberFormat="0" applyFill="0" applyProtection="0">
      <alignment horizontal="right"/>
    </xf>
    <xf numFmtId="39" fontId="12" fillId="0" borderId="292" applyNumberFormat="0" applyBorder="0">
      <alignment horizontal="right"/>
    </xf>
    <xf numFmtId="4" fontId="242" fillId="6" borderId="305" applyNumberFormat="0" applyProtection="0">
      <alignment vertical="center"/>
    </xf>
    <xf numFmtId="0" fontId="47" fillId="0" borderId="309" applyNumberFormat="0" applyFill="0" applyAlignment="0" applyProtection="0"/>
    <xf numFmtId="1" fontId="305" fillId="0" borderId="292" applyFill="0" applyProtection="0">
      <alignment horizontal="right"/>
    </xf>
    <xf numFmtId="290" fontId="29" fillId="57" borderId="293" applyNumberFormat="0" applyFont="0" applyBorder="0" applyAlignment="0" applyProtection="0">
      <alignment horizontal="right"/>
    </xf>
    <xf numFmtId="0" fontId="259" fillId="0" borderId="293" applyNumberFormat="0" applyFill="0" applyProtection="0">
      <alignment horizontal="right"/>
    </xf>
    <xf numFmtId="1" fontId="305" fillId="0" borderId="308" applyFill="0" applyProtection="0">
      <alignment horizontal="right"/>
    </xf>
    <xf numFmtId="4" fontId="16" fillId="74" borderId="299" applyNumberFormat="0" applyProtection="0">
      <alignment horizontal="left" vertical="center" indent="1"/>
    </xf>
    <xf numFmtId="1" fontId="305" fillId="0" borderId="308" applyFill="0" applyProtection="0">
      <alignment horizontal="right"/>
    </xf>
    <xf numFmtId="0" fontId="11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172" fontId="65" fillId="0" borderId="312" applyBorder="0"/>
    <xf numFmtId="290" fontId="29" fillId="57" borderId="336" applyNumberFormat="0" applyFont="0" applyBorder="0" applyAlignment="0" applyProtection="0">
      <alignment horizontal="right"/>
    </xf>
    <xf numFmtId="184" fontId="10" fillId="35" borderId="312" applyBorder="0">
      <alignment horizontal="right"/>
    </xf>
    <xf numFmtId="184" fontId="10" fillId="0" borderId="312" applyBorder="0">
      <alignment horizontal="right"/>
    </xf>
    <xf numFmtId="290" fontId="29" fillId="57" borderId="336" applyNumberFormat="0" applyFont="0" applyBorder="0" applyAlignment="0" applyProtection="0">
      <alignment horizontal="right"/>
    </xf>
    <xf numFmtId="1" fontId="58" fillId="9" borderId="316">
      <alignment horizontal="center" vertical="center"/>
    </xf>
    <xf numFmtId="0" fontId="75" fillId="0" borderId="326" applyNumberFormat="0" applyFill="0" applyBorder="0" applyAlignment="0" applyProtection="0"/>
    <xf numFmtId="0" fontId="76" fillId="0" borderId="326" applyNumberFormat="0" applyFill="0" applyBorder="0" applyAlignment="0" applyProtection="0"/>
    <xf numFmtId="0" fontId="77" fillId="0" borderId="326" applyNumberFormat="0" applyFill="0" applyBorder="0" applyAlignment="0" applyProtection="0"/>
    <xf numFmtId="0" fontId="29" fillId="0" borderId="326" applyNumberFormat="0" applyFill="0" applyAlignment="0" applyProtection="0"/>
    <xf numFmtId="0" fontId="148" fillId="11" borderId="327" applyNumberFormat="0" applyAlignment="0" applyProtection="0"/>
    <xf numFmtId="0" fontId="148" fillId="15" borderId="327" applyNumberFormat="0" applyAlignment="0" applyProtection="0"/>
    <xf numFmtId="0" fontId="148" fillId="15" borderId="327" applyNumberFormat="0" applyAlignment="0" applyProtection="0"/>
    <xf numFmtId="0" fontId="148" fillId="11" borderId="327" applyNumberFormat="0" applyAlignment="0" applyProtection="0"/>
    <xf numFmtId="0" fontId="29" fillId="0" borderId="318" applyNumberFormat="0" applyFont="0" applyFill="0" applyAlignment="0" applyProtection="0">
      <alignment vertical="center" wrapText="1"/>
    </xf>
    <xf numFmtId="265" fontId="117" fillId="47" borderId="336" applyFont="0" applyFill="0" applyBorder="0" applyAlignment="0"/>
    <xf numFmtId="0" fontId="92" fillId="40" borderId="312"/>
    <xf numFmtId="167" fontId="128" fillId="0" borderId="339">
      <protection locked="0"/>
    </xf>
    <xf numFmtId="0" fontId="94" fillId="42" borderId="327" applyNumberFormat="0" applyAlignment="0" applyProtection="0"/>
    <xf numFmtId="0" fontId="95" fillId="13" borderId="327" applyNumberFormat="0" applyAlignment="0" applyProtection="0"/>
    <xf numFmtId="0" fontId="95" fillId="13" borderId="327" applyNumberFormat="0" applyAlignment="0" applyProtection="0"/>
    <xf numFmtId="0" fontId="94" fillId="42" borderId="327" applyNumberFormat="0" applyAlignment="0" applyProtection="0"/>
    <xf numFmtId="240" fontId="132" fillId="0" borderId="335" applyNumberFormat="0" applyFill="0" applyBorder="0" applyProtection="0"/>
    <xf numFmtId="240" fontId="132" fillId="0" borderId="335" applyNumberFormat="0" applyFill="0" applyBorder="0" applyProtection="0"/>
    <xf numFmtId="167" fontId="128" fillId="0" borderId="328">
      <protection locked="0"/>
    </xf>
    <xf numFmtId="265" fontId="117" fillId="47" borderId="336" applyFont="0" applyFill="0" applyBorder="0" applyAlignment="0"/>
    <xf numFmtId="265" fontId="117" fillId="47" borderId="336" applyFont="0" applyFill="0" applyBorder="0" applyAlignment="0"/>
    <xf numFmtId="265" fontId="117" fillId="47" borderId="336" applyFont="0" applyFill="0" applyBorder="0" applyAlignment="0"/>
    <xf numFmtId="265" fontId="117" fillId="47" borderId="336" applyFont="0" applyFill="0" applyBorder="0" applyAlignment="0"/>
    <xf numFmtId="0" fontId="94" fillId="42" borderId="349" applyNumberFormat="0" applyAlignment="0" applyProtection="0"/>
    <xf numFmtId="0" fontId="95" fillId="13" borderId="349" applyNumberFormat="0" applyAlignment="0" applyProtection="0"/>
    <xf numFmtId="0" fontId="95" fillId="13" borderId="349" applyNumberFormat="0" applyAlignment="0" applyProtection="0"/>
    <xf numFmtId="0" fontId="94" fillId="42" borderId="349" applyNumberFormat="0" applyAlignment="0" applyProtection="0"/>
    <xf numFmtId="251" fontId="18" fillId="0" borderId="316" applyNumberFormat="0" applyFont="0" applyFill="0" applyAlignment="0">
      <alignment vertical="center"/>
    </xf>
    <xf numFmtId="1" fontId="86" fillId="30" borderId="316">
      <alignment horizontal="center"/>
    </xf>
    <xf numFmtId="265" fontId="117" fillId="47" borderId="312" applyFont="0" applyFill="0" applyBorder="0" applyAlignment="0"/>
    <xf numFmtId="265" fontId="117" fillId="47" borderId="312" applyFont="0" applyFill="0" applyBorder="0" applyAlignment="0"/>
    <xf numFmtId="265" fontId="117" fillId="47" borderId="312" applyFont="0" applyFill="0" applyBorder="0" applyAlignment="0"/>
    <xf numFmtId="265" fontId="117" fillId="47" borderId="312" applyFont="0" applyFill="0" applyBorder="0" applyAlignment="0"/>
    <xf numFmtId="0" fontId="94" fillId="42" borderId="327" applyNumberFormat="0" applyAlignment="0" applyProtection="0"/>
    <xf numFmtId="0" fontId="95" fillId="13" borderId="327" applyNumberFormat="0" applyAlignment="0" applyProtection="0"/>
    <xf numFmtId="0" fontId="95" fillId="13" borderId="327" applyNumberFormat="0" applyAlignment="0" applyProtection="0"/>
    <xf numFmtId="167" fontId="128" fillId="0" borderId="328">
      <protection locked="0"/>
    </xf>
    <xf numFmtId="167" fontId="128" fillId="0" borderId="328">
      <protection locked="0"/>
    </xf>
    <xf numFmtId="0" fontId="94" fillId="42" borderId="327" applyNumberFormat="0" applyAlignment="0" applyProtection="0"/>
    <xf numFmtId="0" fontId="29" fillId="0" borderId="348" applyNumberFormat="0" applyFill="0" applyAlignment="0" applyProtection="0"/>
    <xf numFmtId="0" fontId="29" fillId="0" borderId="326" applyNumberFormat="0" applyFill="0" applyAlignment="0" applyProtection="0"/>
    <xf numFmtId="0" fontId="77" fillId="0" borderId="326" applyNumberFormat="0" applyFill="0" applyBorder="0" applyAlignment="0" applyProtection="0"/>
    <xf numFmtId="0" fontId="76" fillId="0" borderId="326" applyNumberFormat="0" applyFill="0" applyBorder="0" applyAlignment="0" applyProtection="0"/>
    <xf numFmtId="0" fontId="75" fillId="0" borderId="326" applyNumberFormat="0" applyFill="0" applyBorder="0" applyAlignment="0" applyProtection="0"/>
    <xf numFmtId="1" fontId="86" fillId="30" borderId="316">
      <alignment horizontal="center"/>
    </xf>
    <xf numFmtId="0" fontId="44" fillId="30" borderId="316" applyNumberFormat="0" applyAlignment="0" applyProtection="0"/>
    <xf numFmtId="247" fontId="67" fillId="36" borderId="335" applyFont="0">
      <alignment horizontal="right"/>
    </xf>
    <xf numFmtId="247" fontId="67" fillId="36" borderId="335" applyFont="0">
      <alignment horizontal="right"/>
    </xf>
    <xf numFmtId="0" fontId="148" fillId="11" borderId="327" applyNumberFormat="0" applyAlignment="0" applyProtection="0"/>
    <xf numFmtId="0" fontId="148" fillId="15" borderId="327" applyNumberFormat="0" applyAlignment="0" applyProtection="0"/>
    <xf numFmtId="0" fontId="148" fillId="15" borderId="327" applyNumberFormat="0" applyAlignment="0" applyProtection="0"/>
    <xf numFmtId="0" fontId="148" fillId="11" borderId="327" applyNumberFormat="0" applyAlignment="0" applyProtection="0"/>
    <xf numFmtId="184" fontId="10" fillId="0" borderId="336" applyBorder="0">
      <alignment horizontal="right"/>
    </xf>
    <xf numFmtId="184" fontId="10" fillId="35" borderId="336" applyBorder="0">
      <alignment horizontal="right"/>
    </xf>
    <xf numFmtId="172" fontId="65" fillId="0" borderId="336" applyBorder="0"/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1" fontId="11" fillId="58" borderId="313" applyNumberFormat="0" applyBorder="0" applyAlignment="0">
      <alignment horizontal="centerContinuous" vertical="center"/>
      <protection locked="0"/>
    </xf>
    <xf numFmtId="0" fontId="47" fillId="0" borderId="347" applyNumberFormat="0" applyFill="0" applyAlignment="0" applyProtection="0"/>
    <xf numFmtId="0" fontId="47" fillId="0" borderId="325" applyNumberFormat="0" applyFill="0" applyAlignment="0" applyProtection="0"/>
    <xf numFmtId="0" fontId="12" fillId="62" borderId="329">
      <alignment horizontal="left" vertical="center" wrapText="1"/>
    </xf>
    <xf numFmtId="0" fontId="12" fillId="62" borderId="329">
      <alignment horizontal="left" vertical="center" wrapText="1"/>
    </xf>
    <xf numFmtId="38" fontId="29" fillId="0" borderId="314" applyNumberFormat="0" applyFont="0" applyFill="0" applyAlignment="0" applyProtection="0"/>
    <xf numFmtId="0" fontId="240" fillId="13" borderId="342" applyNumberFormat="0" applyAlignment="0" applyProtection="0"/>
    <xf numFmtId="0" fontId="240" fillId="13" borderId="342" applyNumberFormat="0" applyAlignment="0" applyProtection="0"/>
    <xf numFmtId="0" fontId="240" fillId="13" borderId="342" applyNumberFormat="0" applyAlignment="0" applyProtection="0"/>
    <xf numFmtId="0" fontId="240" fillId="13" borderId="342" applyNumberFormat="0" applyAlignment="0" applyProtection="0"/>
    <xf numFmtId="0" fontId="240" fillId="42" borderId="342" applyNumberFormat="0" applyAlignment="0" applyProtection="0"/>
    <xf numFmtId="0" fontId="240" fillId="42" borderId="342" applyNumberFormat="0" applyAlignment="0" applyProtection="0"/>
    <xf numFmtId="4" fontId="16" fillId="6" borderId="343" applyNumberFormat="0" applyProtection="0">
      <alignment vertical="center"/>
    </xf>
    <xf numFmtId="4" fontId="16" fillId="6" borderId="343" applyNumberFormat="0" applyProtection="0">
      <alignment vertical="center"/>
    </xf>
    <xf numFmtId="4" fontId="242" fillId="6" borderId="343" applyNumberFormat="0" applyProtection="0">
      <alignment vertical="center"/>
    </xf>
    <xf numFmtId="4" fontId="243" fillId="6" borderId="343" applyNumberFormat="0" applyProtection="0">
      <alignment horizontal="left" vertical="center" indent="1"/>
    </xf>
    <xf numFmtId="4" fontId="243" fillId="69" borderId="343" applyNumberFormat="0" applyProtection="0">
      <alignment horizontal="right" vertical="center"/>
    </xf>
    <xf numFmtId="4" fontId="243" fillId="70" borderId="343" applyNumberFormat="0" applyProtection="0">
      <alignment horizontal="right" vertical="center"/>
    </xf>
    <xf numFmtId="4" fontId="243" fillId="32" borderId="343" applyNumberFormat="0" applyProtection="0">
      <alignment horizontal="right" vertical="center"/>
    </xf>
    <xf numFmtId="4" fontId="243" fillId="32" borderId="343" applyNumberFormat="0" applyProtection="0">
      <alignment horizontal="right" vertical="center"/>
    </xf>
    <xf numFmtId="4" fontId="243" fillId="73" borderId="343" applyNumberFormat="0" applyProtection="0">
      <alignment horizontal="right" vertical="center"/>
    </xf>
    <xf numFmtId="4" fontId="243" fillId="73" borderId="343" applyNumberFormat="0" applyProtection="0">
      <alignment horizontal="right" vertical="center"/>
    </xf>
    <xf numFmtId="4" fontId="243" fillId="8" borderId="343" applyNumberFormat="0" applyProtection="0">
      <alignment horizontal="right" vertical="center"/>
    </xf>
    <xf numFmtId="4" fontId="243" fillId="8" borderId="343" applyNumberFormat="0" applyProtection="0">
      <alignment horizontal="right" vertical="center"/>
    </xf>
    <xf numFmtId="4" fontId="244" fillId="8" borderId="343" applyNumberFormat="0" applyProtection="0">
      <alignment horizontal="right" vertical="center"/>
    </xf>
    <xf numFmtId="4" fontId="246" fillId="8" borderId="343" applyNumberFormat="0" applyProtection="0">
      <alignment horizontal="right" vertical="center"/>
    </xf>
    <xf numFmtId="0" fontId="11" fillId="17" borderId="330" applyNumberFormat="0" applyFont="0" applyAlignment="0" applyProtection="0"/>
    <xf numFmtId="0" fontId="29" fillId="17" borderId="327" applyNumberFormat="0" applyFont="0" applyAlignment="0" applyProtection="0"/>
    <xf numFmtId="0" fontId="29" fillId="17" borderId="327" applyNumberFormat="0" applyFont="0" applyAlignment="0" applyProtection="0"/>
    <xf numFmtId="0" fontId="11" fillId="17" borderId="330" applyNumberFormat="0" applyFont="0" applyAlignment="0" applyProtection="0"/>
    <xf numFmtId="0" fontId="32" fillId="17" borderId="330" applyNumberFormat="0" applyFont="0" applyAlignment="0" applyProtection="0"/>
    <xf numFmtId="0" fontId="32" fillId="17" borderId="330" applyNumberFormat="0" applyFont="0" applyAlignment="0" applyProtection="0"/>
    <xf numFmtId="9" fontId="18" fillId="0" borderId="330"/>
    <xf numFmtId="0" fontId="12" fillId="0" borderId="345"/>
    <xf numFmtId="0" fontId="259" fillId="0" borderId="336" applyNumberFormat="0" applyFill="0" applyProtection="0">
      <alignment horizontal="right"/>
    </xf>
    <xf numFmtId="0" fontId="259" fillId="0" borderId="336" applyNumberFormat="0" applyFill="0" applyProtection="0">
      <alignment horizontal="right"/>
    </xf>
    <xf numFmtId="0" fontId="240" fillId="13" borderId="331" applyNumberFormat="0" applyAlignment="0" applyProtection="0"/>
    <xf numFmtId="0" fontId="240" fillId="13" borderId="331" applyNumberFormat="0" applyAlignment="0" applyProtection="0"/>
    <xf numFmtId="0" fontId="240" fillId="13" borderId="331" applyNumberFormat="0" applyAlignment="0" applyProtection="0"/>
    <xf numFmtId="0" fontId="240" fillId="13" borderId="331" applyNumberFormat="0" applyAlignment="0" applyProtection="0"/>
    <xf numFmtId="0" fontId="240" fillId="42" borderId="331" applyNumberFormat="0" applyAlignment="0" applyProtection="0"/>
    <xf numFmtId="0" fontId="240" fillId="42" borderId="331" applyNumberFormat="0" applyAlignment="0" applyProtection="0"/>
    <xf numFmtId="4" fontId="16" fillId="6" borderId="332" applyNumberFormat="0" applyProtection="0">
      <alignment vertical="center"/>
    </xf>
    <xf numFmtId="4" fontId="16" fillId="6" borderId="332" applyNumberFormat="0" applyProtection="0">
      <alignment vertical="center"/>
    </xf>
    <xf numFmtId="4" fontId="242" fillId="6" borderId="332" applyNumberFormat="0" applyProtection="0">
      <alignment vertical="center"/>
    </xf>
    <xf numFmtId="4" fontId="242" fillId="6" borderId="332" applyNumberFormat="0" applyProtection="0">
      <alignment vertical="center"/>
    </xf>
    <xf numFmtId="4" fontId="243" fillId="6" borderId="332" applyNumberFormat="0" applyProtection="0">
      <alignment horizontal="left" vertical="center" indent="1"/>
    </xf>
    <xf numFmtId="4" fontId="243" fillId="6" borderId="332" applyNumberFormat="0" applyProtection="0">
      <alignment horizontal="left" vertical="center" indent="1"/>
    </xf>
    <xf numFmtId="4" fontId="243" fillId="69" borderId="332" applyNumberFormat="0" applyProtection="0">
      <alignment horizontal="right" vertical="center"/>
    </xf>
    <xf numFmtId="4" fontId="243" fillId="69" borderId="332" applyNumberFormat="0" applyProtection="0">
      <alignment horizontal="right" vertical="center"/>
    </xf>
    <xf numFmtId="4" fontId="243" fillId="70" borderId="332" applyNumberFormat="0" applyProtection="0">
      <alignment horizontal="right" vertical="center"/>
    </xf>
    <xf numFmtId="4" fontId="243" fillId="70" borderId="332" applyNumberFormat="0" applyProtection="0">
      <alignment horizontal="right" vertical="center"/>
    </xf>
    <xf numFmtId="4" fontId="243" fillId="32" borderId="332" applyNumberFormat="0" applyProtection="0">
      <alignment horizontal="right" vertical="center"/>
    </xf>
    <xf numFmtId="4" fontId="243" fillId="32" borderId="332" applyNumberFormat="0" applyProtection="0">
      <alignment horizontal="right" vertical="center"/>
    </xf>
    <xf numFmtId="4" fontId="243" fillId="33" borderId="332" applyNumberFormat="0" applyProtection="0">
      <alignment horizontal="right" vertical="center"/>
    </xf>
    <xf numFmtId="4" fontId="243" fillId="33" borderId="332" applyNumberFormat="0" applyProtection="0">
      <alignment horizontal="right" vertical="center"/>
    </xf>
    <xf numFmtId="4" fontId="243" fillId="35" borderId="332" applyNumberFormat="0" applyProtection="0">
      <alignment horizontal="right" vertical="center"/>
    </xf>
    <xf numFmtId="4" fontId="243" fillId="35" borderId="332" applyNumberFormat="0" applyProtection="0">
      <alignment horizontal="right" vertical="center"/>
    </xf>
    <xf numFmtId="4" fontId="243" fillId="47" borderId="332" applyNumberFormat="0" applyProtection="0">
      <alignment horizontal="right" vertical="center"/>
    </xf>
    <xf numFmtId="4" fontId="243" fillId="47" borderId="332" applyNumberFormat="0" applyProtection="0">
      <alignment horizontal="right" vertical="center"/>
    </xf>
    <xf numFmtId="4" fontId="243" fillId="71" borderId="332" applyNumberFormat="0" applyProtection="0">
      <alignment horizontal="right" vertical="center"/>
    </xf>
    <xf numFmtId="4" fontId="243" fillId="71" borderId="332" applyNumberFormat="0" applyProtection="0">
      <alignment horizontal="right" vertical="center"/>
    </xf>
    <xf numFmtId="4" fontId="243" fillId="72" borderId="332" applyNumberFormat="0" applyProtection="0">
      <alignment horizontal="right" vertical="center"/>
    </xf>
    <xf numFmtId="4" fontId="243" fillId="72" borderId="332" applyNumberFormat="0" applyProtection="0">
      <alignment horizontal="right" vertical="center"/>
    </xf>
    <xf numFmtId="4" fontId="243" fillId="73" borderId="332" applyNumberFormat="0" applyProtection="0">
      <alignment horizontal="right" vertical="center"/>
    </xf>
    <xf numFmtId="4" fontId="243" fillId="73" borderId="332" applyNumberFormat="0" applyProtection="0">
      <alignment horizontal="right" vertical="center"/>
    </xf>
    <xf numFmtId="4" fontId="243" fillId="37" borderId="332" applyNumberFormat="0" applyProtection="0">
      <alignment horizontal="right" vertical="center"/>
    </xf>
    <xf numFmtId="4" fontId="243" fillId="37" borderId="332" applyNumberFormat="0" applyProtection="0">
      <alignment horizontal="right" vertical="center"/>
    </xf>
    <xf numFmtId="4" fontId="243" fillId="8" borderId="332" applyNumberFormat="0" applyProtection="0">
      <alignment vertical="center"/>
    </xf>
    <xf numFmtId="4" fontId="243" fillId="8" borderId="332" applyNumberFormat="0" applyProtection="0">
      <alignment vertical="center"/>
    </xf>
    <xf numFmtId="4" fontId="244" fillId="8" borderId="332" applyNumberFormat="0" applyProtection="0">
      <alignment vertical="center"/>
    </xf>
    <xf numFmtId="4" fontId="244" fillId="8" borderId="332" applyNumberFormat="0" applyProtection="0">
      <alignment vertical="center"/>
    </xf>
    <xf numFmtId="4" fontId="16" fillId="37" borderId="333" applyNumberFormat="0" applyProtection="0">
      <alignment horizontal="left" vertical="center" indent="1"/>
    </xf>
    <xf numFmtId="4" fontId="16" fillId="37" borderId="333" applyNumberFormat="0" applyProtection="0">
      <alignment horizontal="left" vertical="center" indent="1"/>
    </xf>
    <xf numFmtId="4" fontId="243" fillId="8" borderId="332" applyNumberFormat="0" applyProtection="0">
      <alignment horizontal="right" vertical="center"/>
    </xf>
    <xf numFmtId="4" fontId="243" fillId="8" borderId="332" applyNumberFormat="0" applyProtection="0">
      <alignment horizontal="right" vertical="center"/>
    </xf>
    <xf numFmtId="4" fontId="244" fillId="8" borderId="332" applyNumberFormat="0" applyProtection="0">
      <alignment horizontal="right" vertical="center"/>
    </xf>
    <xf numFmtId="4" fontId="244" fillId="8" borderId="332" applyNumberFormat="0" applyProtection="0">
      <alignment horizontal="right" vertical="center"/>
    </xf>
    <xf numFmtId="4" fontId="16" fillId="37" borderId="332" applyNumberFormat="0" applyProtection="0">
      <alignment horizontal="left" vertical="center" indent="1"/>
    </xf>
    <xf numFmtId="4" fontId="16" fillId="37" borderId="332" applyNumberFormat="0" applyProtection="0">
      <alignment horizontal="left" vertical="center" indent="1"/>
    </xf>
    <xf numFmtId="4" fontId="245" fillId="75" borderId="333" applyNumberFormat="0" applyProtection="0">
      <alignment horizontal="left" vertical="center" indent="1"/>
    </xf>
    <xf numFmtId="4" fontId="245" fillId="75" borderId="333" applyNumberFormat="0" applyProtection="0">
      <alignment horizontal="left" vertical="center" indent="1"/>
    </xf>
    <xf numFmtId="4" fontId="246" fillId="8" borderId="332" applyNumberFormat="0" applyProtection="0">
      <alignment horizontal="right" vertical="center"/>
    </xf>
    <xf numFmtId="4" fontId="246" fillId="8" borderId="332" applyNumberFormat="0" applyProtection="0">
      <alignment horizontal="right" vertical="center"/>
    </xf>
    <xf numFmtId="0" fontId="11" fillId="0" borderId="336" applyNumberFormat="0" applyFont="0" applyFill="0" applyAlignment="0" applyProtection="0"/>
    <xf numFmtId="0" fontId="148" fillId="11" borderId="349" applyNumberFormat="0" applyAlignment="0" applyProtection="0"/>
    <xf numFmtId="0" fontId="148" fillId="15" borderId="349" applyNumberFormat="0" applyAlignment="0" applyProtection="0"/>
    <xf numFmtId="0" fontId="148" fillId="15" borderId="349" applyNumberFormat="0" applyAlignment="0" applyProtection="0"/>
    <xf numFmtId="0" fontId="148" fillId="11" borderId="349" applyNumberFormat="0" applyAlignment="0" applyProtection="0"/>
    <xf numFmtId="0" fontId="12" fillId="0" borderId="334"/>
    <xf numFmtId="0" fontId="12" fillId="0" borderId="334"/>
    <xf numFmtId="0" fontId="259" fillId="0" borderId="312" applyNumberFormat="0" applyFill="0" applyProtection="0">
      <alignment horizontal="right"/>
    </xf>
    <xf numFmtId="0" fontId="259" fillId="0" borderId="312" applyNumberFormat="0" applyFill="0" applyProtection="0">
      <alignment horizontal="right"/>
    </xf>
    <xf numFmtId="0" fontId="259" fillId="0" borderId="312" applyNumberFormat="0" applyFill="0" applyProtection="0">
      <alignment horizontal="right"/>
    </xf>
    <xf numFmtId="0" fontId="259" fillId="0" borderId="312" applyNumberFormat="0" applyFill="0" applyProtection="0">
      <alignment horizontal="right"/>
    </xf>
    <xf numFmtId="290" fontId="29" fillId="57" borderId="336" applyNumberFormat="0" applyFont="0" applyBorder="0" applyAlignment="0" applyProtection="0">
      <alignment horizontal="right"/>
    </xf>
    <xf numFmtId="290" fontId="29" fillId="57" borderId="336" applyNumberFormat="0" applyFont="0" applyBorder="0" applyAlignment="0" applyProtection="0">
      <alignment horizontal="right"/>
    </xf>
    <xf numFmtId="290" fontId="29" fillId="57" borderId="336" applyNumberFormat="0" applyFont="0" applyBorder="0" applyAlignment="0" applyProtection="0">
      <alignment horizontal="right"/>
    </xf>
    <xf numFmtId="0" fontId="261" fillId="0" borderId="326" applyNumberFormat="0" applyFill="0" applyBorder="0" applyAlignment="0" applyProtection="0"/>
    <xf numFmtId="167" fontId="128" fillId="0" borderId="339">
      <protection locked="0"/>
    </xf>
    <xf numFmtId="265" fontId="117" fillId="47" borderId="336" applyFont="0" applyFill="0" applyBorder="0" applyAlignment="0"/>
    <xf numFmtId="265" fontId="117" fillId="47" borderId="336" applyFont="0" applyFill="0" applyBorder="0" applyAlignment="0"/>
    <xf numFmtId="265" fontId="117" fillId="47" borderId="336" applyFont="0" applyFill="0" applyBorder="0" applyAlignment="0"/>
    <xf numFmtId="290" fontId="29" fillId="57" borderId="336" applyNumberFormat="0" applyFont="0" applyBorder="0" applyAlignment="0" applyProtection="0">
      <alignment horizontal="right"/>
    </xf>
    <xf numFmtId="290" fontId="29" fillId="57" borderId="336" applyNumberFormat="0" applyFont="0" applyBorder="0" applyAlignment="0" applyProtection="0">
      <alignment horizontal="right"/>
    </xf>
    <xf numFmtId="0" fontId="11" fillId="17" borderId="341" applyNumberFormat="0" applyFont="0" applyAlignment="0" applyProtection="0"/>
    <xf numFmtId="0" fontId="11" fillId="17" borderId="341" applyNumberFormat="0" applyFont="0" applyAlignment="0" applyProtection="0"/>
    <xf numFmtId="0" fontId="32" fillId="17" borderId="341" applyNumberFormat="0" applyFont="0" applyAlignment="0" applyProtection="0"/>
    <xf numFmtId="0" fontId="11" fillId="0" borderId="312" applyNumberFormat="0" applyFont="0" applyFill="0" applyAlignment="0" applyProtection="0"/>
    <xf numFmtId="4" fontId="243" fillId="70" borderId="343" applyNumberFormat="0" applyProtection="0">
      <alignment horizontal="right" vertical="center"/>
    </xf>
    <xf numFmtId="0" fontId="302" fillId="0" borderId="326" applyNumberFormat="0" applyFill="0" applyBorder="0" applyAlignment="0" applyProtection="0"/>
    <xf numFmtId="0" fontId="303" fillId="0" borderId="326" applyNumberFormat="0" applyFill="0" applyBorder="0" applyAlignment="0" applyProtection="0"/>
    <xf numFmtId="0" fontId="304" fillId="0" borderId="326" applyNumberFormat="0" applyFill="0" applyBorder="0" applyAlignment="0" applyProtection="0"/>
    <xf numFmtId="4" fontId="243" fillId="6" borderId="343" applyNumberFormat="0" applyProtection="0">
      <alignment horizontal="left" vertical="center" indent="1"/>
    </xf>
    <xf numFmtId="0" fontId="44" fillId="30" borderId="316" applyNumberFormat="0" applyAlignment="0" applyProtection="0"/>
    <xf numFmtId="4" fontId="243" fillId="69" borderId="332" applyNumberFormat="0" applyProtection="0">
      <alignment horizontal="right" vertical="center"/>
    </xf>
    <xf numFmtId="4" fontId="243" fillId="6" borderId="332" applyNumberFormat="0" applyProtection="0">
      <alignment horizontal="left" vertical="center" indent="1"/>
    </xf>
    <xf numFmtId="0" fontId="240" fillId="42" borderId="331" applyNumberFormat="0" applyAlignment="0" applyProtection="0"/>
    <xf numFmtId="0" fontId="240" fillId="13" borderId="331" applyNumberFormat="0" applyAlignment="0" applyProtection="0"/>
    <xf numFmtId="0" fontId="240" fillId="42" borderId="342" applyNumberFormat="0" applyAlignment="0" applyProtection="0"/>
    <xf numFmtId="0" fontId="47" fillId="0" borderId="325" applyNumberFormat="0" applyFill="0" applyAlignment="0" applyProtection="0"/>
    <xf numFmtId="251" fontId="18" fillId="0" borderId="316" applyNumberFormat="0" applyFont="0" applyFill="0" applyAlignment="0">
      <alignment vertical="center"/>
    </xf>
    <xf numFmtId="0" fontId="77" fillId="0" borderId="348" applyNumberFormat="0" applyFill="0" applyBorder="0" applyAlignment="0" applyProtection="0"/>
    <xf numFmtId="0" fontId="76" fillId="0" borderId="348" applyNumberFormat="0" applyFill="0" applyBorder="0" applyAlignment="0" applyProtection="0"/>
    <xf numFmtId="0" fontId="75" fillId="0" borderId="348" applyNumberFormat="0" applyFill="0" applyBorder="0" applyAlignment="0" applyProtection="0"/>
    <xf numFmtId="1" fontId="86" fillId="30" borderId="316">
      <alignment horizontal="center"/>
    </xf>
    <xf numFmtId="0" fontId="44" fillId="30" borderId="316" applyNumberFormat="0" applyAlignment="0" applyProtection="0"/>
    <xf numFmtId="0" fontId="12" fillId="62" borderId="340">
      <alignment horizontal="left" vertical="center" wrapText="1"/>
    </xf>
    <xf numFmtId="0" fontId="12" fillId="62" borderId="340">
      <alignment horizontal="left" vertical="center" wrapText="1"/>
    </xf>
    <xf numFmtId="0" fontId="92" fillId="40" borderId="336"/>
    <xf numFmtId="251" fontId="18" fillId="0" borderId="316" applyNumberFormat="0" applyFont="0" applyFill="0" applyAlignment="0">
      <alignment vertical="center"/>
    </xf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4" fontId="242" fillId="6" borderId="343" applyNumberFormat="0" applyProtection="0">
      <alignment vertical="center"/>
    </xf>
    <xf numFmtId="4" fontId="243" fillId="6" borderId="343" applyNumberFormat="0" applyProtection="0">
      <alignment horizontal="left" vertical="center" indent="1"/>
    </xf>
    <xf numFmtId="4" fontId="243" fillId="69" borderId="343" applyNumberFormat="0" applyProtection="0">
      <alignment horizontal="right" vertical="center"/>
    </xf>
    <xf numFmtId="4" fontId="243" fillId="33" borderId="343" applyNumberFormat="0" applyProtection="0">
      <alignment horizontal="right" vertical="center"/>
    </xf>
    <xf numFmtId="4" fontId="243" fillId="33" borderId="343" applyNumberFormat="0" applyProtection="0">
      <alignment horizontal="right" vertical="center"/>
    </xf>
    <xf numFmtId="4" fontId="243" fillId="35" borderId="343" applyNumberFormat="0" applyProtection="0">
      <alignment horizontal="right" vertical="center"/>
    </xf>
    <xf numFmtId="4" fontId="243" fillId="35" borderId="343" applyNumberFormat="0" applyProtection="0">
      <alignment horizontal="right" vertical="center"/>
    </xf>
    <xf numFmtId="4" fontId="243" fillId="47" borderId="343" applyNumberFormat="0" applyProtection="0">
      <alignment horizontal="right" vertical="center"/>
    </xf>
    <xf numFmtId="4" fontId="243" fillId="47" borderId="343" applyNumberFormat="0" applyProtection="0">
      <alignment horizontal="right" vertical="center"/>
    </xf>
    <xf numFmtId="4" fontId="243" fillId="71" borderId="343" applyNumberFormat="0" applyProtection="0">
      <alignment horizontal="right" vertical="center"/>
    </xf>
    <xf numFmtId="4" fontId="243" fillId="71" borderId="343" applyNumberFormat="0" applyProtection="0">
      <alignment horizontal="right" vertical="center"/>
    </xf>
    <xf numFmtId="4" fontId="243" fillId="72" borderId="343" applyNumberFormat="0" applyProtection="0">
      <alignment horizontal="right" vertical="center"/>
    </xf>
    <xf numFmtId="4" fontId="243" fillId="72" borderId="343" applyNumberFormat="0" applyProtection="0">
      <alignment horizontal="right" vertical="center"/>
    </xf>
    <xf numFmtId="4" fontId="243" fillId="37" borderId="343" applyNumberFormat="0" applyProtection="0">
      <alignment horizontal="right" vertical="center"/>
    </xf>
    <xf numFmtId="4" fontId="243" fillId="37" borderId="343" applyNumberFormat="0" applyProtection="0">
      <alignment horizontal="right" vertical="center"/>
    </xf>
    <xf numFmtId="4" fontId="243" fillId="8" borderId="343" applyNumberFormat="0" applyProtection="0">
      <alignment vertical="center"/>
    </xf>
    <xf numFmtId="4" fontId="243" fillId="8" borderId="343" applyNumberFormat="0" applyProtection="0">
      <alignment vertical="center"/>
    </xf>
    <xf numFmtId="4" fontId="244" fillId="8" borderId="343" applyNumberFormat="0" applyProtection="0">
      <alignment vertical="center"/>
    </xf>
    <xf numFmtId="4" fontId="244" fillId="8" borderId="343" applyNumberFormat="0" applyProtection="0">
      <alignment vertical="center"/>
    </xf>
    <xf numFmtId="4" fontId="16" fillId="37" borderId="344" applyNumberFormat="0" applyProtection="0">
      <alignment horizontal="left" vertical="center" indent="1"/>
    </xf>
    <xf numFmtId="4" fontId="16" fillId="37" borderId="344" applyNumberFormat="0" applyProtection="0">
      <alignment horizontal="left" vertical="center" indent="1"/>
    </xf>
    <xf numFmtId="4" fontId="244" fillId="8" borderId="343" applyNumberFormat="0" applyProtection="0">
      <alignment horizontal="right" vertical="center"/>
    </xf>
    <xf numFmtId="4" fontId="16" fillId="37" borderId="343" applyNumberFormat="0" applyProtection="0">
      <alignment horizontal="left" vertical="center" indent="1"/>
    </xf>
    <xf numFmtId="4" fontId="16" fillId="37" borderId="343" applyNumberFormat="0" applyProtection="0">
      <alignment horizontal="left" vertical="center" indent="1"/>
    </xf>
    <xf numFmtId="4" fontId="245" fillId="75" borderId="344" applyNumberFormat="0" applyProtection="0">
      <alignment horizontal="left" vertical="center" indent="1"/>
    </xf>
    <xf numFmtId="4" fontId="245" fillId="75" borderId="344" applyNumberFormat="0" applyProtection="0">
      <alignment horizontal="left" vertical="center" indent="1"/>
    </xf>
    <xf numFmtId="0" fontId="259" fillId="0" borderId="312" applyNumberFormat="0" applyFill="0" applyProtection="0">
      <alignment horizontal="right"/>
    </xf>
    <xf numFmtId="0" fontId="29" fillId="0" borderId="318" applyNumberFormat="0" applyFont="0" applyFill="0" applyAlignment="0" applyProtection="0">
      <alignment vertical="center" wrapText="1"/>
    </xf>
    <xf numFmtId="1" fontId="58" fillId="9" borderId="316">
      <alignment horizontal="center" vertical="center"/>
    </xf>
    <xf numFmtId="1" fontId="305" fillId="0" borderId="335" applyFill="0" applyProtection="0">
      <alignment horizontal="right"/>
    </xf>
    <xf numFmtId="4" fontId="242" fillId="6" borderId="343" applyNumberFormat="0" applyProtection="0">
      <alignment vertical="center"/>
    </xf>
    <xf numFmtId="0" fontId="47" fillId="0" borderId="325" applyNumberFormat="0" applyFill="0" applyAlignment="0" applyProtection="0"/>
    <xf numFmtId="4" fontId="243" fillId="32" borderId="343" applyNumberFormat="0" applyProtection="0">
      <alignment horizontal="right" vertical="center"/>
    </xf>
    <xf numFmtId="4" fontId="16" fillId="74" borderId="321" applyNumberFormat="0" applyProtection="0">
      <alignment horizontal="left" vertical="center" indent="1"/>
    </xf>
    <xf numFmtId="0" fontId="303" fillId="0" borderId="348" applyNumberFormat="0" applyFill="0" applyBorder="0" applyAlignment="0" applyProtection="0"/>
    <xf numFmtId="0" fontId="304" fillId="0" borderId="348" applyNumberFormat="0" applyFill="0" applyBorder="0" applyAlignment="0" applyProtection="0"/>
    <xf numFmtId="0" fontId="11" fillId="0" borderId="336" applyNumberFormat="0" applyFont="0" applyFill="0" applyAlignment="0" applyProtection="0"/>
    <xf numFmtId="9" fontId="18" fillId="0" borderId="341"/>
    <xf numFmtId="4" fontId="16" fillId="6" borderId="343" applyNumberFormat="0" applyProtection="0">
      <alignment vertical="center"/>
    </xf>
    <xf numFmtId="4" fontId="243" fillId="6" borderId="343" applyNumberFormat="0" applyProtection="0">
      <alignment horizontal="left" vertical="center" indent="1"/>
    </xf>
    <xf numFmtId="0" fontId="32" fillId="17" borderId="341" applyNumberFormat="0" applyFont="0" applyAlignment="0" applyProtection="0"/>
    <xf numFmtId="0" fontId="259" fillId="0" borderId="336" applyNumberFormat="0" applyFill="0" applyProtection="0">
      <alignment horizontal="right"/>
    </xf>
    <xf numFmtId="0" fontId="259" fillId="0" borderId="336" applyNumberFormat="0" applyFill="0" applyProtection="0">
      <alignment horizontal="right"/>
    </xf>
    <xf numFmtId="0" fontId="12" fillId="0" borderId="345"/>
    <xf numFmtId="290" fontId="29" fillId="57" borderId="336" applyNumberFormat="0" applyFont="0" applyBorder="0" applyAlignment="0" applyProtection="0">
      <alignment horizontal="right"/>
    </xf>
    <xf numFmtId="290" fontId="29" fillId="57" borderId="336" applyNumberFormat="0" applyFont="0" applyBorder="0" applyAlignment="0" applyProtection="0">
      <alignment horizontal="right"/>
    </xf>
    <xf numFmtId="167" fontId="128" fillId="0" borderId="328">
      <protection locked="0"/>
    </xf>
    <xf numFmtId="167" fontId="128" fillId="0" borderId="339">
      <protection locked="0"/>
    </xf>
    <xf numFmtId="167" fontId="128" fillId="0" borderId="339">
      <protection locked="0"/>
    </xf>
    <xf numFmtId="290" fontId="29" fillId="57" borderId="336" applyNumberFormat="0" applyFont="0" applyBorder="0" applyAlignment="0" applyProtection="0">
      <alignment horizontal="right"/>
    </xf>
    <xf numFmtId="290" fontId="29" fillId="57" borderId="336" applyNumberFormat="0" applyFont="0" applyBorder="0" applyAlignment="0" applyProtection="0">
      <alignment horizontal="right"/>
    </xf>
    <xf numFmtId="290" fontId="29" fillId="57" borderId="336" applyNumberFormat="0" applyFont="0" applyBorder="0" applyAlignment="0" applyProtection="0">
      <alignment horizontal="right"/>
    </xf>
    <xf numFmtId="290" fontId="29" fillId="57" borderId="336" applyNumberFormat="0" applyFont="0" applyBorder="0" applyAlignment="0" applyProtection="0">
      <alignment horizontal="right"/>
    </xf>
    <xf numFmtId="4" fontId="243" fillId="73" borderId="343" applyNumberFormat="0" applyProtection="0">
      <alignment horizontal="right" vertical="center"/>
    </xf>
    <xf numFmtId="4" fontId="244" fillId="8" borderId="343" applyNumberFormat="0" applyProtection="0">
      <alignment horizontal="right" vertical="center"/>
    </xf>
    <xf numFmtId="4" fontId="244" fillId="8" borderId="343" applyNumberFormat="0" applyProtection="0">
      <alignment horizontal="right" vertical="center"/>
    </xf>
    <xf numFmtId="0" fontId="240" fillId="13" borderId="331" applyNumberFormat="0" applyAlignment="0" applyProtection="0"/>
    <xf numFmtId="4" fontId="16" fillId="6" borderId="332" applyNumberFormat="0" applyProtection="0">
      <alignment vertical="center"/>
    </xf>
    <xf numFmtId="4" fontId="243" fillId="37" borderId="332" applyNumberFormat="0" applyProtection="0">
      <alignment horizontal="right" vertical="center"/>
    </xf>
    <xf numFmtId="4" fontId="16" fillId="74" borderId="321" applyNumberFormat="0" applyProtection="0">
      <alignment horizontal="left" vertical="center" indent="1"/>
    </xf>
    <xf numFmtId="0" fontId="259" fillId="0" borderId="336" applyNumberFormat="0" applyFill="0" applyProtection="0">
      <alignment horizontal="right"/>
    </xf>
    <xf numFmtId="39" fontId="12" fillId="0" borderId="335" applyNumberFormat="0" applyBorder="0">
      <alignment horizontal="right"/>
    </xf>
    <xf numFmtId="4" fontId="242" fillId="6" borderId="343" applyNumberFormat="0" applyProtection="0">
      <alignment vertical="center"/>
    </xf>
    <xf numFmtId="0" fontId="47" fillId="0" borderId="347" applyNumberFormat="0" applyFill="0" applyAlignment="0" applyProtection="0"/>
    <xf numFmtId="1" fontId="305" fillId="0" borderId="335" applyFill="0" applyProtection="0">
      <alignment horizontal="right"/>
    </xf>
    <xf numFmtId="290" fontId="29" fillId="57" borderId="336" applyNumberFormat="0" applyFont="0" applyBorder="0" applyAlignment="0" applyProtection="0">
      <alignment horizontal="right"/>
    </xf>
    <xf numFmtId="0" fontId="259" fillId="0" borderId="336" applyNumberFormat="0" applyFill="0" applyProtection="0">
      <alignment horizontal="right"/>
    </xf>
    <xf numFmtId="1" fontId="305" fillId="0" borderId="346" applyFill="0" applyProtection="0">
      <alignment horizontal="right"/>
    </xf>
    <xf numFmtId="4" fontId="16" fillId="74" borderId="321" applyNumberFormat="0" applyProtection="0">
      <alignment horizontal="left" vertical="center" indent="1"/>
    </xf>
    <xf numFmtId="1" fontId="305" fillId="0" borderId="346" applyFill="0" applyProtection="0">
      <alignment horizontal="righ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315" applyNumberFormat="0" applyFill="0" applyProtection="0">
      <alignment horizontal="center"/>
    </xf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9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" fontId="246" fillId="8" borderId="363" applyNumberFormat="0" applyProtection="0">
      <alignment horizontal="right" vertical="center"/>
    </xf>
    <xf numFmtId="0" fontId="304" fillId="0" borderId="348" applyNumberFormat="0" applyFill="0" applyBorder="0" applyAlignment="0" applyProtection="0"/>
    <xf numFmtId="0" fontId="303" fillId="0" borderId="348" applyNumberFormat="0" applyFill="0" applyBorder="0" applyAlignment="0" applyProtection="0"/>
    <xf numFmtId="0" fontId="302" fillId="0" borderId="348" applyNumberFormat="0" applyFill="0" applyBorder="0" applyAlignment="0" applyProtection="0"/>
    <xf numFmtId="39" fontId="12" fillId="0" borderId="346" applyNumberFormat="0" applyBorder="0">
      <alignment horizontal="right"/>
    </xf>
    <xf numFmtId="0" fontId="259" fillId="0" borderId="352" applyNumberFormat="0" applyFill="0" applyProtection="0">
      <alignment horizontal="right"/>
    </xf>
    <xf numFmtId="0" fontId="259" fillId="0" borderId="352" applyNumberFormat="0" applyFill="0" applyProtection="0">
      <alignment horizontal="right"/>
    </xf>
    <xf numFmtId="0" fontId="259" fillId="0" borderId="352" applyNumberFormat="0" applyFill="0" applyProtection="0">
      <alignment horizontal="right"/>
    </xf>
    <xf numFmtId="0" fontId="259" fillId="0" borderId="352" applyNumberFormat="0" applyFill="0" applyProtection="0">
      <alignment horizontal="right"/>
    </xf>
    <xf numFmtId="0" fontId="302" fillId="0" borderId="368" applyNumberFormat="0" applyFill="0" applyBorder="0" applyAlignment="0" applyProtection="0"/>
    <xf numFmtId="0" fontId="261" fillId="0" borderId="348" applyNumberFormat="0" applyFill="0" applyBorder="0" applyAlignment="0" applyProtection="0"/>
    <xf numFmtId="0" fontId="12" fillId="0" borderId="345"/>
    <xf numFmtId="0" fontId="12" fillId="0" borderId="345"/>
    <xf numFmtId="4" fontId="16" fillId="74" borderId="358" applyNumberFormat="0" applyProtection="0">
      <alignment horizontal="left" vertical="center" indent="1"/>
    </xf>
    <xf numFmtId="0" fontId="261" fillId="0" borderId="368" applyNumberFormat="0" applyFill="0" applyBorder="0" applyAlignment="0" applyProtection="0"/>
    <xf numFmtId="0" fontId="153" fillId="0" borderId="357">
      <alignment vertical="center"/>
    </xf>
    <xf numFmtId="0" fontId="12" fillId="0" borderId="365"/>
    <xf numFmtId="0" fontId="11" fillId="0" borderId="353" applyBorder="0">
      <alignment horizontal="right"/>
    </xf>
    <xf numFmtId="0" fontId="12" fillId="0" borderId="365"/>
    <xf numFmtId="4" fontId="246" fillId="8" borderId="343" applyNumberFormat="0" applyProtection="0">
      <alignment horizontal="right" vertical="center"/>
    </xf>
    <xf numFmtId="4" fontId="246" fillId="8" borderId="343" applyNumberFormat="0" applyProtection="0">
      <alignment horizontal="right" vertical="center"/>
    </xf>
    <xf numFmtId="4" fontId="245" fillId="75" borderId="344" applyNumberFormat="0" applyProtection="0">
      <alignment horizontal="left" vertical="center" indent="1"/>
    </xf>
    <xf numFmtId="4" fontId="245" fillId="75" borderId="344" applyNumberFormat="0" applyProtection="0">
      <alignment horizontal="left" vertical="center" indent="1"/>
    </xf>
    <xf numFmtId="4" fontId="16" fillId="37" borderId="343" applyNumberFormat="0" applyProtection="0">
      <alignment horizontal="left" vertical="center" indent="1"/>
    </xf>
    <xf numFmtId="4" fontId="16" fillId="37" borderId="343" applyNumberFormat="0" applyProtection="0">
      <alignment horizontal="left" vertical="center" indent="1"/>
    </xf>
    <xf numFmtId="4" fontId="244" fillId="8" borderId="343" applyNumberFormat="0" applyProtection="0">
      <alignment horizontal="right" vertical="center"/>
    </xf>
    <xf numFmtId="4" fontId="244" fillId="8" borderId="343" applyNumberFormat="0" applyProtection="0">
      <alignment horizontal="right" vertical="center"/>
    </xf>
    <xf numFmtId="4" fontId="243" fillId="8" borderId="343" applyNumberFormat="0" applyProtection="0">
      <alignment horizontal="right" vertical="center"/>
    </xf>
    <xf numFmtId="4" fontId="243" fillId="8" borderId="343" applyNumberFormat="0" applyProtection="0">
      <alignment horizontal="right" vertical="center"/>
    </xf>
    <xf numFmtId="4" fontId="16" fillId="37" borderId="344" applyNumberFormat="0" applyProtection="0">
      <alignment horizontal="left" vertical="center" indent="1"/>
    </xf>
    <xf numFmtId="4" fontId="16" fillId="37" borderId="344" applyNumberFormat="0" applyProtection="0">
      <alignment horizontal="left" vertical="center" indent="1"/>
    </xf>
    <xf numFmtId="4" fontId="244" fillId="8" borderId="343" applyNumberFormat="0" applyProtection="0">
      <alignment vertical="center"/>
    </xf>
    <xf numFmtId="4" fontId="244" fillId="8" borderId="343" applyNumberFormat="0" applyProtection="0">
      <alignment vertical="center"/>
    </xf>
    <xf numFmtId="4" fontId="243" fillId="8" borderId="343" applyNumberFormat="0" applyProtection="0">
      <alignment vertical="center"/>
    </xf>
    <xf numFmtId="4" fontId="243" fillId="8" borderId="343" applyNumberFormat="0" applyProtection="0">
      <alignment vertical="center"/>
    </xf>
    <xf numFmtId="4" fontId="243" fillId="37" borderId="343" applyNumberFormat="0" applyProtection="0">
      <alignment horizontal="right" vertical="center"/>
    </xf>
    <xf numFmtId="4" fontId="16" fillId="74" borderId="358" applyNumberFormat="0" applyProtection="0">
      <alignment horizontal="left" vertical="center" indent="1"/>
    </xf>
    <xf numFmtId="4" fontId="243" fillId="73" borderId="343" applyNumberFormat="0" applyProtection="0">
      <alignment horizontal="right" vertical="center"/>
    </xf>
    <xf numFmtId="4" fontId="243" fillId="73" borderId="343" applyNumberFormat="0" applyProtection="0">
      <alignment horizontal="right" vertical="center"/>
    </xf>
    <xf numFmtId="4" fontId="243" fillId="72" borderId="343" applyNumberFormat="0" applyProtection="0">
      <alignment horizontal="right" vertical="center"/>
    </xf>
    <xf numFmtId="4" fontId="243" fillId="72" borderId="343" applyNumberFormat="0" applyProtection="0">
      <alignment horizontal="right" vertical="center"/>
    </xf>
    <xf numFmtId="4" fontId="243" fillId="71" borderId="343" applyNumberFormat="0" applyProtection="0">
      <alignment horizontal="right" vertical="center"/>
    </xf>
    <xf numFmtId="4" fontId="243" fillId="71" borderId="343" applyNumberFormat="0" applyProtection="0">
      <alignment horizontal="right" vertical="center"/>
    </xf>
    <xf numFmtId="4" fontId="243" fillId="47" borderId="343" applyNumberFormat="0" applyProtection="0">
      <alignment horizontal="right" vertical="center"/>
    </xf>
    <xf numFmtId="4" fontId="243" fillId="47" borderId="343" applyNumberFormat="0" applyProtection="0">
      <alignment horizontal="right" vertical="center"/>
    </xf>
    <xf numFmtId="4" fontId="243" fillId="35" borderId="343" applyNumberFormat="0" applyProtection="0">
      <alignment horizontal="right" vertical="center"/>
    </xf>
    <xf numFmtId="4" fontId="243" fillId="35" borderId="343" applyNumberFormat="0" applyProtection="0">
      <alignment horizontal="right" vertical="center"/>
    </xf>
    <xf numFmtId="4" fontId="243" fillId="33" borderId="343" applyNumberFormat="0" applyProtection="0">
      <alignment horizontal="right" vertical="center"/>
    </xf>
    <xf numFmtId="4" fontId="243" fillId="33" borderId="343" applyNumberFormat="0" applyProtection="0">
      <alignment horizontal="right" vertical="center"/>
    </xf>
    <xf numFmtId="4" fontId="243" fillId="32" borderId="343" applyNumberFormat="0" applyProtection="0">
      <alignment horizontal="right" vertical="center"/>
    </xf>
    <xf numFmtId="4" fontId="243" fillId="32" borderId="343" applyNumberFormat="0" applyProtection="0">
      <alignment horizontal="right" vertical="center"/>
    </xf>
    <xf numFmtId="4" fontId="243" fillId="70" borderId="343" applyNumberFormat="0" applyProtection="0">
      <alignment horizontal="right" vertical="center"/>
    </xf>
    <xf numFmtId="4" fontId="243" fillId="70" borderId="343" applyNumberFormat="0" applyProtection="0">
      <alignment horizontal="right" vertical="center"/>
    </xf>
    <xf numFmtId="4" fontId="243" fillId="69" borderId="343" applyNumberFormat="0" applyProtection="0">
      <alignment horizontal="right" vertical="center"/>
    </xf>
    <xf numFmtId="4" fontId="243" fillId="6" borderId="343" applyNumberFormat="0" applyProtection="0">
      <alignment horizontal="left" vertical="center" indent="1"/>
    </xf>
    <xf numFmtId="4" fontId="242" fillId="6" borderId="343" applyNumberFormat="0" applyProtection="0">
      <alignment vertical="center"/>
    </xf>
    <xf numFmtId="4" fontId="242" fillId="6" borderId="343" applyNumberFormat="0" applyProtection="0">
      <alignment vertical="center"/>
    </xf>
    <xf numFmtId="4" fontId="16" fillId="6" borderId="343" applyNumberFormat="0" applyProtection="0">
      <alignment vertical="center"/>
    </xf>
    <xf numFmtId="0" fontId="153" fillId="0" borderId="357">
      <alignment vertical="center"/>
    </xf>
    <xf numFmtId="4" fontId="246" fillId="8" borderId="363" applyNumberFormat="0" applyProtection="0">
      <alignment horizontal="right" vertical="center"/>
    </xf>
    <xf numFmtId="4" fontId="246" fillId="8" borderId="363" applyNumberFormat="0" applyProtection="0">
      <alignment horizontal="right" vertical="center"/>
    </xf>
    <xf numFmtId="4" fontId="245" fillId="75" borderId="364" applyNumberFormat="0" applyProtection="0">
      <alignment horizontal="left" vertical="center" indent="1"/>
    </xf>
    <xf numFmtId="4" fontId="245" fillId="75" borderId="364" applyNumberFormat="0" applyProtection="0">
      <alignment horizontal="left" vertical="center" indent="1"/>
    </xf>
    <xf numFmtId="4" fontId="16" fillId="37" borderId="363" applyNumberFormat="0" applyProtection="0">
      <alignment horizontal="left" vertical="center" indent="1"/>
    </xf>
    <xf numFmtId="4" fontId="16" fillId="37" borderId="363" applyNumberFormat="0" applyProtection="0">
      <alignment horizontal="left" vertical="center" indent="1"/>
    </xf>
    <xf numFmtId="4" fontId="243" fillId="8" borderId="363" applyNumberFormat="0" applyProtection="0">
      <alignment horizontal="right" vertical="center"/>
    </xf>
    <xf numFmtId="4" fontId="243" fillId="8" borderId="363" applyNumberFormat="0" applyProtection="0">
      <alignment horizontal="right" vertical="center"/>
    </xf>
    <xf numFmtId="4" fontId="16" fillId="37" borderId="364" applyNumberFormat="0" applyProtection="0">
      <alignment horizontal="left" vertical="center" indent="1"/>
    </xf>
    <xf numFmtId="4" fontId="16" fillId="37" borderId="364" applyNumberFormat="0" applyProtection="0">
      <alignment horizontal="left" vertical="center" indent="1"/>
    </xf>
    <xf numFmtId="4" fontId="244" fillId="8" borderId="363" applyNumberFormat="0" applyProtection="0">
      <alignment vertical="center"/>
    </xf>
    <xf numFmtId="4" fontId="244" fillId="8" borderId="363" applyNumberFormat="0" applyProtection="0">
      <alignment vertical="center"/>
    </xf>
    <xf numFmtId="4" fontId="243" fillId="8" borderId="363" applyNumberFormat="0" applyProtection="0">
      <alignment vertical="center"/>
    </xf>
    <xf numFmtId="4" fontId="243" fillId="8" borderId="363" applyNumberFormat="0" applyProtection="0">
      <alignment vertical="center"/>
    </xf>
    <xf numFmtId="4" fontId="243" fillId="37" borderId="363" applyNumberFormat="0" applyProtection="0">
      <alignment horizontal="right" vertical="center"/>
    </xf>
    <xf numFmtId="4" fontId="243" fillId="37" borderId="363" applyNumberFormat="0" applyProtection="0">
      <alignment horizontal="right" vertical="center"/>
    </xf>
    <xf numFmtId="4" fontId="16" fillId="74" borderId="358" applyNumberFormat="0" applyProtection="0">
      <alignment horizontal="left" vertical="center" indent="1"/>
    </xf>
    <xf numFmtId="4" fontId="243" fillId="73" borderId="363" applyNumberFormat="0" applyProtection="0">
      <alignment horizontal="right" vertical="center"/>
    </xf>
    <xf numFmtId="4" fontId="243" fillId="72" borderId="363" applyNumberFormat="0" applyProtection="0">
      <alignment horizontal="right" vertical="center"/>
    </xf>
    <xf numFmtId="4" fontId="243" fillId="72" borderId="363" applyNumberFormat="0" applyProtection="0">
      <alignment horizontal="right" vertical="center"/>
    </xf>
    <xf numFmtId="4" fontId="243" fillId="71" borderId="363" applyNumberFormat="0" applyProtection="0">
      <alignment horizontal="right" vertical="center"/>
    </xf>
    <xf numFmtId="4" fontId="243" fillId="71" borderId="363" applyNumberFormat="0" applyProtection="0">
      <alignment horizontal="right" vertical="center"/>
    </xf>
    <xf numFmtId="4" fontId="243" fillId="47" borderId="363" applyNumberFormat="0" applyProtection="0">
      <alignment horizontal="right" vertical="center"/>
    </xf>
    <xf numFmtId="4" fontId="243" fillId="47" borderId="363" applyNumberFormat="0" applyProtection="0">
      <alignment horizontal="right" vertical="center"/>
    </xf>
    <xf numFmtId="4" fontId="243" fillId="35" borderId="363" applyNumberFormat="0" applyProtection="0">
      <alignment horizontal="right" vertical="center"/>
    </xf>
    <xf numFmtId="4" fontId="243" fillId="35" borderId="363" applyNumberFormat="0" applyProtection="0">
      <alignment horizontal="right" vertical="center"/>
    </xf>
    <xf numFmtId="4" fontId="243" fillId="33" borderId="363" applyNumberFormat="0" applyProtection="0">
      <alignment horizontal="right" vertical="center"/>
    </xf>
    <xf numFmtId="4" fontId="243" fillId="33" borderId="363" applyNumberFormat="0" applyProtection="0">
      <alignment horizontal="right" vertical="center"/>
    </xf>
    <xf numFmtId="4" fontId="243" fillId="32" borderId="363" applyNumberFormat="0" applyProtection="0">
      <alignment horizontal="right" vertical="center"/>
    </xf>
    <xf numFmtId="4" fontId="243" fillId="70" borderId="363" applyNumberFormat="0" applyProtection="0">
      <alignment horizontal="right" vertical="center"/>
    </xf>
    <xf numFmtId="4" fontId="243" fillId="70" borderId="363" applyNumberFormat="0" applyProtection="0">
      <alignment horizontal="right" vertical="center"/>
    </xf>
    <xf numFmtId="4" fontId="243" fillId="69" borderId="363" applyNumberFormat="0" applyProtection="0">
      <alignment horizontal="right" vertical="center"/>
    </xf>
    <xf numFmtId="4" fontId="243" fillId="69" borderId="363" applyNumberFormat="0" applyProtection="0">
      <alignment horizontal="right" vertical="center"/>
    </xf>
    <xf numFmtId="9" fontId="18" fillId="0" borderId="341"/>
    <xf numFmtId="4" fontId="16" fillId="6" borderId="363" applyNumberFormat="0" applyProtection="0">
      <alignment vertical="center"/>
    </xf>
    <xf numFmtId="0" fontId="153" fillId="0" borderId="357">
      <alignment vertical="center"/>
    </xf>
    <xf numFmtId="0" fontId="240" fillId="42" borderId="362" applyNumberFormat="0" applyAlignment="0" applyProtection="0"/>
    <xf numFmtId="0" fontId="240" fillId="13" borderId="362" applyNumberFormat="0" applyAlignment="0" applyProtection="0"/>
    <xf numFmtId="0" fontId="240" fillId="13" borderId="362" applyNumberFormat="0" applyAlignment="0" applyProtection="0"/>
    <xf numFmtId="0" fontId="240" fillId="13" borderId="362" applyNumberFormat="0" applyAlignment="0" applyProtection="0"/>
    <xf numFmtId="0" fontId="240" fillId="13" borderId="362" applyNumberFormat="0" applyAlignment="0" applyProtection="0"/>
    <xf numFmtId="9" fontId="18" fillId="0" borderId="361"/>
    <xf numFmtId="0" fontId="32" fillId="17" borderId="341" applyNumberFormat="0" applyFont="0" applyAlignment="0" applyProtection="0"/>
    <xf numFmtId="0" fontId="32" fillId="17" borderId="341" applyNumberFormat="0" applyFont="0" applyAlignment="0" applyProtection="0"/>
    <xf numFmtId="0" fontId="11" fillId="17" borderId="341" applyNumberFormat="0" applyFont="0" applyAlignment="0" applyProtection="0"/>
    <xf numFmtId="0" fontId="29" fillId="17" borderId="349" applyNumberFormat="0" applyFont="0" applyAlignment="0" applyProtection="0"/>
    <xf numFmtId="0" fontId="29" fillId="17" borderId="349" applyNumberFormat="0" applyFont="0" applyAlignment="0" applyProtection="0"/>
    <xf numFmtId="0" fontId="11" fillId="17" borderId="341" applyNumberFormat="0" applyFont="0" applyAlignment="0" applyProtection="0"/>
    <xf numFmtId="0" fontId="32" fillId="17" borderId="361" applyNumberFormat="0" applyFont="0" applyAlignment="0" applyProtection="0"/>
    <xf numFmtId="0" fontId="32" fillId="17" borderId="361" applyNumberFormat="0" applyFont="0" applyAlignment="0" applyProtection="0"/>
    <xf numFmtId="0" fontId="11" fillId="17" borderId="361" applyNumberFormat="0" applyFont="0" applyAlignment="0" applyProtection="0"/>
    <xf numFmtId="0" fontId="29" fillId="17" borderId="369" applyNumberFormat="0" applyFont="0" applyAlignment="0" applyProtection="0"/>
    <xf numFmtId="0" fontId="29" fillId="17" borderId="369" applyNumberFormat="0" applyFont="0" applyAlignment="0" applyProtection="0"/>
    <xf numFmtId="0" fontId="11" fillId="17" borderId="361" applyNumberFormat="0" applyFont="0" applyAlignment="0" applyProtection="0"/>
    <xf numFmtId="0" fontId="47" fillId="0" borderId="347" applyNumberFormat="0" applyFill="0" applyAlignment="0" applyProtection="0"/>
    <xf numFmtId="38" fontId="29" fillId="0" borderId="351" applyNumberFormat="0" applyFont="0" applyFill="0" applyAlignment="0" applyProtection="0"/>
    <xf numFmtId="38" fontId="29" fillId="0" borderId="351" applyNumberFormat="0" applyFont="0" applyFill="0" applyAlignment="0" applyProtection="0"/>
    <xf numFmtId="0" fontId="12" fillId="62" borderId="340">
      <alignment horizontal="left" vertical="center" wrapText="1"/>
    </xf>
    <xf numFmtId="0" fontId="12" fillId="62" borderId="340">
      <alignment horizontal="left" vertical="center" wrapText="1"/>
    </xf>
    <xf numFmtId="172" fontId="65" fillId="0" borderId="352" applyBorder="0"/>
    <xf numFmtId="184" fontId="10" fillId="35" borderId="352" applyBorder="0">
      <alignment horizontal="right"/>
    </xf>
    <xf numFmtId="184" fontId="10" fillId="0" borderId="352" applyBorder="0">
      <alignment horizontal="right"/>
    </xf>
    <xf numFmtId="0" fontId="19" fillId="0" borderId="346">
      <alignment horizontal="left" vertical="center"/>
    </xf>
    <xf numFmtId="0" fontId="19" fillId="0" borderId="346">
      <alignment horizontal="left" vertical="center"/>
    </xf>
    <xf numFmtId="38" fontId="29" fillId="0" borderId="351" applyNumberFormat="0" applyFont="0" applyFill="0" applyAlignment="0" applyProtection="0"/>
    <xf numFmtId="1" fontId="58" fillId="9" borderId="355">
      <alignment horizontal="center" vertical="center"/>
    </xf>
    <xf numFmtId="0" fontId="12" fillId="62" borderId="360">
      <alignment horizontal="left" vertical="center" wrapText="1"/>
    </xf>
    <xf numFmtId="0" fontId="12" fillId="62" borderId="360">
      <alignment horizontal="left" vertical="center" wrapText="1"/>
    </xf>
    <xf numFmtId="0" fontId="29" fillId="0" borderId="356" applyNumberFormat="0" applyFont="0" applyFill="0" applyAlignment="0" applyProtection="0">
      <alignment vertical="center" wrapText="1"/>
    </xf>
    <xf numFmtId="0" fontId="10" fillId="0" borderId="346" applyFont="0" applyFill="0" applyBorder="0" applyAlignment="0" applyProtection="0">
      <alignment horizontal="center"/>
    </xf>
    <xf numFmtId="1" fontId="11" fillId="58" borderId="354" applyNumberFormat="0" applyBorder="0" applyAlignment="0">
      <alignment horizontal="centerContinuous" vertical="center"/>
      <protection locked="0"/>
    </xf>
    <xf numFmtId="0" fontId="92" fillId="40" borderId="352"/>
    <xf numFmtId="290" fontId="29" fillId="57" borderId="352" applyNumberFormat="0" applyFont="0" applyBorder="0" applyAlignment="0" applyProtection="0">
      <alignment horizontal="right"/>
    </xf>
    <xf numFmtId="290" fontId="29" fillId="57" borderId="352" applyNumberFormat="0" applyFont="0" applyBorder="0" applyAlignment="0" applyProtection="0">
      <alignment horizontal="right"/>
    </xf>
    <xf numFmtId="290" fontId="29" fillId="57" borderId="352" applyNumberFormat="0" applyFont="0" applyBorder="0" applyAlignment="0" applyProtection="0">
      <alignment horizontal="right"/>
    </xf>
    <xf numFmtId="290" fontId="29" fillId="57" borderId="352" applyNumberFormat="0" applyFont="0" applyBorder="0" applyAlignment="0" applyProtection="0">
      <alignment horizontal="right"/>
    </xf>
    <xf numFmtId="1" fontId="58" fillId="9" borderId="355">
      <alignment horizontal="center" vertical="center"/>
    </xf>
    <xf numFmtId="0" fontId="75" fillId="0" borderId="348" applyNumberFormat="0" applyFill="0" applyBorder="0" applyAlignment="0" applyProtection="0"/>
    <xf numFmtId="0" fontId="76" fillId="0" borderId="348" applyNumberFormat="0" applyFill="0" applyBorder="0" applyAlignment="0" applyProtection="0"/>
    <xf numFmtId="0" fontId="77" fillId="0" borderId="348" applyNumberFormat="0" applyFill="0" applyBorder="0" applyAlignment="0" applyProtection="0"/>
    <xf numFmtId="0" fontId="29" fillId="0" borderId="348" applyNumberFormat="0" applyFill="0" applyAlignment="0" applyProtection="0"/>
    <xf numFmtId="0" fontId="148" fillId="11" borderId="349" applyNumberFormat="0" applyAlignment="0" applyProtection="0"/>
    <xf numFmtId="0" fontId="148" fillId="15" borderId="349" applyNumberFormat="0" applyAlignment="0" applyProtection="0"/>
    <xf numFmtId="0" fontId="148" fillId="15" borderId="349" applyNumberFormat="0" applyAlignment="0" applyProtection="0"/>
    <xf numFmtId="0" fontId="148" fillId="11" borderId="349" applyNumberFormat="0" applyAlignment="0" applyProtection="0"/>
    <xf numFmtId="0" fontId="29" fillId="0" borderId="356" applyNumberFormat="0" applyFont="0" applyFill="0" applyAlignment="0" applyProtection="0">
      <alignment vertical="center" wrapText="1"/>
    </xf>
    <xf numFmtId="265" fontId="117" fillId="47" borderId="352" applyFont="0" applyFill="0" applyBorder="0" applyAlignment="0"/>
    <xf numFmtId="167" fontId="128" fillId="0" borderId="359">
      <protection locked="0"/>
    </xf>
    <xf numFmtId="0" fontId="94" fillId="42" borderId="349" applyNumberFormat="0" applyAlignment="0" applyProtection="0"/>
    <xf numFmtId="0" fontId="95" fillId="13" borderId="349" applyNumberFormat="0" applyAlignment="0" applyProtection="0"/>
    <xf numFmtId="0" fontId="95" fillId="13" borderId="349" applyNumberFormat="0" applyAlignment="0" applyProtection="0"/>
    <xf numFmtId="0" fontId="94" fillId="42" borderId="349" applyNumberFormat="0" applyAlignment="0" applyProtection="0"/>
    <xf numFmtId="240" fontId="132" fillId="0" borderId="346" applyNumberFormat="0" applyFill="0" applyBorder="0" applyProtection="0"/>
    <xf numFmtId="240" fontId="132" fillId="0" borderId="346" applyNumberFormat="0" applyFill="0" applyBorder="0" applyProtection="0"/>
    <xf numFmtId="167" fontId="128" fillId="0" borderId="339">
      <protection locked="0"/>
    </xf>
    <xf numFmtId="265" fontId="117" fillId="47" borderId="352" applyFont="0" applyFill="0" applyBorder="0" applyAlignment="0"/>
    <xf numFmtId="265" fontId="117" fillId="47" borderId="352" applyFont="0" applyFill="0" applyBorder="0" applyAlignment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5" fontId="117" fillId="47" borderId="352" applyFont="0" applyFill="0" applyBorder="0" applyAlignment="0"/>
    <xf numFmtId="265" fontId="117" fillId="47" borderId="352" applyFont="0" applyFill="0" applyBorder="0" applyAlignment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4" fillId="42" borderId="369" applyNumberFormat="0" applyAlignment="0" applyProtection="0"/>
    <xf numFmtId="0" fontId="95" fillId="13" borderId="369" applyNumberFormat="0" applyAlignment="0" applyProtection="0"/>
    <xf numFmtId="0" fontId="95" fillId="13" borderId="369" applyNumberFormat="0" applyAlignment="0" applyProtection="0"/>
    <xf numFmtId="0" fontId="94" fillId="42" borderId="369" applyNumberFormat="0" applyAlignment="0" applyProtection="0"/>
    <xf numFmtId="43" fontId="1" fillId="0" borderId="0" applyFont="0" applyFill="0" applyBorder="0" applyAlignment="0" applyProtection="0"/>
    <xf numFmtId="251" fontId="18" fillId="0" borderId="355" applyNumberFormat="0" applyFont="0" applyFill="0" applyAlignment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" fontId="86" fillId="30" borderId="355">
      <alignment horizontal="center"/>
    </xf>
    <xf numFmtId="0" fontId="94" fillId="42" borderId="349" applyNumberFormat="0" applyAlignment="0" applyProtection="0"/>
    <xf numFmtId="0" fontId="95" fillId="13" borderId="349" applyNumberFormat="0" applyAlignment="0" applyProtection="0"/>
    <xf numFmtId="0" fontId="95" fillId="13" borderId="349" applyNumberFormat="0" applyAlignment="0" applyProtection="0"/>
    <xf numFmtId="167" fontId="128" fillId="0" borderId="339">
      <protection locked="0"/>
    </xf>
    <xf numFmtId="167" fontId="128" fillId="0" borderId="339">
      <protection locked="0"/>
    </xf>
    <xf numFmtId="0" fontId="94" fillId="42" borderId="349" applyNumberFormat="0" applyAlignment="0" applyProtection="0"/>
    <xf numFmtId="0" fontId="29" fillId="0" borderId="368" applyNumberFormat="0" applyFill="0" applyAlignment="0" applyProtection="0"/>
    <xf numFmtId="0" fontId="29" fillId="0" borderId="348" applyNumberFormat="0" applyFill="0" applyAlignment="0" applyProtection="0"/>
    <xf numFmtId="0" fontId="77" fillId="0" borderId="348" applyNumberFormat="0" applyFill="0" applyBorder="0" applyAlignment="0" applyProtection="0"/>
    <xf numFmtId="0" fontId="76" fillId="0" borderId="348" applyNumberFormat="0" applyFill="0" applyBorder="0" applyAlignment="0" applyProtection="0"/>
    <xf numFmtId="0" fontId="75" fillId="0" borderId="348" applyNumberFormat="0" applyFill="0" applyBorder="0" applyAlignment="0" applyProtection="0"/>
    <xf numFmtId="1" fontId="86" fillId="30" borderId="355">
      <alignment horizontal="center"/>
    </xf>
    <xf numFmtId="0" fontId="44" fillId="30" borderId="355" applyNumberFormat="0" applyAlignment="0" applyProtection="0"/>
    <xf numFmtId="247" fontId="67" fillId="36" borderId="346" applyFont="0">
      <alignment horizontal="right"/>
    </xf>
    <xf numFmtId="247" fontId="67" fillId="36" borderId="346" applyFont="0">
      <alignment horizontal="right"/>
    </xf>
    <xf numFmtId="0" fontId="148" fillId="11" borderId="349" applyNumberFormat="0" applyAlignment="0" applyProtection="0"/>
    <xf numFmtId="0" fontId="148" fillId="15" borderId="349" applyNumberFormat="0" applyAlignment="0" applyProtection="0"/>
    <xf numFmtId="0" fontId="148" fillId="15" borderId="349" applyNumberFormat="0" applyAlignment="0" applyProtection="0"/>
    <xf numFmtId="0" fontId="148" fillId="11" borderId="349" applyNumberFormat="0" applyAlignment="0" applyProtection="0"/>
    <xf numFmtId="184" fontId="10" fillId="0" borderId="352" applyBorder="0">
      <alignment horizontal="right"/>
    </xf>
    <xf numFmtId="184" fontId="10" fillId="35" borderId="352" applyBorder="0">
      <alignment horizontal="right"/>
    </xf>
    <xf numFmtId="172" fontId="65" fillId="0" borderId="352" applyBorder="0"/>
    <xf numFmtId="0" fontId="47" fillId="0" borderId="367" applyNumberFormat="0" applyFill="0" applyAlignment="0" applyProtection="0"/>
    <xf numFmtId="0" fontId="47" fillId="0" borderId="347" applyNumberFormat="0" applyFill="0" applyAlignment="0" applyProtection="0"/>
    <xf numFmtId="0" fontId="12" fillId="62" borderId="340">
      <alignment horizontal="left" vertical="center" wrapText="1"/>
    </xf>
    <xf numFmtId="0" fontId="12" fillId="62" borderId="340">
      <alignment horizontal="left" vertical="center" wrapText="1"/>
    </xf>
    <xf numFmtId="38" fontId="29" fillId="0" borderId="351" applyNumberFormat="0" applyFont="0" applyFill="0" applyAlignment="0" applyProtection="0"/>
    <xf numFmtId="0" fontId="240" fillId="13" borderId="362" applyNumberFormat="0" applyAlignment="0" applyProtection="0"/>
    <xf numFmtId="0" fontId="240" fillId="13" borderId="362" applyNumberFormat="0" applyAlignment="0" applyProtection="0"/>
    <xf numFmtId="0" fontId="240" fillId="13" borderId="362" applyNumberFormat="0" applyAlignment="0" applyProtection="0"/>
    <xf numFmtId="0" fontId="240" fillId="13" borderId="362" applyNumberFormat="0" applyAlignment="0" applyProtection="0"/>
    <xf numFmtId="0" fontId="240" fillId="42" borderId="362" applyNumberFormat="0" applyAlignment="0" applyProtection="0"/>
    <xf numFmtId="0" fontId="240" fillId="42" borderId="362" applyNumberFormat="0" applyAlignment="0" applyProtection="0"/>
    <xf numFmtId="4" fontId="16" fillId="6" borderId="363" applyNumberFormat="0" applyProtection="0">
      <alignment vertical="center"/>
    </xf>
    <xf numFmtId="4" fontId="16" fillId="6" borderId="363" applyNumberFormat="0" applyProtection="0">
      <alignment vertical="center"/>
    </xf>
    <xf numFmtId="4" fontId="242" fillId="6" borderId="363" applyNumberFormat="0" applyProtection="0">
      <alignment vertical="center"/>
    </xf>
    <xf numFmtId="4" fontId="243" fillId="6" borderId="363" applyNumberFormat="0" applyProtection="0">
      <alignment horizontal="left" vertical="center" indent="1"/>
    </xf>
    <xf numFmtId="4" fontId="243" fillId="69" borderId="363" applyNumberFormat="0" applyProtection="0">
      <alignment horizontal="right" vertical="center"/>
    </xf>
    <xf numFmtId="4" fontId="243" fillId="70" borderId="363" applyNumberFormat="0" applyProtection="0">
      <alignment horizontal="right" vertical="center"/>
    </xf>
    <xf numFmtId="4" fontId="243" fillId="32" borderId="363" applyNumberFormat="0" applyProtection="0">
      <alignment horizontal="right" vertical="center"/>
    </xf>
    <xf numFmtId="4" fontId="243" fillId="32" borderId="363" applyNumberFormat="0" applyProtection="0">
      <alignment horizontal="right" vertical="center"/>
    </xf>
    <xf numFmtId="4" fontId="243" fillId="73" borderId="363" applyNumberFormat="0" applyProtection="0">
      <alignment horizontal="right" vertical="center"/>
    </xf>
    <xf numFmtId="4" fontId="243" fillId="73" borderId="363" applyNumberFormat="0" applyProtection="0">
      <alignment horizontal="right" vertical="center"/>
    </xf>
    <xf numFmtId="4" fontId="243" fillId="8" borderId="363" applyNumberFormat="0" applyProtection="0">
      <alignment horizontal="right" vertical="center"/>
    </xf>
    <xf numFmtId="4" fontId="243" fillId="8" borderId="363" applyNumberFormat="0" applyProtection="0">
      <alignment horizontal="right" vertical="center"/>
    </xf>
    <xf numFmtId="4" fontId="244" fillId="8" borderId="363" applyNumberFormat="0" applyProtection="0">
      <alignment horizontal="right" vertical="center"/>
    </xf>
    <xf numFmtId="4" fontId="246" fillId="8" borderId="363" applyNumberFormat="0" applyProtection="0">
      <alignment horizontal="right" vertical="center"/>
    </xf>
    <xf numFmtId="0" fontId="11" fillId="17" borderId="341" applyNumberFormat="0" applyFont="0" applyAlignment="0" applyProtection="0"/>
    <xf numFmtId="0" fontId="29" fillId="17" borderId="349" applyNumberFormat="0" applyFont="0" applyAlignment="0" applyProtection="0"/>
    <xf numFmtId="0" fontId="29" fillId="17" borderId="349" applyNumberFormat="0" applyFont="0" applyAlignment="0" applyProtection="0"/>
    <xf numFmtId="0" fontId="11" fillId="17" borderId="341" applyNumberFormat="0" applyFont="0" applyAlignment="0" applyProtection="0"/>
    <xf numFmtId="0" fontId="32" fillId="17" borderId="341" applyNumberFormat="0" applyFont="0" applyAlignment="0" applyProtection="0"/>
    <xf numFmtId="0" fontId="32" fillId="17" borderId="341" applyNumberFormat="0" applyFont="0" applyAlignment="0" applyProtection="0"/>
    <xf numFmtId="9" fontId="18" fillId="0" borderId="341"/>
    <xf numFmtId="0" fontId="12" fillId="0" borderId="365"/>
    <xf numFmtId="0" fontId="259" fillId="0" borderId="352" applyNumberFormat="0" applyFill="0" applyProtection="0">
      <alignment horizontal="right"/>
    </xf>
    <xf numFmtId="0" fontId="259" fillId="0" borderId="352" applyNumberFormat="0" applyFill="0" applyProtection="0">
      <alignment horizontal="right"/>
    </xf>
    <xf numFmtId="4" fontId="16" fillId="6" borderId="343" applyNumberFormat="0" applyProtection="0">
      <alignment vertical="center"/>
    </xf>
    <xf numFmtId="4" fontId="16" fillId="6" borderId="343" applyNumberFormat="0" applyProtection="0">
      <alignment vertical="center"/>
    </xf>
    <xf numFmtId="4" fontId="242" fillId="6" borderId="343" applyNumberFormat="0" applyProtection="0">
      <alignment vertical="center"/>
    </xf>
    <xf numFmtId="4" fontId="242" fillId="6" borderId="343" applyNumberFormat="0" applyProtection="0">
      <alignment vertical="center"/>
    </xf>
    <xf numFmtId="4" fontId="243" fillId="6" borderId="343" applyNumberFormat="0" applyProtection="0">
      <alignment horizontal="left" vertical="center" indent="1"/>
    </xf>
    <xf numFmtId="4" fontId="243" fillId="6" borderId="343" applyNumberFormat="0" applyProtection="0">
      <alignment horizontal="left" vertical="center" indent="1"/>
    </xf>
    <xf numFmtId="4" fontId="243" fillId="69" borderId="343" applyNumberFormat="0" applyProtection="0">
      <alignment horizontal="right" vertical="center"/>
    </xf>
    <xf numFmtId="4" fontId="243" fillId="69" borderId="343" applyNumberFormat="0" applyProtection="0">
      <alignment horizontal="right" vertical="center"/>
    </xf>
    <xf numFmtId="4" fontId="243" fillId="70" borderId="343" applyNumberFormat="0" applyProtection="0">
      <alignment horizontal="right" vertical="center"/>
    </xf>
    <xf numFmtId="4" fontId="243" fillId="70" borderId="343" applyNumberFormat="0" applyProtection="0">
      <alignment horizontal="right" vertical="center"/>
    </xf>
    <xf numFmtId="4" fontId="243" fillId="32" borderId="343" applyNumberFormat="0" applyProtection="0">
      <alignment horizontal="right" vertical="center"/>
    </xf>
    <xf numFmtId="4" fontId="243" fillId="32" borderId="343" applyNumberFormat="0" applyProtection="0">
      <alignment horizontal="right" vertical="center"/>
    </xf>
    <xf numFmtId="4" fontId="243" fillId="33" borderId="343" applyNumberFormat="0" applyProtection="0">
      <alignment horizontal="right" vertical="center"/>
    </xf>
    <xf numFmtId="4" fontId="243" fillId="33" borderId="343" applyNumberFormat="0" applyProtection="0">
      <alignment horizontal="right" vertical="center"/>
    </xf>
    <xf numFmtId="4" fontId="243" fillId="35" borderId="343" applyNumberFormat="0" applyProtection="0">
      <alignment horizontal="right" vertical="center"/>
    </xf>
    <xf numFmtId="4" fontId="243" fillId="35" borderId="343" applyNumberFormat="0" applyProtection="0">
      <alignment horizontal="right" vertical="center"/>
    </xf>
    <xf numFmtId="4" fontId="243" fillId="47" borderId="343" applyNumberFormat="0" applyProtection="0">
      <alignment horizontal="right" vertical="center"/>
    </xf>
    <xf numFmtId="4" fontId="243" fillId="47" borderId="343" applyNumberFormat="0" applyProtection="0">
      <alignment horizontal="right" vertical="center"/>
    </xf>
    <xf numFmtId="4" fontId="243" fillId="71" borderId="343" applyNumberFormat="0" applyProtection="0">
      <alignment horizontal="right" vertical="center"/>
    </xf>
    <xf numFmtId="4" fontId="243" fillId="71" borderId="343" applyNumberFormat="0" applyProtection="0">
      <alignment horizontal="right" vertical="center"/>
    </xf>
    <xf numFmtId="4" fontId="243" fillId="72" borderId="343" applyNumberFormat="0" applyProtection="0">
      <alignment horizontal="right" vertical="center"/>
    </xf>
    <xf numFmtId="4" fontId="243" fillId="72" borderId="343" applyNumberFormat="0" applyProtection="0">
      <alignment horizontal="right" vertical="center"/>
    </xf>
    <xf numFmtId="4" fontId="243" fillId="73" borderId="343" applyNumberFormat="0" applyProtection="0">
      <alignment horizontal="right" vertical="center"/>
    </xf>
    <xf numFmtId="4" fontId="243" fillId="73" borderId="343" applyNumberFormat="0" applyProtection="0">
      <alignment horizontal="right" vertical="center"/>
    </xf>
    <xf numFmtId="4" fontId="243" fillId="37" borderId="343" applyNumberFormat="0" applyProtection="0">
      <alignment horizontal="right" vertical="center"/>
    </xf>
    <xf numFmtId="4" fontId="243" fillId="37" borderId="343" applyNumberFormat="0" applyProtection="0">
      <alignment horizontal="right" vertical="center"/>
    </xf>
    <xf numFmtId="4" fontId="243" fillId="8" borderId="343" applyNumberFormat="0" applyProtection="0">
      <alignment vertical="center"/>
    </xf>
    <xf numFmtId="4" fontId="243" fillId="8" borderId="343" applyNumberFormat="0" applyProtection="0">
      <alignment vertical="center"/>
    </xf>
    <xf numFmtId="4" fontId="244" fillId="8" borderId="343" applyNumberFormat="0" applyProtection="0">
      <alignment vertical="center"/>
    </xf>
    <xf numFmtId="4" fontId="244" fillId="8" borderId="343" applyNumberFormat="0" applyProtection="0">
      <alignment vertical="center"/>
    </xf>
    <xf numFmtId="4" fontId="16" fillId="37" borderId="344" applyNumberFormat="0" applyProtection="0">
      <alignment horizontal="left" vertical="center" indent="1"/>
    </xf>
    <xf numFmtId="4" fontId="16" fillId="37" borderId="344" applyNumberFormat="0" applyProtection="0">
      <alignment horizontal="left" vertical="center" indent="1"/>
    </xf>
    <xf numFmtId="4" fontId="243" fillId="8" borderId="343" applyNumberFormat="0" applyProtection="0">
      <alignment horizontal="right" vertical="center"/>
    </xf>
    <xf numFmtId="4" fontId="243" fillId="8" borderId="343" applyNumberFormat="0" applyProtection="0">
      <alignment horizontal="right" vertical="center"/>
    </xf>
    <xf numFmtId="4" fontId="244" fillId="8" borderId="343" applyNumberFormat="0" applyProtection="0">
      <alignment horizontal="right" vertical="center"/>
    </xf>
    <xf numFmtId="4" fontId="244" fillId="8" borderId="343" applyNumberFormat="0" applyProtection="0">
      <alignment horizontal="right" vertical="center"/>
    </xf>
    <xf numFmtId="4" fontId="16" fillId="37" borderId="343" applyNumberFormat="0" applyProtection="0">
      <alignment horizontal="left" vertical="center" indent="1"/>
    </xf>
    <xf numFmtId="4" fontId="16" fillId="37" borderId="343" applyNumberFormat="0" applyProtection="0">
      <alignment horizontal="left" vertical="center" indent="1"/>
    </xf>
    <xf numFmtId="4" fontId="245" fillId="75" borderId="344" applyNumberFormat="0" applyProtection="0">
      <alignment horizontal="left" vertical="center" indent="1"/>
    </xf>
    <xf numFmtId="4" fontId="245" fillId="75" borderId="344" applyNumberFormat="0" applyProtection="0">
      <alignment horizontal="left" vertical="center" indent="1"/>
    </xf>
    <xf numFmtId="4" fontId="246" fillId="8" borderId="343" applyNumberFormat="0" applyProtection="0">
      <alignment horizontal="right" vertical="center"/>
    </xf>
    <xf numFmtId="4" fontId="246" fillId="8" borderId="343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352" applyNumberFormat="0" applyFon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8" fillId="11" borderId="369" applyNumberFormat="0" applyAlignment="0" applyProtection="0"/>
    <xf numFmtId="0" fontId="148" fillId="15" borderId="369" applyNumberFormat="0" applyAlignment="0" applyProtection="0"/>
    <xf numFmtId="0" fontId="148" fillId="15" borderId="369" applyNumberFormat="0" applyAlignment="0" applyProtection="0"/>
    <xf numFmtId="0" fontId="148" fillId="11" borderId="369" applyNumberFormat="0" applyAlignment="0" applyProtection="0"/>
    <xf numFmtId="0" fontId="12" fillId="0" borderId="345"/>
    <xf numFmtId="0" fontId="12" fillId="0" borderId="345"/>
    <xf numFmtId="290" fontId="29" fillId="57" borderId="352" applyNumberFormat="0" applyFont="0" applyBorder="0" applyAlignment="0" applyProtection="0">
      <alignment horizontal="right"/>
    </xf>
    <xf numFmtId="290" fontId="29" fillId="57" borderId="352" applyNumberFormat="0" applyFont="0" applyBorder="0" applyAlignment="0" applyProtection="0">
      <alignment horizontal="right"/>
    </xf>
    <xf numFmtId="290" fontId="29" fillId="57" borderId="352" applyNumberFormat="0" applyFont="0" applyBorder="0" applyAlignment="0" applyProtection="0">
      <alignment horizontal="right"/>
    </xf>
    <xf numFmtId="0" fontId="261" fillId="0" borderId="348" applyNumberFormat="0" applyFill="0" applyBorder="0" applyAlignment="0" applyProtection="0"/>
    <xf numFmtId="167" fontId="128" fillId="0" borderId="359">
      <protection locked="0"/>
    </xf>
    <xf numFmtId="265" fontId="117" fillId="47" borderId="352" applyFont="0" applyFill="0" applyBorder="0" applyAlignment="0"/>
    <xf numFmtId="265" fontId="117" fillId="47" borderId="352" applyFont="0" applyFill="0" applyBorder="0" applyAlignment="0"/>
    <xf numFmtId="265" fontId="117" fillId="47" borderId="352" applyFont="0" applyFill="0" applyBorder="0" applyAlignment="0"/>
    <xf numFmtId="290" fontId="29" fillId="57" borderId="352" applyNumberFormat="0" applyFont="0" applyBorder="0" applyAlignment="0" applyProtection="0">
      <alignment horizontal="right"/>
    </xf>
    <xf numFmtId="290" fontId="29" fillId="57" borderId="352" applyNumberFormat="0" applyFont="0" applyBorder="0" applyAlignment="0" applyProtection="0">
      <alignment horizontal="right"/>
    </xf>
    <xf numFmtId="0" fontId="11" fillId="17" borderId="361" applyNumberFormat="0" applyFont="0" applyAlignment="0" applyProtection="0"/>
    <xf numFmtId="0" fontId="11" fillId="17" borderId="361" applyNumberFormat="0" applyFont="0" applyAlignment="0" applyProtection="0"/>
    <xf numFmtId="0" fontId="32" fillId="17" borderId="361" applyNumberFormat="0" applyFont="0" applyAlignment="0" applyProtection="0"/>
    <xf numFmtId="4" fontId="243" fillId="70" borderId="363" applyNumberFormat="0" applyProtection="0">
      <alignment horizontal="right" vertical="center"/>
    </xf>
    <xf numFmtId="0" fontId="302" fillId="0" borderId="348" applyNumberFormat="0" applyFill="0" applyBorder="0" applyAlignment="0" applyProtection="0"/>
    <xf numFmtId="0" fontId="303" fillId="0" borderId="348" applyNumberFormat="0" applyFill="0" applyBorder="0" applyAlignment="0" applyProtection="0"/>
    <xf numFmtId="0" fontId="304" fillId="0" borderId="348" applyNumberFormat="0" applyFill="0" applyBorder="0" applyAlignment="0" applyProtection="0"/>
    <xf numFmtId="4" fontId="243" fillId="6" borderId="363" applyNumberFormat="0" applyProtection="0">
      <alignment horizontal="left" vertical="center" indent="1"/>
    </xf>
    <xf numFmtId="0" fontId="44" fillId="30" borderId="355" applyNumberFormat="0" applyAlignment="0" applyProtection="0"/>
    <xf numFmtId="4" fontId="243" fillId="69" borderId="343" applyNumberFormat="0" applyProtection="0">
      <alignment horizontal="right" vertical="center"/>
    </xf>
    <xf numFmtId="4" fontId="243" fillId="6" borderId="343" applyNumberFormat="0" applyProtection="0">
      <alignment horizontal="left" vertical="center" indent="1"/>
    </xf>
    <xf numFmtId="0" fontId="240" fillId="42" borderId="362" applyNumberFormat="0" applyAlignment="0" applyProtection="0"/>
    <xf numFmtId="0" fontId="47" fillId="0" borderId="347" applyNumberFormat="0" applyFill="0" applyAlignment="0" applyProtection="0"/>
    <xf numFmtId="251" fontId="18" fillId="0" borderId="355" applyNumberFormat="0" applyFont="0" applyFill="0" applyAlignment="0">
      <alignment vertical="center"/>
    </xf>
    <xf numFmtId="0" fontId="77" fillId="0" borderId="368" applyNumberFormat="0" applyFill="0" applyBorder="0" applyAlignment="0" applyProtection="0"/>
    <xf numFmtId="0" fontId="76" fillId="0" borderId="368" applyNumberFormat="0" applyFill="0" applyBorder="0" applyAlignment="0" applyProtection="0"/>
    <xf numFmtId="0" fontId="75" fillId="0" borderId="368" applyNumberFormat="0" applyFill="0" applyBorder="0" applyAlignment="0" applyProtection="0"/>
    <xf numFmtId="1" fontId="86" fillId="30" borderId="355">
      <alignment horizontal="center"/>
    </xf>
    <xf numFmtId="0" fontId="44" fillId="30" borderId="355" applyNumberFormat="0" applyAlignment="0" applyProtection="0"/>
    <xf numFmtId="0" fontId="12" fillId="62" borderId="360">
      <alignment horizontal="left" vertical="center" wrapText="1"/>
    </xf>
    <xf numFmtId="0" fontId="12" fillId="62" borderId="360">
      <alignment horizontal="left" vertical="center" wrapText="1"/>
    </xf>
    <xf numFmtId="0" fontId="92" fillId="40" borderId="352"/>
    <xf numFmtId="251" fontId="18" fillId="0" borderId="355" applyNumberFormat="0" applyFont="0" applyFill="0" applyAlignment="0">
      <alignment vertical="center"/>
    </xf>
    <xf numFmtId="4" fontId="242" fillId="6" borderId="363" applyNumberFormat="0" applyProtection="0">
      <alignment vertical="center"/>
    </xf>
    <xf numFmtId="4" fontId="243" fillId="6" borderId="363" applyNumberFormat="0" applyProtection="0">
      <alignment horizontal="left" vertical="center" indent="1"/>
    </xf>
    <xf numFmtId="4" fontId="243" fillId="69" borderId="363" applyNumberFormat="0" applyProtection="0">
      <alignment horizontal="right" vertical="center"/>
    </xf>
    <xf numFmtId="4" fontId="243" fillId="33" borderId="363" applyNumberFormat="0" applyProtection="0">
      <alignment horizontal="right" vertical="center"/>
    </xf>
    <xf numFmtId="4" fontId="243" fillId="33" borderId="363" applyNumberFormat="0" applyProtection="0">
      <alignment horizontal="right" vertical="center"/>
    </xf>
    <xf numFmtId="4" fontId="243" fillId="35" borderId="363" applyNumberFormat="0" applyProtection="0">
      <alignment horizontal="right" vertical="center"/>
    </xf>
    <xf numFmtId="4" fontId="243" fillId="35" borderId="363" applyNumberFormat="0" applyProtection="0">
      <alignment horizontal="right" vertical="center"/>
    </xf>
    <xf numFmtId="4" fontId="243" fillId="47" borderId="363" applyNumberFormat="0" applyProtection="0">
      <alignment horizontal="right" vertical="center"/>
    </xf>
    <xf numFmtId="4" fontId="243" fillId="47" borderId="363" applyNumberFormat="0" applyProtection="0">
      <alignment horizontal="right" vertical="center"/>
    </xf>
    <xf numFmtId="4" fontId="243" fillId="71" borderId="363" applyNumberFormat="0" applyProtection="0">
      <alignment horizontal="right" vertical="center"/>
    </xf>
    <xf numFmtId="4" fontId="243" fillId="71" borderId="363" applyNumberFormat="0" applyProtection="0">
      <alignment horizontal="right" vertical="center"/>
    </xf>
    <xf numFmtId="4" fontId="243" fillId="72" borderId="363" applyNumberFormat="0" applyProtection="0">
      <alignment horizontal="right" vertical="center"/>
    </xf>
    <xf numFmtId="4" fontId="243" fillId="72" borderId="363" applyNumberFormat="0" applyProtection="0">
      <alignment horizontal="right" vertical="center"/>
    </xf>
    <xf numFmtId="4" fontId="243" fillId="37" borderId="363" applyNumberFormat="0" applyProtection="0">
      <alignment horizontal="right" vertical="center"/>
    </xf>
    <xf numFmtId="4" fontId="243" fillId="37" borderId="363" applyNumberFormat="0" applyProtection="0">
      <alignment horizontal="right" vertical="center"/>
    </xf>
    <xf numFmtId="4" fontId="243" fillId="8" borderId="363" applyNumberFormat="0" applyProtection="0">
      <alignment vertical="center"/>
    </xf>
    <xf numFmtId="4" fontId="243" fillId="8" borderId="363" applyNumberFormat="0" applyProtection="0">
      <alignment vertical="center"/>
    </xf>
    <xf numFmtId="4" fontId="244" fillId="8" borderId="363" applyNumberFormat="0" applyProtection="0">
      <alignment vertical="center"/>
    </xf>
    <xf numFmtId="4" fontId="244" fillId="8" borderId="363" applyNumberFormat="0" applyProtection="0">
      <alignment vertical="center"/>
    </xf>
    <xf numFmtId="4" fontId="16" fillId="37" borderId="364" applyNumberFormat="0" applyProtection="0">
      <alignment horizontal="left" vertical="center" indent="1"/>
    </xf>
    <xf numFmtId="4" fontId="16" fillId="37" borderId="364" applyNumberFormat="0" applyProtection="0">
      <alignment horizontal="left" vertical="center" indent="1"/>
    </xf>
    <xf numFmtId="4" fontId="244" fillId="8" borderId="363" applyNumberFormat="0" applyProtection="0">
      <alignment horizontal="right" vertical="center"/>
    </xf>
    <xf numFmtId="4" fontId="16" fillId="37" borderId="363" applyNumberFormat="0" applyProtection="0">
      <alignment horizontal="left" vertical="center" indent="1"/>
    </xf>
    <xf numFmtId="4" fontId="16" fillId="37" borderId="363" applyNumberFormat="0" applyProtection="0">
      <alignment horizontal="left" vertical="center" indent="1"/>
    </xf>
    <xf numFmtId="4" fontId="245" fillId="75" borderId="364" applyNumberFormat="0" applyProtection="0">
      <alignment horizontal="left" vertical="center" indent="1"/>
    </xf>
    <xf numFmtId="4" fontId="245" fillId="75" borderId="364" applyNumberFormat="0" applyProtection="0">
      <alignment horizontal="left" vertical="center" indent="1"/>
    </xf>
    <xf numFmtId="0" fontId="29" fillId="0" borderId="356" applyNumberFormat="0" applyFont="0" applyFill="0" applyAlignment="0" applyProtection="0">
      <alignment vertical="center" wrapText="1"/>
    </xf>
    <xf numFmtId="1" fontId="58" fillId="9" borderId="355">
      <alignment horizontal="center" vertical="center"/>
    </xf>
    <xf numFmtId="1" fontId="305" fillId="0" borderId="346" applyFill="0" applyProtection="0">
      <alignment horizontal="right"/>
    </xf>
    <xf numFmtId="4" fontId="242" fillId="6" borderId="363" applyNumberFormat="0" applyProtection="0">
      <alignment vertical="center"/>
    </xf>
    <xf numFmtId="0" fontId="47" fillId="0" borderId="347" applyNumberFormat="0" applyFill="0" applyAlignment="0" applyProtection="0"/>
    <xf numFmtId="4" fontId="243" fillId="32" borderId="363" applyNumberFormat="0" applyProtection="0">
      <alignment horizontal="right" vertical="center"/>
    </xf>
    <xf numFmtId="4" fontId="16" fillId="74" borderId="358" applyNumberFormat="0" applyProtection="0">
      <alignment horizontal="left" vertical="center" indent="1"/>
    </xf>
    <xf numFmtId="0" fontId="303" fillId="0" borderId="368" applyNumberFormat="0" applyFill="0" applyBorder="0" applyAlignment="0" applyProtection="0"/>
    <xf numFmtId="0" fontId="304" fillId="0" borderId="368" applyNumberFormat="0" applyFill="0" applyBorder="0" applyAlignment="0" applyProtection="0"/>
    <xf numFmtId="0" fontId="11" fillId="0" borderId="352" applyNumberFormat="0" applyFont="0" applyFill="0" applyAlignment="0" applyProtection="0"/>
    <xf numFmtId="9" fontId="18" fillId="0" borderId="361"/>
    <xf numFmtId="4" fontId="16" fillId="6" borderId="363" applyNumberFormat="0" applyProtection="0">
      <alignment vertical="center"/>
    </xf>
    <xf numFmtId="4" fontId="243" fillId="6" borderId="363" applyNumberFormat="0" applyProtection="0">
      <alignment horizontal="left" vertical="center" indent="1"/>
    </xf>
    <xf numFmtId="0" fontId="32" fillId="17" borderId="361" applyNumberFormat="0" applyFont="0" applyAlignment="0" applyProtection="0"/>
    <xf numFmtId="0" fontId="259" fillId="0" borderId="352" applyNumberFormat="0" applyFill="0" applyProtection="0">
      <alignment horizontal="right"/>
    </xf>
    <xf numFmtId="0" fontId="259" fillId="0" borderId="352" applyNumberFormat="0" applyFill="0" applyProtection="0">
      <alignment horizontal="right"/>
    </xf>
    <xf numFmtId="0" fontId="12" fillId="0" borderId="365"/>
    <xf numFmtId="290" fontId="29" fillId="57" borderId="352" applyNumberFormat="0" applyFont="0" applyBorder="0" applyAlignment="0" applyProtection="0">
      <alignment horizontal="right"/>
    </xf>
    <xf numFmtId="290" fontId="29" fillId="57" borderId="352" applyNumberFormat="0" applyFont="0" applyBorder="0" applyAlignment="0" applyProtection="0">
      <alignment horizontal="right"/>
    </xf>
    <xf numFmtId="167" fontId="128" fillId="0" borderId="339">
      <protection locked="0"/>
    </xf>
    <xf numFmtId="167" fontId="128" fillId="0" borderId="359">
      <protection locked="0"/>
    </xf>
    <xf numFmtId="167" fontId="128" fillId="0" borderId="359">
      <protection locked="0"/>
    </xf>
    <xf numFmtId="290" fontId="29" fillId="57" borderId="352" applyNumberFormat="0" applyFont="0" applyBorder="0" applyAlignment="0" applyProtection="0">
      <alignment horizontal="right"/>
    </xf>
    <xf numFmtId="290" fontId="29" fillId="57" borderId="352" applyNumberFormat="0" applyFont="0" applyBorder="0" applyAlignment="0" applyProtection="0">
      <alignment horizontal="right"/>
    </xf>
    <xf numFmtId="290" fontId="29" fillId="57" borderId="352" applyNumberFormat="0" applyFont="0" applyBorder="0" applyAlignment="0" applyProtection="0">
      <alignment horizontal="right"/>
    </xf>
    <xf numFmtId="290" fontId="29" fillId="57" borderId="352" applyNumberFormat="0" applyFont="0" applyBorder="0" applyAlignment="0" applyProtection="0">
      <alignment horizontal="right"/>
    </xf>
    <xf numFmtId="4" fontId="243" fillId="73" borderId="363" applyNumberFormat="0" applyProtection="0">
      <alignment horizontal="right" vertical="center"/>
    </xf>
    <xf numFmtId="4" fontId="244" fillId="8" borderId="363" applyNumberFormat="0" applyProtection="0">
      <alignment horizontal="right" vertical="center"/>
    </xf>
    <xf numFmtId="4" fontId="244" fillId="8" borderId="363" applyNumberFormat="0" applyProtection="0">
      <alignment horizontal="right" vertical="center"/>
    </xf>
    <xf numFmtId="4" fontId="16" fillId="6" borderId="343" applyNumberFormat="0" applyProtection="0">
      <alignment vertical="center"/>
    </xf>
    <xf numFmtId="4" fontId="243" fillId="37" borderId="343" applyNumberFormat="0" applyProtection="0">
      <alignment horizontal="right" vertical="center"/>
    </xf>
    <xf numFmtId="4" fontId="16" fillId="74" borderId="358" applyNumberFormat="0" applyProtection="0">
      <alignment horizontal="left" vertical="center" indent="1"/>
    </xf>
    <xf numFmtId="0" fontId="259" fillId="0" borderId="352" applyNumberFormat="0" applyFill="0" applyProtection="0">
      <alignment horizontal="right"/>
    </xf>
    <xf numFmtId="39" fontId="12" fillId="0" borderId="346" applyNumberFormat="0" applyBorder="0">
      <alignment horizontal="right"/>
    </xf>
    <xf numFmtId="4" fontId="242" fillId="6" borderId="363" applyNumberFormat="0" applyProtection="0">
      <alignment vertical="center"/>
    </xf>
    <xf numFmtId="0" fontId="47" fillId="0" borderId="367" applyNumberFormat="0" applyFill="0" applyAlignment="0" applyProtection="0"/>
    <xf numFmtId="1" fontId="305" fillId="0" borderId="346" applyFill="0" applyProtection="0">
      <alignment horizontal="right"/>
    </xf>
    <xf numFmtId="290" fontId="29" fillId="57" borderId="352" applyNumberFormat="0" applyFont="0" applyBorder="0" applyAlignment="0" applyProtection="0">
      <alignment horizontal="right"/>
    </xf>
    <xf numFmtId="0" fontId="259" fillId="0" borderId="352" applyNumberFormat="0" applyFill="0" applyProtection="0">
      <alignment horizontal="right"/>
    </xf>
    <xf numFmtId="1" fontId="305" fillId="0" borderId="366" applyFill="0" applyProtection="0">
      <alignment horizontal="right"/>
    </xf>
    <xf numFmtId="4" fontId="16" fillId="74" borderId="358" applyNumberFormat="0" applyProtection="0">
      <alignment horizontal="left" vertical="center" indent="1"/>
    </xf>
    <xf numFmtId="1" fontId="305" fillId="0" borderId="366" applyFill="0" applyProtection="0">
      <alignment horizontal="right"/>
    </xf>
    <xf numFmtId="0" fontId="148" fillId="11" borderId="412" applyNumberFormat="0" applyAlignment="0" applyProtection="0"/>
    <xf numFmtId="4" fontId="243" fillId="72" borderId="452" applyNumberFormat="0" applyProtection="0">
      <alignment horizontal="right" vertical="center"/>
    </xf>
    <xf numFmtId="0" fontId="29" fillId="17" borderId="458" applyNumberFormat="0" applyFont="0" applyAlignment="0" applyProtection="0"/>
    <xf numFmtId="0" fontId="11" fillId="17" borderId="450" applyNumberFormat="0" applyFont="0" applyAlignment="0" applyProtection="0"/>
    <xf numFmtId="4" fontId="16" fillId="6" borderId="420" applyNumberFormat="0" applyProtection="0">
      <alignment vertical="center"/>
    </xf>
    <xf numFmtId="0" fontId="240" fillId="42" borderId="418" applyNumberFormat="0" applyAlignment="0" applyProtection="0"/>
    <xf numFmtId="0" fontId="240" fillId="42" borderId="418" applyNumberFormat="0" applyAlignment="0" applyProtection="0"/>
    <xf numFmtId="0" fontId="240" fillId="13" borderId="418" applyNumberFormat="0" applyAlignment="0" applyProtection="0"/>
    <xf numFmtId="0" fontId="240" fillId="13" borderId="418" applyNumberFormat="0" applyAlignment="0" applyProtection="0"/>
    <xf numFmtId="0" fontId="240" fillId="13" borderId="418" applyNumberFormat="0" applyAlignment="0" applyProtection="0"/>
    <xf numFmtId="0" fontId="240" fillId="13" borderId="418" applyNumberFormat="0" applyAlignment="0" applyProtection="0"/>
    <xf numFmtId="38" fontId="29" fillId="0" borderId="428" applyNumberFormat="0" applyFont="0" applyFill="0" applyAlignment="0" applyProtection="0"/>
    <xf numFmtId="0" fontId="12" fillId="62" borderId="415">
      <alignment horizontal="left" vertical="center" wrapText="1"/>
    </xf>
    <xf numFmtId="0" fontId="12" fillId="62" borderId="415">
      <alignment horizontal="left" vertical="center" wrapText="1"/>
    </xf>
    <xf numFmtId="0" fontId="47" fillId="0" borderId="409" applyNumberFormat="0" applyFill="0" applyAlignment="0" applyProtection="0"/>
    <xf numFmtId="1" fontId="11" fillId="58" borderId="427" applyNumberFormat="0" applyBorder="0" applyAlignment="0">
      <alignment horizontal="centerContinuous" vertical="center"/>
      <protection locked="0"/>
    </xf>
    <xf numFmtId="265" fontId="117" fillId="47" borderId="426" applyFont="0" applyFill="0" applyBorder="0" applyAlignment="0"/>
    <xf numFmtId="265" fontId="117" fillId="47" borderId="426" applyFont="0" applyFill="0" applyBorder="0" applyAlignment="0"/>
    <xf numFmtId="167" fontId="128" fillId="0" borderId="413">
      <protection locked="0"/>
    </xf>
    <xf numFmtId="240" fontId="132" fillId="0" borderId="425" applyNumberFormat="0" applyFill="0" applyBorder="0" applyProtection="0"/>
    <xf numFmtId="240" fontId="132" fillId="0" borderId="425" applyNumberFormat="0" applyFill="0" applyBorder="0" applyProtection="0"/>
    <xf numFmtId="0" fontId="95" fillId="13" borderId="412" applyNumberFormat="0" applyAlignment="0" applyProtection="0"/>
    <xf numFmtId="0" fontId="95" fillId="13" borderId="412" applyNumberFormat="0" applyAlignment="0" applyProtection="0"/>
    <xf numFmtId="0" fontId="94" fillId="42" borderId="412" applyNumberFormat="0" applyAlignment="0" applyProtection="0"/>
    <xf numFmtId="167" fontId="128" fillId="0" borderId="413">
      <protection locked="0"/>
    </xf>
    <xf numFmtId="0" fontId="92" fillId="40" borderId="426"/>
    <xf numFmtId="265" fontId="117" fillId="47" borderId="426" applyFont="0" applyFill="0" applyBorder="0" applyAlignment="0"/>
    <xf numFmtId="0" fontId="29" fillId="0" borderId="431" applyNumberFormat="0" applyFont="0" applyFill="0" applyAlignment="0" applyProtection="0">
      <alignment vertical="center" wrapText="1"/>
    </xf>
    <xf numFmtId="0" fontId="148" fillId="11" borderId="412" applyNumberFormat="0" applyAlignment="0" applyProtection="0"/>
    <xf numFmtId="0" fontId="148" fillId="15" borderId="412" applyNumberFormat="0" applyAlignment="0" applyProtection="0"/>
    <xf numFmtId="0" fontId="148" fillId="15" borderId="412" applyNumberFormat="0" applyAlignment="0" applyProtection="0"/>
    <xf numFmtId="0" fontId="148" fillId="11" borderId="412" applyNumberFormat="0" applyAlignment="0" applyProtection="0"/>
    <xf numFmtId="0" fontId="29" fillId="0" borderId="410" applyNumberFormat="0" applyFill="0" applyAlignment="0" applyProtection="0"/>
    <xf numFmtId="0" fontId="75" fillId="0" borderId="410" applyNumberFormat="0" applyFill="0" applyBorder="0" applyAlignment="0" applyProtection="0"/>
    <xf numFmtId="1" fontId="58" fillId="9" borderId="430">
      <alignment horizontal="center" vertical="center"/>
    </xf>
    <xf numFmtId="290" fontId="29" fillId="57" borderId="426" applyNumberFormat="0" applyFont="0" applyBorder="0" applyAlignment="0" applyProtection="0">
      <alignment horizontal="right"/>
    </xf>
    <xf numFmtId="184" fontId="10" fillId="0" borderId="426" applyBorder="0">
      <alignment horizontal="right"/>
    </xf>
    <xf numFmtId="184" fontId="10" fillId="35" borderId="426" applyBorder="0">
      <alignment horizontal="right"/>
    </xf>
    <xf numFmtId="290" fontId="29" fillId="57" borderId="426" applyNumberFormat="0" applyFont="0" applyBorder="0" applyAlignment="0" applyProtection="0">
      <alignment horizontal="right"/>
    </xf>
    <xf numFmtId="172" fontId="65" fillId="0" borderId="426" applyBorder="0"/>
    <xf numFmtId="290" fontId="29" fillId="57" borderId="426" applyNumberFormat="0" applyFont="0" applyBorder="0" applyAlignment="0" applyProtection="0">
      <alignment horizontal="right"/>
    </xf>
    <xf numFmtId="290" fontId="29" fillId="57" borderId="426" applyNumberFormat="0" applyFont="0" applyBorder="0" applyAlignment="0" applyProtection="0">
      <alignment horizontal="right"/>
    </xf>
    <xf numFmtId="0" fontId="92" fillId="40" borderId="426"/>
    <xf numFmtId="1" fontId="11" fillId="58" borderId="427" applyNumberFormat="0" applyBorder="0" applyAlignment="0">
      <alignment horizontal="centerContinuous" vertical="center"/>
      <protection locked="0"/>
    </xf>
    <xf numFmtId="0" fontId="10" fillId="0" borderId="425" applyFont="0" applyFill="0" applyBorder="0" applyAlignment="0" applyProtection="0">
      <alignment horizontal="center"/>
    </xf>
    <xf numFmtId="0" fontId="29" fillId="0" borderId="431" applyNumberFormat="0" applyFont="0" applyFill="0" applyAlignment="0" applyProtection="0">
      <alignment vertical="center" wrapText="1"/>
    </xf>
    <xf numFmtId="0" fontId="12" fillId="62" borderId="415">
      <alignment horizontal="left" vertical="center" wrapText="1"/>
    </xf>
    <xf numFmtId="0" fontId="12" fillId="62" borderId="415">
      <alignment horizontal="left" vertical="center" wrapText="1"/>
    </xf>
    <xf numFmtId="1" fontId="58" fillId="9" borderId="430">
      <alignment horizontal="center" vertical="center"/>
    </xf>
    <xf numFmtId="0" fontId="19" fillId="0" borderId="424" applyNumberFormat="0" applyAlignment="0" applyProtection="0">
      <alignment horizontal="left" vertical="center"/>
    </xf>
    <xf numFmtId="0" fontId="19" fillId="0" borderId="425">
      <alignment horizontal="left" vertical="center"/>
    </xf>
    <xf numFmtId="0" fontId="19" fillId="0" borderId="425">
      <alignment horizontal="left" vertical="center"/>
    </xf>
    <xf numFmtId="184" fontId="10" fillId="0" borderId="426" applyBorder="0">
      <alignment horizontal="right"/>
    </xf>
    <xf numFmtId="184" fontId="10" fillId="35" borderId="426" applyBorder="0">
      <alignment horizontal="right"/>
    </xf>
    <xf numFmtId="172" fontId="65" fillId="0" borderId="426" applyBorder="0"/>
    <xf numFmtId="0" fontId="12" fillId="62" borderId="415">
      <alignment horizontal="left" vertical="center" wrapText="1"/>
    </xf>
    <xf numFmtId="0" fontId="12" fillId="62" borderId="415">
      <alignment horizontal="left" vertical="center" wrapText="1"/>
    </xf>
    <xf numFmtId="38" fontId="29" fillId="0" borderId="428" applyNumberFormat="0" applyFont="0" applyFill="0" applyAlignment="0" applyProtection="0"/>
    <xf numFmtId="311" fontId="201" fillId="62" borderId="416" applyFont="0" applyFill="0" applyBorder="0" applyAlignment="0">
      <alignment horizontal="center"/>
    </xf>
    <xf numFmtId="311" fontId="201" fillId="62" borderId="416" applyFont="0" applyFill="0" applyBorder="0" applyAlignment="0">
      <alignment horizontal="center"/>
    </xf>
    <xf numFmtId="38" fontId="29" fillId="0" borderId="428" applyNumberFormat="0" applyFont="0" applyFill="0" applyAlignment="0" applyProtection="0"/>
    <xf numFmtId="0" fontId="47" fillId="0" borderId="409" applyNumberFormat="0" applyFill="0" applyAlignment="0" applyProtection="0"/>
    <xf numFmtId="0" fontId="11" fillId="17" borderId="417" applyNumberFormat="0" applyFont="0" applyAlignment="0" applyProtection="0"/>
    <xf numFmtId="0" fontId="29" fillId="17" borderId="412" applyNumberFormat="0" applyFont="0" applyAlignment="0" applyProtection="0"/>
    <xf numFmtId="0" fontId="29" fillId="17" borderId="412" applyNumberFormat="0" applyFont="0" applyAlignment="0" applyProtection="0"/>
    <xf numFmtId="0" fontId="11" fillId="17" borderId="417" applyNumberFormat="0" applyFont="0" applyAlignment="0" applyProtection="0"/>
    <xf numFmtId="39" fontId="12" fillId="0" borderId="366" applyNumberFormat="0" applyBorder="0">
      <alignment horizontal="right"/>
    </xf>
    <xf numFmtId="0" fontId="11" fillId="17" borderId="417" applyNumberFormat="0" applyFont="0" applyAlignment="0" applyProtection="0"/>
    <xf numFmtId="0" fontId="29" fillId="17" borderId="412" applyNumberFormat="0" applyFont="0" applyAlignment="0" applyProtection="0"/>
    <xf numFmtId="0" fontId="29" fillId="17" borderId="412" applyNumberFormat="0" applyFont="0" applyAlignment="0" applyProtection="0"/>
    <xf numFmtId="0" fontId="11" fillId="17" borderId="417" applyNumberFormat="0" applyFont="0" applyAlignment="0" applyProtection="0"/>
    <xf numFmtId="0" fontId="32" fillId="17" borderId="417" applyNumberFormat="0" applyFont="0" applyAlignment="0" applyProtection="0"/>
    <xf numFmtId="0" fontId="32" fillId="17" borderId="417" applyNumberFormat="0" applyFont="0" applyAlignment="0" applyProtection="0"/>
    <xf numFmtId="0" fontId="240" fillId="13" borderId="418" applyNumberFormat="0" applyAlignment="0" applyProtection="0"/>
    <xf numFmtId="0" fontId="240" fillId="13" borderId="418" applyNumberFormat="0" applyAlignment="0" applyProtection="0"/>
    <xf numFmtId="0" fontId="240" fillId="13" borderId="418" applyNumberFormat="0" applyAlignment="0" applyProtection="0"/>
    <xf numFmtId="0" fontId="240" fillId="42" borderId="418" applyNumberFormat="0" applyAlignment="0" applyProtection="0"/>
    <xf numFmtId="0" fontId="153" fillId="0" borderId="432">
      <alignment vertical="center"/>
    </xf>
    <xf numFmtId="9" fontId="18" fillId="0" borderId="417"/>
    <xf numFmtId="4" fontId="243" fillId="69" borderId="420" applyNumberFormat="0" applyProtection="0">
      <alignment horizontal="right" vertical="center"/>
    </xf>
    <xf numFmtId="4" fontId="243" fillId="69" borderId="420" applyNumberFormat="0" applyProtection="0">
      <alignment horizontal="right" vertical="center"/>
    </xf>
    <xf numFmtId="4" fontId="243" fillId="70" borderId="420" applyNumberFormat="0" applyProtection="0">
      <alignment horizontal="right" vertical="center"/>
    </xf>
    <xf numFmtId="4" fontId="243" fillId="70" borderId="420" applyNumberFormat="0" applyProtection="0">
      <alignment horizontal="right" vertical="center"/>
    </xf>
    <xf numFmtId="4" fontId="243" fillId="32" borderId="420" applyNumberFormat="0" applyProtection="0">
      <alignment horizontal="right" vertical="center"/>
    </xf>
    <xf numFmtId="4" fontId="243" fillId="33" borderId="420" applyNumberFormat="0" applyProtection="0">
      <alignment horizontal="right" vertical="center"/>
    </xf>
    <xf numFmtId="4" fontId="243" fillId="33" borderId="420" applyNumberFormat="0" applyProtection="0">
      <alignment horizontal="right" vertical="center"/>
    </xf>
    <xf numFmtId="4" fontId="243" fillId="35" borderId="420" applyNumberFormat="0" applyProtection="0">
      <alignment horizontal="right" vertical="center"/>
    </xf>
    <xf numFmtId="4" fontId="243" fillId="35" borderId="420" applyNumberFormat="0" applyProtection="0">
      <alignment horizontal="right" vertical="center"/>
    </xf>
    <xf numFmtId="4" fontId="243" fillId="47" borderId="420" applyNumberFormat="0" applyProtection="0">
      <alignment horizontal="right" vertical="center"/>
    </xf>
    <xf numFmtId="4" fontId="243" fillId="47" borderId="420" applyNumberFormat="0" applyProtection="0">
      <alignment horizontal="right" vertical="center"/>
    </xf>
    <xf numFmtId="4" fontId="243" fillId="71" borderId="420" applyNumberFormat="0" applyProtection="0">
      <alignment horizontal="right" vertical="center"/>
    </xf>
    <xf numFmtId="4" fontId="243" fillId="71" borderId="420" applyNumberFormat="0" applyProtection="0">
      <alignment horizontal="right" vertical="center"/>
    </xf>
    <xf numFmtId="4" fontId="243" fillId="72" borderId="420" applyNumberFormat="0" applyProtection="0">
      <alignment horizontal="right" vertical="center"/>
    </xf>
    <xf numFmtId="4" fontId="243" fillId="72" borderId="420" applyNumberFormat="0" applyProtection="0">
      <alignment horizontal="right" vertical="center"/>
    </xf>
    <xf numFmtId="4" fontId="243" fillId="73" borderId="420" applyNumberFormat="0" applyProtection="0">
      <alignment horizontal="right" vertical="center"/>
    </xf>
    <xf numFmtId="4" fontId="16" fillId="74" borderId="433" applyNumberFormat="0" applyProtection="0">
      <alignment horizontal="left" vertical="center" indent="1"/>
    </xf>
    <xf numFmtId="4" fontId="243" fillId="37" borderId="420" applyNumberFormat="0" applyProtection="0">
      <alignment horizontal="right" vertical="center"/>
    </xf>
    <xf numFmtId="4" fontId="243" fillId="37" borderId="420" applyNumberFormat="0" applyProtection="0">
      <alignment horizontal="right" vertical="center"/>
    </xf>
    <xf numFmtId="4" fontId="243" fillId="8" borderId="420" applyNumberFormat="0" applyProtection="0">
      <alignment vertical="center"/>
    </xf>
    <xf numFmtId="4" fontId="243" fillId="8" borderId="420" applyNumberFormat="0" applyProtection="0">
      <alignment vertical="center"/>
    </xf>
    <xf numFmtId="4" fontId="244" fillId="8" borderId="420" applyNumberFormat="0" applyProtection="0">
      <alignment vertical="center"/>
    </xf>
    <xf numFmtId="4" fontId="244" fillId="8" borderId="420" applyNumberFormat="0" applyProtection="0">
      <alignment vertical="center"/>
    </xf>
    <xf numFmtId="4" fontId="16" fillId="37" borderId="422" applyNumberFormat="0" applyProtection="0">
      <alignment horizontal="left" vertical="center" indent="1"/>
    </xf>
    <xf numFmtId="4" fontId="16" fillId="37" borderId="422" applyNumberFormat="0" applyProtection="0">
      <alignment horizontal="left" vertical="center" indent="1"/>
    </xf>
    <xf numFmtId="4" fontId="243" fillId="8" borderId="420" applyNumberFormat="0" applyProtection="0">
      <alignment horizontal="right" vertical="center"/>
    </xf>
    <xf numFmtId="4" fontId="243" fillId="8" borderId="420" applyNumberFormat="0" applyProtection="0">
      <alignment horizontal="right" vertical="center"/>
    </xf>
    <xf numFmtId="4" fontId="16" fillId="37" borderId="420" applyNumberFormat="0" applyProtection="0">
      <alignment horizontal="left" vertical="center" indent="1"/>
    </xf>
    <xf numFmtId="4" fontId="16" fillId="37" borderId="420" applyNumberFormat="0" applyProtection="0">
      <alignment horizontal="left" vertical="center" indent="1"/>
    </xf>
    <xf numFmtId="4" fontId="245" fillId="75" borderId="422" applyNumberFormat="0" applyProtection="0">
      <alignment horizontal="left" vertical="center" indent="1"/>
    </xf>
    <xf numFmtId="4" fontId="245" fillId="75" borderId="422" applyNumberFormat="0" applyProtection="0">
      <alignment horizontal="left" vertical="center" indent="1"/>
    </xf>
    <xf numFmtId="4" fontId="246" fillId="8" borderId="420" applyNumberFormat="0" applyProtection="0">
      <alignment horizontal="right" vertical="center"/>
    </xf>
    <xf numFmtId="4" fontId="246" fillId="8" borderId="420" applyNumberFormat="0" applyProtection="0">
      <alignment horizontal="right" vertical="center"/>
    </xf>
    <xf numFmtId="0" fontId="240" fillId="13" borderId="418" applyNumberFormat="0" applyAlignment="0" applyProtection="0"/>
    <xf numFmtId="0" fontId="240" fillId="13" borderId="418" applyNumberFormat="0" applyAlignment="0" applyProtection="0"/>
    <xf numFmtId="0" fontId="240" fillId="42" borderId="418" applyNumberFormat="0" applyAlignment="0" applyProtection="0"/>
    <xf numFmtId="0" fontId="153" fillId="0" borderId="432">
      <alignment vertical="center"/>
    </xf>
    <xf numFmtId="4" fontId="16" fillId="6" borderId="420" applyNumberFormat="0" applyProtection="0">
      <alignment vertical="center"/>
    </xf>
    <xf numFmtId="4" fontId="242" fillId="6" borderId="420" applyNumberFormat="0" applyProtection="0">
      <alignment vertical="center"/>
    </xf>
    <xf numFmtId="4" fontId="242" fillId="6" borderId="420" applyNumberFormat="0" applyProtection="0">
      <alignment vertical="center"/>
    </xf>
    <xf numFmtId="4" fontId="243" fillId="6" borderId="420" applyNumberFormat="0" applyProtection="0">
      <alignment horizontal="left" vertical="center" indent="1"/>
    </xf>
    <xf numFmtId="4" fontId="243" fillId="69" borderId="420" applyNumberFormat="0" applyProtection="0">
      <alignment horizontal="right" vertical="center"/>
    </xf>
    <xf numFmtId="4" fontId="243" fillId="70" borderId="420" applyNumberFormat="0" applyProtection="0">
      <alignment horizontal="right" vertical="center"/>
    </xf>
    <xf numFmtId="4" fontId="243" fillId="70" borderId="420" applyNumberFormat="0" applyProtection="0">
      <alignment horizontal="right" vertical="center"/>
    </xf>
    <xf numFmtId="4" fontId="243" fillId="32" borderId="420" applyNumberFormat="0" applyProtection="0">
      <alignment horizontal="right" vertical="center"/>
    </xf>
    <xf numFmtId="4" fontId="243" fillId="32" borderId="420" applyNumberFormat="0" applyProtection="0">
      <alignment horizontal="right" vertical="center"/>
    </xf>
    <xf numFmtId="4" fontId="243" fillId="33" borderId="420" applyNumberFormat="0" applyProtection="0">
      <alignment horizontal="right" vertical="center"/>
    </xf>
    <xf numFmtId="4" fontId="243" fillId="35" borderId="420" applyNumberFormat="0" applyProtection="0">
      <alignment horizontal="right" vertical="center"/>
    </xf>
    <xf numFmtId="4" fontId="243" fillId="71" borderId="420" applyNumberFormat="0" applyProtection="0">
      <alignment horizontal="right" vertical="center"/>
    </xf>
    <xf numFmtId="4" fontId="243" fillId="71" borderId="420" applyNumberFormat="0" applyProtection="0">
      <alignment horizontal="right" vertical="center"/>
    </xf>
    <xf numFmtId="4" fontId="243" fillId="72" borderId="420" applyNumberFormat="0" applyProtection="0">
      <alignment horizontal="right" vertical="center"/>
    </xf>
    <xf numFmtId="4" fontId="243" fillId="72" borderId="420" applyNumberFormat="0" applyProtection="0">
      <alignment horizontal="right" vertical="center"/>
    </xf>
    <xf numFmtId="4" fontId="16" fillId="74" borderId="433" applyNumberFormat="0" applyProtection="0">
      <alignment horizontal="left" vertical="center" indent="1"/>
    </xf>
    <xf numFmtId="4" fontId="243" fillId="8" borderId="420" applyNumberFormat="0" applyProtection="0">
      <alignment vertical="center"/>
    </xf>
    <xf numFmtId="4" fontId="244" fillId="8" borderId="420" applyNumberFormat="0" applyProtection="0">
      <alignment vertical="center"/>
    </xf>
    <xf numFmtId="4" fontId="244" fillId="8" borderId="420" applyNumberFormat="0" applyProtection="0">
      <alignment vertical="center"/>
    </xf>
    <xf numFmtId="4" fontId="16" fillId="37" borderId="422" applyNumberFormat="0" applyProtection="0">
      <alignment horizontal="left" vertical="center" indent="1"/>
    </xf>
    <xf numFmtId="4" fontId="243" fillId="8" borderId="420" applyNumberFormat="0" applyProtection="0">
      <alignment horizontal="right" vertical="center"/>
    </xf>
    <xf numFmtId="4" fontId="16" fillId="37" borderId="420" applyNumberFormat="0" applyProtection="0">
      <alignment horizontal="left" vertical="center" indent="1"/>
    </xf>
    <xf numFmtId="4" fontId="16" fillId="37" borderId="420" applyNumberFormat="0" applyProtection="0">
      <alignment horizontal="left" vertical="center" indent="1"/>
    </xf>
    <xf numFmtId="4" fontId="245" fillId="75" borderId="422" applyNumberFormat="0" applyProtection="0">
      <alignment horizontal="left" vertical="center" indent="1"/>
    </xf>
    <xf numFmtId="4" fontId="245" fillId="75" borderId="422" applyNumberFormat="0" applyProtection="0">
      <alignment horizontal="left" vertical="center" indent="1"/>
    </xf>
    <xf numFmtId="0" fontId="12" fillId="0" borderId="423"/>
    <xf numFmtId="0" fontId="12" fillId="0" borderId="423"/>
    <xf numFmtId="0" fontId="153" fillId="0" borderId="432">
      <alignment vertical="center"/>
    </xf>
    <xf numFmtId="0" fontId="261" fillId="0" borderId="410" applyNumberFormat="0" applyFill="0" applyBorder="0" applyAlignment="0" applyProtection="0"/>
    <xf numFmtId="0" fontId="12" fillId="0" borderId="423"/>
    <xf numFmtId="0" fontId="259" fillId="0" borderId="426" applyNumberFormat="0" applyFill="0" applyProtection="0">
      <alignment horizontal="right"/>
    </xf>
    <xf numFmtId="0" fontId="259" fillId="0" borderId="426" applyNumberFormat="0" applyFill="0" applyProtection="0">
      <alignment horizontal="right"/>
    </xf>
    <xf numFmtId="0" fontId="259" fillId="0" borderId="426" applyNumberFormat="0" applyFill="0" applyProtection="0">
      <alignment horizontal="right"/>
    </xf>
    <xf numFmtId="0" fontId="259" fillId="0" borderId="426" applyNumberFormat="0" applyFill="0" applyProtection="0">
      <alignment horizontal="right"/>
    </xf>
    <xf numFmtId="39" fontId="12" fillId="0" borderId="425" applyNumberFormat="0" applyBorder="0">
      <alignment horizontal="right"/>
    </xf>
    <xf numFmtId="0" fontId="304" fillId="0" borderId="410" applyNumberFormat="0" applyFill="0" applyBorder="0" applyAlignment="0" applyProtection="0"/>
    <xf numFmtId="311" fontId="201" fillId="62" borderId="416" applyFont="0" applyFill="0" applyBorder="0" applyAlignment="0">
      <alignment horizontal="center"/>
    </xf>
    <xf numFmtId="1" fontId="305" fillId="0" borderId="425" applyFill="0" applyProtection="0">
      <alignment horizontal="right"/>
    </xf>
    <xf numFmtId="4" fontId="16" fillId="74" borderId="421" applyNumberFormat="0" applyProtection="0">
      <alignment horizontal="left" vertical="center" indent="1"/>
    </xf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4" fontId="16" fillId="74" borderId="358" applyNumberFormat="0" applyProtection="0">
      <alignment horizontal="left" vertical="center" indent="1"/>
    </xf>
    <xf numFmtId="38" fontId="29" fillId="0" borderId="428" applyNumberFormat="0" applyFont="0" applyFill="0" applyAlignment="0" applyProtection="0"/>
    <xf numFmtId="0" fontId="153" fillId="0" borderId="357">
      <alignment vertical="center"/>
    </xf>
    <xf numFmtId="0" fontId="47" fillId="0" borderId="409" applyNumberFormat="0" applyFill="0" applyAlignment="0" applyProtection="0"/>
    <xf numFmtId="4" fontId="244" fillId="8" borderId="441" applyNumberFormat="0" applyProtection="0">
      <alignment vertical="center"/>
    </xf>
    <xf numFmtId="4" fontId="243" fillId="70" borderId="452" applyNumberFormat="0" applyProtection="0">
      <alignment horizontal="right" vertical="center"/>
    </xf>
    <xf numFmtId="0" fontId="29" fillId="17" borderId="436" applyNumberFormat="0" applyFont="0" applyAlignment="0" applyProtection="0"/>
    <xf numFmtId="0" fontId="32" fillId="17" borderId="450" applyNumberFormat="0" applyFont="0" applyAlignment="0" applyProtection="0"/>
    <xf numFmtId="0" fontId="19" fillId="0" borderId="444">
      <alignment horizontal="left" vertical="center"/>
    </xf>
    <xf numFmtId="0" fontId="304" fillId="0" borderId="410" applyNumberFormat="0" applyFill="0" applyBorder="0" applyAlignment="0" applyProtection="0"/>
    <xf numFmtId="0" fontId="303" fillId="0" borderId="410" applyNumberFormat="0" applyFill="0" applyBorder="0" applyAlignment="0" applyProtection="0"/>
    <xf numFmtId="0" fontId="302" fillId="0" borderId="410" applyNumberFormat="0" applyFill="0" applyBorder="0" applyAlignment="0" applyProtection="0"/>
    <xf numFmtId="0" fontId="11" fillId="0" borderId="407" applyNumberFormat="0" applyFont="0" applyFill="0" applyAlignment="0" applyProtection="0"/>
    <xf numFmtId="39" fontId="12" fillId="0" borderId="400" applyNumberFormat="0" applyBorder="0">
      <alignment horizontal="right"/>
    </xf>
    <xf numFmtId="0" fontId="261" fillId="0" borderId="410" applyNumberFormat="0" applyFill="0" applyBorder="0" applyAlignment="0" applyProtection="0"/>
    <xf numFmtId="0" fontId="259" fillId="0" borderId="407" applyNumberFormat="0" applyFill="0" applyProtection="0">
      <alignment horizontal="right"/>
    </xf>
    <xf numFmtId="0" fontId="259" fillId="0" borderId="407" applyNumberFormat="0" applyFill="0" applyProtection="0">
      <alignment horizontal="right"/>
    </xf>
    <xf numFmtId="0" fontId="259" fillId="0" borderId="407" applyNumberFormat="0" applyFill="0" applyProtection="0">
      <alignment horizontal="right"/>
    </xf>
    <xf numFmtId="0" fontId="259" fillId="0" borderId="407" applyNumberFormat="0" applyFill="0" applyProtection="0">
      <alignment horizontal="right"/>
    </xf>
    <xf numFmtId="0" fontId="12" fillId="0" borderId="423"/>
    <xf numFmtId="0" fontId="12" fillId="0" borderId="423"/>
    <xf numFmtId="0" fontId="11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4" fontId="244" fillId="8" borderId="420" applyNumberFormat="0" applyProtection="0">
      <alignment horizontal="right" vertical="center"/>
    </xf>
    <xf numFmtId="4" fontId="244" fillId="8" borderId="420" applyNumberFormat="0" applyProtection="0">
      <alignment horizontal="right" vertical="center"/>
    </xf>
    <xf numFmtId="4" fontId="243" fillId="8" borderId="420" applyNumberFormat="0" applyProtection="0">
      <alignment horizontal="right" vertical="center"/>
    </xf>
    <xf numFmtId="4" fontId="243" fillId="8" borderId="420" applyNumberFormat="0" applyProtection="0">
      <alignment horizontal="right" vertical="center"/>
    </xf>
    <xf numFmtId="4" fontId="243" fillId="73" borderId="420" applyNumberFormat="0" applyProtection="0">
      <alignment horizontal="right" vertical="center"/>
    </xf>
    <xf numFmtId="4" fontId="243" fillId="33" borderId="420" applyNumberFormat="0" applyProtection="0">
      <alignment horizontal="right" vertical="center"/>
    </xf>
    <xf numFmtId="4" fontId="243" fillId="33" borderId="420" applyNumberFormat="0" applyProtection="0">
      <alignment horizontal="right" vertical="center"/>
    </xf>
    <xf numFmtId="4" fontId="243" fillId="32" borderId="420" applyNumberFormat="0" applyProtection="0">
      <alignment horizontal="right" vertical="center"/>
    </xf>
    <xf numFmtId="4" fontId="243" fillId="70" borderId="420" applyNumberFormat="0" applyProtection="0">
      <alignment horizontal="right" vertical="center"/>
    </xf>
    <xf numFmtId="4" fontId="243" fillId="6" borderId="420" applyNumberFormat="0" applyProtection="0">
      <alignment horizontal="left" vertical="center" indent="1"/>
    </xf>
    <xf numFmtId="4" fontId="243" fillId="6" borderId="420" applyNumberFormat="0" applyProtection="0">
      <alignment horizontal="left" vertical="center" indent="1"/>
    </xf>
    <xf numFmtId="4" fontId="242" fillId="6" borderId="420" applyNumberFormat="0" applyProtection="0">
      <alignment vertical="center"/>
    </xf>
    <xf numFmtId="0" fontId="240" fillId="13" borderId="418" applyNumberFormat="0" applyAlignment="0" applyProtection="0"/>
    <xf numFmtId="247" fontId="67" fillId="36" borderId="380" applyFont="0">
      <alignment horizontal="right"/>
    </xf>
    <xf numFmtId="0" fontId="76" fillId="0" borderId="402" applyNumberFormat="0" applyFill="0" applyBorder="0" applyAlignment="0" applyProtection="0"/>
    <xf numFmtId="9" fontId="18" fillId="0" borderId="417"/>
    <xf numFmtId="0" fontId="44" fillId="30" borderId="389" applyNumberFormat="0" applyAlignment="0" applyProtection="0"/>
    <xf numFmtId="1" fontId="86" fillId="30" borderId="389">
      <alignment horizontal="center"/>
    </xf>
    <xf numFmtId="251" fontId="18" fillId="0" borderId="389" applyNumberFormat="0" applyFont="0" applyFill="0" applyAlignment="0">
      <alignment vertical="center"/>
    </xf>
    <xf numFmtId="0" fontId="94" fillId="42" borderId="403" applyNumberFormat="0" applyAlignment="0" applyProtection="0"/>
    <xf numFmtId="0" fontId="95" fillId="13" borderId="403" applyNumberFormat="0" applyAlignment="0" applyProtection="0"/>
    <xf numFmtId="0" fontId="32" fillId="17" borderId="417" applyNumberFormat="0" applyFont="0" applyAlignment="0" applyProtection="0"/>
    <xf numFmtId="0" fontId="29" fillId="17" borderId="412" applyNumberFormat="0" applyFont="0" applyAlignment="0" applyProtection="0"/>
    <xf numFmtId="0" fontId="29" fillId="17" borderId="412" applyNumberFormat="0" applyFont="0" applyAlignment="0" applyProtection="0"/>
    <xf numFmtId="0" fontId="11" fillId="17" borderId="417" applyNumberFormat="0" applyFont="0" applyAlignment="0" applyProtection="0"/>
    <xf numFmtId="0" fontId="47" fillId="0" borderId="367" applyNumberFormat="0" applyFill="0" applyAlignment="0" applyProtection="0"/>
    <xf numFmtId="0" fontId="49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167" fontId="128" fillId="0" borderId="393">
      <protection locked="0"/>
    </xf>
    <xf numFmtId="38" fontId="29" fillId="0" borderId="351" applyNumberFormat="0" applyFont="0" applyFill="0" applyAlignment="0" applyProtection="0"/>
    <xf numFmtId="240" fontId="132" fillId="0" borderId="380" applyNumberFormat="0" applyFill="0" applyBorder="0" applyProtection="0"/>
    <xf numFmtId="240" fontId="132" fillId="0" borderId="380" applyNumberFormat="0" applyFill="0" applyBorder="0" applyProtection="0"/>
    <xf numFmtId="251" fontId="18" fillId="0" borderId="430" applyNumberFormat="0" applyFont="0" applyFill="0" applyAlignment="0">
      <alignment vertical="center"/>
    </xf>
    <xf numFmtId="0" fontId="92" fillId="40" borderId="407"/>
    <xf numFmtId="311" fontId="201" fillId="62" borderId="416" applyFont="0" applyFill="0" applyBorder="0" applyAlignment="0">
      <alignment horizontal="center"/>
    </xf>
    <xf numFmtId="311" fontId="201" fillId="62" borderId="416" applyFont="0" applyFill="0" applyBorder="0" applyAlignment="0">
      <alignment horizontal="center"/>
    </xf>
    <xf numFmtId="0" fontId="148" fillId="11" borderId="403" applyNumberFormat="0" applyAlignment="0" applyProtection="0"/>
    <xf numFmtId="0" fontId="148" fillId="15" borderId="403" applyNumberFormat="0" applyAlignment="0" applyProtection="0"/>
    <xf numFmtId="0" fontId="148" fillId="15" borderId="403" applyNumberFormat="0" applyAlignment="0" applyProtection="0"/>
    <xf numFmtId="0" fontId="148" fillId="11" borderId="403" applyNumberFormat="0" applyAlignment="0" applyProtection="0"/>
    <xf numFmtId="265" fontId="117" fillId="47" borderId="407" applyFont="0" applyFill="0" applyBorder="0" applyAlignment="0"/>
    <xf numFmtId="265" fontId="117" fillId="47" borderId="407" applyFont="0" applyFill="0" applyBorder="0" applyAlignment="0"/>
    <xf numFmtId="265" fontId="117" fillId="47" borderId="407" applyFont="0" applyFill="0" applyBorder="0" applyAlignment="0"/>
    <xf numFmtId="0" fontId="10" fillId="0" borderId="380" applyFont="0" applyFill="0" applyBorder="0" applyAlignment="0" applyProtection="0">
      <alignment horizontal="center"/>
    </xf>
    <xf numFmtId="172" fontId="65" fillId="0" borderId="312" applyBorder="0"/>
    <xf numFmtId="184" fontId="10" fillId="35" borderId="312" applyBorder="0">
      <alignment horizontal="right"/>
    </xf>
    <xf numFmtId="184" fontId="10" fillId="0" borderId="312" applyBorder="0">
      <alignment horizontal="right"/>
    </xf>
    <xf numFmtId="0" fontId="29" fillId="0" borderId="390" applyNumberFormat="0" applyFont="0" applyFill="0" applyAlignment="0" applyProtection="0">
      <alignment vertical="center" wrapText="1"/>
    </xf>
    <xf numFmtId="1" fontId="58" fillId="9" borderId="355">
      <alignment horizontal="center" vertical="center"/>
    </xf>
    <xf numFmtId="1" fontId="58" fillId="9" borderId="389">
      <alignment horizontal="center" vertical="center"/>
    </xf>
    <xf numFmtId="247" fontId="67" fillId="36" borderId="234" applyFont="0">
      <alignment horizontal="right"/>
    </xf>
    <xf numFmtId="247" fontId="67" fillId="36" borderId="234" applyFont="0">
      <alignment horizontal="right"/>
    </xf>
    <xf numFmtId="0" fontId="29" fillId="0" borderId="356" applyNumberFormat="0" applyFont="0" applyFill="0" applyAlignment="0" applyProtection="0">
      <alignment vertical="center" wrapText="1"/>
    </xf>
    <xf numFmtId="0" fontId="19" fillId="0" borderId="400">
      <alignment horizontal="left" vertical="center"/>
    </xf>
    <xf numFmtId="0" fontId="19" fillId="0" borderId="400">
      <alignment horizontal="left" vertical="center"/>
    </xf>
    <xf numFmtId="0" fontId="75" fillId="0" borderId="368" applyNumberFormat="0" applyFill="0" applyBorder="0" applyAlignment="0" applyProtection="0"/>
    <xf numFmtId="0" fontId="76" fillId="0" borderId="368" applyNumberFormat="0" applyFill="0" applyBorder="0" applyAlignment="0" applyProtection="0"/>
    <xf numFmtId="0" fontId="77" fillId="0" borderId="368" applyNumberFormat="0" applyFill="0" applyBorder="0" applyAlignment="0" applyProtection="0"/>
    <xf numFmtId="0" fontId="29" fillId="0" borderId="368" applyNumberFormat="0" applyFill="0" applyAlignment="0" applyProtection="0"/>
    <xf numFmtId="0" fontId="10" fillId="0" borderId="366" applyFont="0" applyFill="0" applyBorder="0" applyAlignment="0" applyProtection="0">
      <alignment horizontal="center"/>
    </xf>
    <xf numFmtId="0" fontId="19" fillId="0" borderId="380">
      <alignment horizontal="left" vertical="center"/>
    </xf>
    <xf numFmtId="1" fontId="58" fillId="9" borderId="411">
      <alignment horizontal="center" vertical="center"/>
    </xf>
    <xf numFmtId="0" fontId="29" fillId="0" borderId="414" applyNumberFormat="0" applyFont="0" applyFill="0" applyAlignment="0" applyProtection="0">
      <alignment vertical="center" wrapText="1"/>
    </xf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0" fontId="35" fillId="0" borderId="317" applyNumberFormat="0" applyFont="0" applyFill="0" applyAlignment="0" applyProtection="0"/>
    <xf numFmtId="0" fontId="92" fillId="40" borderId="312"/>
    <xf numFmtId="0" fontId="10" fillId="0" borderId="400" applyFont="0" applyFill="0" applyBorder="0" applyAlignment="0" applyProtection="0">
      <alignment horizontal="center"/>
    </xf>
    <xf numFmtId="1" fontId="11" fillId="58" borderId="408" applyNumberFormat="0" applyBorder="0" applyAlignment="0">
      <alignment horizontal="centerContinuous" vertical="center"/>
      <protection locked="0"/>
    </xf>
    <xf numFmtId="1" fontId="11" fillId="58" borderId="408" applyNumberFormat="0" applyBorder="0" applyAlignment="0">
      <alignment horizontal="centerContinuous" vertical="center"/>
      <protection locked="0"/>
    </xf>
    <xf numFmtId="0" fontId="94" fillId="42" borderId="369" applyNumberFormat="0" applyAlignment="0" applyProtection="0"/>
    <xf numFmtId="0" fontId="95" fillId="13" borderId="369" applyNumberFormat="0" applyAlignment="0" applyProtection="0"/>
    <xf numFmtId="0" fontId="95" fillId="13" borderId="369" applyNumberFormat="0" applyAlignment="0" applyProtection="0"/>
    <xf numFmtId="0" fontId="94" fillId="42" borderId="369" applyNumberFormat="0" applyAlignment="0" applyProtection="0"/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0" fontId="29" fillId="0" borderId="431" applyNumberFormat="0" applyFont="0" applyFill="0" applyAlignment="0" applyProtection="0">
      <alignment vertical="center" wrapText="1"/>
    </xf>
    <xf numFmtId="0" fontId="12" fillId="62" borderId="394">
      <alignment horizontal="left" vertical="center" wrapText="1"/>
    </xf>
    <xf numFmtId="0" fontId="12" fillId="62" borderId="394">
      <alignment horizontal="left" vertical="center" wrapText="1"/>
    </xf>
    <xf numFmtId="0" fontId="148" fillId="11" borderId="412" applyNumberFormat="0" applyAlignment="0" applyProtection="0"/>
    <xf numFmtId="0" fontId="148" fillId="15" borderId="412" applyNumberFormat="0" applyAlignment="0" applyProtection="0"/>
    <xf numFmtId="0" fontId="148" fillId="15" borderId="412" applyNumberFormat="0" applyAlignment="0" applyProtection="0"/>
    <xf numFmtId="174" fontId="76" fillId="0" borderId="317" applyAlignment="0">
      <alignment horizontal="right"/>
    </xf>
    <xf numFmtId="1" fontId="58" fillId="9" borderId="430">
      <alignment horizontal="center" vertical="center"/>
    </xf>
    <xf numFmtId="38" fontId="29" fillId="0" borderId="385" applyNumberFormat="0" applyFont="0" applyFill="0" applyAlignment="0" applyProtection="0"/>
    <xf numFmtId="240" fontId="132" fillId="0" borderId="366" applyNumberFormat="0" applyFill="0" applyBorder="0" applyProtection="0"/>
    <xf numFmtId="240" fontId="132" fillId="0" borderId="366" applyNumberFormat="0" applyFill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28" fillId="0" borderId="413">
      <protection locked="0"/>
    </xf>
    <xf numFmtId="43" fontId="1" fillId="0" borderId="0" applyFont="0" applyFill="0" applyBorder="0" applyAlignment="0" applyProtection="0"/>
    <xf numFmtId="265" fontId="117" fillId="47" borderId="407" applyFont="0" applyFill="0" applyBorder="0" applyAlignment="0"/>
    <xf numFmtId="265" fontId="117" fillId="47" borderId="407" applyFont="0" applyFill="0" applyBorder="0" applyAlignment="0"/>
    <xf numFmtId="265" fontId="117" fillId="47" borderId="407" applyFont="0" applyFill="0" applyBorder="0" applyAlignment="0"/>
    <xf numFmtId="265" fontId="117" fillId="47" borderId="407" applyFont="0" applyFill="0" applyBorder="0" applyAlignment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5" fontId="117" fillId="47" borderId="312" applyFont="0" applyFill="0" applyBorder="0" applyAlignment="0"/>
    <xf numFmtId="265" fontId="117" fillId="47" borderId="312" applyFont="0" applyFill="0" applyBorder="0" applyAlignment="0"/>
    <xf numFmtId="265" fontId="117" fillId="47" borderId="312" applyFont="0" applyFill="0" applyBorder="0" applyAlignment="0"/>
    <xf numFmtId="265" fontId="117" fillId="47" borderId="312" applyFont="0" applyFill="0" applyBorder="0" applyAlignment="0"/>
    <xf numFmtId="167" fontId="128" fillId="0" borderId="359">
      <protection locked="0"/>
    </xf>
    <xf numFmtId="167" fontId="128" fillId="0" borderId="359">
      <protection locked="0"/>
    </xf>
    <xf numFmtId="0" fontId="77" fillId="0" borderId="410" applyNumberFormat="0" applyFill="0" applyBorder="0" applyAlignment="0" applyProtection="0"/>
    <xf numFmtId="0" fontId="76" fillId="0" borderId="410" applyNumberFormat="0" applyFill="0" applyBorder="0" applyAlignment="0" applyProtection="0"/>
    <xf numFmtId="240" fontId="132" fillId="0" borderId="234" applyNumberFormat="0" applyFill="0" applyBorder="0" applyProtection="0"/>
    <xf numFmtId="240" fontId="132" fillId="0" borderId="234" applyNumberFormat="0" applyFill="0" applyBorder="0" applyProtection="0"/>
    <xf numFmtId="247" fontId="67" fillId="36" borderId="400" applyFont="0">
      <alignment horizontal="right"/>
    </xf>
    <xf numFmtId="184" fontId="10" fillId="35" borderId="407" applyBorder="0">
      <alignment horizontal="right"/>
    </xf>
    <xf numFmtId="251" fontId="18" fillId="0" borderId="355" applyNumberFormat="0" applyFont="0" applyFill="0" applyAlignment="0">
      <alignment vertical="center"/>
    </xf>
    <xf numFmtId="0" fontId="11" fillId="17" borderId="395" applyNumberFormat="0" applyFont="0" applyAlignment="0" applyProtection="0"/>
    <xf numFmtId="0" fontId="29" fillId="17" borderId="403" applyNumberFormat="0" applyFont="0" applyAlignment="0" applyProtection="0"/>
    <xf numFmtId="0" fontId="29" fillId="17" borderId="403" applyNumberFormat="0" applyFont="0" applyAlignment="0" applyProtection="0"/>
    <xf numFmtId="1" fontId="86" fillId="30" borderId="355">
      <alignment horizontal="center"/>
    </xf>
    <xf numFmtId="0" fontId="11" fillId="17" borderId="395" applyNumberFormat="0" applyFont="0" applyAlignment="0" applyProtection="0"/>
    <xf numFmtId="0" fontId="32" fillId="17" borderId="395" applyNumberFormat="0" applyFont="0" applyAlignment="0" applyProtection="0"/>
    <xf numFmtId="0" fontId="32" fillId="17" borderId="395" applyNumberFormat="0" applyFont="0" applyAlignment="0" applyProtection="0"/>
    <xf numFmtId="0" fontId="44" fillId="30" borderId="355" applyNumberFormat="0" applyAlignment="0" applyProtection="0"/>
    <xf numFmtId="0" fontId="148" fillId="11" borderId="369" applyNumberFormat="0" applyAlignment="0" applyProtection="0"/>
    <xf numFmtId="0" fontId="148" fillId="15" borderId="369" applyNumberFormat="0" applyAlignment="0" applyProtection="0"/>
    <xf numFmtId="0" fontId="148" fillId="15" borderId="369" applyNumberFormat="0" applyAlignment="0" applyProtection="0"/>
    <xf numFmtId="0" fontId="148" fillId="11" borderId="369" applyNumberFormat="0" applyAlignment="0" applyProtection="0"/>
    <xf numFmtId="0" fontId="11" fillId="0" borderId="315" applyNumberFormat="0" applyFill="0" applyProtection="0">
      <alignment horizontal="center"/>
    </xf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1" fontId="11" fillId="58" borderId="313" applyNumberFormat="0" applyBorder="0" applyAlignment="0">
      <alignment horizontal="centerContinuous" vertical="center"/>
      <protection locked="0"/>
    </xf>
    <xf numFmtId="247" fontId="67" fillId="36" borderId="366" applyFont="0">
      <alignment horizontal="right"/>
    </xf>
    <xf numFmtId="247" fontId="67" fillId="36" borderId="366" applyFont="0">
      <alignment horizontal="right"/>
    </xf>
    <xf numFmtId="0" fontId="10" fillId="0" borderId="234" applyFont="0" applyFill="0" applyBorder="0" applyAlignment="0" applyProtection="0">
      <alignment horizontal="center"/>
    </xf>
    <xf numFmtId="0" fontId="47" fillId="0" borderId="409" applyNumberFormat="0" applyFill="0" applyAlignment="0" applyProtection="0"/>
    <xf numFmtId="172" fontId="238" fillId="0" borderId="424" applyNumberFormat="0" applyAlignment="0" applyProtection="0">
      <alignment horizontal="right" vertical="center"/>
    </xf>
    <xf numFmtId="4" fontId="16" fillId="74" borderId="421" applyNumberFormat="0" applyProtection="0">
      <alignment horizontal="left" vertical="center" indent="1"/>
    </xf>
    <xf numFmtId="9" fontId="18" fillId="0" borderId="395"/>
    <xf numFmtId="0" fontId="19" fillId="0" borderId="234">
      <alignment horizontal="left" vertical="center"/>
    </xf>
    <xf numFmtId="0" fontId="19" fillId="0" borderId="234">
      <alignment horizontal="left" vertical="center"/>
    </xf>
    <xf numFmtId="172" fontId="238" fillId="0" borderId="384" applyNumberFormat="0" applyAlignment="0" applyProtection="0">
      <alignment horizontal="right" vertical="center"/>
    </xf>
    <xf numFmtId="0" fontId="240" fillId="13" borderId="396" applyNumberFormat="0" applyAlignment="0" applyProtection="0"/>
    <xf numFmtId="0" fontId="240" fillId="13" borderId="396" applyNumberFormat="0" applyAlignment="0" applyProtection="0"/>
    <xf numFmtId="0" fontId="240" fillId="13" borderId="396" applyNumberFormat="0" applyAlignment="0" applyProtection="0"/>
    <xf numFmtId="0" fontId="240" fillId="13" borderId="396" applyNumberFormat="0" applyAlignment="0" applyProtection="0"/>
    <xf numFmtId="0" fontId="240" fillId="42" borderId="396" applyNumberFormat="0" applyAlignment="0" applyProtection="0"/>
    <xf numFmtId="0" fontId="153" fillId="0" borderId="391">
      <alignment vertical="center"/>
    </xf>
    <xf numFmtId="4" fontId="16" fillId="6" borderId="397" applyNumberFormat="0" applyProtection="0">
      <alignment vertical="center"/>
    </xf>
    <xf numFmtId="4" fontId="16" fillId="6" borderId="397" applyNumberFormat="0" applyProtection="0">
      <alignment vertical="center"/>
    </xf>
    <xf numFmtId="4" fontId="242" fillId="6" borderId="397" applyNumberFormat="0" applyProtection="0">
      <alignment vertical="center"/>
    </xf>
    <xf numFmtId="4" fontId="243" fillId="6" borderId="397" applyNumberFormat="0" applyProtection="0">
      <alignment horizontal="left" vertical="center" indent="1"/>
    </xf>
    <xf numFmtId="4" fontId="243" fillId="6" borderId="397" applyNumberFormat="0" applyProtection="0">
      <alignment horizontal="left" vertical="center" indent="1"/>
    </xf>
    <xf numFmtId="4" fontId="243" fillId="69" borderId="397" applyNumberFormat="0" applyProtection="0">
      <alignment horizontal="right" vertical="center"/>
    </xf>
    <xf numFmtId="4" fontId="243" fillId="69" borderId="397" applyNumberFormat="0" applyProtection="0">
      <alignment horizontal="right" vertical="center"/>
    </xf>
    <xf numFmtId="4" fontId="243" fillId="70" borderId="397" applyNumberFormat="0" applyProtection="0">
      <alignment horizontal="right" vertical="center"/>
    </xf>
    <xf numFmtId="4" fontId="243" fillId="70" borderId="397" applyNumberFormat="0" applyProtection="0">
      <alignment horizontal="right" vertical="center"/>
    </xf>
    <xf numFmtId="4" fontId="243" fillId="32" borderId="397" applyNumberFormat="0" applyProtection="0">
      <alignment horizontal="right" vertical="center"/>
    </xf>
    <xf numFmtId="4" fontId="243" fillId="32" borderId="397" applyNumberFormat="0" applyProtection="0">
      <alignment horizontal="right" vertical="center"/>
    </xf>
    <xf numFmtId="4" fontId="243" fillId="33" borderId="397" applyNumberFormat="0" applyProtection="0">
      <alignment horizontal="right" vertical="center"/>
    </xf>
    <xf numFmtId="4" fontId="243" fillId="33" borderId="397" applyNumberFormat="0" applyProtection="0">
      <alignment horizontal="right" vertical="center"/>
    </xf>
    <xf numFmtId="4" fontId="243" fillId="35" borderId="397" applyNumberFormat="0" applyProtection="0">
      <alignment horizontal="right" vertical="center"/>
    </xf>
    <xf numFmtId="4" fontId="243" fillId="35" borderId="397" applyNumberFormat="0" applyProtection="0">
      <alignment horizontal="right" vertical="center"/>
    </xf>
    <xf numFmtId="4" fontId="243" fillId="47" borderId="397" applyNumberFormat="0" applyProtection="0">
      <alignment horizontal="right" vertical="center"/>
    </xf>
    <xf numFmtId="4" fontId="243" fillId="47" borderId="397" applyNumberFormat="0" applyProtection="0">
      <alignment horizontal="right" vertical="center"/>
    </xf>
    <xf numFmtId="4" fontId="243" fillId="71" borderId="397" applyNumberFormat="0" applyProtection="0">
      <alignment horizontal="right" vertical="center"/>
    </xf>
    <xf numFmtId="4" fontId="243" fillId="71" borderId="397" applyNumberFormat="0" applyProtection="0">
      <alignment horizontal="right" vertical="center"/>
    </xf>
    <xf numFmtId="4" fontId="243" fillId="72" borderId="397" applyNumberFormat="0" applyProtection="0">
      <alignment horizontal="right" vertical="center"/>
    </xf>
    <xf numFmtId="4" fontId="243" fillId="72" borderId="397" applyNumberFormat="0" applyProtection="0">
      <alignment horizontal="right" vertical="center"/>
    </xf>
    <xf numFmtId="0" fontId="12" fillId="62" borderId="360">
      <alignment horizontal="left" vertical="center" wrapText="1"/>
    </xf>
    <xf numFmtId="0" fontId="12" fillId="62" borderId="360">
      <alignment horizontal="left" vertical="center" wrapText="1"/>
    </xf>
    <xf numFmtId="4" fontId="243" fillId="73" borderId="397" applyNumberFormat="0" applyProtection="0">
      <alignment horizontal="right" vertical="center"/>
    </xf>
    <xf numFmtId="4" fontId="243" fillId="73" borderId="397" applyNumberFormat="0" applyProtection="0">
      <alignment horizontal="right" vertical="center"/>
    </xf>
    <xf numFmtId="4" fontId="243" fillId="37" borderId="397" applyNumberFormat="0" applyProtection="0">
      <alignment horizontal="right" vertical="center"/>
    </xf>
    <xf numFmtId="4" fontId="243" fillId="37" borderId="397" applyNumberFormat="0" applyProtection="0">
      <alignment horizontal="right" vertical="center"/>
    </xf>
    <xf numFmtId="4" fontId="243" fillId="8" borderId="397" applyNumberFormat="0" applyProtection="0">
      <alignment vertical="center"/>
    </xf>
    <xf numFmtId="4" fontId="244" fillId="8" borderId="397" applyNumberFormat="0" applyProtection="0">
      <alignment vertical="center"/>
    </xf>
    <xf numFmtId="4" fontId="16" fillId="37" borderId="398" applyNumberFormat="0" applyProtection="0">
      <alignment horizontal="left" vertical="center" indent="1"/>
    </xf>
    <xf numFmtId="4" fontId="243" fillId="8" borderId="397" applyNumberFormat="0" applyProtection="0">
      <alignment horizontal="right" vertical="center"/>
    </xf>
    <xf numFmtId="4" fontId="243" fillId="8" borderId="397" applyNumberFormat="0" applyProtection="0">
      <alignment horizontal="right" vertical="center"/>
    </xf>
    <xf numFmtId="4" fontId="244" fillId="8" borderId="397" applyNumberFormat="0" applyProtection="0">
      <alignment horizontal="right" vertical="center"/>
    </xf>
    <xf numFmtId="0" fontId="11" fillId="0" borderId="315" applyNumberFormat="0" applyFill="0" applyProtection="0">
      <alignment horizontal="center"/>
    </xf>
    <xf numFmtId="4" fontId="244" fillId="8" borderId="397" applyNumberFormat="0" applyProtection="0">
      <alignment horizontal="right" vertical="center"/>
    </xf>
    <xf numFmtId="4" fontId="16" fillId="37" borderId="397" applyNumberFormat="0" applyProtection="0">
      <alignment horizontal="left" vertical="center" indent="1"/>
    </xf>
    <xf numFmtId="4" fontId="16" fillId="37" borderId="397" applyNumberFormat="0" applyProtection="0">
      <alignment horizontal="left" vertical="center" indent="1"/>
    </xf>
    <xf numFmtId="4" fontId="245" fillId="75" borderId="398" applyNumberFormat="0" applyProtection="0">
      <alignment horizontal="left" vertical="center" indent="1"/>
    </xf>
    <xf numFmtId="4" fontId="245" fillId="75" borderId="398" applyNumberFormat="0" applyProtection="0">
      <alignment horizontal="left" vertical="center" indent="1"/>
    </xf>
    <xf numFmtId="4" fontId="246" fillId="8" borderId="397" applyNumberFormat="0" applyProtection="0">
      <alignment horizontal="right" vertical="center"/>
    </xf>
    <xf numFmtId="0" fontId="47" fillId="0" borderId="381" applyNumberFormat="0" applyFill="0" applyAlignment="0" applyProtection="0"/>
    <xf numFmtId="0" fontId="11" fillId="0" borderId="407" applyNumberFormat="0" applyFont="0" applyFill="0" applyAlignment="0" applyProtection="0"/>
    <xf numFmtId="311" fontId="201" fillId="62" borderId="300" applyFont="0" applyFill="0" applyBorder="0" applyAlignment="0">
      <alignment horizontal="center"/>
    </xf>
    <xf numFmtId="311" fontId="201" fillId="62" borderId="300" applyFont="0" applyFill="0" applyBorder="0" applyAlignment="0">
      <alignment horizontal="center"/>
    </xf>
    <xf numFmtId="0" fontId="12" fillId="0" borderId="399"/>
    <xf numFmtId="0" fontId="12" fillId="0" borderId="399"/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0" fontId="11" fillId="17" borderId="361" applyNumberFormat="0" applyFont="0" applyAlignment="0" applyProtection="0"/>
    <xf numFmtId="0" fontId="29" fillId="17" borderId="369" applyNumberFormat="0" applyFont="0" applyAlignment="0" applyProtection="0"/>
    <xf numFmtId="0" fontId="29" fillId="17" borderId="369" applyNumberFormat="0" applyFont="0" applyAlignment="0" applyProtection="0"/>
    <xf numFmtId="0" fontId="11" fillId="17" borderId="361" applyNumberFormat="0" applyFont="0" applyAlignment="0" applyProtection="0"/>
    <xf numFmtId="0" fontId="32" fillId="17" borderId="361" applyNumberFormat="0" applyFont="0" applyAlignment="0" applyProtection="0"/>
    <xf numFmtId="0" fontId="32" fillId="17" borderId="361" applyNumberFormat="0" applyFont="0" applyAlignment="0" applyProtection="0"/>
    <xf numFmtId="4" fontId="243" fillId="72" borderId="441" applyNumberFormat="0" applyProtection="0">
      <alignment horizontal="right" vertical="center"/>
    </xf>
    <xf numFmtId="4" fontId="243" fillId="71" borderId="441" applyNumberFormat="0" applyProtection="0">
      <alignment horizontal="right" vertical="center"/>
    </xf>
    <xf numFmtId="4" fontId="243" fillId="71" borderId="441" applyNumberFormat="0" applyProtection="0">
      <alignment horizontal="right" vertical="center"/>
    </xf>
    <xf numFmtId="4" fontId="243" fillId="47" borderId="441" applyNumberFormat="0" applyProtection="0">
      <alignment horizontal="right" vertical="center"/>
    </xf>
    <xf numFmtId="4" fontId="243" fillId="47" borderId="441" applyNumberFormat="0" applyProtection="0">
      <alignment horizontal="right" vertical="center"/>
    </xf>
    <xf numFmtId="4" fontId="243" fillId="35" borderId="441" applyNumberFormat="0" applyProtection="0">
      <alignment horizontal="right" vertical="center"/>
    </xf>
    <xf numFmtId="4" fontId="243" fillId="35" borderId="441" applyNumberFormat="0" applyProtection="0">
      <alignment horizontal="right" vertical="center"/>
    </xf>
    <xf numFmtId="4" fontId="243" fillId="33" borderId="441" applyNumberFormat="0" applyProtection="0">
      <alignment horizontal="right" vertical="center"/>
    </xf>
    <xf numFmtId="4" fontId="243" fillId="32" borderId="441" applyNumberFormat="0" applyProtection="0">
      <alignment horizontal="right" vertical="center"/>
    </xf>
    <xf numFmtId="4" fontId="243" fillId="69" borderId="441" applyNumberFormat="0" applyProtection="0">
      <alignment horizontal="right" vertical="center"/>
    </xf>
    <xf numFmtId="4" fontId="243" fillId="6" borderId="441" applyNumberFormat="0" applyProtection="0">
      <alignment horizontal="left" vertical="center" indent="1"/>
    </xf>
    <xf numFmtId="4" fontId="242" fillId="6" borderId="441" applyNumberFormat="0" applyProtection="0">
      <alignment vertical="center"/>
    </xf>
    <xf numFmtId="4" fontId="242" fillId="6" borderId="441" applyNumberFormat="0" applyProtection="0">
      <alignment vertical="center"/>
    </xf>
    <xf numFmtId="4" fontId="16" fillId="6" borderId="441" applyNumberFormat="0" applyProtection="0">
      <alignment vertical="center"/>
    </xf>
    <xf numFmtId="0" fontId="146" fillId="0" borderId="322" applyNumberFormat="0" applyFill="0" applyAlignment="0" applyProtection="0"/>
    <xf numFmtId="0" fontId="240" fillId="13" borderId="440" applyNumberFormat="0" applyAlignment="0" applyProtection="0"/>
    <xf numFmtId="4" fontId="246" fillId="8" borderId="452" applyNumberFormat="0" applyProtection="0">
      <alignment horizontal="right" vertical="center"/>
    </xf>
    <xf numFmtId="4" fontId="246" fillId="8" borderId="452" applyNumberFormat="0" applyProtection="0">
      <alignment horizontal="right" vertical="center"/>
    </xf>
    <xf numFmtId="4" fontId="245" fillId="75" borderId="453" applyNumberFormat="0" applyProtection="0">
      <alignment horizontal="left" vertical="center" indent="1"/>
    </xf>
    <xf numFmtId="4" fontId="245" fillId="75" borderId="453" applyNumberFormat="0" applyProtection="0">
      <alignment horizontal="left" vertical="center" indent="1"/>
    </xf>
    <xf numFmtId="4" fontId="16" fillId="37" borderId="452" applyNumberFormat="0" applyProtection="0">
      <alignment horizontal="left" vertical="center" indent="1"/>
    </xf>
    <xf numFmtId="4" fontId="16" fillId="37" borderId="452" applyNumberFormat="0" applyProtection="0">
      <alignment horizontal="left" vertical="center" indent="1"/>
    </xf>
    <xf numFmtId="4" fontId="243" fillId="8" borderId="452" applyNumberFormat="0" applyProtection="0">
      <alignment horizontal="right" vertical="center"/>
    </xf>
    <xf numFmtId="4" fontId="16" fillId="37" borderId="453" applyNumberFormat="0" applyProtection="0">
      <alignment horizontal="left" vertical="center" indent="1"/>
    </xf>
    <xf numFmtId="4" fontId="16" fillId="37" borderId="453" applyNumberFormat="0" applyProtection="0">
      <alignment horizontal="left" vertical="center" indent="1"/>
    </xf>
    <xf numFmtId="4" fontId="244" fillId="8" borderId="452" applyNumberFormat="0" applyProtection="0">
      <alignment vertical="center"/>
    </xf>
    <xf numFmtId="4" fontId="244" fillId="8" borderId="452" applyNumberFormat="0" applyProtection="0">
      <alignment vertical="center"/>
    </xf>
    <xf numFmtId="4" fontId="243" fillId="8" borderId="452" applyNumberFormat="0" applyProtection="0">
      <alignment vertical="center"/>
    </xf>
    <xf numFmtId="4" fontId="243" fillId="8" borderId="452" applyNumberFormat="0" applyProtection="0">
      <alignment vertical="center"/>
    </xf>
    <xf numFmtId="4" fontId="243" fillId="37" borderId="452" applyNumberFormat="0" applyProtection="0">
      <alignment horizontal="right" vertical="center"/>
    </xf>
    <xf numFmtId="4" fontId="243" fillId="37" borderId="452" applyNumberFormat="0" applyProtection="0">
      <alignment horizontal="right" vertical="center"/>
    </xf>
    <xf numFmtId="4" fontId="16" fillId="74" borderId="421" applyNumberFormat="0" applyProtection="0">
      <alignment horizontal="left" vertical="center" indent="1"/>
    </xf>
    <xf numFmtId="4" fontId="243" fillId="73" borderId="452" applyNumberFormat="0" applyProtection="0">
      <alignment horizontal="right" vertical="center"/>
    </xf>
    <xf numFmtId="4" fontId="243" fillId="72" borderId="452" applyNumberFormat="0" applyProtection="0">
      <alignment horizontal="right" vertical="center"/>
    </xf>
    <xf numFmtId="4" fontId="243" fillId="71" borderId="452" applyNumberFormat="0" applyProtection="0">
      <alignment horizontal="right" vertical="center"/>
    </xf>
    <xf numFmtId="4" fontId="243" fillId="71" borderId="452" applyNumberFormat="0" applyProtection="0">
      <alignment horizontal="right" vertical="center"/>
    </xf>
    <xf numFmtId="4" fontId="243" fillId="47" borderId="452" applyNumberFormat="0" applyProtection="0">
      <alignment horizontal="right" vertical="center"/>
    </xf>
    <xf numFmtId="4" fontId="243" fillId="47" borderId="452" applyNumberFormat="0" applyProtection="0">
      <alignment horizontal="right" vertical="center"/>
    </xf>
    <xf numFmtId="4" fontId="243" fillId="35" borderId="452" applyNumberFormat="0" applyProtection="0">
      <alignment horizontal="right" vertical="center"/>
    </xf>
    <xf numFmtId="4" fontId="243" fillId="35" borderId="452" applyNumberFormat="0" applyProtection="0">
      <alignment horizontal="right" vertical="center"/>
    </xf>
    <xf numFmtId="4" fontId="243" fillId="33" borderId="452" applyNumberFormat="0" applyProtection="0">
      <alignment horizontal="right" vertical="center"/>
    </xf>
    <xf numFmtId="4" fontId="243" fillId="33" borderId="452" applyNumberFormat="0" applyProtection="0">
      <alignment horizontal="right" vertical="center"/>
    </xf>
    <xf numFmtId="4" fontId="243" fillId="32" borderId="452" applyNumberFormat="0" applyProtection="0">
      <alignment horizontal="right" vertical="center"/>
    </xf>
    <xf numFmtId="4" fontId="243" fillId="70" borderId="452" applyNumberFormat="0" applyProtection="0">
      <alignment horizontal="right" vertical="center"/>
    </xf>
    <xf numFmtId="4" fontId="243" fillId="69" borderId="452" applyNumberFormat="0" applyProtection="0">
      <alignment horizontal="right" vertical="center"/>
    </xf>
    <xf numFmtId="4" fontId="243" fillId="69" borderId="452" applyNumberFormat="0" applyProtection="0">
      <alignment horizontal="right" vertical="center"/>
    </xf>
    <xf numFmtId="9" fontId="18" fillId="0" borderId="439"/>
    <xf numFmtId="4" fontId="16" fillId="6" borderId="452" applyNumberFormat="0" applyProtection="0">
      <alignment vertical="center"/>
    </xf>
    <xf numFmtId="0" fontId="153" fillId="0" borderId="419">
      <alignment vertical="center"/>
    </xf>
    <xf numFmtId="0" fontId="240" fillId="42" borderId="451" applyNumberFormat="0" applyAlignment="0" applyProtection="0"/>
    <xf numFmtId="0" fontId="240" fillId="13" borderId="451" applyNumberFormat="0" applyAlignment="0" applyProtection="0"/>
    <xf numFmtId="0" fontId="240" fillId="13" borderId="451" applyNumberFormat="0" applyAlignment="0" applyProtection="0"/>
    <xf numFmtId="0" fontId="240" fillId="13" borderId="451" applyNumberFormat="0" applyAlignment="0" applyProtection="0"/>
    <xf numFmtId="0" fontId="32" fillId="17" borderId="439" applyNumberFormat="0" applyFont="0" applyAlignment="0" applyProtection="0"/>
    <xf numFmtId="0" fontId="29" fillId="17" borderId="436" applyNumberFormat="0" applyFont="0" applyAlignment="0" applyProtection="0"/>
    <xf numFmtId="0" fontId="11" fillId="17" borderId="439" applyNumberFormat="0" applyFont="0" applyAlignment="0" applyProtection="0"/>
    <xf numFmtId="0" fontId="32" fillId="17" borderId="450" applyNumberFormat="0" applyFont="0" applyAlignment="0" applyProtection="0"/>
    <xf numFmtId="0" fontId="11" fillId="17" borderId="450" applyNumberFormat="0" applyFont="0" applyAlignment="0" applyProtection="0"/>
    <xf numFmtId="0" fontId="29" fillId="17" borderId="458" applyNumberFormat="0" applyFont="0" applyAlignment="0" applyProtection="0"/>
    <xf numFmtId="38" fontId="29" fillId="0" borderId="428" applyNumberFormat="0" applyFont="0" applyFill="0" applyAlignment="0" applyProtection="0"/>
    <xf numFmtId="38" fontId="29" fillId="0" borderId="428" applyNumberFormat="0" applyFont="0" applyFill="0" applyAlignment="0" applyProtection="0"/>
    <xf numFmtId="0" fontId="12" fillId="62" borderId="438">
      <alignment horizontal="left" vertical="center" wrapText="1"/>
    </xf>
    <xf numFmtId="0" fontId="12" fillId="62" borderId="438">
      <alignment horizontal="left" vertical="center" wrapText="1"/>
    </xf>
    <xf numFmtId="0" fontId="303" fillId="0" borderId="402" applyNumberFormat="0" applyFill="0" applyBorder="0" applyAlignment="0" applyProtection="0"/>
    <xf numFmtId="0" fontId="304" fillId="0" borderId="402" applyNumberFormat="0" applyFill="0" applyBorder="0" applyAlignment="0" applyProtection="0"/>
    <xf numFmtId="0" fontId="19" fillId="0" borderId="444">
      <alignment horizontal="left" vertical="center"/>
    </xf>
    <xf numFmtId="0" fontId="19" fillId="0" borderId="424" applyNumberFormat="0" applyAlignment="0" applyProtection="0">
      <alignment horizontal="left" vertical="center"/>
    </xf>
    <xf numFmtId="38" fontId="29" fillId="0" borderId="428" applyNumberFormat="0" applyFont="0" applyFill="0" applyAlignment="0" applyProtection="0"/>
    <xf numFmtId="0" fontId="12" fillId="62" borderId="449">
      <alignment horizontal="left" vertical="center" wrapText="1"/>
    </xf>
    <xf numFmtId="0" fontId="92" fillId="40" borderId="445"/>
    <xf numFmtId="290" fontId="29" fillId="57" borderId="445" applyNumberFormat="0" applyFont="0" applyBorder="0" applyAlignment="0" applyProtection="0">
      <alignment horizontal="right"/>
    </xf>
    <xf numFmtId="290" fontId="29" fillId="57" borderId="445" applyNumberFormat="0" applyFont="0" applyBorder="0" applyAlignment="0" applyProtection="0">
      <alignment horizontal="right"/>
    </xf>
    <xf numFmtId="9" fontId="18" fillId="0" borderId="361"/>
    <xf numFmtId="4" fontId="243" fillId="6" borderId="420" applyNumberFormat="0" applyProtection="0">
      <alignment horizontal="left" vertical="center" indent="1"/>
    </xf>
    <xf numFmtId="1" fontId="86" fillId="30" borderId="430">
      <alignment horizontal="center"/>
    </xf>
    <xf numFmtId="9" fontId="18" fillId="0" borderId="417"/>
    <xf numFmtId="0" fontId="240" fillId="13" borderId="451" applyNumberFormat="0" applyAlignment="0" applyProtection="0"/>
    <xf numFmtId="0" fontId="49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172" fontId="65" fillId="0" borderId="407" applyBorder="0"/>
    <xf numFmtId="184" fontId="10" fillId="35" borderId="407" applyBorder="0">
      <alignment horizontal="right"/>
    </xf>
    <xf numFmtId="184" fontId="10" fillId="0" borderId="407" applyBorder="0">
      <alignment horizontal="right"/>
    </xf>
    <xf numFmtId="0" fontId="33" fillId="0" borderId="317">
      <alignment horizontal="center"/>
    </xf>
    <xf numFmtId="0" fontId="95" fillId="13" borderId="412" applyNumberFormat="0" applyAlignment="0" applyProtection="0"/>
    <xf numFmtId="0" fontId="94" fillId="42" borderId="412" applyNumberFormat="0" applyAlignment="0" applyProtection="0"/>
    <xf numFmtId="0" fontId="240" fillId="13" borderId="362" applyNumberFormat="0" applyAlignment="0" applyProtection="0"/>
    <xf numFmtId="0" fontId="240" fillId="13" borderId="362" applyNumberFormat="0" applyAlignment="0" applyProtection="0"/>
    <xf numFmtId="0" fontId="240" fillId="13" borderId="362" applyNumberFormat="0" applyAlignment="0" applyProtection="0"/>
    <xf numFmtId="0" fontId="240" fillId="13" borderId="362" applyNumberFormat="0" applyAlignment="0" applyProtection="0"/>
    <xf numFmtId="0" fontId="240" fillId="42" borderId="362" applyNumberFormat="0" applyAlignment="0" applyProtection="0"/>
    <xf numFmtId="0" fontId="240" fillId="42" borderId="362" applyNumberFormat="0" applyAlignment="0" applyProtection="0"/>
    <xf numFmtId="4" fontId="16" fillId="6" borderId="363" applyNumberFormat="0" applyProtection="0">
      <alignment vertical="center"/>
    </xf>
    <xf numFmtId="4" fontId="16" fillId="6" borderId="363" applyNumberFormat="0" applyProtection="0">
      <alignment vertical="center"/>
    </xf>
    <xf numFmtId="4" fontId="242" fillId="6" borderId="363" applyNumberFormat="0" applyProtection="0">
      <alignment vertical="center"/>
    </xf>
    <xf numFmtId="4" fontId="242" fillId="6" borderId="363" applyNumberFormat="0" applyProtection="0">
      <alignment vertical="center"/>
    </xf>
    <xf numFmtId="4" fontId="243" fillId="6" borderId="363" applyNumberFormat="0" applyProtection="0">
      <alignment horizontal="left" vertical="center" indent="1"/>
    </xf>
    <xf numFmtId="4" fontId="243" fillId="6" borderId="363" applyNumberFormat="0" applyProtection="0">
      <alignment horizontal="left" vertical="center" indent="1"/>
    </xf>
    <xf numFmtId="4" fontId="243" fillId="69" borderId="363" applyNumberFormat="0" applyProtection="0">
      <alignment horizontal="right" vertical="center"/>
    </xf>
    <xf numFmtId="4" fontId="243" fillId="69" borderId="363" applyNumberFormat="0" applyProtection="0">
      <alignment horizontal="right" vertical="center"/>
    </xf>
    <xf numFmtId="4" fontId="243" fillId="70" borderId="363" applyNumberFormat="0" applyProtection="0">
      <alignment horizontal="right" vertical="center"/>
    </xf>
    <xf numFmtId="4" fontId="243" fillId="70" borderId="363" applyNumberFormat="0" applyProtection="0">
      <alignment horizontal="right" vertical="center"/>
    </xf>
    <xf numFmtId="4" fontId="243" fillId="32" borderId="363" applyNumberFormat="0" applyProtection="0">
      <alignment horizontal="right" vertical="center"/>
    </xf>
    <xf numFmtId="4" fontId="243" fillId="32" borderId="363" applyNumberFormat="0" applyProtection="0">
      <alignment horizontal="right" vertical="center"/>
    </xf>
    <xf numFmtId="4" fontId="243" fillId="33" borderId="363" applyNumberFormat="0" applyProtection="0">
      <alignment horizontal="right" vertical="center"/>
    </xf>
    <xf numFmtId="4" fontId="243" fillId="33" borderId="363" applyNumberFormat="0" applyProtection="0">
      <alignment horizontal="right" vertical="center"/>
    </xf>
    <xf numFmtId="4" fontId="243" fillId="35" borderId="363" applyNumberFormat="0" applyProtection="0">
      <alignment horizontal="right" vertical="center"/>
    </xf>
    <xf numFmtId="4" fontId="243" fillId="35" borderId="363" applyNumberFormat="0" applyProtection="0">
      <alignment horizontal="right" vertical="center"/>
    </xf>
    <xf numFmtId="4" fontId="243" fillId="47" borderId="363" applyNumberFormat="0" applyProtection="0">
      <alignment horizontal="right" vertical="center"/>
    </xf>
    <xf numFmtId="4" fontId="243" fillId="47" borderId="363" applyNumberFormat="0" applyProtection="0">
      <alignment horizontal="right" vertical="center"/>
    </xf>
    <xf numFmtId="4" fontId="243" fillId="71" borderId="363" applyNumberFormat="0" applyProtection="0">
      <alignment horizontal="right" vertical="center"/>
    </xf>
    <xf numFmtId="4" fontId="243" fillId="71" borderId="363" applyNumberFormat="0" applyProtection="0">
      <alignment horizontal="right" vertical="center"/>
    </xf>
    <xf numFmtId="4" fontId="243" fillId="72" borderId="363" applyNumberFormat="0" applyProtection="0">
      <alignment horizontal="right" vertical="center"/>
    </xf>
    <xf numFmtId="4" fontId="243" fillId="72" borderId="363" applyNumberFormat="0" applyProtection="0">
      <alignment horizontal="right" vertical="center"/>
    </xf>
    <xf numFmtId="4" fontId="243" fillId="73" borderId="363" applyNumberFormat="0" applyProtection="0">
      <alignment horizontal="right" vertical="center"/>
    </xf>
    <xf numFmtId="4" fontId="243" fillId="73" borderId="363" applyNumberFormat="0" applyProtection="0">
      <alignment horizontal="right" vertical="center"/>
    </xf>
    <xf numFmtId="4" fontId="243" fillId="37" borderId="363" applyNumberFormat="0" applyProtection="0">
      <alignment horizontal="right" vertical="center"/>
    </xf>
    <xf numFmtId="4" fontId="243" fillId="37" borderId="363" applyNumberFormat="0" applyProtection="0">
      <alignment horizontal="right" vertical="center"/>
    </xf>
    <xf numFmtId="4" fontId="243" fillId="8" borderId="363" applyNumberFormat="0" applyProtection="0">
      <alignment vertical="center"/>
    </xf>
    <xf numFmtId="4" fontId="243" fillId="8" borderId="363" applyNumberFormat="0" applyProtection="0">
      <alignment vertical="center"/>
    </xf>
    <xf numFmtId="4" fontId="244" fillId="8" borderId="363" applyNumberFormat="0" applyProtection="0">
      <alignment vertical="center"/>
    </xf>
    <xf numFmtId="4" fontId="244" fillId="8" borderId="363" applyNumberFormat="0" applyProtection="0">
      <alignment vertical="center"/>
    </xf>
    <xf numFmtId="4" fontId="16" fillId="37" borderId="364" applyNumberFormat="0" applyProtection="0">
      <alignment horizontal="left" vertical="center" indent="1"/>
    </xf>
    <xf numFmtId="4" fontId="16" fillId="37" borderId="364" applyNumberFormat="0" applyProtection="0">
      <alignment horizontal="left" vertical="center" indent="1"/>
    </xf>
    <xf numFmtId="4" fontId="243" fillId="8" borderId="363" applyNumberFormat="0" applyProtection="0">
      <alignment horizontal="right" vertical="center"/>
    </xf>
    <xf numFmtId="4" fontId="243" fillId="8" borderId="363" applyNumberFormat="0" applyProtection="0">
      <alignment horizontal="right" vertical="center"/>
    </xf>
    <xf numFmtId="4" fontId="244" fillId="8" borderId="363" applyNumberFormat="0" applyProtection="0">
      <alignment horizontal="right" vertical="center"/>
    </xf>
    <xf numFmtId="4" fontId="244" fillId="8" borderId="363" applyNumberFormat="0" applyProtection="0">
      <alignment horizontal="right" vertical="center"/>
    </xf>
    <xf numFmtId="4" fontId="16" fillId="37" borderId="363" applyNumberFormat="0" applyProtection="0">
      <alignment horizontal="left" vertical="center" indent="1"/>
    </xf>
    <xf numFmtId="4" fontId="16" fillId="37" borderId="363" applyNumberFormat="0" applyProtection="0">
      <alignment horizontal="left" vertical="center" indent="1"/>
    </xf>
    <xf numFmtId="4" fontId="245" fillId="75" borderId="364" applyNumberFormat="0" applyProtection="0">
      <alignment horizontal="left" vertical="center" indent="1"/>
    </xf>
    <xf numFmtId="4" fontId="245" fillId="75" borderId="364" applyNumberFormat="0" applyProtection="0">
      <alignment horizontal="left" vertical="center" indent="1"/>
    </xf>
    <xf numFmtId="4" fontId="246" fillId="8" borderId="363" applyNumberFormat="0" applyProtection="0">
      <alignment horizontal="right" vertical="center"/>
    </xf>
    <xf numFmtId="4" fontId="246" fillId="8" borderId="363" applyNumberFormat="0" applyProtection="0">
      <alignment horizontal="right" vertical="center"/>
    </xf>
    <xf numFmtId="0" fontId="248" fillId="55" borderId="317"/>
    <xf numFmtId="4" fontId="16" fillId="74" borderId="358" applyNumberFormat="0" applyProtection="0">
      <alignment horizontal="left" vertical="center" indent="1"/>
    </xf>
    <xf numFmtId="39" fontId="12" fillId="0" borderId="380" applyNumberFormat="0" applyBorder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46" fillId="8" borderId="452" applyNumberFormat="0" applyProtection="0">
      <alignment horizontal="right" vertical="center"/>
    </xf>
    <xf numFmtId="0" fontId="304" fillId="0" borderId="435" applyNumberFormat="0" applyFill="0" applyBorder="0" applyAlignment="0" applyProtection="0"/>
    <xf numFmtId="0" fontId="303" fillId="0" borderId="435" applyNumberFormat="0" applyFill="0" applyBorder="0" applyAlignment="0" applyProtection="0"/>
    <xf numFmtId="0" fontId="302" fillId="0" borderId="435" applyNumberFormat="0" applyFill="0" applyBorder="0" applyAlignment="0" applyProtection="0"/>
    <xf numFmtId="39" fontId="12" fillId="0" borderId="444" applyNumberFormat="0" applyBorder="0">
      <alignment horizontal="right"/>
    </xf>
    <xf numFmtId="0" fontId="259" fillId="0" borderId="445" applyNumberFormat="0" applyFill="0" applyProtection="0">
      <alignment horizontal="right"/>
    </xf>
    <xf numFmtId="0" fontId="259" fillId="0" borderId="445" applyNumberFormat="0" applyFill="0" applyProtection="0">
      <alignment horizontal="right"/>
    </xf>
    <xf numFmtId="0" fontId="259" fillId="0" borderId="445" applyNumberFormat="0" applyFill="0" applyProtection="0">
      <alignment horizontal="right"/>
    </xf>
    <xf numFmtId="0" fontId="259" fillId="0" borderId="445" applyNumberFormat="0" applyFill="0" applyProtection="0">
      <alignment horizontal="right"/>
    </xf>
    <xf numFmtId="0" fontId="302" fillId="0" borderId="457" applyNumberFormat="0" applyFill="0" applyBorder="0" applyAlignment="0" applyProtection="0"/>
    <xf numFmtId="0" fontId="261" fillId="0" borderId="435" applyNumberFormat="0" applyFill="0" applyBorder="0" applyAlignment="0" applyProtection="0"/>
    <xf numFmtId="0" fontId="12" fillId="0" borderId="443"/>
    <xf numFmtId="0" fontId="12" fillId="0" borderId="443"/>
    <xf numFmtId="4" fontId="16" fillId="74" borderId="421" applyNumberFormat="0" applyProtection="0">
      <alignment horizontal="left" vertical="center" indent="1"/>
    </xf>
    <xf numFmtId="0" fontId="261" fillId="0" borderId="457" applyNumberFormat="0" applyFill="0" applyBorder="0" applyAlignment="0" applyProtection="0"/>
    <xf numFmtId="0" fontId="153" fillId="0" borderId="419">
      <alignment vertical="center"/>
    </xf>
    <xf numFmtId="43" fontId="1" fillId="0" borderId="0" applyFont="0" applyFill="0" applyBorder="0" applyAlignment="0" applyProtection="0"/>
    <xf numFmtId="0" fontId="12" fillId="0" borderId="454"/>
    <xf numFmtId="172" fontId="238" fillId="0" borderId="424" applyNumberFormat="0" applyAlignment="0" applyProtection="0">
      <alignment horizontal="right" vertical="center"/>
    </xf>
    <xf numFmtId="0" fontId="11" fillId="0" borderId="446" applyBorder="0">
      <alignment horizontal="right"/>
    </xf>
    <xf numFmtId="0" fontId="12" fillId="0" borderId="454"/>
    <xf numFmtId="4" fontId="246" fillId="8" borderId="441" applyNumberFormat="0" applyProtection="0">
      <alignment horizontal="right" vertical="center"/>
    </xf>
    <xf numFmtId="4" fontId="246" fillId="8" borderId="441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45" fillId="75" borderId="442" applyNumberFormat="0" applyProtection="0">
      <alignment horizontal="left" vertical="center" indent="1"/>
    </xf>
    <xf numFmtId="4" fontId="245" fillId="75" borderId="442" applyNumberFormat="0" applyProtection="0">
      <alignment horizontal="left" vertical="center" indent="1"/>
    </xf>
    <xf numFmtId="4" fontId="16" fillId="37" borderId="441" applyNumberFormat="0" applyProtection="0">
      <alignment horizontal="left" vertical="center" indent="1"/>
    </xf>
    <xf numFmtId="4" fontId="16" fillId="37" borderId="441" applyNumberFormat="0" applyProtection="0">
      <alignment horizontal="left" vertical="center" indent="1"/>
    </xf>
    <xf numFmtId="4" fontId="244" fillId="8" borderId="441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44" fillId="8" borderId="441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243" fillId="8" borderId="441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43" fillId="8" borderId="441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6" fillId="37" borderId="44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6" fillId="37" borderId="442" applyNumberFormat="0" applyProtection="0">
      <alignment horizontal="left" vertical="center" indent="1"/>
    </xf>
    <xf numFmtId="4" fontId="244" fillId="8" borderId="441" applyNumberFormat="0" applyProtection="0">
      <alignment vertical="center"/>
    </xf>
    <xf numFmtId="4" fontId="243" fillId="8" borderId="441" applyNumberFormat="0" applyProtection="0">
      <alignment vertical="center"/>
    </xf>
    <xf numFmtId="4" fontId="243" fillId="8" borderId="441" applyNumberFormat="0" applyProtection="0">
      <alignment vertical="center"/>
    </xf>
    <xf numFmtId="4" fontId="243" fillId="37" borderId="441" applyNumberFormat="0" applyProtection="0">
      <alignment horizontal="right" vertical="center"/>
    </xf>
    <xf numFmtId="4" fontId="16" fillId="74" borderId="421" applyNumberFormat="0" applyProtection="0">
      <alignment horizontal="left" vertical="center" indent="1"/>
    </xf>
    <xf numFmtId="4" fontId="243" fillId="73" borderId="441" applyNumberFormat="0" applyProtection="0">
      <alignment horizontal="right" vertical="center"/>
    </xf>
    <xf numFmtId="4" fontId="243" fillId="73" borderId="441" applyNumberFormat="0" applyProtection="0">
      <alignment horizontal="right" vertical="center"/>
    </xf>
    <xf numFmtId="4" fontId="243" fillId="72" borderId="441" applyNumberFormat="0" applyProtection="0">
      <alignment horizontal="right" vertical="center"/>
    </xf>
    <xf numFmtId="4" fontId="243" fillId="33" borderId="441" applyNumberFormat="0" applyProtection="0">
      <alignment horizontal="right" vertical="center"/>
    </xf>
    <xf numFmtId="0" fontId="29" fillId="0" borderId="431" applyNumberFormat="0" applyFont="0" applyFill="0" applyAlignment="0" applyProtection="0">
      <alignment vertical="center" wrapText="1"/>
    </xf>
    <xf numFmtId="0" fontId="304" fillId="0" borderId="402" applyNumberFormat="0" applyFill="0" applyBorder="0" applyAlignment="0" applyProtection="0"/>
    <xf numFmtId="0" fontId="303" fillId="0" borderId="402" applyNumberFormat="0" applyFill="0" applyBorder="0" applyAlignment="0" applyProtection="0"/>
    <xf numFmtId="0" fontId="302" fillId="0" borderId="402" applyNumberFormat="0" applyFill="0" applyBorder="0" applyAlignment="0" applyProtection="0"/>
    <xf numFmtId="39" fontId="12" fillId="0" borderId="366" applyNumberFormat="0" applyBorder="0">
      <alignment horizontal="right"/>
    </xf>
    <xf numFmtId="172" fontId="65" fillId="0" borderId="445" applyBorder="0"/>
    <xf numFmtId="0" fontId="261" fillId="0" borderId="402" applyNumberFormat="0" applyFill="0" applyBorder="0" applyAlignment="0" applyProtection="0"/>
    <xf numFmtId="0" fontId="12" fillId="0" borderId="365"/>
    <xf numFmtId="0" fontId="12" fillId="0" borderId="365"/>
    <xf numFmtId="0" fontId="12" fillId="0" borderId="399"/>
    <xf numFmtId="0" fontId="12" fillId="0" borderId="399"/>
    <xf numFmtId="4" fontId="16" fillId="74" borderId="358" applyNumberFormat="0" applyProtection="0">
      <alignment horizontal="left" vertical="center" indent="1"/>
    </xf>
    <xf numFmtId="0" fontId="153" fillId="0" borderId="391">
      <alignment vertical="center"/>
    </xf>
    <xf numFmtId="172" fontId="238" fillId="0" borderId="404" applyNumberFormat="0" applyAlignment="0" applyProtection="0">
      <alignment horizontal="right" vertical="center"/>
    </xf>
    <xf numFmtId="0" fontId="11" fillId="0" borderId="405" applyBorder="0">
      <alignment horizontal="right"/>
    </xf>
    <xf numFmtId="4" fontId="246" fillId="8" borderId="397" applyNumberFormat="0" applyProtection="0">
      <alignment horizontal="right" vertical="center"/>
    </xf>
    <xf numFmtId="4" fontId="246" fillId="8" borderId="397" applyNumberFormat="0" applyProtection="0">
      <alignment horizontal="right" vertical="center"/>
    </xf>
    <xf numFmtId="4" fontId="245" fillId="75" borderId="398" applyNumberFormat="0" applyProtection="0">
      <alignment horizontal="left" vertical="center" indent="1"/>
    </xf>
    <xf numFmtId="4" fontId="16" fillId="37" borderId="397" applyNumberFormat="0" applyProtection="0">
      <alignment horizontal="left" vertical="center" indent="1"/>
    </xf>
    <xf numFmtId="4" fontId="16" fillId="37" borderId="397" applyNumberFormat="0" applyProtection="0">
      <alignment horizontal="left" vertical="center" indent="1"/>
    </xf>
    <xf numFmtId="4" fontId="244" fillId="8" borderId="397" applyNumberFormat="0" applyProtection="0">
      <alignment horizontal="right" vertical="center"/>
    </xf>
    <xf numFmtId="0" fontId="259" fillId="0" borderId="312" applyNumberFormat="0" applyFill="0" applyProtection="0">
      <alignment horizontal="right"/>
    </xf>
    <xf numFmtId="0" fontId="259" fillId="0" borderId="312" applyNumberFormat="0" applyFill="0" applyProtection="0">
      <alignment horizontal="right"/>
    </xf>
    <xf numFmtId="0" fontId="259" fillId="0" borderId="312" applyNumberFormat="0" applyFill="0" applyProtection="0">
      <alignment horizontal="right"/>
    </xf>
    <xf numFmtId="0" fontId="259" fillId="0" borderId="312" applyNumberFormat="0" applyFill="0" applyProtection="0">
      <alignment horizontal="right"/>
    </xf>
    <xf numFmtId="4" fontId="244" fillId="8" borderId="397" applyNumberFormat="0" applyProtection="0">
      <alignment horizontal="right" vertical="center"/>
    </xf>
    <xf numFmtId="4" fontId="243" fillId="8" borderId="397" applyNumberFormat="0" applyProtection="0">
      <alignment horizontal="right" vertical="center"/>
    </xf>
    <xf numFmtId="4" fontId="243" fillId="8" borderId="397" applyNumberFormat="0" applyProtection="0">
      <alignment horizontal="right" vertical="center"/>
    </xf>
    <xf numFmtId="4" fontId="16" fillId="37" borderId="398" applyNumberFormat="0" applyProtection="0">
      <alignment horizontal="left" vertical="center" indent="1"/>
    </xf>
    <xf numFmtId="4" fontId="16" fillId="37" borderId="398" applyNumberFormat="0" applyProtection="0">
      <alignment horizontal="left" vertical="center" indent="1"/>
    </xf>
    <xf numFmtId="4" fontId="244" fillId="8" borderId="397" applyNumberFormat="0" applyProtection="0">
      <alignment vertical="center"/>
    </xf>
    <xf numFmtId="4" fontId="244" fillId="8" borderId="397" applyNumberFormat="0" applyProtection="0">
      <alignment vertical="center"/>
    </xf>
    <xf numFmtId="4" fontId="243" fillId="8" borderId="397" applyNumberFormat="0" applyProtection="0">
      <alignment vertical="center"/>
    </xf>
    <xf numFmtId="4" fontId="243" fillId="8" borderId="397" applyNumberFormat="0" applyProtection="0">
      <alignment vertical="center"/>
    </xf>
    <xf numFmtId="0" fontId="261" fillId="0" borderId="368" applyNumberFormat="0" applyFill="0" applyBorder="0" applyAlignment="0" applyProtection="0"/>
    <xf numFmtId="4" fontId="243" fillId="37" borderId="397" applyNumberFormat="0" applyProtection="0">
      <alignment horizontal="right" vertical="center"/>
    </xf>
    <xf numFmtId="4" fontId="16" fillId="74" borderId="358" applyNumberFormat="0" applyProtection="0">
      <alignment horizontal="left" vertical="center" indent="1"/>
    </xf>
    <xf numFmtId="39" fontId="12" fillId="0" borderId="234" applyNumberFormat="0" applyBorder="0">
      <alignment horizontal="right"/>
    </xf>
    <xf numFmtId="4" fontId="243" fillId="72" borderId="397" applyNumberFormat="0" applyProtection="0">
      <alignment horizontal="right" vertical="center"/>
    </xf>
    <xf numFmtId="4" fontId="243" fillId="72" borderId="397" applyNumberFormat="0" applyProtection="0">
      <alignment horizontal="right" vertical="center"/>
    </xf>
    <xf numFmtId="4" fontId="243" fillId="71" borderId="397" applyNumberFormat="0" applyProtection="0">
      <alignment horizontal="right" vertical="center"/>
    </xf>
    <xf numFmtId="4" fontId="243" fillId="71" borderId="397" applyNumberFormat="0" applyProtection="0">
      <alignment horizontal="right" vertical="center"/>
    </xf>
    <xf numFmtId="4" fontId="243" fillId="47" borderId="397" applyNumberFormat="0" applyProtection="0">
      <alignment horizontal="right" vertical="center"/>
    </xf>
    <xf numFmtId="4" fontId="243" fillId="47" borderId="397" applyNumberFormat="0" applyProtection="0">
      <alignment horizontal="right" vertical="center"/>
    </xf>
    <xf numFmtId="4" fontId="243" fillId="35" borderId="397" applyNumberFormat="0" applyProtection="0">
      <alignment horizontal="right" vertical="center"/>
    </xf>
    <xf numFmtId="4" fontId="243" fillId="35" borderId="397" applyNumberFormat="0" applyProtection="0">
      <alignment horizontal="right" vertical="center"/>
    </xf>
    <xf numFmtId="4" fontId="243" fillId="33" borderId="397" applyNumberFormat="0" applyProtection="0">
      <alignment horizontal="right" vertical="center"/>
    </xf>
    <xf numFmtId="4" fontId="243" fillId="33" borderId="397" applyNumberFormat="0" applyProtection="0">
      <alignment horizontal="right" vertical="center"/>
    </xf>
    <xf numFmtId="4" fontId="243" fillId="32" borderId="397" applyNumberFormat="0" applyProtection="0">
      <alignment horizontal="right" vertical="center"/>
    </xf>
    <xf numFmtId="4" fontId="243" fillId="32" borderId="397" applyNumberFormat="0" applyProtection="0">
      <alignment horizontal="right" vertical="center"/>
    </xf>
    <xf numFmtId="4" fontId="243" fillId="70" borderId="397" applyNumberFormat="0" applyProtection="0">
      <alignment horizontal="right" vertical="center"/>
    </xf>
    <xf numFmtId="4" fontId="243" fillId="70" borderId="397" applyNumberFormat="0" applyProtection="0">
      <alignment horizontal="right" vertical="center"/>
    </xf>
    <xf numFmtId="4" fontId="243" fillId="6" borderId="397" applyNumberFormat="0" applyProtection="0">
      <alignment horizontal="left" vertical="center" indent="1"/>
    </xf>
    <xf numFmtId="4" fontId="242" fillId="6" borderId="397" applyNumberFormat="0" applyProtection="0">
      <alignment vertical="center"/>
    </xf>
    <xf numFmtId="4" fontId="242" fillId="6" borderId="397" applyNumberFormat="0" applyProtection="0">
      <alignment vertical="center"/>
    </xf>
    <xf numFmtId="4" fontId="16" fillId="6" borderId="397" applyNumberFormat="0" applyProtection="0">
      <alignment vertical="center"/>
    </xf>
    <xf numFmtId="0" fontId="153" fillId="0" borderId="391">
      <alignment vertical="center"/>
    </xf>
    <xf numFmtId="0" fontId="240" fillId="42" borderId="396" applyNumberFormat="0" applyAlignment="0" applyProtection="0"/>
    <xf numFmtId="0" fontId="240" fillId="13" borderId="396" applyNumberFormat="0" applyAlignment="0" applyProtection="0"/>
    <xf numFmtId="0" fontId="240" fillId="13" borderId="396" applyNumberFormat="0" applyAlignment="0" applyProtection="0"/>
    <xf numFmtId="4" fontId="16" fillId="74" borderId="358" applyNumberFormat="0" applyProtection="0">
      <alignment horizontal="left" vertical="center" indent="1"/>
    </xf>
    <xf numFmtId="0" fontId="259" fillId="0" borderId="407" applyNumberFormat="0" applyFill="0" applyProtection="0">
      <alignment horizontal="right"/>
    </xf>
    <xf numFmtId="9" fontId="18" fillId="0" borderId="395"/>
    <xf numFmtId="0" fontId="75" fillId="0" borderId="402" applyNumberFormat="0" applyFill="0" applyBorder="0" applyAlignment="0" applyProtection="0"/>
    <xf numFmtId="0" fontId="76" fillId="0" borderId="402" applyNumberFormat="0" applyFill="0" applyBorder="0" applyAlignment="0" applyProtection="0"/>
    <xf numFmtId="0" fontId="77" fillId="0" borderId="402" applyNumberFormat="0" applyFill="0" applyBorder="0" applyAlignment="0" applyProtection="0"/>
    <xf numFmtId="0" fontId="29" fillId="0" borderId="402" applyNumberFormat="0" applyFill="0" applyAlignment="0" applyProtection="0"/>
    <xf numFmtId="0" fontId="148" fillId="11" borderId="403" applyNumberFormat="0" applyAlignment="0" applyProtection="0"/>
    <xf numFmtId="0" fontId="148" fillId="15" borderId="403" applyNumberFormat="0" applyAlignment="0" applyProtection="0"/>
    <xf numFmtId="0" fontId="148" fillId="15" borderId="403" applyNumberFormat="0" applyAlignment="0" applyProtection="0"/>
    <xf numFmtId="0" fontId="29" fillId="0" borderId="390" applyNumberFormat="0" applyFont="0" applyFill="0" applyAlignment="0" applyProtection="0">
      <alignment vertical="center" wrapText="1"/>
    </xf>
    <xf numFmtId="0" fontId="92" fillId="40" borderId="386"/>
    <xf numFmtId="0" fontId="94" fillId="42" borderId="403" applyNumberFormat="0" applyAlignment="0" applyProtection="0"/>
    <xf numFmtId="0" fontId="95" fillId="13" borderId="403" applyNumberFormat="0" applyAlignment="0" applyProtection="0"/>
    <xf numFmtId="0" fontId="95" fillId="13" borderId="403" applyNumberFormat="0" applyAlignment="0" applyProtection="0"/>
    <xf numFmtId="0" fontId="94" fillId="42" borderId="403" applyNumberFormat="0" applyAlignment="0" applyProtection="0"/>
    <xf numFmtId="240" fontId="132" fillId="0" borderId="366" applyNumberFormat="0" applyFill="0" applyBorder="0" applyProtection="0"/>
    <xf numFmtId="240" fontId="132" fillId="0" borderId="366" applyNumberFormat="0" applyFill="0" applyBorder="0" applyProtection="0"/>
    <xf numFmtId="0" fontId="146" fillId="0" borderId="322" applyNumberFormat="0" applyFill="0" applyAlignment="0" applyProtection="0"/>
    <xf numFmtId="0" fontId="146" fillId="0" borderId="323" applyNumberFormat="0" applyFill="0" applyAlignment="0" applyProtection="0"/>
    <xf numFmtId="167" fontId="128" fillId="0" borderId="393">
      <protection locked="0"/>
    </xf>
    <xf numFmtId="0" fontId="11" fillId="17" borderId="417" applyNumberFormat="0" applyFont="0" applyAlignment="0" applyProtection="0"/>
    <xf numFmtId="251" fontId="18" fillId="0" borderId="389" applyNumberFormat="0" applyFont="0" applyFill="0" applyAlignment="0">
      <alignment vertical="center"/>
    </xf>
    <xf numFmtId="1" fontId="86" fillId="30" borderId="389">
      <alignment horizontal="center"/>
    </xf>
    <xf numFmtId="265" fontId="117" fillId="47" borderId="386" applyFont="0" applyFill="0" applyBorder="0" applyAlignment="0"/>
    <xf numFmtId="265" fontId="117" fillId="47" borderId="386" applyFont="0" applyFill="0" applyBorder="0" applyAlignment="0"/>
    <xf numFmtId="265" fontId="117" fillId="47" borderId="386" applyFont="0" applyFill="0" applyBorder="0" applyAlignment="0"/>
    <xf numFmtId="0" fontId="94" fillId="42" borderId="403" applyNumberFormat="0" applyAlignment="0" applyProtection="0"/>
    <xf numFmtId="0" fontId="95" fillId="13" borderId="403" applyNumberFormat="0" applyAlignment="0" applyProtection="0"/>
    <xf numFmtId="0" fontId="95" fillId="13" borderId="403" applyNumberFormat="0" applyAlignment="0" applyProtection="0"/>
    <xf numFmtId="167" fontId="128" fillId="0" borderId="393">
      <protection locked="0"/>
    </xf>
    <xf numFmtId="167" fontId="128" fillId="0" borderId="393">
      <protection locked="0"/>
    </xf>
    <xf numFmtId="0" fontId="94" fillId="42" borderId="403" applyNumberFormat="0" applyAlignment="0" applyProtection="0"/>
    <xf numFmtId="0" fontId="29" fillId="0" borderId="402" applyNumberFormat="0" applyFill="0" applyAlignment="0" applyProtection="0"/>
    <xf numFmtId="0" fontId="77" fillId="0" borderId="402" applyNumberFormat="0" applyFill="0" applyBorder="0" applyAlignment="0" applyProtection="0"/>
    <xf numFmtId="0" fontId="75" fillId="0" borderId="402" applyNumberFormat="0" applyFill="0" applyBorder="0" applyAlignment="0" applyProtection="0"/>
    <xf numFmtId="1" fontId="86" fillId="30" borderId="389">
      <alignment horizontal="center"/>
    </xf>
    <xf numFmtId="0" fontId="11" fillId="0" borderId="312" applyNumberFormat="0" applyFont="0" applyFill="0" applyAlignment="0" applyProtection="0"/>
    <xf numFmtId="0" fontId="44" fillId="30" borderId="389" applyNumberFormat="0" applyAlignment="0" applyProtection="0"/>
    <xf numFmtId="247" fontId="67" fillId="36" borderId="366" applyFont="0">
      <alignment horizontal="right"/>
    </xf>
    <xf numFmtId="247" fontId="67" fillId="36" borderId="366" applyFont="0">
      <alignment horizontal="right"/>
    </xf>
    <xf numFmtId="0" fontId="148" fillId="15" borderId="403" applyNumberFormat="0" applyAlignment="0" applyProtection="0"/>
    <xf numFmtId="0" fontId="148" fillId="15" borderId="403" applyNumberFormat="0" applyAlignment="0" applyProtection="0"/>
    <xf numFmtId="0" fontId="148" fillId="11" borderId="403" applyNumberFormat="0" applyAlignment="0" applyProtection="0"/>
    <xf numFmtId="290" fontId="29" fillId="57" borderId="386" applyNumberFormat="0" applyFont="0" applyBorder="0" applyAlignment="0" applyProtection="0">
      <alignment horizontal="right"/>
    </xf>
    <xf numFmtId="290" fontId="29" fillId="57" borderId="386" applyNumberFormat="0" applyFont="0" applyBorder="0" applyAlignment="0" applyProtection="0">
      <alignment horizontal="right"/>
    </xf>
    <xf numFmtId="1" fontId="11" fillId="58" borderId="388" applyNumberFormat="0" applyBorder="0" applyAlignment="0">
      <alignment horizontal="centerContinuous" vertical="center"/>
      <protection locked="0"/>
    </xf>
    <xf numFmtId="0" fontId="302" fillId="0" borderId="368" applyNumberFormat="0" applyFill="0" applyBorder="0" applyAlignment="0" applyProtection="0"/>
    <xf numFmtId="0" fontId="303" fillId="0" borderId="368" applyNumberFormat="0" applyFill="0" applyBorder="0" applyAlignment="0" applyProtection="0"/>
    <xf numFmtId="0" fontId="304" fillId="0" borderId="368" applyNumberFormat="0" applyFill="0" applyBorder="0" applyAlignment="0" applyProtection="0"/>
    <xf numFmtId="0" fontId="94" fillId="42" borderId="412" applyNumberFormat="0" applyAlignment="0" applyProtection="0"/>
    <xf numFmtId="0" fontId="240" fillId="13" borderId="418" applyNumberFormat="0" applyAlignment="0" applyProtection="0"/>
    <xf numFmtId="0" fontId="47" fillId="0" borderId="367" applyNumberFormat="0" applyFill="0" applyAlignment="0" applyProtection="0"/>
    <xf numFmtId="0" fontId="49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1" fontId="86" fillId="30" borderId="430">
      <alignment horizontal="center"/>
    </xf>
    <xf numFmtId="251" fontId="18" fillId="0" borderId="411" applyNumberFormat="0" applyFont="0" applyFill="0" applyAlignment="0">
      <alignment vertical="center"/>
    </xf>
    <xf numFmtId="0" fontId="44" fillId="30" borderId="411" applyNumberFormat="0" applyAlignment="0" applyProtection="0"/>
    <xf numFmtId="0" fontId="29" fillId="0" borderId="410" applyNumberFormat="0" applyFill="0" applyAlignment="0" applyProtection="0"/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4" fontId="16" fillId="74" borderId="358" applyNumberFormat="0" applyProtection="0">
      <alignment horizontal="left" vertical="center" indent="1"/>
    </xf>
    <xf numFmtId="0" fontId="261" fillId="0" borderId="402" applyNumberFormat="0" applyFill="0" applyBorder="0" applyAlignment="0" applyProtection="0"/>
    <xf numFmtId="39" fontId="12" fillId="0" borderId="380" applyNumberFormat="0" applyBorder="0">
      <alignment horizontal="right"/>
    </xf>
    <xf numFmtId="4" fontId="16" fillId="74" borderId="421" applyNumberFormat="0" applyProtection="0">
      <alignment horizontal="left" vertical="center" indent="1"/>
    </xf>
    <xf numFmtId="0" fontId="259" fillId="0" borderId="407" applyNumberFormat="0" applyFill="0" applyProtection="0">
      <alignment horizontal="right"/>
    </xf>
    <xf numFmtId="4" fontId="243" fillId="70" borderId="441" applyNumberFormat="0" applyProtection="0">
      <alignment horizontal="right" vertical="center"/>
    </xf>
    <xf numFmtId="4" fontId="243" fillId="70" borderId="441" applyNumberFormat="0" applyProtection="0">
      <alignment horizontal="right" vertical="center"/>
    </xf>
    <xf numFmtId="0" fontId="302" fillId="0" borderId="402" applyNumberFormat="0" applyFill="0" applyBorder="0" applyAlignment="0" applyProtection="0"/>
    <xf numFmtId="1" fontId="58" fillId="9" borderId="430">
      <alignment horizontal="center" vertical="center"/>
    </xf>
    <xf numFmtId="0" fontId="12" fillId="62" borderId="449">
      <alignment horizontal="left" vertical="center" wrapText="1"/>
    </xf>
    <xf numFmtId="0" fontId="259" fillId="0" borderId="312" applyNumberFormat="0" applyFill="0" applyProtection="0">
      <alignment horizontal="right"/>
    </xf>
    <xf numFmtId="39" fontId="12" fillId="0" borderId="234" applyNumberFormat="0" applyBorder="0">
      <alignment horizontal="right"/>
    </xf>
    <xf numFmtId="4" fontId="243" fillId="69" borderId="397" applyNumberFormat="0" applyProtection="0">
      <alignment horizontal="right" vertical="center"/>
    </xf>
    <xf numFmtId="0" fontId="153" fillId="0" borderId="391">
      <alignment vertical="center"/>
    </xf>
    <xf numFmtId="0" fontId="32" fillId="17" borderId="395" applyNumberFormat="0" applyFont="0" applyAlignment="0" applyProtection="0"/>
    <xf numFmtId="0" fontId="32" fillId="17" borderId="395" applyNumberFormat="0" applyFont="0" applyAlignment="0" applyProtection="0"/>
    <xf numFmtId="0" fontId="11" fillId="17" borderId="395" applyNumberFormat="0" applyFont="0" applyAlignment="0" applyProtection="0"/>
    <xf numFmtId="0" fontId="29" fillId="17" borderId="403" applyNumberFormat="0" applyFont="0" applyAlignment="0" applyProtection="0"/>
    <xf numFmtId="0" fontId="29" fillId="17" borderId="403" applyNumberFormat="0" applyFont="0" applyAlignment="0" applyProtection="0"/>
    <xf numFmtId="0" fontId="11" fillId="17" borderId="395" applyNumberFormat="0" applyFont="0" applyAlignment="0" applyProtection="0"/>
    <xf numFmtId="0" fontId="47" fillId="0" borderId="381" applyNumberFormat="0" applyFill="0" applyAlignment="0" applyProtection="0"/>
    <xf numFmtId="38" fontId="29" fillId="0" borderId="385" applyNumberFormat="0" applyFont="0" applyFill="0" applyAlignment="0" applyProtection="0"/>
    <xf numFmtId="311" fontId="201" fillId="62" borderId="300" applyFont="0" applyFill="0" applyBorder="0" applyAlignment="0">
      <alignment horizontal="center"/>
    </xf>
    <xf numFmtId="311" fontId="201" fillId="62" borderId="300" applyFont="0" applyFill="0" applyBorder="0" applyAlignment="0">
      <alignment horizontal="center"/>
    </xf>
    <xf numFmtId="38" fontId="29" fillId="0" borderId="385" applyNumberFormat="0" applyFont="0" applyFill="0" applyAlignment="0" applyProtection="0"/>
    <xf numFmtId="0" fontId="12" fillId="62" borderId="394">
      <alignment horizontal="left" vertical="center" wrapText="1"/>
    </xf>
    <xf numFmtId="0" fontId="12" fillId="62" borderId="394">
      <alignment horizontal="left" vertical="center" wrapText="1"/>
    </xf>
    <xf numFmtId="0" fontId="19" fillId="0" borderId="366">
      <alignment horizontal="left" vertical="center"/>
    </xf>
    <xf numFmtId="0" fontId="19" fillId="0" borderId="366">
      <alignment horizontal="left" vertical="center"/>
    </xf>
    <xf numFmtId="0" fontId="19" fillId="0" borderId="404" applyNumberFormat="0" applyAlignment="0" applyProtection="0">
      <alignment horizontal="left" vertical="center"/>
    </xf>
    <xf numFmtId="38" fontId="29" fillId="0" borderId="385" applyNumberFormat="0" applyFont="0" applyFill="0" applyAlignment="0" applyProtection="0"/>
    <xf numFmtId="1" fontId="58" fillId="9" borderId="389">
      <alignment horizontal="center" vertical="center"/>
    </xf>
    <xf numFmtId="0" fontId="29" fillId="0" borderId="390" applyNumberFormat="0" applyFont="0" applyFill="0" applyAlignment="0" applyProtection="0">
      <alignment vertical="center" wrapText="1"/>
    </xf>
    <xf numFmtId="0" fontId="10" fillId="0" borderId="366" applyFont="0" applyFill="0" applyBorder="0" applyAlignment="0" applyProtection="0">
      <alignment horizontal="center"/>
    </xf>
    <xf numFmtId="265" fontId="117" fillId="47" borderId="407" applyFont="0" applyFill="0" applyBorder="0" applyAlignment="0"/>
    <xf numFmtId="172" fontId="65" fillId="0" borderId="386" applyBorder="0"/>
    <xf numFmtId="184" fontId="10" fillId="35" borderId="386" applyBorder="0">
      <alignment horizontal="right"/>
    </xf>
    <xf numFmtId="184" fontId="10" fillId="0" borderId="386" applyBorder="0">
      <alignment horizontal="right"/>
    </xf>
    <xf numFmtId="1" fontId="58" fillId="9" borderId="389">
      <alignment horizontal="center" vertical="center"/>
    </xf>
    <xf numFmtId="0" fontId="148" fillId="11" borderId="403" applyNumberFormat="0" applyAlignment="0" applyProtection="0"/>
    <xf numFmtId="1" fontId="305" fillId="0" borderId="366" applyFill="0" applyProtection="0">
      <alignment horizontal="right"/>
    </xf>
    <xf numFmtId="0" fontId="11" fillId="0" borderId="315" applyNumberFormat="0" applyFill="0" applyProtection="0">
      <alignment horizontal="center"/>
    </xf>
    <xf numFmtId="0" fontId="44" fillId="30" borderId="430" applyNumberFormat="0" applyAlignment="0" applyProtection="0"/>
    <xf numFmtId="4" fontId="246" fillId="8" borderId="377" applyNumberFormat="0" applyProtection="0">
      <alignment horizontal="right" vertical="center"/>
    </xf>
    <xf numFmtId="0" fontId="304" fillId="0" borderId="368" applyNumberFormat="0" applyFill="0" applyBorder="0" applyAlignment="0" applyProtection="0"/>
    <xf numFmtId="0" fontId="303" fillId="0" borderId="368" applyNumberFormat="0" applyFill="0" applyBorder="0" applyAlignment="0" applyProtection="0"/>
    <xf numFmtId="0" fontId="302" fillId="0" borderId="368" applyNumberFormat="0" applyFill="0" applyBorder="0" applyAlignment="0" applyProtection="0"/>
    <xf numFmtId="39" fontId="12" fillId="0" borderId="234" applyNumberFormat="0" applyBorder="0">
      <alignment horizontal="right"/>
    </xf>
    <xf numFmtId="0" fontId="259" fillId="0" borderId="312" applyNumberFormat="0" applyFill="0" applyProtection="0">
      <alignment horizontal="right"/>
    </xf>
    <xf numFmtId="0" fontId="259" fillId="0" borderId="312" applyNumberFormat="0" applyFill="0" applyProtection="0">
      <alignment horizontal="right"/>
    </xf>
    <xf numFmtId="0" fontId="259" fillId="0" borderId="312" applyNumberFormat="0" applyFill="0" applyProtection="0">
      <alignment horizontal="right"/>
    </xf>
    <xf numFmtId="0" fontId="259" fillId="0" borderId="312" applyNumberFormat="0" applyFill="0" applyProtection="0">
      <alignment horizontal="right"/>
    </xf>
    <xf numFmtId="0" fontId="302" fillId="0" borderId="382" applyNumberFormat="0" applyFill="0" applyBorder="0" applyAlignment="0" applyProtection="0"/>
    <xf numFmtId="0" fontId="261" fillId="0" borderId="368" applyNumberFormat="0" applyFill="0" applyBorder="0" applyAlignment="0" applyProtection="0"/>
    <xf numFmtId="0" fontId="12" fillId="0" borderId="365"/>
    <xf numFmtId="0" fontId="12" fillId="0" borderId="365"/>
    <xf numFmtId="4" fontId="16" fillId="74" borderId="358" applyNumberFormat="0" applyProtection="0">
      <alignment horizontal="left" vertical="center" indent="1"/>
    </xf>
    <xf numFmtId="0" fontId="261" fillId="0" borderId="382" applyNumberFormat="0" applyFill="0" applyBorder="0" applyAlignment="0" applyProtection="0"/>
    <xf numFmtId="0" fontId="153" fillId="0" borderId="357">
      <alignment vertical="center"/>
    </xf>
    <xf numFmtId="0" fontId="12" fillId="0" borderId="365"/>
    <xf numFmtId="0" fontId="11" fillId="0" borderId="372" applyBorder="0">
      <alignment horizontal="right"/>
    </xf>
    <xf numFmtId="0" fontId="12" fillId="0" borderId="365"/>
    <xf numFmtId="4" fontId="246" fillId="8" borderId="363" applyNumberFormat="0" applyProtection="0">
      <alignment horizontal="right" vertical="center"/>
    </xf>
    <xf numFmtId="4" fontId="246" fillId="8" borderId="363" applyNumberFormat="0" applyProtection="0">
      <alignment horizontal="right" vertical="center"/>
    </xf>
    <xf numFmtId="4" fontId="245" fillId="75" borderId="364" applyNumberFormat="0" applyProtection="0">
      <alignment horizontal="left" vertical="center" indent="1"/>
    </xf>
    <xf numFmtId="4" fontId="245" fillId="75" borderId="364" applyNumberFormat="0" applyProtection="0">
      <alignment horizontal="left" vertical="center" indent="1"/>
    </xf>
    <xf numFmtId="4" fontId="16" fillId="37" borderId="363" applyNumberFormat="0" applyProtection="0">
      <alignment horizontal="left" vertical="center" indent="1"/>
    </xf>
    <xf numFmtId="4" fontId="16" fillId="37" borderId="363" applyNumberFormat="0" applyProtection="0">
      <alignment horizontal="left" vertical="center" indent="1"/>
    </xf>
    <xf numFmtId="4" fontId="244" fillId="8" borderId="363" applyNumberFormat="0" applyProtection="0">
      <alignment horizontal="right" vertical="center"/>
    </xf>
    <xf numFmtId="4" fontId="244" fillId="8" borderId="363" applyNumberFormat="0" applyProtection="0">
      <alignment horizontal="right" vertical="center"/>
    </xf>
    <xf numFmtId="4" fontId="243" fillId="8" borderId="363" applyNumberFormat="0" applyProtection="0">
      <alignment horizontal="right" vertical="center"/>
    </xf>
    <xf numFmtId="4" fontId="243" fillId="8" borderId="363" applyNumberFormat="0" applyProtection="0">
      <alignment horizontal="right" vertical="center"/>
    </xf>
    <xf numFmtId="4" fontId="16" fillId="37" borderId="364" applyNumberFormat="0" applyProtection="0">
      <alignment horizontal="left" vertical="center" indent="1"/>
    </xf>
    <xf numFmtId="4" fontId="16" fillId="37" borderId="364" applyNumberFormat="0" applyProtection="0">
      <alignment horizontal="left" vertical="center" indent="1"/>
    </xf>
    <xf numFmtId="4" fontId="244" fillId="8" borderId="363" applyNumberFormat="0" applyProtection="0">
      <alignment vertical="center"/>
    </xf>
    <xf numFmtId="4" fontId="244" fillId="8" borderId="363" applyNumberFormat="0" applyProtection="0">
      <alignment vertical="center"/>
    </xf>
    <xf numFmtId="4" fontId="243" fillId="8" borderId="363" applyNumberFormat="0" applyProtection="0">
      <alignment vertical="center"/>
    </xf>
    <xf numFmtId="4" fontId="243" fillId="8" borderId="363" applyNumberFormat="0" applyProtection="0">
      <alignment vertical="center"/>
    </xf>
    <xf numFmtId="4" fontId="243" fillId="37" borderId="363" applyNumberFormat="0" applyProtection="0">
      <alignment horizontal="right" vertical="center"/>
    </xf>
    <xf numFmtId="4" fontId="16" fillId="74" borderId="358" applyNumberFormat="0" applyProtection="0">
      <alignment horizontal="left" vertical="center" indent="1"/>
    </xf>
    <xf numFmtId="4" fontId="243" fillId="73" borderId="363" applyNumberFormat="0" applyProtection="0">
      <alignment horizontal="right" vertical="center"/>
    </xf>
    <xf numFmtId="4" fontId="243" fillId="73" borderId="363" applyNumberFormat="0" applyProtection="0">
      <alignment horizontal="right" vertical="center"/>
    </xf>
    <xf numFmtId="4" fontId="243" fillId="72" borderId="363" applyNumberFormat="0" applyProtection="0">
      <alignment horizontal="right" vertical="center"/>
    </xf>
    <xf numFmtId="4" fontId="243" fillId="72" borderId="363" applyNumberFormat="0" applyProtection="0">
      <alignment horizontal="right" vertical="center"/>
    </xf>
    <xf numFmtId="4" fontId="243" fillId="71" borderId="363" applyNumberFormat="0" applyProtection="0">
      <alignment horizontal="right" vertical="center"/>
    </xf>
    <xf numFmtId="4" fontId="243" fillId="71" borderId="363" applyNumberFormat="0" applyProtection="0">
      <alignment horizontal="right" vertical="center"/>
    </xf>
    <xf numFmtId="4" fontId="243" fillId="47" borderId="363" applyNumberFormat="0" applyProtection="0">
      <alignment horizontal="right" vertical="center"/>
    </xf>
    <xf numFmtId="4" fontId="243" fillId="47" borderId="363" applyNumberFormat="0" applyProtection="0">
      <alignment horizontal="right" vertical="center"/>
    </xf>
    <xf numFmtId="4" fontId="243" fillId="35" borderId="363" applyNumberFormat="0" applyProtection="0">
      <alignment horizontal="right" vertical="center"/>
    </xf>
    <xf numFmtId="4" fontId="243" fillId="35" borderId="363" applyNumberFormat="0" applyProtection="0">
      <alignment horizontal="right" vertical="center"/>
    </xf>
    <xf numFmtId="4" fontId="243" fillId="33" borderId="363" applyNumberFormat="0" applyProtection="0">
      <alignment horizontal="right" vertical="center"/>
    </xf>
    <xf numFmtId="4" fontId="243" fillId="33" borderId="363" applyNumberFormat="0" applyProtection="0">
      <alignment horizontal="right" vertical="center"/>
    </xf>
    <xf numFmtId="4" fontId="243" fillId="32" borderId="363" applyNumberFormat="0" applyProtection="0">
      <alignment horizontal="right" vertical="center"/>
    </xf>
    <xf numFmtId="4" fontId="243" fillId="32" borderId="363" applyNumberFormat="0" applyProtection="0">
      <alignment horizontal="right" vertical="center"/>
    </xf>
    <xf numFmtId="4" fontId="243" fillId="70" borderId="363" applyNumberFormat="0" applyProtection="0">
      <alignment horizontal="right" vertical="center"/>
    </xf>
    <xf numFmtId="4" fontId="243" fillId="70" borderId="363" applyNumberFormat="0" applyProtection="0">
      <alignment horizontal="right" vertical="center"/>
    </xf>
    <xf numFmtId="4" fontId="243" fillId="69" borderId="363" applyNumberFormat="0" applyProtection="0">
      <alignment horizontal="right" vertical="center"/>
    </xf>
    <xf numFmtId="4" fontId="243" fillId="6" borderId="363" applyNumberFormat="0" applyProtection="0">
      <alignment horizontal="left" vertical="center" indent="1"/>
    </xf>
    <xf numFmtId="4" fontId="242" fillId="6" borderId="363" applyNumberFormat="0" applyProtection="0">
      <alignment vertical="center"/>
    </xf>
    <xf numFmtId="4" fontId="242" fillId="6" borderId="363" applyNumberFormat="0" applyProtection="0">
      <alignment vertical="center"/>
    </xf>
    <xf numFmtId="4" fontId="16" fillId="6" borderId="363" applyNumberFormat="0" applyProtection="0">
      <alignment vertical="center"/>
    </xf>
    <xf numFmtId="0" fontId="153" fillId="0" borderId="357">
      <alignment vertical="center"/>
    </xf>
    <xf numFmtId="0" fontId="240" fillId="42" borderId="362" applyNumberFormat="0" applyAlignment="0" applyProtection="0"/>
    <xf numFmtId="0" fontId="240" fillId="13" borderId="362" applyNumberFormat="0" applyAlignment="0" applyProtection="0"/>
    <xf numFmtId="0" fontId="240" fillId="13" borderId="362" applyNumberFormat="0" applyAlignment="0" applyProtection="0"/>
    <xf numFmtId="4" fontId="246" fillId="8" borderId="363" applyNumberFormat="0" applyProtection="0">
      <alignment horizontal="right" vertical="center"/>
    </xf>
    <xf numFmtId="4" fontId="246" fillId="8" borderId="363" applyNumberFormat="0" applyProtection="0">
      <alignment horizontal="right" vertical="center"/>
    </xf>
    <xf numFmtId="4" fontId="245" fillId="75" borderId="378" applyNumberFormat="0" applyProtection="0">
      <alignment horizontal="left" vertical="center" indent="1"/>
    </xf>
    <xf numFmtId="4" fontId="245" fillId="75" borderId="378" applyNumberFormat="0" applyProtection="0">
      <alignment horizontal="left" vertical="center" indent="1"/>
    </xf>
    <xf numFmtId="4" fontId="16" fillId="37" borderId="363" applyNumberFormat="0" applyProtection="0">
      <alignment horizontal="left" vertical="center" indent="1"/>
    </xf>
    <xf numFmtId="4" fontId="16" fillId="37" borderId="363" applyNumberFormat="0" applyProtection="0">
      <alignment horizontal="left" vertical="center" indent="1"/>
    </xf>
    <xf numFmtId="4" fontId="243" fillId="8" borderId="363" applyNumberFormat="0" applyProtection="0">
      <alignment horizontal="right" vertical="center"/>
    </xf>
    <xf numFmtId="4" fontId="243" fillId="8" borderId="363" applyNumberFormat="0" applyProtection="0">
      <alignment horizontal="right" vertical="center"/>
    </xf>
    <xf numFmtId="4" fontId="16" fillId="37" borderId="378" applyNumberFormat="0" applyProtection="0">
      <alignment horizontal="left" vertical="center" indent="1"/>
    </xf>
    <xf numFmtId="4" fontId="16" fillId="37" borderId="378" applyNumberFormat="0" applyProtection="0">
      <alignment horizontal="left" vertical="center" indent="1"/>
    </xf>
    <xf numFmtId="4" fontId="244" fillId="8" borderId="363" applyNumberFormat="0" applyProtection="0">
      <alignment vertical="center"/>
    </xf>
    <xf numFmtId="4" fontId="244" fillId="8" borderId="363" applyNumberFormat="0" applyProtection="0">
      <alignment vertical="center"/>
    </xf>
    <xf numFmtId="4" fontId="243" fillId="8" borderId="363" applyNumberFormat="0" applyProtection="0">
      <alignment vertical="center"/>
    </xf>
    <xf numFmtId="4" fontId="243" fillId="8" borderId="363" applyNumberFormat="0" applyProtection="0">
      <alignment vertical="center"/>
    </xf>
    <xf numFmtId="4" fontId="243" fillId="37" borderId="363" applyNumberFormat="0" applyProtection="0">
      <alignment horizontal="right" vertical="center"/>
    </xf>
    <xf numFmtId="4" fontId="243" fillId="37" borderId="363" applyNumberFormat="0" applyProtection="0">
      <alignment horizontal="right" vertical="center"/>
    </xf>
    <xf numFmtId="4" fontId="243" fillId="73" borderId="363" applyNumberFormat="0" applyProtection="0">
      <alignment horizontal="right" vertical="center"/>
    </xf>
    <xf numFmtId="4" fontId="243" fillId="72" borderId="363" applyNumberFormat="0" applyProtection="0">
      <alignment horizontal="right" vertical="center"/>
    </xf>
    <xf numFmtId="4" fontId="243" fillId="72" borderId="363" applyNumberFormat="0" applyProtection="0">
      <alignment horizontal="right" vertical="center"/>
    </xf>
    <xf numFmtId="4" fontId="243" fillId="71" borderId="363" applyNumberFormat="0" applyProtection="0">
      <alignment horizontal="right" vertical="center"/>
    </xf>
    <xf numFmtId="4" fontId="243" fillId="71" borderId="363" applyNumberFormat="0" applyProtection="0">
      <alignment horizontal="right" vertical="center"/>
    </xf>
    <xf numFmtId="4" fontId="243" fillId="47" borderId="363" applyNumberFormat="0" applyProtection="0">
      <alignment horizontal="right" vertical="center"/>
    </xf>
    <xf numFmtId="4" fontId="243" fillId="47" borderId="363" applyNumberFormat="0" applyProtection="0">
      <alignment horizontal="right" vertical="center"/>
    </xf>
    <xf numFmtId="4" fontId="243" fillId="35" borderId="363" applyNumberFormat="0" applyProtection="0">
      <alignment horizontal="right" vertical="center"/>
    </xf>
    <xf numFmtId="4" fontId="243" fillId="35" borderId="363" applyNumberFormat="0" applyProtection="0">
      <alignment horizontal="right" vertical="center"/>
    </xf>
    <xf numFmtId="4" fontId="243" fillId="33" borderId="363" applyNumberFormat="0" applyProtection="0">
      <alignment horizontal="right" vertical="center"/>
    </xf>
    <xf numFmtId="4" fontId="243" fillId="33" borderId="363" applyNumberFormat="0" applyProtection="0">
      <alignment horizontal="right" vertical="center"/>
    </xf>
    <xf numFmtId="4" fontId="243" fillId="32" borderId="363" applyNumberFormat="0" applyProtection="0">
      <alignment horizontal="right" vertical="center"/>
    </xf>
    <xf numFmtId="4" fontId="243" fillId="70" borderId="363" applyNumberFormat="0" applyProtection="0">
      <alignment horizontal="right" vertical="center"/>
    </xf>
    <xf numFmtId="4" fontId="243" fillId="70" borderId="363" applyNumberFormat="0" applyProtection="0">
      <alignment horizontal="right" vertical="center"/>
    </xf>
    <xf numFmtId="4" fontId="243" fillId="69" borderId="363" applyNumberFormat="0" applyProtection="0">
      <alignment horizontal="right" vertical="center"/>
    </xf>
    <xf numFmtId="4" fontId="243" fillId="69" borderId="363" applyNumberFormat="0" applyProtection="0">
      <alignment horizontal="right" vertical="center"/>
    </xf>
    <xf numFmtId="9" fontId="18" fillId="0" borderId="361"/>
    <xf numFmtId="4" fontId="16" fillId="6" borderId="363" applyNumberFormat="0" applyProtection="0">
      <alignment vertical="center"/>
    </xf>
    <xf numFmtId="0" fontId="240" fillId="42" borderId="362" applyNumberFormat="0" applyAlignment="0" applyProtection="0"/>
    <xf numFmtId="0" fontId="240" fillId="13" borderId="362" applyNumberFormat="0" applyAlignment="0" applyProtection="0"/>
    <xf numFmtId="0" fontId="240" fillId="13" borderId="362" applyNumberFormat="0" applyAlignment="0" applyProtection="0"/>
    <xf numFmtId="0" fontId="240" fillId="13" borderId="362" applyNumberFormat="0" applyAlignment="0" applyProtection="0"/>
    <xf numFmtId="0" fontId="240" fillId="13" borderId="362" applyNumberFormat="0" applyAlignment="0" applyProtection="0"/>
    <xf numFmtId="9" fontId="18" fillId="0" borderId="375"/>
    <xf numFmtId="0" fontId="32" fillId="17" borderId="361" applyNumberFormat="0" applyFont="0" applyAlignment="0" applyProtection="0"/>
    <xf numFmtId="0" fontId="32" fillId="17" borderId="361" applyNumberFormat="0" applyFont="0" applyAlignment="0" applyProtection="0"/>
    <xf numFmtId="0" fontId="11" fillId="17" borderId="361" applyNumberFormat="0" applyFont="0" applyAlignment="0" applyProtection="0"/>
    <xf numFmtId="0" fontId="29" fillId="17" borderId="369" applyNumberFormat="0" applyFont="0" applyAlignment="0" applyProtection="0"/>
    <xf numFmtId="0" fontId="29" fillId="17" borderId="369" applyNumberFormat="0" applyFont="0" applyAlignment="0" applyProtection="0"/>
    <xf numFmtId="0" fontId="11" fillId="17" borderId="361" applyNumberFormat="0" applyFont="0" applyAlignment="0" applyProtection="0"/>
    <xf numFmtId="0" fontId="32" fillId="17" borderId="375" applyNumberFormat="0" applyFont="0" applyAlignment="0" applyProtection="0"/>
    <xf numFmtId="0" fontId="32" fillId="17" borderId="375" applyNumberFormat="0" applyFont="0" applyAlignment="0" applyProtection="0"/>
    <xf numFmtId="0" fontId="11" fillId="17" borderId="375" applyNumberFormat="0" applyFont="0" applyAlignment="0" applyProtection="0"/>
    <xf numFmtId="0" fontId="29" fillId="17" borderId="383" applyNumberFormat="0" applyFont="0" applyAlignment="0" applyProtection="0"/>
    <xf numFmtId="0" fontId="29" fillId="17" borderId="383" applyNumberFormat="0" applyFont="0" applyAlignment="0" applyProtection="0"/>
    <xf numFmtId="0" fontId="11" fillId="17" borderId="375" applyNumberFormat="0" applyFont="0" applyAlignment="0" applyProtection="0"/>
    <xf numFmtId="0" fontId="47" fillId="0" borderId="367" applyNumberFormat="0" applyFill="0" applyAlignment="0" applyProtection="0"/>
    <xf numFmtId="4" fontId="246" fillId="8" borderId="397" applyNumberFormat="0" applyProtection="0">
      <alignment horizontal="right" vertical="center"/>
    </xf>
    <xf numFmtId="38" fontId="29" fillId="0" borderId="351" applyNumberFormat="0" applyFont="0" applyFill="0" applyAlignment="0" applyProtection="0"/>
    <xf numFmtId="311" fontId="201" fillId="62" borderId="300" applyFont="0" applyFill="0" applyBorder="0" applyAlignment="0">
      <alignment horizontal="center"/>
    </xf>
    <xf numFmtId="311" fontId="201" fillId="62" borderId="300" applyFont="0" applyFill="0" applyBorder="0" applyAlignment="0">
      <alignment horizontal="center"/>
    </xf>
    <xf numFmtId="38" fontId="29" fillId="0" borderId="351" applyNumberFormat="0" applyFont="0" applyFill="0" applyAlignment="0" applyProtection="0"/>
    <xf numFmtId="0" fontId="12" fillId="62" borderId="360">
      <alignment horizontal="left" vertical="center" wrapText="1"/>
    </xf>
    <xf numFmtId="0" fontId="12" fillId="62" borderId="360">
      <alignment horizontal="left" vertical="center" wrapText="1"/>
    </xf>
    <xf numFmtId="172" fontId="65" fillId="0" borderId="370" applyBorder="0"/>
    <xf numFmtId="184" fontId="10" fillId="35" borderId="370" applyBorder="0">
      <alignment horizontal="right"/>
    </xf>
    <xf numFmtId="184" fontId="10" fillId="0" borderId="370" applyBorder="0">
      <alignment horizontal="right"/>
    </xf>
    <xf numFmtId="0" fontId="19" fillId="0" borderId="234">
      <alignment horizontal="left" vertical="center"/>
    </xf>
    <xf numFmtId="0" fontId="19" fillId="0" borderId="234">
      <alignment horizontal="left" vertical="center"/>
    </xf>
    <xf numFmtId="4" fontId="244" fillId="8" borderId="397" applyNumberFormat="0" applyProtection="0">
      <alignment vertical="center"/>
    </xf>
    <xf numFmtId="1" fontId="58" fillId="9" borderId="355">
      <alignment horizontal="center" vertical="center"/>
    </xf>
    <xf numFmtId="0" fontId="12" fillId="62" borderId="374">
      <alignment horizontal="left" vertical="center" wrapText="1"/>
    </xf>
    <xf numFmtId="0" fontId="12" fillId="62" borderId="374">
      <alignment horizontal="left" vertical="center" wrapText="1"/>
    </xf>
    <xf numFmtId="0" fontId="29" fillId="0" borderId="356" applyNumberFormat="0" applyFont="0" applyFill="0" applyAlignment="0" applyProtection="0">
      <alignment vertical="center" wrapText="1"/>
    </xf>
    <xf numFmtId="0" fontId="10" fillId="0" borderId="234" applyFont="0" applyFill="0" applyBorder="0" applyAlignment="0" applyProtection="0">
      <alignment horizontal="center"/>
    </xf>
    <xf numFmtId="1" fontId="11" fillId="58" borderId="313" applyNumberFormat="0" applyBorder="0" applyAlignment="0">
      <alignment horizontal="centerContinuous" vertical="center"/>
      <protection locked="0"/>
    </xf>
    <xf numFmtId="0" fontId="92" fillId="40" borderId="370"/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172" fontId="65" fillId="0" borderId="370" applyBorder="0"/>
    <xf numFmtId="290" fontId="29" fillId="57" borderId="312" applyNumberFormat="0" applyFont="0" applyBorder="0" applyAlignment="0" applyProtection="0">
      <alignment horizontal="right"/>
    </xf>
    <xf numFmtId="184" fontId="10" fillId="35" borderId="370" applyBorder="0">
      <alignment horizontal="right"/>
    </xf>
    <xf numFmtId="184" fontId="10" fillId="0" borderId="370" applyBorder="0">
      <alignment horizontal="right"/>
    </xf>
    <xf numFmtId="290" fontId="29" fillId="57" borderId="312" applyNumberFormat="0" applyFont="0" applyBorder="0" applyAlignment="0" applyProtection="0">
      <alignment horizontal="right"/>
    </xf>
    <xf numFmtId="1" fontId="58" fillId="9" borderId="355">
      <alignment horizontal="center" vertical="center"/>
    </xf>
    <xf numFmtId="0" fontId="75" fillId="0" borderId="368" applyNumberFormat="0" applyFill="0" applyBorder="0" applyAlignment="0" applyProtection="0"/>
    <xf numFmtId="0" fontId="76" fillId="0" borderId="368" applyNumberFormat="0" applyFill="0" applyBorder="0" applyAlignment="0" applyProtection="0"/>
    <xf numFmtId="0" fontId="77" fillId="0" borderId="368" applyNumberFormat="0" applyFill="0" applyBorder="0" applyAlignment="0" applyProtection="0"/>
    <xf numFmtId="0" fontId="29" fillId="0" borderId="368" applyNumberFormat="0" applyFill="0" applyAlignment="0" applyProtection="0"/>
    <xf numFmtId="0" fontId="148" fillId="11" borderId="369" applyNumberFormat="0" applyAlignment="0" applyProtection="0"/>
    <xf numFmtId="0" fontId="148" fillId="15" borderId="369" applyNumberFormat="0" applyAlignment="0" applyProtection="0"/>
    <xf numFmtId="0" fontId="148" fillId="15" borderId="369" applyNumberFormat="0" applyAlignment="0" applyProtection="0"/>
    <xf numFmtId="0" fontId="148" fillId="11" borderId="369" applyNumberFormat="0" applyAlignment="0" applyProtection="0"/>
    <xf numFmtId="0" fontId="153" fillId="0" borderId="419">
      <alignment vertical="center"/>
    </xf>
    <xf numFmtId="265" fontId="117" fillId="47" borderId="370" applyFont="0" applyFill="0" applyBorder="0" applyAlignment="0"/>
    <xf numFmtId="0" fontId="92" fillId="40" borderId="370"/>
    <xf numFmtId="167" fontId="128" fillId="0" borderId="373">
      <protection locked="0"/>
    </xf>
    <xf numFmtId="0" fontId="94" fillId="42" borderId="369" applyNumberFormat="0" applyAlignment="0" applyProtection="0"/>
    <xf numFmtId="0" fontId="95" fillId="13" borderId="369" applyNumberFormat="0" applyAlignment="0" applyProtection="0"/>
    <xf numFmtId="0" fontId="95" fillId="13" borderId="369" applyNumberFormat="0" applyAlignment="0" applyProtection="0"/>
    <xf numFmtId="0" fontId="94" fillId="42" borderId="369" applyNumberFormat="0" applyAlignment="0" applyProtection="0"/>
    <xf numFmtId="240" fontId="132" fillId="0" borderId="234" applyNumberFormat="0" applyFill="0" applyBorder="0" applyProtection="0"/>
    <xf numFmtId="240" fontId="132" fillId="0" borderId="234" applyNumberFormat="0" applyFill="0" applyBorder="0" applyProtection="0"/>
    <xf numFmtId="167" fontId="128" fillId="0" borderId="359">
      <protection locked="0"/>
    </xf>
    <xf numFmtId="265" fontId="117" fillId="47" borderId="312" applyFont="0" applyFill="0" applyBorder="0" applyAlignment="0"/>
    <xf numFmtId="265" fontId="117" fillId="47" borderId="312" applyFont="0" applyFill="0" applyBorder="0" applyAlignment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5" fontId="117" fillId="47" borderId="312" applyFont="0" applyFill="0" applyBorder="0" applyAlignment="0"/>
    <xf numFmtId="265" fontId="117" fillId="47" borderId="312" applyFont="0" applyFill="0" applyBorder="0" applyAlignment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4" fillId="42" borderId="383" applyNumberFormat="0" applyAlignment="0" applyProtection="0"/>
    <xf numFmtId="0" fontId="95" fillId="13" borderId="383" applyNumberFormat="0" applyAlignment="0" applyProtection="0"/>
    <xf numFmtId="0" fontId="95" fillId="13" borderId="383" applyNumberFormat="0" applyAlignment="0" applyProtection="0"/>
    <xf numFmtId="0" fontId="94" fillId="42" borderId="38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5" fontId="117" fillId="47" borderId="370" applyFont="0" applyFill="0" applyBorder="0" applyAlignment="0"/>
    <xf numFmtId="265" fontId="117" fillId="47" borderId="370" applyFont="0" applyFill="0" applyBorder="0" applyAlignment="0"/>
    <xf numFmtId="265" fontId="117" fillId="47" borderId="370" applyFont="0" applyFill="0" applyBorder="0" applyAlignment="0"/>
    <xf numFmtId="265" fontId="117" fillId="47" borderId="370" applyFont="0" applyFill="0" applyBorder="0" applyAlignment="0"/>
    <xf numFmtId="0" fontId="94" fillId="42" borderId="369" applyNumberFormat="0" applyAlignment="0" applyProtection="0"/>
    <xf numFmtId="0" fontId="95" fillId="13" borderId="369" applyNumberFormat="0" applyAlignment="0" applyProtection="0"/>
    <xf numFmtId="0" fontId="95" fillId="13" borderId="369" applyNumberFormat="0" applyAlignment="0" applyProtection="0"/>
    <xf numFmtId="167" fontId="128" fillId="0" borderId="359">
      <protection locked="0"/>
    </xf>
    <xf numFmtId="167" fontId="128" fillId="0" borderId="359">
      <protection locked="0"/>
    </xf>
    <xf numFmtId="0" fontId="94" fillId="42" borderId="369" applyNumberFormat="0" applyAlignment="0" applyProtection="0"/>
    <xf numFmtId="0" fontId="29" fillId="0" borderId="382" applyNumberFormat="0" applyFill="0" applyAlignment="0" applyProtection="0"/>
    <xf numFmtId="0" fontId="29" fillId="0" borderId="368" applyNumberFormat="0" applyFill="0" applyAlignment="0" applyProtection="0"/>
    <xf numFmtId="0" fontId="77" fillId="0" borderId="368" applyNumberFormat="0" applyFill="0" applyBorder="0" applyAlignment="0" applyProtection="0"/>
    <xf numFmtId="0" fontId="76" fillId="0" borderId="368" applyNumberFormat="0" applyFill="0" applyBorder="0" applyAlignment="0" applyProtection="0"/>
    <xf numFmtId="0" fontId="75" fillId="0" borderId="368" applyNumberFormat="0" applyFill="0" applyBorder="0" applyAlignment="0" applyProtection="0"/>
    <xf numFmtId="1" fontId="86" fillId="30" borderId="355">
      <alignment horizontal="center"/>
    </xf>
    <xf numFmtId="172" fontId="65" fillId="0" borderId="407" applyBorder="0"/>
    <xf numFmtId="184" fontId="10" fillId="0" borderId="407" applyBorder="0">
      <alignment horizontal="right"/>
    </xf>
    <xf numFmtId="0" fontId="44" fillId="30" borderId="355" applyNumberFormat="0" applyAlignment="0" applyProtection="0"/>
    <xf numFmtId="247" fontId="67" fillId="36" borderId="234" applyFont="0">
      <alignment horizontal="right"/>
    </xf>
    <xf numFmtId="247" fontId="67" fillId="36" borderId="234" applyFont="0">
      <alignment horizontal="right"/>
    </xf>
    <xf numFmtId="0" fontId="148" fillId="11" borderId="369" applyNumberFormat="0" applyAlignment="0" applyProtection="0"/>
    <xf numFmtId="0" fontId="148" fillId="15" borderId="369" applyNumberFormat="0" applyAlignment="0" applyProtection="0"/>
    <xf numFmtId="0" fontId="148" fillId="15" borderId="369" applyNumberFormat="0" applyAlignment="0" applyProtection="0"/>
    <xf numFmtId="0" fontId="148" fillId="11" borderId="369" applyNumberFormat="0" applyAlignment="0" applyProtection="0"/>
    <xf numFmtId="184" fontId="10" fillId="0" borderId="312" applyBorder="0">
      <alignment horizontal="right"/>
    </xf>
    <xf numFmtId="184" fontId="10" fillId="35" borderId="312" applyBorder="0">
      <alignment horizontal="right"/>
    </xf>
    <xf numFmtId="172" fontId="65" fillId="0" borderId="312" applyBorder="0"/>
    <xf numFmtId="290" fontId="29" fillId="57" borderId="370" applyNumberFormat="0" applyFont="0" applyBorder="0" applyAlignment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1" fontId="11" fillId="58" borderId="371" applyNumberFormat="0" applyBorder="0" applyAlignment="0">
      <alignment horizontal="centerContinuous" vertical="center"/>
      <protection locked="0"/>
    </xf>
    <xf numFmtId="0" fontId="47" fillId="0" borderId="381" applyNumberFormat="0" applyFill="0" applyAlignment="0" applyProtection="0"/>
    <xf numFmtId="0" fontId="47" fillId="0" borderId="367" applyNumberFormat="0" applyFill="0" applyAlignment="0" applyProtection="0"/>
    <xf numFmtId="0" fontId="12" fillId="62" borderId="360">
      <alignment horizontal="left" vertical="center" wrapText="1"/>
    </xf>
    <xf numFmtId="0" fontId="12" fillId="62" borderId="360">
      <alignment horizontal="left" vertical="center" wrapText="1"/>
    </xf>
    <xf numFmtId="38" fontId="29" fillId="0" borderId="351" applyNumberFormat="0" applyFont="0" applyFill="0" applyAlignment="0" applyProtection="0"/>
    <xf numFmtId="0" fontId="240" fillId="13" borderId="376" applyNumberFormat="0" applyAlignment="0" applyProtection="0"/>
    <xf numFmtId="0" fontId="240" fillId="13" borderId="376" applyNumberFormat="0" applyAlignment="0" applyProtection="0"/>
    <xf numFmtId="0" fontId="240" fillId="13" borderId="376" applyNumberFormat="0" applyAlignment="0" applyProtection="0"/>
    <xf numFmtId="0" fontId="240" fillId="13" borderId="376" applyNumberFormat="0" applyAlignment="0" applyProtection="0"/>
    <xf numFmtId="0" fontId="240" fillId="42" borderId="376" applyNumberFormat="0" applyAlignment="0" applyProtection="0"/>
    <xf numFmtId="0" fontId="240" fillId="42" borderId="376" applyNumberFormat="0" applyAlignment="0" applyProtection="0"/>
    <xf numFmtId="4" fontId="16" fillId="6" borderId="377" applyNumberFormat="0" applyProtection="0">
      <alignment vertical="center"/>
    </xf>
    <xf numFmtId="4" fontId="16" fillId="6" borderId="377" applyNumberFormat="0" applyProtection="0">
      <alignment vertical="center"/>
    </xf>
    <xf numFmtId="4" fontId="242" fillId="6" borderId="377" applyNumberFormat="0" applyProtection="0">
      <alignment vertical="center"/>
    </xf>
    <xf numFmtId="4" fontId="243" fillId="6" borderId="377" applyNumberFormat="0" applyProtection="0">
      <alignment horizontal="left" vertical="center" indent="1"/>
    </xf>
    <xf numFmtId="4" fontId="243" fillId="69" borderId="377" applyNumberFormat="0" applyProtection="0">
      <alignment horizontal="right" vertical="center"/>
    </xf>
    <xf numFmtId="4" fontId="243" fillId="70" borderId="377" applyNumberFormat="0" applyProtection="0">
      <alignment horizontal="right" vertical="center"/>
    </xf>
    <xf numFmtId="4" fontId="243" fillId="32" borderId="377" applyNumberFormat="0" applyProtection="0">
      <alignment horizontal="right" vertical="center"/>
    </xf>
    <xf numFmtId="4" fontId="243" fillId="32" borderId="377" applyNumberFormat="0" applyProtection="0">
      <alignment horizontal="right" vertical="center"/>
    </xf>
    <xf numFmtId="4" fontId="243" fillId="73" borderId="377" applyNumberFormat="0" applyProtection="0">
      <alignment horizontal="right" vertical="center"/>
    </xf>
    <xf numFmtId="4" fontId="243" fillId="73" borderId="377" applyNumberFormat="0" applyProtection="0">
      <alignment horizontal="right" vertical="center"/>
    </xf>
    <xf numFmtId="4" fontId="243" fillId="8" borderId="377" applyNumberFormat="0" applyProtection="0">
      <alignment horizontal="right" vertical="center"/>
    </xf>
    <xf numFmtId="4" fontId="243" fillId="8" borderId="377" applyNumberFormat="0" applyProtection="0">
      <alignment horizontal="right" vertical="center"/>
    </xf>
    <xf numFmtId="4" fontId="244" fillId="8" borderId="377" applyNumberFormat="0" applyProtection="0">
      <alignment horizontal="right" vertical="center"/>
    </xf>
    <xf numFmtId="4" fontId="246" fillId="8" borderId="377" applyNumberFormat="0" applyProtection="0">
      <alignment horizontal="right" vertical="center"/>
    </xf>
    <xf numFmtId="0" fontId="11" fillId="17" borderId="361" applyNumberFormat="0" applyFont="0" applyAlignment="0" applyProtection="0"/>
    <xf numFmtId="0" fontId="29" fillId="17" borderId="369" applyNumberFormat="0" applyFont="0" applyAlignment="0" applyProtection="0"/>
    <xf numFmtId="0" fontId="29" fillId="17" borderId="369" applyNumberFormat="0" applyFont="0" applyAlignment="0" applyProtection="0"/>
    <xf numFmtId="0" fontId="11" fillId="17" borderId="361" applyNumberFormat="0" applyFont="0" applyAlignment="0" applyProtection="0"/>
    <xf numFmtId="0" fontId="32" fillId="17" borderId="361" applyNumberFormat="0" applyFont="0" applyAlignment="0" applyProtection="0"/>
    <xf numFmtId="0" fontId="32" fillId="17" borderId="361" applyNumberFormat="0" applyFont="0" applyAlignment="0" applyProtection="0"/>
    <xf numFmtId="0" fontId="240" fillId="42" borderId="440" applyNumberFormat="0" applyAlignment="0" applyProtection="0"/>
    <xf numFmtId="0" fontId="153" fillId="0" borderId="419">
      <alignment vertical="center"/>
    </xf>
    <xf numFmtId="0" fontId="146" fillId="0" borderId="323" applyNumberFormat="0" applyFill="0" applyAlignment="0" applyProtection="0"/>
    <xf numFmtId="9" fontId="18" fillId="0" borderId="361"/>
    <xf numFmtId="0" fontId="12" fillId="0" borderId="379"/>
    <xf numFmtId="0" fontId="259" fillId="0" borderId="370" applyNumberFormat="0" applyFill="0" applyProtection="0">
      <alignment horizontal="right"/>
    </xf>
    <xf numFmtId="0" fontId="259" fillId="0" borderId="370" applyNumberFormat="0" applyFill="0" applyProtection="0">
      <alignment horizontal="right"/>
    </xf>
    <xf numFmtId="0" fontId="240" fillId="13" borderId="362" applyNumberFormat="0" applyAlignment="0" applyProtection="0"/>
    <xf numFmtId="0" fontId="240" fillId="13" borderId="362" applyNumberFormat="0" applyAlignment="0" applyProtection="0"/>
    <xf numFmtId="0" fontId="240" fillId="13" borderId="362" applyNumberFormat="0" applyAlignment="0" applyProtection="0"/>
    <xf numFmtId="0" fontId="240" fillId="13" borderId="362" applyNumberFormat="0" applyAlignment="0" applyProtection="0"/>
    <xf numFmtId="0" fontId="240" fillId="42" borderId="362" applyNumberFormat="0" applyAlignment="0" applyProtection="0"/>
    <xf numFmtId="0" fontId="240" fillId="42" borderId="362" applyNumberFormat="0" applyAlignment="0" applyProtection="0"/>
    <xf numFmtId="4" fontId="16" fillId="6" borderId="363" applyNumberFormat="0" applyProtection="0">
      <alignment vertical="center"/>
    </xf>
    <xf numFmtId="4" fontId="16" fillId="6" borderId="363" applyNumberFormat="0" applyProtection="0">
      <alignment vertical="center"/>
    </xf>
    <xf numFmtId="4" fontId="242" fillId="6" borderId="363" applyNumberFormat="0" applyProtection="0">
      <alignment vertical="center"/>
    </xf>
    <xf numFmtId="4" fontId="242" fillId="6" borderId="363" applyNumberFormat="0" applyProtection="0">
      <alignment vertical="center"/>
    </xf>
    <xf numFmtId="4" fontId="243" fillId="6" borderId="363" applyNumberFormat="0" applyProtection="0">
      <alignment horizontal="left" vertical="center" indent="1"/>
    </xf>
    <xf numFmtId="4" fontId="243" fillId="6" borderId="363" applyNumberFormat="0" applyProtection="0">
      <alignment horizontal="left" vertical="center" indent="1"/>
    </xf>
    <xf numFmtId="4" fontId="243" fillId="69" borderId="363" applyNumberFormat="0" applyProtection="0">
      <alignment horizontal="right" vertical="center"/>
    </xf>
    <xf numFmtId="4" fontId="243" fillId="69" borderId="363" applyNumberFormat="0" applyProtection="0">
      <alignment horizontal="right" vertical="center"/>
    </xf>
    <xf numFmtId="4" fontId="243" fillId="70" borderId="363" applyNumberFormat="0" applyProtection="0">
      <alignment horizontal="right" vertical="center"/>
    </xf>
    <xf numFmtId="4" fontId="243" fillId="70" borderId="363" applyNumberFormat="0" applyProtection="0">
      <alignment horizontal="right" vertical="center"/>
    </xf>
    <xf numFmtId="4" fontId="243" fillId="32" borderId="363" applyNumberFormat="0" applyProtection="0">
      <alignment horizontal="right" vertical="center"/>
    </xf>
    <xf numFmtId="4" fontId="243" fillId="32" borderId="363" applyNumberFormat="0" applyProtection="0">
      <alignment horizontal="right" vertical="center"/>
    </xf>
    <xf numFmtId="4" fontId="243" fillId="33" borderId="363" applyNumberFormat="0" applyProtection="0">
      <alignment horizontal="right" vertical="center"/>
    </xf>
    <xf numFmtId="4" fontId="243" fillId="33" borderId="363" applyNumberFormat="0" applyProtection="0">
      <alignment horizontal="right" vertical="center"/>
    </xf>
    <xf numFmtId="4" fontId="243" fillId="35" borderId="363" applyNumberFormat="0" applyProtection="0">
      <alignment horizontal="right" vertical="center"/>
    </xf>
    <xf numFmtId="4" fontId="243" fillId="35" borderId="363" applyNumberFormat="0" applyProtection="0">
      <alignment horizontal="right" vertical="center"/>
    </xf>
    <xf numFmtId="4" fontId="243" fillId="47" borderId="363" applyNumberFormat="0" applyProtection="0">
      <alignment horizontal="right" vertical="center"/>
    </xf>
    <xf numFmtId="4" fontId="243" fillId="47" borderId="363" applyNumberFormat="0" applyProtection="0">
      <alignment horizontal="right" vertical="center"/>
    </xf>
    <xf numFmtId="4" fontId="243" fillId="71" borderId="363" applyNumberFormat="0" applyProtection="0">
      <alignment horizontal="right" vertical="center"/>
    </xf>
    <xf numFmtId="4" fontId="243" fillId="71" borderId="363" applyNumberFormat="0" applyProtection="0">
      <alignment horizontal="right" vertical="center"/>
    </xf>
    <xf numFmtId="4" fontId="243" fillId="72" borderId="363" applyNumberFormat="0" applyProtection="0">
      <alignment horizontal="right" vertical="center"/>
    </xf>
    <xf numFmtId="4" fontId="243" fillId="72" borderId="363" applyNumberFormat="0" applyProtection="0">
      <alignment horizontal="right" vertical="center"/>
    </xf>
    <xf numFmtId="4" fontId="243" fillId="73" borderId="363" applyNumberFormat="0" applyProtection="0">
      <alignment horizontal="right" vertical="center"/>
    </xf>
    <xf numFmtId="4" fontId="243" fillId="73" borderId="363" applyNumberFormat="0" applyProtection="0">
      <alignment horizontal="right" vertical="center"/>
    </xf>
    <xf numFmtId="4" fontId="243" fillId="37" borderId="363" applyNumberFormat="0" applyProtection="0">
      <alignment horizontal="right" vertical="center"/>
    </xf>
    <xf numFmtId="4" fontId="243" fillId="37" borderId="363" applyNumberFormat="0" applyProtection="0">
      <alignment horizontal="right" vertical="center"/>
    </xf>
    <xf numFmtId="4" fontId="243" fillId="8" borderId="363" applyNumberFormat="0" applyProtection="0">
      <alignment vertical="center"/>
    </xf>
    <xf numFmtId="4" fontId="243" fillId="8" borderId="363" applyNumberFormat="0" applyProtection="0">
      <alignment vertical="center"/>
    </xf>
    <xf numFmtId="4" fontId="244" fillId="8" borderId="363" applyNumberFormat="0" applyProtection="0">
      <alignment vertical="center"/>
    </xf>
    <xf numFmtId="4" fontId="244" fillId="8" borderId="363" applyNumberFormat="0" applyProtection="0">
      <alignment vertical="center"/>
    </xf>
    <xf numFmtId="4" fontId="16" fillId="37" borderId="364" applyNumberFormat="0" applyProtection="0">
      <alignment horizontal="left" vertical="center" indent="1"/>
    </xf>
    <xf numFmtId="4" fontId="16" fillId="37" borderId="364" applyNumberFormat="0" applyProtection="0">
      <alignment horizontal="left" vertical="center" indent="1"/>
    </xf>
    <xf numFmtId="4" fontId="243" fillId="8" borderId="363" applyNumberFormat="0" applyProtection="0">
      <alignment horizontal="right" vertical="center"/>
    </xf>
    <xf numFmtId="4" fontId="243" fillId="8" borderId="363" applyNumberFormat="0" applyProtection="0">
      <alignment horizontal="right" vertical="center"/>
    </xf>
    <xf numFmtId="4" fontId="244" fillId="8" borderId="363" applyNumberFormat="0" applyProtection="0">
      <alignment horizontal="right" vertical="center"/>
    </xf>
    <xf numFmtId="4" fontId="244" fillId="8" borderId="363" applyNumberFormat="0" applyProtection="0">
      <alignment horizontal="right" vertical="center"/>
    </xf>
    <xf numFmtId="4" fontId="16" fillId="37" borderId="363" applyNumberFormat="0" applyProtection="0">
      <alignment horizontal="left" vertical="center" indent="1"/>
    </xf>
    <xf numFmtId="4" fontId="16" fillId="37" borderId="363" applyNumberFormat="0" applyProtection="0">
      <alignment horizontal="left" vertical="center" indent="1"/>
    </xf>
    <xf numFmtId="4" fontId="245" fillId="75" borderId="364" applyNumberFormat="0" applyProtection="0">
      <alignment horizontal="left" vertical="center" indent="1"/>
    </xf>
    <xf numFmtId="4" fontId="245" fillId="75" borderId="364" applyNumberFormat="0" applyProtection="0">
      <alignment horizontal="left" vertical="center" indent="1"/>
    </xf>
    <xf numFmtId="4" fontId="246" fillId="8" borderId="363" applyNumberFormat="0" applyProtection="0">
      <alignment horizontal="right" vertical="center"/>
    </xf>
    <xf numFmtId="4" fontId="246" fillId="8" borderId="363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370" applyNumberFormat="0" applyFon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8" fillId="11" borderId="383" applyNumberFormat="0" applyAlignment="0" applyProtection="0"/>
    <xf numFmtId="0" fontId="148" fillId="15" borderId="383" applyNumberFormat="0" applyAlignment="0" applyProtection="0"/>
    <xf numFmtId="0" fontId="148" fillId="15" borderId="383" applyNumberFormat="0" applyAlignment="0" applyProtection="0"/>
    <xf numFmtId="0" fontId="148" fillId="11" borderId="383" applyNumberFormat="0" applyAlignment="0" applyProtection="0"/>
    <xf numFmtId="0" fontId="12" fillId="0" borderId="365"/>
    <xf numFmtId="0" fontId="12" fillId="0" borderId="365"/>
    <xf numFmtId="0" fontId="259" fillId="0" borderId="370" applyNumberFormat="0" applyFill="0" applyProtection="0">
      <alignment horizontal="right"/>
    </xf>
    <xf numFmtId="0" fontId="259" fillId="0" borderId="370" applyNumberFormat="0" applyFill="0" applyProtection="0">
      <alignment horizontal="right"/>
    </xf>
    <xf numFmtId="0" fontId="259" fillId="0" borderId="370" applyNumberFormat="0" applyFill="0" applyProtection="0">
      <alignment horizontal="right"/>
    </xf>
    <xf numFmtId="0" fontId="259" fillId="0" borderId="370" applyNumberFormat="0" applyFill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0" fontId="261" fillId="0" borderId="368" applyNumberFormat="0" applyFill="0" applyBorder="0" applyAlignment="0" applyProtection="0"/>
    <xf numFmtId="4" fontId="243" fillId="73" borderId="397" applyNumberFormat="0" applyProtection="0">
      <alignment horizontal="right" vertical="center"/>
    </xf>
    <xf numFmtId="4" fontId="243" fillId="73" borderId="397" applyNumberFormat="0" applyProtection="0">
      <alignment horizontal="right" vertical="center"/>
    </xf>
    <xf numFmtId="167" fontId="128" fillId="0" borderId="373">
      <protection locked="0"/>
    </xf>
    <xf numFmtId="265" fontId="117" fillId="47" borderId="370" applyFont="0" applyFill="0" applyBorder="0" applyAlignment="0"/>
    <xf numFmtId="265" fontId="117" fillId="47" borderId="370" applyFont="0" applyFill="0" applyBorder="0" applyAlignment="0"/>
    <xf numFmtId="265" fontId="117" fillId="47" borderId="370" applyFont="0" applyFill="0" applyBorder="0" applyAlignment="0"/>
    <xf numFmtId="290" fontId="29" fillId="57" borderId="370" applyNumberFormat="0" applyFont="0" applyBorder="0" applyAlignment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0" fontId="11" fillId="17" borderId="375" applyNumberFormat="0" applyFont="0" applyAlignment="0" applyProtection="0"/>
    <xf numFmtId="0" fontId="11" fillId="17" borderId="375" applyNumberFormat="0" applyFont="0" applyAlignment="0" applyProtection="0"/>
    <xf numFmtId="0" fontId="32" fillId="17" borderId="375" applyNumberFormat="0" applyFont="0" applyAlignment="0" applyProtection="0"/>
    <xf numFmtId="0" fontId="11" fillId="0" borderId="370" applyNumberFormat="0" applyFont="0" applyFill="0" applyAlignment="0" applyProtection="0"/>
    <xf numFmtId="4" fontId="243" fillId="70" borderId="377" applyNumberFormat="0" applyProtection="0">
      <alignment horizontal="right" vertical="center"/>
    </xf>
    <xf numFmtId="0" fontId="302" fillId="0" borderId="368" applyNumberFormat="0" applyFill="0" applyBorder="0" applyAlignment="0" applyProtection="0"/>
    <xf numFmtId="0" fontId="303" fillId="0" borderId="368" applyNumberFormat="0" applyFill="0" applyBorder="0" applyAlignment="0" applyProtection="0"/>
    <xf numFmtId="0" fontId="304" fillId="0" borderId="368" applyNumberFormat="0" applyFill="0" applyBorder="0" applyAlignment="0" applyProtection="0"/>
    <xf numFmtId="4" fontId="243" fillId="6" borderId="363" applyNumberFormat="0" applyProtection="0">
      <alignment horizontal="left" vertical="center" indent="1"/>
    </xf>
    <xf numFmtId="4" fontId="243" fillId="69" borderId="363" applyNumberFormat="0" applyProtection="0">
      <alignment horizontal="right" vertical="center"/>
    </xf>
    <xf numFmtId="4" fontId="243" fillId="6" borderId="363" applyNumberFormat="0" applyProtection="0">
      <alignment horizontal="left" vertical="center" indent="1"/>
    </xf>
    <xf numFmtId="0" fontId="240" fillId="42" borderId="362" applyNumberFormat="0" applyAlignment="0" applyProtection="0"/>
    <xf numFmtId="0" fontId="240" fillId="13" borderId="362" applyNumberFormat="0" applyAlignment="0" applyProtection="0"/>
    <xf numFmtId="0" fontId="240" fillId="42" borderId="362" applyNumberFormat="0" applyAlignment="0" applyProtection="0"/>
    <xf numFmtId="0" fontId="47" fillId="0" borderId="367" applyNumberFormat="0" applyFill="0" applyAlignment="0" applyProtection="0"/>
    <xf numFmtId="251" fontId="18" fillId="0" borderId="355" applyNumberFormat="0" applyFont="0" applyFill="0" applyAlignment="0">
      <alignment vertical="center"/>
    </xf>
    <xf numFmtId="0" fontId="77" fillId="0" borderId="382" applyNumberFormat="0" applyFill="0" applyBorder="0" applyAlignment="0" applyProtection="0"/>
    <xf numFmtId="0" fontId="76" fillId="0" borderId="382" applyNumberFormat="0" applyFill="0" applyBorder="0" applyAlignment="0" applyProtection="0"/>
    <xf numFmtId="0" fontId="75" fillId="0" borderId="382" applyNumberFormat="0" applyFill="0" applyBorder="0" applyAlignment="0" applyProtection="0"/>
    <xf numFmtId="1" fontId="86" fillId="30" borderId="355">
      <alignment horizontal="center"/>
    </xf>
    <xf numFmtId="0" fontId="44" fillId="30" borderId="355" applyNumberFormat="0" applyAlignment="0" applyProtection="0"/>
    <xf numFmtId="0" fontId="12" fillId="62" borderId="374">
      <alignment horizontal="left" vertical="center" wrapText="1"/>
    </xf>
    <xf numFmtId="0" fontId="12" fillId="62" borderId="374">
      <alignment horizontal="left" vertical="center" wrapText="1"/>
    </xf>
    <xf numFmtId="0" fontId="92" fillId="40" borderId="312"/>
    <xf numFmtId="251" fontId="18" fillId="0" borderId="355" applyNumberFormat="0" applyFont="0" applyFill="0" applyAlignment="0">
      <alignment vertical="center"/>
    </xf>
    <xf numFmtId="290" fontId="29" fillId="57" borderId="370" applyNumberFormat="0" applyFont="0" applyBorder="0" applyAlignment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4" fontId="242" fillId="6" borderId="377" applyNumberFormat="0" applyProtection="0">
      <alignment vertical="center"/>
    </xf>
    <xf numFmtId="4" fontId="243" fillId="6" borderId="377" applyNumberFormat="0" applyProtection="0">
      <alignment horizontal="left" vertical="center" indent="1"/>
    </xf>
    <xf numFmtId="4" fontId="243" fillId="69" borderId="377" applyNumberFormat="0" applyProtection="0">
      <alignment horizontal="right" vertical="center"/>
    </xf>
    <xf numFmtId="4" fontId="243" fillId="33" borderId="377" applyNumberFormat="0" applyProtection="0">
      <alignment horizontal="right" vertical="center"/>
    </xf>
    <xf numFmtId="4" fontId="243" fillId="33" borderId="377" applyNumberFormat="0" applyProtection="0">
      <alignment horizontal="right" vertical="center"/>
    </xf>
    <xf numFmtId="4" fontId="243" fillId="35" borderId="377" applyNumberFormat="0" applyProtection="0">
      <alignment horizontal="right" vertical="center"/>
    </xf>
    <xf numFmtId="4" fontId="243" fillId="35" borderId="377" applyNumberFormat="0" applyProtection="0">
      <alignment horizontal="right" vertical="center"/>
    </xf>
    <xf numFmtId="4" fontId="243" fillId="47" borderId="377" applyNumberFormat="0" applyProtection="0">
      <alignment horizontal="right" vertical="center"/>
    </xf>
    <xf numFmtId="4" fontId="243" fillId="47" borderId="377" applyNumberFormat="0" applyProtection="0">
      <alignment horizontal="right" vertical="center"/>
    </xf>
    <xf numFmtId="4" fontId="243" fillId="71" borderId="377" applyNumberFormat="0" applyProtection="0">
      <alignment horizontal="right" vertical="center"/>
    </xf>
    <xf numFmtId="4" fontId="243" fillId="71" borderId="377" applyNumberFormat="0" applyProtection="0">
      <alignment horizontal="right" vertical="center"/>
    </xf>
    <xf numFmtId="4" fontId="243" fillId="72" borderId="377" applyNumberFormat="0" applyProtection="0">
      <alignment horizontal="right" vertical="center"/>
    </xf>
    <xf numFmtId="4" fontId="243" fillId="72" borderId="377" applyNumberFormat="0" applyProtection="0">
      <alignment horizontal="right" vertical="center"/>
    </xf>
    <xf numFmtId="4" fontId="243" fillId="37" borderId="377" applyNumberFormat="0" applyProtection="0">
      <alignment horizontal="right" vertical="center"/>
    </xf>
    <xf numFmtId="4" fontId="243" fillId="37" borderId="377" applyNumberFormat="0" applyProtection="0">
      <alignment horizontal="right" vertical="center"/>
    </xf>
    <xf numFmtId="4" fontId="243" fillId="8" borderId="377" applyNumberFormat="0" applyProtection="0">
      <alignment vertical="center"/>
    </xf>
    <xf numFmtId="4" fontId="243" fillId="8" borderId="377" applyNumberFormat="0" applyProtection="0">
      <alignment vertical="center"/>
    </xf>
    <xf numFmtId="4" fontId="244" fillId="8" borderId="377" applyNumberFormat="0" applyProtection="0">
      <alignment vertical="center"/>
    </xf>
    <xf numFmtId="4" fontId="244" fillId="8" borderId="377" applyNumberFormat="0" applyProtection="0">
      <alignment vertical="center"/>
    </xf>
    <xf numFmtId="4" fontId="16" fillId="37" borderId="378" applyNumberFormat="0" applyProtection="0">
      <alignment horizontal="left" vertical="center" indent="1"/>
    </xf>
    <xf numFmtId="4" fontId="16" fillId="37" borderId="378" applyNumberFormat="0" applyProtection="0">
      <alignment horizontal="left" vertical="center" indent="1"/>
    </xf>
    <xf numFmtId="4" fontId="244" fillId="8" borderId="377" applyNumberFormat="0" applyProtection="0">
      <alignment horizontal="right" vertical="center"/>
    </xf>
    <xf numFmtId="4" fontId="16" fillId="37" borderId="377" applyNumberFormat="0" applyProtection="0">
      <alignment horizontal="left" vertical="center" indent="1"/>
    </xf>
    <xf numFmtId="4" fontId="16" fillId="37" borderId="377" applyNumberFormat="0" applyProtection="0">
      <alignment horizontal="left" vertical="center" indent="1"/>
    </xf>
    <xf numFmtId="4" fontId="245" fillId="75" borderId="378" applyNumberFormat="0" applyProtection="0">
      <alignment horizontal="left" vertical="center" indent="1"/>
    </xf>
    <xf numFmtId="4" fontId="245" fillId="75" borderId="378" applyNumberFormat="0" applyProtection="0">
      <alignment horizontal="left" vertical="center" indent="1"/>
    </xf>
    <xf numFmtId="0" fontId="259" fillId="0" borderId="370" applyNumberFormat="0" applyFill="0" applyProtection="0">
      <alignment horizontal="right"/>
    </xf>
    <xf numFmtId="0" fontId="29" fillId="0" borderId="356" applyNumberFormat="0" applyFont="0" applyFill="0" applyAlignment="0" applyProtection="0">
      <alignment vertical="center" wrapText="1"/>
    </xf>
    <xf numFmtId="1" fontId="305" fillId="0" borderId="234" applyFill="0" applyProtection="0">
      <alignment horizontal="right"/>
    </xf>
    <xf numFmtId="4" fontId="242" fillId="6" borderId="363" applyNumberFormat="0" applyProtection="0">
      <alignment vertical="center"/>
    </xf>
    <xf numFmtId="0" fontId="47" fillId="0" borderId="367" applyNumberFormat="0" applyFill="0" applyAlignment="0" applyProtection="0"/>
    <xf numFmtId="4" fontId="243" fillId="32" borderId="363" applyNumberFormat="0" applyProtection="0">
      <alignment horizontal="right" vertical="center"/>
    </xf>
    <xf numFmtId="4" fontId="16" fillId="74" borderId="358" applyNumberFormat="0" applyProtection="0">
      <alignment horizontal="left" vertical="center" indent="1"/>
    </xf>
    <xf numFmtId="0" fontId="303" fillId="0" borderId="382" applyNumberFormat="0" applyFill="0" applyBorder="0" applyAlignment="0" applyProtection="0"/>
    <xf numFmtId="0" fontId="304" fillId="0" borderId="382" applyNumberFormat="0" applyFill="0" applyBorder="0" applyAlignment="0" applyProtection="0"/>
    <xf numFmtId="0" fontId="11" fillId="0" borderId="312" applyNumberFormat="0" applyFont="0" applyFill="0" applyAlignment="0" applyProtection="0"/>
    <xf numFmtId="9" fontId="18" fillId="0" borderId="375"/>
    <xf numFmtId="4" fontId="16" fillId="6" borderId="363" applyNumberFormat="0" applyProtection="0">
      <alignment vertical="center"/>
    </xf>
    <xf numFmtId="4" fontId="243" fillId="6" borderId="363" applyNumberFormat="0" applyProtection="0">
      <alignment horizontal="left" vertical="center" indent="1"/>
    </xf>
    <xf numFmtId="0" fontId="32" fillId="17" borderId="375" applyNumberFormat="0" applyFont="0" applyAlignment="0" applyProtection="0"/>
    <xf numFmtId="0" fontId="259" fillId="0" borderId="370" applyNumberFormat="0" applyFill="0" applyProtection="0">
      <alignment horizontal="right"/>
    </xf>
    <xf numFmtId="0" fontId="259" fillId="0" borderId="370" applyNumberFormat="0" applyFill="0" applyProtection="0">
      <alignment horizontal="right"/>
    </xf>
    <xf numFmtId="0" fontId="12" fillId="0" borderId="379"/>
    <xf numFmtId="290" fontId="29" fillId="57" borderId="370" applyNumberFormat="0" applyFont="0" applyBorder="0" applyAlignment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167" fontId="128" fillId="0" borderId="359">
      <protection locked="0"/>
    </xf>
    <xf numFmtId="167" fontId="128" fillId="0" borderId="373">
      <protection locked="0"/>
    </xf>
    <xf numFmtId="167" fontId="128" fillId="0" borderId="373">
      <protection locked="0"/>
    </xf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290" fontId="29" fillId="57" borderId="312" applyNumberFormat="0" applyFont="0" applyBorder="0" applyAlignment="0" applyProtection="0">
      <alignment horizontal="right"/>
    </xf>
    <xf numFmtId="4" fontId="243" fillId="73" borderId="363" applyNumberFormat="0" applyProtection="0">
      <alignment horizontal="right" vertical="center"/>
    </xf>
    <xf numFmtId="4" fontId="244" fillId="8" borderId="363" applyNumberFormat="0" applyProtection="0">
      <alignment horizontal="right" vertical="center"/>
    </xf>
    <xf numFmtId="4" fontId="244" fillId="8" borderId="363" applyNumberFormat="0" applyProtection="0">
      <alignment horizontal="right" vertical="center"/>
    </xf>
    <xf numFmtId="0" fontId="240" fillId="13" borderId="362" applyNumberFormat="0" applyAlignment="0" applyProtection="0"/>
    <xf numFmtId="4" fontId="16" fillId="6" borderId="363" applyNumberFormat="0" applyProtection="0">
      <alignment vertical="center"/>
    </xf>
    <xf numFmtId="4" fontId="243" fillId="37" borderId="363" applyNumberFormat="0" applyProtection="0">
      <alignment horizontal="right" vertical="center"/>
    </xf>
    <xf numFmtId="4" fontId="16" fillId="74" borderId="358" applyNumberFormat="0" applyProtection="0">
      <alignment horizontal="left" vertical="center" indent="1"/>
    </xf>
    <xf numFmtId="0" fontId="259" fillId="0" borderId="312" applyNumberFormat="0" applyFill="0" applyProtection="0">
      <alignment horizontal="right"/>
    </xf>
    <xf numFmtId="39" fontId="12" fillId="0" borderId="234" applyNumberFormat="0" applyBorder="0">
      <alignment horizontal="right"/>
    </xf>
    <xf numFmtId="4" fontId="242" fillId="6" borderId="363" applyNumberFormat="0" applyProtection="0">
      <alignment vertical="center"/>
    </xf>
    <xf numFmtId="0" fontId="47" fillId="0" borderId="381" applyNumberFormat="0" applyFill="0" applyAlignment="0" applyProtection="0"/>
    <xf numFmtId="1" fontId="305" fillId="0" borderId="366" applyFill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0" fontId="259" fillId="0" borderId="370" applyNumberFormat="0" applyFill="0" applyProtection="0">
      <alignment horizontal="right"/>
    </xf>
    <xf numFmtId="1" fontId="305" fillId="0" borderId="380" applyFill="0" applyProtection="0">
      <alignment horizontal="right"/>
    </xf>
    <xf numFmtId="1" fontId="305" fillId="0" borderId="380" applyFill="0" applyProtection="0">
      <alignment horizontal="right"/>
    </xf>
    <xf numFmtId="0" fontId="47" fillId="0" borderId="434" applyNumberFormat="0" applyFill="0" applyAlignment="0" applyProtection="0"/>
    <xf numFmtId="0" fontId="240" fillId="42" borderId="396" applyNumberFormat="0" applyAlignment="0" applyProtection="0"/>
    <xf numFmtId="4" fontId="243" fillId="32" borderId="441" applyNumberFormat="0" applyProtection="0">
      <alignment horizontal="right" vertical="center"/>
    </xf>
    <xf numFmtId="4" fontId="16" fillId="37" borderId="398" applyNumberFormat="0" applyProtection="0">
      <alignment horizontal="left" vertical="center" indent="1"/>
    </xf>
    <xf numFmtId="290" fontId="29" fillId="57" borderId="386" applyNumberFormat="0" applyFont="0" applyBorder="0" applyAlignment="0" applyProtection="0">
      <alignment horizontal="right"/>
    </xf>
    <xf numFmtId="0" fontId="32" fillId="17" borderId="417" applyNumberFormat="0" applyFont="0" applyAlignment="0" applyProtection="0"/>
    <xf numFmtId="0" fontId="19" fillId="0" borderId="366">
      <alignment horizontal="left" vertical="center"/>
    </xf>
    <xf numFmtId="0" fontId="19" fillId="0" borderId="366">
      <alignment horizontal="left" vertical="center"/>
    </xf>
    <xf numFmtId="4" fontId="16" fillId="6" borderId="420" applyNumberFormat="0" applyProtection="0">
      <alignment vertical="center"/>
    </xf>
    <xf numFmtId="4" fontId="243" fillId="69" borderId="420" applyNumberFormat="0" applyProtection="0">
      <alignment horizontal="right" vertical="center"/>
    </xf>
    <xf numFmtId="4" fontId="243" fillId="70" borderId="420" applyNumberFormat="0" applyProtection="0">
      <alignment horizontal="right" vertical="center"/>
    </xf>
    <xf numFmtId="4" fontId="243" fillId="32" borderId="420" applyNumberFormat="0" applyProtection="0">
      <alignment horizontal="right" vertical="center"/>
    </xf>
    <xf numFmtId="4" fontId="243" fillId="32" borderId="420" applyNumberFormat="0" applyProtection="0">
      <alignment horizontal="right" vertical="center"/>
    </xf>
    <xf numFmtId="0" fontId="11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290" fontId="29" fillId="57" borderId="386" applyNumberFormat="0" applyFont="0" applyBorder="0" applyAlignment="0" applyProtection="0">
      <alignment horizontal="right"/>
    </xf>
    <xf numFmtId="0" fontId="76" fillId="0" borderId="402" applyNumberFormat="0" applyFill="0" applyBorder="0" applyAlignment="0" applyProtection="0"/>
    <xf numFmtId="265" fontId="117" fillId="47" borderId="386" applyFont="0" applyFill="0" applyBorder="0" applyAlignment="0"/>
    <xf numFmtId="4" fontId="245" fillId="75" borderId="398" applyNumberFormat="0" applyProtection="0">
      <alignment horizontal="left" vertical="center" indent="1"/>
    </xf>
    <xf numFmtId="4" fontId="242" fillId="6" borderId="420" applyNumberFormat="0" applyProtection="0">
      <alignment vertical="center"/>
    </xf>
    <xf numFmtId="0" fontId="240" fillId="13" borderId="440" applyNumberFormat="0" applyAlignment="0" applyProtection="0"/>
    <xf numFmtId="0" fontId="47" fillId="0" borderId="381" applyNumberFormat="0" applyFill="0" applyAlignment="0" applyProtection="0"/>
    <xf numFmtId="4" fontId="243" fillId="8" borderId="397" applyNumberFormat="0" applyProtection="0">
      <alignment vertical="center"/>
    </xf>
    <xf numFmtId="4" fontId="242" fillId="6" borderId="397" applyNumberFormat="0" applyProtection="0">
      <alignment vertical="center"/>
    </xf>
    <xf numFmtId="167" fontId="128" fillId="0" borderId="413">
      <protection locked="0"/>
    </xf>
    <xf numFmtId="240" fontId="132" fillId="0" borderId="400" applyNumberFormat="0" applyFill="0" applyBorder="0" applyProtection="0"/>
    <xf numFmtId="311" fontId="201" fillId="62" borderId="300" applyFont="0" applyFill="0" applyBorder="0" applyAlignment="0">
      <alignment horizontal="center"/>
    </xf>
    <xf numFmtId="311" fontId="201" fillId="62" borderId="300" applyFont="0" applyFill="0" applyBorder="0" applyAlignment="0">
      <alignment horizontal="center"/>
    </xf>
    <xf numFmtId="240" fontId="132" fillId="0" borderId="400" applyNumberFormat="0" applyFill="0" applyBorder="0" applyProtection="0"/>
    <xf numFmtId="0" fontId="19" fillId="0" borderId="424" applyNumberFormat="0" applyAlignment="0" applyProtection="0">
      <alignment horizontal="left" vertical="center"/>
    </xf>
    <xf numFmtId="0" fontId="19" fillId="0" borderId="380">
      <alignment horizontal="left" vertical="center"/>
    </xf>
    <xf numFmtId="0" fontId="19" fillId="0" borderId="384" applyNumberFormat="0" applyAlignment="0" applyProtection="0">
      <alignment horizontal="left" vertical="center"/>
    </xf>
    <xf numFmtId="4" fontId="243" fillId="37" borderId="420" applyNumberFormat="0" applyProtection="0">
      <alignment horizontal="right" vertical="center"/>
    </xf>
    <xf numFmtId="4" fontId="243" fillId="37" borderId="420" applyNumberFormat="0" applyProtection="0">
      <alignment horizontal="right" vertical="center"/>
    </xf>
    <xf numFmtId="4" fontId="243" fillId="8" borderId="420" applyNumberFormat="0" applyProtection="0">
      <alignment vertical="center"/>
    </xf>
    <xf numFmtId="4" fontId="243" fillId="8" borderId="420" applyNumberFormat="0" applyProtection="0">
      <alignment vertical="center"/>
    </xf>
    <xf numFmtId="4" fontId="244" fillId="8" borderId="420" applyNumberFormat="0" applyProtection="0">
      <alignment vertical="center"/>
    </xf>
    <xf numFmtId="4" fontId="244" fillId="8" borderId="420" applyNumberFormat="0" applyProtection="0">
      <alignment vertical="center"/>
    </xf>
    <xf numFmtId="4" fontId="16" fillId="37" borderId="422" applyNumberFormat="0" applyProtection="0">
      <alignment horizontal="left" vertical="center" indent="1"/>
    </xf>
    <xf numFmtId="4" fontId="16" fillId="37" borderId="422" applyNumberFormat="0" applyProtection="0">
      <alignment horizontal="left" vertical="center" indent="1"/>
    </xf>
    <xf numFmtId="4" fontId="16" fillId="74" borderId="358" applyNumberFormat="0" applyProtection="0">
      <alignment horizontal="left" vertical="center" indent="1"/>
    </xf>
    <xf numFmtId="4" fontId="16" fillId="6" borderId="420" applyNumberFormat="0" applyProtection="0">
      <alignment vertical="center"/>
    </xf>
    <xf numFmtId="39" fontId="12" fillId="0" borderId="366" applyNumberFormat="0" applyBorder="0">
      <alignment horizontal="right"/>
    </xf>
    <xf numFmtId="38" fontId="29" fillId="0" borderId="428" applyNumberFormat="0" applyFont="0" applyFill="0" applyAlignment="0" applyProtection="0"/>
    <xf numFmtId="265" fontId="117" fillId="47" borderId="426" applyFont="0" applyFill="0" applyBorder="0" applyAlignment="0"/>
    <xf numFmtId="265" fontId="117" fillId="47" borderId="426" applyFont="0" applyFill="0" applyBorder="0" applyAlignment="0"/>
    <xf numFmtId="0" fontId="94" fillId="42" borderId="412" applyNumberFormat="0" applyAlignment="0" applyProtection="0"/>
    <xf numFmtId="0" fontId="95" fillId="13" borderId="412" applyNumberFormat="0" applyAlignment="0" applyProtection="0"/>
    <xf numFmtId="0" fontId="95" fillId="13" borderId="412" applyNumberFormat="0" applyAlignment="0" applyProtection="0"/>
    <xf numFmtId="0" fontId="94" fillId="42" borderId="412" applyNumberFormat="0" applyAlignment="0" applyProtection="0"/>
    <xf numFmtId="251" fontId="18" fillId="0" borderId="430" applyNumberFormat="0" applyFont="0" applyFill="0" applyAlignment="0">
      <alignment vertical="center"/>
    </xf>
    <xf numFmtId="1" fontId="86" fillId="30" borderId="430">
      <alignment horizontal="center"/>
    </xf>
    <xf numFmtId="265" fontId="117" fillId="47" borderId="426" applyFont="0" applyFill="0" applyBorder="0" applyAlignment="0"/>
    <xf numFmtId="265" fontId="117" fillId="47" borderId="426" applyFont="0" applyFill="0" applyBorder="0" applyAlignment="0"/>
    <xf numFmtId="265" fontId="117" fillId="47" borderId="426" applyFont="0" applyFill="0" applyBorder="0" applyAlignment="0"/>
    <xf numFmtId="265" fontId="117" fillId="47" borderId="426" applyFont="0" applyFill="0" applyBorder="0" applyAlignment="0"/>
    <xf numFmtId="0" fontId="94" fillId="42" borderId="412" applyNumberFormat="0" applyAlignment="0" applyProtection="0"/>
    <xf numFmtId="0" fontId="95" fillId="13" borderId="412" applyNumberFormat="0" applyAlignment="0" applyProtection="0"/>
    <xf numFmtId="0" fontId="95" fillId="13" borderId="412" applyNumberFormat="0" applyAlignment="0" applyProtection="0"/>
    <xf numFmtId="167" fontId="128" fillId="0" borderId="413">
      <protection locked="0"/>
    </xf>
    <xf numFmtId="167" fontId="128" fillId="0" borderId="413">
      <protection locked="0"/>
    </xf>
    <xf numFmtId="0" fontId="94" fillId="42" borderId="412" applyNumberFormat="0" applyAlignment="0" applyProtection="0"/>
    <xf numFmtId="0" fontId="29" fillId="0" borderId="410" applyNumberFormat="0" applyFill="0" applyAlignment="0" applyProtection="0"/>
    <xf numFmtId="0" fontId="29" fillId="0" borderId="410" applyNumberFormat="0" applyFill="0" applyAlignment="0" applyProtection="0"/>
    <xf numFmtId="0" fontId="77" fillId="0" borderId="410" applyNumberFormat="0" applyFill="0" applyBorder="0" applyAlignment="0" applyProtection="0"/>
    <xf numFmtId="0" fontId="76" fillId="0" borderId="410" applyNumberFormat="0" applyFill="0" applyBorder="0" applyAlignment="0" applyProtection="0"/>
    <xf numFmtId="0" fontId="75" fillId="0" borderId="410" applyNumberFormat="0" applyFill="0" applyBorder="0" applyAlignment="0" applyProtection="0"/>
    <xf numFmtId="0" fontId="44" fillId="30" borderId="430" applyNumberFormat="0" applyAlignment="0" applyProtection="0"/>
    <xf numFmtId="247" fontId="67" fillId="36" borderId="425" applyFont="0">
      <alignment horizontal="right"/>
    </xf>
    <xf numFmtId="247" fontId="67" fillId="36" borderId="425" applyFont="0">
      <alignment horizontal="right"/>
    </xf>
    <xf numFmtId="0" fontId="148" fillId="11" borderId="412" applyNumberFormat="0" applyAlignment="0" applyProtection="0"/>
    <xf numFmtId="0" fontId="148" fillId="15" borderId="412" applyNumberFormat="0" applyAlignment="0" applyProtection="0"/>
    <xf numFmtId="0" fontId="148" fillId="15" borderId="412" applyNumberFormat="0" applyAlignment="0" applyProtection="0"/>
    <xf numFmtId="0" fontId="148" fillId="11" borderId="412" applyNumberFormat="0" applyAlignment="0" applyProtection="0"/>
    <xf numFmtId="184" fontId="10" fillId="0" borderId="426" applyBorder="0">
      <alignment horizontal="right"/>
    </xf>
    <xf numFmtId="184" fontId="10" fillId="35" borderId="426" applyBorder="0">
      <alignment horizontal="right"/>
    </xf>
    <xf numFmtId="172" fontId="65" fillId="0" borderId="426" applyBorder="0"/>
    <xf numFmtId="290" fontId="29" fillId="57" borderId="426" applyNumberFormat="0" applyFont="0" applyBorder="0" applyAlignment="0" applyProtection="0">
      <alignment horizontal="right"/>
    </xf>
    <xf numFmtId="290" fontId="29" fillId="57" borderId="426" applyNumberFormat="0" applyFont="0" applyBorder="0" applyAlignment="0" applyProtection="0">
      <alignment horizontal="right"/>
    </xf>
    <xf numFmtId="290" fontId="29" fillId="57" borderId="426" applyNumberFormat="0" applyFont="0" applyBorder="0" applyAlignment="0" applyProtection="0">
      <alignment horizontal="right"/>
    </xf>
    <xf numFmtId="290" fontId="29" fillId="57" borderId="426" applyNumberFormat="0" applyFont="0" applyBorder="0" applyAlignment="0" applyProtection="0">
      <alignment horizontal="right"/>
    </xf>
    <xf numFmtId="0" fontId="47" fillId="0" borderId="409" applyNumberFormat="0" applyFill="0" applyAlignment="0" applyProtection="0"/>
    <xf numFmtId="0" fontId="49" fillId="0" borderId="315" applyNumberFormat="0" applyFill="0" applyProtection="0">
      <alignment horizontal="center"/>
    </xf>
    <xf numFmtId="0" fontId="148" fillId="11" borderId="403" applyNumberFormat="0" applyAlignment="0" applyProtection="0"/>
    <xf numFmtId="4" fontId="246" fillId="8" borderId="397" applyNumberFormat="0" applyProtection="0">
      <alignment horizontal="right" vertical="center"/>
    </xf>
    <xf numFmtId="0" fontId="304" fillId="0" borderId="382" applyNumberFormat="0" applyFill="0" applyBorder="0" applyAlignment="0" applyProtection="0"/>
    <xf numFmtId="0" fontId="303" fillId="0" borderId="382" applyNumberFormat="0" applyFill="0" applyBorder="0" applyAlignment="0" applyProtection="0"/>
    <xf numFmtId="0" fontId="302" fillId="0" borderId="382" applyNumberFormat="0" applyFill="0" applyBorder="0" applyAlignment="0" applyProtection="0"/>
    <xf numFmtId="39" fontId="12" fillId="0" borderId="380" applyNumberFormat="0" applyBorder="0">
      <alignment horizontal="right"/>
    </xf>
    <xf numFmtId="0" fontId="259" fillId="0" borderId="386" applyNumberFormat="0" applyFill="0" applyProtection="0">
      <alignment horizontal="right"/>
    </xf>
    <xf numFmtId="0" fontId="259" fillId="0" borderId="386" applyNumberFormat="0" applyFill="0" applyProtection="0">
      <alignment horizontal="right"/>
    </xf>
    <xf numFmtId="0" fontId="259" fillId="0" borderId="386" applyNumberFormat="0" applyFill="0" applyProtection="0">
      <alignment horizontal="right"/>
    </xf>
    <xf numFmtId="0" fontId="259" fillId="0" borderId="386" applyNumberFormat="0" applyFill="0" applyProtection="0">
      <alignment horizontal="right"/>
    </xf>
    <xf numFmtId="0" fontId="302" fillId="0" borderId="402" applyNumberFormat="0" applyFill="0" applyBorder="0" applyAlignment="0" applyProtection="0"/>
    <xf numFmtId="0" fontId="261" fillId="0" borderId="382" applyNumberFormat="0" applyFill="0" applyBorder="0" applyAlignment="0" applyProtection="0"/>
    <xf numFmtId="0" fontId="12" fillId="0" borderId="379"/>
    <xf numFmtId="0" fontId="12" fillId="0" borderId="379"/>
    <xf numFmtId="4" fontId="16" fillId="74" borderId="392" applyNumberFormat="0" applyProtection="0">
      <alignment horizontal="left" vertical="center" indent="1"/>
    </xf>
    <xf numFmtId="0" fontId="261" fillId="0" borderId="402" applyNumberFormat="0" applyFill="0" applyBorder="0" applyAlignment="0" applyProtection="0"/>
    <xf numFmtId="0" fontId="153" fillId="0" borderId="391">
      <alignment vertical="center"/>
    </xf>
    <xf numFmtId="0" fontId="12" fillId="0" borderId="399"/>
    <xf numFmtId="172" fontId="238" fillId="0" borderId="384" applyNumberFormat="0" applyAlignment="0" applyProtection="0">
      <alignment horizontal="right" vertical="center"/>
    </xf>
    <xf numFmtId="0" fontId="11" fillId="0" borderId="387" applyBorder="0">
      <alignment horizontal="right"/>
    </xf>
    <xf numFmtId="0" fontId="12" fillId="0" borderId="399"/>
    <xf numFmtId="4" fontId="246" fillId="8" borderId="377" applyNumberFormat="0" applyProtection="0">
      <alignment horizontal="right" vertical="center"/>
    </xf>
    <xf numFmtId="4" fontId="246" fillId="8" borderId="377" applyNumberFormat="0" applyProtection="0">
      <alignment horizontal="right" vertical="center"/>
    </xf>
    <xf numFmtId="4" fontId="245" fillId="75" borderId="378" applyNumberFormat="0" applyProtection="0">
      <alignment horizontal="left" vertical="center" indent="1"/>
    </xf>
    <xf numFmtId="4" fontId="245" fillId="75" borderId="378" applyNumberFormat="0" applyProtection="0">
      <alignment horizontal="left" vertical="center" indent="1"/>
    </xf>
    <xf numFmtId="4" fontId="16" fillId="37" borderId="377" applyNumberFormat="0" applyProtection="0">
      <alignment horizontal="left" vertical="center" indent="1"/>
    </xf>
    <xf numFmtId="4" fontId="16" fillId="37" borderId="377" applyNumberFormat="0" applyProtection="0">
      <alignment horizontal="left" vertical="center" indent="1"/>
    </xf>
    <xf numFmtId="4" fontId="244" fillId="8" borderId="377" applyNumberFormat="0" applyProtection="0">
      <alignment horizontal="right" vertical="center"/>
    </xf>
    <xf numFmtId="4" fontId="244" fillId="8" borderId="377" applyNumberFormat="0" applyProtection="0">
      <alignment horizontal="right" vertical="center"/>
    </xf>
    <xf numFmtId="4" fontId="243" fillId="8" borderId="377" applyNumberFormat="0" applyProtection="0">
      <alignment horizontal="right" vertical="center"/>
    </xf>
    <xf numFmtId="4" fontId="243" fillId="8" borderId="377" applyNumberFormat="0" applyProtection="0">
      <alignment horizontal="right" vertical="center"/>
    </xf>
    <xf numFmtId="4" fontId="16" fillId="37" borderId="378" applyNumberFormat="0" applyProtection="0">
      <alignment horizontal="left" vertical="center" indent="1"/>
    </xf>
    <xf numFmtId="4" fontId="16" fillId="37" borderId="378" applyNumberFormat="0" applyProtection="0">
      <alignment horizontal="left" vertical="center" indent="1"/>
    </xf>
    <xf numFmtId="4" fontId="244" fillId="8" borderId="377" applyNumberFormat="0" applyProtection="0">
      <alignment vertical="center"/>
    </xf>
    <xf numFmtId="4" fontId="244" fillId="8" borderId="377" applyNumberFormat="0" applyProtection="0">
      <alignment vertical="center"/>
    </xf>
    <xf numFmtId="4" fontId="243" fillId="8" borderId="377" applyNumberFormat="0" applyProtection="0">
      <alignment vertical="center"/>
    </xf>
    <xf numFmtId="4" fontId="243" fillId="8" borderId="377" applyNumberFormat="0" applyProtection="0">
      <alignment vertical="center"/>
    </xf>
    <xf numFmtId="4" fontId="243" fillId="37" borderId="377" applyNumberFormat="0" applyProtection="0">
      <alignment horizontal="right" vertical="center"/>
    </xf>
    <xf numFmtId="4" fontId="16" fillId="74" borderId="392" applyNumberFormat="0" applyProtection="0">
      <alignment horizontal="left" vertical="center" indent="1"/>
    </xf>
    <xf numFmtId="4" fontId="243" fillId="73" borderId="377" applyNumberFormat="0" applyProtection="0">
      <alignment horizontal="right" vertical="center"/>
    </xf>
    <xf numFmtId="4" fontId="243" fillId="73" borderId="377" applyNumberFormat="0" applyProtection="0">
      <alignment horizontal="right" vertical="center"/>
    </xf>
    <xf numFmtId="4" fontId="243" fillId="72" borderId="377" applyNumberFormat="0" applyProtection="0">
      <alignment horizontal="right" vertical="center"/>
    </xf>
    <xf numFmtId="4" fontId="243" fillId="72" borderId="377" applyNumberFormat="0" applyProtection="0">
      <alignment horizontal="right" vertical="center"/>
    </xf>
    <xf numFmtId="4" fontId="243" fillId="71" borderId="377" applyNumberFormat="0" applyProtection="0">
      <alignment horizontal="right" vertical="center"/>
    </xf>
    <xf numFmtId="4" fontId="243" fillId="71" borderId="377" applyNumberFormat="0" applyProtection="0">
      <alignment horizontal="right" vertical="center"/>
    </xf>
    <xf numFmtId="4" fontId="243" fillId="47" borderId="377" applyNumberFormat="0" applyProtection="0">
      <alignment horizontal="right" vertical="center"/>
    </xf>
    <xf numFmtId="4" fontId="243" fillId="47" borderId="377" applyNumberFormat="0" applyProtection="0">
      <alignment horizontal="right" vertical="center"/>
    </xf>
    <xf numFmtId="4" fontId="243" fillId="35" borderId="377" applyNumberFormat="0" applyProtection="0">
      <alignment horizontal="right" vertical="center"/>
    </xf>
    <xf numFmtId="4" fontId="243" fillId="35" borderId="377" applyNumberFormat="0" applyProtection="0">
      <alignment horizontal="right" vertical="center"/>
    </xf>
    <xf numFmtId="4" fontId="243" fillId="33" borderId="377" applyNumberFormat="0" applyProtection="0">
      <alignment horizontal="right" vertical="center"/>
    </xf>
    <xf numFmtId="4" fontId="243" fillId="33" borderId="377" applyNumberFormat="0" applyProtection="0">
      <alignment horizontal="right" vertical="center"/>
    </xf>
    <xf numFmtId="4" fontId="243" fillId="32" borderId="377" applyNumberFormat="0" applyProtection="0">
      <alignment horizontal="right" vertical="center"/>
    </xf>
    <xf numFmtId="4" fontId="243" fillId="32" borderId="377" applyNumberFormat="0" applyProtection="0">
      <alignment horizontal="right" vertical="center"/>
    </xf>
    <xf numFmtId="4" fontId="243" fillId="70" borderId="377" applyNumberFormat="0" applyProtection="0">
      <alignment horizontal="right" vertical="center"/>
    </xf>
    <xf numFmtId="4" fontId="243" fillId="70" borderId="377" applyNumberFormat="0" applyProtection="0">
      <alignment horizontal="right" vertical="center"/>
    </xf>
    <xf numFmtId="4" fontId="243" fillId="69" borderId="377" applyNumberFormat="0" applyProtection="0">
      <alignment horizontal="right" vertical="center"/>
    </xf>
    <xf numFmtId="4" fontId="243" fillId="6" borderId="377" applyNumberFormat="0" applyProtection="0">
      <alignment horizontal="left" vertical="center" indent="1"/>
    </xf>
    <xf numFmtId="4" fontId="242" fillId="6" borderId="377" applyNumberFormat="0" applyProtection="0">
      <alignment vertical="center"/>
    </xf>
    <xf numFmtId="4" fontId="242" fillId="6" borderId="377" applyNumberFormat="0" applyProtection="0">
      <alignment vertical="center"/>
    </xf>
    <xf numFmtId="4" fontId="16" fillId="6" borderId="377" applyNumberFormat="0" applyProtection="0">
      <alignment vertical="center"/>
    </xf>
    <xf numFmtId="0" fontId="153" fillId="0" borderId="391">
      <alignment vertical="center"/>
    </xf>
    <xf numFmtId="0" fontId="240" fillId="42" borderId="376" applyNumberFormat="0" applyAlignment="0" applyProtection="0"/>
    <xf numFmtId="0" fontId="240" fillId="13" borderId="376" applyNumberFormat="0" applyAlignment="0" applyProtection="0"/>
    <xf numFmtId="0" fontId="240" fillId="13" borderId="376" applyNumberFormat="0" applyAlignment="0" applyProtection="0"/>
    <xf numFmtId="4" fontId="246" fillId="8" borderId="397" applyNumberFormat="0" applyProtection="0">
      <alignment horizontal="right" vertical="center"/>
    </xf>
    <xf numFmtId="4" fontId="246" fillId="8" borderId="397" applyNumberFormat="0" applyProtection="0">
      <alignment horizontal="right" vertical="center"/>
    </xf>
    <xf numFmtId="4" fontId="245" fillId="75" borderId="398" applyNumberFormat="0" applyProtection="0">
      <alignment horizontal="left" vertical="center" indent="1"/>
    </xf>
    <xf numFmtId="4" fontId="245" fillId="75" borderId="398" applyNumberFormat="0" applyProtection="0">
      <alignment horizontal="left" vertical="center" indent="1"/>
    </xf>
    <xf numFmtId="4" fontId="16" fillId="37" borderId="397" applyNumberFormat="0" applyProtection="0">
      <alignment horizontal="left" vertical="center" indent="1"/>
    </xf>
    <xf numFmtId="4" fontId="16" fillId="37" borderId="397" applyNumberFormat="0" applyProtection="0">
      <alignment horizontal="left" vertical="center" indent="1"/>
    </xf>
    <xf numFmtId="4" fontId="243" fillId="8" borderId="397" applyNumberFormat="0" applyProtection="0">
      <alignment horizontal="right" vertical="center"/>
    </xf>
    <xf numFmtId="4" fontId="243" fillId="8" borderId="397" applyNumberFormat="0" applyProtection="0">
      <alignment horizontal="right" vertical="center"/>
    </xf>
    <xf numFmtId="4" fontId="16" fillId="37" borderId="398" applyNumberFormat="0" applyProtection="0">
      <alignment horizontal="left" vertical="center" indent="1"/>
    </xf>
    <xf numFmtId="4" fontId="16" fillId="37" borderId="398" applyNumberFormat="0" applyProtection="0">
      <alignment horizontal="left" vertical="center" indent="1"/>
    </xf>
    <xf numFmtId="4" fontId="244" fillId="8" borderId="397" applyNumberFormat="0" applyProtection="0">
      <alignment vertical="center"/>
    </xf>
    <xf numFmtId="4" fontId="244" fillId="8" borderId="397" applyNumberFormat="0" applyProtection="0">
      <alignment vertical="center"/>
    </xf>
    <xf numFmtId="4" fontId="243" fillId="8" borderId="397" applyNumberFormat="0" applyProtection="0">
      <alignment vertical="center"/>
    </xf>
    <xf numFmtId="4" fontId="243" fillId="8" borderId="397" applyNumberFormat="0" applyProtection="0">
      <alignment vertical="center"/>
    </xf>
    <xf numFmtId="4" fontId="243" fillId="37" borderId="397" applyNumberFormat="0" applyProtection="0">
      <alignment horizontal="right" vertical="center"/>
    </xf>
    <xf numFmtId="4" fontId="243" fillId="37" borderId="397" applyNumberFormat="0" applyProtection="0">
      <alignment horizontal="right" vertical="center"/>
    </xf>
    <xf numFmtId="4" fontId="16" fillId="74" borderId="392" applyNumberFormat="0" applyProtection="0">
      <alignment horizontal="left" vertical="center" indent="1"/>
    </xf>
    <xf numFmtId="4" fontId="243" fillId="73" borderId="397" applyNumberFormat="0" applyProtection="0">
      <alignment horizontal="right" vertical="center"/>
    </xf>
    <xf numFmtId="4" fontId="243" fillId="72" borderId="397" applyNumberFormat="0" applyProtection="0">
      <alignment horizontal="right" vertical="center"/>
    </xf>
    <xf numFmtId="4" fontId="243" fillId="72" borderId="397" applyNumberFormat="0" applyProtection="0">
      <alignment horizontal="right" vertical="center"/>
    </xf>
    <xf numFmtId="4" fontId="243" fillId="71" borderId="397" applyNumberFormat="0" applyProtection="0">
      <alignment horizontal="right" vertical="center"/>
    </xf>
    <xf numFmtId="4" fontId="243" fillId="71" borderId="397" applyNumberFormat="0" applyProtection="0">
      <alignment horizontal="right" vertical="center"/>
    </xf>
    <xf numFmtId="4" fontId="243" fillId="47" borderId="397" applyNumberFormat="0" applyProtection="0">
      <alignment horizontal="right" vertical="center"/>
    </xf>
    <xf numFmtId="4" fontId="243" fillId="47" borderId="397" applyNumberFormat="0" applyProtection="0">
      <alignment horizontal="right" vertical="center"/>
    </xf>
    <xf numFmtId="4" fontId="243" fillId="35" borderId="397" applyNumberFormat="0" applyProtection="0">
      <alignment horizontal="right" vertical="center"/>
    </xf>
    <xf numFmtId="4" fontId="243" fillId="35" borderId="397" applyNumberFormat="0" applyProtection="0">
      <alignment horizontal="right" vertical="center"/>
    </xf>
    <xf numFmtId="4" fontId="243" fillId="33" borderId="397" applyNumberFormat="0" applyProtection="0">
      <alignment horizontal="right" vertical="center"/>
    </xf>
    <xf numFmtId="4" fontId="243" fillId="33" borderId="397" applyNumberFormat="0" applyProtection="0">
      <alignment horizontal="right" vertical="center"/>
    </xf>
    <xf numFmtId="4" fontId="243" fillId="32" borderId="397" applyNumberFormat="0" applyProtection="0">
      <alignment horizontal="right" vertical="center"/>
    </xf>
    <xf numFmtId="4" fontId="243" fillId="70" borderId="397" applyNumberFormat="0" applyProtection="0">
      <alignment horizontal="right" vertical="center"/>
    </xf>
    <xf numFmtId="4" fontId="243" fillId="70" borderId="397" applyNumberFormat="0" applyProtection="0">
      <alignment horizontal="right" vertical="center"/>
    </xf>
    <xf numFmtId="4" fontId="243" fillId="69" borderId="397" applyNumberFormat="0" applyProtection="0">
      <alignment horizontal="right" vertical="center"/>
    </xf>
    <xf numFmtId="4" fontId="243" fillId="69" borderId="397" applyNumberFormat="0" applyProtection="0">
      <alignment horizontal="right" vertical="center"/>
    </xf>
    <xf numFmtId="9" fontId="18" fillId="0" borderId="375"/>
    <xf numFmtId="4" fontId="16" fillId="6" borderId="397" applyNumberFormat="0" applyProtection="0">
      <alignment vertical="center"/>
    </xf>
    <xf numFmtId="0" fontId="153" fillId="0" borderId="391">
      <alignment vertical="center"/>
    </xf>
    <xf numFmtId="0" fontId="240" fillId="42" borderId="396" applyNumberFormat="0" applyAlignment="0" applyProtection="0"/>
    <xf numFmtId="0" fontId="240" fillId="13" borderId="396" applyNumberFormat="0" applyAlignment="0" applyProtection="0"/>
    <xf numFmtId="0" fontId="240" fillId="13" borderId="396" applyNumberFormat="0" applyAlignment="0" applyProtection="0"/>
    <xf numFmtId="0" fontId="240" fillId="13" borderId="396" applyNumberFormat="0" applyAlignment="0" applyProtection="0"/>
    <xf numFmtId="0" fontId="240" fillId="13" borderId="396" applyNumberFormat="0" applyAlignment="0" applyProtection="0"/>
    <xf numFmtId="9" fontId="18" fillId="0" borderId="395"/>
    <xf numFmtId="0" fontId="32" fillId="17" borderId="375" applyNumberFormat="0" applyFont="0" applyAlignment="0" applyProtection="0"/>
    <xf numFmtId="0" fontId="32" fillId="17" borderId="375" applyNumberFormat="0" applyFont="0" applyAlignment="0" applyProtection="0"/>
    <xf numFmtId="0" fontId="11" fillId="17" borderId="375" applyNumberFormat="0" applyFont="0" applyAlignment="0" applyProtection="0"/>
    <xf numFmtId="0" fontId="29" fillId="17" borderId="383" applyNumberFormat="0" applyFont="0" applyAlignment="0" applyProtection="0"/>
    <xf numFmtId="0" fontId="29" fillId="17" borderId="383" applyNumberFormat="0" applyFont="0" applyAlignment="0" applyProtection="0"/>
    <xf numFmtId="0" fontId="11" fillId="17" borderId="375" applyNumberFormat="0" applyFont="0" applyAlignment="0" applyProtection="0"/>
    <xf numFmtId="0" fontId="32" fillId="17" borderId="395" applyNumberFormat="0" applyFont="0" applyAlignment="0" applyProtection="0"/>
    <xf numFmtId="0" fontId="32" fillId="17" borderId="395" applyNumberFormat="0" applyFont="0" applyAlignment="0" applyProtection="0"/>
    <xf numFmtId="0" fontId="11" fillId="17" borderId="395" applyNumberFormat="0" applyFont="0" applyAlignment="0" applyProtection="0"/>
    <xf numFmtId="0" fontId="29" fillId="17" borderId="403" applyNumberFormat="0" applyFont="0" applyAlignment="0" applyProtection="0"/>
    <xf numFmtId="0" fontId="29" fillId="17" borderId="403" applyNumberFormat="0" applyFont="0" applyAlignment="0" applyProtection="0"/>
    <xf numFmtId="0" fontId="11" fillId="17" borderId="395" applyNumberFormat="0" applyFont="0" applyAlignment="0" applyProtection="0"/>
    <xf numFmtId="0" fontId="47" fillId="0" borderId="381" applyNumberFormat="0" applyFill="0" applyAlignment="0" applyProtection="0"/>
    <xf numFmtId="167" fontId="128" fillId="0" borderId="393">
      <protection locked="0"/>
    </xf>
    <xf numFmtId="38" fontId="29" fillId="0" borderId="385" applyNumberFormat="0" applyFont="0" applyFill="0" applyAlignment="0" applyProtection="0"/>
    <xf numFmtId="311" fontId="201" fillId="62" borderId="300" applyFont="0" applyFill="0" applyBorder="0" applyAlignment="0">
      <alignment horizontal="center"/>
    </xf>
    <xf numFmtId="311" fontId="201" fillId="62" borderId="300" applyFont="0" applyFill="0" applyBorder="0" applyAlignment="0">
      <alignment horizontal="center"/>
    </xf>
    <xf numFmtId="38" fontId="29" fillId="0" borderId="385" applyNumberFormat="0" applyFont="0" applyFill="0" applyAlignment="0" applyProtection="0"/>
    <xf numFmtId="0" fontId="12" fillId="62" borderId="374">
      <alignment horizontal="left" vertical="center" wrapText="1"/>
    </xf>
    <xf numFmtId="0" fontId="12" fillId="62" borderId="374">
      <alignment horizontal="left" vertical="center" wrapText="1"/>
    </xf>
    <xf numFmtId="172" fontId="65" fillId="0" borderId="386" applyBorder="0"/>
    <xf numFmtId="184" fontId="10" fillId="35" borderId="386" applyBorder="0">
      <alignment horizontal="right"/>
    </xf>
    <xf numFmtId="184" fontId="10" fillId="0" borderId="386" applyBorder="0">
      <alignment horizontal="right"/>
    </xf>
    <xf numFmtId="0" fontId="19" fillId="0" borderId="380">
      <alignment horizontal="left" vertical="center"/>
    </xf>
    <xf numFmtId="0" fontId="19" fillId="0" borderId="380">
      <alignment horizontal="left" vertical="center"/>
    </xf>
    <xf numFmtId="0" fontId="19" fillId="0" borderId="384" applyNumberFormat="0" applyAlignment="0" applyProtection="0">
      <alignment horizontal="left" vertical="center"/>
    </xf>
    <xf numFmtId="38" fontId="29" fillId="0" borderId="385" applyNumberFormat="0" applyFont="0" applyFill="0" applyAlignment="0" applyProtection="0"/>
    <xf numFmtId="1" fontId="58" fillId="9" borderId="389">
      <alignment horizontal="center" vertical="center"/>
    </xf>
    <xf numFmtId="0" fontId="12" fillId="62" borderId="394">
      <alignment horizontal="left" vertical="center" wrapText="1"/>
    </xf>
    <xf numFmtId="0" fontId="12" fillId="62" borderId="394">
      <alignment horizontal="left" vertical="center" wrapText="1"/>
    </xf>
    <xf numFmtId="0" fontId="29" fillId="0" borderId="390" applyNumberFormat="0" applyFont="0" applyFill="0" applyAlignment="0" applyProtection="0">
      <alignment vertical="center" wrapText="1"/>
    </xf>
    <xf numFmtId="0" fontId="10" fillId="0" borderId="380" applyFont="0" applyFill="0" applyBorder="0" applyAlignment="0" applyProtection="0">
      <alignment horizontal="center"/>
    </xf>
    <xf numFmtId="1" fontId="11" fillId="58" borderId="388" applyNumberFormat="0" applyBorder="0" applyAlignment="0">
      <alignment horizontal="centerContinuous" vertical="center"/>
      <protection locked="0"/>
    </xf>
    <xf numFmtId="0" fontId="92" fillId="40" borderId="386"/>
    <xf numFmtId="290" fontId="29" fillId="57" borderId="386" applyNumberFormat="0" applyFont="0" applyBorder="0" applyAlignment="0" applyProtection="0">
      <alignment horizontal="right"/>
    </xf>
    <xf numFmtId="290" fontId="29" fillId="57" borderId="386" applyNumberFormat="0" applyFont="0" applyBorder="0" applyAlignment="0" applyProtection="0">
      <alignment horizontal="right"/>
    </xf>
    <xf numFmtId="172" fontId="65" fillId="0" borderId="370" applyBorder="0"/>
    <xf numFmtId="290" fontId="29" fillId="57" borderId="386" applyNumberFormat="0" applyFont="0" applyBorder="0" applyAlignment="0" applyProtection="0">
      <alignment horizontal="right"/>
    </xf>
    <xf numFmtId="184" fontId="10" fillId="35" borderId="370" applyBorder="0">
      <alignment horizontal="right"/>
    </xf>
    <xf numFmtId="184" fontId="10" fillId="0" borderId="370" applyBorder="0">
      <alignment horizontal="right"/>
    </xf>
    <xf numFmtId="290" fontId="29" fillId="57" borderId="386" applyNumberFormat="0" applyFont="0" applyBorder="0" applyAlignment="0" applyProtection="0">
      <alignment horizontal="right"/>
    </xf>
    <xf numFmtId="1" fontId="58" fillId="9" borderId="389">
      <alignment horizontal="center" vertical="center"/>
    </xf>
    <xf numFmtId="0" fontId="75" fillId="0" borderId="382" applyNumberFormat="0" applyFill="0" applyBorder="0" applyAlignment="0" applyProtection="0"/>
    <xf numFmtId="0" fontId="76" fillId="0" borderId="382" applyNumberFormat="0" applyFill="0" applyBorder="0" applyAlignment="0" applyProtection="0"/>
    <xf numFmtId="0" fontId="77" fillId="0" borderId="382" applyNumberFormat="0" applyFill="0" applyBorder="0" applyAlignment="0" applyProtection="0"/>
    <xf numFmtId="0" fontId="29" fillId="0" borderId="382" applyNumberFormat="0" applyFill="0" applyAlignment="0" applyProtection="0"/>
    <xf numFmtId="0" fontId="148" fillId="11" borderId="383" applyNumberFormat="0" applyAlignment="0" applyProtection="0"/>
    <xf numFmtId="0" fontId="148" fillId="15" borderId="383" applyNumberFormat="0" applyAlignment="0" applyProtection="0"/>
    <xf numFmtId="0" fontId="148" fillId="15" borderId="383" applyNumberFormat="0" applyAlignment="0" applyProtection="0"/>
    <xf numFmtId="0" fontId="148" fillId="11" borderId="383" applyNumberFormat="0" applyAlignment="0" applyProtection="0"/>
    <xf numFmtId="0" fontId="29" fillId="0" borderId="390" applyNumberFormat="0" applyFont="0" applyFill="0" applyAlignment="0" applyProtection="0">
      <alignment vertical="center" wrapText="1"/>
    </xf>
    <xf numFmtId="265" fontId="117" fillId="47" borderId="386" applyFont="0" applyFill="0" applyBorder="0" applyAlignment="0"/>
    <xf numFmtId="0" fontId="92" fillId="40" borderId="370"/>
    <xf numFmtId="167" fontId="128" fillId="0" borderId="393">
      <protection locked="0"/>
    </xf>
    <xf numFmtId="0" fontId="94" fillId="42" borderId="383" applyNumberFormat="0" applyAlignment="0" applyProtection="0"/>
    <xf numFmtId="0" fontId="95" fillId="13" borderId="383" applyNumberFormat="0" applyAlignment="0" applyProtection="0"/>
    <xf numFmtId="0" fontId="95" fillId="13" borderId="383" applyNumberFormat="0" applyAlignment="0" applyProtection="0"/>
    <xf numFmtId="0" fontId="94" fillId="42" borderId="383" applyNumberFormat="0" applyAlignment="0" applyProtection="0"/>
    <xf numFmtId="240" fontId="132" fillId="0" borderId="380" applyNumberFormat="0" applyFill="0" applyBorder="0" applyProtection="0"/>
    <xf numFmtId="240" fontId="132" fillId="0" borderId="380" applyNumberFormat="0" applyFill="0" applyBorder="0" applyProtection="0"/>
    <xf numFmtId="167" fontId="128" fillId="0" borderId="373">
      <protection locked="0"/>
    </xf>
    <xf numFmtId="265" fontId="117" fillId="47" borderId="386" applyFont="0" applyFill="0" applyBorder="0" applyAlignment="0"/>
    <xf numFmtId="265" fontId="117" fillId="47" borderId="386" applyFont="0" applyFill="0" applyBorder="0" applyAlignment="0"/>
    <xf numFmtId="0" fontId="94" fillId="42" borderId="412" applyNumberFormat="0" applyAlignment="0" applyProtection="0"/>
    <xf numFmtId="265" fontId="117" fillId="47" borderId="386" applyFont="0" applyFill="0" applyBorder="0" applyAlignment="0"/>
    <xf numFmtId="265" fontId="117" fillId="47" borderId="386" applyFont="0" applyFill="0" applyBorder="0" applyAlignment="0"/>
    <xf numFmtId="0" fontId="94" fillId="42" borderId="403" applyNumberFormat="0" applyAlignment="0" applyProtection="0"/>
    <xf numFmtId="0" fontId="95" fillId="13" borderId="403" applyNumberFormat="0" applyAlignment="0" applyProtection="0"/>
    <xf numFmtId="0" fontId="95" fillId="13" borderId="403" applyNumberFormat="0" applyAlignment="0" applyProtection="0"/>
    <xf numFmtId="0" fontId="94" fillId="42" borderId="403" applyNumberFormat="0" applyAlignment="0" applyProtection="0"/>
    <xf numFmtId="251" fontId="18" fillId="0" borderId="389" applyNumberFormat="0" applyFont="0" applyFill="0" applyAlignment="0">
      <alignment vertical="center"/>
    </xf>
    <xf numFmtId="1" fontId="86" fillId="30" borderId="389">
      <alignment horizontal="center"/>
    </xf>
    <xf numFmtId="265" fontId="117" fillId="47" borderId="370" applyFont="0" applyFill="0" applyBorder="0" applyAlignment="0"/>
    <xf numFmtId="265" fontId="117" fillId="47" borderId="370" applyFont="0" applyFill="0" applyBorder="0" applyAlignment="0"/>
    <xf numFmtId="265" fontId="117" fillId="47" borderId="370" applyFont="0" applyFill="0" applyBorder="0" applyAlignment="0"/>
    <xf numFmtId="265" fontId="117" fillId="47" borderId="370" applyFont="0" applyFill="0" applyBorder="0" applyAlignment="0"/>
    <xf numFmtId="0" fontId="94" fillId="42" borderId="383" applyNumberFormat="0" applyAlignment="0" applyProtection="0"/>
    <xf numFmtId="0" fontId="95" fillId="13" borderId="383" applyNumberFormat="0" applyAlignment="0" applyProtection="0"/>
    <xf numFmtId="0" fontId="95" fillId="13" borderId="383" applyNumberFormat="0" applyAlignment="0" applyProtection="0"/>
    <xf numFmtId="167" fontId="128" fillId="0" borderId="373">
      <protection locked="0"/>
    </xf>
    <xf numFmtId="167" fontId="128" fillId="0" borderId="373">
      <protection locked="0"/>
    </xf>
    <xf numFmtId="0" fontId="94" fillId="42" borderId="383" applyNumberFormat="0" applyAlignment="0" applyProtection="0"/>
    <xf numFmtId="0" fontId="29" fillId="0" borderId="402" applyNumberFormat="0" applyFill="0" applyAlignment="0" applyProtection="0"/>
    <xf numFmtId="0" fontId="29" fillId="0" borderId="382" applyNumberFormat="0" applyFill="0" applyAlignment="0" applyProtection="0"/>
    <xf numFmtId="0" fontId="77" fillId="0" borderId="382" applyNumberFormat="0" applyFill="0" applyBorder="0" applyAlignment="0" applyProtection="0"/>
    <xf numFmtId="0" fontId="76" fillId="0" borderId="382" applyNumberFormat="0" applyFill="0" applyBorder="0" applyAlignment="0" applyProtection="0"/>
    <xf numFmtId="0" fontId="75" fillId="0" borderId="382" applyNumberFormat="0" applyFill="0" applyBorder="0" applyAlignment="0" applyProtection="0"/>
    <xf numFmtId="1" fontId="86" fillId="30" borderId="389">
      <alignment horizontal="center"/>
    </xf>
    <xf numFmtId="0" fontId="44" fillId="30" borderId="389" applyNumberFormat="0" applyAlignment="0" applyProtection="0"/>
    <xf numFmtId="247" fontId="67" fillId="36" borderId="380" applyFont="0">
      <alignment horizontal="right"/>
    </xf>
    <xf numFmtId="247" fontId="67" fillId="36" borderId="380" applyFont="0">
      <alignment horizontal="right"/>
    </xf>
    <xf numFmtId="0" fontId="148" fillId="11" borderId="383" applyNumberFormat="0" applyAlignment="0" applyProtection="0"/>
    <xf numFmtId="0" fontId="148" fillId="15" borderId="383" applyNumberFormat="0" applyAlignment="0" applyProtection="0"/>
    <xf numFmtId="0" fontId="148" fillId="15" borderId="383" applyNumberFormat="0" applyAlignment="0" applyProtection="0"/>
    <xf numFmtId="0" fontId="148" fillId="11" borderId="383" applyNumberFormat="0" applyAlignment="0" applyProtection="0"/>
    <xf numFmtId="184" fontId="10" fillId="0" borderId="386" applyBorder="0">
      <alignment horizontal="right"/>
    </xf>
    <xf numFmtId="184" fontId="10" fillId="35" borderId="386" applyBorder="0">
      <alignment horizontal="right"/>
    </xf>
    <xf numFmtId="172" fontId="65" fillId="0" borderId="386" applyBorder="0"/>
    <xf numFmtId="290" fontId="29" fillId="57" borderId="370" applyNumberFormat="0" applyFont="0" applyBorder="0" applyAlignment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1" fontId="11" fillId="58" borderId="371" applyNumberFormat="0" applyBorder="0" applyAlignment="0">
      <alignment horizontal="centerContinuous" vertical="center"/>
      <protection locked="0"/>
    </xf>
    <xf numFmtId="0" fontId="47" fillId="0" borderId="401" applyNumberFormat="0" applyFill="0" applyAlignment="0" applyProtection="0"/>
    <xf numFmtId="0" fontId="47" fillId="0" borderId="381" applyNumberFormat="0" applyFill="0" applyAlignment="0" applyProtection="0"/>
    <xf numFmtId="0" fontId="12" fillId="62" borderId="374">
      <alignment horizontal="left" vertical="center" wrapText="1"/>
    </xf>
    <xf numFmtId="0" fontId="12" fillId="62" borderId="374">
      <alignment horizontal="left" vertical="center" wrapText="1"/>
    </xf>
    <xf numFmtId="38" fontId="29" fillId="0" borderId="385" applyNumberFormat="0" applyFont="0" applyFill="0" applyAlignment="0" applyProtection="0"/>
    <xf numFmtId="0" fontId="95" fillId="13" borderId="403" applyNumberFormat="0" applyAlignment="0" applyProtection="0"/>
    <xf numFmtId="0" fontId="94" fillId="42" borderId="403" applyNumberFormat="0" applyAlignment="0" applyProtection="0"/>
    <xf numFmtId="0" fontId="240" fillId="13" borderId="396" applyNumberFormat="0" applyAlignment="0" applyProtection="0"/>
    <xf numFmtId="0" fontId="240" fillId="13" borderId="396" applyNumberFormat="0" applyAlignment="0" applyProtection="0"/>
    <xf numFmtId="0" fontId="240" fillId="13" borderId="396" applyNumberFormat="0" applyAlignment="0" applyProtection="0"/>
    <xf numFmtId="0" fontId="240" fillId="13" borderId="396" applyNumberFormat="0" applyAlignment="0" applyProtection="0"/>
    <xf numFmtId="0" fontId="240" fillId="42" borderId="396" applyNumberFormat="0" applyAlignment="0" applyProtection="0"/>
    <xf numFmtId="0" fontId="240" fillId="42" borderId="396" applyNumberFormat="0" applyAlignment="0" applyProtection="0"/>
    <xf numFmtId="4" fontId="16" fillId="6" borderId="397" applyNumberFormat="0" applyProtection="0">
      <alignment vertical="center"/>
    </xf>
    <xf numFmtId="4" fontId="16" fillId="6" borderId="397" applyNumberFormat="0" applyProtection="0">
      <alignment vertical="center"/>
    </xf>
    <xf numFmtId="4" fontId="242" fillId="6" borderId="397" applyNumberFormat="0" applyProtection="0">
      <alignment vertical="center"/>
    </xf>
    <xf numFmtId="0" fontId="77" fillId="0" borderId="402" applyNumberFormat="0" applyFill="0" applyBorder="0" applyAlignment="0" applyProtection="0"/>
    <xf numFmtId="0" fontId="29" fillId="0" borderId="402" applyNumberFormat="0" applyFill="0" applyAlignment="0" applyProtection="0"/>
    <xf numFmtId="0" fontId="75" fillId="0" borderId="402" applyNumberFormat="0" applyFill="0" applyBorder="0" applyAlignment="0" applyProtection="0"/>
    <xf numFmtId="4" fontId="243" fillId="6" borderId="397" applyNumberFormat="0" applyProtection="0">
      <alignment horizontal="left" vertical="center" indent="1"/>
    </xf>
    <xf numFmtId="4" fontId="243" fillId="69" borderId="397" applyNumberFormat="0" applyProtection="0">
      <alignment horizontal="right" vertical="center"/>
    </xf>
    <xf numFmtId="4" fontId="243" fillId="70" borderId="397" applyNumberFormat="0" applyProtection="0">
      <alignment horizontal="right" vertical="center"/>
    </xf>
    <xf numFmtId="4" fontId="243" fillId="32" borderId="397" applyNumberFormat="0" applyProtection="0">
      <alignment horizontal="right" vertical="center"/>
    </xf>
    <xf numFmtId="247" fontId="67" fillId="36" borderId="380" applyFont="0">
      <alignment horizontal="right"/>
    </xf>
    <xf numFmtId="4" fontId="16" fillId="6" borderId="420" applyNumberFormat="0" applyProtection="0">
      <alignment vertical="center"/>
    </xf>
    <xf numFmtId="4" fontId="16" fillId="6" borderId="420" applyNumberFormat="0" applyProtection="0">
      <alignment vertical="center"/>
    </xf>
    <xf numFmtId="4" fontId="242" fillId="6" borderId="420" applyNumberFormat="0" applyProtection="0">
      <alignment vertical="center"/>
    </xf>
    <xf numFmtId="4" fontId="243" fillId="32" borderId="420" applyNumberFormat="0" applyProtection="0">
      <alignment horizontal="right" vertical="center"/>
    </xf>
    <xf numFmtId="4" fontId="243" fillId="69" borderId="420" applyNumberFormat="0" applyProtection="0">
      <alignment horizontal="right" vertical="center"/>
    </xf>
    <xf numFmtId="4" fontId="243" fillId="69" borderId="420" applyNumberFormat="0" applyProtection="0">
      <alignment horizontal="right" vertical="center"/>
    </xf>
    <xf numFmtId="4" fontId="243" fillId="70" borderId="420" applyNumberFormat="0" applyProtection="0">
      <alignment horizontal="right" vertical="center"/>
    </xf>
    <xf numFmtId="4" fontId="16" fillId="74" borderId="421" applyNumberFormat="0" applyProtection="0">
      <alignment horizontal="left" vertical="center" indent="1"/>
    </xf>
    <xf numFmtId="4" fontId="243" fillId="35" borderId="420" applyNumberFormat="0" applyProtection="0">
      <alignment horizontal="right" vertical="center"/>
    </xf>
    <xf numFmtId="4" fontId="243" fillId="35" borderId="420" applyNumberFormat="0" applyProtection="0">
      <alignment horizontal="right" vertical="center"/>
    </xf>
    <xf numFmtId="4" fontId="243" fillId="73" borderId="420" applyNumberFormat="0" applyProtection="0">
      <alignment horizontal="right" vertical="center"/>
    </xf>
    <xf numFmtId="4" fontId="243" fillId="32" borderId="397" applyNumberFormat="0" applyProtection="0">
      <alignment horizontal="right" vertical="center"/>
    </xf>
    <xf numFmtId="4" fontId="243" fillId="73" borderId="397" applyNumberFormat="0" applyProtection="0">
      <alignment horizontal="right" vertical="center"/>
    </xf>
    <xf numFmtId="4" fontId="243" fillId="73" borderId="397" applyNumberFormat="0" applyProtection="0">
      <alignment horizontal="right" vertical="center"/>
    </xf>
    <xf numFmtId="4" fontId="243" fillId="8" borderId="397" applyNumberFormat="0" applyProtection="0">
      <alignment horizontal="right" vertical="center"/>
    </xf>
    <xf numFmtId="4" fontId="243" fillId="8" borderId="397" applyNumberFormat="0" applyProtection="0">
      <alignment horizontal="right" vertical="center"/>
    </xf>
    <xf numFmtId="4" fontId="244" fillId="8" borderId="397" applyNumberFormat="0" applyProtection="0">
      <alignment horizontal="right" vertical="center"/>
    </xf>
    <xf numFmtId="4" fontId="246" fillId="8" borderId="397" applyNumberFormat="0" applyProtection="0">
      <alignment horizontal="right" vertical="center"/>
    </xf>
    <xf numFmtId="0" fontId="49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11" fillId="0" borderId="315" applyNumberFormat="0" applyFill="0" applyProtection="0">
      <alignment horizontal="center"/>
    </xf>
    <xf numFmtId="0" fontId="49" fillId="0" borderId="315" applyNumberFormat="0" applyFill="0" applyProtection="0">
      <alignment horizontal="center"/>
    </xf>
    <xf numFmtId="0" fontId="11" fillId="17" borderId="375" applyNumberFormat="0" applyFont="0" applyAlignment="0" applyProtection="0"/>
    <xf numFmtId="0" fontId="29" fillId="17" borderId="383" applyNumberFormat="0" applyFont="0" applyAlignment="0" applyProtection="0"/>
    <xf numFmtId="0" fontId="29" fillId="17" borderId="383" applyNumberFormat="0" applyFont="0" applyAlignment="0" applyProtection="0"/>
    <xf numFmtId="0" fontId="11" fillId="17" borderId="375" applyNumberFormat="0" applyFont="0" applyAlignment="0" applyProtection="0"/>
    <xf numFmtId="0" fontId="32" fillId="17" borderId="375" applyNumberFormat="0" applyFont="0" applyAlignment="0" applyProtection="0"/>
    <xf numFmtId="0" fontId="32" fillId="17" borderId="375" applyNumberFormat="0" applyFont="0" applyAlignment="0" applyProtection="0"/>
    <xf numFmtId="9" fontId="18" fillId="0" borderId="375"/>
    <xf numFmtId="0" fontId="12" fillId="0" borderId="399"/>
    <xf numFmtId="0" fontId="259" fillId="0" borderId="386" applyNumberFormat="0" applyFill="0" applyProtection="0">
      <alignment horizontal="right"/>
    </xf>
    <xf numFmtId="0" fontId="259" fillId="0" borderId="386" applyNumberFormat="0" applyFill="0" applyProtection="0">
      <alignment horizontal="right"/>
    </xf>
    <xf numFmtId="0" fontId="259" fillId="0" borderId="407" applyNumberFormat="0" applyFill="0" applyProtection="0">
      <alignment horizontal="right"/>
    </xf>
    <xf numFmtId="0" fontId="240" fillId="13" borderId="376" applyNumberFormat="0" applyAlignment="0" applyProtection="0"/>
    <xf numFmtId="0" fontId="240" fillId="13" borderId="376" applyNumberFormat="0" applyAlignment="0" applyProtection="0"/>
    <xf numFmtId="0" fontId="240" fillId="13" borderId="376" applyNumberFormat="0" applyAlignment="0" applyProtection="0"/>
    <xf numFmtId="0" fontId="240" fillId="13" borderId="376" applyNumberFormat="0" applyAlignment="0" applyProtection="0"/>
    <xf numFmtId="0" fontId="240" fillId="42" borderId="376" applyNumberFormat="0" applyAlignment="0" applyProtection="0"/>
    <xf numFmtId="0" fontId="240" fillId="42" borderId="376" applyNumberFormat="0" applyAlignment="0" applyProtection="0"/>
    <xf numFmtId="4" fontId="16" fillId="6" borderId="377" applyNumberFormat="0" applyProtection="0">
      <alignment vertical="center"/>
    </xf>
    <xf numFmtId="4" fontId="16" fillId="6" borderId="377" applyNumberFormat="0" applyProtection="0">
      <alignment vertical="center"/>
    </xf>
    <xf numFmtId="4" fontId="242" fillId="6" borderId="377" applyNumberFormat="0" applyProtection="0">
      <alignment vertical="center"/>
    </xf>
    <xf numFmtId="4" fontId="242" fillId="6" borderId="377" applyNumberFormat="0" applyProtection="0">
      <alignment vertical="center"/>
    </xf>
    <xf numFmtId="4" fontId="243" fillId="6" borderId="377" applyNumberFormat="0" applyProtection="0">
      <alignment horizontal="left" vertical="center" indent="1"/>
    </xf>
    <xf numFmtId="4" fontId="243" fillId="6" borderId="377" applyNumberFormat="0" applyProtection="0">
      <alignment horizontal="left" vertical="center" indent="1"/>
    </xf>
    <xf numFmtId="4" fontId="243" fillId="69" borderId="377" applyNumberFormat="0" applyProtection="0">
      <alignment horizontal="right" vertical="center"/>
    </xf>
    <xf numFmtId="4" fontId="243" fillId="69" borderId="377" applyNumberFormat="0" applyProtection="0">
      <alignment horizontal="right" vertical="center"/>
    </xf>
    <xf numFmtId="4" fontId="243" fillId="70" borderId="377" applyNumberFormat="0" applyProtection="0">
      <alignment horizontal="right" vertical="center"/>
    </xf>
    <xf numFmtId="4" fontId="243" fillId="70" borderId="377" applyNumberFormat="0" applyProtection="0">
      <alignment horizontal="right" vertical="center"/>
    </xf>
    <xf numFmtId="4" fontId="243" fillId="32" borderId="377" applyNumberFormat="0" applyProtection="0">
      <alignment horizontal="right" vertical="center"/>
    </xf>
    <xf numFmtId="4" fontId="243" fillId="32" borderId="377" applyNumberFormat="0" applyProtection="0">
      <alignment horizontal="right" vertical="center"/>
    </xf>
    <xf numFmtId="4" fontId="243" fillId="33" borderId="377" applyNumberFormat="0" applyProtection="0">
      <alignment horizontal="right" vertical="center"/>
    </xf>
    <xf numFmtId="4" fontId="243" fillId="33" borderId="377" applyNumberFormat="0" applyProtection="0">
      <alignment horizontal="right" vertical="center"/>
    </xf>
    <xf numFmtId="4" fontId="243" fillId="35" borderId="377" applyNumberFormat="0" applyProtection="0">
      <alignment horizontal="right" vertical="center"/>
    </xf>
    <xf numFmtId="4" fontId="243" fillId="35" borderId="377" applyNumberFormat="0" applyProtection="0">
      <alignment horizontal="right" vertical="center"/>
    </xf>
    <xf numFmtId="4" fontId="243" fillId="47" borderId="377" applyNumberFormat="0" applyProtection="0">
      <alignment horizontal="right" vertical="center"/>
    </xf>
    <xf numFmtId="4" fontId="243" fillId="47" borderId="377" applyNumberFormat="0" applyProtection="0">
      <alignment horizontal="right" vertical="center"/>
    </xf>
    <xf numFmtId="4" fontId="243" fillId="71" borderId="377" applyNumberFormat="0" applyProtection="0">
      <alignment horizontal="right" vertical="center"/>
    </xf>
    <xf numFmtId="4" fontId="243" fillId="71" borderId="377" applyNumberFormat="0" applyProtection="0">
      <alignment horizontal="right" vertical="center"/>
    </xf>
    <xf numFmtId="4" fontId="243" fillId="72" borderId="377" applyNumberFormat="0" applyProtection="0">
      <alignment horizontal="right" vertical="center"/>
    </xf>
    <xf numFmtId="4" fontId="243" fillId="72" borderId="377" applyNumberFormat="0" applyProtection="0">
      <alignment horizontal="right" vertical="center"/>
    </xf>
    <xf numFmtId="4" fontId="243" fillId="73" borderId="377" applyNumberFormat="0" applyProtection="0">
      <alignment horizontal="right" vertical="center"/>
    </xf>
    <xf numFmtId="4" fontId="243" fillId="73" borderId="377" applyNumberFormat="0" applyProtection="0">
      <alignment horizontal="right" vertical="center"/>
    </xf>
    <xf numFmtId="4" fontId="243" fillId="37" borderId="377" applyNumberFormat="0" applyProtection="0">
      <alignment horizontal="right" vertical="center"/>
    </xf>
    <xf numFmtId="4" fontId="243" fillId="37" borderId="377" applyNumberFormat="0" applyProtection="0">
      <alignment horizontal="right" vertical="center"/>
    </xf>
    <xf numFmtId="4" fontId="243" fillId="8" borderId="377" applyNumberFormat="0" applyProtection="0">
      <alignment vertical="center"/>
    </xf>
    <xf numFmtId="4" fontId="243" fillId="8" borderId="377" applyNumberFormat="0" applyProtection="0">
      <alignment vertical="center"/>
    </xf>
    <xf numFmtId="4" fontId="244" fillId="8" borderId="377" applyNumberFormat="0" applyProtection="0">
      <alignment vertical="center"/>
    </xf>
    <xf numFmtId="4" fontId="244" fillId="8" borderId="377" applyNumberFormat="0" applyProtection="0">
      <alignment vertical="center"/>
    </xf>
    <xf numFmtId="4" fontId="16" fillId="37" borderId="378" applyNumberFormat="0" applyProtection="0">
      <alignment horizontal="left" vertical="center" indent="1"/>
    </xf>
    <xf numFmtId="4" fontId="16" fillId="37" borderId="378" applyNumberFormat="0" applyProtection="0">
      <alignment horizontal="left" vertical="center" indent="1"/>
    </xf>
    <xf numFmtId="4" fontId="243" fillId="8" borderId="377" applyNumberFormat="0" applyProtection="0">
      <alignment horizontal="right" vertical="center"/>
    </xf>
    <xf numFmtId="4" fontId="243" fillId="8" borderId="377" applyNumberFormat="0" applyProtection="0">
      <alignment horizontal="right" vertical="center"/>
    </xf>
    <xf numFmtId="4" fontId="244" fillId="8" borderId="377" applyNumberFormat="0" applyProtection="0">
      <alignment horizontal="right" vertical="center"/>
    </xf>
    <xf numFmtId="4" fontId="244" fillId="8" borderId="377" applyNumberFormat="0" applyProtection="0">
      <alignment horizontal="right" vertical="center"/>
    </xf>
    <xf numFmtId="4" fontId="16" fillId="37" borderId="377" applyNumberFormat="0" applyProtection="0">
      <alignment horizontal="left" vertical="center" indent="1"/>
    </xf>
    <xf numFmtId="4" fontId="16" fillId="37" borderId="377" applyNumberFormat="0" applyProtection="0">
      <alignment horizontal="left" vertical="center" indent="1"/>
    </xf>
    <xf numFmtId="4" fontId="245" fillId="75" borderId="378" applyNumberFormat="0" applyProtection="0">
      <alignment horizontal="left" vertical="center" indent="1"/>
    </xf>
    <xf numFmtId="4" fontId="245" fillId="75" borderId="378" applyNumberFormat="0" applyProtection="0">
      <alignment horizontal="left" vertical="center" indent="1"/>
    </xf>
    <xf numFmtId="4" fontId="246" fillId="8" borderId="377" applyNumberFormat="0" applyProtection="0">
      <alignment horizontal="right" vertical="center"/>
    </xf>
    <xf numFmtId="4" fontId="246" fillId="8" borderId="377" applyNumberFormat="0" applyProtection="0">
      <alignment horizontal="right" vertical="center"/>
    </xf>
    <xf numFmtId="39" fontId="12" fillId="0" borderId="400" applyNumberFormat="0" applyBorder="0">
      <alignment horizontal="right"/>
    </xf>
    <xf numFmtId="0" fontId="259" fillId="0" borderId="407" applyNumberFormat="0" applyFill="0" applyProtection="0">
      <alignment horizontal="right"/>
    </xf>
    <xf numFmtId="0" fontId="11" fillId="0" borderId="386" applyNumberFormat="0" applyFont="0" applyFill="0" applyAlignment="0" applyProtection="0"/>
    <xf numFmtId="0" fontId="302" fillId="0" borderId="410" applyNumberFormat="0" applyFill="0" applyBorder="0" applyAlignment="0" applyProtection="0"/>
    <xf numFmtId="4" fontId="246" fillId="8" borderId="420" applyNumberFormat="0" applyProtection="0">
      <alignment horizontal="right" vertical="center"/>
    </xf>
    <xf numFmtId="0" fontId="303" fillId="0" borderId="410" applyNumberFormat="0" applyFill="0" applyBorder="0" applyAlignment="0" applyProtection="0"/>
    <xf numFmtId="4" fontId="16" fillId="74" borderId="433" applyNumberFormat="0" applyProtection="0">
      <alignment horizontal="left" vertical="center" indent="1"/>
    </xf>
    <xf numFmtId="0" fontId="261" fillId="0" borderId="410" applyNumberFormat="0" applyFill="0" applyBorder="0" applyAlignment="0" applyProtection="0"/>
    <xf numFmtId="0" fontId="302" fillId="0" borderId="410" applyNumberFormat="0" applyFill="0" applyBorder="0" applyAlignment="0" applyProtection="0"/>
    <xf numFmtId="0" fontId="12" fillId="0" borderId="423"/>
    <xf numFmtId="4" fontId="246" fillId="8" borderId="420" applyNumberFormat="0" applyProtection="0">
      <alignment horizontal="right" vertical="center"/>
    </xf>
    <xf numFmtId="0" fontId="11" fillId="0" borderId="429" applyBorder="0">
      <alignment horizontal="right"/>
    </xf>
    <xf numFmtId="172" fontId="238" fillId="0" borderId="424" applyNumberFormat="0" applyAlignment="0" applyProtection="0">
      <alignment horizontal="right" vertical="center"/>
    </xf>
    <xf numFmtId="4" fontId="246" fillId="8" borderId="420" applyNumberFormat="0" applyProtection="0">
      <alignment horizontal="right" vertical="center"/>
    </xf>
    <xf numFmtId="4" fontId="16" fillId="37" borderId="422" applyNumberFormat="0" applyProtection="0">
      <alignment horizontal="left" vertical="center" indent="1"/>
    </xf>
    <xf numFmtId="4" fontId="244" fillId="8" borderId="420" applyNumberFormat="0" applyProtection="0">
      <alignment horizontal="right" vertical="center"/>
    </xf>
    <xf numFmtId="4" fontId="244" fillId="8" borderId="420" applyNumberFormat="0" applyProtection="0">
      <alignment horizontal="right" vertical="center"/>
    </xf>
    <xf numFmtId="4" fontId="243" fillId="8" borderId="420" applyNumberFormat="0" applyProtection="0">
      <alignment horizontal="right" vertical="center"/>
    </xf>
    <xf numFmtId="4" fontId="243" fillId="73" borderId="420" applyNumberFormat="0" applyProtection="0">
      <alignment horizontal="right" vertical="center"/>
    </xf>
    <xf numFmtId="4" fontId="243" fillId="37" borderId="420" applyNumberFormat="0" applyProtection="0">
      <alignment horizontal="right" vertical="center"/>
    </xf>
    <xf numFmtId="4" fontId="243" fillId="8" borderId="420" applyNumberFormat="0" applyProtection="0">
      <alignment vertical="center"/>
    </xf>
    <xf numFmtId="4" fontId="243" fillId="73" borderId="420" applyNumberFormat="0" applyProtection="0">
      <alignment horizontal="right" vertical="center"/>
    </xf>
    <xf numFmtId="4" fontId="243" fillId="33" borderId="420" applyNumberFormat="0" applyProtection="0">
      <alignment horizontal="right" vertical="center"/>
    </xf>
    <xf numFmtId="4" fontId="243" fillId="47" borderId="420" applyNumberFormat="0" applyProtection="0">
      <alignment horizontal="right" vertical="center"/>
    </xf>
    <xf numFmtId="4" fontId="243" fillId="47" borderId="420" applyNumberFormat="0" applyProtection="0">
      <alignment horizontal="right" vertical="center"/>
    </xf>
    <xf numFmtId="4" fontId="243" fillId="35" borderId="420" applyNumberFormat="0" applyProtection="0">
      <alignment horizontal="right" vertical="center"/>
    </xf>
    <xf numFmtId="0" fontId="148" fillId="11" borderId="403" applyNumberFormat="0" applyAlignment="0" applyProtection="0"/>
    <xf numFmtId="0" fontId="148" fillId="15" borderId="403" applyNumberFormat="0" applyAlignment="0" applyProtection="0"/>
    <xf numFmtId="0" fontId="148" fillId="15" borderId="403" applyNumberFormat="0" applyAlignment="0" applyProtection="0"/>
    <xf numFmtId="0" fontId="148" fillId="11" borderId="403" applyNumberFormat="0" applyAlignment="0" applyProtection="0"/>
    <xf numFmtId="0" fontId="12" fillId="0" borderId="379"/>
    <xf numFmtId="0" fontId="12" fillId="0" borderId="379"/>
    <xf numFmtId="0" fontId="259" fillId="0" borderId="370" applyNumberFormat="0" applyFill="0" applyProtection="0">
      <alignment horizontal="right"/>
    </xf>
    <xf numFmtId="0" fontId="259" fillId="0" borderId="370" applyNumberFormat="0" applyFill="0" applyProtection="0">
      <alignment horizontal="right"/>
    </xf>
    <xf numFmtId="0" fontId="259" fillId="0" borderId="370" applyNumberFormat="0" applyFill="0" applyProtection="0">
      <alignment horizontal="right"/>
    </xf>
    <xf numFmtId="0" fontId="259" fillId="0" borderId="370" applyNumberFormat="0" applyFill="0" applyProtection="0">
      <alignment horizontal="right"/>
    </xf>
    <xf numFmtId="290" fontId="29" fillId="57" borderId="386" applyNumberFormat="0" applyFont="0" applyBorder="0" applyAlignment="0" applyProtection="0">
      <alignment horizontal="right"/>
    </xf>
    <xf numFmtId="290" fontId="29" fillId="57" borderId="386" applyNumberFormat="0" applyFont="0" applyBorder="0" applyAlignment="0" applyProtection="0">
      <alignment horizontal="right"/>
    </xf>
    <xf numFmtId="290" fontId="29" fillId="57" borderId="386" applyNumberFormat="0" applyFont="0" applyBorder="0" applyAlignment="0" applyProtection="0">
      <alignment horizontal="right"/>
    </xf>
    <xf numFmtId="0" fontId="261" fillId="0" borderId="382" applyNumberFormat="0" applyFill="0" applyBorder="0" applyAlignment="0" applyProtection="0"/>
    <xf numFmtId="0" fontId="32" fillId="17" borderId="417" applyNumberFormat="0" applyFont="0" applyAlignment="0" applyProtection="0"/>
    <xf numFmtId="0" fontId="32" fillId="17" borderId="417" applyNumberFormat="0" applyFont="0" applyAlignment="0" applyProtection="0"/>
    <xf numFmtId="0" fontId="77" fillId="0" borderId="410" applyNumberFormat="0" applyFill="0" applyBorder="0" applyAlignment="0" applyProtection="0"/>
    <xf numFmtId="0" fontId="76" fillId="0" borderId="410" applyNumberFormat="0" applyFill="0" applyBorder="0" applyAlignment="0" applyProtection="0"/>
    <xf numFmtId="167" fontId="128" fillId="0" borderId="393">
      <protection locked="0"/>
    </xf>
    <xf numFmtId="265" fontId="117" fillId="47" borderId="386" applyFont="0" applyFill="0" applyBorder="0" applyAlignment="0"/>
    <xf numFmtId="265" fontId="117" fillId="47" borderId="386" applyFont="0" applyFill="0" applyBorder="0" applyAlignment="0"/>
    <xf numFmtId="265" fontId="117" fillId="47" borderId="386" applyFont="0" applyFill="0" applyBorder="0" applyAlignment="0"/>
    <xf numFmtId="290" fontId="29" fillId="57" borderId="386" applyNumberFormat="0" applyFont="0" applyBorder="0" applyAlignment="0" applyProtection="0">
      <alignment horizontal="right"/>
    </xf>
    <xf numFmtId="290" fontId="29" fillId="57" borderId="386" applyNumberFormat="0" applyFont="0" applyBorder="0" applyAlignment="0" applyProtection="0">
      <alignment horizontal="right"/>
    </xf>
    <xf numFmtId="0" fontId="11" fillId="17" borderId="395" applyNumberFormat="0" applyFont="0" applyAlignment="0" applyProtection="0"/>
    <xf numFmtId="0" fontId="11" fillId="17" borderId="395" applyNumberFormat="0" applyFont="0" applyAlignment="0" applyProtection="0"/>
    <xf numFmtId="0" fontId="32" fillId="17" borderId="395" applyNumberFormat="0" applyFont="0" applyAlignment="0" applyProtection="0"/>
    <xf numFmtId="0" fontId="11" fillId="0" borderId="370" applyNumberFormat="0" applyFont="0" applyFill="0" applyAlignment="0" applyProtection="0"/>
    <xf numFmtId="4" fontId="243" fillId="70" borderId="397" applyNumberFormat="0" applyProtection="0">
      <alignment horizontal="right" vertical="center"/>
    </xf>
    <xf numFmtId="0" fontId="302" fillId="0" borderId="382" applyNumberFormat="0" applyFill="0" applyBorder="0" applyAlignment="0" applyProtection="0"/>
    <xf numFmtId="0" fontId="303" fillId="0" borderId="382" applyNumberFormat="0" applyFill="0" applyBorder="0" applyAlignment="0" applyProtection="0"/>
    <xf numFmtId="0" fontId="304" fillId="0" borderId="382" applyNumberFormat="0" applyFill="0" applyBorder="0" applyAlignment="0" applyProtection="0"/>
    <xf numFmtId="4" fontId="243" fillId="6" borderId="397" applyNumberFormat="0" applyProtection="0">
      <alignment horizontal="left" vertical="center" indent="1"/>
    </xf>
    <xf numFmtId="0" fontId="44" fillId="30" borderId="389" applyNumberFormat="0" applyAlignment="0" applyProtection="0"/>
    <xf numFmtId="4" fontId="243" fillId="69" borderId="377" applyNumberFormat="0" applyProtection="0">
      <alignment horizontal="right" vertical="center"/>
    </xf>
    <xf numFmtId="4" fontId="243" fillId="6" borderId="377" applyNumberFormat="0" applyProtection="0">
      <alignment horizontal="left" vertical="center" indent="1"/>
    </xf>
    <xf numFmtId="0" fontId="240" fillId="42" borderId="376" applyNumberFormat="0" applyAlignment="0" applyProtection="0"/>
    <xf numFmtId="0" fontId="240" fillId="13" borderId="376" applyNumberFormat="0" applyAlignment="0" applyProtection="0"/>
    <xf numFmtId="0" fontId="240" fillId="42" borderId="396" applyNumberFormat="0" applyAlignment="0" applyProtection="0"/>
    <xf numFmtId="0" fontId="47" fillId="0" borderId="381" applyNumberFormat="0" applyFill="0" applyAlignment="0" applyProtection="0"/>
    <xf numFmtId="251" fontId="18" fillId="0" borderId="389" applyNumberFormat="0" applyFont="0" applyFill="0" applyAlignment="0">
      <alignment vertical="center"/>
    </xf>
    <xf numFmtId="0" fontId="77" fillId="0" borderId="402" applyNumberFormat="0" applyFill="0" applyBorder="0" applyAlignment="0" applyProtection="0"/>
    <xf numFmtId="0" fontId="76" fillId="0" borderId="402" applyNumberFormat="0" applyFill="0" applyBorder="0" applyAlignment="0" applyProtection="0"/>
    <xf numFmtId="0" fontId="75" fillId="0" borderId="402" applyNumberFormat="0" applyFill="0" applyBorder="0" applyAlignment="0" applyProtection="0"/>
    <xf numFmtId="1" fontId="86" fillId="30" borderId="389">
      <alignment horizontal="center"/>
    </xf>
    <xf numFmtId="0" fontId="44" fillId="30" borderId="389" applyNumberFormat="0" applyAlignment="0" applyProtection="0"/>
    <xf numFmtId="0" fontId="12" fillId="62" borderId="394">
      <alignment horizontal="left" vertical="center" wrapText="1"/>
    </xf>
    <xf numFmtId="0" fontId="12" fillId="62" borderId="394">
      <alignment horizontal="left" vertical="center" wrapText="1"/>
    </xf>
    <xf numFmtId="0" fontId="92" fillId="40" borderId="386"/>
    <xf numFmtId="251" fontId="18" fillId="0" borderId="389" applyNumberFormat="0" applyFont="0" applyFill="0" applyAlignment="0">
      <alignment vertical="center"/>
    </xf>
    <xf numFmtId="290" fontId="29" fillId="57" borderId="370" applyNumberFormat="0" applyFont="0" applyBorder="0" applyAlignment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290" fontId="29" fillId="57" borderId="370" applyNumberFormat="0" applyFont="0" applyBorder="0" applyAlignment="0" applyProtection="0">
      <alignment horizontal="right"/>
    </xf>
    <xf numFmtId="4" fontId="242" fillId="6" borderId="397" applyNumberFormat="0" applyProtection="0">
      <alignment vertical="center"/>
    </xf>
    <xf numFmtId="4" fontId="243" fillId="6" borderId="397" applyNumberFormat="0" applyProtection="0">
      <alignment horizontal="left" vertical="center" indent="1"/>
    </xf>
    <xf numFmtId="4" fontId="243" fillId="69" borderId="397" applyNumberFormat="0" applyProtection="0">
      <alignment horizontal="right" vertical="center"/>
    </xf>
    <xf numFmtId="4" fontId="243" fillId="33" borderId="397" applyNumberFormat="0" applyProtection="0">
      <alignment horizontal="right" vertical="center"/>
    </xf>
    <xf numFmtId="4" fontId="243" fillId="33" borderId="397" applyNumberFormat="0" applyProtection="0">
      <alignment horizontal="right" vertical="center"/>
    </xf>
    <xf numFmtId="4" fontId="243" fillId="35" borderId="397" applyNumberFormat="0" applyProtection="0">
      <alignment horizontal="right" vertical="center"/>
    </xf>
    <xf numFmtId="4" fontId="243" fillId="35" borderId="397" applyNumberFormat="0" applyProtection="0">
      <alignment horizontal="right" vertical="center"/>
    </xf>
    <xf numFmtId="4" fontId="243" fillId="47" borderId="397" applyNumberFormat="0" applyProtection="0">
      <alignment horizontal="right" vertical="center"/>
    </xf>
    <xf numFmtId="4" fontId="243" fillId="47" borderId="397" applyNumberFormat="0" applyProtection="0">
      <alignment horizontal="right" vertical="center"/>
    </xf>
    <xf numFmtId="4" fontId="243" fillId="71" borderId="397" applyNumberFormat="0" applyProtection="0">
      <alignment horizontal="right" vertical="center"/>
    </xf>
    <xf numFmtId="4" fontId="243" fillId="71" borderId="397" applyNumberFormat="0" applyProtection="0">
      <alignment horizontal="right" vertical="center"/>
    </xf>
    <xf numFmtId="4" fontId="243" fillId="72" borderId="397" applyNumberFormat="0" applyProtection="0">
      <alignment horizontal="right" vertical="center"/>
    </xf>
    <xf numFmtId="4" fontId="243" fillId="72" borderId="397" applyNumberFormat="0" applyProtection="0">
      <alignment horizontal="right" vertical="center"/>
    </xf>
    <xf numFmtId="4" fontId="243" fillId="37" borderId="397" applyNumberFormat="0" applyProtection="0">
      <alignment horizontal="right" vertical="center"/>
    </xf>
    <xf numFmtId="4" fontId="243" fillId="37" borderId="397" applyNumberFormat="0" applyProtection="0">
      <alignment horizontal="right" vertical="center"/>
    </xf>
    <xf numFmtId="4" fontId="243" fillId="8" borderId="397" applyNumberFormat="0" applyProtection="0">
      <alignment vertical="center"/>
    </xf>
    <xf numFmtId="4" fontId="243" fillId="8" borderId="397" applyNumberFormat="0" applyProtection="0">
      <alignment vertical="center"/>
    </xf>
    <xf numFmtId="4" fontId="244" fillId="8" borderId="397" applyNumberFormat="0" applyProtection="0">
      <alignment vertical="center"/>
    </xf>
    <xf numFmtId="4" fontId="244" fillId="8" borderId="397" applyNumberFormat="0" applyProtection="0">
      <alignment vertical="center"/>
    </xf>
    <xf numFmtId="4" fontId="16" fillId="37" borderId="398" applyNumberFormat="0" applyProtection="0">
      <alignment horizontal="left" vertical="center" indent="1"/>
    </xf>
    <xf numFmtId="4" fontId="16" fillId="37" borderId="398" applyNumberFormat="0" applyProtection="0">
      <alignment horizontal="left" vertical="center" indent="1"/>
    </xf>
    <xf numFmtId="4" fontId="244" fillId="8" borderId="397" applyNumberFormat="0" applyProtection="0">
      <alignment horizontal="right" vertical="center"/>
    </xf>
    <xf numFmtId="4" fontId="16" fillId="37" borderId="397" applyNumberFormat="0" applyProtection="0">
      <alignment horizontal="left" vertical="center" indent="1"/>
    </xf>
    <xf numFmtId="4" fontId="16" fillId="37" borderId="397" applyNumberFormat="0" applyProtection="0">
      <alignment horizontal="left" vertical="center" indent="1"/>
    </xf>
    <xf numFmtId="4" fontId="245" fillId="75" borderId="398" applyNumberFormat="0" applyProtection="0">
      <alignment horizontal="left" vertical="center" indent="1"/>
    </xf>
    <xf numFmtId="4" fontId="245" fillId="75" borderId="398" applyNumberFormat="0" applyProtection="0">
      <alignment horizontal="left" vertical="center" indent="1"/>
    </xf>
    <xf numFmtId="0" fontId="259" fillId="0" borderId="370" applyNumberFormat="0" applyFill="0" applyProtection="0">
      <alignment horizontal="right"/>
    </xf>
    <xf numFmtId="0" fontId="29" fillId="0" borderId="390" applyNumberFormat="0" applyFont="0" applyFill="0" applyAlignment="0" applyProtection="0">
      <alignment vertical="center" wrapText="1"/>
    </xf>
    <xf numFmtId="1" fontId="58" fillId="9" borderId="389">
      <alignment horizontal="center" vertical="center"/>
    </xf>
    <xf numFmtId="1" fontId="305" fillId="0" borderId="380" applyFill="0" applyProtection="0">
      <alignment horizontal="right"/>
    </xf>
    <xf numFmtId="4" fontId="242" fillId="6" borderId="397" applyNumberFormat="0" applyProtection="0">
      <alignment vertical="center"/>
    </xf>
    <xf numFmtId="0" fontId="47" fillId="0" borderId="381" applyNumberFormat="0" applyFill="0" applyAlignment="0" applyProtection="0"/>
    <xf numFmtId="4" fontId="243" fillId="32" borderId="397" applyNumberFormat="0" applyProtection="0">
      <alignment horizontal="right" vertical="center"/>
    </xf>
    <xf numFmtId="4" fontId="16" fillId="74" borderId="392" applyNumberFormat="0" applyProtection="0">
      <alignment horizontal="left" vertical="center" indent="1"/>
    </xf>
    <xf numFmtId="0" fontId="303" fillId="0" borderId="402" applyNumberFormat="0" applyFill="0" applyBorder="0" applyAlignment="0" applyProtection="0"/>
    <xf numFmtId="0" fontId="304" fillId="0" borderId="402" applyNumberFormat="0" applyFill="0" applyBorder="0" applyAlignment="0" applyProtection="0"/>
    <xf numFmtId="0" fontId="11" fillId="0" borderId="386" applyNumberFormat="0" applyFont="0" applyFill="0" applyAlignment="0" applyProtection="0"/>
    <xf numFmtId="9" fontId="18" fillId="0" borderId="395"/>
    <xf numFmtId="4" fontId="16" fillId="6" borderId="397" applyNumberFormat="0" applyProtection="0">
      <alignment vertical="center"/>
    </xf>
    <xf numFmtId="4" fontId="243" fillId="6" borderId="397" applyNumberFormat="0" applyProtection="0">
      <alignment horizontal="left" vertical="center" indent="1"/>
    </xf>
    <xf numFmtId="0" fontId="32" fillId="17" borderId="395" applyNumberFormat="0" applyFont="0" applyAlignment="0" applyProtection="0"/>
    <xf numFmtId="0" fontId="259" fillId="0" borderId="386" applyNumberFormat="0" applyFill="0" applyProtection="0">
      <alignment horizontal="right"/>
    </xf>
    <xf numFmtId="0" fontId="259" fillId="0" borderId="386" applyNumberFormat="0" applyFill="0" applyProtection="0">
      <alignment horizontal="right"/>
    </xf>
    <xf numFmtId="0" fontId="12" fillId="0" borderId="399"/>
    <xf numFmtId="290" fontId="29" fillId="57" borderId="386" applyNumberFormat="0" applyFont="0" applyBorder="0" applyAlignment="0" applyProtection="0">
      <alignment horizontal="right"/>
    </xf>
    <xf numFmtId="290" fontId="29" fillId="57" borderId="386" applyNumberFormat="0" applyFont="0" applyBorder="0" applyAlignment="0" applyProtection="0">
      <alignment horizontal="right"/>
    </xf>
    <xf numFmtId="167" fontId="128" fillId="0" borderId="373">
      <protection locked="0"/>
    </xf>
    <xf numFmtId="167" fontId="128" fillId="0" borderId="393">
      <protection locked="0"/>
    </xf>
    <xf numFmtId="167" fontId="128" fillId="0" borderId="393">
      <protection locked="0"/>
    </xf>
    <xf numFmtId="290" fontId="29" fillId="57" borderId="386" applyNumberFormat="0" applyFont="0" applyBorder="0" applyAlignment="0" applyProtection="0">
      <alignment horizontal="right"/>
    </xf>
    <xf numFmtId="290" fontId="29" fillId="57" borderId="386" applyNumberFormat="0" applyFont="0" applyBorder="0" applyAlignment="0" applyProtection="0">
      <alignment horizontal="right"/>
    </xf>
    <xf numFmtId="290" fontId="29" fillId="57" borderId="386" applyNumberFormat="0" applyFont="0" applyBorder="0" applyAlignment="0" applyProtection="0">
      <alignment horizontal="right"/>
    </xf>
    <xf numFmtId="290" fontId="29" fillId="57" borderId="386" applyNumberFormat="0" applyFont="0" applyBorder="0" applyAlignment="0" applyProtection="0">
      <alignment horizontal="right"/>
    </xf>
    <xf numFmtId="4" fontId="243" fillId="73" borderId="397" applyNumberFormat="0" applyProtection="0">
      <alignment horizontal="right" vertical="center"/>
    </xf>
    <xf numFmtId="4" fontId="244" fillId="8" borderId="397" applyNumberFormat="0" applyProtection="0">
      <alignment horizontal="right" vertical="center"/>
    </xf>
    <xf numFmtId="4" fontId="244" fillId="8" borderId="397" applyNumberFormat="0" applyProtection="0">
      <alignment horizontal="right" vertical="center"/>
    </xf>
    <xf numFmtId="0" fontId="240" fillId="13" borderId="376" applyNumberFormat="0" applyAlignment="0" applyProtection="0"/>
    <xf numFmtId="4" fontId="16" fillId="6" borderId="377" applyNumberFormat="0" applyProtection="0">
      <alignment vertical="center"/>
    </xf>
    <xf numFmtId="4" fontId="243" fillId="37" borderId="377" applyNumberFormat="0" applyProtection="0">
      <alignment horizontal="right" vertical="center"/>
    </xf>
    <xf numFmtId="4" fontId="16" fillId="74" borderId="392" applyNumberFormat="0" applyProtection="0">
      <alignment horizontal="left" vertical="center" indent="1"/>
    </xf>
    <xf numFmtId="0" fontId="259" fillId="0" borderId="386" applyNumberFormat="0" applyFill="0" applyProtection="0">
      <alignment horizontal="right"/>
    </xf>
    <xf numFmtId="39" fontId="12" fillId="0" borderId="380" applyNumberFormat="0" applyBorder="0">
      <alignment horizontal="right"/>
    </xf>
    <xf numFmtId="4" fontId="242" fillId="6" borderId="397" applyNumberFormat="0" applyProtection="0">
      <alignment vertical="center"/>
    </xf>
    <xf numFmtId="0" fontId="47" fillId="0" borderId="401" applyNumberFormat="0" applyFill="0" applyAlignment="0" applyProtection="0"/>
    <xf numFmtId="1" fontId="305" fillId="0" borderId="380" applyFill="0" applyProtection="0">
      <alignment horizontal="right"/>
    </xf>
    <xf numFmtId="290" fontId="29" fillId="57" borderId="386" applyNumberFormat="0" applyFont="0" applyBorder="0" applyAlignment="0" applyProtection="0">
      <alignment horizontal="right"/>
    </xf>
    <xf numFmtId="0" fontId="259" fillId="0" borderId="386" applyNumberFormat="0" applyFill="0" applyProtection="0">
      <alignment horizontal="right"/>
    </xf>
    <xf numFmtId="1" fontId="305" fillId="0" borderId="400" applyFill="0" applyProtection="0">
      <alignment horizontal="right"/>
    </xf>
    <xf numFmtId="4" fontId="16" fillId="74" borderId="392" applyNumberFormat="0" applyProtection="0">
      <alignment horizontal="left" vertical="center" indent="1"/>
    </xf>
    <xf numFmtId="1" fontId="305" fillId="0" borderId="400" applyFill="0" applyProtection="0">
      <alignment horizontal="right"/>
    </xf>
    <xf numFmtId="0" fontId="47" fillId="0" borderId="381" applyNumberFormat="0" applyFill="0" applyAlignment="0" applyProtection="0"/>
    <xf numFmtId="0" fontId="12" fillId="62" borderId="394">
      <alignment horizontal="left" vertical="center" wrapText="1"/>
    </xf>
    <xf numFmtId="0" fontId="12" fillId="62" borderId="394">
      <alignment horizontal="left" vertical="center" wrapText="1"/>
    </xf>
    <xf numFmtId="38" fontId="29" fillId="0" borderId="385" applyNumberFormat="0" applyFont="0" applyFill="0" applyAlignment="0" applyProtection="0"/>
    <xf numFmtId="0" fontId="95" fillId="13" borderId="412" applyNumberFormat="0" applyAlignment="0" applyProtection="0"/>
    <xf numFmtId="247" fontId="67" fillId="36" borderId="400" applyFont="0">
      <alignment horizontal="right"/>
    </xf>
    <xf numFmtId="0" fontId="92" fillId="40" borderId="407"/>
    <xf numFmtId="1" fontId="86" fillId="30" borderId="411">
      <alignment horizontal="center"/>
    </xf>
    <xf numFmtId="0" fontId="75" fillId="0" borderId="410" applyNumberFormat="0" applyFill="0" applyBorder="0" applyAlignment="0" applyProtection="0"/>
    <xf numFmtId="0" fontId="11" fillId="17" borderId="395" applyNumberFormat="0" applyFont="0" applyAlignment="0" applyProtection="0"/>
    <xf numFmtId="0" fontId="29" fillId="17" borderId="403" applyNumberFormat="0" applyFont="0" applyAlignment="0" applyProtection="0"/>
    <xf numFmtId="0" fontId="29" fillId="17" borderId="403" applyNumberFormat="0" applyFont="0" applyAlignment="0" applyProtection="0"/>
    <xf numFmtId="0" fontId="11" fillId="17" borderId="395" applyNumberFormat="0" applyFont="0" applyAlignment="0" applyProtection="0"/>
    <xf numFmtId="0" fontId="32" fillId="17" borderId="395" applyNumberFormat="0" applyFont="0" applyAlignment="0" applyProtection="0"/>
    <xf numFmtId="0" fontId="32" fillId="17" borderId="395" applyNumberFormat="0" applyFont="0" applyAlignment="0" applyProtection="0"/>
    <xf numFmtId="9" fontId="18" fillId="0" borderId="395"/>
    <xf numFmtId="0" fontId="240" fillId="13" borderId="396" applyNumberFormat="0" applyAlignment="0" applyProtection="0"/>
    <xf numFmtId="0" fontId="240" fillId="13" borderId="396" applyNumberFormat="0" applyAlignment="0" applyProtection="0"/>
    <xf numFmtId="0" fontId="240" fillId="13" borderId="396" applyNumberFormat="0" applyAlignment="0" applyProtection="0"/>
    <xf numFmtId="0" fontId="240" fillId="13" borderId="396" applyNumberFormat="0" applyAlignment="0" applyProtection="0"/>
    <xf numFmtId="0" fontId="240" fillId="42" borderId="396" applyNumberFormat="0" applyAlignment="0" applyProtection="0"/>
    <xf numFmtId="0" fontId="240" fillId="42" borderId="396" applyNumberFormat="0" applyAlignment="0" applyProtection="0"/>
    <xf numFmtId="4" fontId="16" fillId="6" borderId="397" applyNumberFormat="0" applyProtection="0">
      <alignment vertical="center"/>
    </xf>
    <xf numFmtId="4" fontId="16" fillId="6" borderId="397" applyNumberFormat="0" applyProtection="0">
      <alignment vertical="center"/>
    </xf>
    <xf numFmtId="4" fontId="242" fillId="6" borderId="397" applyNumberFormat="0" applyProtection="0">
      <alignment vertical="center"/>
    </xf>
    <xf numFmtId="4" fontId="242" fillId="6" borderId="397" applyNumberFormat="0" applyProtection="0">
      <alignment vertical="center"/>
    </xf>
    <xf numFmtId="4" fontId="243" fillId="6" borderId="397" applyNumberFormat="0" applyProtection="0">
      <alignment horizontal="left" vertical="center" indent="1"/>
    </xf>
    <xf numFmtId="4" fontId="243" fillId="6" borderId="397" applyNumberFormat="0" applyProtection="0">
      <alignment horizontal="left" vertical="center" indent="1"/>
    </xf>
    <xf numFmtId="4" fontId="243" fillId="69" borderId="397" applyNumberFormat="0" applyProtection="0">
      <alignment horizontal="right" vertical="center"/>
    </xf>
    <xf numFmtId="4" fontId="243" fillId="69" borderId="397" applyNumberFormat="0" applyProtection="0">
      <alignment horizontal="right" vertical="center"/>
    </xf>
    <xf numFmtId="4" fontId="243" fillId="70" borderId="397" applyNumberFormat="0" applyProtection="0">
      <alignment horizontal="right" vertical="center"/>
    </xf>
    <xf numFmtId="4" fontId="243" fillId="70" borderId="397" applyNumberFormat="0" applyProtection="0">
      <alignment horizontal="right" vertical="center"/>
    </xf>
    <xf numFmtId="4" fontId="243" fillId="32" borderId="397" applyNumberFormat="0" applyProtection="0">
      <alignment horizontal="right" vertical="center"/>
    </xf>
    <xf numFmtId="4" fontId="243" fillId="32" borderId="397" applyNumberFormat="0" applyProtection="0">
      <alignment horizontal="right" vertical="center"/>
    </xf>
    <xf numFmtId="4" fontId="243" fillId="33" borderId="397" applyNumberFormat="0" applyProtection="0">
      <alignment horizontal="right" vertical="center"/>
    </xf>
    <xf numFmtId="4" fontId="243" fillId="33" borderId="397" applyNumberFormat="0" applyProtection="0">
      <alignment horizontal="right" vertical="center"/>
    </xf>
    <xf numFmtId="4" fontId="243" fillId="35" borderId="397" applyNumberFormat="0" applyProtection="0">
      <alignment horizontal="right" vertical="center"/>
    </xf>
    <xf numFmtId="4" fontId="243" fillId="35" borderId="397" applyNumberFormat="0" applyProtection="0">
      <alignment horizontal="right" vertical="center"/>
    </xf>
    <xf numFmtId="4" fontId="243" fillId="47" borderId="397" applyNumberFormat="0" applyProtection="0">
      <alignment horizontal="right" vertical="center"/>
    </xf>
    <xf numFmtId="4" fontId="243" fillId="47" borderId="397" applyNumberFormat="0" applyProtection="0">
      <alignment horizontal="right" vertical="center"/>
    </xf>
    <xf numFmtId="4" fontId="243" fillId="71" borderId="397" applyNumberFormat="0" applyProtection="0">
      <alignment horizontal="right" vertical="center"/>
    </xf>
    <xf numFmtId="4" fontId="243" fillId="71" borderId="397" applyNumberFormat="0" applyProtection="0">
      <alignment horizontal="right" vertical="center"/>
    </xf>
    <xf numFmtId="4" fontId="243" fillId="72" borderId="397" applyNumberFormat="0" applyProtection="0">
      <alignment horizontal="right" vertical="center"/>
    </xf>
    <xf numFmtId="4" fontId="243" fillId="72" borderId="397" applyNumberFormat="0" applyProtection="0">
      <alignment horizontal="right" vertical="center"/>
    </xf>
    <xf numFmtId="4" fontId="243" fillId="73" borderId="397" applyNumberFormat="0" applyProtection="0">
      <alignment horizontal="right" vertical="center"/>
    </xf>
    <xf numFmtId="4" fontId="243" fillId="73" borderId="397" applyNumberFormat="0" applyProtection="0">
      <alignment horizontal="right" vertical="center"/>
    </xf>
    <xf numFmtId="4" fontId="243" fillId="37" borderId="397" applyNumberFormat="0" applyProtection="0">
      <alignment horizontal="right" vertical="center"/>
    </xf>
    <xf numFmtId="4" fontId="243" fillId="37" borderId="397" applyNumberFormat="0" applyProtection="0">
      <alignment horizontal="right" vertical="center"/>
    </xf>
    <xf numFmtId="4" fontId="243" fillId="8" borderId="397" applyNumberFormat="0" applyProtection="0">
      <alignment vertical="center"/>
    </xf>
    <xf numFmtId="4" fontId="243" fillId="8" borderId="397" applyNumberFormat="0" applyProtection="0">
      <alignment vertical="center"/>
    </xf>
    <xf numFmtId="4" fontId="244" fillId="8" borderId="397" applyNumberFormat="0" applyProtection="0">
      <alignment vertical="center"/>
    </xf>
    <xf numFmtId="4" fontId="244" fillId="8" borderId="397" applyNumberFormat="0" applyProtection="0">
      <alignment vertical="center"/>
    </xf>
    <xf numFmtId="4" fontId="16" fillId="37" borderId="398" applyNumberFormat="0" applyProtection="0">
      <alignment horizontal="left" vertical="center" indent="1"/>
    </xf>
    <xf numFmtId="4" fontId="16" fillId="37" borderId="398" applyNumberFormat="0" applyProtection="0">
      <alignment horizontal="left" vertical="center" indent="1"/>
    </xf>
    <xf numFmtId="4" fontId="243" fillId="8" borderId="397" applyNumberFormat="0" applyProtection="0">
      <alignment horizontal="right" vertical="center"/>
    </xf>
    <xf numFmtId="4" fontId="243" fillId="8" borderId="397" applyNumberFormat="0" applyProtection="0">
      <alignment horizontal="right" vertical="center"/>
    </xf>
    <xf numFmtId="4" fontId="244" fillId="8" borderId="397" applyNumberFormat="0" applyProtection="0">
      <alignment horizontal="right" vertical="center"/>
    </xf>
    <xf numFmtId="4" fontId="244" fillId="8" borderId="397" applyNumberFormat="0" applyProtection="0">
      <alignment horizontal="right" vertical="center"/>
    </xf>
    <xf numFmtId="4" fontId="16" fillId="37" borderId="397" applyNumberFormat="0" applyProtection="0">
      <alignment horizontal="left" vertical="center" indent="1"/>
    </xf>
    <xf numFmtId="4" fontId="16" fillId="37" borderId="397" applyNumberFormat="0" applyProtection="0">
      <alignment horizontal="left" vertical="center" indent="1"/>
    </xf>
    <xf numFmtId="4" fontId="245" fillId="75" borderId="398" applyNumberFormat="0" applyProtection="0">
      <alignment horizontal="left" vertical="center" indent="1"/>
    </xf>
    <xf numFmtId="4" fontId="245" fillId="75" borderId="398" applyNumberFormat="0" applyProtection="0">
      <alignment horizontal="left" vertical="center" indent="1"/>
    </xf>
    <xf numFmtId="4" fontId="246" fillId="8" borderId="397" applyNumberFormat="0" applyProtection="0">
      <alignment horizontal="right" vertical="center"/>
    </xf>
    <xf numFmtId="4" fontId="246" fillId="8" borderId="397" applyNumberFormat="0" applyProtection="0">
      <alignment horizontal="right" vertical="center"/>
    </xf>
    <xf numFmtId="0" fontId="11" fillId="17" borderId="439" applyNumberFormat="0" applyFont="0" applyAlignment="0" applyProtection="0"/>
    <xf numFmtId="0" fontId="12" fillId="0" borderId="399"/>
    <xf numFmtId="0" fontId="12" fillId="0" borderId="399"/>
    <xf numFmtId="0" fontId="259" fillId="0" borderId="386" applyNumberFormat="0" applyFill="0" applyProtection="0">
      <alignment horizontal="right"/>
    </xf>
    <xf numFmtId="0" fontId="259" fillId="0" borderId="386" applyNumberFormat="0" applyFill="0" applyProtection="0">
      <alignment horizontal="right"/>
    </xf>
    <xf numFmtId="0" fontId="259" fillId="0" borderId="386" applyNumberFormat="0" applyFill="0" applyProtection="0">
      <alignment horizontal="right"/>
    </xf>
    <xf numFmtId="0" fontId="259" fillId="0" borderId="386" applyNumberFormat="0" applyFill="0" applyProtection="0">
      <alignment horizontal="right"/>
    </xf>
    <xf numFmtId="0" fontId="12" fillId="62" borderId="415">
      <alignment horizontal="left" vertical="center" wrapText="1"/>
    </xf>
    <xf numFmtId="0" fontId="261" fillId="0" borderId="402" applyNumberFormat="0" applyFill="0" applyBorder="0" applyAlignment="0" applyProtection="0"/>
    <xf numFmtId="9" fontId="18" fillId="0" borderId="450"/>
    <xf numFmtId="0" fontId="11" fillId="0" borderId="386" applyNumberFormat="0" applyFont="0" applyFill="0" applyAlignment="0" applyProtection="0"/>
    <xf numFmtId="0" fontId="302" fillId="0" borderId="402" applyNumberFormat="0" applyFill="0" applyBorder="0" applyAlignment="0" applyProtection="0"/>
    <xf numFmtId="0" fontId="303" fillId="0" borderId="402" applyNumberFormat="0" applyFill="0" applyBorder="0" applyAlignment="0" applyProtection="0"/>
    <xf numFmtId="0" fontId="304" fillId="0" borderId="402" applyNumberFormat="0" applyFill="0" applyBorder="0" applyAlignment="0" applyProtection="0"/>
    <xf numFmtId="0" fontId="44" fillId="30" borderId="389" applyNumberFormat="0" applyAlignment="0" applyProtection="0"/>
    <xf numFmtId="4" fontId="243" fillId="69" borderId="397" applyNumberFormat="0" applyProtection="0">
      <alignment horizontal="right" vertical="center"/>
    </xf>
    <xf numFmtId="4" fontId="243" fillId="6" borderId="397" applyNumberFormat="0" applyProtection="0">
      <alignment horizontal="left" vertical="center" indent="1"/>
    </xf>
    <xf numFmtId="0" fontId="240" fillId="42" borderId="396" applyNumberFormat="0" applyAlignment="0" applyProtection="0"/>
    <xf numFmtId="0" fontId="240" fillId="13" borderId="396" applyNumberFormat="0" applyAlignment="0" applyProtection="0"/>
    <xf numFmtId="0" fontId="47" fillId="0" borderId="381" applyNumberFormat="0" applyFill="0" applyAlignment="0" applyProtection="0"/>
    <xf numFmtId="251" fontId="18" fillId="0" borderId="389" applyNumberFormat="0" applyFont="0" applyFill="0" applyAlignment="0">
      <alignment vertical="center"/>
    </xf>
    <xf numFmtId="1" fontId="86" fillId="30" borderId="389">
      <alignment horizontal="center"/>
    </xf>
    <xf numFmtId="0" fontId="44" fillId="30" borderId="389" applyNumberFormat="0" applyAlignment="0" applyProtection="0"/>
    <xf numFmtId="251" fontId="18" fillId="0" borderId="389" applyNumberFormat="0" applyFont="0" applyFill="0" applyAlignment="0">
      <alignment vertical="center"/>
    </xf>
    <xf numFmtId="290" fontId="29" fillId="57" borderId="386" applyNumberFormat="0" applyFont="0" applyBorder="0" applyAlignment="0" applyProtection="0">
      <alignment horizontal="right"/>
    </xf>
    <xf numFmtId="290" fontId="29" fillId="57" borderId="386" applyNumberFormat="0" applyFont="0" applyBorder="0" applyAlignment="0" applyProtection="0">
      <alignment horizontal="right"/>
    </xf>
    <xf numFmtId="290" fontId="29" fillId="57" borderId="386" applyNumberFormat="0" applyFont="0" applyBorder="0" applyAlignment="0" applyProtection="0">
      <alignment horizontal="right"/>
    </xf>
    <xf numFmtId="290" fontId="29" fillId="57" borderId="386" applyNumberFormat="0" applyFont="0" applyBorder="0" applyAlignment="0" applyProtection="0">
      <alignment horizontal="right"/>
    </xf>
    <xf numFmtId="0" fontId="259" fillId="0" borderId="407" applyNumberFormat="0" applyFill="0" applyProtection="0">
      <alignment horizontal="right"/>
    </xf>
    <xf numFmtId="0" fontId="259" fillId="0" borderId="407" applyNumberFormat="0" applyFill="0" applyProtection="0">
      <alignment horizontal="right"/>
    </xf>
    <xf numFmtId="0" fontId="259" fillId="0" borderId="386" applyNumberFormat="0" applyFill="0" applyProtection="0">
      <alignment horizontal="right"/>
    </xf>
    <xf numFmtId="0" fontId="29" fillId="0" borderId="390" applyNumberFormat="0" applyFont="0" applyFill="0" applyAlignment="0" applyProtection="0">
      <alignment vertical="center" wrapText="1"/>
    </xf>
    <xf numFmtId="1" fontId="58" fillId="9" borderId="389">
      <alignment horizontal="center" vertical="center"/>
    </xf>
    <xf numFmtId="1" fontId="305" fillId="0" borderId="366" applyFill="0" applyProtection="0">
      <alignment horizontal="right"/>
    </xf>
    <xf numFmtId="0" fontId="47" fillId="0" borderId="381" applyNumberFormat="0" applyFill="0" applyAlignment="0" applyProtection="0"/>
    <xf numFmtId="4" fontId="16" fillId="74" borderId="358" applyNumberFormat="0" applyProtection="0">
      <alignment horizontal="left" vertical="center" indent="1"/>
    </xf>
    <xf numFmtId="184" fontId="10" fillId="35" borderId="445" applyBorder="0">
      <alignment horizontal="right"/>
    </xf>
    <xf numFmtId="184" fontId="10" fillId="0" borderId="445" applyBorder="0">
      <alignment horizontal="right"/>
    </xf>
    <xf numFmtId="0" fontId="32" fillId="17" borderId="439" applyNumberFormat="0" applyFont="0" applyAlignment="0" applyProtection="0"/>
    <xf numFmtId="167" fontId="128" fillId="0" borderId="393">
      <protection locked="0"/>
    </xf>
    <xf numFmtId="38" fontId="29" fillId="0" borderId="406" applyNumberFormat="0" applyFont="0" applyFill="0" applyAlignment="0" applyProtection="0"/>
    <xf numFmtId="0" fontId="12" fillId="62" borderId="415">
      <alignment horizontal="left" vertical="center" wrapText="1"/>
    </xf>
    <xf numFmtId="0" fontId="240" fillId="13" borderId="396" applyNumberFormat="0" applyAlignment="0" applyProtection="0"/>
    <xf numFmtId="4" fontId="16" fillId="6" borderId="397" applyNumberFormat="0" applyProtection="0">
      <alignment vertical="center"/>
    </xf>
    <xf numFmtId="4" fontId="243" fillId="37" borderId="397" applyNumberFormat="0" applyProtection="0">
      <alignment horizontal="right" vertical="center"/>
    </xf>
    <xf numFmtId="4" fontId="16" fillId="74" borderId="358" applyNumberFormat="0" applyProtection="0">
      <alignment horizontal="left" vertical="center" indent="1"/>
    </xf>
    <xf numFmtId="39" fontId="12" fillId="0" borderId="366" applyNumberFormat="0" applyBorder="0">
      <alignment horizontal="right"/>
    </xf>
    <xf numFmtId="1" fontId="305" fillId="0" borderId="366" applyFill="0" applyProtection="0">
      <alignment horizontal="right"/>
    </xf>
    <xf numFmtId="0" fontId="10" fillId="0" borderId="444" applyFont="0" applyFill="0" applyBorder="0" applyAlignment="0" applyProtection="0">
      <alignment horizontal="center"/>
    </xf>
    <xf numFmtId="4" fontId="16" fillId="74" borderId="358" applyNumberFormat="0" applyProtection="0">
      <alignment horizontal="left" vertical="center" indent="1"/>
    </xf>
    <xf numFmtId="1" fontId="11" fillId="58" borderId="447" applyNumberFormat="0" applyBorder="0" applyAlignment="0">
      <alignment horizontal="centerContinuous" vertical="center"/>
      <protection locked="0"/>
    </xf>
    <xf numFmtId="311" fontId="201" fillId="62" borderId="416" applyFont="0" applyFill="0" applyBorder="0" applyAlignment="0">
      <alignment horizontal="center"/>
    </xf>
    <xf numFmtId="4" fontId="243" fillId="8" borderId="452" applyNumberFormat="0" applyProtection="0">
      <alignment horizontal="right" vertical="center"/>
    </xf>
    <xf numFmtId="4" fontId="246" fillId="8" borderId="420" applyNumberFormat="0" applyProtection="0">
      <alignment horizontal="right" vertical="center"/>
    </xf>
    <xf numFmtId="4" fontId="243" fillId="72" borderId="420" applyNumberFormat="0" applyProtection="0">
      <alignment horizontal="right" vertical="center"/>
    </xf>
    <xf numFmtId="0" fontId="153" fillId="0" borderId="419">
      <alignment vertical="center"/>
    </xf>
    <xf numFmtId="4" fontId="246" fillId="8" borderId="420" applyNumberFormat="0" applyProtection="0">
      <alignment horizontal="right" vertical="center"/>
    </xf>
    <xf numFmtId="4" fontId="243" fillId="72" borderId="420" applyNumberFormat="0" applyProtection="0">
      <alignment horizontal="right" vertical="center"/>
    </xf>
    <xf numFmtId="0" fontId="240" fillId="42" borderId="418" applyNumberFormat="0" applyAlignment="0" applyProtection="0"/>
    <xf numFmtId="4" fontId="245" fillId="75" borderId="422" applyNumberFormat="0" applyProtection="0">
      <alignment horizontal="left" vertical="center" indent="1"/>
    </xf>
    <xf numFmtId="4" fontId="243" fillId="71" borderId="420" applyNumberFormat="0" applyProtection="0">
      <alignment horizontal="right" vertical="center"/>
    </xf>
    <xf numFmtId="0" fontId="240" fillId="42" borderId="418" applyNumberFormat="0" applyAlignment="0" applyProtection="0"/>
    <xf numFmtId="4" fontId="245" fillId="75" borderId="422" applyNumberFormat="0" applyProtection="0">
      <alignment horizontal="left" vertical="center" indent="1"/>
    </xf>
    <xf numFmtId="4" fontId="243" fillId="71" borderId="420" applyNumberFormat="0" applyProtection="0">
      <alignment horizontal="right" vertical="center"/>
    </xf>
    <xf numFmtId="0" fontId="240" fillId="13" borderId="418" applyNumberFormat="0" applyAlignment="0" applyProtection="0"/>
    <xf numFmtId="4" fontId="16" fillId="37" borderId="420" applyNumberFormat="0" applyProtection="0">
      <alignment horizontal="left" vertical="center" indent="1"/>
    </xf>
    <xf numFmtId="4" fontId="243" fillId="47" borderId="420" applyNumberFormat="0" applyProtection="0">
      <alignment horizontal="right" vertical="center"/>
    </xf>
    <xf numFmtId="0" fontId="240" fillId="13" borderId="418" applyNumberFormat="0" applyAlignment="0" applyProtection="0"/>
    <xf numFmtId="4" fontId="16" fillId="37" borderId="420" applyNumberFormat="0" applyProtection="0">
      <alignment horizontal="left" vertical="center" indent="1"/>
    </xf>
    <xf numFmtId="4" fontId="243" fillId="47" borderId="420" applyNumberFormat="0" applyProtection="0">
      <alignment horizontal="right" vertical="center"/>
    </xf>
    <xf numFmtId="0" fontId="240" fillId="13" borderId="418" applyNumberFormat="0" applyAlignment="0" applyProtection="0"/>
    <xf numFmtId="4" fontId="243" fillId="73" borderId="420" applyNumberFormat="0" applyProtection="0">
      <alignment horizontal="right" vertical="center"/>
    </xf>
    <xf numFmtId="4" fontId="243" fillId="73" borderId="420" applyNumberFormat="0" applyProtection="0">
      <alignment horizontal="right" vertical="center"/>
    </xf>
    <xf numFmtId="4" fontId="243" fillId="8" borderId="420" applyNumberFormat="0" applyProtection="0">
      <alignment horizontal="right" vertical="center"/>
    </xf>
    <xf numFmtId="4" fontId="243" fillId="8" borderId="420" applyNumberFormat="0" applyProtection="0">
      <alignment horizontal="right" vertical="center"/>
    </xf>
    <xf numFmtId="4" fontId="244" fillId="8" borderId="420" applyNumberFormat="0" applyProtection="0">
      <alignment horizontal="right" vertical="center"/>
    </xf>
    <xf numFmtId="4" fontId="246" fillId="8" borderId="420" applyNumberFormat="0" applyProtection="0">
      <alignment horizontal="right" vertical="center"/>
    </xf>
    <xf numFmtId="0" fontId="11" fillId="17" borderId="417" applyNumberFormat="0" applyFont="0" applyAlignment="0" applyProtection="0"/>
    <xf numFmtId="0" fontId="29" fillId="17" borderId="412" applyNumberFormat="0" applyFont="0" applyAlignment="0" applyProtection="0"/>
    <xf numFmtId="0" fontId="29" fillId="17" borderId="412" applyNumberFormat="0" applyFont="0" applyAlignment="0" applyProtection="0"/>
    <xf numFmtId="0" fontId="11" fillId="17" borderId="417" applyNumberFormat="0" applyFont="0" applyAlignment="0" applyProtection="0"/>
    <xf numFmtId="0" fontId="32" fillId="17" borderId="417" applyNumberFormat="0" applyFont="0" applyAlignment="0" applyProtection="0"/>
    <xf numFmtId="0" fontId="32" fillId="17" borderId="417" applyNumberFormat="0" applyFont="0" applyAlignment="0" applyProtection="0"/>
    <xf numFmtId="9" fontId="18" fillId="0" borderId="417"/>
    <xf numFmtId="0" fontId="12" fillId="0" borderId="423"/>
    <xf numFmtId="0" fontId="259" fillId="0" borderId="426" applyNumberFormat="0" applyFill="0" applyProtection="0">
      <alignment horizontal="right"/>
    </xf>
    <xf numFmtId="0" fontId="259" fillId="0" borderId="426" applyNumberFormat="0" applyFill="0" applyProtection="0">
      <alignment horizontal="right"/>
    </xf>
    <xf numFmtId="0" fontId="240" fillId="13" borderId="418" applyNumberFormat="0" applyAlignment="0" applyProtection="0"/>
    <xf numFmtId="0" fontId="240" fillId="13" borderId="418" applyNumberFormat="0" applyAlignment="0" applyProtection="0"/>
    <xf numFmtId="0" fontId="240" fillId="13" borderId="418" applyNumberFormat="0" applyAlignment="0" applyProtection="0"/>
    <xf numFmtId="0" fontId="240" fillId="13" borderId="418" applyNumberFormat="0" applyAlignment="0" applyProtection="0"/>
    <xf numFmtId="0" fontId="240" fillId="42" borderId="418" applyNumberFormat="0" applyAlignment="0" applyProtection="0"/>
    <xf numFmtId="0" fontId="240" fillId="42" borderId="418" applyNumberFormat="0" applyAlignment="0" applyProtection="0"/>
    <xf numFmtId="4" fontId="16" fillId="6" borderId="420" applyNumberFormat="0" applyProtection="0">
      <alignment vertical="center"/>
    </xf>
    <xf numFmtId="4" fontId="16" fillId="6" borderId="420" applyNumberFormat="0" applyProtection="0">
      <alignment vertical="center"/>
    </xf>
    <xf numFmtId="4" fontId="242" fillId="6" borderId="420" applyNumberFormat="0" applyProtection="0">
      <alignment vertical="center"/>
    </xf>
    <xf numFmtId="4" fontId="242" fillId="6" borderId="420" applyNumberFormat="0" applyProtection="0">
      <alignment vertical="center"/>
    </xf>
    <xf numFmtId="4" fontId="243" fillId="6" borderId="420" applyNumberFormat="0" applyProtection="0">
      <alignment horizontal="left" vertical="center" indent="1"/>
    </xf>
    <xf numFmtId="4" fontId="243" fillId="6" borderId="420" applyNumberFormat="0" applyProtection="0">
      <alignment horizontal="left" vertical="center" indent="1"/>
    </xf>
    <xf numFmtId="4" fontId="243" fillId="69" borderId="420" applyNumberFormat="0" applyProtection="0">
      <alignment horizontal="right" vertical="center"/>
    </xf>
    <xf numFmtId="4" fontId="243" fillId="69" borderId="420" applyNumberFormat="0" applyProtection="0">
      <alignment horizontal="right" vertical="center"/>
    </xf>
    <xf numFmtId="4" fontId="243" fillId="70" borderId="420" applyNumberFormat="0" applyProtection="0">
      <alignment horizontal="right" vertical="center"/>
    </xf>
    <xf numFmtId="4" fontId="243" fillId="70" borderId="420" applyNumberFormat="0" applyProtection="0">
      <alignment horizontal="right" vertical="center"/>
    </xf>
    <xf numFmtId="4" fontId="243" fillId="32" borderId="420" applyNumberFormat="0" applyProtection="0">
      <alignment horizontal="right" vertical="center"/>
    </xf>
    <xf numFmtId="4" fontId="243" fillId="32" borderId="420" applyNumberFormat="0" applyProtection="0">
      <alignment horizontal="right" vertical="center"/>
    </xf>
    <xf numFmtId="4" fontId="243" fillId="33" borderId="420" applyNumberFormat="0" applyProtection="0">
      <alignment horizontal="right" vertical="center"/>
    </xf>
    <xf numFmtId="4" fontId="243" fillId="33" borderId="420" applyNumberFormat="0" applyProtection="0">
      <alignment horizontal="right" vertical="center"/>
    </xf>
    <xf numFmtId="4" fontId="243" fillId="35" borderId="420" applyNumberFormat="0" applyProtection="0">
      <alignment horizontal="right" vertical="center"/>
    </xf>
    <xf numFmtId="4" fontId="243" fillId="35" borderId="420" applyNumberFormat="0" applyProtection="0">
      <alignment horizontal="right" vertical="center"/>
    </xf>
    <xf numFmtId="4" fontId="243" fillId="47" borderId="420" applyNumberFormat="0" applyProtection="0">
      <alignment horizontal="right" vertical="center"/>
    </xf>
    <xf numFmtId="4" fontId="243" fillId="47" borderId="420" applyNumberFormat="0" applyProtection="0">
      <alignment horizontal="right" vertical="center"/>
    </xf>
    <xf numFmtId="4" fontId="243" fillId="71" borderId="420" applyNumberFormat="0" applyProtection="0">
      <alignment horizontal="right" vertical="center"/>
    </xf>
    <xf numFmtId="4" fontId="243" fillId="71" borderId="420" applyNumberFormat="0" applyProtection="0">
      <alignment horizontal="right" vertical="center"/>
    </xf>
    <xf numFmtId="4" fontId="243" fillId="72" borderId="420" applyNumberFormat="0" applyProtection="0">
      <alignment horizontal="right" vertical="center"/>
    </xf>
    <xf numFmtId="4" fontId="243" fillId="72" borderId="420" applyNumberFormat="0" applyProtection="0">
      <alignment horizontal="right" vertical="center"/>
    </xf>
    <xf numFmtId="4" fontId="243" fillId="73" borderId="420" applyNumberFormat="0" applyProtection="0">
      <alignment horizontal="right" vertical="center"/>
    </xf>
    <xf numFmtId="4" fontId="243" fillId="73" borderId="420" applyNumberFormat="0" applyProtection="0">
      <alignment horizontal="right" vertical="center"/>
    </xf>
    <xf numFmtId="4" fontId="243" fillId="37" borderId="420" applyNumberFormat="0" applyProtection="0">
      <alignment horizontal="right" vertical="center"/>
    </xf>
    <xf numFmtId="4" fontId="243" fillId="37" borderId="420" applyNumberFormat="0" applyProtection="0">
      <alignment horizontal="right" vertical="center"/>
    </xf>
    <xf numFmtId="4" fontId="243" fillId="8" borderId="420" applyNumberFormat="0" applyProtection="0">
      <alignment vertical="center"/>
    </xf>
    <xf numFmtId="4" fontId="243" fillId="8" borderId="420" applyNumberFormat="0" applyProtection="0">
      <alignment vertical="center"/>
    </xf>
    <xf numFmtId="4" fontId="244" fillId="8" borderId="420" applyNumberFormat="0" applyProtection="0">
      <alignment vertical="center"/>
    </xf>
    <xf numFmtId="4" fontId="244" fillId="8" borderId="420" applyNumberFormat="0" applyProtection="0">
      <alignment vertical="center"/>
    </xf>
    <xf numFmtId="4" fontId="16" fillId="37" borderId="422" applyNumberFormat="0" applyProtection="0">
      <alignment horizontal="left" vertical="center" indent="1"/>
    </xf>
    <xf numFmtId="4" fontId="16" fillId="37" borderId="422" applyNumberFormat="0" applyProtection="0">
      <alignment horizontal="left" vertical="center" indent="1"/>
    </xf>
    <xf numFmtId="4" fontId="243" fillId="8" borderId="420" applyNumberFormat="0" applyProtection="0">
      <alignment horizontal="right" vertical="center"/>
    </xf>
    <xf numFmtId="4" fontId="243" fillId="8" borderId="420" applyNumberFormat="0" applyProtection="0">
      <alignment horizontal="right" vertical="center"/>
    </xf>
    <xf numFmtId="4" fontId="244" fillId="8" borderId="420" applyNumberFormat="0" applyProtection="0">
      <alignment horizontal="right" vertical="center"/>
    </xf>
    <xf numFmtId="4" fontId="244" fillId="8" borderId="420" applyNumberFormat="0" applyProtection="0">
      <alignment horizontal="right" vertical="center"/>
    </xf>
    <xf numFmtId="4" fontId="16" fillId="37" borderId="420" applyNumberFormat="0" applyProtection="0">
      <alignment horizontal="left" vertical="center" indent="1"/>
    </xf>
    <xf numFmtId="4" fontId="16" fillId="37" borderId="420" applyNumberFormat="0" applyProtection="0">
      <alignment horizontal="left" vertical="center" indent="1"/>
    </xf>
    <xf numFmtId="4" fontId="245" fillId="75" borderId="422" applyNumberFormat="0" applyProtection="0">
      <alignment horizontal="left" vertical="center" indent="1"/>
    </xf>
    <xf numFmtId="4" fontId="245" fillId="75" borderId="422" applyNumberFormat="0" applyProtection="0">
      <alignment horizontal="left" vertical="center" indent="1"/>
    </xf>
    <xf numFmtId="4" fontId="246" fillId="8" borderId="420" applyNumberFormat="0" applyProtection="0">
      <alignment horizontal="right" vertical="center"/>
    </xf>
    <xf numFmtId="4" fontId="246" fillId="8" borderId="420" applyNumberFormat="0" applyProtection="0">
      <alignment horizontal="right" vertical="center"/>
    </xf>
    <xf numFmtId="0" fontId="11" fillId="0" borderId="426" applyNumberFormat="0" applyFont="0" applyFill="0" applyAlignment="0" applyProtection="0"/>
    <xf numFmtId="0" fontId="148" fillId="11" borderId="412" applyNumberFormat="0" applyAlignment="0" applyProtection="0"/>
    <xf numFmtId="0" fontId="148" fillId="15" borderId="412" applyNumberFormat="0" applyAlignment="0" applyProtection="0"/>
    <xf numFmtId="0" fontId="148" fillId="15" borderId="412" applyNumberFormat="0" applyAlignment="0" applyProtection="0"/>
    <xf numFmtId="0" fontId="148" fillId="11" borderId="412" applyNumberFormat="0" applyAlignment="0" applyProtection="0"/>
    <xf numFmtId="0" fontId="12" fillId="0" borderId="423"/>
    <xf numFmtId="0" fontId="12" fillId="0" borderId="423"/>
    <xf numFmtId="0" fontId="259" fillId="0" borderId="426" applyNumberFormat="0" applyFill="0" applyProtection="0">
      <alignment horizontal="right"/>
    </xf>
    <xf numFmtId="0" fontId="259" fillId="0" borderId="426" applyNumberFormat="0" applyFill="0" applyProtection="0">
      <alignment horizontal="right"/>
    </xf>
    <xf numFmtId="0" fontId="259" fillId="0" borderId="426" applyNumberFormat="0" applyFill="0" applyProtection="0">
      <alignment horizontal="right"/>
    </xf>
    <xf numFmtId="0" fontId="259" fillId="0" borderId="426" applyNumberFormat="0" applyFill="0" applyProtection="0">
      <alignment horizontal="right"/>
    </xf>
    <xf numFmtId="290" fontId="29" fillId="57" borderId="426" applyNumberFormat="0" applyFont="0" applyBorder="0" applyAlignment="0" applyProtection="0">
      <alignment horizontal="right"/>
    </xf>
    <xf numFmtId="290" fontId="29" fillId="57" borderId="426" applyNumberFormat="0" applyFont="0" applyBorder="0" applyAlignment="0" applyProtection="0">
      <alignment horizontal="right"/>
    </xf>
    <xf numFmtId="290" fontId="29" fillId="57" borderId="426" applyNumberFormat="0" applyFont="0" applyBorder="0" applyAlignment="0" applyProtection="0">
      <alignment horizontal="right"/>
    </xf>
    <xf numFmtId="0" fontId="261" fillId="0" borderId="410" applyNumberFormat="0" applyFill="0" applyBorder="0" applyAlignment="0" applyProtection="0"/>
    <xf numFmtId="167" fontId="128" fillId="0" borderId="413">
      <protection locked="0"/>
    </xf>
    <xf numFmtId="265" fontId="117" fillId="47" borderId="426" applyFont="0" applyFill="0" applyBorder="0" applyAlignment="0"/>
    <xf numFmtId="265" fontId="117" fillId="47" borderId="426" applyFont="0" applyFill="0" applyBorder="0" applyAlignment="0"/>
    <xf numFmtId="265" fontId="117" fillId="47" borderId="426" applyFont="0" applyFill="0" applyBorder="0" applyAlignment="0"/>
    <xf numFmtId="290" fontId="29" fillId="57" borderId="426" applyNumberFormat="0" applyFont="0" applyBorder="0" applyAlignment="0" applyProtection="0">
      <alignment horizontal="right"/>
    </xf>
    <xf numFmtId="290" fontId="29" fillId="57" borderId="426" applyNumberFormat="0" applyFont="0" applyBorder="0" applyAlignment="0" applyProtection="0">
      <alignment horizontal="right"/>
    </xf>
    <xf numFmtId="0" fontId="11" fillId="17" borderId="417" applyNumberFormat="0" applyFont="0" applyAlignment="0" applyProtection="0"/>
    <xf numFmtId="0" fontId="11" fillId="17" borderId="417" applyNumberFormat="0" applyFont="0" applyAlignment="0" applyProtection="0"/>
    <xf numFmtId="0" fontId="32" fillId="17" borderId="417" applyNumberFormat="0" applyFont="0" applyAlignment="0" applyProtection="0"/>
    <xf numFmtId="0" fontId="11" fillId="0" borderId="426" applyNumberFormat="0" applyFont="0" applyFill="0" applyAlignment="0" applyProtection="0"/>
    <xf numFmtId="4" fontId="243" fillId="70" borderId="420" applyNumberFormat="0" applyProtection="0">
      <alignment horizontal="right" vertical="center"/>
    </xf>
    <xf numFmtId="0" fontId="302" fillId="0" borderId="410" applyNumberFormat="0" applyFill="0" applyBorder="0" applyAlignment="0" applyProtection="0"/>
    <xf numFmtId="0" fontId="303" fillId="0" borderId="410" applyNumberFormat="0" applyFill="0" applyBorder="0" applyAlignment="0" applyProtection="0"/>
    <xf numFmtId="0" fontId="304" fillId="0" borderId="410" applyNumberFormat="0" applyFill="0" applyBorder="0" applyAlignment="0" applyProtection="0"/>
    <xf numFmtId="4" fontId="243" fillId="6" borderId="420" applyNumberFormat="0" applyProtection="0">
      <alignment horizontal="left" vertical="center" indent="1"/>
    </xf>
    <xf numFmtId="0" fontId="44" fillId="30" borderId="430" applyNumberFormat="0" applyAlignment="0" applyProtection="0"/>
    <xf numFmtId="4" fontId="243" fillId="69" borderId="420" applyNumberFormat="0" applyProtection="0">
      <alignment horizontal="right" vertical="center"/>
    </xf>
    <xf numFmtId="4" fontId="243" fillId="6" borderId="420" applyNumberFormat="0" applyProtection="0">
      <alignment horizontal="left" vertical="center" indent="1"/>
    </xf>
    <xf numFmtId="0" fontId="240" fillId="42" borderId="418" applyNumberFormat="0" applyAlignment="0" applyProtection="0"/>
    <xf numFmtId="0" fontId="240" fillId="13" borderId="418" applyNumberFormat="0" applyAlignment="0" applyProtection="0"/>
    <xf numFmtId="0" fontId="240" fillId="42" borderId="418" applyNumberFormat="0" applyAlignment="0" applyProtection="0"/>
    <xf numFmtId="0" fontId="47" fillId="0" borderId="409" applyNumberFormat="0" applyFill="0" applyAlignment="0" applyProtection="0"/>
    <xf numFmtId="251" fontId="18" fillId="0" borderId="430" applyNumberFormat="0" applyFont="0" applyFill="0" applyAlignment="0">
      <alignment vertical="center"/>
    </xf>
    <xf numFmtId="0" fontId="77" fillId="0" borderId="410" applyNumberFormat="0" applyFill="0" applyBorder="0" applyAlignment="0" applyProtection="0"/>
    <xf numFmtId="0" fontId="76" fillId="0" borderId="410" applyNumberFormat="0" applyFill="0" applyBorder="0" applyAlignment="0" applyProtection="0"/>
    <xf numFmtId="0" fontId="75" fillId="0" borderId="410" applyNumberFormat="0" applyFill="0" applyBorder="0" applyAlignment="0" applyProtection="0"/>
    <xf numFmtId="1" fontId="86" fillId="30" borderId="430">
      <alignment horizontal="center"/>
    </xf>
    <xf numFmtId="0" fontId="44" fillId="30" borderId="430" applyNumberFormat="0" applyAlignment="0" applyProtection="0"/>
    <xf numFmtId="0" fontId="12" fillId="62" borderId="415">
      <alignment horizontal="left" vertical="center" wrapText="1"/>
    </xf>
    <xf numFmtId="0" fontId="12" fillId="62" borderId="415">
      <alignment horizontal="left" vertical="center" wrapText="1"/>
    </xf>
    <xf numFmtId="0" fontId="92" fillId="40" borderId="426"/>
    <xf numFmtId="251" fontId="18" fillId="0" borderId="430" applyNumberFormat="0" applyFont="0" applyFill="0" applyAlignment="0">
      <alignment vertical="center"/>
    </xf>
    <xf numFmtId="290" fontId="29" fillId="57" borderId="426" applyNumberFormat="0" applyFont="0" applyBorder="0" applyAlignment="0" applyProtection="0">
      <alignment horizontal="right"/>
    </xf>
    <xf numFmtId="290" fontId="29" fillId="57" borderId="426" applyNumberFormat="0" applyFont="0" applyBorder="0" applyAlignment="0" applyProtection="0">
      <alignment horizontal="right"/>
    </xf>
    <xf numFmtId="290" fontId="29" fillId="57" borderId="426" applyNumberFormat="0" applyFont="0" applyBorder="0" applyAlignment="0" applyProtection="0">
      <alignment horizontal="right"/>
    </xf>
    <xf numFmtId="290" fontId="29" fillId="57" borderId="426" applyNumberFormat="0" applyFont="0" applyBorder="0" applyAlignment="0" applyProtection="0">
      <alignment horizontal="right"/>
    </xf>
    <xf numFmtId="4" fontId="242" fillId="6" borderId="420" applyNumberFormat="0" applyProtection="0">
      <alignment vertical="center"/>
    </xf>
    <xf numFmtId="4" fontId="243" fillId="6" borderId="420" applyNumberFormat="0" applyProtection="0">
      <alignment horizontal="left" vertical="center" indent="1"/>
    </xf>
    <xf numFmtId="4" fontId="243" fillId="69" borderId="420" applyNumberFormat="0" applyProtection="0">
      <alignment horizontal="right" vertical="center"/>
    </xf>
    <xf numFmtId="4" fontId="243" fillId="33" borderId="420" applyNumberFormat="0" applyProtection="0">
      <alignment horizontal="right" vertical="center"/>
    </xf>
    <xf numFmtId="4" fontId="243" fillId="33" borderId="420" applyNumberFormat="0" applyProtection="0">
      <alignment horizontal="right" vertical="center"/>
    </xf>
    <xf numFmtId="4" fontId="243" fillId="35" borderId="420" applyNumberFormat="0" applyProtection="0">
      <alignment horizontal="right" vertical="center"/>
    </xf>
    <xf numFmtId="4" fontId="243" fillId="35" borderId="420" applyNumberFormat="0" applyProtection="0">
      <alignment horizontal="right" vertical="center"/>
    </xf>
    <xf numFmtId="4" fontId="243" fillId="47" borderId="420" applyNumberFormat="0" applyProtection="0">
      <alignment horizontal="right" vertical="center"/>
    </xf>
    <xf numFmtId="4" fontId="243" fillId="47" borderId="420" applyNumberFormat="0" applyProtection="0">
      <alignment horizontal="right" vertical="center"/>
    </xf>
    <xf numFmtId="4" fontId="243" fillId="71" borderId="420" applyNumberFormat="0" applyProtection="0">
      <alignment horizontal="right" vertical="center"/>
    </xf>
    <xf numFmtId="4" fontId="243" fillId="71" borderId="420" applyNumberFormat="0" applyProtection="0">
      <alignment horizontal="right" vertical="center"/>
    </xf>
    <xf numFmtId="4" fontId="243" fillId="72" borderId="420" applyNumberFormat="0" applyProtection="0">
      <alignment horizontal="right" vertical="center"/>
    </xf>
    <xf numFmtId="4" fontId="243" fillId="72" borderId="420" applyNumberFormat="0" applyProtection="0">
      <alignment horizontal="right" vertical="center"/>
    </xf>
    <xf numFmtId="4" fontId="243" fillId="37" borderId="420" applyNumberFormat="0" applyProtection="0">
      <alignment horizontal="right" vertical="center"/>
    </xf>
    <xf numFmtId="4" fontId="243" fillId="37" borderId="420" applyNumberFormat="0" applyProtection="0">
      <alignment horizontal="right" vertical="center"/>
    </xf>
    <xf numFmtId="4" fontId="243" fillId="8" borderId="420" applyNumberFormat="0" applyProtection="0">
      <alignment vertical="center"/>
    </xf>
    <xf numFmtId="4" fontId="243" fillId="8" borderId="420" applyNumberFormat="0" applyProtection="0">
      <alignment vertical="center"/>
    </xf>
    <xf numFmtId="4" fontId="244" fillId="8" borderId="420" applyNumberFormat="0" applyProtection="0">
      <alignment vertical="center"/>
    </xf>
    <xf numFmtId="4" fontId="244" fillId="8" borderId="420" applyNumberFormat="0" applyProtection="0">
      <alignment vertical="center"/>
    </xf>
    <xf numFmtId="4" fontId="16" fillId="37" borderId="422" applyNumberFormat="0" applyProtection="0">
      <alignment horizontal="left" vertical="center" indent="1"/>
    </xf>
    <xf numFmtId="4" fontId="16" fillId="37" borderId="422" applyNumberFormat="0" applyProtection="0">
      <alignment horizontal="left" vertical="center" indent="1"/>
    </xf>
    <xf numFmtId="4" fontId="244" fillId="8" borderId="420" applyNumberFormat="0" applyProtection="0">
      <alignment horizontal="right" vertical="center"/>
    </xf>
    <xf numFmtId="4" fontId="16" fillId="37" borderId="420" applyNumberFormat="0" applyProtection="0">
      <alignment horizontal="left" vertical="center" indent="1"/>
    </xf>
    <xf numFmtId="4" fontId="16" fillId="37" borderId="420" applyNumberFormat="0" applyProtection="0">
      <alignment horizontal="left" vertical="center" indent="1"/>
    </xf>
    <xf numFmtId="4" fontId="245" fillId="75" borderId="422" applyNumberFormat="0" applyProtection="0">
      <alignment horizontal="left" vertical="center" indent="1"/>
    </xf>
    <xf numFmtId="4" fontId="245" fillId="75" borderId="422" applyNumberFormat="0" applyProtection="0">
      <alignment horizontal="left" vertical="center" indent="1"/>
    </xf>
    <xf numFmtId="0" fontId="259" fillId="0" borderId="426" applyNumberFormat="0" applyFill="0" applyProtection="0">
      <alignment horizontal="right"/>
    </xf>
    <xf numFmtId="0" fontId="29" fillId="0" borderId="431" applyNumberFormat="0" applyFont="0" applyFill="0" applyAlignment="0" applyProtection="0">
      <alignment vertical="center" wrapText="1"/>
    </xf>
    <xf numFmtId="1" fontId="58" fillId="9" borderId="430">
      <alignment horizontal="center" vertical="center"/>
    </xf>
    <xf numFmtId="1" fontId="305" fillId="0" borderId="425" applyFill="0" applyProtection="0">
      <alignment horizontal="right"/>
    </xf>
    <xf numFmtId="4" fontId="242" fillId="6" borderId="420" applyNumberFormat="0" applyProtection="0">
      <alignment vertical="center"/>
    </xf>
    <xf numFmtId="0" fontId="47" fillId="0" borderId="409" applyNumberFormat="0" applyFill="0" applyAlignment="0" applyProtection="0"/>
    <xf numFmtId="4" fontId="243" fillId="32" borderId="420" applyNumberFormat="0" applyProtection="0">
      <alignment horizontal="right" vertical="center"/>
    </xf>
    <xf numFmtId="4" fontId="16" fillId="74" borderId="433" applyNumberFormat="0" applyProtection="0">
      <alignment horizontal="left" vertical="center" indent="1"/>
    </xf>
    <xf numFmtId="0" fontId="303" fillId="0" borderId="410" applyNumberFormat="0" applyFill="0" applyBorder="0" applyAlignment="0" applyProtection="0"/>
    <xf numFmtId="0" fontId="304" fillId="0" borderId="410" applyNumberFormat="0" applyFill="0" applyBorder="0" applyAlignment="0" applyProtection="0"/>
    <xf numFmtId="0" fontId="11" fillId="0" borderId="426" applyNumberFormat="0" applyFont="0" applyFill="0" applyAlignment="0" applyProtection="0"/>
    <xf numFmtId="9" fontId="18" fillId="0" borderId="417"/>
    <xf numFmtId="4" fontId="16" fillId="6" borderId="420" applyNumberFormat="0" applyProtection="0">
      <alignment vertical="center"/>
    </xf>
    <xf numFmtId="4" fontId="243" fillId="6" borderId="420" applyNumberFormat="0" applyProtection="0">
      <alignment horizontal="left" vertical="center" indent="1"/>
    </xf>
    <xf numFmtId="0" fontId="32" fillId="17" borderId="417" applyNumberFormat="0" applyFont="0" applyAlignment="0" applyProtection="0"/>
    <xf numFmtId="0" fontId="259" fillId="0" borderId="426" applyNumberFormat="0" applyFill="0" applyProtection="0">
      <alignment horizontal="right"/>
    </xf>
    <xf numFmtId="0" fontId="259" fillId="0" borderId="426" applyNumberFormat="0" applyFill="0" applyProtection="0">
      <alignment horizontal="right"/>
    </xf>
    <xf numFmtId="0" fontId="12" fillId="0" borderId="423"/>
    <xf numFmtId="290" fontId="29" fillId="57" borderId="426" applyNumberFormat="0" applyFont="0" applyBorder="0" applyAlignment="0" applyProtection="0">
      <alignment horizontal="right"/>
    </xf>
    <xf numFmtId="290" fontId="29" fillId="57" borderId="426" applyNumberFormat="0" applyFont="0" applyBorder="0" applyAlignment="0" applyProtection="0">
      <alignment horizontal="right"/>
    </xf>
    <xf numFmtId="167" fontId="128" fillId="0" borderId="413">
      <protection locked="0"/>
    </xf>
    <xf numFmtId="167" fontId="128" fillId="0" borderId="413">
      <protection locked="0"/>
    </xf>
    <xf numFmtId="167" fontId="128" fillId="0" borderId="413">
      <protection locked="0"/>
    </xf>
    <xf numFmtId="290" fontId="29" fillId="57" borderId="426" applyNumberFormat="0" applyFont="0" applyBorder="0" applyAlignment="0" applyProtection="0">
      <alignment horizontal="right"/>
    </xf>
    <xf numFmtId="290" fontId="29" fillId="57" borderId="426" applyNumberFormat="0" applyFont="0" applyBorder="0" applyAlignment="0" applyProtection="0">
      <alignment horizontal="right"/>
    </xf>
    <xf numFmtId="290" fontId="29" fillId="57" borderId="426" applyNumberFormat="0" applyFont="0" applyBorder="0" applyAlignment="0" applyProtection="0">
      <alignment horizontal="right"/>
    </xf>
    <xf numFmtId="290" fontId="29" fillId="57" borderId="426" applyNumberFormat="0" applyFont="0" applyBorder="0" applyAlignment="0" applyProtection="0">
      <alignment horizontal="right"/>
    </xf>
    <xf numFmtId="4" fontId="243" fillId="73" borderId="420" applyNumberFormat="0" applyProtection="0">
      <alignment horizontal="right" vertical="center"/>
    </xf>
    <xf numFmtId="4" fontId="244" fillId="8" borderId="420" applyNumberFormat="0" applyProtection="0">
      <alignment horizontal="right" vertical="center"/>
    </xf>
    <xf numFmtId="4" fontId="244" fillId="8" borderId="420" applyNumberFormat="0" applyProtection="0">
      <alignment horizontal="right" vertical="center"/>
    </xf>
    <xf numFmtId="0" fontId="240" fillId="13" borderId="418" applyNumberFormat="0" applyAlignment="0" applyProtection="0"/>
    <xf numFmtId="4" fontId="16" fillId="6" borderId="420" applyNumberFormat="0" applyProtection="0">
      <alignment vertical="center"/>
    </xf>
    <xf numFmtId="4" fontId="243" fillId="37" borderId="420" applyNumberFormat="0" applyProtection="0">
      <alignment horizontal="right" vertical="center"/>
    </xf>
    <xf numFmtId="4" fontId="16" fillId="74" borderId="433" applyNumberFormat="0" applyProtection="0">
      <alignment horizontal="left" vertical="center" indent="1"/>
    </xf>
    <xf numFmtId="0" fontId="259" fillId="0" borderId="426" applyNumberFormat="0" applyFill="0" applyProtection="0">
      <alignment horizontal="right"/>
    </xf>
    <xf numFmtId="39" fontId="12" fillId="0" borderId="425" applyNumberFormat="0" applyBorder="0">
      <alignment horizontal="right"/>
    </xf>
    <xf numFmtId="4" fontId="242" fillId="6" borderId="420" applyNumberFormat="0" applyProtection="0">
      <alignment vertical="center"/>
    </xf>
    <xf numFmtId="0" fontId="47" fillId="0" borderId="409" applyNumberFormat="0" applyFill="0" applyAlignment="0" applyProtection="0"/>
    <xf numFmtId="1" fontId="305" fillId="0" borderId="425" applyFill="0" applyProtection="0">
      <alignment horizontal="right"/>
    </xf>
    <xf numFmtId="290" fontId="29" fillId="57" borderId="426" applyNumberFormat="0" applyFont="0" applyBorder="0" applyAlignment="0" applyProtection="0">
      <alignment horizontal="right"/>
    </xf>
    <xf numFmtId="0" fontId="259" fillId="0" borderId="426" applyNumberFormat="0" applyFill="0" applyProtection="0">
      <alignment horizontal="right"/>
    </xf>
    <xf numFmtId="1" fontId="305" fillId="0" borderId="425" applyFill="0" applyProtection="0">
      <alignment horizontal="right"/>
    </xf>
    <xf numFmtId="4" fontId="16" fillId="74" borderId="433" applyNumberFormat="0" applyProtection="0">
      <alignment horizontal="left" vertical="center" indent="1"/>
    </xf>
    <xf numFmtId="1" fontId="305" fillId="0" borderId="425" applyFill="0" applyProtection="0">
      <alignment horizontal="right"/>
    </xf>
    <xf numFmtId="172" fontId="65" fillId="0" borderId="407" applyBorder="0"/>
    <xf numFmtId="290" fontId="29" fillId="57" borderId="445" applyNumberFormat="0" applyFont="0" applyBorder="0" applyAlignment="0" applyProtection="0">
      <alignment horizontal="right"/>
    </xf>
    <xf numFmtId="184" fontId="10" fillId="35" borderId="407" applyBorder="0">
      <alignment horizontal="right"/>
    </xf>
    <xf numFmtId="184" fontId="10" fillId="0" borderId="407" applyBorder="0">
      <alignment horizontal="right"/>
    </xf>
    <xf numFmtId="290" fontId="29" fillId="57" borderId="445" applyNumberFormat="0" applyFont="0" applyBorder="0" applyAlignment="0" applyProtection="0">
      <alignment horizontal="right"/>
    </xf>
    <xf numFmtId="1" fontId="58" fillId="9" borderId="430">
      <alignment horizontal="center" vertical="center"/>
    </xf>
    <xf numFmtId="0" fontId="75" fillId="0" borderId="435" applyNumberFormat="0" applyFill="0" applyBorder="0" applyAlignment="0" applyProtection="0"/>
    <xf numFmtId="0" fontId="76" fillId="0" borderId="435" applyNumberFormat="0" applyFill="0" applyBorder="0" applyAlignment="0" applyProtection="0"/>
    <xf numFmtId="0" fontId="77" fillId="0" borderId="435" applyNumberFormat="0" applyFill="0" applyBorder="0" applyAlignment="0" applyProtection="0"/>
    <xf numFmtId="0" fontId="29" fillId="0" borderId="435" applyNumberFormat="0" applyFill="0" applyAlignment="0" applyProtection="0"/>
    <xf numFmtId="0" fontId="148" fillId="11" borderId="436" applyNumberFormat="0" applyAlignment="0" applyProtection="0"/>
    <xf numFmtId="0" fontId="148" fillId="15" borderId="436" applyNumberFormat="0" applyAlignment="0" applyProtection="0"/>
    <xf numFmtId="0" fontId="148" fillId="15" borderId="436" applyNumberFormat="0" applyAlignment="0" applyProtection="0"/>
    <xf numFmtId="0" fontId="148" fillId="11" borderId="436" applyNumberFormat="0" applyAlignment="0" applyProtection="0"/>
    <xf numFmtId="0" fontId="29" fillId="0" borderId="431" applyNumberFormat="0" applyFont="0" applyFill="0" applyAlignment="0" applyProtection="0">
      <alignment vertical="center" wrapText="1"/>
    </xf>
    <xf numFmtId="265" fontId="117" fillId="47" borderId="445" applyFont="0" applyFill="0" applyBorder="0" applyAlignment="0"/>
    <xf numFmtId="0" fontId="92" fillId="40" borderId="407"/>
    <xf numFmtId="167" fontId="128" fillId="0" borderId="448">
      <protection locked="0"/>
    </xf>
    <xf numFmtId="0" fontId="94" fillId="42" borderId="436" applyNumberFormat="0" applyAlignment="0" applyProtection="0"/>
    <xf numFmtId="0" fontId="95" fillId="13" borderId="436" applyNumberFormat="0" applyAlignment="0" applyProtection="0"/>
    <xf numFmtId="0" fontId="95" fillId="13" borderId="436" applyNumberFormat="0" applyAlignment="0" applyProtection="0"/>
    <xf numFmtId="0" fontId="94" fillId="42" borderId="436" applyNumberFormat="0" applyAlignment="0" applyProtection="0"/>
    <xf numFmtId="240" fontId="132" fillId="0" borderId="444" applyNumberFormat="0" applyFill="0" applyBorder="0" applyProtection="0"/>
    <xf numFmtId="240" fontId="132" fillId="0" borderId="444" applyNumberFormat="0" applyFill="0" applyBorder="0" applyProtection="0"/>
    <xf numFmtId="167" fontId="128" fillId="0" borderId="437">
      <protection locked="0"/>
    </xf>
    <xf numFmtId="265" fontId="117" fillId="47" borderId="445" applyFont="0" applyFill="0" applyBorder="0" applyAlignment="0"/>
    <xf numFmtId="265" fontId="117" fillId="47" borderId="445" applyFont="0" applyFill="0" applyBorder="0" applyAlignment="0"/>
    <xf numFmtId="265" fontId="117" fillId="47" borderId="445" applyFont="0" applyFill="0" applyBorder="0" applyAlignment="0"/>
    <xf numFmtId="265" fontId="117" fillId="47" borderId="445" applyFont="0" applyFill="0" applyBorder="0" applyAlignment="0"/>
    <xf numFmtId="0" fontId="94" fillId="42" borderId="458" applyNumberFormat="0" applyAlignment="0" applyProtection="0"/>
    <xf numFmtId="0" fontId="95" fillId="13" borderId="458" applyNumberFormat="0" applyAlignment="0" applyProtection="0"/>
    <xf numFmtId="0" fontId="95" fillId="13" borderId="458" applyNumberFormat="0" applyAlignment="0" applyProtection="0"/>
    <xf numFmtId="0" fontId="94" fillId="42" borderId="458" applyNumberFormat="0" applyAlignment="0" applyProtection="0"/>
    <xf numFmtId="251" fontId="18" fillId="0" borderId="430" applyNumberFormat="0" applyFont="0" applyFill="0" applyAlignment="0">
      <alignment vertical="center"/>
    </xf>
    <xf numFmtId="1" fontId="86" fillId="30" borderId="430">
      <alignment horizontal="center"/>
    </xf>
    <xf numFmtId="265" fontId="117" fillId="47" borderId="407" applyFont="0" applyFill="0" applyBorder="0" applyAlignment="0"/>
    <xf numFmtId="265" fontId="117" fillId="47" borderId="407" applyFont="0" applyFill="0" applyBorder="0" applyAlignment="0"/>
    <xf numFmtId="265" fontId="117" fillId="47" borderId="407" applyFont="0" applyFill="0" applyBorder="0" applyAlignment="0"/>
    <xf numFmtId="265" fontId="117" fillId="47" borderId="407" applyFont="0" applyFill="0" applyBorder="0" applyAlignment="0"/>
    <xf numFmtId="0" fontId="94" fillId="42" borderId="436" applyNumberFormat="0" applyAlignment="0" applyProtection="0"/>
    <xf numFmtId="0" fontId="95" fillId="13" borderId="436" applyNumberFormat="0" applyAlignment="0" applyProtection="0"/>
    <xf numFmtId="0" fontId="95" fillId="13" borderId="436" applyNumberFormat="0" applyAlignment="0" applyProtection="0"/>
    <xf numFmtId="167" fontId="128" fillId="0" borderId="437">
      <protection locked="0"/>
    </xf>
    <xf numFmtId="167" fontId="128" fillId="0" borderId="437">
      <protection locked="0"/>
    </xf>
    <xf numFmtId="0" fontId="94" fillId="42" borderId="436" applyNumberFormat="0" applyAlignment="0" applyProtection="0"/>
    <xf numFmtId="0" fontId="29" fillId="0" borderId="457" applyNumberFormat="0" applyFill="0" applyAlignment="0" applyProtection="0"/>
    <xf numFmtId="0" fontId="29" fillId="0" borderId="435" applyNumberFormat="0" applyFill="0" applyAlignment="0" applyProtection="0"/>
    <xf numFmtId="0" fontId="77" fillId="0" borderId="435" applyNumberFormat="0" applyFill="0" applyBorder="0" applyAlignment="0" applyProtection="0"/>
    <xf numFmtId="0" fontId="76" fillId="0" borderId="435" applyNumberFormat="0" applyFill="0" applyBorder="0" applyAlignment="0" applyProtection="0"/>
    <xf numFmtId="0" fontId="75" fillId="0" borderId="435" applyNumberFormat="0" applyFill="0" applyBorder="0" applyAlignment="0" applyProtection="0"/>
    <xf numFmtId="1" fontId="86" fillId="30" borderId="430">
      <alignment horizontal="center"/>
    </xf>
    <xf numFmtId="0" fontId="44" fillId="30" borderId="430" applyNumberFormat="0" applyAlignment="0" applyProtection="0"/>
    <xf numFmtId="247" fontId="67" fillId="36" borderId="444" applyFont="0">
      <alignment horizontal="right"/>
    </xf>
    <xf numFmtId="247" fontId="67" fillId="36" borderId="444" applyFont="0">
      <alignment horizontal="right"/>
    </xf>
    <xf numFmtId="0" fontId="148" fillId="11" borderId="436" applyNumberFormat="0" applyAlignment="0" applyProtection="0"/>
    <xf numFmtId="0" fontId="148" fillId="15" borderId="436" applyNumberFormat="0" applyAlignment="0" applyProtection="0"/>
    <xf numFmtId="0" fontId="148" fillId="15" borderId="436" applyNumberFormat="0" applyAlignment="0" applyProtection="0"/>
    <xf numFmtId="0" fontId="148" fillId="11" borderId="436" applyNumberFormat="0" applyAlignment="0" applyProtection="0"/>
    <xf numFmtId="184" fontId="10" fillId="0" borderId="445" applyBorder="0">
      <alignment horizontal="right"/>
    </xf>
    <xf numFmtId="184" fontId="10" fillId="35" borderId="445" applyBorder="0">
      <alignment horizontal="right"/>
    </xf>
    <xf numFmtId="172" fontId="65" fillId="0" borderId="445" applyBorder="0"/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1" fontId="11" fillId="58" borderId="408" applyNumberFormat="0" applyBorder="0" applyAlignment="0">
      <alignment horizontal="centerContinuous" vertical="center"/>
      <protection locked="0"/>
    </xf>
    <xf numFmtId="0" fontId="47" fillId="0" borderId="456" applyNumberFormat="0" applyFill="0" applyAlignment="0" applyProtection="0"/>
    <xf numFmtId="0" fontId="47" fillId="0" borderId="434" applyNumberFormat="0" applyFill="0" applyAlignment="0" applyProtection="0"/>
    <xf numFmtId="0" fontId="12" fillId="62" borderId="438">
      <alignment horizontal="left" vertical="center" wrapText="1"/>
    </xf>
    <xf numFmtId="0" fontId="12" fillId="62" borderId="438">
      <alignment horizontal="left" vertical="center" wrapText="1"/>
    </xf>
    <xf numFmtId="38" fontId="29" fillId="0" borderId="428" applyNumberFormat="0" applyFont="0" applyFill="0" applyAlignment="0" applyProtection="0"/>
    <xf numFmtId="0" fontId="240" fillId="13" borderId="451" applyNumberFormat="0" applyAlignment="0" applyProtection="0"/>
    <xf numFmtId="0" fontId="240" fillId="13" borderId="451" applyNumberFormat="0" applyAlignment="0" applyProtection="0"/>
    <xf numFmtId="0" fontId="240" fillId="13" borderId="451" applyNumberFormat="0" applyAlignment="0" applyProtection="0"/>
    <xf numFmtId="0" fontId="240" fillId="13" borderId="451" applyNumberFormat="0" applyAlignment="0" applyProtection="0"/>
    <xf numFmtId="0" fontId="240" fillId="42" borderId="451" applyNumberFormat="0" applyAlignment="0" applyProtection="0"/>
    <xf numFmtId="0" fontId="240" fillId="42" borderId="451" applyNumberFormat="0" applyAlignment="0" applyProtection="0"/>
    <xf numFmtId="4" fontId="16" fillId="6" borderId="452" applyNumberFormat="0" applyProtection="0">
      <alignment vertical="center"/>
    </xf>
    <xf numFmtId="4" fontId="16" fillId="6" borderId="452" applyNumberFormat="0" applyProtection="0">
      <alignment vertical="center"/>
    </xf>
    <xf numFmtId="4" fontId="242" fillId="6" borderId="452" applyNumberFormat="0" applyProtection="0">
      <alignment vertical="center"/>
    </xf>
    <xf numFmtId="4" fontId="243" fillId="6" borderId="452" applyNumberFormat="0" applyProtection="0">
      <alignment horizontal="left" vertical="center" indent="1"/>
    </xf>
    <xf numFmtId="4" fontId="243" fillId="69" borderId="452" applyNumberFormat="0" applyProtection="0">
      <alignment horizontal="right" vertical="center"/>
    </xf>
    <xf numFmtId="4" fontId="243" fillId="70" borderId="452" applyNumberFormat="0" applyProtection="0">
      <alignment horizontal="right" vertical="center"/>
    </xf>
    <xf numFmtId="4" fontId="243" fillId="32" borderId="452" applyNumberFormat="0" applyProtection="0">
      <alignment horizontal="right" vertical="center"/>
    </xf>
    <xf numFmtId="4" fontId="243" fillId="32" borderId="452" applyNumberFormat="0" applyProtection="0">
      <alignment horizontal="right" vertical="center"/>
    </xf>
    <xf numFmtId="4" fontId="243" fillId="73" borderId="452" applyNumberFormat="0" applyProtection="0">
      <alignment horizontal="right" vertical="center"/>
    </xf>
    <xf numFmtId="4" fontId="243" fillId="73" borderId="452" applyNumberFormat="0" applyProtection="0">
      <alignment horizontal="right" vertical="center"/>
    </xf>
    <xf numFmtId="4" fontId="243" fillId="8" borderId="452" applyNumberFormat="0" applyProtection="0">
      <alignment horizontal="right" vertical="center"/>
    </xf>
    <xf numFmtId="4" fontId="243" fillId="8" borderId="452" applyNumberFormat="0" applyProtection="0">
      <alignment horizontal="right" vertical="center"/>
    </xf>
    <xf numFmtId="4" fontId="244" fillId="8" borderId="452" applyNumberFormat="0" applyProtection="0">
      <alignment horizontal="right" vertical="center"/>
    </xf>
    <xf numFmtId="4" fontId="246" fillId="8" borderId="452" applyNumberFormat="0" applyProtection="0">
      <alignment horizontal="right" vertical="center"/>
    </xf>
    <xf numFmtId="0" fontId="11" fillId="17" borderId="439" applyNumberFormat="0" applyFont="0" applyAlignment="0" applyProtection="0"/>
    <xf numFmtId="0" fontId="29" fillId="17" borderId="436" applyNumberFormat="0" applyFont="0" applyAlignment="0" applyProtection="0"/>
    <xf numFmtId="0" fontId="29" fillId="17" borderId="436" applyNumberFormat="0" applyFont="0" applyAlignment="0" applyProtection="0"/>
    <xf numFmtId="0" fontId="11" fillId="17" borderId="439" applyNumberFormat="0" applyFont="0" applyAlignment="0" applyProtection="0"/>
    <xf numFmtId="0" fontId="32" fillId="17" borderId="439" applyNumberFormat="0" applyFont="0" applyAlignment="0" applyProtection="0"/>
    <xf numFmtId="0" fontId="32" fillId="17" borderId="439" applyNumberFormat="0" applyFont="0" applyAlignment="0" applyProtection="0"/>
    <xf numFmtId="9" fontId="18" fillId="0" borderId="439"/>
    <xf numFmtId="0" fontId="12" fillId="0" borderId="454"/>
    <xf numFmtId="0" fontId="259" fillId="0" borderId="445" applyNumberFormat="0" applyFill="0" applyProtection="0">
      <alignment horizontal="right"/>
    </xf>
    <xf numFmtId="0" fontId="259" fillId="0" borderId="445" applyNumberFormat="0" applyFill="0" applyProtection="0">
      <alignment horizontal="right"/>
    </xf>
    <xf numFmtId="0" fontId="240" fillId="13" borderId="440" applyNumberFormat="0" applyAlignment="0" applyProtection="0"/>
    <xf numFmtId="0" fontId="240" fillId="13" borderId="440" applyNumberFormat="0" applyAlignment="0" applyProtection="0"/>
    <xf numFmtId="0" fontId="240" fillId="13" borderId="440" applyNumberFormat="0" applyAlignment="0" applyProtection="0"/>
    <xf numFmtId="0" fontId="240" fillId="13" borderId="440" applyNumberFormat="0" applyAlignment="0" applyProtection="0"/>
    <xf numFmtId="0" fontId="240" fillId="42" borderId="440" applyNumberFormat="0" applyAlignment="0" applyProtection="0"/>
    <xf numFmtId="0" fontId="240" fillId="42" borderId="440" applyNumberFormat="0" applyAlignment="0" applyProtection="0"/>
    <xf numFmtId="4" fontId="16" fillId="6" borderId="441" applyNumberFormat="0" applyProtection="0">
      <alignment vertical="center"/>
    </xf>
    <xf numFmtId="4" fontId="16" fillId="6" borderId="441" applyNumberFormat="0" applyProtection="0">
      <alignment vertical="center"/>
    </xf>
    <xf numFmtId="4" fontId="242" fillId="6" borderId="441" applyNumberFormat="0" applyProtection="0">
      <alignment vertical="center"/>
    </xf>
    <xf numFmtId="4" fontId="242" fillId="6" borderId="441" applyNumberFormat="0" applyProtection="0">
      <alignment vertical="center"/>
    </xf>
    <xf numFmtId="4" fontId="243" fillId="6" borderId="441" applyNumberFormat="0" applyProtection="0">
      <alignment horizontal="left" vertical="center" indent="1"/>
    </xf>
    <xf numFmtId="4" fontId="243" fillId="6" borderId="441" applyNumberFormat="0" applyProtection="0">
      <alignment horizontal="left" vertical="center" indent="1"/>
    </xf>
    <xf numFmtId="4" fontId="243" fillId="69" borderId="441" applyNumberFormat="0" applyProtection="0">
      <alignment horizontal="right" vertical="center"/>
    </xf>
    <xf numFmtId="4" fontId="243" fillId="69" borderId="441" applyNumberFormat="0" applyProtection="0">
      <alignment horizontal="right" vertical="center"/>
    </xf>
    <xf numFmtId="4" fontId="243" fillId="70" borderId="441" applyNumberFormat="0" applyProtection="0">
      <alignment horizontal="right" vertical="center"/>
    </xf>
    <xf numFmtId="4" fontId="243" fillId="70" borderId="441" applyNumberFormat="0" applyProtection="0">
      <alignment horizontal="right" vertical="center"/>
    </xf>
    <xf numFmtId="4" fontId="243" fillId="32" borderId="441" applyNumberFormat="0" applyProtection="0">
      <alignment horizontal="right" vertical="center"/>
    </xf>
    <xf numFmtId="4" fontId="243" fillId="32" borderId="441" applyNumberFormat="0" applyProtection="0">
      <alignment horizontal="right" vertical="center"/>
    </xf>
    <xf numFmtId="4" fontId="243" fillId="33" borderId="441" applyNumberFormat="0" applyProtection="0">
      <alignment horizontal="right" vertical="center"/>
    </xf>
    <xf numFmtId="4" fontId="243" fillId="33" borderId="441" applyNumberFormat="0" applyProtection="0">
      <alignment horizontal="right" vertical="center"/>
    </xf>
    <xf numFmtId="4" fontId="243" fillId="35" borderId="441" applyNumberFormat="0" applyProtection="0">
      <alignment horizontal="right" vertical="center"/>
    </xf>
    <xf numFmtId="4" fontId="243" fillId="35" borderId="441" applyNumberFormat="0" applyProtection="0">
      <alignment horizontal="right" vertical="center"/>
    </xf>
    <xf numFmtId="4" fontId="243" fillId="47" borderId="441" applyNumberFormat="0" applyProtection="0">
      <alignment horizontal="right" vertical="center"/>
    </xf>
    <xf numFmtId="4" fontId="243" fillId="47" borderId="441" applyNumberFormat="0" applyProtection="0">
      <alignment horizontal="right" vertical="center"/>
    </xf>
    <xf numFmtId="4" fontId="243" fillId="71" borderId="441" applyNumberFormat="0" applyProtection="0">
      <alignment horizontal="right" vertical="center"/>
    </xf>
    <xf numFmtId="4" fontId="243" fillId="71" borderId="441" applyNumberFormat="0" applyProtection="0">
      <alignment horizontal="right" vertical="center"/>
    </xf>
    <xf numFmtId="4" fontId="243" fillId="72" borderId="441" applyNumberFormat="0" applyProtection="0">
      <alignment horizontal="right" vertical="center"/>
    </xf>
    <xf numFmtId="4" fontId="243" fillId="72" borderId="441" applyNumberFormat="0" applyProtection="0">
      <alignment horizontal="right" vertical="center"/>
    </xf>
    <xf numFmtId="4" fontId="243" fillId="73" borderId="441" applyNumberFormat="0" applyProtection="0">
      <alignment horizontal="right" vertical="center"/>
    </xf>
    <xf numFmtId="4" fontId="243" fillId="73" borderId="441" applyNumberFormat="0" applyProtection="0">
      <alignment horizontal="right" vertical="center"/>
    </xf>
    <xf numFmtId="4" fontId="243" fillId="37" borderId="441" applyNumberFormat="0" applyProtection="0">
      <alignment horizontal="right" vertical="center"/>
    </xf>
    <xf numFmtId="4" fontId="243" fillId="37" borderId="441" applyNumberFormat="0" applyProtection="0">
      <alignment horizontal="right" vertical="center"/>
    </xf>
    <xf numFmtId="4" fontId="243" fillId="8" borderId="441" applyNumberFormat="0" applyProtection="0">
      <alignment vertical="center"/>
    </xf>
    <xf numFmtId="4" fontId="243" fillId="8" borderId="441" applyNumberFormat="0" applyProtection="0">
      <alignment vertical="center"/>
    </xf>
    <xf numFmtId="4" fontId="244" fillId="8" borderId="441" applyNumberFormat="0" applyProtection="0">
      <alignment vertical="center"/>
    </xf>
    <xf numFmtId="4" fontId="244" fillId="8" borderId="441" applyNumberFormat="0" applyProtection="0">
      <alignment vertical="center"/>
    </xf>
    <xf numFmtId="4" fontId="16" fillId="37" borderId="442" applyNumberFormat="0" applyProtection="0">
      <alignment horizontal="left" vertical="center" indent="1"/>
    </xf>
    <xf numFmtId="4" fontId="16" fillId="37" borderId="442" applyNumberFormat="0" applyProtection="0">
      <alignment horizontal="left" vertical="center" indent="1"/>
    </xf>
    <xf numFmtId="4" fontId="243" fillId="8" borderId="441" applyNumberFormat="0" applyProtection="0">
      <alignment horizontal="right" vertical="center"/>
    </xf>
    <xf numFmtId="4" fontId="243" fillId="8" borderId="441" applyNumberFormat="0" applyProtection="0">
      <alignment horizontal="right" vertical="center"/>
    </xf>
    <xf numFmtId="4" fontId="244" fillId="8" borderId="441" applyNumberFormat="0" applyProtection="0">
      <alignment horizontal="right" vertical="center"/>
    </xf>
    <xf numFmtId="4" fontId="244" fillId="8" borderId="441" applyNumberFormat="0" applyProtection="0">
      <alignment horizontal="right" vertical="center"/>
    </xf>
    <xf numFmtId="4" fontId="16" fillId="37" borderId="441" applyNumberFormat="0" applyProtection="0">
      <alignment horizontal="left" vertical="center" indent="1"/>
    </xf>
    <xf numFmtId="4" fontId="16" fillId="37" borderId="441" applyNumberFormat="0" applyProtection="0">
      <alignment horizontal="left" vertical="center" indent="1"/>
    </xf>
    <xf numFmtId="4" fontId="245" fillId="75" borderId="442" applyNumberFormat="0" applyProtection="0">
      <alignment horizontal="left" vertical="center" indent="1"/>
    </xf>
    <xf numFmtId="4" fontId="245" fillId="75" borderId="442" applyNumberFormat="0" applyProtection="0">
      <alignment horizontal="left" vertical="center" indent="1"/>
    </xf>
    <xf numFmtId="4" fontId="246" fillId="8" borderId="441" applyNumberFormat="0" applyProtection="0">
      <alignment horizontal="right" vertical="center"/>
    </xf>
    <xf numFmtId="4" fontId="246" fillId="8" borderId="441" applyNumberFormat="0" applyProtection="0">
      <alignment horizontal="right" vertical="center"/>
    </xf>
    <xf numFmtId="0" fontId="11" fillId="0" borderId="445" applyNumberFormat="0" applyFont="0" applyFill="0" applyAlignment="0" applyProtection="0"/>
    <xf numFmtId="0" fontId="148" fillId="11" borderId="458" applyNumberFormat="0" applyAlignment="0" applyProtection="0"/>
    <xf numFmtId="0" fontId="148" fillId="15" borderId="458" applyNumberFormat="0" applyAlignment="0" applyProtection="0"/>
    <xf numFmtId="0" fontId="148" fillId="15" borderId="458" applyNumberFormat="0" applyAlignment="0" applyProtection="0"/>
    <xf numFmtId="0" fontId="148" fillId="11" borderId="458" applyNumberFormat="0" applyAlignment="0" applyProtection="0"/>
    <xf numFmtId="0" fontId="12" fillId="0" borderId="443"/>
    <xf numFmtId="0" fontId="12" fillId="0" borderId="443"/>
    <xf numFmtId="0" fontId="259" fillId="0" borderId="407" applyNumberFormat="0" applyFill="0" applyProtection="0">
      <alignment horizontal="right"/>
    </xf>
    <xf numFmtId="0" fontId="259" fillId="0" borderId="407" applyNumberFormat="0" applyFill="0" applyProtection="0">
      <alignment horizontal="right"/>
    </xf>
    <xf numFmtId="0" fontId="259" fillId="0" borderId="407" applyNumberFormat="0" applyFill="0" applyProtection="0">
      <alignment horizontal="right"/>
    </xf>
    <xf numFmtId="0" fontId="259" fillId="0" borderId="407" applyNumberFormat="0" applyFill="0" applyProtection="0">
      <alignment horizontal="right"/>
    </xf>
    <xf numFmtId="290" fontId="29" fillId="57" borderId="445" applyNumberFormat="0" applyFont="0" applyBorder="0" applyAlignment="0" applyProtection="0">
      <alignment horizontal="right"/>
    </xf>
    <xf numFmtId="290" fontId="29" fillId="57" borderId="445" applyNumberFormat="0" applyFont="0" applyBorder="0" applyAlignment="0" applyProtection="0">
      <alignment horizontal="right"/>
    </xf>
    <xf numFmtId="290" fontId="29" fillId="57" borderId="445" applyNumberFormat="0" applyFont="0" applyBorder="0" applyAlignment="0" applyProtection="0">
      <alignment horizontal="right"/>
    </xf>
    <xf numFmtId="0" fontId="261" fillId="0" borderId="435" applyNumberFormat="0" applyFill="0" applyBorder="0" applyAlignment="0" applyProtection="0"/>
    <xf numFmtId="167" fontId="128" fillId="0" borderId="448">
      <protection locked="0"/>
    </xf>
    <xf numFmtId="265" fontId="117" fillId="47" borderId="445" applyFont="0" applyFill="0" applyBorder="0" applyAlignment="0"/>
    <xf numFmtId="265" fontId="117" fillId="47" borderId="445" applyFont="0" applyFill="0" applyBorder="0" applyAlignment="0"/>
    <xf numFmtId="265" fontId="117" fillId="47" borderId="445" applyFont="0" applyFill="0" applyBorder="0" applyAlignment="0"/>
    <xf numFmtId="290" fontId="29" fillId="57" borderId="445" applyNumberFormat="0" applyFont="0" applyBorder="0" applyAlignment="0" applyProtection="0">
      <alignment horizontal="right"/>
    </xf>
    <xf numFmtId="290" fontId="29" fillId="57" borderId="445" applyNumberFormat="0" applyFont="0" applyBorder="0" applyAlignment="0" applyProtection="0">
      <alignment horizontal="right"/>
    </xf>
    <xf numFmtId="0" fontId="11" fillId="17" borderId="450" applyNumberFormat="0" applyFont="0" applyAlignment="0" applyProtection="0"/>
    <xf numFmtId="0" fontId="11" fillId="17" borderId="450" applyNumberFormat="0" applyFont="0" applyAlignment="0" applyProtection="0"/>
    <xf numFmtId="0" fontId="32" fillId="17" borderId="450" applyNumberFormat="0" applyFont="0" applyAlignment="0" applyProtection="0"/>
    <xf numFmtId="0" fontId="11" fillId="0" borderId="407" applyNumberFormat="0" applyFont="0" applyFill="0" applyAlignment="0" applyProtection="0"/>
    <xf numFmtId="4" fontId="243" fillId="70" borderId="452" applyNumberFormat="0" applyProtection="0">
      <alignment horizontal="right" vertical="center"/>
    </xf>
    <xf numFmtId="0" fontId="302" fillId="0" borderId="435" applyNumberFormat="0" applyFill="0" applyBorder="0" applyAlignment="0" applyProtection="0"/>
    <xf numFmtId="0" fontId="303" fillId="0" borderId="435" applyNumberFormat="0" applyFill="0" applyBorder="0" applyAlignment="0" applyProtection="0"/>
    <xf numFmtId="0" fontId="304" fillId="0" borderId="435" applyNumberFormat="0" applyFill="0" applyBorder="0" applyAlignment="0" applyProtection="0"/>
    <xf numFmtId="4" fontId="243" fillId="6" borderId="452" applyNumberFormat="0" applyProtection="0">
      <alignment horizontal="left" vertical="center" indent="1"/>
    </xf>
    <xf numFmtId="0" fontId="44" fillId="30" borderId="430" applyNumberFormat="0" applyAlignment="0" applyProtection="0"/>
    <xf numFmtId="4" fontId="243" fillId="69" borderId="441" applyNumberFormat="0" applyProtection="0">
      <alignment horizontal="right" vertical="center"/>
    </xf>
    <xf numFmtId="4" fontId="243" fillId="6" borderId="441" applyNumberFormat="0" applyProtection="0">
      <alignment horizontal="left" vertical="center" indent="1"/>
    </xf>
    <xf numFmtId="0" fontId="240" fillId="42" borderId="440" applyNumberFormat="0" applyAlignment="0" applyProtection="0"/>
    <xf numFmtId="0" fontId="240" fillId="13" borderId="440" applyNumberFormat="0" applyAlignment="0" applyProtection="0"/>
    <xf numFmtId="0" fontId="240" fillId="42" borderId="451" applyNumberFormat="0" applyAlignment="0" applyProtection="0"/>
    <xf numFmtId="0" fontId="47" fillId="0" borderId="434" applyNumberFormat="0" applyFill="0" applyAlignment="0" applyProtection="0"/>
    <xf numFmtId="251" fontId="18" fillId="0" borderId="430" applyNumberFormat="0" applyFont="0" applyFill="0" applyAlignment="0">
      <alignment vertical="center"/>
    </xf>
    <xf numFmtId="0" fontId="77" fillId="0" borderId="457" applyNumberFormat="0" applyFill="0" applyBorder="0" applyAlignment="0" applyProtection="0"/>
    <xf numFmtId="0" fontId="76" fillId="0" borderId="457" applyNumberFormat="0" applyFill="0" applyBorder="0" applyAlignment="0" applyProtection="0"/>
    <xf numFmtId="0" fontId="75" fillId="0" borderId="457" applyNumberFormat="0" applyFill="0" applyBorder="0" applyAlignment="0" applyProtection="0"/>
    <xf numFmtId="1" fontId="86" fillId="30" borderId="430">
      <alignment horizontal="center"/>
    </xf>
    <xf numFmtId="0" fontId="44" fillId="30" borderId="430" applyNumberFormat="0" applyAlignment="0" applyProtection="0"/>
    <xf numFmtId="0" fontId="12" fillId="62" borderId="449">
      <alignment horizontal="left" vertical="center" wrapText="1"/>
    </xf>
    <xf numFmtId="0" fontId="12" fillId="62" borderId="449">
      <alignment horizontal="left" vertical="center" wrapText="1"/>
    </xf>
    <xf numFmtId="0" fontId="92" fillId="40" borderId="445"/>
    <xf numFmtId="251" fontId="18" fillId="0" borderId="430" applyNumberFormat="0" applyFont="0" applyFill="0" applyAlignment="0">
      <alignment vertical="center"/>
    </xf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290" fontId="29" fillId="57" borderId="407" applyNumberFormat="0" applyFont="0" applyBorder="0" applyAlignment="0" applyProtection="0">
      <alignment horizontal="right"/>
    </xf>
    <xf numFmtId="4" fontId="242" fillId="6" borderId="452" applyNumberFormat="0" applyProtection="0">
      <alignment vertical="center"/>
    </xf>
    <xf numFmtId="4" fontId="243" fillId="6" borderId="452" applyNumberFormat="0" applyProtection="0">
      <alignment horizontal="left" vertical="center" indent="1"/>
    </xf>
    <xf numFmtId="4" fontId="243" fillId="69" borderId="452" applyNumberFormat="0" applyProtection="0">
      <alignment horizontal="right" vertical="center"/>
    </xf>
    <xf numFmtId="4" fontId="243" fillId="33" borderId="452" applyNumberFormat="0" applyProtection="0">
      <alignment horizontal="right" vertical="center"/>
    </xf>
    <xf numFmtId="4" fontId="243" fillId="33" borderId="452" applyNumberFormat="0" applyProtection="0">
      <alignment horizontal="right" vertical="center"/>
    </xf>
    <xf numFmtId="4" fontId="243" fillId="35" borderId="452" applyNumberFormat="0" applyProtection="0">
      <alignment horizontal="right" vertical="center"/>
    </xf>
    <xf numFmtId="4" fontId="243" fillId="35" borderId="452" applyNumberFormat="0" applyProtection="0">
      <alignment horizontal="right" vertical="center"/>
    </xf>
    <xf numFmtId="4" fontId="243" fillId="47" borderId="452" applyNumberFormat="0" applyProtection="0">
      <alignment horizontal="right" vertical="center"/>
    </xf>
    <xf numFmtId="4" fontId="243" fillId="47" borderId="452" applyNumberFormat="0" applyProtection="0">
      <alignment horizontal="right" vertical="center"/>
    </xf>
    <xf numFmtId="4" fontId="243" fillId="71" borderId="452" applyNumberFormat="0" applyProtection="0">
      <alignment horizontal="right" vertical="center"/>
    </xf>
    <xf numFmtId="4" fontId="243" fillId="71" borderId="452" applyNumberFormat="0" applyProtection="0">
      <alignment horizontal="right" vertical="center"/>
    </xf>
    <xf numFmtId="4" fontId="243" fillId="72" borderId="452" applyNumberFormat="0" applyProtection="0">
      <alignment horizontal="right" vertical="center"/>
    </xf>
    <xf numFmtId="4" fontId="243" fillId="72" borderId="452" applyNumberFormat="0" applyProtection="0">
      <alignment horizontal="right" vertical="center"/>
    </xf>
    <xf numFmtId="4" fontId="243" fillId="37" borderId="452" applyNumberFormat="0" applyProtection="0">
      <alignment horizontal="right" vertical="center"/>
    </xf>
    <xf numFmtId="4" fontId="243" fillId="37" borderId="452" applyNumberFormat="0" applyProtection="0">
      <alignment horizontal="right" vertical="center"/>
    </xf>
    <xf numFmtId="4" fontId="243" fillId="8" borderId="452" applyNumberFormat="0" applyProtection="0">
      <alignment vertical="center"/>
    </xf>
    <xf numFmtId="4" fontId="243" fillId="8" borderId="452" applyNumberFormat="0" applyProtection="0">
      <alignment vertical="center"/>
    </xf>
    <xf numFmtId="4" fontId="244" fillId="8" borderId="452" applyNumberFormat="0" applyProtection="0">
      <alignment vertical="center"/>
    </xf>
    <xf numFmtId="4" fontId="244" fillId="8" borderId="452" applyNumberFormat="0" applyProtection="0">
      <alignment vertical="center"/>
    </xf>
    <xf numFmtId="4" fontId="16" fillId="37" borderId="453" applyNumberFormat="0" applyProtection="0">
      <alignment horizontal="left" vertical="center" indent="1"/>
    </xf>
    <xf numFmtId="4" fontId="16" fillId="37" borderId="453" applyNumberFormat="0" applyProtection="0">
      <alignment horizontal="left" vertical="center" indent="1"/>
    </xf>
    <xf numFmtId="4" fontId="244" fillId="8" borderId="452" applyNumberFormat="0" applyProtection="0">
      <alignment horizontal="right" vertical="center"/>
    </xf>
    <xf numFmtId="4" fontId="16" fillId="37" borderId="452" applyNumberFormat="0" applyProtection="0">
      <alignment horizontal="left" vertical="center" indent="1"/>
    </xf>
    <xf numFmtId="4" fontId="16" fillId="37" borderId="452" applyNumberFormat="0" applyProtection="0">
      <alignment horizontal="left" vertical="center" indent="1"/>
    </xf>
    <xf numFmtId="4" fontId="245" fillId="75" borderId="453" applyNumberFormat="0" applyProtection="0">
      <alignment horizontal="left" vertical="center" indent="1"/>
    </xf>
    <xf numFmtId="4" fontId="245" fillId="75" borderId="453" applyNumberFormat="0" applyProtection="0">
      <alignment horizontal="left" vertical="center" indent="1"/>
    </xf>
    <xf numFmtId="0" fontId="259" fillId="0" borderId="407" applyNumberFormat="0" applyFill="0" applyProtection="0">
      <alignment horizontal="right"/>
    </xf>
    <xf numFmtId="0" fontId="29" fillId="0" borderId="431" applyNumberFormat="0" applyFont="0" applyFill="0" applyAlignment="0" applyProtection="0">
      <alignment vertical="center" wrapText="1"/>
    </xf>
    <xf numFmtId="1" fontId="58" fillId="9" borderId="430">
      <alignment horizontal="center" vertical="center"/>
    </xf>
    <xf numFmtId="1" fontId="305" fillId="0" borderId="444" applyFill="0" applyProtection="0">
      <alignment horizontal="right"/>
    </xf>
    <xf numFmtId="4" fontId="242" fillId="6" borderId="452" applyNumberFormat="0" applyProtection="0">
      <alignment vertical="center"/>
    </xf>
    <xf numFmtId="0" fontId="47" fillId="0" borderId="434" applyNumberFormat="0" applyFill="0" applyAlignment="0" applyProtection="0"/>
    <xf numFmtId="4" fontId="243" fillId="32" borderId="452" applyNumberFormat="0" applyProtection="0">
      <alignment horizontal="right" vertical="center"/>
    </xf>
    <xf numFmtId="4" fontId="16" fillId="74" borderId="421" applyNumberFormat="0" applyProtection="0">
      <alignment horizontal="left" vertical="center" indent="1"/>
    </xf>
    <xf numFmtId="0" fontId="303" fillId="0" borderId="457" applyNumberFormat="0" applyFill="0" applyBorder="0" applyAlignment="0" applyProtection="0"/>
    <xf numFmtId="0" fontId="304" fillId="0" borderId="457" applyNumberFormat="0" applyFill="0" applyBorder="0" applyAlignment="0" applyProtection="0"/>
    <xf numFmtId="0" fontId="11" fillId="0" borderId="445" applyNumberFormat="0" applyFont="0" applyFill="0" applyAlignment="0" applyProtection="0"/>
    <xf numFmtId="9" fontId="18" fillId="0" borderId="450"/>
    <xf numFmtId="4" fontId="16" fillId="6" borderId="452" applyNumberFormat="0" applyProtection="0">
      <alignment vertical="center"/>
    </xf>
    <xf numFmtId="4" fontId="243" fillId="6" borderId="452" applyNumberFormat="0" applyProtection="0">
      <alignment horizontal="left" vertical="center" indent="1"/>
    </xf>
    <xf numFmtId="0" fontId="32" fillId="17" borderId="450" applyNumberFormat="0" applyFont="0" applyAlignment="0" applyProtection="0"/>
    <xf numFmtId="0" fontId="259" fillId="0" borderId="445" applyNumberFormat="0" applyFill="0" applyProtection="0">
      <alignment horizontal="right"/>
    </xf>
    <xf numFmtId="0" fontId="259" fillId="0" borderId="445" applyNumberFormat="0" applyFill="0" applyProtection="0">
      <alignment horizontal="right"/>
    </xf>
    <xf numFmtId="0" fontId="12" fillId="0" borderId="454"/>
    <xf numFmtId="290" fontId="29" fillId="57" borderId="445" applyNumberFormat="0" applyFont="0" applyBorder="0" applyAlignment="0" applyProtection="0">
      <alignment horizontal="right"/>
    </xf>
    <xf numFmtId="290" fontId="29" fillId="57" borderId="445" applyNumberFormat="0" applyFont="0" applyBorder="0" applyAlignment="0" applyProtection="0">
      <alignment horizontal="right"/>
    </xf>
    <xf numFmtId="167" fontId="128" fillId="0" borderId="437">
      <protection locked="0"/>
    </xf>
    <xf numFmtId="167" fontId="128" fillId="0" borderId="448">
      <protection locked="0"/>
    </xf>
    <xf numFmtId="167" fontId="128" fillId="0" borderId="448">
      <protection locked="0"/>
    </xf>
    <xf numFmtId="290" fontId="29" fillId="57" borderId="445" applyNumberFormat="0" applyFont="0" applyBorder="0" applyAlignment="0" applyProtection="0">
      <alignment horizontal="right"/>
    </xf>
    <xf numFmtId="290" fontId="29" fillId="57" borderId="445" applyNumberFormat="0" applyFont="0" applyBorder="0" applyAlignment="0" applyProtection="0">
      <alignment horizontal="right"/>
    </xf>
    <xf numFmtId="290" fontId="29" fillId="57" borderId="445" applyNumberFormat="0" applyFont="0" applyBorder="0" applyAlignment="0" applyProtection="0">
      <alignment horizontal="right"/>
    </xf>
    <xf numFmtId="290" fontId="29" fillId="57" borderId="445" applyNumberFormat="0" applyFont="0" applyBorder="0" applyAlignment="0" applyProtection="0">
      <alignment horizontal="right"/>
    </xf>
    <xf numFmtId="4" fontId="243" fillId="73" borderId="452" applyNumberFormat="0" applyProtection="0">
      <alignment horizontal="right" vertical="center"/>
    </xf>
    <xf numFmtId="4" fontId="244" fillId="8" borderId="452" applyNumberFormat="0" applyProtection="0">
      <alignment horizontal="right" vertical="center"/>
    </xf>
    <xf numFmtId="4" fontId="244" fillId="8" borderId="452" applyNumberFormat="0" applyProtection="0">
      <alignment horizontal="right" vertical="center"/>
    </xf>
    <xf numFmtId="0" fontId="240" fillId="13" borderId="440" applyNumberFormat="0" applyAlignment="0" applyProtection="0"/>
    <xf numFmtId="4" fontId="16" fillId="6" borderId="441" applyNumberFormat="0" applyProtection="0">
      <alignment vertical="center"/>
    </xf>
    <xf numFmtId="4" fontId="243" fillId="37" borderId="441" applyNumberFormat="0" applyProtection="0">
      <alignment horizontal="right" vertical="center"/>
    </xf>
    <xf numFmtId="4" fontId="16" fillId="74" borderId="421" applyNumberFormat="0" applyProtection="0">
      <alignment horizontal="left" vertical="center" indent="1"/>
    </xf>
    <xf numFmtId="0" fontId="259" fillId="0" borderId="445" applyNumberFormat="0" applyFill="0" applyProtection="0">
      <alignment horizontal="right"/>
    </xf>
    <xf numFmtId="39" fontId="12" fillId="0" borderId="444" applyNumberFormat="0" applyBorder="0">
      <alignment horizontal="right"/>
    </xf>
    <xf numFmtId="4" fontId="242" fillId="6" borderId="452" applyNumberFormat="0" applyProtection="0">
      <alignment vertical="center"/>
    </xf>
    <xf numFmtId="0" fontId="47" fillId="0" borderId="456" applyNumberFormat="0" applyFill="0" applyAlignment="0" applyProtection="0"/>
    <xf numFmtId="1" fontId="305" fillId="0" borderId="444" applyFill="0" applyProtection="0">
      <alignment horizontal="right"/>
    </xf>
    <xf numFmtId="290" fontId="29" fillId="57" borderId="445" applyNumberFormat="0" applyFont="0" applyBorder="0" applyAlignment="0" applyProtection="0">
      <alignment horizontal="right"/>
    </xf>
    <xf numFmtId="0" fontId="259" fillId="0" borderId="445" applyNumberFormat="0" applyFill="0" applyProtection="0">
      <alignment horizontal="right"/>
    </xf>
    <xf numFmtId="1" fontId="305" fillId="0" borderId="455" applyFill="0" applyProtection="0">
      <alignment horizontal="right"/>
    </xf>
    <xf numFmtId="4" fontId="16" fillId="74" borderId="421" applyNumberFormat="0" applyProtection="0">
      <alignment horizontal="left" vertical="center" indent="1"/>
    </xf>
    <xf numFmtId="1" fontId="305" fillId="0" borderId="455" applyFill="0" applyProtection="0">
      <alignment horizontal="right"/>
    </xf>
  </cellStyleXfs>
  <cellXfs count="1832">
    <xf numFmtId="0" fontId="0" fillId="0" borderId="0" xfId="0"/>
    <xf numFmtId="0" fontId="10" fillId="2" borderId="0" xfId="0" applyFont="1" applyFill="1" applyBorder="1" applyAlignment="1">
      <alignment horizontal="right" vertical="center"/>
    </xf>
    <xf numFmtId="0" fontId="0" fillId="0" borderId="0" xfId="0" applyFont="1"/>
    <xf numFmtId="0" fontId="26" fillId="0" borderId="0" xfId="2529" applyFont="1"/>
    <xf numFmtId="0" fontId="25" fillId="0" borderId="0" xfId="2529" applyFont="1"/>
    <xf numFmtId="0" fontId="30" fillId="5" borderId="0" xfId="2529" applyFont="1" applyFill="1" applyBorder="1" applyAlignment="1">
      <alignment vertical="center"/>
    </xf>
    <xf numFmtId="172" fontId="10" fillId="4" borderId="0" xfId="0" applyNumberFormat="1" applyFont="1" applyFill="1" applyAlignment="1">
      <alignment horizontal="right"/>
    </xf>
    <xf numFmtId="0" fontId="18" fillId="0" borderId="0" xfId="0" applyFont="1" applyFill="1"/>
    <xf numFmtId="0" fontId="18" fillId="0" borderId="0" xfId="0" applyFont="1" applyFill="1" applyAlignment="1">
      <alignment horizontal="right"/>
    </xf>
    <xf numFmtId="180" fontId="20" fillId="4" borderId="0" xfId="2" applyNumberFormat="1" applyFont="1" applyFill="1" applyBorder="1" applyAlignment="1">
      <alignment horizontal="right"/>
    </xf>
    <xf numFmtId="0" fontId="30" fillId="5" borderId="0" xfId="2529" applyFont="1" applyFill="1" applyAlignment="1">
      <alignment horizontal="right" vertical="center"/>
    </xf>
    <xf numFmtId="0" fontId="30" fillId="5" borderId="0" xfId="2529" applyFont="1" applyFill="1" applyAlignment="1">
      <alignment vertical="center"/>
    </xf>
    <xf numFmtId="0" fontId="18" fillId="4" borderId="0" xfId="0" applyFont="1" applyFill="1"/>
    <xf numFmtId="0" fontId="18" fillId="89" borderId="0" xfId="2529" applyFont="1" applyFill="1" applyBorder="1"/>
    <xf numFmtId="0" fontId="18" fillId="89" borderId="0" xfId="2529" applyFont="1" applyFill="1"/>
    <xf numFmtId="14" fontId="322" fillId="2" borderId="0" xfId="0" applyNumberFormat="1" applyFont="1" applyFill="1" applyBorder="1" applyAlignment="1">
      <alignment horizontal="right" vertical="center"/>
    </xf>
    <xf numFmtId="0" fontId="322" fillId="0" borderId="0" xfId="0" applyFont="1" applyFill="1"/>
    <xf numFmtId="0" fontId="23" fillId="0" borderId="0" xfId="2529" applyFont="1" applyAlignment="1">
      <alignment vertical="center"/>
    </xf>
    <xf numFmtId="0" fontId="18" fillId="0" borderId="0" xfId="2529" applyFont="1"/>
    <xf numFmtId="9" fontId="18" fillId="89" borderId="0" xfId="2" applyFont="1" applyFill="1"/>
    <xf numFmtId="0" fontId="23" fillId="7" borderId="0" xfId="2529" applyFont="1" applyFill="1" applyBorder="1" applyAlignment="1">
      <alignment horizontal="left" indent="1"/>
    </xf>
    <xf numFmtId="0" fontId="26" fillId="89" borderId="0" xfId="2529" applyFont="1" applyFill="1"/>
    <xf numFmtId="37" fontId="10" fillId="89" borderId="0" xfId="2529" applyNumberFormat="1" applyFont="1" applyFill="1" applyBorder="1"/>
    <xf numFmtId="177" fontId="20" fillId="89" borderId="0" xfId="2" applyNumberFormat="1" applyFont="1" applyFill="1" applyBorder="1"/>
    <xf numFmtId="0" fontId="322" fillId="0" borderId="0" xfId="2529" applyFont="1" applyAlignment="1">
      <alignment horizontal="center"/>
    </xf>
    <xf numFmtId="0" fontId="320" fillId="5" borderId="0" xfId="2529" applyFont="1" applyFill="1" applyAlignment="1">
      <alignment horizontal="center" vertical="center"/>
    </xf>
    <xf numFmtId="0" fontId="322" fillId="7" borderId="0" xfId="2529" applyFont="1" applyFill="1" applyAlignment="1">
      <alignment horizontal="center"/>
    </xf>
    <xf numFmtId="0" fontId="322" fillId="89" borderId="0" xfId="2529" applyFont="1" applyFill="1" applyAlignment="1">
      <alignment horizontal="center"/>
    </xf>
    <xf numFmtId="0" fontId="320" fillId="5" borderId="0" xfId="2529" applyFont="1" applyFill="1" applyBorder="1" applyAlignment="1">
      <alignment horizontal="center" vertical="center"/>
    </xf>
    <xf numFmtId="0" fontId="322" fillId="0" borderId="0" xfId="0" applyFont="1" applyFill="1" applyBorder="1" applyAlignment="1">
      <alignment horizontal="right"/>
    </xf>
    <xf numFmtId="37" fontId="18" fillId="89" borderId="0" xfId="2529" applyNumberFormat="1" applyFont="1" applyFill="1" applyBorder="1"/>
    <xf numFmtId="37" fontId="22" fillId="89" borderId="0" xfId="2529" applyNumberFormat="1" applyFont="1" applyFill="1" applyBorder="1"/>
    <xf numFmtId="0" fontId="22" fillId="89" borderId="0" xfId="2529" applyFont="1" applyFill="1"/>
    <xf numFmtId="180" fontId="18" fillId="89" borderId="0" xfId="2" applyNumberFormat="1" applyFont="1" applyFill="1" applyBorder="1"/>
    <xf numFmtId="240" fontId="14" fillId="4" borderId="0" xfId="0" applyNumberFormat="1" applyFont="1" applyFill="1" applyBorder="1" applyAlignment="1" applyProtection="1">
      <alignment horizontal="left" vertical="center" indent="1"/>
    </xf>
    <xf numFmtId="37" fontId="12" fillId="4" borderId="0" xfId="3138" applyNumberFormat="1" applyFont="1" applyFill="1" applyBorder="1" applyAlignment="1">
      <alignment horizontal="left" indent="1"/>
    </xf>
    <xf numFmtId="0" fontId="322" fillId="84" borderId="0" xfId="0" applyFont="1" applyFill="1" applyBorder="1" applyAlignment="1">
      <alignment horizontal="center"/>
    </xf>
    <xf numFmtId="0" fontId="322" fillId="84" borderId="0" xfId="0" applyFont="1" applyFill="1" applyBorder="1"/>
    <xf numFmtId="14" fontId="322" fillId="84" borderId="0" xfId="0" applyNumberFormat="1" applyFont="1" applyFill="1" applyBorder="1" applyAlignment="1">
      <alignment horizontal="center" vertical="center"/>
    </xf>
    <xf numFmtId="14" fontId="322" fillId="84" borderId="0" xfId="0" applyNumberFormat="1" applyFont="1" applyFill="1" applyBorder="1" applyAlignment="1">
      <alignment horizontal="right" vertical="center"/>
    </xf>
    <xf numFmtId="0" fontId="322" fillId="84" borderId="0" xfId="0" applyFont="1" applyFill="1"/>
    <xf numFmtId="0" fontId="322" fillId="4" borderId="0" xfId="0" applyFont="1" applyFill="1" applyBorder="1" applyAlignment="1">
      <alignment horizontal="center"/>
    </xf>
    <xf numFmtId="0" fontId="322" fillId="4" borderId="0" xfId="0" applyFont="1" applyFill="1"/>
    <xf numFmtId="0" fontId="322" fillId="4" borderId="0" xfId="0" applyFont="1" applyFill="1" applyBorder="1" applyAlignment="1">
      <alignment horizontal="center" vertical="center"/>
    </xf>
    <xf numFmtId="0" fontId="322" fillId="4" borderId="0" xfId="0" applyFont="1" applyFill="1" applyBorder="1" applyAlignment="1">
      <alignment horizontal="right" vertical="center"/>
    </xf>
    <xf numFmtId="0" fontId="322" fillId="4" borderId="0" xfId="0" applyFont="1" applyFill="1" applyAlignment="1">
      <alignment horizontal="right"/>
    </xf>
    <xf numFmtId="0" fontId="322" fillId="4" borderId="0" xfId="2529" applyFont="1" applyFill="1" applyAlignment="1">
      <alignment horizontal="center"/>
    </xf>
    <xf numFmtId="0" fontId="25" fillId="4" borderId="0" xfId="2529" applyFont="1" applyFill="1"/>
    <xf numFmtId="0" fontId="18" fillId="4" borderId="0" xfId="2327" applyFont="1" applyFill="1" applyBorder="1"/>
    <xf numFmtId="0" fontId="18" fillId="4" borderId="0" xfId="2327" applyFont="1" applyFill="1" applyBorder="1" applyAlignment="1">
      <alignment horizontal="left" indent="1"/>
    </xf>
    <xf numFmtId="0" fontId="322" fillId="4" borderId="0" xfId="2327" applyNumberFormat="1" applyFont="1" applyFill="1" applyBorder="1"/>
    <xf numFmtId="0" fontId="23" fillId="4" borderId="0" xfId="2529" applyFont="1" applyFill="1"/>
    <xf numFmtId="9" fontId="26" fillId="4" borderId="0" xfId="2529" applyNumberFormat="1" applyFont="1" applyFill="1"/>
    <xf numFmtId="37" fontId="23" fillId="4" borderId="0" xfId="2529" applyNumberFormat="1" applyFont="1" applyFill="1" applyBorder="1"/>
    <xf numFmtId="37" fontId="23" fillId="4" borderId="0" xfId="2529" applyNumberFormat="1" applyFont="1" applyFill="1" applyBorder="1" applyAlignment="1">
      <alignment horizontal="right"/>
    </xf>
    <xf numFmtId="9" fontId="23" fillId="4" borderId="0" xfId="2" applyFont="1" applyFill="1"/>
    <xf numFmtId="0" fontId="26" fillId="4" borderId="0" xfId="2529" applyFont="1" applyFill="1"/>
    <xf numFmtId="9" fontId="23" fillId="4" borderId="0" xfId="2529" applyNumberFormat="1" applyFont="1" applyFill="1"/>
    <xf numFmtId="177" fontId="18" fillId="4" borderId="0" xfId="2529" applyNumberFormat="1" applyFont="1" applyFill="1" applyBorder="1"/>
    <xf numFmtId="9" fontId="23" fillId="4" borderId="0" xfId="2529" applyNumberFormat="1" applyFont="1" applyFill="1" applyBorder="1"/>
    <xf numFmtId="174" fontId="327" fillId="4" borderId="0" xfId="2529" applyNumberFormat="1" applyFont="1" applyFill="1" applyBorder="1"/>
    <xf numFmtId="0" fontId="327" fillId="4" borderId="0" xfId="2529" applyNumberFormat="1" applyFont="1" applyFill="1" applyBorder="1"/>
    <xf numFmtId="0" fontId="323" fillId="4" borderId="0" xfId="2529" applyNumberFormat="1" applyFont="1" applyFill="1" applyBorder="1"/>
    <xf numFmtId="174" fontId="18" fillId="4" borderId="0" xfId="2529" applyNumberFormat="1" applyFont="1" applyFill="1" applyBorder="1"/>
    <xf numFmtId="0" fontId="18" fillId="4" borderId="0" xfId="2529" applyNumberFormat="1" applyFont="1" applyFill="1" applyBorder="1"/>
    <xf numFmtId="0" fontId="10" fillId="4" borderId="0" xfId="2529" applyNumberFormat="1" applyFont="1" applyFill="1" applyBorder="1"/>
    <xf numFmtId="174" fontId="322" fillId="4" borderId="0" xfId="2529" applyNumberFormat="1" applyFont="1" applyFill="1" applyBorder="1"/>
    <xf numFmtId="0" fontId="23" fillId="4" borderId="0" xfId="2529" applyNumberFormat="1" applyFont="1" applyFill="1" applyBorder="1"/>
    <xf numFmtId="177" fontId="327" fillId="4" borderId="0" xfId="2529" applyNumberFormat="1" applyFont="1" applyFill="1" applyBorder="1"/>
    <xf numFmtId="9" fontId="326" fillId="4" borderId="0" xfId="2529" applyNumberFormat="1" applyFont="1" applyFill="1"/>
    <xf numFmtId="0" fontId="22" fillId="7" borderId="0" xfId="2529" applyNumberFormat="1" applyFont="1" applyFill="1" applyBorder="1"/>
    <xf numFmtId="9" fontId="22" fillId="89" borderId="0" xfId="2" applyFont="1" applyFill="1"/>
    <xf numFmtId="0" fontId="22" fillId="0" borderId="0" xfId="2529" applyFont="1"/>
    <xf numFmtId="0" fontId="24" fillId="5" borderId="0" xfId="2529" applyFont="1" applyFill="1" applyAlignment="1">
      <alignment horizontal="right" vertical="center"/>
    </xf>
    <xf numFmtId="9" fontId="22" fillId="0" borderId="0" xfId="2529" applyNumberFormat="1" applyFont="1"/>
    <xf numFmtId="172" fontId="18" fillId="89" borderId="0" xfId="2529" applyNumberFormat="1" applyFont="1" applyFill="1" applyBorder="1"/>
    <xf numFmtId="9" fontId="26" fillId="4" borderId="0" xfId="2529" applyNumberFormat="1" applyFont="1" applyFill="1" applyBorder="1"/>
    <xf numFmtId="9" fontId="326" fillId="4" borderId="0" xfId="2529" applyNumberFormat="1" applyFont="1" applyFill="1" applyBorder="1"/>
    <xf numFmtId="0" fontId="18" fillId="7" borderId="0" xfId="2529" applyNumberFormat="1" applyFont="1" applyFill="1" applyBorder="1"/>
    <xf numFmtId="0" fontId="10" fillId="5" borderId="0" xfId="2529" applyFont="1" applyFill="1" applyAlignment="1">
      <alignment horizontal="right" vertical="center"/>
    </xf>
    <xf numFmtId="9" fontId="18" fillId="0" borderId="0" xfId="2529" applyNumberFormat="1" applyFont="1"/>
    <xf numFmtId="9" fontId="23" fillId="4" borderId="0" xfId="2" applyFont="1" applyFill="1" applyBorder="1"/>
    <xf numFmtId="9" fontId="327" fillId="4" borderId="0" xfId="2529" applyNumberFormat="1" applyFont="1" applyFill="1"/>
    <xf numFmtId="0" fontId="322" fillId="4" borderId="0" xfId="2529" applyNumberFormat="1" applyFont="1" applyFill="1" applyAlignment="1">
      <alignment horizontal="center"/>
    </xf>
    <xf numFmtId="0" fontId="23" fillId="4" borderId="0" xfId="2529" applyFont="1" applyFill="1" applyBorder="1" applyAlignment="1">
      <alignment horizontal="left" indent="1"/>
    </xf>
    <xf numFmtId="0" fontId="18" fillId="4" borderId="0" xfId="2529" applyFont="1" applyFill="1"/>
    <xf numFmtId="0" fontId="23" fillId="4" borderId="0" xfId="2529" applyFont="1" applyFill="1" applyBorder="1" applyAlignment="1">
      <alignment horizontal="left"/>
    </xf>
    <xf numFmtId="172" fontId="10" fillId="89" borderId="0" xfId="2529" applyNumberFormat="1" applyFont="1" applyFill="1" applyBorder="1"/>
    <xf numFmtId="9" fontId="309" fillId="4" borderId="0" xfId="2529" applyNumberFormat="1" applyFont="1" applyFill="1"/>
    <xf numFmtId="9" fontId="311" fillId="4" borderId="0" xfId="2529" applyNumberFormat="1" applyFont="1" applyFill="1"/>
    <xf numFmtId="9" fontId="26" fillId="4" borderId="0" xfId="2" applyFont="1" applyFill="1"/>
    <xf numFmtId="9" fontId="310" fillId="4" borderId="0" xfId="2" applyFont="1" applyFill="1"/>
    <xf numFmtId="14" fontId="18" fillId="84" borderId="0" xfId="0" applyNumberFormat="1" applyFont="1" applyFill="1" applyBorder="1" applyAlignment="1">
      <alignment horizontal="center" vertical="center"/>
    </xf>
    <xf numFmtId="0" fontId="18" fillId="4" borderId="0" xfId="2327" applyNumberFormat="1" applyFont="1" applyFill="1" applyBorder="1"/>
    <xf numFmtId="0" fontId="18" fillId="4" borderId="0" xfId="0" applyFont="1" applyFill="1" applyBorder="1" applyAlignment="1">
      <alignment horizontal="center" vertical="center"/>
    </xf>
    <xf numFmtId="9" fontId="18" fillId="0" borderId="0" xfId="2529" applyNumberFormat="1" applyFont="1" applyBorder="1"/>
    <xf numFmtId="14" fontId="18" fillId="84" borderId="0" xfId="0" applyNumberFormat="1" applyFont="1" applyFill="1" applyBorder="1" applyAlignment="1">
      <alignment horizontal="right" vertical="center"/>
    </xf>
    <xf numFmtId="0" fontId="18" fillId="4" borderId="0" xfId="0" applyFont="1" applyFill="1" applyBorder="1" applyAlignment="1">
      <alignment horizontal="right" vertical="center"/>
    </xf>
    <xf numFmtId="9" fontId="18" fillId="4" borderId="0" xfId="2" applyFont="1" applyFill="1" applyBorder="1" applyAlignment="1">
      <alignment horizontal="right" vertical="center"/>
    </xf>
    <xf numFmtId="0" fontId="18" fillId="4" borderId="0" xfId="2529" applyFont="1" applyFill="1" applyBorder="1"/>
    <xf numFmtId="9" fontId="18" fillId="4" borderId="0" xfId="2" applyFont="1" applyFill="1" applyBorder="1"/>
    <xf numFmtId="0" fontId="10" fillId="5" borderId="0" xfId="2529" applyFont="1" applyFill="1" applyBorder="1" applyAlignment="1">
      <alignment horizontal="right" vertical="center"/>
    </xf>
    <xf numFmtId="0" fontId="18" fillId="0" borderId="0" xfId="2529" applyFont="1" applyBorder="1"/>
    <xf numFmtId="177" fontId="20" fillId="0" borderId="0" xfId="2" applyNumberFormat="1" applyFont="1" applyBorder="1"/>
    <xf numFmtId="37" fontId="18" fillId="88" borderId="0" xfId="2529" applyNumberFormat="1" applyFont="1" applyFill="1" applyBorder="1"/>
    <xf numFmtId="9" fontId="2" fillId="0" borderId="0" xfId="2529" applyNumberFormat="1" applyFont="1"/>
    <xf numFmtId="0" fontId="10" fillId="2" borderId="144" xfId="0" applyFont="1" applyFill="1" applyBorder="1" applyAlignment="1">
      <alignment horizontal="center" vertical="center"/>
    </xf>
    <xf numFmtId="0" fontId="10" fillId="0" borderId="144" xfId="0" applyFont="1" applyFill="1" applyBorder="1" applyAlignment="1">
      <alignment horizontal="center" vertical="center"/>
    </xf>
    <xf numFmtId="0" fontId="10" fillId="2" borderId="144" xfId="0" applyFont="1" applyFill="1" applyBorder="1" applyAlignment="1">
      <alignment horizontal="right" vertical="center"/>
    </xf>
    <xf numFmtId="0" fontId="24" fillId="2" borderId="144" xfId="0" applyFont="1" applyFill="1" applyBorder="1" applyAlignment="1">
      <alignment horizontal="right" vertical="center"/>
    </xf>
    <xf numFmtId="172" fontId="18" fillId="4" borderId="0" xfId="0" applyNumberFormat="1" applyFont="1" applyFill="1" applyBorder="1" applyAlignment="1">
      <alignment horizontal="right"/>
    </xf>
    <xf numFmtId="0" fontId="2" fillId="4" borderId="0" xfId="2529" applyFont="1" applyFill="1"/>
    <xf numFmtId="0" fontId="2" fillId="4" borderId="0" xfId="2529" applyFont="1" applyFill="1" applyBorder="1"/>
    <xf numFmtId="0" fontId="2" fillId="7" borderId="0" xfId="2529" applyNumberFormat="1" applyFont="1" applyFill="1" applyBorder="1"/>
    <xf numFmtId="0" fontId="2" fillId="4" borderId="0" xfId="2529" applyNumberFormat="1" applyFont="1" applyFill="1" applyBorder="1"/>
    <xf numFmtId="0" fontId="18" fillId="7" borderId="0" xfId="2529" applyFont="1" applyFill="1" applyBorder="1"/>
    <xf numFmtId="0" fontId="18" fillId="7" borderId="0" xfId="2529" applyFont="1" applyFill="1"/>
    <xf numFmtId="0" fontId="2" fillId="89" borderId="0" xfId="2529" applyFont="1" applyFill="1"/>
    <xf numFmtId="9" fontId="2" fillId="4" borderId="0" xfId="2529" applyNumberFormat="1" applyFont="1" applyFill="1"/>
    <xf numFmtId="37" fontId="2" fillId="4" borderId="0" xfId="2529" applyNumberFormat="1" applyFont="1" applyFill="1" applyBorder="1" applyAlignment="1">
      <alignment horizontal="right"/>
    </xf>
    <xf numFmtId="37" fontId="2" fillId="89" borderId="0" xfId="2529" applyNumberFormat="1" applyFont="1" applyFill="1" applyBorder="1"/>
    <xf numFmtId="37" fontId="2" fillId="4" borderId="0" xfId="2529" applyNumberFormat="1" applyFont="1" applyFill="1" applyBorder="1"/>
    <xf numFmtId="9" fontId="2" fillId="4" borderId="0" xfId="2" applyFont="1" applyFill="1"/>
    <xf numFmtId="0" fontId="2" fillId="89" borderId="0" xfId="2529" applyFont="1" applyFill="1" applyBorder="1" applyAlignment="1">
      <alignment horizontal="left" indent="6"/>
    </xf>
    <xf numFmtId="0" fontId="2" fillId="89" borderId="0" xfId="2529" applyFont="1" applyFill="1" applyBorder="1" applyAlignment="1">
      <alignment horizontal="left" indent="4"/>
    </xf>
    <xf numFmtId="172" fontId="18" fillId="7" borderId="0" xfId="2529" applyNumberFormat="1" applyFont="1" applyFill="1"/>
    <xf numFmtId="0" fontId="2" fillId="0" borderId="0" xfId="2529" applyFont="1"/>
    <xf numFmtId="9" fontId="10" fillId="5" borderId="0" xfId="2" applyFont="1" applyFill="1" applyAlignment="1">
      <alignment horizontal="right" vertical="center"/>
    </xf>
    <xf numFmtId="9" fontId="2" fillId="4" borderId="0" xfId="2529" applyNumberFormat="1" applyFont="1" applyFill="1" applyBorder="1"/>
    <xf numFmtId="177" fontId="2" fillId="4" borderId="0" xfId="2529" applyNumberFormat="1" applyFont="1" applyFill="1" applyBorder="1"/>
    <xf numFmtId="172" fontId="2" fillId="4" borderId="0" xfId="2529" applyNumberFormat="1" applyFont="1" applyFill="1"/>
    <xf numFmtId="0" fontId="22" fillId="4" borderId="0" xfId="2529" applyNumberFormat="1" applyFont="1" applyFill="1" applyBorder="1"/>
    <xf numFmtId="0" fontId="22" fillId="4" borderId="0" xfId="2529" applyFont="1" applyFill="1"/>
    <xf numFmtId="174" fontId="2" fillId="4" borderId="0" xfId="2529" applyNumberFormat="1" applyFont="1" applyFill="1" applyBorder="1"/>
    <xf numFmtId="0" fontId="351" fillId="2" borderId="0" xfId="0" applyFont="1" applyFill="1" applyBorder="1"/>
    <xf numFmtId="14" fontId="351" fillId="2" borderId="0" xfId="0" applyNumberFormat="1" applyFont="1" applyFill="1" applyBorder="1" applyAlignment="1">
      <alignment horizontal="center" vertical="center"/>
    </xf>
    <xf numFmtId="14" fontId="352" fillId="0" borderId="0" xfId="0" applyNumberFormat="1" applyFont="1" applyFill="1" applyBorder="1" applyAlignment="1">
      <alignment horizontal="center" vertical="center"/>
    </xf>
    <xf numFmtId="14" fontId="351" fillId="2" borderId="0" xfId="0" applyNumberFormat="1" applyFont="1" applyFill="1" applyBorder="1" applyAlignment="1">
      <alignment horizontal="right" vertical="center"/>
    </xf>
    <xf numFmtId="0" fontId="351" fillId="0" borderId="0" xfId="0" applyFont="1" applyFill="1"/>
    <xf numFmtId="0" fontId="351" fillId="2" borderId="0" xfId="0" applyFont="1" applyFill="1" applyAlignment="1">
      <alignment horizontal="right"/>
    </xf>
    <xf numFmtId="0" fontId="351" fillId="2" borderId="0" xfId="0" applyFont="1" applyFill="1" applyBorder="1" applyAlignment="1">
      <alignment horizontal="center" vertical="center"/>
    </xf>
    <xf numFmtId="0" fontId="352" fillId="0" borderId="0" xfId="0" applyFont="1" applyFill="1" applyBorder="1" applyAlignment="1">
      <alignment horizontal="center" vertical="center"/>
    </xf>
    <xf numFmtId="0" fontId="351" fillId="2" borderId="0" xfId="0" applyFont="1" applyFill="1" applyBorder="1" applyAlignment="1">
      <alignment horizontal="right" vertical="center"/>
    </xf>
    <xf numFmtId="0" fontId="352" fillId="2" borderId="0" xfId="0" applyFont="1" applyFill="1" applyAlignment="1">
      <alignment horizontal="right"/>
    </xf>
    <xf numFmtId="180" fontId="353" fillId="4" borderId="0" xfId="0" applyNumberFormat="1" applyFont="1" applyFill="1" applyBorder="1"/>
    <xf numFmtId="180" fontId="352" fillId="0" borderId="0" xfId="0" applyNumberFormat="1" applyFont="1" applyFill="1" applyBorder="1"/>
    <xf numFmtId="180" fontId="352" fillId="4" borderId="0" xfId="0" applyNumberFormat="1" applyFont="1" applyFill="1" applyBorder="1" applyAlignment="1">
      <alignment horizontal="right"/>
    </xf>
    <xf numFmtId="175" fontId="354" fillId="0" borderId="0" xfId="1" applyNumberFormat="1" applyFont="1" applyFill="1" applyBorder="1" applyAlignment="1">
      <alignment horizontal="right"/>
    </xf>
    <xf numFmtId="0" fontId="352" fillId="0" borderId="0" xfId="0" applyFont="1" applyFill="1" applyAlignment="1">
      <alignment horizontal="right"/>
    </xf>
    <xf numFmtId="0" fontId="355" fillId="0" borderId="0" xfId="0" applyFont="1" applyFill="1" applyAlignment="1">
      <alignment horizontal="right"/>
    </xf>
    <xf numFmtId="0" fontId="352" fillId="0" borderId="0" xfId="0" applyFont="1" applyFill="1"/>
    <xf numFmtId="0" fontId="354" fillId="2" borderId="144" xfId="0" applyFont="1" applyFill="1" applyBorder="1" applyAlignment="1">
      <alignment horizontal="center" vertical="center"/>
    </xf>
    <xf numFmtId="0" fontId="354" fillId="0" borderId="144" xfId="0" applyFont="1" applyFill="1" applyBorder="1" applyAlignment="1">
      <alignment horizontal="center" vertical="center"/>
    </xf>
    <xf numFmtId="0" fontId="354" fillId="2" borderId="144" xfId="0" applyFont="1" applyFill="1" applyBorder="1" applyAlignment="1">
      <alignment horizontal="right" vertical="center"/>
    </xf>
    <xf numFmtId="0" fontId="354" fillId="2" borderId="0" xfId="0" applyFont="1" applyFill="1" applyBorder="1" applyAlignment="1">
      <alignment horizontal="right" vertical="center"/>
    </xf>
    <xf numFmtId="0" fontId="352" fillId="2" borderId="0" xfId="0" applyFont="1" applyFill="1" applyBorder="1"/>
    <xf numFmtId="0" fontId="357" fillId="2" borderId="0" xfId="0" applyFont="1" applyFill="1" applyBorder="1"/>
    <xf numFmtId="0" fontId="352" fillId="0" borderId="0" xfId="0" applyFont="1" applyFill="1" applyBorder="1"/>
    <xf numFmtId="0" fontId="352" fillId="2" borderId="0" xfId="0" applyFont="1" applyFill="1" applyBorder="1" applyAlignment="1">
      <alignment horizontal="right"/>
    </xf>
    <xf numFmtId="0" fontId="352" fillId="0" borderId="0" xfId="0" applyFont="1" applyFill="1" applyAlignment="1">
      <alignment horizontal="left" indent="1"/>
    </xf>
    <xf numFmtId="0" fontId="352" fillId="0" borderId="0" xfId="0" applyFont="1" applyFill="1" applyAlignment="1">
      <alignment horizontal="right" indent="1"/>
    </xf>
    <xf numFmtId="0" fontId="358" fillId="5" borderId="0" xfId="0" applyFont="1" applyFill="1" applyBorder="1" applyAlignment="1">
      <alignment vertical="center"/>
    </xf>
    <xf numFmtId="37" fontId="352" fillId="5" borderId="0" xfId="1" applyNumberFormat="1" applyFont="1" applyFill="1" applyBorder="1" applyAlignment="1">
      <alignment horizontal="center" vertical="center"/>
    </xf>
    <xf numFmtId="37" fontId="352" fillId="0" borderId="0" xfId="1" applyNumberFormat="1" applyFont="1" applyFill="1" applyBorder="1" applyAlignment="1">
      <alignment horizontal="center" vertical="center"/>
    </xf>
    <xf numFmtId="37" fontId="352" fillId="5" borderId="0" xfId="1" applyNumberFormat="1" applyFont="1" applyFill="1" applyBorder="1" applyAlignment="1">
      <alignment horizontal="right" vertical="center"/>
    </xf>
    <xf numFmtId="0" fontId="352" fillId="5" borderId="0" xfId="0" applyFont="1" applyFill="1" applyAlignment="1">
      <alignment horizontal="right" vertical="center"/>
    </xf>
    <xf numFmtId="0" fontId="355" fillId="5" borderId="0" xfId="0" applyFont="1" applyFill="1" applyAlignment="1">
      <alignment horizontal="right" vertical="center"/>
    </xf>
    <xf numFmtId="0" fontId="352" fillId="5" borderId="0" xfId="0" applyFont="1" applyFill="1"/>
    <xf numFmtId="0" fontId="352" fillId="0" borderId="0" xfId="0" applyFont="1" applyFill="1" applyAlignment="1">
      <alignment vertical="center"/>
    </xf>
    <xf numFmtId="0" fontId="354" fillId="87" borderId="0" xfId="0" applyFont="1" applyFill="1" applyBorder="1" applyAlignment="1">
      <alignment horizontal="left" vertical="center"/>
    </xf>
    <xf numFmtId="37" fontId="352" fillId="87" borderId="0" xfId="1" applyNumberFormat="1" applyFont="1" applyFill="1" applyBorder="1" applyAlignment="1">
      <alignment horizontal="center" vertical="center"/>
    </xf>
    <xf numFmtId="37" fontId="352" fillId="87" borderId="0" xfId="1" applyNumberFormat="1" applyFont="1" applyFill="1" applyBorder="1" applyAlignment="1">
      <alignment horizontal="right" vertical="center"/>
    </xf>
    <xf numFmtId="0" fontId="352" fillId="87" borderId="0" xfId="0" applyFont="1" applyFill="1" applyAlignment="1">
      <alignment horizontal="right" vertical="center"/>
    </xf>
    <xf numFmtId="0" fontId="358" fillId="0" borderId="0" xfId="0" applyFont="1" applyFill="1" applyBorder="1" applyAlignment="1">
      <alignment horizontal="left" vertical="center" indent="1"/>
    </xf>
    <xf numFmtId="37" fontId="352" fillId="0" borderId="0" xfId="1" applyNumberFormat="1" applyFont="1" applyFill="1" applyBorder="1" applyAlignment="1">
      <alignment horizontal="right" vertical="center"/>
    </xf>
    <xf numFmtId="0" fontId="352" fillId="0" borderId="0" xfId="0" applyFont="1" applyFill="1" applyAlignment="1">
      <alignment horizontal="right" vertical="center"/>
    </xf>
    <xf numFmtId="180" fontId="352" fillId="0" borderId="0" xfId="2" applyNumberFormat="1" applyFont="1" applyFill="1" applyAlignment="1">
      <alignment horizontal="right" vertical="center"/>
    </xf>
    <xf numFmtId="0" fontId="354" fillId="0" borderId="0" xfId="0" applyFont="1" applyFill="1" applyAlignment="1">
      <alignment horizontal="left" indent="1"/>
    </xf>
    <xf numFmtId="37" fontId="354" fillId="0" borderId="0" xfId="0" applyNumberFormat="1" applyFont="1" applyFill="1" applyBorder="1" applyAlignment="1">
      <alignment horizontal="center"/>
    </xf>
    <xf numFmtId="37" fontId="354" fillId="0" borderId="0" xfId="0" applyNumberFormat="1" applyFont="1" applyFill="1" applyBorder="1" applyAlignment="1">
      <alignment horizontal="right"/>
    </xf>
    <xf numFmtId="37" fontId="354" fillId="0" borderId="0" xfId="1" applyNumberFormat="1" applyFont="1" applyFill="1" applyBorder="1" applyAlignment="1">
      <alignment horizontal="right"/>
    </xf>
    <xf numFmtId="37" fontId="354" fillId="0" borderId="0" xfId="0" applyNumberFormat="1" applyFont="1" applyFill="1" applyAlignment="1">
      <alignment horizontal="right"/>
    </xf>
    <xf numFmtId="0" fontId="354" fillId="0" borderId="0" xfId="0" applyFont="1" applyFill="1"/>
    <xf numFmtId="0" fontId="360" fillId="0" borderId="0" xfId="2327" applyFont="1" applyFill="1" applyBorder="1" applyAlignment="1">
      <alignment horizontal="left" indent="1"/>
    </xf>
    <xf numFmtId="177" fontId="352" fillId="0" borderId="0" xfId="2" applyNumberFormat="1" applyFont="1" applyFill="1" applyBorder="1" applyAlignment="1">
      <alignment horizontal="center"/>
    </xf>
    <xf numFmtId="177" fontId="352" fillId="0" borderId="0" xfId="2" applyNumberFormat="1" applyFont="1" applyFill="1" applyBorder="1" applyAlignment="1">
      <alignment horizontal="right"/>
    </xf>
    <xf numFmtId="176" fontId="360" fillId="0" borderId="0" xfId="0" applyNumberFormat="1" applyFont="1" applyFill="1" applyAlignment="1">
      <alignment horizontal="right"/>
    </xf>
    <xf numFmtId="177" fontId="360" fillId="0" borderId="0" xfId="0" applyNumberFormat="1" applyFont="1" applyFill="1"/>
    <xf numFmtId="0" fontId="352" fillId="0" borderId="0" xfId="0" applyFont="1" applyFill="1" applyAlignment="1">
      <alignment horizontal="left" indent="3"/>
    </xf>
    <xf numFmtId="37" fontId="352" fillId="0" borderId="0" xfId="0" applyNumberFormat="1" applyFont="1" applyFill="1" applyBorder="1" applyAlignment="1">
      <alignment horizontal="center"/>
    </xf>
    <xf numFmtId="37" fontId="352" fillId="0" borderId="0" xfId="0" applyNumberFormat="1" applyFont="1" applyFill="1" applyBorder="1" applyAlignment="1">
      <alignment horizontal="right"/>
    </xf>
    <xf numFmtId="9" fontId="352" fillId="0" borderId="0" xfId="2" applyFont="1" applyFill="1" applyAlignment="1">
      <alignment horizontal="right"/>
    </xf>
    <xf numFmtId="9" fontId="355" fillId="0" borderId="0" xfId="2" applyFont="1" applyFill="1" applyAlignment="1">
      <alignment horizontal="right"/>
    </xf>
    <xf numFmtId="37" fontId="352" fillId="0" borderId="0" xfId="1" applyNumberFormat="1" applyFont="1" applyFill="1" applyBorder="1" applyAlignment="1">
      <alignment horizontal="right"/>
    </xf>
    <xf numFmtId="184" fontId="352" fillId="0" borderId="0" xfId="0" applyNumberFormat="1" applyFont="1" applyFill="1" applyAlignment="1">
      <alignment horizontal="right"/>
    </xf>
    <xf numFmtId="9" fontId="352" fillId="0" borderId="0" xfId="2" applyNumberFormat="1" applyFont="1" applyFill="1" applyAlignment="1">
      <alignment horizontal="right"/>
    </xf>
    <xf numFmtId="0" fontId="352" fillId="2" borderId="0" xfId="0" applyFont="1" applyFill="1" applyBorder="1" applyAlignment="1">
      <alignment horizontal="left" indent="1"/>
    </xf>
    <xf numFmtId="0" fontId="353" fillId="2" borderId="0" xfId="0" applyFont="1" applyFill="1" applyBorder="1"/>
    <xf numFmtId="0" fontId="352" fillId="0" borderId="0" xfId="0" applyFont="1" applyFill="1" applyBorder="1" applyAlignment="1">
      <alignment horizontal="right"/>
    </xf>
    <xf numFmtId="0" fontId="355" fillId="0" borderId="0" xfId="0" applyFont="1" applyFill="1" applyBorder="1" applyAlignment="1">
      <alignment horizontal="right"/>
    </xf>
    <xf numFmtId="172" fontId="354" fillId="0" borderId="0" xfId="0" applyNumberFormat="1" applyFont="1" applyFill="1" applyAlignment="1">
      <alignment horizontal="right"/>
    </xf>
    <xf numFmtId="172" fontId="352" fillId="0" borderId="0" xfId="0" applyNumberFormat="1" applyFont="1" applyFill="1" applyBorder="1" applyAlignment="1">
      <alignment horizontal="right"/>
    </xf>
    <xf numFmtId="9" fontId="352" fillId="0" borderId="0" xfId="2" applyNumberFormat="1" applyFont="1" applyFill="1" applyBorder="1" applyAlignment="1">
      <alignment horizontal="right"/>
    </xf>
    <xf numFmtId="171" fontId="352" fillId="0" borderId="0" xfId="0" applyNumberFormat="1" applyFont="1" applyFill="1" applyBorder="1" applyAlignment="1">
      <alignment horizontal="right"/>
    </xf>
    <xf numFmtId="9" fontId="352" fillId="0" borderId="0" xfId="2" applyFont="1" applyFill="1" applyBorder="1" applyAlignment="1">
      <alignment horizontal="right"/>
    </xf>
    <xf numFmtId="0" fontId="354" fillId="0" borderId="0" xfId="0" applyFont="1" applyFill="1" applyBorder="1" applyAlignment="1">
      <alignment horizontal="left" indent="1"/>
    </xf>
    <xf numFmtId="172" fontId="362" fillId="0" borderId="0" xfId="1" applyNumberFormat="1" applyFont="1" applyFill="1" applyBorder="1" applyAlignment="1">
      <alignment horizontal="center"/>
    </xf>
    <xf numFmtId="172" fontId="354" fillId="0" borderId="0" xfId="1" applyNumberFormat="1" applyFont="1" applyFill="1" applyBorder="1" applyAlignment="1">
      <alignment horizontal="center"/>
    </xf>
    <xf numFmtId="172" fontId="354" fillId="0" borderId="0" xfId="1" applyNumberFormat="1" applyFont="1" applyFill="1" applyBorder="1" applyAlignment="1">
      <alignment horizontal="right"/>
    </xf>
    <xf numFmtId="9" fontId="363" fillId="125" borderId="0" xfId="2" applyFont="1" applyFill="1"/>
    <xf numFmtId="37" fontId="364" fillId="125" borderId="0" xfId="1" applyNumberFormat="1" applyFont="1" applyFill="1" applyBorder="1" applyAlignment="1">
      <alignment horizontal="right"/>
    </xf>
    <xf numFmtId="172" fontId="364" fillId="125" borderId="0" xfId="0" applyNumberFormat="1" applyFont="1" applyFill="1" applyAlignment="1">
      <alignment horizontal="right"/>
    </xf>
    <xf numFmtId="0" fontId="352" fillId="0" borderId="0" xfId="2327" applyFont="1" applyFill="1" applyBorder="1" applyAlignment="1">
      <alignment horizontal="left" indent="1"/>
    </xf>
    <xf numFmtId="37" fontId="352" fillId="0" borderId="0" xfId="0" applyNumberFormat="1" applyFont="1" applyFill="1" applyAlignment="1">
      <alignment horizontal="right"/>
    </xf>
    <xf numFmtId="172" fontId="352" fillId="0" borderId="0" xfId="0" applyNumberFormat="1" applyFont="1" applyFill="1" applyAlignment="1">
      <alignment horizontal="right"/>
    </xf>
    <xf numFmtId="9" fontId="352" fillId="0" borderId="0" xfId="0" applyNumberFormat="1" applyFont="1" applyFill="1" applyAlignment="1">
      <alignment horizontal="right"/>
    </xf>
    <xf numFmtId="3" fontId="360" fillId="0" borderId="0" xfId="0" applyNumberFormat="1" applyFont="1" applyFill="1" applyAlignment="1">
      <alignment horizontal="right"/>
    </xf>
    <xf numFmtId="0" fontId="360" fillId="0" borderId="0" xfId="0" applyFont="1" applyFill="1" applyBorder="1" applyAlignment="1">
      <alignment horizontal="left" indent="2"/>
    </xf>
    <xf numFmtId="9" fontId="360" fillId="0" borderId="0" xfId="2" applyNumberFormat="1" applyFont="1" applyFill="1" applyBorder="1" applyAlignment="1">
      <alignment horizontal="center"/>
    </xf>
    <xf numFmtId="9" fontId="360" fillId="0" borderId="0" xfId="2" applyNumberFormat="1" applyFont="1" applyFill="1" applyBorder="1" applyAlignment="1">
      <alignment horizontal="right"/>
    </xf>
    <xf numFmtId="180" fontId="360" fillId="0" borderId="0" xfId="1" applyNumberFormat="1" applyFont="1" applyFill="1" applyBorder="1" applyAlignment="1">
      <alignment horizontal="right"/>
    </xf>
    <xf numFmtId="0" fontId="360" fillId="0" borderId="0" xfId="0" applyFont="1" applyFill="1"/>
    <xf numFmtId="0" fontId="360" fillId="0" borderId="0" xfId="0" applyFont="1" applyFill="1" applyBorder="1" applyAlignment="1">
      <alignment horizontal="left" indent="3"/>
    </xf>
    <xf numFmtId="0" fontId="360" fillId="0" borderId="0" xfId="0" applyFont="1" applyFill="1" applyBorder="1" applyAlignment="1">
      <alignment horizontal="left" indent="1"/>
    </xf>
    <xf numFmtId="39" fontId="352" fillId="0" borderId="0" xfId="0" applyNumberFormat="1" applyFont="1" applyFill="1" applyAlignment="1">
      <alignment horizontal="right"/>
    </xf>
    <xf numFmtId="0" fontId="352" fillId="0" borderId="0" xfId="0" applyFont="1" applyFill="1" applyBorder="1" applyAlignment="1">
      <alignment horizontal="left" indent="1"/>
    </xf>
    <xf numFmtId="37" fontId="353" fillId="0" borderId="0" xfId="0" applyNumberFormat="1" applyFont="1" applyFill="1" applyBorder="1"/>
    <xf numFmtId="37" fontId="352" fillId="0" borderId="0" xfId="0" applyNumberFormat="1" applyFont="1" applyFill="1" applyBorder="1"/>
    <xf numFmtId="0" fontId="352" fillId="4" borderId="0" xfId="0" applyFont="1" applyFill="1" applyAlignment="1">
      <alignment horizontal="right"/>
    </xf>
    <xf numFmtId="172" fontId="365" fillId="0" borderId="0" xfId="1" applyNumberFormat="1" applyFont="1" applyFill="1" applyBorder="1" applyAlignment="1">
      <alignment horizontal="center"/>
    </xf>
    <xf numFmtId="172" fontId="352" fillId="0" borderId="0" xfId="1" applyNumberFormat="1" applyFont="1" applyFill="1" applyBorder="1" applyAlignment="1">
      <alignment horizontal="center"/>
    </xf>
    <xf numFmtId="172" fontId="352" fillId="0" borderId="0" xfId="1" applyNumberFormat="1" applyFont="1" applyFill="1" applyBorder="1" applyAlignment="1">
      <alignment horizontal="right"/>
    </xf>
    <xf numFmtId="172" fontId="352" fillId="4" borderId="0" xfId="1" applyNumberFormat="1" applyFont="1" applyFill="1" applyBorder="1" applyAlignment="1">
      <alignment horizontal="right"/>
    </xf>
    <xf numFmtId="0" fontId="352" fillId="0" borderId="0" xfId="0" applyFont="1" applyFill="1" applyAlignment="1">
      <alignment horizontal="left" indent="2"/>
    </xf>
    <xf numFmtId="180" fontId="352" fillId="0" borderId="0" xfId="0" applyNumberFormat="1" applyFont="1" applyFill="1" applyAlignment="1">
      <alignment horizontal="right"/>
    </xf>
    <xf numFmtId="0" fontId="352" fillId="0" borderId="0" xfId="0" applyFont="1" applyFill="1" applyBorder="1" applyAlignment="1">
      <alignment horizontal="left" indent="2"/>
    </xf>
    <xf numFmtId="1" fontId="352" fillId="0" borderId="0" xfId="2" applyNumberFormat="1" applyFont="1" applyFill="1" applyBorder="1" applyAlignment="1">
      <alignment horizontal="right"/>
    </xf>
    <xf numFmtId="346" fontId="352" fillId="0" borderId="0" xfId="2" applyNumberFormat="1" applyFont="1" applyFill="1" applyBorder="1"/>
    <xf numFmtId="346" fontId="352" fillId="0" borderId="0" xfId="2" applyNumberFormat="1" applyFont="1" applyFill="1" applyBorder="1" applyAlignment="1">
      <alignment horizontal="right"/>
    </xf>
    <xf numFmtId="346" fontId="355" fillId="0" borderId="0" xfId="2" applyNumberFormat="1" applyFont="1" applyFill="1" applyBorder="1"/>
    <xf numFmtId="0" fontId="352" fillId="4" borderId="0" xfId="0" applyFont="1" applyFill="1" applyBorder="1"/>
    <xf numFmtId="0" fontId="354" fillId="0" borderId="0" xfId="0" applyFont="1" applyFill="1" applyAlignment="1">
      <alignment horizontal="left" indent="5"/>
    </xf>
    <xf numFmtId="172" fontId="352" fillId="0" borderId="0" xfId="2" applyNumberFormat="1" applyFont="1" applyFill="1" applyBorder="1" applyAlignment="1">
      <alignment horizontal="center"/>
    </xf>
    <xf numFmtId="172" fontId="352" fillId="0" borderId="0" xfId="2" applyNumberFormat="1" applyFont="1" applyFill="1" applyBorder="1" applyAlignment="1">
      <alignment horizontal="right"/>
    </xf>
    <xf numFmtId="0" fontId="352" fillId="0" borderId="0" xfId="0" applyFont="1" applyFill="1" applyBorder="1" applyAlignment="1">
      <alignment horizontal="left" indent="5"/>
    </xf>
    <xf numFmtId="350" fontId="352" fillId="0" borderId="0" xfId="1" applyNumberFormat="1" applyFont="1" applyFill="1" applyBorder="1" applyAlignment="1">
      <alignment horizontal="right"/>
    </xf>
    <xf numFmtId="37" fontId="365" fillId="0" borderId="0" xfId="1" applyNumberFormat="1" applyFont="1" applyFill="1" applyBorder="1"/>
    <xf numFmtId="37" fontId="352" fillId="0" borderId="0" xfId="1" applyNumberFormat="1" applyFont="1" applyFill="1" applyBorder="1"/>
    <xf numFmtId="0" fontId="366" fillId="0" borderId="0" xfId="0" applyFont="1"/>
    <xf numFmtId="37" fontId="363" fillId="125" borderId="0" xfId="1" applyNumberFormat="1" applyFont="1" applyFill="1" applyBorder="1" applyAlignment="1">
      <alignment horizontal="right"/>
    </xf>
    <xf numFmtId="172" fontId="363" fillId="125" borderId="0" xfId="0" applyNumberFormat="1" applyFont="1" applyFill="1" applyAlignment="1">
      <alignment horizontal="right"/>
    </xf>
    <xf numFmtId="37" fontId="353" fillId="0" borderId="0" xfId="2" applyNumberFormat="1" applyFont="1" applyFill="1" applyBorder="1"/>
    <xf numFmtId="37" fontId="352" fillId="0" borderId="0" xfId="2" applyNumberFormat="1" applyFont="1" applyFill="1" applyBorder="1"/>
    <xf numFmtId="0" fontId="360" fillId="0" borderId="0" xfId="0" applyFont="1" applyFill="1" applyAlignment="1">
      <alignment horizontal="left" indent="1"/>
    </xf>
    <xf numFmtId="37" fontId="368" fillId="0" borderId="0" xfId="2" applyNumberFormat="1" applyFont="1" applyFill="1" applyBorder="1"/>
    <xf numFmtId="37" fontId="360" fillId="0" borderId="0" xfId="2" applyNumberFormat="1" applyFont="1" applyFill="1" applyBorder="1"/>
    <xf numFmtId="37" fontId="360" fillId="0" borderId="0" xfId="2" applyNumberFormat="1" applyFont="1" applyFill="1" applyBorder="1" applyAlignment="1">
      <alignment horizontal="right"/>
    </xf>
    <xf numFmtId="0" fontId="360" fillId="0" borderId="0" xfId="0" applyFont="1" applyFill="1" applyAlignment="1">
      <alignment horizontal="right"/>
    </xf>
    <xf numFmtId="9" fontId="360" fillId="0" borderId="0" xfId="2" applyFont="1" applyFill="1" applyBorder="1" applyAlignment="1">
      <alignment horizontal="right"/>
    </xf>
    <xf numFmtId="180" fontId="360" fillId="0" borderId="0" xfId="2" applyNumberFormat="1" applyFont="1" applyFill="1" applyAlignment="1">
      <alignment horizontal="right"/>
    </xf>
    <xf numFmtId="10" fontId="360" fillId="0" borderId="0" xfId="0" applyNumberFormat="1" applyFont="1" applyFill="1" applyAlignment="1">
      <alignment horizontal="right"/>
    </xf>
    <xf numFmtId="0" fontId="360" fillId="4" borderId="0" xfId="0" applyFont="1" applyFill="1" applyAlignment="1">
      <alignment horizontal="right"/>
    </xf>
    <xf numFmtId="0" fontId="354" fillId="0" borderId="0" xfId="0" applyFont="1" applyFill="1" applyAlignment="1">
      <alignment horizontal="left" indent="2"/>
    </xf>
    <xf numFmtId="172" fontId="354" fillId="0" borderId="0" xfId="2" applyNumberFormat="1" applyFont="1" applyFill="1" applyBorder="1" applyAlignment="1">
      <alignment horizontal="center"/>
    </xf>
    <xf numFmtId="172" fontId="354" fillId="0" borderId="0" xfId="2" applyNumberFormat="1" applyFont="1" applyFill="1" applyBorder="1" applyAlignment="1">
      <alignment horizontal="right"/>
    </xf>
    <xf numFmtId="180" fontId="352" fillId="91" borderId="0" xfId="0" applyNumberFormat="1" applyFont="1" applyFill="1" applyAlignment="1">
      <alignment horizontal="right"/>
    </xf>
    <xf numFmtId="0" fontId="352" fillId="0" borderId="0" xfId="0" applyFont="1" applyFill="1" applyBorder="1" applyAlignment="1">
      <alignment horizontal="left" indent="3"/>
    </xf>
    <xf numFmtId="0" fontId="369" fillId="0" borderId="0" xfId="0" applyFont="1" applyFill="1" applyBorder="1" applyAlignment="1">
      <alignment horizontal="left" indent="1"/>
    </xf>
    <xf numFmtId="346" fontId="369" fillId="0" borderId="0" xfId="2" applyNumberFormat="1" applyFont="1" applyFill="1" applyBorder="1"/>
    <xf numFmtId="0" fontId="369" fillId="4" borderId="0" xfId="0" applyFont="1" applyFill="1" applyBorder="1"/>
    <xf numFmtId="350" fontId="352" fillId="4" borderId="0" xfId="1" applyNumberFormat="1" applyFont="1" applyFill="1" applyBorder="1" applyAlignment="1">
      <alignment horizontal="right"/>
    </xf>
    <xf numFmtId="9" fontId="352" fillId="0" borderId="0" xfId="2" applyFont="1" applyFill="1" applyBorder="1"/>
    <xf numFmtId="180" fontId="352" fillId="0" borderId="0" xfId="2" applyNumberFormat="1" applyFont="1" applyFill="1" applyBorder="1"/>
    <xf numFmtId="3" fontId="352" fillId="0" borderId="0" xfId="2" applyNumberFormat="1" applyFont="1" applyFill="1" applyBorder="1"/>
    <xf numFmtId="9" fontId="363" fillId="4" borderId="0" xfId="2" applyFont="1" applyFill="1"/>
    <xf numFmtId="37" fontId="363" fillId="4" borderId="0" xfId="1" applyNumberFormat="1" applyFont="1" applyFill="1" applyBorder="1" applyAlignment="1">
      <alignment horizontal="right"/>
    </xf>
    <xf numFmtId="172" fontId="363" fillId="4" borderId="0" xfId="0" applyNumberFormat="1" applyFont="1" applyFill="1" applyAlignment="1">
      <alignment horizontal="right"/>
    </xf>
    <xf numFmtId="0" fontId="354" fillId="0" borderId="0" xfId="0" applyFont="1" applyFill="1" applyBorder="1"/>
    <xf numFmtId="0" fontId="354" fillId="0" borderId="0" xfId="0" applyFont="1" applyFill="1" applyBorder="1" applyAlignment="1">
      <alignment horizontal="left" indent="3"/>
    </xf>
    <xf numFmtId="1" fontId="354" fillId="0" borderId="0" xfId="2" applyNumberFormat="1" applyFont="1" applyFill="1" applyBorder="1" applyAlignment="1">
      <alignment horizontal="right"/>
    </xf>
    <xf numFmtId="346" fontId="356" fillId="0" borderId="0" xfId="2" applyNumberFormat="1" applyFont="1" applyFill="1" applyBorder="1"/>
    <xf numFmtId="346" fontId="354" fillId="0" borderId="0" xfId="2" applyNumberFormat="1" applyFont="1" applyFill="1" applyBorder="1"/>
    <xf numFmtId="172" fontId="354" fillId="4" borderId="0" xfId="1" applyNumberFormat="1" applyFont="1" applyFill="1" applyBorder="1" applyAlignment="1">
      <alignment horizontal="right"/>
    </xf>
    <xf numFmtId="0" fontId="354" fillId="4" borderId="0" xfId="0" applyFont="1" applyFill="1" applyBorder="1"/>
    <xf numFmtId="0" fontId="370" fillId="0" borderId="0" xfId="0" applyFont="1" applyFill="1" applyBorder="1" applyAlignment="1">
      <alignment horizontal="left" indent="3"/>
    </xf>
    <xf numFmtId="180" fontId="352" fillId="0" borderId="0" xfId="2" applyNumberFormat="1" applyFont="1" applyFill="1" applyBorder="1" applyAlignment="1">
      <alignment horizontal="right"/>
    </xf>
    <xf numFmtId="0" fontId="352" fillId="4" borderId="0" xfId="0" applyFont="1" applyFill="1" applyBorder="1" applyAlignment="1">
      <alignment horizontal="right"/>
    </xf>
    <xf numFmtId="180" fontId="352" fillId="0" borderId="0" xfId="2" applyNumberFormat="1" applyFont="1" applyFill="1" applyBorder="1" applyAlignment="1">
      <alignment horizontal="center"/>
    </xf>
    <xf numFmtId="180" fontId="352" fillId="0" borderId="0" xfId="2" applyNumberFormat="1" applyFont="1" applyFill="1" applyAlignment="1">
      <alignment horizontal="right"/>
    </xf>
    <xf numFmtId="37" fontId="371" fillId="0" borderId="0" xfId="1" applyNumberFormat="1" applyFont="1" applyFill="1" applyBorder="1"/>
    <xf numFmtId="37" fontId="354" fillId="0" borderId="0" xfId="1" applyNumberFormat="1" applyFont="1" applyFill="1" applyBorder="1"/>
    <xf numFmtId="180" fontId="354" fillId="0" borderId="0" xfId="1" applyNumberFormat="1" applyFont="1" applyFill="1" applyBorder="1" applyAlignment="1">
      <alignment horizontal="right"/>
    </xf>
    <xf numFmtId="0" fontId="369" fillId="0" borderId="0" xfId="0" applyFont="1" applyFill="1" applyAlignment="1">
      <alignment horizontal="left" indent="3"/>
    </xf>
    <xf numFmtId="37" fontId="369" fillId="0" borderId="0" xfId="2" applyNumberFormat="1" applyFont="1" applyFill="1" applyBorder="1"/>
    <xf numFmtId="0" fontId="369" fillId="0" borderId="0" xfId="0" applyFont="1" applyFill="1"/>
    <xf numFmtId="0" fontId="358" fillId="0" borderId="0" xfId="0" applyFont="1" applyFill="1" applyBorder="1" applyAlignment="1">
      <alignment horizontal="left" vertical="center" indent="3"/>
    </xf>
    <xf numFmtId="172" fontId="352" fillId="0" borderId="0" xfId="0" applyNumberFormat="1" applyFont="1" applyFill="1" applyAlignment="1">
      <alignment horizontal="right" vertical="center"/>
    </xf>
    <xf numFmtId="172" fontId="354" fillId="0" borderId="0" xfId="0" applyNumberFormat="1" applyFont="1" applyFill="1" applyAlignment="1">
      <alignment horizontal="right" vertical="center"/>
    </xf>
    <xf numFmtId="181" fontId="372" fillId="0" borderId="0" xfId="1099" applyNumberFormat="1" applyFont="1" applyFill="1"/>
    <xf numFmtId="9" fontId="352" fillId="0" borderId="0" xfId="2" applyFont="1" applyFill="1"/>
    <xf numFmtId="0" fontId="352" fillId="124" borderId="0" xfId="0" applyFont="1" applyFill="1" applyBorder="1" applyAlignment="1">
      <alignment horizontal="left" indent="1"/>
    </xf>
    <xf numFmtId="180" fontId="352" fillId="0" borderId="0" xfId="0" applyNumberFormat="1" applyFont="1"/>
    <xf numFmtId="180" fontId="352" fillId="0" borderId="0" xfId="0" applyNumberFormat="1" applyFont="1" applyFill="1"/>
    <xf numFmtId="181" fontId="372" fillId="2" borderId="0" xfId="1" applyNumberFormat="1" applyFont="1" applyFill="1" applyBorder="1"/>
    <xf numFmtId="181" fontId="372" fillId="0" borderId="0" xfId="1" applyNumberFormat="1" applyFont="1" applyFill="1" applyBorder="1"/>
    <xf numFmtId="0" fontId="354" fillId="124" borderId="0" xfId="0" applyFont="1" applyFill="1" applyBorder="1" applyAlignment="1">
      <alignment horizontal="left" indent="1"/>
    </xf>
    <xf numFmtId="172" fontId="354" fillId="0" borderId="0" xfId="0" applyNumberFormat="1" applyFont="1" applyFill="1" applyAlignment="1">
      <alignment horizontal="center"/>
    </xf>
    <xf numFmtId="172" fontId="354" fillId="4" borderId="0" xfId="0" applyNumberFormat="1" applyFont="1" applyFill="1" applyAlignment="1">
      <alignment horizontal="right"/>
    </xf>
    <xf numFmtId="0" fontId="352" fillId="124" borderId="0" xfId="0" applyFont="1" applyFill="1" applyAlignment="1">
      <alignment horizontal="left" indent="1"/>
    </xf>
    <xf numFmtId="0" fontId="360" fillId="0" borderId="0" xfId="0" applyFont="1" applyFill="1" applyAlignment="1">
      <alignment horizontal="left" indent="2"/>
    </xf>
    <xf numFmtId="180" fontId="360" fillId="0" borderId="0" xfId="2" applyNumberFormat="1" applyFont="1" applyFill="1" applyBorder="1" applyAlignment="1">
      <alignment horizontal="center"/>
    </xf>
    <xf numFmtId="180" fontId="360" fillId="0" borderId="0" xfId="2" applyNumberFormat="1" applyFont="1" applyFill="1" applyBorder="1" applyAlignment="1">
      <alignment horizontal="right"/>
    </xf>
    <xf numFmtId="180" fontId="360" fillId="4" borderId="0" xfId="2" applyNumberFormat="1" applyFont="1" applyFill="1" applyBorder="1" applyAlignment="1">
      <alignment horizontal="right"/>
    </xf>
    <xf numFmtId="177" fontId="354" fillId="0" borderId="0" xfId="0" applyNumberFormat="1" applyFont="1" applyFill="1" applyBorder="1" applyAlignment="1">
      <alignment horizontal="left" indent="1"/>
    </xf>
    <xf numFmtId="180" fontId="352" fillId="92" borderId="0" xfId="2" applyNumberFormat="1" applyFont="1" applyFill="1" applyBorder="1" applyAlignment="1">
      <alignment horizontal="right"/>
    </xf>
    <xf numFmtId="351" fontId="352" fillId="0" borderId="0" xfId="0" applyNumberFormat="1" applyFont="1" applyFill="1" applyAlignment="1">
      <alignment horizontal="right"/>
    </xf>
    <xf numFmtId="177" fontId="352" fillId="0" borderId="0" xfId="0" applyNumberFormat="1" applyFont="1" applyFill="1" applyBorder="1" applyAlignment="1">
      <alignment horizontal="left" indent="1"/>
    </xf>
    <xf numFmtId="177" fontId="352" fillId="0" borderId="0" xfId="1" applyNumberFormat="1" applyFont="1" applyFill="1" applyBorder="1" applyAlignment="1">
      <alignment horizontal="right"/>
    </xf>
    <xf numFmtId="232" fontId="352" fillId="0" borderId="0" xfId="0" applyNumberFormat="1" applyFont="1" applyFill="1" applyBorder="1" applyAlignment="1">
      <alignment horizontal="right"/>
    </xf>
    <xf numFmtId="169" fontId="352" fillId="0" borderId="0" xfId="0" applyNumberFormat="1" applyFont="1" applyFill="1" applyAlignment="1">
      <alignment horizontal="right"/>
    </xf>
    <xf numFmtId="177" fontId="352" fillId="0" borderId="0" xfId="0" applyNumberFormat="1" applyFont="1" applyFill="1"/>
    <xf numFmtId="180" fontId="352" fillId="0" borderId="0" xfId="0" applyNumberFormat="1" applyFont="1" applyFill="1" applyAlignment="1">
      <alignment horizontal="center"/>
    </xf>
    <xf numFmtId="180" fontId="352" fillId="92" borderId="0" xfId="0" applyNumberFormat="1" applyFont="1" applyFill="1" applyAlignment="1">
      <alignment horizontal="right"/>
    </xf>
    <xf numFmtId="180" fontId="352" fillId="0" borderId="0" xfId="1" applyNumberFormat="1" applyFont="1" applyFill="1" applyAlignment="1">
      <alignment horizontal="right"/>
    </xf>
    <xf numFmtId="177" fontId="360" fillId="0" borderId="0" xfId="0" applyNumberFormat="1" applyFont="1" applyFill="1" applyAlignment="1">
      <alignment horizontal="center"/>
    </xf>
    <xf numFmtId="177" fontId="360" fillId="0" borderId="0" xfId="0" applyNumberFormat="1" applyFont="1" applyFill="1" applyAlignment="1">
      <alignment horizontal="right"/>
    </xf>
    <xf numFmtId="177" fontId="360" fillId="0" borderId="0" xfId="0" applyNumberFormat="1" applyFont="1" applyFill="1" applyAlignment="1">
      <alignment horizontal="left" indent="2"/>
    </xf>
    <xf numFmtId="0" fontId="354" fillId="0" borderId="0" xfId="0" applyFont="1" applyFill="1" applyAlignment="1">
      <alignment horizontal="left" indent="3"/>
    </xf>
    <xf numFmtId="39" fontId="354" fillId="0" borderId="0" xfId="1" applyNumberFormat="1" applyFont="1" applyFill="1" applyBorder="1" applyAlignment="1">
      <alignment horizontal="right"/>
    </xf>
    <xf numFmtId="39" fontId="354" fillId="0" borderId="0" xfId="0" applyNumberFormat="1" applyFont="1" applyFill="1" applyAlignment="1">
      <alignment horizontal="right"/>
    </xf>
    <xf numFmtId="39" fontId="354" fillId="0" borderId="0" xfId="0" applyNumberFormat="1" applyFont="1" applyFill="1"/>
    <xf numFmtId="0" fontId="360" fillId="0" borderId="0" xfId="2327" applyFont="1" applyFill="1" applyBorder="1" applyAlignment="1">
      <alignment horizontal="left" indent="3"/>
    </xf>
    <xf numFmtId="176" fontId="361" fillId="0" borderId="0" xfId="1803" applyNumberFormat="1" applyFont="1" applyFill="1" applyBorder="1"/>
    <xf numFmtId="176" fontId="360" fillId="0" borderId="0" xfId="1803" applyNumberFormat="1" applyFont="1" applyFill="1" applyBorder="1"/>
    <xf numFmtId="180" fontId="360" fillId="0" borderId="0" xfId="1803" applyNumberFormat="1" applyFont="1" applyFill="1" applyBorder="1"/>
    <xf numFmtId="180" fontId="360" fillId="4" borderId="0" xfId="1803" applyNumberFormat="1" applyFont="1" applyFill="1" applyBorder="1"/>
    <xf numFmtId="176" fontId="360" fillId="0" borderId="0" xfId="1803" applyNumberFormat="1" applyFont="1" applyFill="1" applyBorder="1" applyAlignment="1">
      <alignment horizontal="right"/>
    </xf>
    <xf numFmtId="0" fontId="360" fillId="0" borderId="0" xfId="0" applyFont="1"/>
    <xf numFmtId="0" fontId="374" fillId="0" borderId="0" xfId="0" applyFont="1"/>
    <xf numFmtId="39" fontId="352" fillId="0" borderId="0" xfId="1" applyNumberFormat="1" applyFont="1" applyFill="1" applyBorder="1" applyAlignment="1">
      <alignment horizontal="right"/>
    </xf>
    <xf numFmtId="39" fontId="352" fillId="0" borderId="0" xfId="0" applyNumberFormat="1" applyFont="1" applyFill="1"/>
    <xf numFmtId="0" fontId="352" fillId="0" borderId="0" xfId="0" applyFont="1" applyFill="1" applyBorder="1" applyAlignment="1">
      <alignment horizontal="left" indent="4"/>
    </xf>
    <xf numFmtId="4" fontId="352" fillId="0" borderId="0" xfId="0" applyNumberFormat="1" applyFont="1" applyFill="1" applyAlignment="1">
      <alignment horizontal="center"/>
    </xf>
    <xf numFmtId="4" fontId="352" fillId="0" borderId="0" xfId="0" applyNumberFormat="1" applyFont="1" applyFill="1" applyAlignment="1">
      <alignment horizontal="right"/>
    </xf>
    <xf numFmtId="37" fontId="354" fillId="0" borderId="0" xfId="2" applyNumberFormat="1" applyFont="1" applyFill="1" applyBorder="1" applyAlignment="1">
      <alignment horizontal="right"/>
    </xf>
    <xf numFmtId="4" fontId="354" fillId="0" borderId="0" xfId="0" applyNumberFormat="1" applyFont="1" applyFill="1" applyAlignment="1">
      <alignment horizontal="right"/>
    </xf>
    <xf numFmtId="37" fontId="353" fillId="0" borderId="0" xfId="1" applyNumberFormat="1" applyFont="1" applyFill="1" applyBorder="1"/>
    <xf numFmtId="37" fontId="352" fillId="0" borderId="0" xfId="2" applyNumberFormat="1" applyFont="1" applyFill="1" applyBorder="1" applyAlignment="1">
      <alignment horizontal="right"/>
    </xf>
    <xf numFmtId="4" fontId="352" fillId="0" borderId="0" xfId="0" applyNumberFormat="1" applyFont="1" applyFill="1" applyBorder="1" applyAlignment="1">
      <alignment horizontal="right"/>
    </xf>
    <xf numFmtId="348" fontId="352" fillId="0" borderId="0" xfId="0" applyNumberFormat="1" applyFont="1" applyFill="1" applyBorder="1" applyAlignment="1">
      <alignment horizontal="right"/>
    </xf>
    <xf numFmtId="347" fontId="352" fillId="0" borderId="0" xfId="0" applyNumberFormat="1" applyFont="1" applyFill="1" applyBorder="1" applyAlignment="1">
      <alignment horizontal="right"/>
    </xf>
    <xf numFmtId="10" fontId="352" fillId="0" borderId="0" xfId="2" applyNumberFormat="1" applyFont="1" applyFill="1" applyBorder="1" applyAlignment="1">
      <alignment horizontal="right"/>
    </xf>
    <xf numFmtId="349" fontId="352" fillId="0" borderId="0" xfId="0" applyNumberFormat="1" applyFont="1" applyFill="1" applyBorder="1" applyAlignment="1">
      <alignment horizontal="right"/>
    </xf>
    <xf numFmtId="4" fontId="352" fillId="0" borderId="0" xfId="0" applyNumberFormat="1" applyFont="1" applyFill="1" applyAlignment="1">
      <alignment horizontal="left" indent="1"/>
    </xf>
    <xf numFmtId="172" fontId="354" fillId="92" borderId="0" xfId="0" applyNumberFormat="1" applyFont="1" applyFill="1" applyAlignment="1">
      <alignment horizontal="right"/>
    </xf>
    <xf numFmtId="9" fontId="352" fillId="0" borderId="0" xfId="1" applyNumberFormat="1" applyFont="1" applyFill="1" applyBorder="1" applyAlignment="1">
      <alignment horizontal="right"/>
    </xf>
    <xf numFmtId="177" fontId="360" fillId="0" borderId="0" xfId="0" applyNumberFormat="1" applyFont="1" applyFill="1" applyAlignment="1">
      <alignment horizontal="left" indent="1"/>
    </xf>
    <xf numFmtId="39" fontId="354" fillId="0" borderId="0" xfId="0" applyNumberFormat="1" applyFont="1" applyFill="1" applyBorder="1" applyAlignment="1">
      <alignment horizontal="right"/>
    </xf>
    <xf numFmtId="0" fontId="354" fillId="0" borderId="0" xfId="0" applyFont="1" applyFill="1" applyBorder="1" applyAlignment="1">
      <alignment horizontal="left" indent="2"/>
    </xf>
    <xf numFmtId="172" fontId="352" fillId="0" borderId="0" xfId="0" applyNumberFormat="1" applyFont="1" applyFill="1" applyAlignment="1">
      <alignment horizontal="center"/>
    </xf>
    <xf numFmtId="0" fontId="354" fillId="0" borderId="0" xfId="0" applyFont="1" applyFill="1" applyAlignment="1">
      <alignment horizontal="right"/>
    </xf>
    <xf numFmtId="37" fontId="354" fillId="0" borderId="0" xfId="1" applyNumberFormat="1" applyFont="1" applyFill="1" applyBorder="1" applyAlignment="1">
      <alignment horizontal="center"/>
    </xf>
    <xf numFmtId="172" fontId="354" fillId="0" borderId="0" xfId="0" applyNumberFormat="1" applyFont="1" applyFill="1" applyBorder="1" applyAlignment="1">
      <alignment horizontal="right"/>
    </xf>
    <xf numFmtId="0" fontId="354" fillId="0" borderId="0" xfId="0" applyFont="1" applyFill="1" applyBorder="1" applyAlignment="1">
      <alignment horizontal="right"/>
    </xf>
    <xf numFmtId="172" fontId="354" fillId="0" borderId="0" xfId="1" applyNumberFormat="1" applyFont="1" applyFill="1" applyAlignment="1">
      <alignment horizontal="right"/>
    </xf>
    <xf numFmtId="181" fontId="354" fillId="0" borderId="0" xfId="1" applyNumberFormat="1" applyFont="1" applyFill="1"/>
    <xf numFmtId="9" fontId="352" fillId="0" borderId="0" xfId="1" applyNumberFormat="1" applyFont="1" applyFill="1" applyAlignment="1">
      <alignment horizontal="center"/>
    </xf>
    <xf numFmtId="9" fontId="352" fillId="0" borderId="0" xfId="1" applyNumberFormat="1" applyFont="1" applyFill="1" applyAlignment="1">
      <alignment horizontal="right"/>
    </xf>
    <xf numFmtId="181" fontId="352" fillId="0" borderId="0" xfId="1" applyNumberFormat="1" applyFont="1" applyFill="1" applyAlignment="1">
      <alignment horizontal="right"/>
    </xf>
    <xf numFmtId="172" fontId="352" fillId="0" borderId="0" xfId="1" applyNumberFormat="1" applyFont="1" applyFill="1" applyAlignment="1">
      <alignment horizontal="right"/>
    </xf>
    <xf numFmtId="181" fontId="352" fillId="0" borderId="0" xfId="1" applyNumberFormat="1" applyFont="1" applyFill="1" applyBorder="1" applyAlignment="1">
      <alignment horizontal="right"/>
    </xf>
    <xf numFmtId="180" fontId="352" fillId="0" borderId="0" xfId="1" applyNumberFormat="1" applyFont="1" applyFill="1" applyBorder="1" applyAlignment="1">
      <alignment horizontal="right"/>
    </xf>
    <xf numFmtId="181" fontId="352" fillId="0" borderId="0" xfId="1" applyNumberFormat="1" applyFont="1" applyFill="1"/>
    <xf numFmtId="9" fontId="353" fillId="0" borderId="0" xfId="2" applyFont="1" applyFill="1" applyBorder="1"/>
    <xf numFmtId="171" fontId="352" fillId="0" borderId="0" xfId="1" applyFont="1" applyFill="1" applyBorder="1" applyAlignment="1">
      <alignment horizontal="right"/>
    </xf>
    <xf numFmtId="175" fontId="352" fillId="0" borderId="0" xfId="1" applyNumberFormat="1" applyFont="1" applyFill="1" applyBorder="1" applyAlignment="1">
      <alignment horizontal="right"/>
    </xf>
    <xf numFmtId="0" fontId="358" fillId="5" borderId="0" xfId="0" applyNumberFormat="1" applyFont="1" applyFill="1" applyBorder="1" applyAlignment="1">
      <alignment vertical="center"/>
    </xf>
    <xf numFmtId="184" fontId="354" fillId="0" borderId="0" xfId="0" applyNumberFormat="1" applyFont="1" applyFill="1" applyAlignment="1">
      <alignment horizontal="center"/>
    </xf>
    <xf numFmtId="37" fontId="352" fillId="0" borderId="0" xfId="1" applyNumberFormat="1" applyFont="1" applyFill="1" applyBorder="1" applyAlignment="1">
      <alignment horizontal="center"/>
    </xf>
    <xf numFmtId="184" fontId="352" fillId="0" borderId="0" xfId="1" applyNumberFormat="1" applyFont="1" applyFill="1" applyBorder="1" applyAlignment="1">
      <alignment horizontal="center"/>
    </xf>
    <xf numFmtId="0" fontId="352" fillId="0" borderId="0" xfId="0" applyNumberFormat="1" applyFont="1" applyFill="1" applyBorder="1" applyAlignment="1">
      <alignment horizontal="left" indent="2"/>
    </xf>
    <xf numFmtId="9" fontId="375" fillId="0" borderId="0" xfId="1" applyNumberFormat="1" applyFont="1" applyFill="1" applyBorder="1" applyAlignment="1">
      <alignment horizontal="right"/>
    </xf>
    <xf numFmtId="172" fontId="352" fillId="5" borderId="0" xfId="0" applyNumberFormat="1" applyFont="1" applyFill="1" applyAlignment="1">
      <alignment horizontal="right" vertical="center"/>
    </xf>
    <xf numFmtId="181" fontId="352" fillId="0" borderId="0" xfId="1" applyNumberFormat="1" applyFont="1" applyFill="1" applyAlignment="1">
      <alignment horizontal="center"/>
    </xf>
    <xf numFmtId="184" fontId="363" fillId="125" borderId="0" xfId="0" applyNumberFormat="1" applyFont="1" applyFill="1"/>
    <xf numFmtId="184" fontId="364" fillId="125" borderId="0" xfId="0" applyNumberFormat="1" applyFont="1" applyFill="1" applyAlignment="1">
      <alignment horizontal="right"/>
    </xf>
    <xf numFmtId="184" fontId="354" fillId="0" borderId="0" xfId="1" applyNumberFormat="1" applyFont="1" applyFill="1" applyBorder="1" applyAlignment="1">
      <alignment horizontal="center"/>
    </xf>
    <xf numFmtId="184" fontId="352" fillId="0" borderId="0" xfId="0" applyNumberFormat="1" applyFont="1" applyFill="1" applyAlignment="1">
      <alignment horizontal="center"/>
    </xf>
    <xf numFmtId="184" fontId="363" fillId="125" borderId="0" xfId="1" applyNumberFormat="1" applyFont="1" applyFill="1" applyBorder="1" applyAlignment="1">
      <alignment horizontal="right"/>
    </xf>
    <xf numFmtId="184" fontId="363" fillId="125" borderId="0" xfId="0" applyNumberFormat="1" applyFont="1" applyFill="1" applyAlignment="1">
      <alignment horizontal="right"/>
    </xf>
    <xf numFmtId="0" fontId="363" fillId="125" borderId="0" xfId="0" applyFont="1" applyFill="1" applyAlignment="1">
      <alignment horizontal="right"/>
    </xf>
    <xf numFmtId="174" fontId="363" fillId="125" borderId="0" xfId="0" applyNumberFormat="1" applyFont="1" applyFill="1" applyAlignment="1">
      <alignment horizontal="right"/>
    </xf>
    <xf numFmtId="251" fontId="352" fillId="0" borderId="0" xfId="2" applyNumberFormat="1" applyFont="1" applyFill="1" applyBorder="1" applyAlignment="1">
      <alignment horizontal="center"/>
    </xf>
    <xf numFmtId="181" fontId="352" fillId="0" borderId="0" xfId="1" applyNumberFormat="1" applyFont="1" applyFill="1" applyBorder="1"/>
    <xf numFmtId="2" fontId="364" fillId="125" borderId="0" xfId="0" applyNumberFormat="1" applyFont="1" applyFill="1"/>
    <xf numFmtId="2" fontId="364" fillId="125" borderId="0" xfId="1" applyNumberFormat="1" applyFont="1" applyFill="1" applyBorder="1" applyAlignment="1">
      <alignment horizontal="right"/>
    </xf>
    <xf numFmtId="2" fontId="364" fillId="125" borderId="0" xfId="0" applyNumberFormat="1" applyFont="1" applyFill="1" applyAlignment="1">
      <alignment horizontal="right"/>
    </xf>
    <xf numFmtId="176" fontId="363" fillId="125" borderId="0" xfId="1" applyNumberFormat="1" applyFont="1" applyFill="1" applyBorder="1" applyAlignment="1">
      <alignment horizontal="right"/>
    </xf>
    <xf numFmtId="4" fontId="364" fillId="125" borderId="0" xfId="0" applyNumberFormat="1" applyFont="1" applyFill="1" applyAlignment="1">
      <alignment horizontal="right"/>
    </xf>
    <xf numFmtId="0" fontId="363" fillId="125" borderId="0" xfId="0" applyFont="1" applyFill="1"/>
    <xf numFmtId="37" fontId="379" fillId="125" borderId="0" xfId="1" applyNumberFormat="1" applyFont="1" applyFill="1" applyBorder="1" applyAlignment="1">
      <alignment horizontal="right"/>
    </xf>
    <xf numFmtId="176" fontId="379" fillId="125" borderId="0" xfId="1" applyNumberFormat="1" applyFont="1" applyFill="1" applyBorder="1" applyAlignment="1">
      <alignment horizontal="right"/>
    </xf>
    <xf numFmtId="1" fontId="352" fillId="5" borderId="0" xfId="0" applyNumberFormat="1" applyFont="1" applyFill="1" applyAlignment="1">
      <alignment horizontal="right" vertical="center"/>
    </xf>
    <xf numFmtId="0" fontId="352" fillId="4" borderId="0" xfId="0" applyFont="1" applyFill="1"/>
    <xf numFmtId="181" fontId="354" fillId="0" borderId="0" xfId="1" applyNumberFormat="1" applyFont="1" applyFill="1" applyBorder="1"/>
    <xf numFmtId="0" fontId="352" fillId="5" borderId="0" xfId="0" applyFont="1" applyFill="1" applyAlignment="1">
      <alignment horizontal="center" vertical="center"/>
    </xf>
    <xf numFmtId="0" fontId="352" fillId="0" borderId="0" xfId="0" applyFont="1" applyFill="1" applyAlignment="1">
      <alignment horizontal="center" vertical="center"/>
    </xf>
    <xf numFmtId="9" fontId="352" fillId="5" borderId="0" xfId="2" applyFont="1" applyFill="1" applyAlignment="1">
      <alignment horizontal="right" vertical="center"/>
    </xf>
    <xf numFmtId="49" fontId="352" fillId="0" borderId="0" xfId="1" applyNumberFormat="1" applyFont="1" applyFill="1" applyBorder="1" applyAlignment="1">
      <alignment horizontal="left" indent="1"/>
    </xf>
    <xf numFmtId="176" fontId="352" fillId="0" borderId="0" xfId="2" applyNumberFormat="1" applyFont="1" applyFill="1" applyBorder="1" applyAlignment="1">
      <alignment horizontal="right"/>
    </xf>
    <xf numFmtId="0" fontId="380" fillId="5" borderId="0" xfId="0" applyFont="1" applyFill="1" applyBorder="1" applyAlignment="1">
      <alignment vertical="center"/>
    </xf>
    <xf numFmtId="9" fontId="352" fillId="0" borderId="0" xfId="1" applyNumberFormat="1" applyFont="1" applyFill="1" applyBorder="1"/>
    <xf numFmtId="180" fontId="354" fillId="0" borderId="0" xfId="0" applyNumberFormat="1" applyFont="1" applyFill="1"/>
    <xf numFmtId="176" fontId="352" fillId="0" borderId="0" xfId="0" applyNumberFormat="1" applyFont="1" applyFill="1" applyAlignment="1">
      <alignment horizontal="right"/>
    </xf>
    <xf numFmtId="0" fontId="358" fillId="5" borderId="0" xfId="0" applyFont="1" applyFill="1" applyAlignment="1">
      <alignment horizontal="left" vertical="center"/>
    </xf>
    <xf numFmtId="0" fontId="354" fillId="8" borderId="0" xfId="0" applyFont="1" applyFill="1" applyBorder="1"/>
    <xf numFmtId="0" fontId="357" fillId="8" borderId="0" xfId="0" applyFont="1" applyFill="1" applyBorder="1"/>
    <xf numFmtId="0" fontId="352" fillId="85" borderId="0" xfId="0" applyFont="1" applyFill="1" applyAlignment="1">
      <alignment horizontal="right"/>
    </xf>
    <xf numFmtId="0" fontId="355" fillId="85" borderId="0" xfId="0" applyFont="1" applyFill="1" applyAlignment="1">
      <alignment horizontal="right"/>
    </xf>
    <xf numFmtId="180" fontId="352" fillId="85" borderId="0" xfId="0" applyNumberFormat="1" applyFont="1" applyFill="1" applyAlignment="1">
      <alignment horizontal="right"/>
    </xf>
    <xf numFmtId="0" fontId="352" fillId="8" borderId="0" xfId="0" applyFont="1" applyFill="1" applyBorder="1"/>
    <xf numFmtId="176" fontId="352" fillId="8" borderId="0" xfId="2" applyNumberFormat="1" applyFont="1" applyFill="1" applyBorder="1" applyAlignment="1">
      <alignment horizontal="center"/>
    </xf>
    <xf numFmtId="176" fontId="352" fillId="0" borderId="0" xfId="2" applyNumberFormat="1" applyFont="1" applyFill="1" applyBorder="1" applyAlignment="1">
      <alignment horizontal="center"/>
    </xf>
    <xf numFmtId="176" fontId="352" fillId="8" borderId="0" xfId="0" applyNumberFormat="1" applyFont="1" applyFill="1" applyBorder="1" applyAlignment="1">
      <alignment horizontal="right"/>
    </xf>
    <xf numFmtId="176" fontId="355" fillId="8" borderId="0" xfId="0" applyNumberFormat="1" applyFont="1" applyFill="1" applyBorder="1" applyAlignment="1">
      <alignment horizontal="right"/>
    </xf>
    <xf numFmtId="182" fontId="352" fillId="8" borderId="0" xfId="1" applyNumberFormat="1" applyFont="1" applyFill="1" applyBorder="1" applyAlignment="1">
      <alignment horizontal="center"/>
    </xf>
    <xf numFmtId="182" fontId="352" fillId="0" borderId="0" xfId="1" applyNumberFormat="1" applyFont="1" applyFill="1" applyBorder="1" applyAlignment="1">
      <alignment horizontal="center"/>
    </xf>
    <xf numFmtId="180" fontId="352" fillId="8" borderId="0" xfId="2" applyNumberFormat="1" applyFont="1" applyFill="1" applyBorder="1" applyAlignment="1">
      <alignment horizontal="center"/>
    </xf>
    <xf numFmtId="180" fontId="355" fillId="85" borderId="0" xfId="0" applyNumberFormat="1" applyFont="1" applyFill="1" applyAlignment="1">
      <alignment horizontal="right"/>
    </xf>
    <xf numFmtId="0" fontId="357" fillId="85" borderId="0" xfId="0" applyFont="1" applyFill="1" applyAlignment="1">
      <alignment horizontal="right"/>
    </xf>
    <xf numFmtId="180" fontId="352" fillId="85" borderId="0" xfId="0" applyNumberFormat="1" applyFont="1" applyFill="1" applyBorder="1" applyAlignment="1">
      <alignment horizontal="right"/>
    </xf>
    <xf numFmtId="3" fontId="352" fillId="85" borderId="0" xfId="0" applyNumberFormat="1" applyFont="1" applyFill="1" applyAlignment="1">
      <alignment horizontal="right"/>
    </xf>
    <xf numFmtId="0" fontId="355" fillId="85" borderId="0" xfId="0" applyFont="1" applyFill="1" applyBorder="1" applyAlignment="1">
      <alignment horizontal="right"/>
    </xf>
    <xf numFmtId="0" fontId="352" fillId="85" borderId="0" xfId="0" applyFont="1" applyFill="1" applyBorder="1" applyAlignment="1">
      <alignment horizontal="right"/>
    </xf>
    <xf numFmtId="180" fontId="355" fillId="85" borderId="0" xfId="0" applyNumberFormat="1" applyFont="1" applyFill="1" applyBorder="1" applyAlignment="1">
      <alignment horizontal="right"/>
    </xf>
    <xf numFmtId="3" fontId="355" fillId="85" borderId="0" xfId="0" applyNumberFormat="1" applyFont="1" applyFill="1" applyAlignment="1">
      <alignment horizontal="right"/>
    </xf>
    <xf numFmtId="37" fontId="352" fillId="85" borderId="0" xfId="0" applyNumberFormat="1" applyFont="1" applyFill="1" applyBorder="1" applyAlignment="1">
      <alignment horizontal="right"/>
    </xf>
    <xf numFmtId="37" fontId="355" fillId="85" borderId="0" xfId="0" applyNumberFormat="1" applyFont="1" applyFill="1" applyBorder="1" applyAlignment="1">
      <alignment horizontal="right"/>
    </xf>
    <xf numFmtId="3" fontId="352" fillId="85" borderId="0" xfId="0" applyNumberFormat="1" applyFont="1" applyFill="1" applyBorder="1" applyAlignment="1">
      <alignment horizontal="right"/>
    </xf>
    <xf numFmtId="3" fontId="355" fillId="85" borderId="0" xfId="0" applyNumberFormat="1" applyFont="1" applyFill="1" applyBorder="1" applyAlignment="1">
      <alignment horizontal="right"/>
    </xf>
    <xf numFmtId="0" fontId="354" fillId="2" borderId="0" xfId="0" applyFont="1" applyFill="1" applyBorder="1"/>
    <xf numFmtId="171" fontId="357" fillId="4" borderId="0" xfId="0" applyNumberFormat="1" applyFont="1" applyFill="1" applyBorder="1"/>
    <xf numFmtId="171" fontId="352" fillId="0" borderId="0" xfId="0" applyNumberFormat="1" applyFont="1" applyFill="1" applyBorder="1"/>
    <xf numFmtId="171" fontId="352" fillId="4" borderId="0" xfId="0" applyNumberFormat="1" applyFont="1" applyFill="1" applyBorder="1" applyAlignment="1">
      <alignment horizontal="right"/>
    </xf>
    <xf numFmtId="37" fontId="352" fillId="2" borderId="0" xfId="1" applyNumberFormat="1" applyFont="1" applyFill="1" applyBorder="1" applyAlignment="1">
      <alignment horizontal="right"/>
    </xf>
    <xf numFmtId="184" fontId="352" fillId="4" borderId="0" xfId="1" applyNumberFormat="1" applyFont="1" applyFill="1" applyBorder="1" applyAlignment="1">
      <alignment horizontal="center"/>
    </xf>
    <xf numFmtId="184" fontId="352" fillId="4" borderId="0" xfId="1" applyNumberFormat="1" applyFont="1" applyFill="1" applyBorder="1" applyAlignment="1">
      <alignment horizontal="right"/>
    </xf>
    <xf numFmtId="184" fontId="352" fillId="0" borderId="0" xfId="1" applyNumberFormat="1" applyFont="1" applyFill="1" applyBorder="1" applyAlignment="1">
      <alignment horizontal="right"/>
    </xf>
    <xf numFmtId="184" fontId="357" fillId="0" borderId="0" xfId="0" applyNumberFormat="1" applyFont="1" applyFill="1" applyAlignment="1">
      <alignment horizontal="right"/>
    </xf>
    <xf numFmtId="37" fontId="352" fillId="4" borderId="0" xfId="1" applyNumberFormat="1" applyFont="1" applyFill="1" applyBorder="1" applyAlignment="1">
      <alignment horizontal="right"/>
    </xf>
    <xf numFmtId="184" fontId="352" fillId="90" borderId="0" xfId="0" applyNumberFormat="1" applyFont="1" applyFill="1" applyAlignment="1">
      <alignment horizontal="right"/>
    </xf>
    <xf numFmtId="184" fontId="354" fillId="0" borderId="0" xfId="1" applyNumberFormat="1" applyFont="1" applyFill="1" applyBorder="1" applyAlignment="1">
      <alignment horizontal="right"/>
    </xf>
    <xf numFmtId="184" fontId="362" fillId="0" borderId="0" xfId="1" applyNumberFormat="1" applyFont="1" applyFill="1" applyBorder="1" applyAlignment="1">
      <alignment horizontal="right"/>
    </xf>
    <xf numFmtId="184" fontId="353" fillId="0" borderId="0" xfId="2" applyNumberFormat="1" applyFont="1" applyFill="1" applyBorder="1" applyAlignment="1">
      <alignment horizontal="center"/>
    </xf>
    <xf numFmtId="184" fontId="352" fillId="0" borderId="0" xfId="2" applyNumberFormat="1" applyFont="1" applyFill="1" applyBorder="1" applyAlignment="1">
      <alignment horizontal="center"/>
    </xf>
    <xf numFmtId="184" fontId="352" fillId="0" borderId="0" xfId="2" applyNumberFormat="1" applyFont="1" applyFill="1" applyBorder="1" applyAlignment="1">
      <alignment horizontal="right"/>
    </xf>
    <xf numFmtId="0" fontId="357" fillId="0" borderId="0" xfId="0" applyFont="1" applyFill="1" applyAlignment="1">
      <alignment horizontal="right"/>
    </xf>
    <xf numFmtId="3" fontId="352" fillId="0" borderId="0" xfId="0" applyNumberFormat="1" applyFont="1" applyFill="1" applyAlignment="1">
      <alignment horizontal="right"/>
    </xf>
    <xf numFmtId="3" fontId="369" fillId="0" borderId="0" xfId="0" applyNumberFormat="1" applyFont="1" applyFill="1" applyAlignment="1">
      <alignment horizontal="right"/>
    </xf>
    <xf numFmtId="184" fontId="357" fillId="0" borderId="0" xfId="1" applyNumberFormat="1" applyFont="1" applyFill="1" applyBorder="1" applyAlignment="1">
      <alignment horizontal="center"/>
    </xf>
    <xf numFmtId="0" fontId="386" fillId="0" borderId="0" xfId="0" applyFont="1" applyFill="1" applyBorder="1"/>
    <xf numFmtId="189" fontId="354" fillId="0" borderId="0" xfId="1" applyNumberFormat="1" applyFont="1" applyFill="1" applyBorder="1" applyAlignment="1">
      <alignment horizontal="right"/>
    </xf>
    <xf numFmtId="184" fontId="354" fillId="0" borderId="0" xfId="0" applyNumberFormat="1" applyFont="1" applyFill="1" applyAlignment="1">
      <alignment horizontal="right"/>
    </xf>
    <xf numFmtId="184" fontId="362" fillId="0" borderId="0" xfId="0" applyNumberFormat="1" applyFont="1" applyFill="1" applyAlignment="1">
      <alignment horizontal="right"/>
    </xf>
    <xf numFmtId="37" fontId="362" fillId="0" borderId="0" xfId="1" applyNumberFormat="1" applyFont="1" applyFill="1" applyBorder="1" applyAlignment="1">
      <alignment horizontal="right"/>
    </xf>
    <xf numFmtId="0" fontId="378" fillId="2" borderId="0" xfId="0" applyFont="1" applyFill="1" applyBorder="1" applyAlignment="1">
      <alignment horizontal="right" indent="1"/>
    </xf>
    <xf numFmtId="175" fontId="378" fillId="0" borderId="0" xfId="1" applyNumberFormat="1" applyFont="1" applyFill="1" applyBorder="1" applyAlignment="1">
      <alignment horizontal="center"/>
    </xf>
    <xf numFmtId="175" fontId="352" fillId="0" borderId="0" xfId="1" applyNumberFormat="1" applyFont="1" applyFill="1" applyBorder="1" applyAlignment="1">
      <alignment horizontal="center"/>
    </xf>
    <xf numFmtId="175" fontId="357" fillId="0" borderId="0" xfId="1" applyNumberFormat="1" applyFont="1" applyFill="1" applyBorder="1" applyAlignment="1">
      <alignment horizontal="right"/>
    </xf>
    <xf numFmtId="0" fontId="378" fillId="0" borderId="0" xfId="0" applyFont="1" applyFill="1"/>
    <xf numFmtId="345" fontId="352" fillId="0" borderId="0" xfId="1" applyNumberFormat="1" applyFont="1" applyFill="1" applyBorder="1" applyAlignment="1">
      <alignment horizontal="right"/>
    </xf>
    <xf numFmtId="344" fontId="352" fillId="0" borderId="0" xfId="0" applyNumberFormat="1" applyFont="1" applyFill="1" applyAlignment="1">
      <alignment horizontal="right"/>
    </xf>
    <xf numFmtId="344" fontId="357" fillId="0" borderId="0" xfId="0" applyNumberFormat="1" applyFont="1" applyFill="1" applyAlignment="1">
      <alignment horizontal="right"/>
    </xf>
    <xf numFmtId="175" fontId="352" fillId="0" borderId="0" xfId="2" applyNumberFormat="1" applyFont="1" applyFill="1" applyBorder="1" applyAlignment="1">
      <alignment horizontal="right"/>
    </xf>
    <xf numFmtId="0" fontId="354" fillId="87" borderId="0" xfId="0" applyFont="1" applyFill="1" applyBorder="1"/>
    <xf numFmtId="9" fontId="352" fillId="87" borderId="0" xfId="1" applyNumberFormat="1" applyFont="1" applyFill="1" applyBorder="1"/>
    <xf numFmtId="9" fontId="352" fillId="87" borderId="0" xfId="1" applyNumberFormat="1" applyFont="1" applyFill="1" applyBorder="1" applyAlignment="1">
      <alignment horizontal="right"/>
    </xf>
    <xf numFmtId="0" fontId="352" fillId="87" borderId="0" xfId="0" applyFont="1" applyFill="1" applyAlignment="1">
      <alignment horizontal="right"/>
    </xf>
    <xf numFmtId="0" fontId="357" fillId="87" borderId="0" xfId="0" applyFont="1" applyFill="1" applyAlignment="1">
      <alignment horizontal="right"/>
    </xf>
    <xf numFmtId="175" fontId="352" fillId="87" borderId="0" xfId="1" applyNumberFormat="1" applyFont="1" applyFill="1" applyBorder="1" applyAlignment="1">
      <alignment horizontal="right"/>
    </xf>
    <xf numFmtId="175" fontId="352" fillId="87" borderId="0" xfId="2" applyNumberFormat="1" applyFont="1" applyFill="1" applyBorder="1" applyAlignment="1">
      <alignment horizontal="right"/>
    </xf>
    <xf numFmtId="184" fontId="352" fillId="87" borderId="0" xfId="0" applyNumberFormat="1" applyFont="1" applyFill="1" applyAlignment="1">
      <alignment horizontal="right"/>
    </xf>
    <xf numFmtId="344" fontId="352" fillId="87" borderId="0" xfId="0" applyNumberFormat="1" applyFont="1" applyFill="1" applyAlignment="1">
      <alignment horizontal="right"/>
    </xf>
    <xf numFmtId="172" fontId="357" fillId="0" borderId="0" xfId="0" applyNumberFormat="1" applyFont="1" applyFill="1" applyAlignment="1">
      <alignment horizontal="right"/>
    </xf>
    <xf numFmtId="337" fontId="352" fillId="0" borderId="0" xfId="0" applyNumberFormat="1" applyFont="1" applyFill="1" applyAlignment="1">
      <alignment horizontal="center"/>
    </xf>
    <xf numFmtId="337" fontId="352" fillId="0" borderId="0" xfId="0" applyNumberFormat="1" applyFont="1" applyFill="1" applyAlignment="1">
      <alignment horizontal="right"/>
    </xf>
    <xf numFmtId="337" fontId="357" fillId="0" borderId="0" xfId="0" applyNumberFormat="1" applyFont="1" applyFill="1" applyAlignment="1">
      <alignment horizontal="right"/>
    </xf>
    <xf numFmtId="337" fontId="355" fillId="0" borderId="0" xfId="0" applyNumberFormat="1" applyFont="1" applyFill="1" applyAlignment="1">
      <alignment horizontal="right"/>
    </xf>
    <xf numFmtId="178" fontId="352" fillId="0" borderId="0" xfId="0" applyNumberFormat="1" applyFont="1" applyFill="1" applyBorder="1" applyAlignment="1">
      <alignment horizontal="right"/>
    </xf>
    <xf numFmtId="172" fontId="362" fillId="0" borderId="0" xfId="0" applyNumberFormat="1" applyFont="1" applyFill="1" applyAlignment="1">
      <alignment horizontal="right"/>
    </xf>
    <xf numFmtId="337" fontId="354" fillId="0" borderId="0" xfId="0" applyNumberFormat="1" applyFont="1" applyFill="1" applyAlignment="1">
      <alignment horizontal="center"/>
    </xf>
    <xf numFmtId="337" fontId="354" fillId="0" borderId="0" xfId="0" applyNumberFormat="1" applyFont="1" applyFill="1" applyAlignment="1">
      <alignment horizontal="right"/>
    </xf>
    <xf numFmtId="337" fontId="362" fillId="0" borderId="0" xfId="0" applyNumberFormat="1" applyFont="1" applyFill="1" applyAlignment="1">
      <alignment horizontal="right"/>
    </xf>
    <xf numFmtId="178" fontId="354" fillId="2" borderId="0" xfId="0" applyNumberFormat="1" applyFont="1" applyFill="1" applyBorder="1" applyAlignment="1">
      <alignment horizontal="right"/>
    </xf>
    <xf numFmtId="178" fontId="352" fillId="2" borderId="0" xfId="0" applyNumberFormat="1" applyFont="1" applyFill="1" applyBorder="1" applyAlignment="1">
      <alignment horizontal="right"/>
    </xf>
    <xf numFmtId="178" fontId="357" fillId="2" borderId="0" xfId="0" applyNumberFormat="1" applyFont="1" applyFill="1" applyBorder="1" applyAlignment="1">
      <alignment horizontal="center"/>
    </xf>
    <xf numFmtId="178" fontId="352" fillId="0" borderId="0" xfId="0" applyNumberFormat="1" applyFont="1" applyFill="1" applyBorder="1" applyAlignment="1">
      <alignment horizontal="center"/>
    </xf>
    <xf numFmtId="9" fontId="352" fillId="2" borderId="0" xfId="0" applyNumberFormat="1" applyFont="1" applyFill="1" applyBorder="1" applyAlignment="1">
      <alignment horizontal="right"/>
    </xf>
    <xf numFmtId="172" fontId="354" fillId="0" borderId="0" xfId="0" applyNumberFormat="1" applyFont="1" applyFill="1" applyBorder="1" applyAlignment="1">
      <alignment horizontal="center"/>
    </xf>
    <xf numFmtId="172" fontId="352" fillId="0" borderId="0" xfId="0" applyNumberFormat="1" applyFont="1" applyFill="1" applyBorder="1" applyAlignment="1">
      <alignment horizontal="center"/>
    </xf>
    <xf numFmtId="181" fontId="362" fillId="2" borderId="0" xfId="1" applyNumberFormat="1" applyFont="1" applyFill="1" applyBorder="1"/>
    <xf numFmtId="181" fontId="354" fillId="2" borderId="0" xfId="1" applyNumberFormat="1" applyFont="1" applyFill="1" applyBorder="1" applyAlignment="1">
      <alignment horizontal="right"/>
    </xf>
    <xf numFmtId="0" fontId="370" fillId="2" borderId="0" xfId="0" applyFont="1" applyFill="1" applyBorder="1"/>
    <xf numFmtId="181" fontId="354" fillId="0" borderId="0" xfId="1" applyNumberFormat="1" applyFont="1" applyFill="1" applyBorder="1" applyAlignment="1">
      <alignment horizontal="right"/>
    </xf>
    <xf numFmtId="0" fontId="354" fillId="2" borderId="0" xfId="0" applyFont="1" applyFill="1" applyBorder="1" applyAlignment="1">
      <alignment horizontal="left" indent="1"/>
    </xf>
    <xf numFmtId="184" fontId="354" fillId="0" borderId="0" xfId="0" applyNumberFormat="1" applyFont="1" applyFill="1" applyBorder="1" applyAlignment="1">
      <alignment horizontal="center" vertical="center"/>
    </xf>
    <xf numFmtId="184" fontId="354" fillId="0" borderId="0" xfId="0" applyNumberFormat="1" applyFont="1" applyFill="1" applyBorder="1" applyAlignment="1">
      <alignment horizontal="right" vertical="center"/>
    </xf>
    <xf numFmtId="184" fontId="362" fillId="0" borderId="0" xfId="0" applyNumberFormat="1" applyFont="1" applyFill="1" applyBorder="1" applyAlignment="1">
      <alignment horizontal="right" vertical="center"/>
    </xf>
    <xf numFmtId="37" fontId="354" fillId="2" borderId="0" xfId="1" applyNumberFormat="1" applyFont="1" applyFill="1" applyBorder="1" applyAlignment="1">
      <alignment horizontal="right"/>
    </xf>
    <xf numFmtId="184" fontId="352" fillId="0" borderId="0" xfId="0" applyNumberFormat="1" applyFont="1" applyFill="1" applyBorder="1" applyAlignment="1">
      <alignment horizontal="center" vertical="center"/>
    </xf>
    <xf numFmtId="184" fontId="352" fillId="0" borderId="0" xfId="0" applyNumberFormat="1" applyFont="1" applyFill="1" applyBorder="1" applyAlignment="1">
      <alignment horizontal="right" vertical="center"/>
    </xf>
    <xf numFmtId="181" fontId="357" fillId="0" borderId="0" xfId="1" applyNumberFormat="1" applyFont="1" applyFill="1" applyBorder="1" applyAlignment="1">
      <alignment horizontal="right"/>
    </xf>
    <xf numFmtId="0" fontId="360" fillId="2" borderId="0" xfId="0" applyFont="1" applyFill="1" applyBorder="1" applyAlignment="1">
      <alignment horizontal="left" indent="2"/>
    </xf>
    <xf numFmtId="184" fontId="374" fillId="0" borderId="0" xfId="1" applyNumberFormat="1" applyFont="1" applyFill="1" applyBorder="1" applyAlignment="1">
      <alignment horizontal="center" vertical="center"/>
    </xf>
    <xf numFmtId="184" fontId="360" fillId="0" borderId="0" xfId="1" applyNumberFormat="1" applyFont="1" applyFill="1" applyBorder="1" applyAlignment="1">
      <alignment horizontal="center" vertical="center"/>
    </xf>
    <xf numFmtId="184" fontId="360" fillId="0" borderId="0" xfId="1" applyNumberFormat="1" applyFont="1" applyFill="1" applyBorder="1" applyAlignment="1">
      <alignment horizontal="right" vertical="center"/>
    </xf>
    <xf numFmtId="181" fontId="360" fillId="0" borderId="0" xfId="1" applyNumberFormat="1" applyFont="1" applyFill="1" applyBorder="1" applyAlignment="1">
      <alignment horizontal="right"/>
    </xf>
    <xf numFmtId="181" fontId="374" fillId="0" borderId="0" xfId="1" applyNumberFormat="1" applyFont="1" applyFill="1" applyBorder="1" applyAlignment="1">
      <alignment horizontal="right"/>
    </xf>
    <xf numFmtId="37" fontId="360" fillId="2" borderId="0" xfId="1" applyNumberFormat="1" applyFont="1" applyFill="1" applyBorder="1" applyAlignment="1">
      <alignment horizontal="right"/>
    </xf>
    <xf numFmtId="37" fontId="360" fillId="0" borderId="0" xfId="1" applyNumberFormat="1" applyFont="1" applyFill="1" applyBorder="1" applyAlignment="1">
      <alignment horizontal="right"/>
    </xf>
    <xf numFmtId="172" fontId="360" fillId="0" borderId="0" xfId="0" applyNumberFormat="1" applyFont="1" applyFill="1" applyBorder="1" applyAlignment="1">
      <alignment horizontal="right"/>
    </xf>
    <xf numFmtId="0" fontId="360" fillId="0" borderId="0" xfId="0" applyFont="1" applyFill="1" applyBorder="1"/>
    <xf numFmtId="184" fontId="357" fillId="0" borderId="0" xfId="1" applyNumberFormat="1" applyFont="1" applyFill="1" applyBorder="1" applyAlignment="1">
      <alignment horizontal="center" vertical="center"/>
    </xf>
    <xf numFmtId="184" fontId="352" fillId="0" borderId="0" xfId="1" applyNumberFormat="1" applyFont="1" applyFill="1" applyBorder="1" applyAlignment="1">
      <alignment horizontal="center" vertical="center"/>
    </xf>
    <xf numFmtId="184" fontId="352" fillId="0" borderId="0" xfId="1" applyNumberFormat="1" applyFont="1" applyFill="1" applyBorder="1" applyAlignment="1">
      <alignment horizontal="right" vertical="center"/>
    </xf>
    <xf numFmtId="37" fontId="352" fillId="2" borderId="0" xfId="0" applyNumberFormat="1" applyFont="1" applyFill="1" applyBorder="1" applyAlignment="1">
      <alignment horizontal="right"/>
    </xf>
    <xf numFmtId="0" fontId="387" fillId="0" borderId="0" xfId="0" applyFont="1" applyFill="1" applyBorder="1" applyAlignment="1">
      <alignment horizontal="left" indent="1"/>
    </xf>
    <xf numFmtId="184" fontId="354" fillId="0" borderId="0" xfId="0" applyNumberFormat="1" applyFont="1" applyFill="1" applyBorder="1" applyAlignment="1">
      <alignment horizontal="right"/>
    </xf>
    <xf numFmtId="181" fontId="357" fillId="0" borderId="0" xfId="1" applyNumberFormat="1" applyFont="1" applyFill="1" applyBorder="1"/>
    <xf numFmtId="184" fontId="352" fillId="0" borderId="0" xfId="0" applyNumberFormat="1" applyFont="1" applyFill="1" applyBorder="1" applyAlignment="1">
      <alignment horizontal="right"/>
    </xf>
    <xf numFmtId="184" fontId="357" fillId="0" borderId="0" xfId="0" applyNumberFormat="1" applyFont="1" applyFill="1" applyBorder="1" applyAlignment="1">
      <alignment horizontal="right"/>
    </xf>
    <xf numFmtId="0" fontId="370" fillId="0" borderId="0" xfId="0" applyFont="1" applyFill="1" applyBorder="1"/>
    <xf numFmtId="37" fontId="354" fillId="2" borderId="0" xfId="0" applyNumberFormat="1" applyFont="1" applyFill="1" applyBorder="1" applyAlignment="1">
      <alignment horizontal="right"/>
    </xf>
    <xf numFmtId="0" fontId="370" fillId="0" borderId="0" xfId="0" applyFont="1" applyFill="1" applyBorder="1" applyAlignment="1">
      <alignment horizontal="left"/>
    </xf>
    <xf numFmtId="251" fontId="352" fillId="0" borderId="0" xfId="2" applyNumberFormat="1" applyFont="1" applyFill="1" applyBorder="1" applyAlignment="1">
      <alignment horizontal="right"/>
    </xf>
    <xf numFmtId="0" fontId="386" fillId="0" borderId="0" xfId="0" applyFont="1" applyFill="1" applyBorder="1" applyAlignment="1">
      <alignment horizontal="left" indent="1"/>
    </xf>
    <xf numFmtId="172" fontId="352" fillId="4" borderId="0" xfId="0" applyNumberFormat="1" applyFont="1" applyFill="1" applyBorder="1" applyAlignment="1">
      <alignment horizontal="right"/>
    </xf>
    <xf numFmtId="172" fontId="352" fillId="93" borderId="0" xfId="0" applyNumberFormat="1" applyFont="1" applyFill="1" applyBorder="1" applyAlignment="1">
      <alignment horizontal="right"/>
    </xf>
    <xf numFmtId="172" fontId="362" fillId="0" borderId="0" xfId="0" applyNumberFormat="1" applyFont="1" applyFill="1" applyBorder="1" applyAlignment="1">
      <alignment horizontal="right"/>
    </xf>
    <xf numFmtId="172" fontId="354" fillId="93" borderId="0" xfId="0" applyNumberFormat="1" applyFont="1" applyFill="1" applyBorder="1" applyAlignment="1">
      <alignment horizontal="right"/>
    </xf>
    <xf numFmtId="172" fontId="354" fillId="4" borderId="0" xfId="0" applyNumberFormat="1" applyFont="1" applyFill="1" applyBorder="1" applyAlignment="1">
      <alignment horizontal="right"/>
    </xf>
    <xf numFmtId="181" fontId="352" fillId="2" borderId="0" xfId="1" applyNumberFormat="1" applyFont="1" applyFill="1" applyBorder="1" applyAlignment="1">
      <alignment horizontal="right"/>
    </xf>
    <xf numFmtId="0" fontId="357" fillId="0" borderId="0" xfId="0" applyFont="1" applyFill="1" applyBorder="1" applyAlignment="1">
      <alignment horizontal="right"/>
    </xf>
    <xf numFmtId="172" fontId="357" fillId="0" borderId="0" xfId="0" applyNumberFormat="1" applyFont="1" applyFill="1" applyBorder="1" applyAlignment="1">
      <alignment horizontal="right"/>
    </xf>
    <xf numFmtId="0" fontId="388" fillId="2" borderId="0" xfId="1" applyNumberFormat="1" applyFont="1" applyFill="1" applyBorder="1" applyAlignment="1">
      <alignment horizontal="right" indent="1"/>
    </xf>
    <xf numFmtId="251" fontId="357" fillId="0" borderId="0" xfId="2" applyNumberFormat="1" applyFont="1" applyFill="1" applyBorder="1" applyAlignment="1">
      <alignment horizontal="right"/>
    </xf>
    <xf numFmtId="172" fontId="352" fillId="2" borderId="0" xfId="1" applyNumberFormat="1" applyFont="1" applyFill="1" applyBorder="1" applyAlignment="1">
      <alignment horizontal="right"/>
    </xf>
    <xf numFmtId="181" fontId="388" fillId="0" borderId="0" xfId="1" applyNumberFormat="1" applyFont="1" applyFill="1" applyBorder="1"/>
    <xf numFmtId="0" fontId="388" fillId="2" borderId="0" xfId="1" applyNumberFormat="1" applyFont="1" applyFill="1" applyBorder="1"/>
    <xf numFmtId="0" fontId="357" fillId="0" borderId="0" xfId="0" applyFont="1"/>
    <xf numFmtId="180" fontId="357" fillId="0" borderId="0" xfId="0" applyNumberFormat="1" applyFont="1"/>
    <xf numFmtId="180" fontId="352" fillId="0" borderId="0" xfId="0" applyNumberFormat="1" applyFont="1" applyAlignment="1">
      <alignment horizontal="right"/>
    </xf>
    <xf numFmtId="0" fontId="362" fillId="0" borderId="0" xfId="0" applyFont="1"/>
    <xf numFmtId="180" fontId="354" fillId="0" borderId="0" xfId="0" applyNumberFormat="1" applyFont="1"/>
    <xf numFmtId="180" fontId="354" fillId="0" borderId="0" xfId="0" applyNumberFormat="1" applyFont="1" applyAlignment="1">
      <alignment horizontal="right"/>
    </xf>
    <xf numFmtId="180" fontId="354" fillId="0" borderId="0" xfId="0" applyNumberFormat="1" applyFont="1" applyFill="1" applyBorder="1" applyAlignment="1">
      <alignment horizontal="right"/>
    </xf>
    <xf numFmtId="180" fontId="362" fillId="0" borderId="0" xfId="0" applyNumberFormat="1" applyFont="1" applyFill="1" applyBorder="1" applyAlignment="1">
      <alignment horizontal="right"/>
    </xf>
    <xf numFmtId="0" fontId="354" fillId="2" borderId="0" xfId="0" applyFont="1" applyFill="1" applyBorder="1" applyAlignment="1">
      <alignment horizontal="right"/>
    </xf>
    <xf numFmtId="0" fontId="389" fillId="2" borderId="0" xfId="0" applyFont="1" applyFill="1" applyBorder="1"/>
    <xf numFmtId="0" fontId="388" fillId="2" borderId="0" xfId="0" applyFont="1" applyFill="1" applyBorder="1"/>
    <xf numFmtId="180" fontId="352" fillId="0" borderId="0" xfId="0" applyNumberFormat="1" applyFont="1" applyFill="1" applyBorder="1" applyAlignment="1">
      <alignment horizontal="right"/>
    </xf>
    <xf numFmtId="180" fontId="357" fillId="0" borderId="0" xfId="0" applyNumberFormat="1" applyFont="1" applyFill="1" applyBorder="1" applyAlignment="1">
      <alignment horizontal="right"/>
    </xf>
    <xf numFmtId="181" fontId="390" fillId="2" borderId="0" xfId="1" applyNumberFormat="1" applyFont="1" applyFill="1" applyBorder="1"/>
    <xf numFmtId="181" fontId="354" fillId="2" borderId="0" xfId="0" applyNumberFormat="1" applyFont="1" applyFill="1" applyBorder="1"/>
    <xf numFmtId="181" fontId="362" fillId="2" borderId="0" xfId="0" applyNumberFormat="1" applyFont="1" applyFill="1" applyBorder="1"/>
    <xf numFmtId="181" fontId="352" fillId="2" borderId="0" xfId="0" applyNumberFormat="1" applyFont="1" applyFill="1" applyBorder="1"/>
    <xf numFmtId="181" fontId="357" fillId="2" borderId="0" xfId="0" applyNumberFormat="1" applyFont="1" applyFill="1" applyBorder="1"/>
    <xf numFmtId="181" fontId="354" fillId="0" borderId="0" xfId="0" applyNumberFormat="1" applyFont="1" applyFill="1" applyBorder="1" applyAlignment="1">
      <alignment horizontal="right"/>
    </xf>
    <xf numFmtId="181" fontId="362" fillId="0" borderId="0" xfId="0" applyNumberFormat="1" applyFont="1" applyFill="1" applyBorder="1" applyAlignment="1">
      <alignment horizontal="right"/>
    </xf>
    <xf numFmtId="176" fontId="352" fillId="0" borderId="0" xfId="0" applyNumberFormat="1" applyFont="1" applyFill="1" applyBorder="1" applyAlignment="1">
      <alignment horizontal="right"/>
    </xf>
    <xf numFmtId="176" fontId="357" fillId="0" borderId="0" xfId="0" applyNumberFormat="1" applyFont="1" applyFill="1" applyBorder="1" applyAlignment="1">
      <alignment horizontal="right"/>
    </xf>
    <xf numFmtId="0" fontId="358" fillId="0" borderId="0" xfId="0" applyFont="1" applyFill="1" applyBorder="1"/>
    <xf numFmtId="0" fontId="391" fillId="2" borderId="0" xfId="0" applyFont="1" applyFill="1" applyBorder="1"/>
    <xf numFmtId="0" fontId="391" fillId="0" borderId="0" xfId="0" applyFont="1" applyFill="1" applyBorder="1" applyAlignment="1">
      <alignment horizontal="right"/>
    </xf>
    <xf numFmtId="9" fontId="352" fillId="2" borderId="0" xfId="2" applyFont="1" applyFill="1" applyBorder="1" applyAlignment="1">
      <alignment horizontal="right"/>
    </xf>
    <xf numFmtId="0" fontId="391" fillId="0" borderId="0" xfId="0" applyFont="1" applyFill="1" applyBorder="1"/>
    <xf numFmtId="181" fontId="391" fillId="2" borderId="0" xfId="0" applyNumberFormat="1" applyFont="1" applyFill="1" applyBorder="1"/>
    <xf numFmtId="181" fontId="352" fillId="0" borderId="0" xfId="0" applyNumberFormat="1" applyFont="1" applyFill="1" applyBorder="1"/>
    <xf numFmtId="181" fontId="352" fillId="2" borderId="0" xfId="0" applyNumberFormat="1" applyFont="1" applyFill="1" applyBorder="1" applyAlignment="1">
      <alignment horizontal="right"/>
    </xf>
    <xf numFmtId="175" fontId="352" fillId="2" borderId="0" xfId="0" applyNumberFormat="1" applyFont="1" applyFill="1" applyBorder="1" applyAlignment="1">
      <alignment horizontal="right"/>
    </xf>
    <xf numFmtId="175" fontId="352" fillId="0" borderId="0" xfId="0" applyNumberFormat="1" applyFont="1" applyFill="1" applyBorder="1" applyAlignment="1">
      <alignment horizontal="right"/>
    </xf>
    <xf numFmtId="9" fontId="391" fillId="2" borderId="0" xfId="0" applyNumberFormat="1" applyFont="1" applyFill="1" applyBorder="1"/>
    <xf numFmtId="9" fontId="352" fillId="0" borderId="0" xfId="0" applyNumberFormat="1" applyFont="1" applyFill="1" applyBorder="1"/>
    <xf numFmtId="9" fontId="352" fillId="0" borderId="0" xfId="0" applyNumberFormat="1" applyFont="1" applyFill="1" applyBorder="1" applyAlignment="1">
      <alignment horizontal="right"/>
    </xf>
    <xf numFmtId="3" fontId="391" fillId="2" borderId="0" xfId="0" applyNumberFormat="1" applyFont="1" applyFill="1" applyBorder="1"/>
    <xf numFmtId="3" fontId="352" fillId="0" borderId="0" xfId="0" applyNumberFormat="1" applyFont="1" applyFill="1" applyBorder="1"/>
    <xf numFmtId="3" fontId="352" fillId="2" borderId="0" xfId="0" applyNumberFormat="1" applyFont="1" applyFill="1" applyBorder="1" applyAlignment="1">
      <alignment horizontal="right"/>
    </xf>
    <xf numFmtId="181" fontId="352" fillId="0" borderId="0" xfId="0" applyNumberFormat="1" applyFont="1" applyFill="1" applyBorder="1" applyAlignment="1">
      <alignment horizontal="right"/>
    </xf>
    <xf numFmtId="174" fontId="352" fillId="2" borderId="0" xfId="0" applyNumberFormat="1" applyFont="1" applyFill="1" applyBorder="1" applyAlignment="1">
      <alignment horizontal="right"/>
    </xf>
    <xf numFmtId="174" fontId="352" fillId="0" borderId="0" xfId="0" applyNumberFormat="1" applyFont="1" applyFill="1" applyBorder="1" applyAlignment="1">
      <alignment horizontal="right"/>
    </xf>
    <xf numFmtId="184" fontId="391" fillId="2" borderId="0" xfId="0" applyNumberFormat="1" applyFont="1" applyFill="1" applyBorder="1"/>
    <xf numFmtId="184" fontId="352" fillId="0" borderId="0" xfId="0" applyNumberFormat="1" applyFont="1" applyFill="1" applyBorder="1"/>
    <xf numFmtId="184" fontId="352" fillId="2" borderId="0" xfId="0" applyNumberFormat="1" applyFont="1" applyFill="1" applyBorder="1" applyAlignment="1">
      <alignment horizontal="right"/>
    </xf>
    <xf numFmtId="0" fontId="391" fillId="2" borderId="0" xfId="0" applyFont="1" applyFill="1" applyBorder="1" applyAlignment="1">
      <alignment horizontal="right"/>
    </xf>
    <xf numFmtId="0" fontId="364" fillId="125" borderId="0" xfId="0" applyFont="1" applyFill="1"/>
    <xf numFmtId="172" fontId="363" fillId="125" borderId="0" xfId="1" applyNumberFormat="1" applyFont="1" applyFill="1" applyAlignment="1">
      <alignment horizontal="right"/>
    </xf>
    <xf numFmtId="172" fontId="363" fillId="125" borderId="0" xfId="1" applyNumberFormat="1" applyFont="1" applyFill="1" applyBorder="1" applyAlignment="1">
      <alignment horizontal="right"/>
    </xf>
    <xf numFmtId="0" fontId="358" fillId="126" borderId="0" xfId="0" applyFont="1" applyFill="1" applyBorder="1" applyAlignment="1">
      <alignment vertical="center"/>
    </xf>
    <xf numFmtId="0" fontId="352" fillId="126" borderId="0" xfId="0" applyFont="1" applyFill="1" applyAlignment="1">
      <alignment horizontal="center" vertical="center"/>
    </xf>
    <xf numFmtId="0" fontId="352" fillId="126" borderId="0" xfId="0" applyFont="1" applyFill="1" applyAlignment="1">
      <alignment horizontal="right" vertical="center"/>
    </xf>
    <xf numFmtId="0" fontId="352" fillId="126" borderId="0" xfId="0" applyFont="1" applyFill="1"/>
    <xf numFmtId="0" fontId="352" fillId="126" borderId="0" xfId="0" applyFont="1" applyFill="1" applyAlignment="1">
      <alignment vertical="center"/>
    </xf>
    <xf numFmtId="181" fontId="352" fillId="127" borderId="0" xfId="1" applyNumberFormat="1" applyFont="1" applyFill="1" applyAlignment="1">
      <alignment horizontal="center"/>
    </xf>
    <xf numFmtId="181" fontId="352" fillId="127" borderId="0" xfId="1" applyNumberFormat="1" applyFont="1" applyFill="1" applyAlignment="1">
      <alignment horizontal="right"/>
    </xf>
    <xf numFmtId="9" fontId="352" fillId="127" borderId="0" xfId="1" applyNumberFormat="1" applyFont="1" applyFill="1" applyAlignment="1">
      <alignment horizontal="right"/>
    </xf>
    <xf numFmtId="0" fontId="352" fillId="127" borderId="0" xfId="0" applyFont="1" applyFill="1"/>
    <xf numFmtId="9" fontId="352" fillId="127" borderId="0" xfId="2" applyFont="1" applyFill="1" applyAlignment="1">
      <alignment horizontal="right"/>
    </xf>
    <xf numFmtId="181" fontId="352" fillId="127" borderId="0" xfId="1" applyNumberFormat="1" applyFont="1" applyFill="1"/>
    <xf numFmtId="0" fontId="363" fillId="4" borderId="0" xfId="0" applyFont="1" applyFill="1"/>
    <xf numFmtId="175" fontId="363" fillId="127" borderId="0" xfId="1" applyNumberFormat="1" applyFont="1" applyFill="1" applyBorder="1"/>
    <xf numFmtId="0" fontId="358" fillId="127" borderId="0" xfId="1" applyNumberFormat="1" applyFont="1" applyFill="1" applyBorder="1" applyAlignment="1">
      <alignment horizontal="left" indent="1"/>
    </xf>
    <xf numFmtId="181" fontId="391" fillId="127" borderId="0" xfId="1" applyNumberFormat="1" applyFont="1" applyFill="1" applyAlignment="1">
      <alignment horizontal="center"/>
    </xf>
    <xf numFmtId="181" fontId="391" fillId="127" borderId="0" xfId="1" applyNumberFormat="1" applyFont="1" applyFill="1" applyAlignment="1">
      <alignment horizontal="right"/>
    </xf>
    <xf numFmtId="9" fontId="391" fillId="127" borderId="0" xfId="1" applyNumberFormat="1" applyFont="1" applyFill="1" applyAlignment="1">
      <alignment horizontal="right"/>
    </xf>
    <xf numFmtId="0" fontId="391" fillId="127" borderId="0" xfId="0" applyFont="1" applyFill="1"/>
    <xf numFmtId="181" fontId="391" fillId="127" borderId="0" xfId="1" applyNumberFormat="1" applyFont="1" applyFill="1" applyBorder="1" applyAlignment="1">
      <alignment horizontal="right"/>
    </xf>
    <xf numFmtId="175" fontId="391" fillId="127" borderId="0" xfId="1" applyNumberFormat="1" applyFont="1" applyFill="1" applyBorder="1" applyAlignment="1">
      <alignment horizontal="right"/>
    </xf>
    <xf numFmtId="9" fontId="391" fillId="127" borderId="0" xfId="2" applyFont="1" applyFill="1" applyAlignment="1">
      <alignment horizontal="right"/>
    </xf>
    <xf numFmtId="181" fontId="391" fillId="127" borderId="0" xfId="1" applyNumberFormat="1" applyFont="1" applyFill="1"/>
    <xf numFmtId="352" fontId="352" fillId="127" borderId="0" xfId="2" applyNumberFormat="1" applyFont="1" applyFill="1" applyAlignment="1">
      <alignment horizontal="right"/>
    </xf>
    <xf numFmtId="175" fontId="391" fillId="127" borderId="0" xfId="1" applyNumberFormat="1" applyFont="1" applyFill="1" applyAlignment="1">
      <alignment horizontal="right"/>
    </xf>
    <xf numFmtId="352" fontId="391" fillId="127" borderId="0" xfId="2" applyNumberFormat="1" applyFont="1" applyFill="1" applyAlignment="1">
      <alignment horizontal="right"/>
    </xf>
    <xf numFmtId="49" fontId="352" fillId="0" borderId="0" xfId="1" quotePrefix="1" applyNumberFormat="1" applyFont="1" applyFill="1" applyBorder="1" applyAlignment="1">
      <alignment horizontal="left" indent="1"/>
    </xf>
    <xf numFmtId="37" fontId="10" fillId="125" borderId="0" xfId="2529" applyNumberFormat="1" applyFont="1" applyFill="1" applyBorder="1" applyAlignment="1">
      <alignment horizontal="right"/>
    </xf>
    <xf numFmtId="37" fontId="349" fillId="125" borderId="0" xfId="2529" applyNumberFormat="1" applyFont="1" applyFill="1" applyBorder="1" applyAlignment="1">
      <alignment horizontal="right"/>
    </xf>
    <xf numFmtId="37" fontId="18" fillId="125" borderId="0" xfId="2529" applyNumberFormat="1" applyFont="1" applyFill="1" applyBorder="1" applyAlignment="1">
      <alignment horizontal="right"/>
    </xf>
    <xf numFmtId="177" fontId="20" fillId="125" borderId="0" xfId="2" applyNumberFormat="1" applyFont="1" applyFill="1" applyBorder="1" applyAlignment="1">
      <alignment horizontal="right"/>
    </xf>
    <xf numFmtId="37" fontId="348" fillId="125" borderId="0" xfId="2529" applyNumberFormat="1" applyFont="1" applyFill="1" applyBorder="1" applyAlignment="1">
      <alignment horizontal="right"/>
    </xf>
    <xf numFmtId="172" fontId="349" fillId="125" borderId="0" xfId="2529" applyNumberFormat="1" applyFont="1" applyFill="1" applyBorder="1" applyAlignment="1">
      <alignment horizontal="right"/>
    </xf>
    <xf numFmtId="177" fontId="350" fillId="125" borderId="0" xfId="2" applyNumberFormat="1" applyFont="1" applyFill="1" applyBorder="1" applyAlignment="1">
      <alignment horizontal="right"/>
    </xf>
    <xf numFmtId="37" fontId="22" fillId="4" borderId="0" xfId="2529" applyNumberFormat="1" applyFont="1" applyFill="1" applyBorder="1" applyAlignment="1">
      <alignment horizontal="right"/>
    </xf>
    <xf numFmtId="37" fontId="24" fillId="4" borderId="0" xfId="2529" applyNumberFormat="1" applyFont="1" applyFill="1" applyBorder="1" applyAlignment="1">
      <alignment horizontal="right"/>
    </xf>
    <xf numFmtId="177" fontId="27" fillId="4" borderId="0" xfId="2" applyNumberFormat="1" applyFont="1" applyFill="1" applyBorder="1" applyAlignment="1">
      <alignment horizontal="right"/>
    </xf>
    <xf numFmtId="0" fontId="26" fillId="4" borderId="0" xfId="2529" applyFont="1" applyFill="1" applyAlignment="1">
      <alignment horizontal="left" indent="1"/>
    </xf>
    <xf numFmtId="177" fontId="20" fillId="4" borderId="0" xfId="2" applyNumberFormat="1" applyFont="1" applyFill="1" applyBorder="1"/>
    <xf numFmtId="171" fontId="20" fillId="4" borderId="0" xfId="1" applyFont="1" applyFill="1" applyBorder="1"/>
    <xf numFmtId="0" fontId="2" fillId="4" borderId="0" xfId="2529" applyFont="1" applyFill="1" applyBorder="1" applyAlignment="1">
      <alignment horizontal="left" indent="3"/>
    </xf>
    <xf numFmtId="9" fontId="18" fillId="4" borderId="0" xfId="2529" applyNumberFormat="1" applyFont="1" applyFill="1"/>
    <xf numFmtId="37" fontId="18" fillId="4" borderId="0" xfId="0" applyNumberFormat="1" applyFont="1" applyFill="1" applyAlignment="1">
      <alignment horizontal="right"/>
    </xf>
    <xf numFmtId="37" fontId="18" fillId="4" borderId="0" xfId="2529" applyNumberFormat="1" applyFont="1" applyFill="1" applyBorder="1" applyAlignment="1">
      <alignment horizontal="right"/>
    </xf>
    <xf numFmtId="37" fontId="22" fillId="4" borderId="0" xfId="0" applyNumberFormat="1" applyFont="1" applyFill="1" applyAlignment="1">
      <alignment horizontal="right"/>
    </xf>
    <xf numFmtId="0" fontId="320" fillId="4" borderId="0" xfId="2529" applyFont="1" applyFill="1" applyAlignment="1">
      <alignment horizontal="center"/>
    </xf>
    <xf numFmtId="0" fontId="23" fillId="4" borderId="0" xfId="2529" applyFont="1" applyFill="1" applyBorder="1" applyAlignment="1">
      <alignment horizontal="left" indent="3"/>
    </xf>
    <xf numFmtId="37" fontId="10" fillId="4" borderId="0" xfId="2529" applyNumberFormat="1" applyFont="1" applyFill="1" applyBorder="1"/>
    <xf numFmtId="37" fontId="10" fillId="4" borderId="0" xfId="0" applyNumberFormat="1" applyFont="1" applyFill="1" applyAlignment="1">
      <alignment horizontal="right"/>
    </xf>
    <xf numFmtId="37" fontId="24" fillId="4" borderId="0" xfId="0" applyNumberFormat="1" applyFont="1" applyFill="1" applyAlignment="1">
      <alignment horizontal="right"/>
    </xf>
    <xf numFmtId="172" fontId="10" fillId="4" borderId="0" xfId="2529" applyNumberFormat="1" applyFont="1" applyFill="1" applyBorder="1" applyAlignment="1">
      <alignment horizontal="right"/>
    </xf>
    <xf numFmtId="0" fontId="327" fillId="4" borderId="0" xfId="2529" applyFont="1" applyFill="1" applyBorder="1" applyAlignment="1">
      <alignment horizontal="left" indent="3"/>
    </xf>
    <xf numFmtId="37" fontId="24" fillId="4" borderId="0" xfId="2529" applyNumberFormat="1" applyFont="1" applyFill="1" applyBorder="1"/>
    <xf numFmtId="0" fontId="327" fillId="4" borderId="0" xfId="2529" applyFont="1" applyFill="1" applyBorder="1" applyAlignment="1">
      <alignment horizontal="right" indent="1"/>
    </xf>
    <xf numFmtId="9" fontId="22" fillId="4" borderId="0" xfId="2529" applyNumberFormat="1" applyFont="1" applyFill="1"/>
    <xf numFmtId="172" fontId="18" fillId="4" borderId="0" xfId="2529" applyNumberFormat="1" applyFont="1" applyFill="1" applyBorder="1" applyAlignment="1">
      <alignment horizontal="right"/>
    </xf>
    <xf numFmtId="0" fontId="320" fillId="4" borderId="0" xfId="2529" applyNumberFormat="1" applyFont="1" applyFill="1" applyAlignment="1">
      <alignment horizontal="center"/>
    </xf>
    <xf numFmtId="9" fontId="10" fillId="4" borderId="0" xfId="2529" applyNumberFormat="1" applyFont="1" applyFill="1"/>
    <xf numFmtId="37" fontId="10" fillId="4" borderId="0" xfId="2529" applyNumberFormat="1" applyFont="1" applyFill="1" applyBorder="1" applyAlignment="1">
      <alignment horizontal="right"/>
    </xf>
    <xf numFmtId="0" fontId="26" fillId="4" borderId="0" xfId="2529" applyFont="1" applyFill="1" applyAlignment="1">
      <alignment horizontal="left" indent="3"/>
    </xf>
    <xf numFmtId="177" fontId="20" fillId="4" borderId="0" xfId="2" applyNumberFormat="1" applyFont="1" applyFill="1" applyBorder="1" applyAlignment="1">
      <alignment horizontal="right"/>
    </xf>
    <xf numFmtId="9" fontId="18" fillId="4" borderId="0" xfId="2" applyFont="1" applyFill="1" applyAlignment="1">
      <alignment horizontal="right"/>
    </xf>
    <xf numFmtId="172" fontId="18" fillId="125" borderId="0" xfId="2529" applyNumberFormat="1" applyFont="1" applyFill="1" applyBorder="1" applyAlignment="1">
      <alignment horizontal="right"/>
    </xf>
    <xf numFmtId="0" fontId="2" fillId="4" borderId="0" xfId="2529" applyFont="1" applyFill="1" applyBorder="1" applyAlignment="1">
      <alignment horizontal="left" indent="2"/>
    </xf>
    <xf numFmtId="37" fontId="323" fillId="4" borderId="0" xfId="2529" applyNumberFormat="1" applyFont="1" applyFill="1" applyBorder="1"/>
    <xf numFmtId="177" fontId="328" fillId="4" borderId="0" xfId="2529" applyNumberFormat="1" applyFont="1" applyFill="1" applyBorder="1" applyAlignment="1">
      <alignment horizontal="left" indent="1"/>
    </xf>
    <xf numFmtId="177" fontId="22" fillId="4" borderId="0" xfId="2529" applyNumberFormat="1" applyFont="1" applyFill="1" applyBorder="1"/>
    <xf numFmtId="177" fontId="18" fillId="4" borderId="0" xfId="2529" applyNumberFormat="1" applyFont="1" applyFill="1" applyBorder="1" applyAlignment="1">
      <alignment horizontal="right"/>
    </xf>
    <xf numFmtId="171" fontId="18" fillId="4" borderId="0" xfId="1" applyFont="1" applyFill="1" applyBorder="1" applyAlignment="1">
      <alignment horizontal="right"/>
    </xf>
    <xf numFmtId="177" fontId="18" fillId="4" borderId="0" xfId="2529" applyNumberFormat="1" applyFont="1" applyFill="1"/>
    <xf numFmtId="37" fontId="327" fillId="4" borderId="0" xfId="2529" applyNumberFormat="1" applyFont="1" applyFill="1" applyBorder="1"/>
    <xf numFmtId="37" fontId="18" fillId="4" borderId="0" xfId="2529" applyNumberFormat="1" applyFont="1" applyFill="1" applyBorder="1"/>
    <xf numFmtId="37" fontId="22" fillId="4" borderId="0" xfId="2529" applyNumberFormat="1" applyFont="1" applyFill="1" applyBorder="1"/>
    <xf numFmtId="177" fontId="2" fillId="4" borderId="0" xfId="2529" applyNumberFormat="1" applyFont="1" applyFill="1" applyBorder="1" applyAlignment="1">
      <alignment horizontal="left" indent="3"/>
    </xf>
    <xf numFmtId="175" fontId="330" fillId="4" borderId="0" xfId="1099" applyNumberFormat="1" applyFont="1" applyFill="1"/>
    <xf numFmtId="175" fontId="317" fillId="4" borderId="0" xfId="1099" applyNumberFormat="1" applyFont="1" applyFill="1"/>
    <xf numFmtId="175" fontId="318" fillId="4" borderId="0" xfId="1099" applyNumberFormat="1" applyFont="1" applyFill="1"/>
    <xf numFmtId="0" fontId="327" fillId="4" borderId="0" xfId="2529" applyFont="1" applyFill="1" applyBorder="1" applyAlignment="1">
      <alignment horizontal="center"/>
    </xf>
    <xf numFmtId="0" fontId="327" fillId="4" borderId="0" xfId="2529" applyFont="1" applyFill="1" applyBorder="1" applyAlignment="1">
      <alignment horizontal="right"/>
    </xf>
    <xf numFmtId="0" fontId="327" fillId="4" borderId="0" xfId="2529" applyFont="1" applyFill="1" applyBorder="1"/>
    <xf numFmtId="293" fontId="18" fillId="4" borderId="0" xfId="2" applyNumberFormat="1" applyFont="1" applyFill="1" applyBorder="1"/>
    <xf numFmtId="346" fontId="18" fillId="4" borderId="0" xfId="2" applyNumberFormat="1" applyFont="1" applyFill="1" applyBorder="1" applyAlignment="1">
      <alignment horizontal="right"/>
    </xf>
    <xf numFmtId="180" fontId="18" fillId="4" borderId="0" xfId="2" applyNumberFormat="1" applyFont="1" applyFill="1" applyBorder="1"/>
    <xf numFmtId="180" fontId="22" fillId="4" borderId="0" xfId="2" applyNumberFormat="1" applyFont="1" applyFill="1" applyBorder="1"/>
    <xf numFmtId="346" fontId="22" fillId="4" borderId="0" xfId="2" applyNumberFormat="1" applyFont="1" applyFill="1" applyBorder="1" applyAlignment="1">
      <alignment horizontal="right"/>
    </xf>
    <xf numFmtId="0" fontId="322" fillId="4" borderId="0" xfId="2529" applyFont="1" applyFill="1" applyBorder="1" applyAlignment="1">
      <alignment horizontal="center"/>
    </xf>
    <xf numFmtId="0" fontId="322" fillId="4" borderId="0" xfId="2529" applyFont="1" applyFill="1" applyBorder="1" applyAlignment="1">
      <alignment horizontal="left" indent="4"/>
    </xf>
    <xf numFmtId="37" fontId="322" fillId="4" borderId="0" xfId="2529" applyNumberFormat="1" applyFont="1" applyFill="1" applyBorder="1"/>
    <xf numFmtId="0" fontId="25" fillId="4" borderId="0" xfId="2529" applyFont="1" applyFill="1" applyBorder="1"/>
    <xf numFmtId="177" fontId="308" fillId="4" borderId="0" xfId="2529" applyNumberFormat="1" applyFont="1" applyFill="1" applyBorder="1"/>
    <xf numFmtId="37" fontId="308" fillId="4" borderId="0" xfId="2529" applyNumberFormat="1" applyFont="1" applyFill="1" applyBorder="1"/>
    <xf numFmtId="172" fontId="18" fillId="4" borderId="0" xfId="2529" applyNumberFormat="1" applyFont="1" applyFill="1" applyBorder="1"/>
    <xf numFmtId="172" fontId="22" fillId="4" borderId="0" xfId="2529" applyNumberFormat="1" applyFont="1" applyFill="1" applyBorder="1"/>
    <xf numFmtId="175" fontId="317" fillId="4" borderId="0" xfId="1099" applyNumberFormat="1" applyFont="1" applyFill="1" applyAlignment="1">
      <alignment horizontal="right"/>
    </xf>
    <xf numFmtId="175" fontId="318" fillId="4" borderId="0" xfId="1099" applyNumberFormat="1" applyFont="1" applyFill="1" applyAlignment="1">
      <alignment horizontal="right"/>
    </xf>
    <xf numFmtId="172" fontId="327" fillId="4" borderId="0" xfId="2529" applyNumberFormat="1" applyFont="1" applyFill="1" applyBorder="1"/>
    <xf numFmtId="181" fontId="330" fillId="4" borderId="0" xfId="1099" applyNumberFormat="1" applyFont="1" applyFill="1"/>
    <xf numFmtId="181" fontId="317" fillId="4" borderId="0" xfId="1099" applyNumberFormat="1" applyFont="1" applyFill="1"/>
    <xf numFmtId="181" fontId="318" fillId="4" borderId="0" xfId="1099" applyNumberFormat="1" applyFont="1" applyFill="1"/>
    <xf numFmtId="37" fontId="324" fillId="4" borderId="0" xfId="2529" applyNumberFormat="1" applyFont="1" applyFill="1" applyBorder="1"/>
    <xf numFmtId="177" fontId="308" fillId="4" borderId="0" xfId="2529" applyNumberFormat="1" applyFont="1" applyFill="1" applyBorder="1" applyAlignment="1">
      <alignment horizontal="right"/>
    </xf>
    <xf numFmtId="177" fontId="22" fillId="4" borderId="0" xfId="2529" applyNumberFormat="1" applyFont="1" applyFill="1" applyBorder="1" applyAlignment="1">
      <alignment horizontal="right"/>
    </xf>
    <xf numFmtId="9" fontId="18" fillId="4" borderId="0" xfId="2" applyNumberFormat="1" applyFont="1" applyFill="1" applyBorder="1" applyAlignment="1">
      <alignment horizontal="right"/>
    </xf>
    <xf numFmtId="9" fontId="22" fillId="4" borderId="0" xfId="2" applyNumberFormat="1" applyFont="1" applyFill="1" applyBorder="1" applyAlignment="1">
      <alignment horizontal="right"/>
    </xf>
    <xf numFmtId="180" fontId="327" fillId="4" borderId="0" xfId="2" applyNumberFormat="1" applyFont="1" applyFill="1" applyBorder="1" applyAlignment="1">
      <alignment horizontal="right"/>
    </xf>
    <xf numFmtId="180" fontId="18" fillId="4" borderId="0" xfId="2" applyNumberFormat="1" applyFont="1" applyFill="1" applyBorder="1" applyAlignment="1">
      <alignment horizontal="right"/>
    </xf>
    <xf numFmtId="180" fontId="22" fillId="4" borderId="0" xfId="2" applyNumberFormat="1" applyFont="1" applyFill="1" applyBorder="1" applyAlignment="1">
      <alignment horizontal="right"/>
    </xf>
    <xf numFmtId="346" fontId="327" fillId="4" borderId="0" xfId="2" applyNumberFormat="1" applyFont="1" applyFill="1" applyBorder="1" applyAlignment="1">
      <alignment horizontal="right"/>
    </xf>
    <xf numFmtId="39" fontId="327" fillId="4" borderId="0" xfId="2529" applyNumberFormat="1" applyFont="1" applyFill="1" applyBorder="1"/>
    <xf numFmtId="39" fontId="18" fillId="4" borderId="0" xfId="2529" applyNumberFormat="1" applyFont="1" applyFill="1" applyBorder="1"/>
    <xf numFmtId="39" fontId="22" fillId="4" borderId="0" xfId="2529" applyNumberFormat="1" applyFont="1" applyFill="1" applyBorder="1"/>
    <xf numFmtId="9" fontId="18" fillId="4" borderId="0" xfId="2529" applyNumberFormat="1" applyFont="1" applyFill="1" applyBorder="1"/>
    <xf numFmtId="9" fontId="25" fillId="4" borderId="0" xfId="2529" applyNumberFormat="1" applyFont="1" applyFill="1" applyBorder="1"/>
    <xf numFmtId="171" fontId="18" fillId="4" borderId="0" xfId="2529" applyNumberFormat="1" applyFont="1" applyFill="1"/>
    <xf numFmtId="0" fontId="23" fillId="4" borderId="0" xfId="2529" applyFont="1" applyFill="1" applyAlignment="1">
      <alignment horizontal="left" indent="1"/>
    </xf>
    <xf numFmtId="0" fontId="10" fillId="4" borderId="0" xfId="2529" applyFont="1" applyFill="1"/>
    <xf numFmtId="0" fontId="10" fillId="4" borderId="0" xfId="2529" applyFont="1" applyFill="1" applyBorder="1"/>
    <xf numFmtId="175" fontId="10" fillId="4" borderId="0" xfId="1" applyNumberFormat="1" applyFont="1" applyFill="1" applyBorder="1"/>
    <xf numFmtId="172" fontId="24" fillId="4" borderId="0" xfId="0" applyNumberFormat="1" applyFont="1" applyFill="1" applyAlignment="1">
      <alignment horizontal="right"/>
    </xf>
    <xf numFmtId="0" fontId="2" fillId="4" borderId="0" xfId="2529" applyFont="1" applyFill="1" applyAlignment="1">
      <alignment horizontal="left" indent="1"/>
    </xf>
    <xf numFmtId="0" fontId="23" fillId="4" borderId="0" xfId="2529" applyFont="1" applyFill="1" applyAlignment="1">
      <alignment horizontal="left" indent="3"/>
    </xf>
    <xf numFmtId="174" fontId="10" fillId="4" borderId="0" xfId="2529" applyNumberFormat="1" applyFont="1" applyFill="1" applyBorder="1"/>
    <xf numFmtId="0" fontId="2" fillId="4" borderId="0" xfId="2529" applyFont="1" applyFill="1" applyAlignment="1">
      <alignment horizontal="left" indent="3"/>
    </xf>
    <xf numFmtId="1" fontId="18" fillId="4" borderId="0" xfId="2529" applyNumberFormat="1" applyFont="1" applyFill="1" applyBorder="1"/>
    <xf numFmtId="9" fontId="18" fillId="4" borderId="0" xfId="2" applyFont="1" applyFill="1" applyBorder="1" applyAlignment="1">
      <alignment horizontal="right"/>
    </xf>
    <xf numFmtId="174" fontId="18" fillId="4" borderId="0" xfId="2529" applyNumberFormat="1" applyFont="1" applyFill="1" applyBorder="1" applyAlignment="1">
      <alignment horizontal="right"/>
    </xf>
    <xf numFmtId="0" fontId="18" fillId="4" borderId="0" xfId="2529" applyFont="1" applyFill="1" applyBorder="1" applyAlignment="1">
      <alignment horizontal="right"/>
    </xf>
    <xf numFmtId="174" fontId="10" fillId="4" borderId="0" xfId="2529" applyNumberFormat="1" applyFont="1" applyFill="1" applyBorder="1" applyAlignment="1">
      <alignment horizontal="right"/>
    </xf>
    <xf numFmtId="0" fontId="18" fillId="4" borderId="0" xfId="2529" applyFont="1" applyFill="1" applyAlignment="1">
      <alignment horizontal="center"/>
    </xf>
    <xf numFmtId="0" fontId="18" fillId="4" borderId="0" xfId="2529" applyFont="1" applyFill="1" applyAlignment="1">
      <alignment horizontal="left" indent="2"/>
    </xf>
    <xf numFmtId="172" fontId="18" fillId="4" borderId="0" xfId="0" applyNumberFormat="1" applyFont="1" applyFill="1" applyAlignment="1">
      <alignment horizontal="right"/>
    </xf>
    <xf numFmtId="172" fontId="22" fillId="4" borderId="0" xfId="0" applyNumberFormat="1" applyFont="1" applyFill="1" applyAlignment="1">
      <alignment horizontal="right"/>
    </xf>
    <xf numFmtId="0" fontId="2" fillId="4" borderId="0" xfId="2529" applyFont="1" applyFill="1" applyAlignment="1">
      <alignment horizontal="left" indent="2"/>
    </xf>
    <xf numFmtId="174" fontId="18" fillId="4" borderId="0" xfId="2529" applyNumberFormat="1" applyFont="1" applyFill="1"/>
    <xf numFmtId="174" fontId="18" fillId="4" borderId="0" xfId="2529" applyNumberFormat="1" applyFont="1" applyFill="1" applyAlignment="1">
      <alignment horizontal="right"/>
    </xf>
    <xf numFmtId="9" fontId="22" fillId="4" borderId="0" xfId="2" applyFont="1" applyFill="1" applyBorder="1" applyAlignment="1">
      <alignment horizontal="right"/>
    </xf>
    <xf numFmtId="49" fontId="18" fillId="4" borderId="0" xfId="1" applyNumberFormat="1" applyFont="1" applyFill="1" applyBorder="1" applyAlignment="1">
      <alignment horizontal="left" indent="2"/>
    </xf>
    <xf numFmtId="9" fontId="18" fillId="4" borderId="0" xfId="2529" applyNumberFormat="1" applyFont="1" applyFill="1" applyAlignment="1">
      <alignment horizontal="right"/>
    </xf>
    <xf numFmtId="0" fontId="321" fillId="4" borderId="0" xfId="2529" applyFont="1" applyFill="1" applyAlignment="1">
      <alignment horizontal="center"/>
    </xf>
    <xf numFmtId="49" fontId="20" fillId="4" borderId="0" xfId="1" applyNumberFormat="1" applyFont="1" applyFill="1" applyBorder="1" applyAlignment="1">
      <alignment horizontal="left" indent="4"/>
    </xf>
    <xf numFmtId="9" fontId="20" fillId="4" borderId="0" xfId="2" applyFont="1" applyFill="1" applyBorder="1" applyAlignment="1">
      <alignment horizontal="right"/>
    </xf>
    <xf numFmtId="9" fontId="27" fillId="4" borderId="0" xfId="2" applyFont="1" applyFill="1" applyBorder="1" applyAlignment="1">
      <alignment horizontal="right"/>
    </xf>
    <xf numFmtId="9" fontId="20" fillId="4" borderId="0" xfId="2529" applyNumberFormat="1" applyFont="1" applyFill="1"/>
    <xf numFmtId="9" fontId="20" fillId="4" borderId="0" xfId="2" applyNumberFormat="1" applyFont="1" applyFill="1" applyBorder="1" applyAlignment="1">
      <alignment horizontal="right"/>
    </xf>
    <xf numFmtId="9" fontId="27" fillId="4" borderId="0" xfId="2" applyNumberFormat="1" applyFont="1" applyFill="1" applyBorder="1" applyAlignment="1">
      <alignment horizontal="right"/>
    </xf>
    <xf numFmtId="181" fontId="321" fillId="4" borderId="0" xfId="1" applyNumberFormat="1" applyFont="1" applyFill="1" applyBorder="1"/>
    <xf numFmtId="49" fontId="20" fillId="4" borderId="0" xfId="1" applyNumberFormat="1" applyFont="1" applyFill="1" applyBorder="1" applyAlignment="1">
      <alignment horizontal="left" indent="1"/>
    </xf>
    <xf numFmtId="176" fontId="20" fillId="4" borderId="0" xfId="1" applyNumberFormat="1" applyFont="1" applyFill="1" applyBorder="1" applyAlignment="1">
      <alignment horizontal="center"/>
    </xf>
    <xf numFmtId="176" fontId="20" fillId="4" borderId="0" xfId="1" applyNumberFormat="1" applyFont="1" applyFill="1" applyBorder="1" applyAlignment="1">
      <alignment horizontal="right"/>
    </xf>
    <xf numFmtId="177" fontId="20" fillId="4" borderId="0" xfId="1" applyNumberFormat="1" applyFont="1" applyFill="1" applyBorder="1" applyAlignment="1">
      <alignment horizontal="right"/>
    </xf>
    <xf numFmtId="176" fontId="27" fillId="4" borderId="0" xfId="1" applyNumberFormat="1" applyFont="1" applyFill="1" applyBorder="1" applyAlignment="1">
      <alignment horizontal="right"/>
    </xf>
    <xf numFmtId="37" fontId="20" fillId="4" borderId="0" xfId="1" applyNumberFormat="1" applyFont="1" applyFill="1" applyBorder="1" applyAlignment="1">
      <alignment horizontal="right"/>
    </xf>
    <xf numFmtId="181" fontId="20" fillId="4" borderId="0" xfId="1" applyNumberFormat="1" applyFont="1" applyFill="1"/>
    <xf numFmtId="49" fontId="20" fillId="4" borderId="0" xfId="1" applyNumberFormat="1" applyFont="1" applyFill="1" applyBorder="1" applyAlignment="1">
      <alignment horizontal="left" indent="3"/>
    </xf>
    <xf numFmtId="177" fontId="2" fillId="4" borderId="0" xfId="2529" applyNumberFormat="1" applyFont="1" applyFill="1" applyBorder="1" applyAlignment="1">
      <alignment horizontal="left" indent="4"/>
    </xf>
    <xf numFmtId="37" fontId="18" fillId="4" borderId="0" xfId="2529" applyNumberFormat="1" applyFont="1" applyFill="1"/>
    <xf numFmtId="37" fontId="22" fillId="4" borderId="0" xfId="2529" applyNumberFormat="1" applyFont="1" applyFill="1"/>
    <xf numFmtId="49" fontId="18" fillId="4" borderId="0" xfId="1" applyNumberFormat="1" applyFont="1" applyFill="1" applyBorder="1" applyAlignment="1">
      <alignment horizontal="left" indent="3"/>
    </xf>
    <xf numFmtId="0" fontId="2" fillId="4" borderId="0" xfId="2529" applyFont="1" applyFill="1" applyBorder="1" applyAlignment="1">
      <alignment horizontal="left" indent="5"/>
    </xf>
    <xf numFmtId="0" fontId="26" fillId="4" borderId="0" xfId="2529" applyFont="1" applyFill="1" applyAlignment="1">
      <alignment horizontal="left" indent="5"/>
    </xf>
    <xf numFmtId="0" fontId="26" fillId="4" borderId="0" xfId="2529" applyFont="1" applyFill="1" applyAlignment="1">
      <alignment horizontal="left" indent="2"/>
    </xf>
    <xf numFmtId="0" fontId="2" fillId="4" borderId="0" xfId="2529" applyFont="1" applyFill="1" applyAlignment="1">
      <alignment horizontal="left" indent="5"/>
    </xf>
    <xf numFmtId="177" fontId="18" fillId="4" borderId="0" xfId="2" applyNumberFormat="1" applyFont="1" applyFill="1" applyBorder="1" applyAlignment="1">
      <alignment horizontal="right"/>
    </xf>
    <xf numFmtId="9" fontId="18" fillId="4" borderId="0" xfId="2" applyFont="1" applyFill="1"/>
    <xf numFmtId="0" fontId="18" fillId="4" borderId="0" xfId="2529" applyFont="1" applyFill="1" applyAlignment="1">
      <alignment horizontal="right"/>
    </xf>
    <xf numFmtId="9" fontId="22" fillId="4" borderId="0" xfId="2" applyFont="1" applyFill="1" applyBorder="1"/>
    <xf numFmtId="9" fontId="22" fillId="4" borderId="0" xfId="2" applyFont="1" applyFill="1"/>
    <xf numFmtId="0" fontId="23" fillId="4" borderId="0" xfId="2529" applyFont="1" applyFill="1" applyBorder="1" applyAlignment="1">
      <alignment horizontal="left" indent="2"/>
    </xf>
    <xf numFmtId="175" fontId="10" fillId="4" borderId="0" xfId="1" applyNumberFormat="1" applyFont="1" applyFill="1" applyAlignment="1">
      <alignment horizontal="right"/>
    </xf>
    <xf numFmtId="175" fontId="24" fillId="4" borderId="0" xfId="1" applyNumberFormat="1" applyFont="1" applyFill="1" applyAlignment="1">
      <alignment horizontal="right"/>
    </xf>
    <xf numFmtId="175" fontId="23" fillId="4" borderId="0" xfId="1" applyNumberFormat="1" applyFont="1" applyFill="1" applyBorder="1" applyAlignment="1">
      <alignment horizontal="right"/>
    </xf>
    <xf numFmtId="175" fontId="10" fillId="4" borderId="0" xfId="1" applyNumberFormat="1" applyFont="1" applyFill="1" applyBorder="1" applyAlignment="1">
      <alignment horizontal="right"/>
    </xf>
    <xf numFmtId="172" fontId="10" fillId="4" borderId="0" xfId="2529" applyNumberFormat="1" applyFont="1" applyFill="1" applyBorder="1"/>
    <xf numFmtId="9" fontId="322" fillId="4" borderId="0" xfId="2" applyFont="1" applyFill="1" applyAlignment="1">
      <alignment horizontal="center"/>
    </xf>
    <xf numFmtId="9" fontId="2" fillId="4" borderId="0" xfId="2" applyFont="1" applyFill="1" applyAlignment="1">
      <alignment horizontal="left" indent="2"/>
    </xf>
    <xf numFmtId="9" fontId="25" fillId="4" borderId="0" xfId="2" applyFont="1" applyFill="1"/>
    <xf numFmtId="9" fontId="2" fillId="4" borderId="0" xfId="2" applyFont="1" applyFill="1" applyAlignment="1">
      <alignment horizontal="left" indent="3"/>
    </xf>
    <xf numFmtId="184" fontId="18" fillId="4" borderId="0" xfId="2" applyNumberFormat="1" applyFont="1" applyFill="1" applyBorder="1" applyAlignment="1">
      <alignment horizontal="right"/>
    </xf>
    <xf numFmtId="9" fontId="26" fillId="4" borderId="0" xfId="2" applyFont="1" applyFill="1" applyAlignment="1">
      <alignment horizontal="left" indent="4"/>
    </xf>
    <xf numFmtId="9" fontId="20" fillId="4" borderId="0" xfId="2" applyFont="1" applyFill="1"/>
    <xf numFmtId="9" fontId="27" fillId="4" borderId="0" xfId="2" applyFont="1" applyFill="1"/>
    <xf numFmtId="10" fontId="20" fillId="4" borderId="0" xfId="2" applyNumberFormat="1" applyFont="1" applyFill="1" applyBorder="1" applyAlignment="1">
      <alignment horizontal="right"/>
    </xf>
    <xf numFmtId="9" fontId="310" fillId="4" borderId="0" xfId="2" applyFont="1" applyFill="1" applyAlignment="1">
      <alignment horizontal="left" indent="3"/>
    </xf>
    <xf numFmtId="9" fontId="320" fillId="4" borderId="0" xfId="2" applyFont="1" applyFill="1" applyAlignment="1">
      <alignment horizontal="center"/>
    </xf>
    <xf numFmtId="9" fontId="23" fillId="4" borderId="0" xfId="2" applyFont="1" applyFill="1" applyAlignment="1">
      <alignment horizontal="left" indent="2"/>
    </xf>
    <xf numFmtId="9" fontId="10" fillId="4" borderId="0" xfId="2" applyFont="1" applyFill="1"/>
    <xf numFmtId="180" fontId="10" fillId="4" borderId="0" xfId="2" applyNumberFormat="1" applyFont="1" applyFill="1" applyBorder="1" applyAlignment="1">
      <alignment horizontal="right"/>
    </xf>
    <xf numFmtId="10" fontId="10" fillId="4" borderId="0" xfId="2" applyNumberFormat="1" applyFont="1" applyFill="1" applyBorder="1" applyAlignment="1">
      <alignment horizontal="right"/>
    </xf>
    <xf numFmtId="10" fontId="24" fillId="4" borderId="0" xfId="2" applyNumberFormat="1" applyFont="1" applyFill="1" applyBorder="1" applyAlignment="1">
      <alignment horizontal="right"/>
    </xf>
    <xf numFmtId="171" fontId="10" fillId="4" borderId="0" xfId="1" applyFont="1" applyFill="1" applyBorder="1" applyAlignment="1">
      <alignment horizontal="right"/>
    </xf>
    <xf numFmtId="0" fontId="23" fillId="4" borderId="0" xfId="2529" applyFont="1" applyFill="1" applyBorder="1" applyAlignment="1">
      <alignment horizontal="left" indent="4"/>
    </xf>
    <xf numFmtId="0" fontId="26" fillId="4" borderId="0" xfId="2529" applyFont="1" applyFill="1" applyAlignment="1">
      <alignment horizontal="left" indent="4"/>
    </xf>
    <xf numFmtId="0" fontId="2" fillId="4" borderId="0" xfId="2529" applyFont="1" applyFill="1" applyBorder="1" applyAlignment="1">
      <alignment horizontal="left" indent="6"/>
    </xf>
    <xf numFmtId="10" fontId="10" fillId="4" borderId="0" xfId="2" applyNumberFormat="1" applyFont="1" applyFill="1" applyBorder="1"/>
    <xf numFmtId="10" fontId="24" fillId="4" borderId="0" xfId="2" applyNumberFormat="1" applyFont="1" applyFill="1" applyBorder="1"/>
    <xf numFmtId="9" fontId="2" fillId="4" borderId="0" xfId="2" applyFont="1" applyFill="1" applyAlignment="1">
      <alignment horizontal="left" indent="4"/>
    </xf>
    <xf numFmtId="37" fontId="18" fillId="4" borderId="0" xfId="2" applyNumberFormat="1" applyFont="1" applyFill="1" applyBorder="1"/>
    <xf numFmtId="180" fontId="10" fillId="4" borderId="0" xfId="2" applyNumberFormat="1" applyFont="1" applyFill="1" applyBorder="1"/>
    <xf numFmtId="0" fontId="23" fillId="4" borderId="0" xfId="3099" applyFont="1" applyFill="1" applyBorder="1" applyAlignment="1">
      <alignment horizontal="left" indent="1"/>
    </xf>
    <xf numFmtId="9" fontId="10" fillId="4" borderId="0" xfId="2529" applyNumberFormat="1" applyFont="1" applyFill="1" applyAlignment="1">
      <alignment horizontal="right"/>
    </xf>
    <xf numFmtId="49" fontId="20" fillId="4" borderId="0" xfId="1" applyNumberFormat="1" applyFont="1" applyFill="1" applyBorder="1" applyAlignment="1">
      <alignment horizontal="left" indent="2"/>
    </xf>
    <xf numFmtId="177" fontId="22" fillId="4" borderId="0" xfId="2" applyNumberFormat="1" applyFont="1" applyFill="1" applyBorder="1" applyAlignment="1">
      <alignment horizontal="right"/>
    </xf>
    <xf numFmtId="9" fontId="10" fillId="4" borderId="0" xfId="2" applyFont="1" applyFill="1" applyBorder="1"/>
    <xf numFmtId="0" fontId="2" fillId="4" borderId="0" xfId="2529" applyFont="1" applyFill="1" applyAlignment="1">
      <alignment horizontal="left" indent="4"/>
    </xf>
    <xf numFmtId="10" fontId="18" fillId="4" borderId="0" xfId="2" applyNumberFormat="1" applyFont="1" applyFill="1" applyBorder="1" applyAlignment="1">
      <alignment horizontal="right"/>
    </xf>
    <xf numFmtId="10" fontId="22" fillId="4" borderId="0" xfId="2" applyNumberFormat="1" applyFont="1" applyFill="1" applyBorder="1" applyAlignment="1">
      <alignment horizontal="right"/>
    </xf>
    <xf numFmtId="0" fontId="322" fillId="4" borderId="0" xfId="0" applyFont="1" applyFill="1" applyBorder="1"/>
    <xf numFmtId="0" fontId="18" fillId="4" borderId="0" xfId="0" applyNumberFormat="1" applyFont="1" applyFill="1" applyBorder="1" applyAlignment="1">
      <alignment horizontal="left" indent="5"/>
    </xf>
    <xf numFmtId="2" fontId="18" fillId="4" borderId="0" xfId="0" applyNumberFormat="1" applyFont="1" applyFill="1" applyAlignment="1">
      <alignment horizontal="center"/>
    </xf>
    <xf numFmtId="176" fontId="18" fillId="4" borderId="0" xfId="1" applyNumberFormat="1" applyFont="1" applyFill="1" applyBorder="1" applyAlignment="1">
      <alignment horizontal="right"/>
    </xf>
    <xf numFmtId="184" fontId="18" fillId="4" borderId="0" xfId="0" applyNumberFormat="1" applyFont="1" applyFill="1" applyAlignment="1">
      <alignment horizontal="right"/>
    </xf>
    <xf numFmtId="184" fontId="22" fillId="4" borderId="0" xfId="0" applyNumberFormat="1" applyFont="1" applyFill="1" applyAlignment="1">
      <alignment horizontal="right"/>
    </xf>
    <xf numFmtId="2" fontId="18" fillId="4" borderId="0" xfId="0" applyNumberFormat="1" applyFont="1" applyFill="1"/>
    <xf numFmtId="2" fontId="18" fillId="4" borderId="0" xfId="1" applyNumberFormat="1" applyFont="1" applyFill="1" applyBorder="1" applyAlignment="1">
      <alignment horizontal="right"/>
    </xf>
    <xf numFmtId="2" fontId="18" fillId="4" borderId="0" xfId="0" applyNumberFormat="1" applyFont="1" applyFill="1" applyAlignment="1">
      <alignment horizontal="right"/>
    </xf>
    <xf numFmtId="180" fontId="18" fillId="4" borderId="0" xfId="2" applyNumberFormat="1" applyFont="1" applyFill="1" applyAlignment="1">
      <alignment horizontal="right"/>
    </xf>
    <xf numFmtId="4" fontId="18" fillId="4" borderId="0" xfId="0" applyNumberFormat="1" applyFont="1" applyFill="1" applyAlignment="1">
      <alignment horizontal="right"/>
    </xf>
    <xf numFmtId="0" fontId="320" fillId="4" borderId="0" xfId="0" applyFont="1" applyFill="1" applyBorder="1"/>
    <xf numFmtId="0" fontId="10" fillId="4" borderId="0" xfId="0" applyNumberFormat="1" applyFont="1" applyFill="1" applyBorder="1" applyAlignment="1">
      <alignment horizontal="left" indent="2"/>
    </xf>
    <xf numFmtId="2" fontId="10" fillId="4" borderId="0" xfId="0" applyNumberFormat="1" applyFont="1" applyFill="1" applyAlignment="1">
      <alignment horizontal="center"/>
    </xf>
    <xf numFmtId="176" fontId="10" fillId="4" borderId="0" xfId="1" applyNumberFormat="1" applyFont="1" applyFill="1" applyBorder="1" applyAlignment="1">
      <alignment horizontal="right"/>
    </xf>
    <xf numFmtId="184" fontId="10" fillId="4" borderId="0" xfId="0" applyNumberFormat="1" applyFont="1" applyFill="1" applyAlignment="1">
      <alignment horizontal="right"/>
    </xf>
    <xf numFmtId="184" fontId="24" fillId="4" borderId="0" xfId="0" applyNumberFormat="1" applyFont="1" applyFill="1" applyAlignment="1">
      <alignment horizontal="right"/>
    </xf>
    <xf numFmtId="2" fontId="10" fillId="4" borderId="0" xfId="0" applyNumberFormat="1" applyFont="1" applyFill="1"/>
    <xf numFmtId="2" fontId="10" fillId="4" borderId="0" xfId="1" applyNumberFormat="1" applyFont="1" applyFill="1" applyBorder="1" applyAlignment="1">
      <alignment horizontal="right"/>
    </xf>
    <xf numFmtId="2" fontId="10" fillId="4" borderId="0" xfId="0" applyNumberFormat="1" applyFont="1" applyFill="1" applyAlignment="1">
      <alignment horizontal="right"/>
    </xf>
    <xf numFmtId="9" fontId="10" fillId="4" borderId="0" xfId="2" applyFont="1" applyFill="1" applyAlignment="1">
      <alignment horizontal="right"/>
    </xf>
    <xf numFmtId="3" fontId="10" fillId="4" borderId="0" xfId="2" applyNumberFormat="1" applyFont="1" applyFill="1" applyAlignment="1">
      <alignment horizontal="right"/>
    </xf>
    <xf numFmtId="0" fontId="10" fillId="4" borderId="0" xfId="0" applyFont="1" applyFill="1"/>
    <xf numFmtId="0" fontId="18" fillId="4" borderId="0" xfId="0" applyNumberFormat="1" applyFont="1" applyFill="1" applyBorder="1" applyAlignment="1">
      <alignment horizontal="left" indent="3"/>
    </xf>
    <xf numFmtId="3" fontId="18" fillId="4" borderId="0" xfId="2" applyNumberFormat="1" applyFont="1" applyFill="1" applyAlignment="1">
      <alignment horizontal="right"/>
    </xf>
    <xf numFmtId="9" fontId="22" fillId="4" borderId="0" xfId="2" applyFont="1" applyFill="1" applyAlignment="1">
      <alignment horizontal="right"/>
    </xf>
    <xf numFmtId="180" fontId="22" fillId="4" borderId="0" xfId="2" applyNumberFormat="1" applyFont="1" applyFill="1" applyAlignment="1">
      <alignment horizontal="right"/>
    </xf>
    <xf numFmtId="0" fontId="18" fillId="4" borderId="0" xfId="0" applyNumberFormat="1" applyFont="1" applyFill="1" applyBorder="1" applyAlignment="1">
      <alignment horizontal="left" indent="2"/>
    </xf>
    <xf numFmtId="0" fontId="18" fillId="4" borderId="0" xfId="0" applyNumberFormat="1" applyFont="1" applyFill="1" applyBorder="1" applyAlignment="1">
      <alignment horizontal="left" indent="4"/>
    </xf>
    <xf numFmtId="3" fontId="10" fillId="4" borderId="0" xfId="0" applyNumberFormat="1" applyFont="1" applyFill="1" applyAlignment="1">
      <alignment horizontal="right"/>
    </xf>
    <xf numFmtId="9" fontId="18" fillId="4" borderId="0" xfId="2" applyNumberFormat="1" applyFont="1" applyFill="1" applyAlignment="1">
      <alignment horizontal="right"/>
    </xf>
    <xf numFmtId="9" fontId="18" fillId="4" borderId="0" xfId="2" applyNumberFormat="1" applyFont="1" applyFill="1" applyBorder="1"/>
    <xf numFmtId="3" fontId="18" fillId="4" borderId="0" xfId="0" applyNumberFormat="1" applyFont="1" applyFill="1" applyAlignment="1">
      <alignment horizontal="right"/>
    </xf>
    <xf numFmtId="180" fontId="10" fillId="4" borderId="0" xfId="2" applyNumberFormat="1" applyFont="1" applyFill="1" applyAlignment="1">
      <alignment horizontal="right"/>
    </xf>
    <xf numFmtId="9" fontId="18" fillId="4" borderId="0" xfId="0" applyNumberFormat="1" applyFont="1" applyFill="1" applyAlignment="1">
      <alignment horizontal="right"/>
    </xf>
    <xf numFmtId="0" fontId="10" fillId="4" borderId="0" xfId="0" applyNumberFormat="1" applyFont="1" applyFill="1" applyBorder="1" applyAlignment="1">
      <alignment horizontal="left" indent="3"/>
    </xf>
    <xf numFmtId="9" fontId="10" fillId="4" borderId="0" xfId="2" applyNumberFormat="1" applyFont="1" applyFill="1" applyAlignment="1">
      <alignment horizontal="right"/>
    </xf>
    <xf numFmtId="10" fontId="18" fillId="4" borderId="0" xfId="2" applyNumberFormat="1" applyFont="1" applyFill="1" applyAlignment="1">
      <alignment horizontal="right"/>
    </xf>
    <xf numFmtId="0" fontId="18" fillId="4" borderId="0" xfId="0" applyNumberFormat="1" applyFont="1" applyFill="1" applyBorder="1" applyAlignment="1">
      <alignment horizontal="left" indent="6"/>
    </xf>
    <xf numFmtId="0" fontId="20" fillId="4" borderId="0" xfId="0" applyNumberFormat="1" applyFont="1" applyFill="1" applyBorder="1" applyAlignment="1">
      <alignment horizontal="left" indent="6"/>
    </xf>
    <xf numFmtId="172" fontId="18" fillId="4" borderId="0" xfId="2529" applyNumberFormat="1" applyFont="1" applyFill="1"/>
    <xf numFmtId="180" fontId="18" fillId="4" borderId="0" xfId="2529" applyNumberFormat="1" applyFont="1" applyFill="1" applyBorder="1"/>
    <xf numFmtId="10" fontId="18" fillId="4" borderId="0" xfId="2" applyNumberFormat="1" applyFont="1" applyFill="1" applyBorder="1"/>
    <xf numFmtId="0" fontId="23" fillId="4" borderId="0" xfId="2529" applyFont="1" applyFill="1" applyBorder="1" applyAlignment="1">
      <alignment horizontal="left" indent="6"/>
    </xf>
    <xf numFmtId="37" fontId="18" fillId="4" borderId="0" xfId="3099" applyNumberFormat="1" applyFont="1" applyFill="1" applyBorder="1"/>
    <xf numFmtId="37" fontId="10" fillId="4" borderId="0" xfId="3099" applyNumberFormat="1" applyFont="1" applyFill="1" applyBorder="1"/>
    <xf numFmtId="172" fontId="18" fillId="4" borderId="0" xfId="3099" applyNumberFormat="1" applyFont="1" applyFill="1" applyBorder="1" applyAlignment="1">
      <alignment horizontal="right"/>
    </xf>
    <xf numFmtId="9" fontId="22" fillId="4" borderId="0" xfId="2" applyNumberFormat="1" applyFont="1" applyFill="1" applyAlignment="1">
      <alignment horizontal="right"/>
    </xf>
    <xf numFmtId="172" fontId="18" fillId="4" borderId="0" xfId="2529" applyNumberFormat="1" applyFont="1" applyFill="1" applyBorder="1" applyAlignment="1">
      <alignment horizontal="left"/>
    </xf>
    <xf numFmtId="1" fontId="18" fillId="4" borderId="0" xfId="2529" applyNumberFormat="1" applyFont="1" applyFill="1"/>
    <xf numFmtId="37" fontId="18" fillId="4" borderId="0" xfId="0" applyNumberFormat="1" applyFont="1" applyFill="1" applyBorder="1" applyAlignment="1">
      <alignment horizontal="right"/>
    </xf>
    <xf numFmtId="37" fontId="22" fillId="4" borderId="0" xfId="0" applyNumberFormat="1" applyFont="1" applyFill="1" applyBorder="1" applyAlignment="1">
      <alignment horizontal="right"/>
    </xf>
    <xf numFmtId="9" fontId="18" fillId="4" borderId="0" xfId="2529" applyNumberFormat="1" applyFont="1" applyFill="1" applyBorder="1" applyAlignment="1">
      <alignment horizontal="right"/>
    </xf>
    <xf numFmtId="177" fontId="23" fillId="4" borderId="0" xfId="2529" applyNumberFormat="1" applyFont="1" applyFill="1" applyBorder="1" applyAlignment="1">
      <alignment horizontal="left" indent="3"/>
    </xf>
    <xf numFmtId="9" fontId="24" fillId="4" borderId="0" xfId="2" applyFont="1" applyFill="1" applyBorder="1"/>
    <xf numFmtId="0" fontId="18" fillId="4" borderId="0" xfId="3099" applyFont="1" applyFill="1"/>
    <xf numFmtId="0" fontId="329" fillId="4" borderId="0" xfId="2529" applyFont="1" applyFill="1" applyBorder="1" applyAlignment="1">
      <alignment horizontal="left" indent="3"/>
    </xf>
    <xf numFmtId="0" fontId="2" fillId="4" borderId="0" xfId="2529" applyFont="1" applyFill="1" applyBorder="1" applyAlignment="1">
      <alignment horizontal="left" indent="4"/>
    </xf>
    <xf numFmtId="37" fontId="10" fillId="4" borderId="0" xfId="3099" applyNumberFormat="1" applyFont="1" applyFill="1" applyBorder="1" applyAlignment="1">
      <alignment horizontal="right"/>
    </xf>
    <xf numFmtId="0" fontId="26" fillId="4" borderId="0" xfId="2529" applyFont="1" applyFill="1" applyBorder="1" applyAlignment="1">
      <alignment horizontal="left" indent="4"/>
    </xf>
    <xf numFmtId="0" fontId="321" fillId="4" borderId="0" xfId="2529" applyNumberFormat="1" applyFont="1" applyFill="1" applyAlignment="1">
      <alignment horizontal="center"/>
    </xf>
    <xf numFmtId="177" fontId="26" fillId="4" borderId="0" xfId="2529" applyNumberFormat="1" applyFont="1" applyFill="1" applyBorder="1" applyAlignment="1">
      <alignment horizontal="left" indent="4"/>
    </xf>
    <xf numFmtId="9" fontId="27" fillId="4" borderId="0" xfId="2529" applyNumberFormat="1" applyFont="1" applyFill="1"/>
    <xf numFmtId="177" fontId="20" fillId="4" borderId="0" xfId="2" applyNumberFormat="1" applyFont="1" applyFill="1" applyAlignment="1">
      <alignment horizontal="right"/>
    </xf>
    <xf numFmtId="9" fontId="20" fillId="4" borderId="0" xfId="2529" applyNumberFormat="1" applyFont="1" applyFill="1" applyBorder="1"/>
    <xf numFmtId="0" fontId="332" fillId="4" borderId="0" xfId="2529" applyNumberFormat="1" applyFont="1" applyFill="1" applyAlignment="1">
      <alignment horizontal="center"/>
    </xf>
    <xf numFmtId="177" fontId="326" fillId="4" borderId="0" xfId="2529" applyNumberFormat="1" applyFont="1" applyFill="1" applyBorder="1" applyAlignment="1">
      <alignment horizontal="left" indent="4"/>
    </xf>
    <xf numFmtId="9" fontId="319" fillId="4" borderId="0" xfId="2529" applyNumberFormat="1" applyFont="1" applyFill="1"/>
    <xf numFmtId="9" fontId="325" fillId="4" borderId="0" xfId="2529" applyNumberFormat="1" applyFont="1" applyFill="1"/>
    <xf numFmtId="177" fontId="319" fillId="4" borderId="0" xfId="2" applyNumberFormat="1" applyFont="1" applyFill="1" applyAlignment="1">
      <alignment horizontal="right"/>
    </xf>
    <xf numFmtId="177" fontId="319" fillId="4" borderId="0" xfId="2" applyNumberFormat="1" applyFont="1" applyFill="1" applyBorder="1" applyAlignment="1">
      <alignment horizontal="right"/>
    </xf>
    <xf numFmtId="177" fontId="319" fillId="4" borderId="0" xfId="2" applyNumberFormat="1" applyFont="1" applyFill="1" applyBorder="1"/>
    <xf numFmtId="0" fontId="326" fillId="4" borderId="0" xfId="2529" applyFont="1" applyFill="1"/>
    <xf numFmtId="177" fontId="2" fillId="4" borderId="0" xfId="2529" applyNumberFormat="1" applyFont="1" applyFill="1" applyBorder="1" applyAlignment="1">
      <alignment horizontal="left" indent="5"/>
    </xf>
    <xf numFmtId="177" fontId="18" fillId="4" borderId="0" xfId="2" applyNumberFormat="1" applyFont="1" applyFill="1" applyAlignment="1">
      <alignment horizontal="right"/>
    </xf>
    <xf numFmtId="177" fontId="18" fillId="4" borderId="0" xfId="2" applyNumberFormat="1" applyFont="1" applyFill="1" applyBorder="1"/>
    <xf numFmtId="9" fontId="18" fillId="4" borderId="0" xfId="2" quotePrefix="1" applyFont="1" applyFill="1" applyBorder="1" applyAlignment="1">
      <alignment horizontal="right"/>
    </xf>
    <xf numFmtId="177" fontId="2" fillId="4" borderId="0" xfId="3099" applyNumberFormat="1" applyFont="1" applyFill="1" applyBorder="1" applyAlignment="1">
      <alignment horizontal="left" indent="3"/>
    </xf>
    <xf numFmtId="37" fontId="18" fillId="4" borderId="0" xfId="3099" applyNumberFormat="1" applyFont="1" applyFill="1" applyBorder="1" applyAlignment="1">
      <alignment horizontal="right"/>
    </xf>
    <xf numFmtId="0" fontId="321" fillId="4" borderId="0" xfId="2529" applyNumberFormat="1" applyFont="1" applyFill="1" applyBorder="1" applyAlignment="1">
      <alignment horizontal="center"/>
    </xf>
    <xf numFmtId="9" fontId="27" fillId="4" borderId="0" xfId="2529" applyNumberFormat="1" applyFont="1" applyFill="1" applyBorder="1"/>
    <xf numFmtId="0" fontId="332" fillId="4" borderId="0" xfId="2529" applyNumberFormat="1" applyFont="1" applyFill="1" applyBorder="1" applyAlignment="1">
      <alignment horizontal="center"/>
    </xf>
    <xf numFmtId="9" fontId="319" fillId="4" borderId="0" xfId="2529" applyNumberFormat="1" applyFont="1" applyFill="1" applyBorder="1"/>
    <xf numFmtId="9" fontId="325" fillId="4" borderId="0" xfId="2529" applyNumberFormat="1" applyFont="1" applyFill="1" applyBorder="1"/>
    <xf numFmtId="0" fontId="322" fillId="4" borderId="0" xfId="2529" applyNumberFormat="1" applyFont="1" applyFill="1" applyBorder="1" applyAlignment="1">
      <alignment horizontal="center"/>
    </xf>
    <xf numFmtId="177" fontId="2" fillId="4" borderId="0" xfId="2529" applyNumberFormat="1" applyFont="1" applyFill="1" applyBorder="1" applyAlignment="1">
      <alignment horizontal="left" indent="6"/>
    </xf>
    <xf numFmtId="9" fontId="22" fillId="4" borderId="0" xfId="2529" applyNumberFormat="1" applyFont="1" applyFill="1" applyBorder="1"/>
    <xf numFmtId="0" fontId="20" fillId="4" borderId="0" xfId="2529" applyFont="1" applyFill="1"/>
    <xf numFmtId="177" fontId="23" fillId="4" borderId="0" xfId="2529" applyNumberFormat="1" applyFont="1" applyFill="1" applyBorder="1" applyAlignment="1">
      <alignment horizontal="left" indent="2"/>
    </xf>
    <xf numFmtId="177" fontId="25" fillId="4" borderId="0" xfId="2529" applyNumberFormat="1" applyFont="1" applyFill="1"/>
    <xf numFmtId="37" fontId="20" fillId="4" borderId="0" xfId="2529" applyNumberFormat="1" applyFont="1" applyFill="1" applyBorder="1"/>
    <xf numFmtId="0" fontId="319" fillId="4" borderId="0" xfId="2529" applyFont="1" applyFill="1" applyBorder="1"/>
    <xf numFmtId="0" fontId="319" fillId="4" borderId="0" xfId="2529" applyFont="1" applyFill="1" applyAlignment="1">
      <alignment horizontal="right"/>
    </xf>
    <xf numFmtId="184" fontId="18" fillId="4" borderId="0" xfId="2529" applyNumberFormat="1" applyFont="1" applyFill="1" applyAlignment="1">
      <alignment horizontal="right"/>
    </xf>
    <xf numFmtId="172" fontId="18" fillId="4" borderId="0" xfId="2529" applyNumberFormat="1" applyFont="1" applyFill="1" applyAlignment="1">
      <alignment horizontal="right"/>
    </xf>
    <xf numFmtId="171" fontId="18" fillId="4" borderId="0" xfId="2529" applyNumberFormat="1" applyFont="1" applyFill="1" applyBorder="1"/>
    <xf numFmtId="0" fontId="320" fillId="4" borderId="0" xfId="2529" applyFont="1" applyFill="1" applyAlignment="1">
      <alignment horizontal="center" vertical="center"/>
    </xf>
    <xf numFmtId="0" fontId="30" fillId="4" borderId="0" xfId="2529" applyFont="1" applyFill="1" applyAlignment="1">
      <alignment vertical="center"/>
    </xf>
    <xf numFmtId="0" fontId="30" fillId="4" borderId="0" xfId="2529" applyFont="1" applyFill="1" applyAlignment="1">
      <alignment horizontal="right" vertical="center"/>
    </xf>
    <xf numFmtId="0" fontId="10" fillId="4" borderId="0" xfId="2529" applyFont="1" applyFill="1" applyAlignment="1">
      <alignment horizontal="right" vertical="center"/>
    </xf>
    <xf numFmtId="0" fontId="24" fillId="4" borderId="0" xfId="2529" applyFont="1" applyFill="1" applyAlignment="1">
      <alignment horizontal="right" vertical="center"/>
    </xf>
    <xf numFmtId="0" fontId="10" fillId="4" borderId="0" xfId="2529" applyFont="1" applyFill="1" applyBorder="1" applyAlignment="1">
      <alignment horizontal="right" vertical="center"/>
    </xf>
    <xf numFmtId="0" fontId="328" fillId="4" borderId="0" xfId="2529" applyFont="1" applyFill="1" applyAlignment="1">
      <alignment horizontal="left" indent="1"/>
    </xf>
    <xf numFmtId="9" fontId="20" fillId="4" borderId="0" xfId="2" applyFont="1" applyFill="1" applyBorder="1"/>
    <xf numFmtId="9" fontId="18" fillId="4" borderId="0" xfId="2" applyNumberFormat="1" applyFont="1" applyFill="1"/>
    <xf numFmtId="0" fontId="327" fillId="4" borderId="0" xfId="2529" applyNumberFormat="1" applyFont="1" applyFill="1" applyAlignment="1">
      <alignment horizontal="center"/>
    </xf>
    <xf numFmtId="0" fontId="327" fillId="4" borderId="0" xfId="2529" applyFont="1" applyFill="1"/>
    <xf numFmtId="177" fontId="327" fillId="4" borderId="0" xfId="2529" applyNumberFormat="1" applyFont="1" applyFill="1" applyBorder="1" applyAlignment="1">
      <alignment horizontal="left" indent="3"/>
    </xf>
    <xf numFmtId="177" fontId="26" fillId="4" borderId="0" xfId="2529" applyNumberFormat="1" applyFont="1" applyFill="1" applyBorder="1" applyAlignment="1">
      <alignment horizontal="left" indent="5"/>
    </xf>
    <xf numFmtId="0" fontId="326" fillId="4" borderId="0" xfId="2529" applyFont="1" applyFill="1" applyAlignment="1">
      <alignment horizontal="left" indent="5"/>
    </xf>
    <xf numFmtId="177" fontId="325" fillId="4" borderId="0" xfId="2" applyNumberFormat="1" applyFont="1" applyFill="1" applyBorder="1" applyAlignment="1">
      <alignment horizontal="right"/>
    </xf>
    <xf numFmtId="177" fontId="10" fillId="4" borderId="0" xfId="2" applyNumberFormat="1" applyFont="1" applyFill="1" applyBorder="1" applyAlignment="1">
      <alignment horizontal="right"/>
    </xf>
    <xf numFmtId="177" fontId="20" fillId="4" borderId="0" xfId="2529" applyNumberFormat="1" applyFont="1" applyFill="1" applyBorder="1" applyAlignment="1">
      <alignment horizontal="right"/>
    </xf>
    <xf numFmtId="9" fontId="24" fillId="4" borderId="0" xfId="2" applyFont="1" applyFill="1"/>
    <xf numFmtId="177" fontId="319" fillId="4" borderId="0" xfId="2529" applyNumberFormat="1" applyFont="1" applyFill="1" applyBorder="1" applyAlignment="1">
      <alignment horizontal="right"/>
    </xf>
    <xf numFmtId="0" fontId="24" fillId="4" borderId="0" xfId="2529" applyFont="1" applyFill="1"/>
    <xf numFmtId="0" fontId="23" fillId="4" borderId="0" xfId="2529" applyFont="1" applyFill="1" applyAlignment="1">
      <alignment vertical="center"/>
    </xf>
    <xf numFmtId="9" fontId="24" fillId="4" borderId="0" xfId="2529" applyNumberFormat="1" applyFont="1" applyFill="1"/>
    <xf numFmtId="177" fontId="10" fillId="4" borderId="0" xfId="2" applyNumberFormat="1" applyFont="1" applyFill="1" applyAlignment="1">
      <alignment horizontal="right"/>
    </xf>
    <xf numFmtId="177" fontId="18" fillId="4" borderId="0" xfId="2529" applyNumberFormat="1" applyFont="1" applyFill="1" applyBorder="1" applyAlignment="1">
      <alignment horizontal="left" indent="3"/>
    </xf>
    <xf numFmtId="0" fontId="328" fillId="4" borderId="0" xfId="2529" applyFont="1" applyFill="1" applyAlignment="1">
      <alignment horizontal="left" indent="2"/>
    </xf>
    <xf numFmtId="9" fontId="10" fillId="4" borderId="0" xfId="2529" applyNumberFormat="1" applyFont="1" applyFill="1" applyBorder="1"/>
    <xf numFmtId="180" fontId="24" fillId="4" borderId="0" xfId="2" applyNumberFormat="1" applyFont="1" applyFill="1" applyBorder="1" applyAlignment="1">
      <alignment horizontal="right"/>
    </xf>
    <xf numFmtId="9" fontId="10" fillId="4" borderId="0" xfId="2" applyFont="1" applyFill="1" applyBorder="1" applyAlignment="1">
      <alignment horizontal="right"/>
    </xf>
    <xf numFmtId="9" fontId="10" fillId="4" borderId="0" xfId="2" applyNumberFormat="1" applyFont="1" applyFill="1" applyBorder="1" applyAlignment="1">
      <alignment horizontal="right"/>
    </xf>
    <xf numFmtId="337" fontId="20" fillId="4" borderId="0" xfId="0" applyNumberFormat="1" applyFont="1" applyFill="1" applyAlignment="1">
      <alignment horizontal="right"/>
    </xf>
    <xf numFmtId="337" fontId="27" fillId="4" borderId="0" xfId="0" applyNumberFormat="1" applyFont="1" applyFill="1" applyAlignment="1">
      <alignment horizontal="right"/>
    </xf>
    <xf numFmtId="172" fontId="18" fillId="4" borderId="0" xfId="2" applyNumberFormat="1" applyFont="1" applyFill="1" applyAlignment="1">
      <alignment horizontal="right"/>
    </xf>
    <xf numFmtId="0" fontId="23" fillId="4" borderId="0" xfId="2529" applyFont="1" applyFill="1" applyAlignment="1">
      <alignment horizontal="left" indent="2"/>
    </xf>
    <xf numFmtId="9" fontId="24" fillId="4" borderId="0" xfId="2529" applyNumberFormat="1" applyFont="1" applyFill="1" applyBorder="1"/>
    <xf numFmtId="0" fontId="10" fillId="4" borderId="0" xfId="2529" applyNumberFormat="1" applyFont="1" applyFill="1" applyBorder="1" applyAlignment="1">
      <alignment horizontal="right"/>
    </xf>
    <xf numFmtId="0" fontId="24" fillId="4" borderId="0" xfId="2529" applyNumberFormat="1" applyFont="1" applyFill="1" applyBorder="1" applyAlignment="1">
      <alignment horizontal="right"/>
    </xf>
    <xf numFmtId="9" fontId="24" fillId="4" borderId="0" xfId="2" applyNumberFormat="1" applyFont="1" applyFill="1" applyBorder="1" applyAlignment="1">
      <alignment horizontal="right"/>
    </xf>
    <xf numFmtId="0" fontId="327" fillId="4" borderId="0" xfId="2529" applyFont="1" applyFill="1" applyBorder="1" applyAlignment="1">
      <alignment horizontal="left"/>
    </xf>
    <xf numFmtId="9" fontId="2" fillId="4" borderId="0" xfId="2" applyFont="1" applyFill="1" applyAlignment="1">
      <alignment horizontal="left" indent="5"/>
    </xf>
    <xf numFmtId="0" fontId="327" fillId="4" borderId="0" xfId="2529" applyFont="1" applyFill="1" applyBorder="1" applyAlignment="1">
      <alignment horizontal="left" indent="1"/>
    </xf>
    <xf numFmtId="49" fontId="360" fillId="4" borderId="0" xfId="1" applyNumberFormat="1" applyFont="1" applyFill="1" applyBorder="1" applyAlignment="1">
      <alignment horizontal="left" indent="3"/>
    </xf>
    <xf numFmtId="176" fontId="360" fillId="4" borderId="0" xfId="1" applyNumberFormat="1" applyFont="1" applyFill="1" applyBorder="1" applyAlignment="1">
      <alignment horizontal="center"/>
    </xf>
    <xf numFmtId="176" fontId="360" fillId="4" borderId="0" xfId="1" applyNumberFormat="1" applyFont="1" applyFill="1" applyBorder="1" applyAlignment="1">
      <alignment horizontal="right"/>
    </xf>
    <xf numFmtId="181" fontId="352" fillId="4" borderId="0" xfId="1" applyNumberFormat="1" applyFont="1" applyFill="1" applyBorder="1"/>
    <xf numFmtId="49" fontId="354" fillId="4" borderId="0" xfId="1" applyNumberFormat="1" applyFont="1" applyFill="1" applyBorder="1" applyAlignment="1">
      <alignment horizontal="left" indent="2"/>
    </xf>
    <xf numFmtId="172" fontId="355" fillId="4" borderId="0" xfId="1" applyNumberFormat="1" applyFont="1" applyFill="1" applyAlignment="1">
      <alignment horizontal="center"/>
    </xf>
    <xf numFmtId="172" fontId="352" fillId="4" borderId="0" xfId="1" applyNumberFormat="1" applyFont="1" applyFill="1" applyAlignment="1">
      <alignment horizontal="center"/>
    </xf>
    <xf numFmtId="172" fontId="352" fillId="4" borderId="0" xfId="1" applyNumberFormat="1" applyFont="1" applyFill="1" applyAlignment="1">
      <alignment horizontal="right"/>
    </xf>
    <xf numFmtId="37" fontId="354" fillId="4" borderId="0" xfId="1" applyNumberFormat="1" applyFont="1" applyFill="1" applyBorder="1" applyAlignment="1">
      <alignment horizontal="right"/>
    </xf>
    <xf numFmtId="181" fontId="354" fillId="4" borderId="0" xfId="1" applyNumberFormat="1" applyFont="1" applyFill="1" applyBorder="1" applyAlignment="1">
      <alignment horizontal="right"/>
    </xf>
    <xf numFmtId="181" fontId="354" fillId="4" borderId="0" xfId="1" applyNumberFormat="1" applyFont="1" applyFill="1" applyBorder="1"/>
    <xf numFmtId="49" fontId="352" fillId="4" borderId="0" xfId="1" applyNumberFormat="1" applyFont="1" applyFill="1" applyBorder="1" applyAlignment="1">
      <alignment horizontal="left" indent="3"/>
    </xf>
    <xf numFmtId="3" fontId="352" fillId="4" borderId="0" xfId="1" applyNumberFormat="1" applyFont="1" applyFill="1" applyBorder="1" applyAlignment="1">
      <alignment horizontal="center"/>
    </xf>
    <xf numFmtId="3" fontId="352" fillId="4" borderId="0" xfId="1" applyNumberFormat="1" applyFont="1" applyFill="1" applyBorder="1" applyAlignment="1">
      <alignment horizontal="right"/>
    </xf>
    <xf numFmtId="176" fontId="355" fillId="4" borderId="0" xfId="1" applyNumberFormat="1" applyFont="1" applyFill="1" applyBorder="1" applyAlignment="1">
      <alignment horizontal="right"/>
    </xf>
    <xf numFmtId="176" fontId="352" fillId="4" borderId="0" xfId="1" applyNumberFormat="1" applyFont="1" applyFill="1" applyBorder="1" applyAlignment="1">
      <alignment horizontal="center"/>
    </xf>
    <xf numFmtId="176" fontId="352" fillId="4" borderId="0" xfId="1" applyNumberFormat="1" applyFont="1" applyFill="1" applyBorder="1" applyAlignment="1">
      <alignment horizontal="right"/>
    </xf>
    <xf numFmtId="180" fontId="352" fillId="4" borderId="0" xfId="1" applyNumberFormat="1" applyFont="1" applyFill="1" applyBorder="1" applyAlignment="1">
      <alignment horizontal="right"/>
    </xf>
    <xf numFmtId="176" fontId="352" fillId="4" borderId="0" xfId="1" applyNumberFormat="1" applyFont="1" applyFill="1" applyBorder="1" applyAlignment="1">
      <alignment horizontal="left"/>
    </xf>
    <xf numFmtId="0" fontId="352" fillId="4" borderId="0" xfId="0" applyFont="1" applyFill="1" applyBorder="1" applyAlignment="1">
      <alignment horizontal="left" vertical="center" indent="4"/>
    </xf>
    <xf numFmtId="180" fontId="360" fillId="4" borderId="0" xfId="0" applyNumberFormat="1" applyFont="1" applyFill="1" applyAlignment="1">
      <alignment horizontal="center" vertical="center"/>
    </xf>
    <xf numFmtId="346" fontId="352" fillId="4" borderId="0" xfId="2" applyNumberFormat="1" applyFont="1" applyFill="1" applyBorder="1" applyAlignment="1">
      <alignment horizontal="right"/>
    </xf>
    <xf numFmtId="176" fontId="360" fillId="4" borderId="0" xfId="2" applyNumberFormat="1" applyFont="1" applyFill="1" applyBorder="1" applyAlignment="1">
      <alignment horizontal="right" vertical="center"/>
    </xf>
    <xf numFmtId="0" fontId="360" fillId="4" borderId="0" xfId="0" applyFont="1" applyFill="1" applyAlignment="1">
      <alignment horizontal="right" vertical="center"/>
    </xf>
    <xf numFmtId="180" fontId="360" fillId="4" borderId="0" xfId="0" applyNumberFormat="1" applyFont="1" applyFill="1" applyAlignment="1">
      <alignment horizontal="right" vertical="center"/>
    </xf>
    <xf numFmtId="0" fontId="360" fillId="4" borderId="0" xfId="0" applyFont="1" applyFill="1" applyAlignment="1">
      <alignment vertical="center"/>
    </xf>
    <xf numFmtId="9" fontId="360" fillId="4" borderId="0" xfId="2" applyFont="1" applyFill="1" applyBorder="1" applyAlignment="1">
      <alignment horizontal="right"/>
    </xf>
    <xf numFmtId="49" fontId="354" fillId="4" borderId="0" xfId="1" applyNumberFormat="1" applyFont="1" applyFill="1" applyBorder="1" applyAlignment="1">
      <alignment horizontal="left" indent="4"/>
    </xf>
    <xf numFmtId="172" fontId="356" fillId="4" borderId="0" xfId="1" applyNumberFormat="1" applyFont="1" applyFill="1" applyAlignment="1">
      <alignment horizontal="center"/>
    </xf>
    <xf numFmtId="172" fontId="354" fillId="4" borderId="0" xfId="1" applyNumberFormat="1" applyFont="1" applyFill="1" applyAlignment="1">
      <alignment horizontal="center"/>
    </xf>
    <xf numFmtId="172" fontId="354" fillId="4" borderId="0" xfId="1" applyNumberFormat="1" applyFont="1" applyFill="1" applyAlignment="1">
      <alignment horizontal="right"/>
    </xf>
    <xf numFmtId="181" fontId="354" fillId="4" borderId="0" xfId="1" applyNumberFormat="1" applyFont="1" applyFill="1" applyAlignment="1">
      <alignment horizontal="right"/>
    </xf>
    <xf numFmtId="0" fontId="354" fillId="4" borderId="0" xfId="0" applyFont="1" applyFill="1"/>
    <xf numFmtId="181" fontId="354" fillId="4" borderId="0" xfId="1" applyNumberFormat="1" applyFont="1" applyFill="1"/>
    <xf numFmtId="49" fontId="360" fillId="4" borderId="0" xfId="1" applyNumberFormat="1" applyFont="1" applyFill="1" applyBorder="1" applyAlignment="1">
      <alignment horizontal="left" indent="5"/>
    </xf>
    <xf numFmtId="181" fontId="360" fillId="4" borderId="0" xfId="1" applyNumberFormat="1" applyFont="1" applyFill="1" applyBorder="1"/>
    <xf numFmtId="180" fontId="360" fillId="4" borderId="0" xfId="1" applyNumberFormat="1" applyFont="1" applyFill="1" applyBorder="1" applyAlignment="1">
      <alignment horizontal="right"/>
    </xf>
    <xf numFmtId="9" fontId="352" fillId="4" borderId="0" xfId="1" applyNumberFormat="1" applyFont="1" applyFill="1" applyBorder="1" applyAlignment="1">
      <alignment horizontal="right"/>
    </xf>
    <xf numFmtId="9" fontId="352" fillId="4" borderId="0" xfId="2" applyNumberFormat="1" applyFont="1" applyFill="1" applyAlignment="1">
      <alignment horizontal="right"/>
    </xf>
    <xf numFmtId="0" fontId="360" fillId="4" borderId="0" xfId="0" applyFont="1" applyFill="1"/>
    <xf numFmtId="49" fontId="352" fillId="4" borderId="0" xfId="1" applyNumberFormat="1" applyFont="1" applyFill="1" applyBorder="1" applyAlignment="1">
      <alignment horizontal="left" indent="4"/>
    </xf>
    <xf numFmtId="37" fontId="354" fillId="4" borderId="0" xfId="1" applyNumberFormat="1" applyFont="1" applyFill="1" applyAlignment="1">
      <alignment horizontal="right"/>
    </xf>
    <xf numFmtId="181" fontId="352" fillId="4" borderId="0" xfId="1" applyNumberFormat="1" applyFont="1" applyFill="1"/>
    <xf numFmtId="49" fontId="352" fillId="4" borderId="0" xfId="1" applyNumberFormat="1" applyFont="1" applyFill="1" applyBorder="1" applyAlignment="1">
      <alignment horizontal="left" indent="5"/>
    </xf>
    <xf numFmtId="180" fontId="352" fillId="4" borderId="0" xfId="1" applyNumberFormat="1" applyFont="1" applyFill="1" applyAlignment="1">
      <alignment horizontal="center"/>
    </xf>
    <xf numFmtId="180" fontId="352" fillId="4" borderId="0" xfId="1" applyNumberFormat="1" applyFont="1" applyFill="1" applyAlignment="1">
      <alignment horizontal="right"/>
    </xf>
    <xf numFmtId="181" fontId="352" fillId="4" borderId="0" xfId="1" applyNumberFormat="1" applyFont="1" applyFill="1" applyAlignment="1">
      <alignment horizontal="right"/>
    </xf>
    <xf numFmtId="37" fontId="360" fillId="4" borderId="0" xfId="1" applyNumberFormat="1" applyFont="1" applyFill="1" applyBorder="1" applyAlignment="1">
      <alignment horizontal="right"/>
    </xf>
    <xf numFmtId="181" fontId="360" fillId="4" borderId="0" xfId="1" applyNumberFormat="1" applyFont="1" applyFill="1"/>
    <xf numFmtId="49" fontId="352" fillId="4" borderId="0" xfId="1" applyNumberFormat="1" applyFont="1" applyFill="1" applyBorder="1" applyAlignment="1">
      <alignment horizontal="left" indent="2"/>
    </xf>
    <xf numFmtId="181" fontId="354" fillId="4" borderId="0" xfId="1" applyNumberFormat="1" applyFont="1" applyFill="1" applyAlignment="1">
      <alignment horizontal="center"/>
    </xf>
    <xf numFmtId="9" fontId="354" fillId="4" borderId="0" xfId="2" applyFont="1" applyFill="1" applyAlignment="1">
      <alignment horizontal="right"/>
    </xf>
    <xf numFmtId="181" fontId="352" fillId="4" borderId="0" xfId="1" applyNumberFormat="1" applyFont="1" applyFill="1" applyBorder="1" applyAlignment="1">
      <alignment horizontal="right"/>
    </xf>
    <xf numFmtId="37" fontId="352" fillId="4" borderId="0" xfId="1" applyNumberFormat="1" applyFont="1" applyFill="1" applyAlignment="1">
      <alignment horizontal="right"/>
    </xf>
    <xf numFmtId="177" fontId="360" fillId="4" borderId="0" xfId="1" applyNumberFormat="1" applyFont="1" applyFill="1" applyBorder="1" applyAlignment="1">
      <alignment horizontal="right"/>
    </xf>
    <xf numFmtId="180" fontId="360" fillId="4" borderId="0" xfId="1" applyNumberFormat="1" applyFont="1" applyFill="1" applyBorder="1" applyAlignment="1">
      <alignment horizontal="center"/>
    </xf>
    <xf numFmtId="9" fontId="360" fillId="4" borderId="0" xfId="1" applyNumberFormat="1" applyFont="1" applyFill="1" applyBorder="1" applyAlignment="1">
      <alignment horizontal="right"/>
    </xf>
    <xf numFmtId="180" fontId="352" fillId="4" borderId="0" xfId="1" applyNumberFormat="1" applyFont="1" applyFill="1" applyBorder="1" applyAlignment="1">
      <alignment horizontal="center"/>
    </xf>
    <xf numFmtId="180" fontId="352" fillId="4" borderId="0" xfId="2" applyNumberFormat="1" applyFont="1" applyFill="1" applyBorder="1" applyAlignment="1">
      <alignment horizontal="right"/>
    </xf>
    <xf numFmtId="180" fontId="355" fillId="4" borderId="0" xfId="2" applyNumberFormat="1" applyFont="1" applyFill="1" applyBorder="1" applyAlignment="1">
      <alignment horizontal="right"/>
    </xf>
    <xf numFmtId="181" fontId="354" fillId="4" borderId="0" xfId="1" applyNumberFormat="1" applyFont="1" applyFill="1" applyBorder="1" applyAlignment="1">
      <alignment horizontal="center"/>
    </xf>
    <xf numFmtId="9" fontId="354" fillId="4" borderId="0" xfId="2" applyFont="1" applyFill="1" applyBorder="1" applyAlignment="1">
      <alignment horizontal="right"/>
    </xf>
    <xf numFmtId="49" fontId="354" fillId="4" borderId="0" xfId="1" applyNumberFormat="1" applyFont="1" applyFill="1" applyBorder="1" applyAlignment="1">
      <alignment horizontal="left" indent="5"/>
    </xf>
    <xf numFmtId="180" fontId="354" fillId="4" borderId="0" xfId="2" applyNumberFormat="1" applyFont="1" applyFill="1" applyBorder="1" applyAlignment="1">
      <alignment horizontal="right"/>
    </xf>
    <xf numFmtId="180" fontId="360" fillId="4" borderId="0" xfId="2" applyNumberFormat="1" applyFont="1" applyFill="1" applyAlignment="1">
      <alignment horizontal="left"/>
    </xf>
    <xf numFmtId="180" fontId="354" fillId="4" borderId="0" xfId="2" applyNumberFormat="1" applyFont="1" applyFill="1" applyAlignment="1">
      <alignment horizontal="right"/>
    </xf>
    <xf numFmtId="1" fontId="354" fillId="4" borderId="0" xfId="1" applyNumberFormat="1" applyFont="1" applyFill="1" applyAlignment="1">
      <alignment horizontal="right"/>
    </xf>
    <xf numFmtId="175" fontId="354" fillId="4" borderId="0" xfId="1" applyNumberFormat="1" applyFont="1" applyFill="1" applyAlignment="1">
      <alignment horizontal="right"/>
    </xf>
    <xf numFmtId="175" fontId="352" fillId="4" borderId="0" xfId="0" applyNumberFormat="1" applyFont="1" applyFill="1"/>
    <xf numFmtId="169" fontId="354" fillId="4" borderId="0" xfId="1" applyNumberFormat="1" applyFont="1" applyFill="1" applyAlignment="1">
      <alignment horizontal="right"/>
    </xf>
    <xf numFmtId="179" fontId="354" fillId="4" borderId="0" xfId="1" applyNumberFormat="1" applyFont="1" applyFill="1" applyBorder="1" applyAlignment="1">
      <alignment horizontal="right"/>
    </xf>
    <xf numFmtId="9" fontId="360" fillId="4" borderId="0" xfId="2" applyNumberFormat="1" applyFont="1" applyFill="1" applyBorder="1" applyAlignment="1">
      <alignment horizontal="right"/>
    </xf>
    <xf numFmtId="9" fontId="352" fillId="4" borderId="0" xfId="2" applyFont="1" applyFill="1" applyBorder="1" applyAlignment="1">
      <alignment horizontal="right"/>
    </xf>
    <xf numFmtId="171" fontId="352" fillId="4" borderId="0" xfId="1" applyNumberFormat="1" applyFont="1" applyFill="1" applyAlignment="1">
      <alignment horizontal="right"/>
    </xf>
    <xf numFmtId="181" fontId="352" fillId="4" borderId="0" xfId="1" applyNumberFormat="1" applyFont="1" applyFill="1" applyAlignment="1">
      <alignment horizontal="center"/>
    </xf>
    <xf numFmtId="9" fontId="352" fillId="4" borderId="0" xfId="2" applyFont="1" applyFill="1" applyAlignment="1">
      <alignment horizontal="right"/>
    </xf>
    <xf numFmtId="9" fontId="352" fillId="4" borderId="0" xfId="2" applyNumberFormat="1" applyFont="1" applyFill="1" applyBorder="1" applyAlignment="1">
      <alignment horizontal="right"/>
    </xf>
    <xf numFmtId="180" fontId="354" fillId="4" borderId="0" xfId="1" applyNumberFormat="1" applyFont="1" applyFill="1" applyBorder="1" applyAlignment="1">
      <alignment horizontal="left"/>
    </xf>
    <xf numFmtId="180" fontId="354" fillId="4" borderId="0" xfId="0" applyNumberFormat="1" applyFont="1" applyFill="1"/>
    <xf numFmtId="180" fontId="354" fillId="4" borderId="0" xfId="1" applyNumberFormat="1" applyFont="1" applyFill="1" applyBorder="1" applyAlignment="1">
      <alignment horizontal="right"/>
    </xf>
    <xf numFmtId="175" fontId="354" fillId="4" borderId="0" xfId="1" applyNumberFormat="1" applyFont="1" applyFill="1" applyBorder="1" applyAlignment="1">
      <alignment horizontal="right"/>
    </xf>
    <xf numFmtId="180" fontId="361" fillId="4" borderId="0" xfId="1" applyNumberFormat="1" applyFont="1" applyFill="1" applyBorder="1" applyAlignment="1">
      <alignment horizontal="center"/>
    </xf>
    <xf numFmtId="49" fontId="376" fillId="4" borderId="0" xfId="1" applyNumberFormat="1" applyFont="1" applyFill="1" applyBorder="1" applyAlignment="1">
      <alignment horizontal="left" indent="3"/>
    </xf>
    <xf numFmtId="180" fontId="376" fillId="4" borderId="0" xfId="1" applyNumberFormat="1" applyFont="1" applyFill="1" applyBorder="1" applyAlignment="1">
      <alignment horizontal="center"/>
    </xf>
    <xf numFmtId="0" fontId="377" fillId="4" borderId="0" xfId="0" applyFont="1" applyFill="1"/>
    <xf numFmtId="184" fontId="360" fillId="4" borderId="0" xfId="1" applyNumberFormat="1" applyFont="1" applyFill="1" applyBorder="1" applyAlignment="1">
      <alignment horizontal="right"/>
    </xf>
    <xf numFmtId="181" fontId="376" fillId="4" borderId="0" xfId="1" applyNumberFormat="1" applyFont="1" applyFill="1" applyBorder="1"/>
    <xf numFmtId="49" fontId="354" fillId="4" borderId="0" xfId="1" applyNumberFormat="1" applyFont="1" applyFill="1" applyBorder="1" applyAlignment="1">
      <alignment horizontal="right"/>
    </xf>
    <xf numFmtId="181" fontId="352" fillId="4" borderId="0" xfId="1" applyNumberFormat="1" applyFont="1" applyFill="1" applyBorder="1" applyAlignment="1">
      <alignment horizontal="center"/>
    </xf>
    <xf numFmtId="172" fontId="356" fillId="4" borderId="0" xfId="1" applyNumberFormat="1" applyFont="1" applyFill="1" applyBorder="1" applyAlignment="1">
      <alignment horizontal="center"/>
    </xf>
    <xf numFmtId="172" fontId="354" fillId="4" borderId="0" xfId="1" applyNumberFormat="1" applyFont="1" applyFill="1" applyBorder="1" applyAlignment="1">
      <alignment horizontal="center"/>
    </xf>
    <xf numFmtId="177" fontId="360" fillId="4" borderId="0" xfId="0" applyNumberFormat="1" applyFont="1" applyFill="1" applyBorder="1" applyAlignment="1">
      <alignment horizontal="left" indent="3"/>
    </xf>
    <xf numFmtId="177" fontId="352" fillId="4" borderId="0" xfId="1" applyNumberFormat="1" applyFont="1" applyFill="1" applyBorder="1" applyAlignment="1">
      <alignment horizontal="center"/>
    </xf>
    <xf numFmtId="177" fontId="352" fillId="4" borderId="0" xfId="1" applyNumberFormat="1" applyFont="1" applyFill="1" applyBorder="1" applyAlignment="1">
      <alignment horizontal="right"/>
    </xf>
    <xf numFmtId="177" fontId="352" fillId="4" borderId="0" xfId="1" applyNumberFormat="1" applyFont="1" applyFill="1" applyBorder="1"/>
    <xf numFmtId="172" fontId="354" fillId="4" borderId="0" xfId="2" applyNumberFormat="1" applyFont="1" applyFill="1" applyBorder="1" applyAlignment="1">
      <alignment horizontal="center"/>
    </xf>
    <xf numFmtId="172" fontId="354" fillId="4" borderId="0" xfId="2" applyNumberFormat="1" applyFont="1" applyFill="1" applyBorder="1" applyAlignment="1">
      <alignment horizontal="right"/>
    </xf>
    <xf numFmtId="37" fontId="354" fillId="4" borderId="0" xfId="2" applyNumberFormat="1" applyFont="1" applyFill="1" applyBorder="1" applyAlignment="1">
      <alignment horizontal="right"/>
    </xf>
    <xf numFmtId="180" fontId="352" fillId="4" borderId="0" xfId="2" applyNumberFormat="1" applyFont="1" applyFill="1" applyBorder="1" applyAlignment="1">
      <alignment horizontal="center"/>
    </xf>
    <xf numFmtId="180" fontId="360" fillId="4" borderId="0" xfId="2" applyNumberFormat="1" applyFont="1" applyFill="1" applyAlignment="1">
      <alignment horizontal="left" indent="1"/>
    </xf>
    <xf numFmtId="3" fontId="360" fillId="4" borderId="0" xfId="1" applyNumberFormat="1" applyFont="1" applyFill="1" applyBorder="1" applyAlignment="1">
      <alignment horizontal="center"/>
    </xf>
    <xf numFmtId="10" fontId="352" fillId="4" borderId="0" xfId="2" applyNumberFormat="1" applyFont="1" applyFill="1" applyBorder="1" applyAlignment="1">
      <alignment horizontal="right"/>
    </xf>
    <xf numFmtId="9" fontId="354" fillId="4" borderId="0" xfId="1" applyNumberFormat="1" applyFont="1" applyFill="1" applyBorder="1" applyAlignment="1">
      <alignment horizontal="right"/>
    </xf>
    <xf numFmtId="180" fontId="354" fillId="4" borderId="0" xfId="1" applyNumberFormat="1" applyFont="1" applyFill="1" applyAlignment="1">
      <alignment horizontal="right"/>
    </xf>
    <xf numFmtId="3" fontId="354" fillId="4" borderId="0" xfId="1" applyNumberFormat="1" applyFont="1" applyFill="1" applyAlignment="1">
      <alignment horizontal="right"/>
    </xf>
    <xf numFmtId="183" fontId="354" fillId="4" borderId="0" xfId="1" applyNumberFormat="1" applyFont="1" applyFill="1" applyAlignment="1">
      <alignment horizontal="right"/>
    </xf>
    <xf numFmtId="10" fontId="354" fillId="4" borderId="0" xfId="2" applyNumberFormat="1" applyFont="1" applyFill="1" applyAlignment="1">
      <alignment horizontal="right"/>
    </xf>
    <xf numFmtId="3" fontId="360" fillId="4" borderId="0" xfId="1" applyNumberFormat="1" applyFont="1" applyFill="1" applyBorder="1" applyAlignment="1">
      <alignment horizontal="right"/>
    </xf>
    <xf numFmtId="176" fontId="354" fillId="4" borderId="0" xfId="2" applyNumberFormat="1" applyFont="1" applyFill="1" applyBorder="1" applyAlignment="1">
      <alignment horizontal="right"/>
    </xf>
    <xf numFmtId="180" fontId="352" fillId="4" borderId="0" xfId="0" applyNumberFormat="1" applyFont="1" applyFill="1"/>
    <xf numFmtId="177" fontId="352" fillId="4" borderId="0" xfId="2" applyNumberFormat="1" applyFont="1" applyFill="1" applyBorder="1" applyAlignment="1">
      <alignment horizontal="right"/>
    </xf>
    <xf numFmtId="176" fontId="352" fillId="4" borderId="0" xfId="2" applyNumberFormat="1" applyFont="1" applyFill="1" applyBorder="1" applyAlignment="1">
      <alignment horizontal="right"/>
    </xf>
    <xf numFmtId="180" fontId="360" fillId="4" borderId="0" xfId="2" applyNumberFormat="1" applyFont="1" applyFill="1" applyAlignment="1">
      <alignment horizontal="right"/>
    </xf>
    <xf numFmtId="3" fontId="354" fillId="4" borderId="0" xfId="1" applyNumberFormat="1" applyFont="1" applyFill="1" applyBorder="1" applyAlignment="1">
      <alignment horizontal="right"/>
    </xf>
    <xf numFmtId="10" fontId="360" fillId="4" borderId="0" xfId="2" applyNumberFormat="1" applyFont="1" applyFill="1" applyBorder="1" applyAlignment="1">
      <alignment horizontal="right"/>
    </xf>
    <xf numFmtId="180" fontId="352" fillId="4" borderId="0" xfId="2" applyNumberFormat="1" applyFont="1" applyFill="1" applyAlignment="1">
      <alignment horizontal="right"/>
    </xf>
    <xf numFmtId="0" fontId="358" fillId="4" borderId="0" xfId="0" applyFont="1" applyFill="1" applyBorder="1" applyAlignment="1">
      <alignment vertical="center"/>
    </xf>
    <xf numFmtId="0" fontId="352" fillId="4" borderId="0" xfId="0" applyFont="1" applyFill="1" applyAlignment="1">
      <alignment horizontal="center" vertical="center"/>
    </xf>
    <xf numFmtId="0" fontId="352" fillId="4" borderId="0" xfId="0" applyFont="1" applyFill="1" applyAlignment="1">
      <alignment horizontal="right" vertical="center"/>
    </xf>
    <xf numFmtId="37" fontId="352" fillId="4" borderId="0" xfId="1" applyNumberFormat="1" applyFont="1" applyFill="1" applyBorder="1" applyAlignment="1">
      <alignment horizontal="right" vertical="center"/>
    </xf>
    <xf numFmtId="0" fontId="352" fillId="4" borderId="0" xfId="0" applyFont="1" applyFill="1" applyAlignment="1">
      <alignment vertical="center"/>
    </xf>
    <xf numFmtId="172" fontId="354" fillId="128" borderId="0" xfId="1" applyNumberFormat="1" applyFont="1" applyFill="1" applyBorder="1" applyAlignment="1">
      <alignment horizontal="right"/>
    </xf>
    <xf numFmtId="176" fontId="360" fillId="128" borderId="0" xfId="1" applyNumberFormat="1" applyFont="1" applyFill="1" applyBorder="1" applyAlignment="1">
      <alignment horizontal="right"/>
    </xf>
    <xf numFmtId="172" fontId="352" fillId="128" borderId="0" xfId="1" applyNumberFormat="1" applyFont="1" applyFill="1" applyAlignment="1">
      <alignment horizontal="right"/>
    </xf>
    <xf numFmtId="49" fontId="360" fillId="4" borderId="0" xfId="1" applyNumberFormat="1" applyFont="1" applyFill="1" applyBorder="1" applyAlignment="1">
      <alignment horizontal="left" indent="4"/>
    </xf>
    <xf numFmtId="180" fontId="360" fillId="128" borderId="0" xfId="1" applyNumberFormat="1" applyFont="1" applyFill="1" applyBorder="1" applyAlignment="1">
      <alignment horizontal="right"/>
    </xf>
    <xf numFmtId="180" fontId="360" fillId="4" borderId="0" xfId="1" applyNumberFormat="1" applyFont="1" applyFill="1" applyAlignment="1">
      <alignment horizontal="center"/>
    </xf>
    <xf numFmtId="180" fontId="360" fillId="4" borderId="0" xfId="1" applyNumberFormat="1" applyFont="1" applyFill="1" applyAlignment="1">
      <alignment horizontal="right"/>
    </xf>
    <xf numFmtId="180" fontId="360" fillId="128" borderId="0" xfId="1" applyNumberFormat="1" applyFont="1" applyFill="1" applyAlignment="1">
      <alignment horizontal="right"/>
    </xf>
    <xf numFmtId="181" fontId="360" fillId="4" borderId="0" xfId="1" applyNumberFormat="1" applyFont="1" applyFill="1" applyAlignment="1">
      <alignment horizontal="right"/>
    </xf>
    <xf numFmtId="337" fontId="360" fillId="4" borderId="0" xfId="1" applyNumberFormat="1" applyFont="1" applyFill="1" applyBorder="1" applyAlignment="1">
      <alignment horizontal="center"/>
    </xf>
    <xf numFmtId="337" fontId="360" fillId="4" borderId="0" xfId="1" applyNumberFormat="1" applyFont="1" applyFill="1" applyBorder="1" applyAlignment="1">
      <alignment horizontal="right"/>
    </xf>
    <xf numFmtId="337" fontId="360" fillId="128" borderId="0" xfId="1" applyNumberFormat="1" applyFont="1" applyFill="1" applyBorder="1" applyAlignment="1">
      <alignment horizontal="right"/>
    </xf>
    <xf numFmtId="181" fontId="354" fillId="128" borderId="0" xfId="1" applyNumberFormat="1" applyFont="1" applyFill="1" applyAlignment="1">
      <alignment horizontal="right"/>
    </xf>
    <xf numFmtId="180" fontId="352" fillId="128" borderId="0" xfId="1" applyNumberFormat="1" applyFont="1" applyFill="1" applyBorder="1" applyAlignment="1">
      <alignment horizontal="right"/>
    </xf>
    <xf numFmtId="181" fontId="352" fillId="128" borderId="0" xfId="1" applyNumberFormat="1" applyFont="1" applyFill="1" applyAlignment="1">
      <alignment horizontal="right"/>
    </xf>
    <xf numFmtId="180" fontId="352" fillId="128" borderId="0" xfId="2" applyNumberFormat="1" applyFont="1" applyFill="1" applyAlignment="1">
      <alignment horizontal="right"/>
    </xf>
    <xf numFmtId="172" fontId="354" fillId="128" borderId="0" xfId="1" applyNumberFormat="1" applyFont="1" applyFill="1" applyAlignment="1">
      <alignment horizontal="right"/>
    </xf>
    <xf numFmtId="181" fontId="352" fillId="128" borderId="0" xfId="1" applyNumberFormat="1" applyFont="1" applyFill="1" applyBorder="1" applyAlignment="1">
      <alignment horizontal="right"/>
    </xf>
    <xf numFmtId="172" fontId="356" fillId="4" borderId="0" xfId="2" applyNumberFormat="1" applyFont="1" applyFill="1" applyBorder="1" applyAlignment="1">
      <alignment horizontal="center"/>
    </xf>
    <xf numFmtId="172" fontId="354" fillId="128" borderId="0" xfId="2" applyNumberFormat="1" applyFont="1" applyFill="1" applyBorder="1" applyAlignment="1">
      <alignment horizontal="right"/>
    </xf>
    <xf numFmtId="9" fontId="360" fillId="4" borderId="0" xfId="1" applyNumberFormat="1" applyFont="1" applyFill="1" applyBorder="1" applyAlignment="1">
      <alignment horizontal="center"/>
    </xf>
    <xf numFmtId="177" fontId="352" fillId="128" borderId="0" xfId="1" applyNumberFormat="1" applyFont="1" applyFill="1" applyBorder="1" applyAlignment="1">
      <alignment horizontal="right"/>
    </xf>
    <xf numFmtId="180" fontId="360" fillId="4" borderId="0" xfId="2" applyNumberFormat="1" applyFont="1" applyFill="1" applyBorder="1" applyAlignment="1">
      <alignment horizontal="center"/>
    </xf>
    <xf numFmtId="180" fontId="360" fillId="128" borderId="0" xfId="2" applyNumberFormat="1" applyFont="1" applyFill="1" applyBorder="1" applyAlignment="1">
      <alignment horizontal="right"/>
    </xf>
    <xf numFmtId="176" fontId="360" fillId="4" borderId="0" xfId="2" applyNumberFormat="1" applyFont="1" applyFill="1" applyBorder="1" applyAlignment="1">
      <alignment horizontal="right"/>
    </xf>
    <xf numFmtId="0" fontId="354" fillId="4" borderId="0" xfId="1" applyNumberFormat="1" applyFont="1" applyFill="1" applyBorder="1" applyAlignment="1">
      <alignment horizontal="left" indent="1"/>
    </xf>
    <xf numFmtId="9" fontId="352" fillId="4" borderId="0" xfId="1" applyNumberFormat="1" applyFont="1" applyFill="1" applyAlignment="1">
      <alignment horizontal="right"/>
    </xf>
    <xf numFmtId="175" fontId="352" fillId="4" borderId="0" xfId="1" applyNumberFormat="1" applyFont="1" applyFill="1" applyBorder="1" applyAlignment="1">
      <alignment horizontal="right"/>
    </xf>
    <xf numFmtId="171" fontId="352" fillId="4" borderId="0" xfId="1" applyFont="1" applyFill="1" applyAlignment="1">
      <alignment horizontal="right"/>
    </xf>
    <xf numFmtId="0" fontId="385" fillId="4" borderId="0" xfId="1" applyNumberFormat="1" applyFont="1" applyFill="1" applyBorder="1"/>
    <xf numFmtId="181" fontId="380" fillId="4" borderId="0" xfId="1" applyNumberFormat="1" applyFont="1" applyFill="1" applyBorder="1"/>
    <xf numFmtId="49" fontId="369" fillId="4" borderId="0" xfId="1" applyNumberFormat="1" applyFont="1" applyFill="1" applyBorder="1" applyAlignment="1">
      <alignment horizontal="left" indent="1"/>
    </xf>
    <xf numFmtId="172" fontId="380" fillId="4" borderId="0" xfId="1" applyNumberFormat="1" applyFont="1" applyFill="1" applyAlignment="1">
      <alignment horizontal="center"/>
    </xf>
    <xf numFmtId="0" fontId="369" fillId="4" borderId="0" xfId="0" applyFont="1" applyFill="1"/>
    <xf numFmtId="181" fontId="369" fillId="4" borderId="0" xfId="1" applyNumberFormat="1" applyFont="1" applyFill="1" applyBorder="1"/>
    <xf numFmtId="49" fontId="369" fillId="4" borderId="0" xfId="1" applyNumberFormat="1" applyFont="1" applyFill="1" applyBorder="1" applyAlignment="1">
      <alignment horizontal="left" indent="4"/>
    </xf>
    <xf numFmtId="172" fontId="369" fillId="4" borderId="0" xfId="1" applyNumberFormat="1" applyFont="1" applyFill="1" applyAlignment="1">
      <alignment horizontal="center"/>
    </xf>
    <xf numFmtId="49" fontId="380" fillId="4" borderId="0" xfId="1" applyNumberFormat="1" applyFont="1" applyFill="1" applyBorder="1" applyAlignment="1">
      <alignment horizontal="left" indent="4"/>
    </xf>
    <xf numFmtId="49" fontId="360" fillId="4" borderId="0" xfId="1" applyNumberFormat="1" applyFont="1" applyFill="1" applyBorder="1" applyAlignment="1">
      <alignment horizontal="left" indent="2"/>
    </xf>
    <xf numFmtId="49" fontId="369" fillId="4" borderId="0" xfId="1" applyNumberFormat="1" applyFont="1" applyFill="1" applyBorder="1" applyAlignment="1">
      <alignment horizontal="right" indent="1"/>
    </xf>
    <xf numFmtId="184" fontId="369" fillId="4" borderId="0" xfId="1" applyNumberFormat="1" applyFont="1" applyFill="1" applyAlignment="1">
      <alignment horizontal="center"/>
    </xf>
    <xf numFmtId="184" fontId="352" fillId="4" borderId="0" xfId="1" applyNumberFormat="1" applyFont="1" applyFill="1" applyAlignment="1">
      <alignment horizontal="center"/>
    </xf>
    <xf numFmtId="184" fontId="352" fillId="4" borderId="0" xfId="1" applyNumberFormat="1" applyFont="1" applyFill="1" applyAlignment="1">
      <alignment horizontal="right"/>
    </xf>
    <xf numFmtId="176" fontId="369" fillId="4" borderId="0" xfId="1" applyNumberFormat="1" applyFont="1" applyFill="1" applyBorder="1" applyAlignment="1">
      <alignment horizontal="center"/>
    </xf>
    <xf numFmtId="4" fontId="352" fillId="4" borderId="0" xfId="2" applyNumberFormat="1" applyFont="1" applyFill="1" applyBorder="1" applyAlignment="1">
      <alignment horizontal="right"/>
    </xf>
    <xf numFmtId="49" fontId="352" fillId="4" borderId="0" xfId="1" applyNumberFormat="1" applyFont="1" applyFill="1" applyBorder="1" applyAlignment="1">
      <alignment horizontal="left" indent="1"/>
    </xf>
    <xf numFmtId="3" fontId="352" fillId="4" borderId="0" xfId="2" applyNumberFormat="1" applyFont="1" applyFill="1" applyBorder="1" applyAlignment="1">
      <alignment horizontal="right"/>
    </xf>
    <xf numFmtId="176" fontId="384" fillId="4" borderId="0" xfId="1" applyNumberFormat="1" applyFont="1" applyFill="1" applyBorder="1" applyAlignment="1">
      <alignment horizontal="center"/>
    </xf>
    <xf numFmtId="172" fontId="352" fillId="4" borderId="0" xfId="2" applyNumberFormat="1" applyFont="1" applyFill="1" applyBorder="1" applyAlignment="1">
      <alignment horizontal="center"/>
    </xf>
    <xf numFmtId="172" fontId="352" fillId="4" borderId="0" xfId="2" applyNumberFormat="1" applyFont="1" applyFill="1" applyBorder="1" applyAlignment="1">
      <alignment horizontal="right"/>
    </xf>
    <xf numFmtId="180" fontId="357" fillId="4" borderId="0" xfId="2" applyNumberFormat="1" applyFont="1" applyFill="1" applyBorder="1" applyAlignment="1">
      <alignment horizontal="right"/>
    </xf>
    <xf numFmtId="172" fontId="357" fillId="4" borderId="0" xfId="2" applyNumberFormat="1" applyFont="1" applyFill="1" applyBorder="1" applyAlignment="1">
      <alignment horizontal="right"/>
    </xf>
    <xf numFmtId="176" fontId="374" fillId="4" borderId="0" xfId="1" applyNumberFormat="1" applyFont="1" applyFill="1" applyBorder="1" applyAlignment="1">
      <alignment horizontal="right"/>
    </xf>
    <xf numFmtId="184" fontId="369" fillId="4" borderId="0" xfId="1" applyNumberFormat="1" applyFont="1" applyFill="1" applyAlignment="1">
      <alignment horizontal="right"/>
    </xf>
    <xf numFmtId="49" fontId="369" fillId="4" borderId="0" xfId="1" applyNumberFormat="1" applyFont="1" applyFill="1" applyBorder="1" applyAlignment="1">
      <alignment horizontal="left" indent="2"/>
    </xf>
    <xf numFmtId="49" fontId="354" fillId="4" borderId="0" xfId="1" applyNumberFormat="1" applyFont="1" applyFill="1" applyBorder="1" applyAlignment="1">
      <alignment horizontal="left" indent="1"/>
    </xf>
    <xf numFmtId="0" fontId="357" fillId="4" borderId="0" xfId="0" applyFont="1" applyFill="1" applyBorder="1"/>
    <xf numFmtId="0" fontId="355" fillId="4" borderId="0" xfId="0" applyFont="1" applyFill="1" applyAlignment="1">
      <alignment horizontal="right"/>
    </xf>
    <xf numFmtId="184" fontId="352" fillId="4" borderId="0" xfId="0" applyNumberFormat="1" applyFont="1" applyFill="1" applyAlignment="1">
      <alignment horizontal="right"/>
    </xf>
    <xf numFmtId="0" fontId="385" fillId="4" borderId="0" xfId="0" applyFont="1" applyFill="1" applyBorder="1" applyAlignment="1">
      <alignment horizontal="left" indent="3"/>
    </xf>
    <xf numFmtId="0" fontId="355" fillId="4" borderId="0" xfId="0" applyFont="1" applyFill="1" applyBorder="1" applyAlignment="1">
      <alignment horizontal="right"/>
    </xf>
    <xf numFmtId="184" fontId="352" fillId="4" borderId="0" xfId="0" applyNumberFormat="1" applyFont="1" applyFill="1" applyBorder="1" applyAlignment="1">
      <alignment horizontal="right"/>
    </xf>
    <xf numFmtId="0" fontId="354" fillId="4" borderId="0" xfId="0" applyFont="1" applyFill="1" applyBorder="1" applyAlignment="1">
      <alignment horizontal="left" indent="4"/>
    </xf>
    <xf numFmtId="184" fontId="354" fillId="4" borderId="0" xfId="0" applyNumberFormat="1" applyFont="1" applyFill="1" applyBorder="1" applyAlignment="1">
      <alignment horizontal="center"/>
    </xf>
    <xf numFmtId="184" fontId="354" fillId="4" borderId="0" xfId="0" applyNumberFormat="1" applyFont="1" applyFill="1" applyBorder="1" applyAlignment="1">
      <alignment horizontal="right"/>
    </xf>
    <xf numFmtId="184" fontId="362" fillId="4" borderId="0" xfId="0" applyNumberFormat="1" applyFont="1" applyFill="1" applyBorder="1" applyAlignment="1">
      <alignment horizontal="right"/>
    </xf>
    <xf numFmtId="37" fontId="354" fillId="4" borderId="0" xfId="0" applyNumberFormat="1" applyFont="1" applyFill="1" applyBorder="1" applyAlignment="1">
      <alignment horizontal="right"/>
    </xf>
    <xf numFmtId="0" fontId="352" fillId="4" borderId="0" xfId="0" applyFont="1" applyFill="1" applyBorder="1" applyAlignment="1">
      <alignment horizontal="left" indent="4"/>
    </xf>
    <xf numFmtId="0" fontId="352" fillId="4" borderId="0" xfId="0" applyFont="1" applyFill="1" applyBorder="1" applyAlignment="1">
      <alignment horizontal="left" indent="5"/>
    </xf>
    <xf numFmtId="184" fontId="352" fillId="4" borderId="0" xfId="0" applyNumberFormat="1" applyFont="1" applyFill="1" applyBorder="1" applyAlignment="1">
      <alignment horizontal="center"/>
    </xf>
    <xf numFmtId="184" fontId="357" fillId="4" borderId="0" xfId="0" applyNumberFormat="1" applyFont="1" applyFill="1" applyBorder="1" applyAlignment="1">
      <alignment horizontal="right"/>
    </xf>
    <xf numFmtId="37" fontId="352" fillId="4" borderId="0" xfId="0" applyNumberFormat="1" applyFont="1" applyFill="1" applyBorder="1" applyAlignment="1">
      <alignment horizontal="right"/>
    </xf>
    <xf numFmtId="0" fontId="357" fillId="4" borderId="0" xfId="0" applyFont="1" applyFill="1" applyBorder="1" applyAlignment="1">
      <alignment horizontal="center"/>
    </xf>
    <xf numFmtId="0" fontId="352" fillId="4" borderId="0" xfId="0" applyFont="1" applyFill="1" applyBorder="1" applyAlignment="1">
      <alignment horizontal="center"/>
    </xf>
    <xf numFmtId="0" fontId="357" fillId="4" borderId="0" xfId="0" applyFont="1" applyFill="1" applyBorder="1" applyAlignment="1">
      <alignment horizontal="right"/>
    </xf>
    <xf numFmtId="184" fontId="369" fillId="4" borderId="0" xfId="0" applyNumberFormat="1" applyFont="1" applyFill="1" applyBorder="1" applyAlignment="1">
      <alignment horizontal="center"/>
    </xf>
    <xf numFmtId="0" fontId="352" fillId="4" borderId="0" xfId="0" applyFont="1" applyFill="1" applyBorder="1" applyAlignment="1">
      <alignment horizontal="left" indent="3"/>
    </xf>
    <xf numFmtId="37" fontId="352" fillId="4" borderId="0" xfId="0" applyNumberFormat="1" applyFont="1" applyFill="1" applyBorder="1" applyAlignment="1">
      <alignment horizontal="center"/>
    </xf>
    <xf numFmtId="0" fontId="354" fillId="4" borderId="0" xfId="0" applyFont="1" applyFill="1" applyBorder="1" applyAlignment="1">
      <alignment horizontal="left" indent="2"/>
    </xf>
    <xf numFmtId="172" fontId="354" fillId="4" borderId="0" xfId="0" applyNumberFormat="1" applyFont="1" applyFill="1" applyBorder="1" applyAlignment="1">
      <alignment horizontal="center"/>
    </xf>
    <xf numFmtId="172" fontId="362" fillId="4" borderId="0" xfId="0" applyNumberFormat="1" applyFont="1" applyFill="1" applyBorder="1" applyAlignment="1">
      <alignment horizontal="right"/>
    </xf>
    <xf numFmtId="172" fontId="354" fillId="4" borderId="0" xfId="0" applyNumberFormat="1" applyFont="1" applyFill="1"/>
    <xf numFmtId="172" fontId="352" fillId="4" borderId="0" xfId="0" applyNumberFormat="1" applyFont="1" applyFill="1" applyBorder="1" applyAlignment="1">
      <alignment horizontal="center"/>
    </xf>
    <xf numFmtId="172" fontId="357" fillId="4" borderId="0" xfId="0" applyNumberFormat="1" applyFont="1" applyFill="1" applyBorder="1" applyAlignment="1">
      <alignment horizontal="right"/>
    </xf>
    <xf numFmtId="172" fontId="355" fillId="4" borderId="0" xfId="0" applyNumberFormat="1" applyFont="1" applyFill="1" applyBorder="1" applyAlignment="1">
      <alignment horizontal="right"/>
    </xf>
    <xf numFmtId="172" fontId="352" fillId="4" borderId="0" xfId="0" applyNumberFormat="1" applyFont="1" applyFill="1"/>
    <xf numFmtId="0" fontId="352" fillId="4" borderId="0" xfId="0" applyFont="1" applyFill="1" applyBorder="1" applyAlignment="1">
      <alignment horizontal="left" indent="2"/>
    </xf>
    <xf numFmtId="181" fontId="357" fillId="4" borderId="0" xfId="1" applyNumberFormat="1" applyFont="1" applyFill="1" applyBorder="1" applyAlignment="1">
      <alignment horizontal="center"/>
    </xf>
    <xf numFmtId="0" fontId="357" fillId="4" borderId="0" xfId="0" applyFont="1" applyFill="1" applyAlignment="1">
      <alignment horizontal="right"/>
    </xf>
    <xf numFmtId="37" fontId="352" fillId="4" borderId="0" xfId="1" applyNumberFormat="1" applyFont="1" applyFill="1" applyBorder="1" applyAlignment="1">
      <alignment horizontal="center"/>
    </xf>
    <xf numFmtId="251" fontId="352" fillId="4" borderId="0" xfId="2" applyNumberFormat="1" applyFont="1" applyFill="1" applyBorder="1" applyAlignment="1">
      <alignment horizontal="right"/>
    </xf>
    <xf numFmtId="251" fontId="357" fillId="4" borderId="0" xfId="2" applyNumberFormat="1" applyFont="1" applyFill="1" applyBorder="1" applyAlignment="1">
      <alignment horizontal="right"/>
    </xf>
    <xf numFmtId="0" fontId="352" fillId="4" borderId="0" xfId="3" applyFont="1" applyFill="1" applyBorder="1" applyAlignment="1">
      <alignment horizontal="left" indent="1"/>
    </xf>
    <xf numFmtId="0" fontId="354" fillId="4" borderId="0" xfId="0" applyFont="1" applyFill="1" applyBorder="1" applyAlignment="1">
      <alignment horizontal="left" indent="3"/>
    </xf>
    <xf numFmtId="37" fontId="354" fillId="4" borderId="0" xfId="1" applyNumberFormat="1" applyFont="1" applyFill="1" applyBorder="1" applyAlignment="1">
      <alignment horizontal="center"/>
    </xf>
    <xf numFmtId="37" fontId="362" fillId="4" borderId="0" xfId="0" applyNumberFormat="1" applyFont="1" applyFill="1" applyBorder="1" applyAlignment="1">
      <alignment horizontal="right"/>
    </xf>
    <xf numFmtId="233" fontId="354" fillId="4" borderId="0" xfId="0" applyNumberFormat="1" applyFont="1" applyFill="1" applyBorder="1" applyAlignment="1">
      <alignment horizontal="right"/>
    </xf>
    <xf numFmtId="233" fontId="352" fillId="4" borderId="0" xfId="0" applyNumberFormat="1" applyFont="1" applyFill="1" applyBorder="1" applyAlignment="1">
      <alignment horizontal="right"/>
    </xf>
    <xf numFmtId="172" fontId="352" fillId="4" borderId="0" xfId="0" applyNumberFormat="1" applyFont="1" applyFill="1" applyAlignment="1">
      <alignment horizontal="right"/>
    </xf>
    <xf numFmtId="0" fontId="354" fillId="4" borderId="0" xfId="0" applyFont="1" applyFill="1" applyBorder="1" applyAlignment="1">
      <alignment horizontal="right"/>
    </xf>
    <xf numFmtId="172" fontId="357" fillId="4" borderId="0" xfId="1" applyNumberFormat="1" applyFont="1" applyFill="1" applyBorder="1" applyAlignment="1">
      <alignment horizontal="center"/>
    </xf>
    <xf numFmtId="172" fontId="352" fillId="4" borderId="0" xfId="1" applyNumberFormat="1" applyFont="1" applyFill="1" applyBorder="1" applyAlignment="1">
      <alignment horizontal="center"/>
    </xf>
    <xf numFmtId="180" fontId="352" fillId="4" borderId="0" xfId="0" applyNumberFormat="1" applyFont="1" applyFill="1" applyBorder="1" applyAlignment="1">
      <alignment horizontal="center"/>
    </xf>
    <xf numFmtId="180" fontId="357" fillId="4" borderId="0" xfId="0" applyNumberFormat="1" applyFont="1" applyFill="1" applyBorder="1" applyAlignment="1">
      <alignment horizontal="right"/>
    </xf>
    <xf numFmtId="0" fontId="369" fillId="4" borderId="0" xfId="0" applyFont="1" applyFill="1" applyBorder="1" applyAlignment="1">
      <alignment horizontal="left" indent="4"/>
    </xf>
    <xf numFmtId="180" fontId="369" fillId="4" borderId="0" xfId="0" applyNumberFormat="1" applyFont="1" applyFill="1" applyBorder="1" applyAlignment="1">
      <alignment horizontal="center"/>
    </xf>
    <xf numFmtId="172" fontId="352" fillId="4" borderId="0" xfId="0" applyNumberFormat="1" applyFont="1" applyFill="1" applyBorder="1" applyAlignment="1"/>
    <xf numFmtId="49" fontId="369" fillId="4" borderId="0" xfId="1" applyNumberFormat="1" applyFont="1" applyFill="1" applyBorder="1" applyAlignment="1">
      <alignment horizontal="left" indent="5"/>
    </xf>
    <xf numFmtId="10" fontId="352" fillId="4" borderId="0" xfId="0" applyNumberFormat="1" applyFont="1" applyFill="1" applyBorder="1" applyAlignment="1">
      <alignment horizontal="right"/>
    </xf>
    <xf numFmtId="0" fontId="352" fillId="4" borderId="0" xfId="0" applyFont="1" applyFill="1" applyBorder="1" applyAlignment="1">
      <alignment horizontal="left" indent="1"/>
    </xf>
    <xf numFmtId="0" fontId="354" fillId="4" borderId="0" xfId="3" applyFont="1" applyFill="1" applyBorder="1" applyAlignment="1">
      <alignment horizontal="left" indent="3"/>
    </xf>
    <xf numFmtId="37" fontId="354" fillId="4" borderId="0" xfId="0" applyNumberFormat="1" applyFont="1" applyFill="1" applyBorder="1" applyAlignment="1">
      <alignment horizontal="center"/>
    </xf>
    <xf numFmtId="0" fontId="352" fillId="4" borderId="0" xfId="3" applyFont="1" applyFill="1" applyBorder="1" applyAlignment="1">
      <alignment horizontal="left" indent="3"/>
    </xf>
    <xf numFmtId="0" fontId="354" fillId="4" borderId="0" xfId="3" applyFont="1" applyFill="1" applyBorder="1" applyAlignment="1">
      <alignment horizontal="left" indent="2"/>
    </xf>
    <xf numFmtId="0" fontId="362" fillId="4" borderId="0" xfId="0" applyFont="1" applyFill="1" applyBorder="1" applyAlignment="1">
      <alignment horizontal="right"/>
    </xf>
    <xf numFmtId="0" fontId="352" fillId="4" borderId="0" xfId="3" applyFont="1" applyFill="1" applyBorder="1" applyAlignment="1">
      <alignment horizontal="left" indent="4"/>
    </xf>
    <xf numFmtId="0" fontId="352" fillId="4" borderId="0" xfId="1" applyNumberFormat="1" applyFont="1" applyFill="1" applyBorder="1" applyAlignment="1">
      <alignment horizontal="left" indent="4"/>
    </xf>
    <xf numFmtId="176" fontId="357" fillId="4" borderId="0" xfId="1" applyNumberFormat="1" applyFont="1" applyFill="1" applyBorder="1" applyAlignment="1">
      <alignment horizontal="right"/>
    </xf>
    <xf numFmtId="0" fontId="352" fillId="4" borderId="0" xfId="3" applyFont="1" applyFill="1" applyBorder="1" applyAlignment="1">
      <alignment horizontal="left" indent="2"/>
    </xf>
    <xf numFmtId="175" fontId="352" fillId="4" borderId="0" xfId="1" applyNumberFormat="1" applyFont="1" applyFill="1" applyBorder="1" applyAlignment="1">
      <alignment horizontal="center"/>
    </xf>
    <xf numFmtId="181" fontId="357" fillId="4" borderId="0" xfId="1" applyNumberFormat="1" applyFont="1" applyFill="1" applyBorder="1"/>
    <xf numFmtId="0" fontId="381" fillId="4" borderId="0" xfId="1" applyNumberFormat="1" applyFont="1" applyFill="1" applyBorder="1" applyAlignment="1">
      <alignment horizontal="left" indent="1"/>
    </xf>
    <xf numFmtId="9" fontId="352" fillId="4" borderId="0" xfId="1" applyNumberFormat="1" applyFont="1" applyFill="1" applyBorder="1" applyAlignment="1">
      <alignment horizontal="center"/>
    </xf>
    <xf numFmtId="49" fontId="360" fillId="4" borderId="0" xfId="1" applyNumberFormat="1" applyFont="1" applyFill="1" applyBorder="1" applyAlignment="1">
      <alignment horizontal="left" indent="6"/>
    </xf>
    <xf numFmtId="49" fontId="360" fillId="4" borderId="0" xfId="1" applyNumberFormat="1" applyFont="1" applyFill="1" applyBorder="1" applyAlignment="1">
      <alignment horizontal="right" indent="3"/>
    </xf>
    <xf numFmtId="49" fontId="352" fillId="4" borderId="0" xfId="1" applyNumberFormat="1" applyFont="1" applyFill="1" applyBorder="1" applyAlignment="1">
      <alignment horizontal="left" indent="6"/>
    </xf>
    <xf numFmtId="9" fontId="352" fillId="4" borderId="0" xfId="1" applyNumberFormat="1" applyFont="1" applyFill="1" applyBorder="1" applyAlignment="1">
      <alignment horizontal="left" indent="5"/>
    </xf>
    <xf numFmtId="9" fontId="352" fillId="4" borderId="0" xfId="0" applyNumberFormat="1" applyFont="1" applyFill="1"/>
    <xf numFmtId="9" fontId="352" fillId="4" borderId="0" xfId="1" applyNumberFormat="1" applyFont="1" applyFill="1"/>
    <xf numFmtId="184" fontId="354" fillId="4" borderId="0" xfId="1" applyNumberFormat="1" applyFont="1" applyFill="1" applyAlignment="1">
      <alignment horizontal="center"/>
    </xf>
    <xf numFmtId="184" fontId="354" fillId="4" borderId="0" xfId="1" applyNumberFormat="1" applyFont="1" applyFill="1" applyAlignment="1">
      <alignment horizontal="right"/>
    </xf>
    <xf numFmtId="9" fontId="352" fillId="4" borderId="0" xfId="1" applyNumberFormat="1" applyFont="1" applyFill="1" applyBorder="1" applyAlignment="1">
      <alignment horizontal="left" indent="3"/>
    </xf>
    <xf numFmtId="9" fontId="352" fillId="4" borderId="0" xfId="1" applyNumberFormat="1" applyFont="1" applyFill="1" applyBorder="1"/>
    <xf numFmtId="0" fontId="352" fillId="4" borderId="0" xfId="1" applyNumberFormat="1" applyFont="1" applyFill="1" applyBorder="1" applyAlignment="1">
      <alignment horizontal="left" indent="3"/>
    </xf>
    <xf numFmtId="174" fontId="354" fillId="4" borderId="0" xfId="1" applyNumberFormat="1" applyFont="1" applyFill="1" applyAlignment="1">
      <alignment horizontal="right"/>
    </xf>
    <xf numFmtId="175" fontId="352" fillId="4" borderId="0" xfId="1" applyNumberFormat="1" applyFont="1" applyFill="1" applyAlignment="1">
      <alignment horizontal="right"/>
    </xf>
    <xf numFmtId="180" fontId="377" fillId="4" borderId="0" xfId="0" applyNumberFormat="1" applyFont="1" applyFill="1"/>
    <xf numFmtId="172" fontId="360" fillId="4" borderId="0" xfId="1" applyNumberFormat="1" applyFont="1" applyFill="1" applyBorder="1" applyAlignment="1">
      <alignment horizontal="right"/>
    </xf>
    <xf numFmtId="181" fontId="360" fillId="4" borderId="0" xfId="1" applyNumberFormat="1" applyFont="1" applyFill="1" applyAlignment="1">
      <alignment horizontal="center"/>
    </xf>
    <xf numFmtId="9" fontId="356" fillId="4" borderId="0" xfId="1" applyNumberFormat="1" applyFont="1" applyFill="1" applyBorder="1" applyAlignment="1">
      <alignment horizontal="right"/>
    </xf>
    <xf numFmtId="176" fontId="379" fillId="4" borderId="0" xfId="1" applyNumberFormat="1" applyFont="1" applyFill="1" applyBorder="1" applyAlignment="1">
      <alignment horizontal="right"/>
    </xf>
    <xf numFmtId="9" fontId="360" fillId="4" borderId="0" xfId="1" applyNumberFormat="1" applyFont="1" applyFill="1" applyBorder="1" applyAlignment="1">
      <alignment horizontal="left" indent="5"/>
    </xf>
    <xf numFmtId="9" fontId="360" fillId="4" borderId="0" xfId="1" applyNumberFormat="1" applyFont="1" applyFill="1" applyBorder="1"/>
    <xf numFmtId="172" fontId="363" fillId="4" borderId="0" xfId="1" applyNumberFormat="1" applyFont="1" applyFill="1" applyAlignment="1">
      <alignment horizontal="right"/>
    </xf>
    <xf numFmtId="172" fontId="363" fillId="4" borderId="0" xfId="1" applyNumberFormat="1" applyFont="1" applyFill="1" applyBorder="1" applyAlignment="1">
      <alignment horizontal="right"/>
    </xf>
    <xf numFmtId="0" fontId="364" fillId="4" borderId="0" xfId="0" applyFont="1" applyFill="1"/>
    <xf numFmtId="172" fontId="364" fillId="4" borderId="0" xfId="1" applyNumberFormat="1" applyFont="1" applyFill="1" applyAlignment="1">
      <alignment horizontal="right"/>
    </xf>
    <xf numFmtId="172" fontId="364" fillId="4" borderId="0" xfId="1" applyNumberFormat="1" applyFont="1" applyFill="1" applyBorder="1" applyAlignment="1">
      <alignment horizontal="right"/>
    </xf>
    <xf numFmtId="172" fontId="364" fillId="4" borderId="0" xfId="2" applyNumberFormat="1" applyFont="1" applyFill="1" applyBorder="1" applyAlignment="1">
      <alignment horizontal="right"/>
    </xf>
    <xf numFmtId="9" fontId="360" fillId="4" borderId="0" xfId="1" applyNumberFormat="1" applyFont="1" applyFill="1"/>
    <xf numFmtId="37" fontId="364" fillId="4" borderId="0" xfId="1" applyNumberFormat="1" applyFont="1" applyFill="1" applyBorder="1" applyAlignment="1">
      <alignment horizontal="right"/>
    </xf>
    <xf numFmtId="176" fontId="364" fillId="4" borderId="0" xfId="2" applyNumberFormat="1" applyFont="1" applyFill="1" applyBorder="1" applyAlignment="1">
      <alignment horizontal="right"/>
    </xf>
    <xf numFmtId="0" fontId="352" fillId="4" borderId="0" xfId="1" applyNumberFormat="1" applyFont="1" applyFill="1" applyBorder="1" applyAlignment="1">
      <alignment horizontal="right"/>
    </xf>
    <xf numFmtId="345" fontId="360" fillId="4" borderId="0" xfId="1" applyNumberFormat="1" applyFont="1" applyFill="1" applyBorder="1" applyAlignment="1">
      <alignment horizontal="right"/>
    </xf>
    <xf numFmtId="49" fontId="352" fillId="4" borderId="0" xfId="1" applyNumberFormat="1" applyFont="1" applyFill="1" applyBorder="1" applyAlignment="1">
      <alignment horizontal="left"/>
    </xf>
    <xf numFmtId="233" fontId="354" fillId="4" borderId="0" xfId="1" applyNumberFormat="1" applyFont="1" applyFill="1" applyBorder="1" applyAlignment="1">
      <alignment horizontal="right"/>
    </xf>
    <xf numFmtId="180" fontId="352" fillId="4" borderId="0" xfId="2" applyNumberFormat="1" applyFont="1" applyFill="1"/>
    <xf numFmtId="0" fontId="354" fillId="4" borderId="0" xfId="1" applyNumberFormat="1" applyFont="1" applyFill="1" applyBorder="1" applyAlignment="1">
      <alignment horizontal="left"/>
    </xf>
    <xf numFmtId="184" fontId="354" fillId="4" borderId="0" xfId="0" applyNumberFormat="1" applyFont="1" applyFill="1" applyAlignment="1">
      <alignment horizontal="center"/>
    </xf>
    <xf numFmtId="184" fontId="354" fillId="4" borderId="0" xfId="0" applyNumberFormat="1" applyFont="1" applyFill="1" applyAlignment="1">
      <alignment horizontal="right"/>
    </xf>
    <xf numFmtId="184" fontId="354" fillId="4" borderId="0" xfId="1" applyNumberFormat="1" applyFont="1" applyFill="1" applyBorder="1" applyAlignment="1">
      <alignment horizontal="right"/>
    </xf>
    <xf numFmtId="0" fontId="370" fillId="4" borderId="0" xfId="1" applyNumberFormat="1" applyFont="1" applyFill="1" applyBorder="1" applyAlignment="1">
      <alignment horizontal="left" indent="3"/>
    </xf>
    <xf numFmtId="0" fontId="370" fillId="4" borderId="0" xfId="1" applyNumberFormat="1" applyFont="1" applyFill="1" applyBorder="1" applyAlignment="1">
      <alignment horizontal="left" indent="4"/>
    </xf>
    <xf numFmtId="0" fontId="352" fillId="4" borderId="0" xfId="0" applyFont="1" applyFill="1" applyBorder="1" applyAlignment="1">
      <alignment horizontal="left" vertical="center" indent="5"/>
    </xf>
    <xf numFmtId="0" fontId="377" fillId="4" borderId="0" xfId="1" applyNumberFormat="1" applyFont="1" applyFill="1" applyBorder="1" applyAlignment="1">
      <alignment horizontal="right"/>
    </xf>
    <xf numFmtId="180" fontId="359" fillId="4" borderId="0" xfId="0" applyNumberFormat="1" applyFont="1" applyFill="1" applyAlignment="1">
      <alignment horizontal="center" vertical="center"/>
    </xf>
    <xf numFmtId="0" fontId="351" fillId="4" borderId="0" xfId="0" applyFont="1" applyFill="1"/>
    <xf numFmtId="181" fontId="359" fillId="4" borderId="0" xfId="1" applyNumberFormat="1" applyFont="1" applyFill="1"/>
    <xf numFmtId="49" fontId="360" fillId="4" borderId="0" xfId="1" applyNumberFormat="1" applyFont="1" applyFill="1" applyBorder="1" applyAlignment="1">
      <alignment horizontal="left" indent="1"/>
    </xf>
    <xf numFmtId="49" fontId="354" fillId="4" borderId="0" xfId="1" applyNumberFormat="1" applyFont="1" applyFill="1" applyBorder="1" applyAlignment="1">
      <alignment horizontal="left" indent="3"/>
    </xf>
    <xf numFmtId="49" fontId="369" fillId="4" borderId="0" xfId="1" applyNumberFormat="1" applyFont="1" applyFill="1" applyBorder="1" applyAlignment="1">
      <alignment horizontal="left" indent="3"/>
    </xf>
    <xf numFmtId="0" fontId="380" fillId="4" borderId="0" xfId="0" applyFont="1" applyFill="1" applyAlignment="1">
      <alignment horizontal="center"/>
    </xf>
    <xf numFmtId="0" fontId="354" fillId="4" borderId="0" xfId="0" applyFont="1" applyFill="1" applyAlignment="1">
      <alignment horizontal="center"/>
    </xf>
    <xf numFmtId="0" fontId="380" fillId="4" borderId="0" xfId="0" applyFont="1" applyFill="1"/>
    <xf numFmtId="0" fontId="352" fillId="4" borderId="0" xfId="0" applyFont="1" applyFill="1" applyBorder="1" applyAlignment="1">
      <alignment horizontal="left" vertical="center" indent="6"/>
    </xf>
    <xf numFmtId="180" fontId="352" fillId="4" borderId="0" xfId="0" applyNumberFormat="1" applyFont="1" applyFill="1" applyAlignment="1">
      <alignment horizontal="center" vertical="center"/>
    </xf>
    <xf numFmtId="180" fontId="352" fillId="4" borderId="0" xfId="0" applyNumberFormat="1" applyFont="1" applyFill="1" applyAlignment="1">
      <alignment horizontal="right" vertical="center"/>
    </xf>
    <xf numFmtId="176" fontId="352" fillId="4" borderId="0" xfId="2" applyNumberFormat="1" applyFont="1" applyFill="1" applyBorder="1" applyAlignment="1">
      <alignment horizontal="right" vertical="center"/>
    </xf>
    <xf numFmtId="180" fontId="369" fillId="4" borderId="0" xfId="2" applyNumberFormat="1" applyFont="1" applyFill="1" applyBorder="1" applyAlignment="1">
      <alignment horizontal="center"/>
    </xf>
    <xf numFmtId="0" fontId="354" fillId="4" borderId="0" xfId="0" applyFont="1" applyFill="1" applyAlignment="1">
      <alignment horizontal="right"/>
    </xf>
    <xf numFmtId="9" fontId="375" fillId="4" borderId="0" xfId="1" applyNumberFormat="1" applyFont="1" applyFill="1" applyBorder="1" applyAlignment="1">
      <alignment horizontal="right"/>
    </xf>
    <xf numFmtId="0" fontId="352" fillId="4" borderId="0" xfId="0" applyFont="1" applyFill="1" applyAlignment="1">
      <alignment horizontal="center"/>
    </xf>
    <xf numFmtId="0" fontId="354" fillId="4" borderId="0" xfId="0" applyNumberFormat="1" applyFont="1" applyFill="1" applyBorder="1" applyAlignment="1">
      <alignment horizontal="left" indent="1"/>
    </xf>
    <xf numFmtId="2" fontId="354" fillId="4" borderId="0" xfId="0" applyNumberFormat="1" applyFont="1" applyFill="1" applyAlignment="1">
      <alignment horizontal="center"/>
    </xf>
    <xf numFmtId="2" fontId="354" fillId="4" borderId="0" xfId="0" applyNumberFormat="1" applyFont="1" applyFill="1"/>
    <xf numFmtId="2" fontId="354" fillId="4" borderId="0" xfId="1" applyNumberFormat="1" applyFont="1" applyFill="1" applyBorder="1" applyAlignment="1">
      <alignment horizontal="right"/>
    </xf>
    <xf numFmtId="0" fontId="360" fillId="4" borderId="0" xfId="1" applyNumberFormat="1" applyFont="1" applyFill="1" applyBorder="1" applyAlignment="1">
      <alignment horizontal="left" indent="1"/>
    </xf>
    <xf numFmtId="0" fontId="376" fillId="4" borderId="0" xfId="1" applyNumberFormat="1" applyFont="1" applyFill="1" applyBorder="1" applyAlignment="1">
      <alignment horizontal="left" indent="1"/>
    </xf>
    <xf numFmtId="176" fontId="376" fillId="4" borderId="0" xfId="1" applyNumberFormat="1" applyFont="1" applyFill="1" applyBorder="1" applyAlignment="1">
      <alignment horizontal="center"/>
    </xf>
    <xf numFmtId="0" fontId="376" fillId="4" borderId="0" xfId="0" applyFont="1" applyFill="1"/>
    <xf numFmtId="0" fontId="354" fillId="4" borderId="0" xfId="0" applyNumberFormat="1" applyFont="1" applyFill="1" applyBorder="1" applyAlignment="1">
      <alignment horizontal="left" indent="3"/>
    </xf>
    <xf numFmtId="0" fontId="352" fillId="4" borderId="0" xfId="0" applyNumberFormat="1" applyFont="1" applyFill="1" applyBorder="1" applyAlignment="1">
      <alignment horizontal="left" indent="3"/>
    </xf>
    <xf numFmtId="0" fontId="360" fillId="4" borderId="0" xfId="1" applyNumberFormat="1" applyFont="1" applyFill="1" applyBorder="1" applyAlignment="1">
      <alignment horizontal="left" indent="2"/>
    </xf>
    <xf numFmtId="0" fontId="360" fillId="4" borderId="0" xfId="1" applyNumberFormat="1" applyFont="1" applyFill="1" applyBorder="1" applyAlignment="1">
      <alignment horizontal="left" indent="3"/>
    </xf>
    <xf numFmtId="0" fontId="354" fillId="4" borderId="0" xfId="1" applyNumberFormat="1" applyFont="1" applyFill="1" applyBorder="1" applyAlignment="1">
      <alignment horizontal="left" indent="3"/>
    </xf>
    <xf numFmtId="184" fontId="354" fillId="4" borderId="0" xfId="1" applyNumberFormat="1" applyFont="1" applyFill="1" applyBorder="1" applyAlignment="1">
      <alignment horizontal="center"/>
    </xf>
    <xf numFmtId="184" fontId="354" fillId="4" borderId="0" xfId="0" applyNumberFormat="1" applyFont="1" applyFill="1"/>
    <xf numFmtId="0" fontId="360" fillId="4" borderId="0" xfId="1" applyNumberFormat="1" applyFont="1" applyFill="1" applyBorder="1" applyAlignment="1">
      <alignment horizontal="left" indent="6"/>
    </xf>
    <xf numFmtId="171" fontId="360" fillId="4" borderId="0" xfId="1" applyFont="1" applyFill="1" applyBorder="1" applyAlignment="1">
      <alignment horizontal="right"/>
    </xf>
    <xf numFmtId="184" fontId="352" fillId="4" borderId="0" xfId="0" applyNumberFormat="1" applyFont="1" applyFill="1" applyAlignment="1">
      <alignment horizontal="center"/>
    </xf>
    <xf numFmtId="184" fontId="363" fillId="4" borderId="0" xfId="0" applyNumberFormat="1" applyFont="1" applyFill="1" applyAlignment="1">
      <alignment horizontal="right"/>
    </xf>
    <xf numFmtId="0" fontId="378" fillId="4" borderId="0" xfId="0" applyNumberFormat="1" applyFont="1" applyFill="1" applyBorder="1" applyAlignment="1">
      <alignment horizontal="left" vertical="center" indent="3"/>
    </xf>
    <xf numFmtId="251" fontId="378" fillId="4" borderId="0" xfId="2" applyNumberFormat="1" applyFont="1" applyFill="1" applyBorder="1" applyAlignment="1">
      <alignment horizontal="center"/>
    </xf>
    <xf numFmtId="251" fontId="352" fillId="4" borderId="0" xfId="2" applyNumberFormat="1" applyFont="1" applyFill="1" applyBorder="1" applyAlignment="1">
      <alignment horizontal="center"/>
    </xf>
    <xf numFmtId="0" fontId="378" fillId="4" borderId="0" xfId="0" applyFont="1" applyFill="1" applyAlignment="1">
      <alignment vertical="center"/>
    </xf>
    <xf numFmtId="0" fontId="352" fillId="4" borderId="0" xfId="0" applyNumberFormat="1" applyFont="1" applyFill="1" applyBorder="1" applyAlignment="1">
      <alignment horizontal="left" indent="2"/>
    </xf>
    <xf numFmtId="184" fontId="352" fillId="4" borderId="0" xfId="0" applyNumberFormat="1" applyFont="1" applyFill="1"/>
    <xf numFmtId="2" fontId="354" fillId="4" borderId="0" xfId="0" applyNumberFormat="1" applyFont="1" applyFill="1" applyAlignment="1">
      <alignment horizontal="right"/>
    </xf>
    <xf numFmtId="174" fontId="354" fillId="4" borderId="0" xfId="0" applyNumberFormat="1" applyFont="1" applyFill="1" applyAlignment="1">
      <alignment horizontal="right"/>
    </xf>
    <xf numFmtId="184" fontId="360" fillId="4" borderId="0" xfId="0" applyNumberFormat="1" applyFont="1" applyFill="1" applyAlignment="1">
      <alignment horizontal="right"/>
    </xf>
    <xf numFmtId="2" fontId="352" fillId="4" borderId="0" xfId="0" applyNumberFormat="1" applyFont="1" applyFill="1" applyAlignment="1">
      <alignment horizontal="center"/>
    </xf>
    <xf numFmtId="2" fontId="352" fillId="4" borderId="0" xfId="0" applyNumberFormat="1" applyFont="1" applyFill="1"/>
    <xf numFmtId="2" fontId="352" fillId="4" borderId="0" xfId="1" applyNumberFormat="1" applyFont="1" applyFill="1" applyBorder="1" applyAlignment="1">
      <alignment horizontal="right"/>
    </xf>
    <xf numFmtId="2" fontId="352" fillId="4" borderId="0" xfId="0" applyNumberFormat="1" applyFont="1" applyFill="1" applyAlignment="1">
      <alignment horizontal="right"/>
    </xf>
    <xf numFmtId="0" fontId="352" fillId="4" borderId="0" xfId="1" applyNumberFormat="1" applyFont="1" applyFill="1" applyBorder="1" applyAlignment="1">
      <alignment horizontal="left" indent="5"/>
    </xf>
    <xf numFmtId="0" fontId="352" fillId="4" borderId="0" xfId="1" applyNumberFormat="1" applyFont="1" applyFill="1" applyBorder="1" applyAlignment="1">
      <alignment horizontal="left"/>
    </xf>
    <xf numFmtId="233" fontId="360" fillId="4" borderId="0" xfId="1" applyNumberFormat="1" applyFont="1" applyFill="1" applyBorder="1" applyAlignment="1">
      <alignment horizontal="right"/>
    </xf>
    <xf numFmtId="0" fontId="360" fillId="4" borderId="0" xfId="1" applyNumberFormat="1" applyFont="1" applyFill="1" applyBorder="1" applyAlignment="1">
      <alignment horizontal="left" indent="4"/>
    </xf>
    <xf numFmtId="174" fontId="352" fillId="4" borderId="0" xfId="0" applyNumberFormat="1" applyFont="1" applyFill="1" applyAlignment="1">
      <alignment horizontal="right"/>
    </xf>
    <xf numFmtId="0" fontId="352" fillId="4" borderId="0" xfId="1" applyNumberFormat="1" applyFont="1" applyFill="1" applyBorder="1" applyAlignment="1">
      <alignment horizontal="left" indent="2"/>
    </xf>
    <xf numFmtId="4" fontId="360" fillId="4" borderId="0" xfId="1" applyNumberFormat="1" applyFont="1" applyFill="1" applyBorder="1" applyAlignment="1">
      <alignment horizontal="right"/>
    </xf>
    <xf numFmtId="4" fontId="354" fillId="4" borderId="0" xfId="0" applyNumberFormat="1" applyFont="1" applyFill="1" applyAlignment="1">
      <alignment horizontal="right"/>
    </xf>
    <xf numFmtId="0" fontId="352" fillId="4" borderId="0" xfId="0" applyNumberFormat="1" applyFont="1" applyFill="1" applyBorder="1" applyAlignment="1">
      <alignment horizontal="left" indent="7"/>
    </xf>
    <xf numFmtId="4" fontId="352" fillId="4" borderId="0" xfId="0" applyNumberFormat="1" applyFont="1" applyFill="1" applyAlignment="1">
      <alignment horizontal="right"/>
    </xf>
    <xf numFmtId="0" fontId="354" fillId="4" borderId="0" xfId="1" applyNumberFormat="1" applyFont="1" applyFill="1" applyBorder="1" applyAlignment="1">
      <alignment horizontal="left" indent="5"/>
    </xf>
    <xf numFmtId="176" fontId="354" fillId="4" borderId="0" xfId="1" applyNumberFormat="1" applyFont="1" applyFill="1" applyBorder="1" applyAlignment="1">
      <alignment horizontal="right"/>
    </xf>
    <xf numFmtId="0" fontId="352" fillId="4" borderId="0" xfId="0" applyNumberFormat="1" applyFont="1" applyFill="1" applyBorder="1" applyAlignment="1">
      <alignment horizontal="left" indent="5"/>
    </xf>
    <xf numFmtId="0" fontId="354" fillId="4" borderId="0" xfId="0" applyNumberFormat="1" applyFont="1" applyFill="1" applyBorder="1" applyAlignment="1">
      <alignment horizontal="left" indent="5"/>
    </xf>
    <xf numFmtId="49" fontId="377" fillId="4" borderId="0" xfId="1" applyNumberFormat="1" applyFont="1" applyFill="1" applyBorder="1" applyAlignment="1">
      <alignment horizontal="right"/>
    </xf>
    <xf numFmtId="180" fontId="376" fillId="4" borderId="0" xfId="0" applyNumberFormat="1" applyFont="1" applyFill="1" applyAlignment="1">
      <alignment horizontal="center" vertical="center"/>
    </xf>
    <xf numFmtId="181" fontId="377" fillId="4" borderId="0" xfId="1" applyNumberFormat="1" applyFont="1" applyFill="1"/>
    <xf numFmtId="0" fontId="370" fillId="4" borderId="0" xfId="1" applyNumberFormat="1" applyFont="1" applyFill="1" applyBorder="1" applyAlignment="1">
      <alignment horizontal="left" indent="1"/>
    </xf>
    <xf numFmtId="0" fontId="352" fillId="4" borderId="0" xfId="0" applyNumberFormat="1" applyFont="1" applyFill="1" applyBorder="1" applyAlignment="1">
      <alignment horizontal="left" indent="1"/>
    </xf>
    <xf numFmtId="0" fontId="360" fillId="4" borderId="0" xfId="0" applyNumberFormat="1" applyFont="1" applyFill="1" applyBorder="1" applyAlignment="1">
      <alignment horizontal="left" indent="3"/>
    </xf>
    <xf numFmtId="0" fontId="352" fillId="4" borderId="0" xfId="1" applyNumberFormat="1" applyFont="1" applyFill="1" applyBorder="1" applyAlignment="1">
      <alignment horizontal="left" indent="1"/>
    </xf>
    <xf numFmtId="1" fontId="363" fillId="125" borderId="0" xfId="0" applyNumberFormat="1" applyFont="1" applyFill="1" applyAlignment="1">
      <alignment horizontal="right"/>
    </xf>
    <xf numFmtId="180" fontId="363" fillId="125" borderId="0" xfId="2" applyNumberFormat="1" applyFont="1" applyFill="1" applyBorder="1" applyAlignment="1">
      <alignment horizontal="right"/>
    </xf>
    <xf numFmtId="346" fontId="363" fillId="125" borderId="0" xfId="2" applyNumberFormat="1" applyFont="1" applyFill="1" applyBorder="1" applyAlignment="1">
      <alignment horizontal="right"/>
    </xf>
    <xf numFmtId="174" fontId="364" fillId="125" borderId="0" xfId="0" applyNumberFormat="1" applyFont="1" applyFill="1" applyAlignment="1">
      <alignment horizontal="right"/>
    </xf>
    <xf numFmtId="2" fontId="392" fillId="4" borderId="0" xfId="0" applyNumberFormat="1" applyFont="1" applyFill="1"/>
    <xf numFmtId="2" fontId="392" fillId="4" borderId="0" xfId="1" applyNumberFormat="1" applyFont="1" applyFill="1" applyBorder="1" applyAlignment="1">
      <alignment horizontal="right"/>
    </xf>
    <xf numFmtId="184" fontId="392" fillId="4" borderId="0" xfId="0" applyNumberFormat="1" applyFont="1" applyFill="1" applyAlignment="1">
      <alignment horizontal="right"/>
    </xf>
    <xf numFmtId="2" fontId="363" fillId="125" borderId="0" xfId="0" applyNumberFormat="1" applyFont="1" applyFill="1"/>
    <xf numFmtId="2" fontId="363" fillId="125" borderId="0" xfId="1" applyNumberFormat="1" applyFont="1" applyFill="1" applyBorder="1" applyAlignment="1">
      <alignment horizontal="right"/>
    </xf>
    <xf numFmtId="2" fontId="363" fillId="125" borderId="0" xfId="0" applyNumberFormat="1" applyFont="1" applyFill="1" applyAlignment="1">
      <alignment horizontal="right"/>
    </xf>
    <xf numFmtId="4" fontId="363" fillId="125" borderId="0" xfId="0" applyNumberFormat="1" applyFont="1" applyFill="1" applyAlignment="1">
      <alignment horizontal="right"/>
    </xf>
    <xf numFmtId="0" fontId="393" fillId="4" borderId="0" xfId="0" applyFont="1" applyFill="1"/>
    <xf numFmtId="37" fontId="394" fillId="4" borderId="0" xfId="1" applyNumberFormat="1" applyFont="1" applyFill="1" applyBorder="1" applyAlignment="1">
      <alignment horizontal="right"/>
    </xf>
    <xf numFmtId="176" fontId="394" fillId="4" borderId="0" xfId="1" applyNumberFormat="1" applyFont="1" applyFill="1" applyBorder="1" applyAlignment="1">
      <alignment horizontal="right"/>
    </xf>
    <xf numFmtId="2" fontId="392" fillId="4" borderId="0" xfId="0" applyNumberFormat="1" applyFont="1" applyFill="1" applyAlignment="1">
      <alignment horizontal="right"/>
    </xf>
    <xf numFmtId="174" fontId="392" fillId="4" borderId="0" xfId="0" applyNumberFormat="1" applyFont="1" applyFill="1" applyAlignment="1">
      <alignment horizontal="right"/>
    </xf>
    <xf numFmtId="4" fontId="392" fillId="4" borderId="0" xfId="0" applyNumberFormat="1" applyFont="1" applyFill="1" applyAlignment="1">
      <alignment horizontal="right"/>
    </xf>
    <xf numFmtId="172" fontId="392" fillId="4" borderId="0" xfId="0" applyNumberFormat="1" applyFont="1" applyFill="1" applyAlignment="1">
      <alignment horizontal="right"/>
    </xf>
    <xf numFmtId="176" fontId="393" fillId="4" borderId="0" xfId="1" applyNumberFormat="1" applyFont="1" applyFill="1" applyBorder="1" applyAlignment="1">
      <alignment horizontal="right"/>
    </xf>
    <xf numFmtId="176" fontId="392" fillId="4" borderId="0" xfId="1" applyNumberFormat="1" applyFont="1" applyFill="1" applyBorder="1" applyAlignment="1">
      <alignment horizontal="right"/>
    </xf>
    <xf numFmtId="37" fontId="392" fillId="4" borderId="0" xfId="1" applyNumberFormat="1" applyFont="1" applyFill="1" applyBorder="1" applyAlignment="1">
      <alignment horizontal="right"/>
    </xf>
    <xf numFmtId="172" fontId="392" fillId="4" borderId="0" xfId="1" applyNumberFormat="1" applyFont="1" applyFill="1" applyBorder="1" applyAlignment="1">
      <alignment horizontal="right"/>
    </xf>
    <xf numFmtId="176" fontId="363" fillId="125" borderId="0" xfId="2" applyNumberFormat="1" applyFont="1" applyFill="1" applyBorder="1" applyAlignment="1">
      <alignment horizontal="right"/>
    </xf>
    <xf numFmtId="176" fontId="363" fillId="4" borderId="0" xfId="2" applyNumberFormat="1" applyFont="1" applyFill="1" applyBorder="1" applyAlignment="1">
      <alignment horizontal="right"/>
    </xf>
    <xf numFmtId="0" fontId="363" fillId="0" borderId="0" xfId="0" applyFont="1" applyFill="1" applyBorder="1"/>
    <xf numFmtId="0" fontId="363" fillId="0" borderId="0" xfId="0" applyFont="1" applyFill="1" applyBorder="1" applyAlignment="1">
      <alignment horizontal="right"/>
    </xf>
    <xf numFmtId="0" fontId="363" fillId="5" borderId="0" xfId="0" applyFont="1" applyFill="1" applyBorder="1" applyAlignment="1">
      <alignment vertical="center"/>
    </xf>
    <xf numFmtId="0" fontId="363" fillId="87" borderId="0" xfId="0" applyFont="1" applyFill="1" applyBorder="1" applyAlignment="1">
      <alignment vertical="center"/>
    </xf>
    <xf numFmtId="0" fontId="363" fillId="0" borderId="0" xfId="0" applyFont="1" applyFill="1" applyBorder="1" applyAlignment="1">
      <alignment vertical="center"/>
    </xf>
    <xf numFmtId="0" fontId="364" fillId="0" borderId="0" xfId="0" applyFont="1" applyFill="1" applyBorder="1"/>
    <xf numFmtId="177" fontId="379" fillId="0" borderId="0" xfId="0" applyNumberFormat="1" applyFont="1" applyFill="1" applyBorder="1"/>
    <xf numFmtId="0" fontId="379" fillId="0" borderId="0" xfId="0" applyFont="1" applyFill="1" applyBorder="1"/>
    <xf numFmtId="177" fontId="363" fillId="0" borderId="0" xfId="0" applyNumberFormat="1" applyFont="1" applyFill="1" applyBorder="1"/>
    <xf numFmtId="9" fontId="363" fillId="0" borderId="0" xfId="0" applyNumberFormat="1" applyFont="1" applyFill="1" applyBorder="1"/>
    <xf numFmtId="0" fontId="363" fillId="4" borderId="0" xfId="2327" applyFont="1" applyFill="1" applyBorder="1"/>
    <xf numFmtId="181" fontId="364" fillId="0" borderId="0" xfId="1" applyNumberFormat="1" applyFont="1" applyFill="1" applyBorder="1"/>
    <xf numFmtId="181" fontId="363" fillId="0" borderId="0" xfId="1" applyNumberFormat="1" applyFont="1" applyFill="1" applyBorder="1"/>
    <xf numFmtId="0" fontId="363" fillId="4" borderId="0" xfId="0" applyFont="1" applyFill="1" applyBorder="1"/>
    <xf numFmtId="0" fontId="364" fillId="4" borderId="0" xfId="0" applyFont="1" applyFill="1" applyBorder="1"/>
    <xf numFmtId="0" fontId="379" fillId="4" borderId="0" xfId="0" applyFont="1" applyFill="1" applyBorder="1"/>
    <xf numFmtId="181" fontId="363" fillId="4" borderId="0" xfId="1" applyNumberFormat="1" applyFont="1" applyFill="1" applyBorder="1"/>
    <xf numFmtId="0" fontId="363" fillId="4" borderId="0" xfId="0" applyFont="1" applyFill="1" applyBorder="1" applyAlignment="1">
      <alignment vertical="center"/>
    </xf>
    <xf numFmtId="175" fontId="363" fillId="4" borderId="0" xfId="1" applyNumberFormat="1" applyFont="1" applyFill="1" applyBorder="1"/>
    <xf numFmtId="181" fontId="364" fillId="4" borderId="0" xfId="1" applyNumberFormat="1" applyFont="1" applyFill="1" applyBorder="1"/>
    <xf numFmtId="181" fontId="379" fillId="4" borderId="0" xfId="1" applyNumberFormat="1" applyFont="1" applyFill="1" applyBorder="1"/>
    <xf numFmtId="175" fontId="379" fillId="4" borderId="0" xfId="1" applyNumberFormat="1" applyFont="1" applyFill="1" applyBorder="1"/>
    <xf numFmtId="175" fontId="364" fillId="4" borderId="0" xfId="1" applyNumberFormat="1" applyFont="1" applyFill="1" applyBorder="1"/>
    <xf numFmtId="177" fontId="363" fillId="4" borderId="0" xfId="1" applyNumberFormat="1" applyFont="1" applyFill="1" applyBorder="1"/>
    <xf numFmtId="0" fontId="363" fillId="4" borderId="0" xfId="1" applyNumberFormat="1" applyFont="1" applyFill="1" applyBorder="1"/>
    <xf numFmtId="181" fontId="379" fillId="0" borderId="0" xfId="1" applyNumberFormat="1" applyFont="1" applyFill="1" applyBorder="1"/>
    <xf numFmtId="0" fontId="395" fillId="0" borderId="0" xfId="0" applyFont="1"/>
    <xf numFmtId="0" fontId="363" fillId="126" borderId="0" xfId="0" applyFont="1" applyFill="1" applyBorder="1" applyAlignment="1">
      <alignment vertical="center"/>
    </xf>
    <xf numFmtId="0" fontId="363" fillId="87" borderId="0" xfId="0" applyFont="1" applyFill="1" applyBorder="1"/>
    <xf numFmtId="181" fontId="364" fillId="125" borderId="0" xfId="1" applyNumberFormat="1" applyFont="1" applyFill="1" applyAlignment="1">
      <alignment horizontal="right"/>
    </xf>
    <xf numFmtId="9" fontId="364" fillId="125" borderId="0" xfId="2" applyFont="1" applyFill="1" applyAlignment="1">
      <alignment horizontal="right"/>
    </xf>
    <xf numFmtId="169" fontId="364" fillId="125" borderId="0" xfId="1" applyNumberFormat="1" applyFont="1" applyFill="1" applyAlignment="1">
      <alignment horizontal="right"/>
    </xf>
    <xf numFmtId="9" fontId="363" fillId="125" borderId="0" xfId="1" applyNumberFormat="1" applyFont="1" applyFill="1" applyBorder="1" applyAlignment="1">
      <alignment horizontal="right"/>
    </xf>
    <xf numFmtId="9" fontId="363" fillId="125" borderId="0" xfId="2" applyNumberFormat="1" applyFont="1" applyFill="1" applyBorder="1" applyAlignment="1">
      <alignment horizontal="right"/>
    </xf>
    <xf numFmtId="37" fontId="364" fillId="4" borderId="0" xfId="1" applyNumberFormat="1" applyFont="1" applyFill="1" applyAlignment="1">
      <alignment horizontal="right"/>
    </xf>
    <xf numFmtId="9" fontId="379" fillId="125" borderId="0" xfId="1" applyNumberFormat="1" applyFont="1" applyFill="1" applyBorder="1" applyAlignment="1">
      <alignment horizontal="right"/>
    </xf>
    <xf numFmtId="180" fontId="379" fillId="125" borderId="0" xfId="1" applyNumberFormat="1" applyFont="1" applyFill="1" applyBorder="1" applyAlignment="1">
      <alignment horizontal="right"/>
    </xf>
    <xf numFmtId="37" fontId="364" fillId="4" borderId="0" xfId="2" applyNumberFormat="1" applyFont="1" applyFill="1" applyBorder="1" applyAlignment="1">
      <alignment horizontal="right"/>
    </xf>
    <xf numFmtId="3" fontId="363" fillId="125" borderId="0" xfId="1" applyNumberFormat="1" applyFont="1" applyFill="1" applyBorder="1" applyAlignment="1">
      <alignment horizontal="right"/>
    </xf>
    <xf numFmtId="3" fontId="379" fillId="125" borderId="0" xfId="1" applyNumberFormat="1" applyFont="1" applyFill="1" applyBorder="1" applyAlignment="1">
      <alignment horizontal="right"/>
    </xf>
    <xf numFmtId="9" fontId="364" fillId="4" borderId="0" xfId="1" applyNumberFormat="1" applyFont="1" applyFill="1" applyBorder="1" applyAlignment="1">
      <alignment horizontal="right"/>
    </xf>
    <xf numFmtId="181" fontId="363" fillId="4" borderId="0" xfId="1" applyNumberFormat="1" applyFont="1" applyFill="1" applyAlignment="1">
      <alignment horizontal="right"/>
    </xf>
    <xf numFmtId="14" fontId="352" fillId="2" borderId="0" xfId="0" applyNumberFormat="1" applyFont="1" applyFill="1" applyBorder="1" applyAlignment="1">
      <alignment horizontal="right" vertical="center"/>
    </xf>
    <xf numFmtId="0" fontId="352" fillId="2" borderId="0" xfId="0" applyFont="1" applyFill="1" applyBorder="1" applyAlignment="1">
      <alignment horizontal="right" vertical="center"/>
    </xf>
    <xf numFmtId="10" fontId="352" fillId="4" borderId="0" xfId="1" applyNumberFormat="1" applyFont="1" applyFill="1" applyBorder="1" applyAlignment="1">
      <alignment horizontal="right"/>
    </xf>
    <xf numFmtId="184" fontId="354" fillId="93" borderId="0" xfId="1" applyNumberFormat="1" applyFont="1" applyFill="1" applyBorder="1" applyAlignment="1">
      <alignment horizontal="right"/>
    </xf>
    <xf numFmtId="37" fontId="354" fillId="93" borderId="0" xfId="0" applyNumberFormat="1" applyFont="1" applyFill="1" applyAlignment="1">
      <alignment horizontal="right"/>
    </xf>
    <xf numFmtId="251" fontId="354" fillId="4" borderId="0" xfId="2" applyNumberFormat="1" applyFont="1" applyFill="1" applyBorder="1" applyAlignment="1">
      <alignment horizontal="right"/>
    </xf>
    <xf numFmtId="232" fontId="352" fillId="4" borderId="0" xfId="0" applyNumberFormat="1" applyFont="1" applyFill="1" applyBorder="1" applyAlignment="1">
      <alignment horizontal="right"/>
    </xf>
    <xf numFmtId="176" fontId="376" fillId="4" borderId="0" xfId="1" applyNumberFormat="1" applyFont="1" applyFill="1" applyBorder="1" applyAlignment="1">
      <alignment horizontal="right"/>
    </xf>
    <xf numFmtId="3" fontId="377" fillId="4" borderId="0" xfId="1" applyNumberFormat="1" applyFont="1" applyFill="1" applyBorder="1" applyAlignment="1">
      <alignment horizontal="right"/>
    </xf>
    <xf numFmtId="9" fontId="376" fillId="4" borderId="0" xfId="2" applyFont="1" applyFill="1" applyBorder="1" applyAlignment="1">
      <alignment horizontal="right"/>
    </xf>
    <xf numFmtId="180" fontId="377" fillId="4" borderId="0" xfId="1" applyNumberFormat="1" applyFont="1" applyFill="1" applyBorder="1" applyAlignment="1">
      <alignment horizontal="right"/>
    </xf>
    <xf numFmtId="180" fontId="377" fillId="4" borderId="0" xfId="2" applyNumberFormat="1" applyFont="1" applyFill="1" applyBorder="1" applyAlignment="1">
      <alignment horizontal="right"/>
    </xf>
    <xf numFmtId="172" fontId="363" fillId="4" borderId="0" xfId="2" applyNumberFormat="1" applyFont="1" applyFill="1" applyBorder="1" applyAlignment="1">
      <alignment horizontal="right"/>
    </xf>
    <xf numFmtId="180" fontId="363" fillId="125" borderId="0" xfId="1" applyNumberFormat="1" applyFont="1" applyFill="1" applyBorder="1" applyAlignment="1">
      <alignment horizontal="right"/>
    </xf>
    <xf numFmtId="172" fontId="393" fillId="4" borderId="0" xfId="2" applyNumberFormat="1" applyFont="1" applyFill="1" applyBorder="1" applyAlignment="1">
      <alignment horizontal="right"/>
    </xf>
    <xf numFmtId="184" fontId="396" fillId="4" borderId="0" xfId="0" applyNumberFormat="1" applyFont="1" applyFill="1" applyBorder="1" applyAlignment="1">
      <alignment horizontal="right"/>
    </xf>
    <xf numFmtId="184" fontId="377" fillId="4" borderId="0" xfId="0" applyNumberFormat="1" applyFont="1" applyFill="1" applyBorder="1" applyAlignment="1">
      <alignment horizontal="right"/>
    </xf>
    <xf numFmtId="184" fontId="364" fillId="4" borderId="0" xfId="0" applyNumberFormat="1" applyFont="1" applyFill="1" applyBorder="1" applyAlignment="1">
      <alignment horizontal="right"/>
    </xf>
    <xf numFmtId="180" fontId="377" fillId="4" borderId="0" xfId="0" applyNumberFormat="1" applyFont="1" applyFill="1" applyBorder="1" applyAlignment="1">
      <alignment horizontal="right"/>
    </xf>
    <xf numFmtId="172" fontId="363" fillId="4" borderId="0" xfId="0" applyNumberFormat="1" applyFont="1" applyFill="1" applyBorder="1" applyAlignment="1">
      <alignment horizontal="right"/>
    </xf>
    <xf numFmtId="184" fontId="363" fillId="4" borderId="0" xfId="0" applyNumberFormat="1" applyFont="1" applyFill="1" applyBorder="1" applyAlignment="1">
      <alignment horizontal="right"/>
    </xf>
    <xf numFmtId="10" fontId="377" fillId="4" borderId="0" xfId="0" applyNumberFormat="1" applyFont="1" applyFill="1" applyBorder="1" applyAlignment="1">
      <alignment horizontal="right"/>
    </xf>
    <xf numFmtId="0" fontId="364" fillId="125" borderId="0" xfId="0" applyFont="1" applyFill="1" applyBorder="1"/>
    <xf numFmtId="0" fontId="363" fillId="125" borderId="0" xfId="0" applyFont="1" applyFill="1" applyBorder="1"/>
    <xf numFmtId="0" fontId="363" fillId="125" borderId="0" xfId="0" applyFont="1" applyFill="1" applyBorder="1" applyAlignment="1">
      <alignment horizontal="right"/>
    </xf>
    <xf numFmtId="176" fontId="363" fillId="125" borderId="0" xfId="0" applyNumberFormat="1" applyFont="1" applyFill="1" applyAlignment="1">
      <alignment horizontal="right"/>
    </xf>
    <xf numFmtId="180" fontId="363" fillId="125" borderId="0" xfId="0" applyNumberFormat="1" applyFont="1" applyFill="1" applyAlignment="1">
      <alignment horizontal="right"/>
    </xf>
    <xf numFmtId="176" fontId="363" fillId="125" borderId="0" xfId="2" applyNumberFormat="1" applyFont="1" applyFill="1" applyBorder="1" applyAlignment="1">
      <alignment horizontal="center"/>
    </xf>
    <xf numFmtId="176" fontId="363" fillId="125" borderId="0" xfId="0" applyNumberFormat="1" applyFont="1" applyFill="1" applyBorder="1" applyAlignment="1">
      <alignment horizontal="right"/>
    </xf>
    <xf numFmtId="176" fontId="363" fillId="125" borderId="0" xfId="2" applyNumberFormat="1" applyFont="1" applyFill="1" applyBorder="1" applyAlignment="1"/>
    <xf numFmtId="176" fontId="363" fillId="125" borderId="0" xfId="0" applyNumberFormat="1" applyFont="1" applyFill="1" applyBorder="1" applyAlignment="1"/>
    <xf numFmtId="180" fontId="363" fillId="125" borderId="0" xfId="2893" applyNumberFormat="1" applyFont="1" applyFill="1" applyBorder="1" applyAlignment="1">
      <alignment wrapText="1"/>
    </xf>
    <xf numFmtId="180" fontId="363" fillId="125" borderId="0" xfId="2" applyNumberFormat="1" applyFont="1" applyFill="1" applyBorder="1" applyAlignment="1">
      <alignment horizontal="right" wrapText="1"/>
    </xf>
    <xf numFmtId="182" fontId="363" fillId="125" borderId="0" xfId="1" applyNumberFormat="1" applyFont="1" applyFill="1" applyBorder="1" applyAlignment="1">
      <alignment horizontal="center"/>
    </xf>
    <xf numFmtId="182" fontId="363" fillId="125" borderId="0" xfId="1" applyNumberFormat="1" applyFont="1" applyFill="1" applyBorder="1" applyAlignment="1">
      <alignment horizontal="right"/>
    </xf>
    <xf numFmtId="39" fontId="363" fillId="125" borderId="0" xfId="0" applyNumberFormat="1" applyFont="1" applyFill="1" applyBorder="1" applyAlignment="1">
      <alignment horizontal="right"/>
    </xf>
    <xf numFmtId="0" fontId="363" fillId="125" borderId="0" xfId="0" applyNumberFormat="1" applyFont="1" applyFill="1" applyBorder="1" applyAlignment="1"/>
    <xf numFmtId="39" fontId="363" fillId="125" borderId="0" xfId="0" applyNumberFormat="1" applyFont="1" applyFill="1" applyBorder="1" applyAlignment="1"/>
    <xf numFmtId="4" fontId="363" fillId="125" borderId="0" xfId="0" applyNumberFormat="1" applyFont="1" applyFill="1" applyBorder="1" applyAlignment="1"/>
    <xf numFmtId="4" fontId="363" fillId="125" borderId="0" xfId="0" applyNumberFormat="1" applyFont="1" applyFill="1" applyBorder="1" applyAlignment="1">
      <alignment horizontal="right"/>
    </xf>
    <xf numFmtId="182" fontId="364" fillId="125" borderId="0" xfId="1" applyNumberFormat="1" applyFont="1" applyFill="1" applyBorder="1" applyAlignment="1">
      <alignment horizontal="center"/>
    </xf>
    <xf numFmtId="182" fontId="364" fillId="125" borderId="0" xfId="1" applyNumberFormat="1" applyFont="1" applyFill="1" applyBorder="1" applyAlignment="1">
      <alignment horizontal="right"/>
    </xf>
    <xf numFmtId="180" fontId="363" fillId="125" borderId="0" xfId="2" applyNumberFormat="1" applyFont="1" applyFill="1" applyBorder="1" applyAlignment="1">
      <alignment horizontal="center"/>
    </xf>
    <xf numFmtId="10" fontId="363" fillId="125" borderId="0" xfId="0" applyNumberFormat="1" applyFont="1" applyFill="1" applyBorder="1" applyAlignment="1">
      <alignment horizontal="right"/>
    </xf>
    <xf numFmtId="10" fontId="363" fillId="125" borderId="0" xfId="2" applyNumberFormat="1" applyFont="1" applyFill="1" applyBorder="1" applyAlignment="1"/>
    <xf numFmtId="180" fontId="363" fillId="125" borderId="0" xfId="0" applyNumberFormat="1" applyFont="1" applyFill="1" applyBorder="1" applyAlignment="1">
      <alignment horizontal="right"/>
    </xf>
    <xf numFmtId="0" fontId="363" fillId="125" borderId="0" xfId="0" applyFont="1" applyFill="1" applyAlignment="1"/>
    <xf numFmtId="3" fontId="363" fillId="125" borderId="0" xfId="0" applyNumberFormat="1" applyFont="1" applyFill="1" applyAlignment="1">
      <alignment horizontal="right"/>
    </xf>
    <xf numFmtId="171" fontId="363" fillId="125" borderId="0" xfId="1125" applyNumberFormat="1" applyFont="1" applyFill="1" applyBorder="1"/>
    <xf numFmtId="10" fontId="363" fillId="125" borderId="0" xfId="0" applyNumberFormat="1" applyFont="1" applyFill="1" applyAlignment="1">
      <alignment horizontal="right"/>
    </xf>
    <xf numFmtId="49" fontId="380" fillId="4" borderId="0" xfId="1" applyNumberFormat="1" applyFont="1" applyFill="1" applyBorder="1" applyAlignment="1">
      <alignment horizontal="right" indent="1"/>
    </xf>
    <xf numFmtId="180" fontId="380" fillId="4" borderId="0" xfId="2" applyNumberFormat="1" applyFont="1" applyFill="1" applyBorder="1" applyAlignment="1">
      <alignment horizontal="center"/>
    </xf>
    <xf numFmtId="180" fontId="354" fillId="4" borderId="0" xfId="2" applyNumberFormat="1" applyFont="1" applyFill="1" applyBorder="1" applyAlignment="1">
      <alignment horizontal="center"/>
    </xf>
    <xf numFmtId="49" fontId="380" fillId="4" borderId="0" xfId="1" quotePrefix="1" applyNumberFormat="1" applyFont="1" applyFill="1" applyBorder="1" applyAlignment="1">
      <alignment horizontal="right" indent="1"/>
    </xf>
    <xf numFmtId="49" fontId="384" fillId="4" borderId="0" xfId="1" quotePrefix="1" applyNumberFormat="1" applyFont="1" applyFill="1" applyBorder="1" applyAlignment="1">
      <alignment horizontal="right" indent="1"/>
    </xf>
    <xf numFmtId="180" fontId="384" fillId="4" borderId="0" xfId="2" applyNumberFormat="1" applyFont="1" applyFill="1" applyBorder="1" applyAlignment="1">
      <alignment horizontal="center"/>
    </xf>
    <xf numFmtId="0" fontId="384" fillId="4" borderId="0" xfId="0" applyFont="1" applyFill="1"/>
    <xf numFmtId="181" fontId="384" fillId="4" borderId="0" xfId="1" applyNumberFormat="1" applyFont="1" applyFill="1" applyBorder="1"/>
    <xf numFmtId="0" fontId="18" fillId="84" borderId="0" xfId="0" applyFont="1" applyFill="1"/>
    <xf numFmtId="3" fontId="18" fillId="4" borderId="0" xfId="2" applyNumberFormat="1" applyFont="1" applyFill="1"/>
    <xf numFmtId="3" fontId="20" fillId="4" borderId="0" xfId="2" applyNumberFormat="1" applyFont="1" applyFill="1" applyBorder="1"/>
    <xf numFmtId="0" fontId="319" fillId="4" borderId="0" xfId="2529" applyFont="1" applyFill="1"/>
    <xf numFmtId="37" fontId="397" fillId="4" borderId="0" xfId="2529" applyNumberFormat="1" applyFont="1" applyFill="1" applyBorder="1"/>
    <xf numFmtId="0" fontId="349" fillId="125" borderId="0" xfId="2529" applyFont="1" applyFill="1" applyBorder="1"/>
    <xf numFmtId="174" fontId="349" fillId="125" borderId="0" xfId="2529" applyNumberFormat="1" applyFont="1" applyFill="1" applyBorder="1"/>
    <xf numFmtId="174" fontId="349" fillId="125" borderId="0" xfId="2529" applyNumberFormat="1" applyFont="1" applyFill="1" applyBorder="1" applyAlignment="1">
      <alignment horizontal="right"/>
    </xf>
    <xf numFmtId="174" fontId="348" fillId="125" borderId="0" xfId="2529" applyNumberFormat="1" applyFont="1" applyFill="1" applyBorder="1"/>
    <xf numFmtId="0" fontId="348" fillId="125" borderId="0" xfId="2529" applyFont="1" applyFill="1" applyBorder="1"/>
    <xf numFmtId="0" fontId="348" fillId="125" borderId="0" xfId="2529" applyFont="1" applyFill="1" applyBorder="1" applyAlignment="1">
      <alignment horizontal="right"/>
    </xf>
    <xf numFmtId="0" fontId="349" fillId="125" borderId="0" xfId="2529" applyFont="1" applyFill="1" applyBorder="1" applyAlignment="1">
      <alignment horizontal="right"/>
    </xf>
    <xf numFmtId="172" fontId="348" fillId="125" borderId="0" xfId="2529" applyNumberFormat="1" applyFont="1" applyFill="1" applyBorder="1"/>
    <xf numFmtId="177" fontId="350" fillId="125" borderId="0" xfId="1" applyNumberFormat="1" applyFont="1" applyFill="1" applyBorder="1" applyAlignment="1">
      <alignment horizontal="right"/>
    </xf>
    <xf numFmtId="177" fontId="398" fillId="4" borderId="0" xfId="2" applyNumberFormat="1" applyFont="1" applyFill="1" applyBorder="1" applyAlignment="1">
      <alignment horizontal="right"/>
    </xf>
    <xf numFmtId="176" fontId="398" fillId="4" borderId="0" xfId="1" applyNumberFormat="1" applyFont="1" applyFill="1" applyBorder="1" applyAlignment="1">
      <alignment horizontal="right"/>
    </xf>
    <xf numFmtId="177" fontId="398" fillId="4" borderId="0" xfId="1" applyNumberFormat="1" applyFont="1" applyFill="1" applyBorder="1" applyAlignment="1">
      <alignment horizontal="right"/>
    </xf>
    <xf numFmtId="9" fontId="348" fillId="125" borderId="0" xfId="2529" applyNumberFormat="1" applyFont="1" applyFill="1" applyAlignment="1">
      <alignment horizontal="right"/>
    </xf>
    <xf numFmtId="37" fontId="348" fillId="125" borderId="0" xfId="2529" applyNumberFormat="1" applyFont="1" applyFill="1" applyBorder="1"/>
    <xf numFmtId="0" fontId="348" fillId="125" borderId="0" xfId="2529" applyFont="1" applyFill="1" applyAlignment="1">
      <alignment horizontal="right"/>
    </xf>
    <xf numFmtId="180" fontId="348" fillId="125" borderId="0" xfId="2" applyNumberFormat="1" applyFont="1" applyFill="1" applyBorder="1"/>
    <xf numFmtId="14" fontId="399" fillId="0" borderId="0" xfId="0" applyNumberFormat="1" applyFont="1" applyAlignment="1">
      <alignment horizontal="right"/>
    </xf>
    <xf numFmtId="0" fontId="399" fillId="0" borderId="0" xfId="0" applyFont="1" applyAlignment="1">
      <alignment horizontal="right"/>
    </xf>
    <xf numFmtId="350" fontId="363" fillId="125" borderId="0" xfId="1" applyNumberFormat="1" applyFont="1" applyFill="1" applyBorder="1" applyAlignment="1">
      <alignment horizontal="right"/>
    </xf>
    <xf numFmtId="9" fontId="363" fillId="125" borderId="0" xfId="2" applyFont="1" applyFill="1" applyAlignment="1">
      <alignment horizontal="right"/>
    </xf>
    <xf numFmtId="172" fontId="363" fillId="0" borderId="0" xfId="0" applyNumberFormat="1" applyFont="1" applyFill="1" applyAlignment="1">
      <alignment horizontal="right"/>
    </xf>
    <xf numFmtId="181" fontId="363" fillId="125" borderId="0" xfId="1108" applyNumberFormat="1" applyFont="1" applyFill="1" applyBorder="1"/>
    <xf numFmtId="346" fontId="363" fillId="125" borderId="0" xfId="2" applyNumberFormat="1" applyFont="1" applyFill="1" applyBorder="1"/>
    <xf numFmtId="350" fontId="363" fillId="125" borderId="0" xfId="1" quotePrefix="1" applyNumberFormat="1" applyFont="1" applyFill="1" applyBorder="1" applyAlignment="1">
      <alignment horizontal="right"/>
    </xf>
    <xf numFmtId="0" fontId="18" fillId="4" borderId="0" xfId="0" applyNumberFormat="1" applyFont="1" applyFill="1" applyBorder="1" applyAlignment="1">
      <alignment horizontal="left" indent="7"/>
    </xf>
    <xf numFmtId="180" fontId="18" fillId="4" borderId="0" xfId="2529" applyNumberFormat="1" applyFont="1" applyFill="1" applyBorder="1" applyAlignment="1">
      <alignment horizontal="right"/>
    </xf>
    <xf numFmtId="0" fontId="366" fillId="0" borderId="0" xfId="0" applyFont="1" applyAlignment="1">
      <alignment horizontal="left"/>
    </xf>
    <xf numFmtId="3" fontId="366" fillId="0" borderId="0" xfId="0" applyNumberFormat="1" applyFont="1"/>
    <xf numFmtId="0" fontId="357" fillId="4" borderId="0" xfId="2529" applyFont="1" applyFill="1" applyBorder="1" applyAlignment="1">
      <alignment horizontal="left" indent="1"/>
    </xf>
    <xf numFmtId="0" fontId="400" fillId="126" borderId="144" xfId="0" applyFont="1" applyFill="1" applyBorder="1" applyAlignment="1">
      <alignment horizontal="left"/>
    </xf>
    <xf numFmtId="0" fontId="400" fillId="126" borderId="144" xfId="0" applyFont="1" applyFill="1" applyBorder="1"/>
    <xf numFmtId="0" fontId="400" fillId="126" borderId="144" xfId="0" applyFont="1" applyFill="1" applyBorder="1" applyAlignment="1">
      <alignment horizontal="right"/>
    </xf>
    <xf numFmtId="0" fontId="357" fillId="4" borderId="0" xfId="2529" applyFont="1" applyFill="1" applyBorder="1" applyAlignment="1">
      <alignment horizontal="left" indent="2"/>
    </xf>
    <xf numFmtId="9" fontId="366" fillId="0" borderId="0" xfId="2" applyFont="1"/>
    <xf numFmtId="3" fontId="401" fillId="0" borderId="0" xfId="0" applyNumberFormat="1" applyFont="1"/>
    <xf numFmtId="0" fontId="357" fillId="4" borderId="0" xfId="2529" quotePrefix="1" applyFont="1" applyFill="1" applyBorder="1" applyAlignment="1">
      <alignment horizontal="left" indent="2"/>
    </xf>
    <xf numFmtId="9" fontId="366" fillId="130" borderId="0" xfId="2" applyFont="1" applyFill="1"/>
    <xf numFmtId="9" fontId="366" fillId="131" borderId="0" xfId="2" applyFont="1" applyFill="1"/>
    <xf numFmtId="9" fontId="366" fillId="132" borderId="0" xfId="2" applyFont="1" applyFill="1"/>
    <xf numFmtId="9" fontId="366" fillId="133" borderId="0" xfId="2" applyFont="1" applyFill="1"/>
    <xf numFmtId="9" fontId="401" fillId="0" borderId="0" xfId="2" applyFont="1"/>
    <xf numFmtId="10" fontId="401" fillId="0" borderId="0" xfId="2" applyNumberFormat="1" applyFont="1"/>
    <xf numFmtId="3" fontId="402" fillId="0" borderId="0" xfId="0" applyNumberFormat="1" applyFont="1"/>
    <xf numFmtId="0" fontId="357" fillId="4" borderId="0" xfId="2529" quotePrefix="1" applyFont="1" applyFill="1" applyBorder="1" applyAlignment="1">
      <alignment horizontal="left" indent="3"/>
    </xf>
    <xf numFmtId="353" fontId="0" fillId="0" borderId="0" xfId="0" applyNumberFormat="1"/>
    <xf numFmtId="0" fontId="357" fillId="4" borderId="0" xfId="2529" quotePrefix="1" applyFont="1" applyFill="1" applyBorder="1" applyAlignment="1">
      <alignment horizontal="left" indent="4"/>
    </xf>
    <xf numFmtId="174" fontId="401" fillId="0" borderId="0" xfId="0" applyNumberFormat="1" applyFont="1"/>
    <xf numFmtId="3" fontId="403" fillId="0" borderId="0" xfId="0" applyNumberFormat="1" applyFont="1"/>
    <xf numFmtId="0" fontId="357" fillId="4" borderId="0" xfId="2529" quotePrefix="1" applyFont="1" applyFill="1" applyBorder="1" applyAlignment="1">
      <alignment horizontal="left" indent="5"/>
    </xf>
    <xf numFmtId="0" fontId="400" fillId="127" borderId="144" xfId="0" applyFont="1" applyFill="1" applyBorder="1" applyAlignment="1">
      <alignment horizontal="left"/>
    </xf>
    <xf numFmtId="0" fontId="358" fillId="127" borderId="144" xfId="2529" quotePrefix="1" applyFont="1" applyFill="1" applyBorder="1" applyAlignment="1">
      <alignment horizontal="left"/>
    </xf>
    <xf numFmtId="3" fontId="400" fillId="127" borderId="144" xfId="0" applyNumberFormat="1" applyFont="1" applyFill="1" applyBorder="1"/>
    <xf numFmtId="0" fontId="404" fillId="127" borderId="144" xfId="0" applyFont="1" applyFill="1" applyBorder="1"/>
    <xf numFmtId="353" fontId="404" fillId="127" borderId="144" xfId="0" applyNumberFormat="1" applyFont="1" applyFill="1" applyBorder="1"/>
    <xf numFmtId="0" fontId="400" fillId="127" borderId="144" xfId="0" applyFont="1" applyFill="1" applyBorder="1"/>
    <xf numFmtId="180" fontId="0" fillId="0" borderId="0" xfId="2" applyNumberFormat="1" applyFont="1"/>
    <xf numFmtId="180" fontId="0" fillId="0" borderId="0" xfId="0" applyNumberFormat="1"/>
    <xf numFmtId="10" fontId="405" fillId="0" borderId="0" xfId="0" applyNumberFormat="1" applyFont="1"/>
    <xf numFmtId="180" fontId="395" fillId="0" borderId="0" xfId="0" applyNumberFormat="1" applyFont="1"/>
    <xf numFmtId="3" fontId="0" fillId="0" borderId="0" xfId="0" applyNumberFormat="1"/>
    <xf numFmtId="3" fontId="406" fillId="0" borderId="0" xfId="0" applyNumberFormat="1" applyFont="1"/>
    <xf numFmtId="9" fontId="402" fillId="0" borderId="0" xfId="2" applyFont="1" applyAlignment="1">
      <alignment horizontal="center"/>
    </xf>
    <xf numFmtId="180" fontId="402" fillId="0" borderId="0" xfId="2" applyNumberFormat="1" applyFont="1" applyAlignment="1">
      <alignment horizontal="center"/>
    </xf>
    <xf numFmtId="354" fontId="0" fillId="0" borderId="0" xfId="0" applyNumberFormat="1"/>
    <xf numFmtId="37" fontId="0" fillId="0" borderId="0" xfId="0" applyNumberFormat="1"/>
    <xf numFmtId="0" fontId="10" fillId="4" borderId="0" xfId="0" quotePrefix="1" applyNumberFormat="1" applyFont="1" applyFill="1" applyBorder="1" applyAlignment="1">
      <alignment horizontal="left" indent="2"/>
    </xf>
    <xf numFmtId="0" fontId="311" fillId="134" borderId="0" xfId="0" applyNumberFormat="1" applyFont="1" applyFill="1" applyBorder="1" applyAlignment="1">
      <alignment horizontal="left" indent="2"/>
    </xf>
    <xf numFmtId="0" fontId="25" fillId="134" borderId="0" xfId="2529" applyFont="1" applyFill="1"/>
    <xf numFmtId="0" fontId="322" fillId="134" borderId="0" xfId="0" applyFont="1" applyFill="1" applyBorder="1"/>
    <xf numFmtId="0" fontId="18" fillId="134" borderId="0" xfId="0" applyNumberFormat="1" applyFont="1" applyFill="1" applyBorder="1" applyAlignment="1">
      <alignment horizontal="left" indent="4"/>
    </xf>
    <xf numFmtId="2" fontId="18" fillId="134" borderId="0" xfId="0" applyNumberFormat="1" applyFont="1" applyFill="1" applyAlignment="1">
      <alignment horizontal="center"/>
    </xf>
    <xf numFmtId="176" fontId="18" fillId="134" borderId="0" xfId="1" applyNumberFormat="1" applyFont="1" applyFill="1" applyBorder="1" applyAlignment="1">
      <alignment horizontal="right"/>
    </xf>
    <xf numFmtId="184" fontId="18" fillId="134" borderId="0" xfId="0" applyNumberFormat="1" applyFont="1" applyFill="1" applyAlignment="1">
      <alignment horizontal="right"/>
    </xf>
    <xf numFmtId="172" fontId="18" fillId="134" borderId="0" xfId="0" applyNumberFormat="1" applyFont="1" applyFill="1" applyAlignment="1">
      <alignment horizontal="right"/>
    </xf>
    <xf numFmtId="3" fontId="18" fillId="134" borderId="0" xfId="0" applyNumberFormat="1" applyFont="1" applyFill="1" applyAlignment="1">
      <alignment horizontal="right"/>
    </xf>
    <xf numFmtId="9" fontId="18" fillId="134" borderId="0" xfId="0" applyNumberFormat="1" applyFont="1" applyFill="1" applyAlignment="1">
      <alignment horizontal="right"/>
    </xf>
    <xf numFmtId="184" fontId="22" fillId="134" borderId="0" xfId="0" applyNumberFormat="1" applyFont="1" applyFill="1" applyAlignment="1">
      <alignment horizontal="right"/>
    </xf>
    <xf numFmtId="2" fontId="18" fillId="134" borderId="0" xfId="0" applyNumberFormat="1" applyFont="1" applyFill="1"/>
    <xf numFmtId="2" fontId="18" fillId="134" borderId="0" xfId="1" applyNumberFormat="1" applyFont="1" applyFill="1" applyBorder="1" applyAlignment="1">
      <alignment horizontal="right"/>
    </xf>
    <xf numFmtId="2" fontId="18" fillId="134" borderId="0" xfId="0" applyNumberFormat="1" applyFont="1" applyFill="1" applyAlignment="1">
      <alignment horizontal="right"/>
    </xf>
    <xf numFmtId="0" fontId="18" fillId="134" borderId="0" xfId="0" applyFont="1" applyFill="1"/>
    <xf numFmtId="184" fontId="309" fillId="134" borderId="0" xfId="0" applyNumberFormat="1" applyFont="1" applyFill="1" applyAlignment="1">
      <alignment horizontal="right"/>
    </xf>
    <xf numFmtId="0" fontId="10" fillId="4" borderId="0" xfId="0" applyNumberFormat="1" applyFont="1" applyFill="1" applyBorder="1" applyAlignment="1">
      <alignment horizontal="left"/>
    </xf>
    <xf numFmtId="4" fontId="10" fillId="4" borderId="0" xfId="0" applyNumberFormat="1" applyFont="1" applyFill="1" applyAlignment="1">
      <alignment horizontal="right"/>
    </xf>
    <xf numFmtId="0" fontId="25" fillId="135" borderId="0" xfId="2529" applyFont="1" applyFill="1"/>
    <xf numFmtId="0" fontId="322" fillId="135" borderId="0" xfId="0" applyFont="1" applyFill="1" applyBorder="1"/>
    <xf numFmtId="0" fontId="18" fillId="135" borderId="0" xfId="0" applyNumberFormat="1" applyFont="1" applyFill="1" applyBorder="1" applyAlignment="1">
      <alignment horizontal="left" indent="4"/>
    </xf>
    <xf numFmtId="2" fontId="18" fillId="135" borderId="0" xfId="0" applyNumberFormat="1" applyFont="1" applyFill="1" applyAlignment="1">
      <alignment horizontal="center"/>
    </xf>
    <xf numFmtId="176" fontId="18" fillId="135" borderId="0" xfId="1" applyNumberFormat="1" applyFont="1" applyFill="1" applyBorder="1" applyAlignment="1">
      <alignment horizontal="right"/>
    </xf>
    <xf numFmtId="184" fontId="18" fillId="135" borderId="0" xfId="0" applyNumberFormat="1" applyFont="1" applyFill="1" applyAlignment="1">
      <alignment horizontal="right"/>
    </xf>
    <xf numFmtId="172" fontId="18" fillId="135" borderId="0" xfId="0" applyNumberFormat="1" applyFont="1" applyFill="1" applyAlignment="1">
      <alignment horizontal="right"/>
    </xf>
    <xf numFmtId="3" fontId="18" fillId="135" borderId="0" xfId="0" applyNumberFormat="1" applyFont="1" applyFill="1" applyAlignment="1">
      <alignment horizontal="right"/>
    </xf>
    <xf numFmtId="9" fontId="18" fillId="135" borderId="0" xfId="0" applyNumberFormat="1" applyFont="1" applyFill="1" applyAlignment="1">
      <alignment horizontal="right"/>
    </xf>
    <xf numFmtId="184" fontId="22" fillId="135" borderId="0" xfId="0" applyNumberFormat="1" applyFont="1" applyFill="1" applyAlignment="1">
      <alignment horizontal="right"/>
    </xf>
    <xf numFmtId="2" fontId="18" fillId="135" borderId="0" xfId="0" applyNumberFormat="1" applyFont="1" applyFill="1"/>
    <xf numFmtId="2" fontId="18" fillId="135" borderId="0" xfId="1" applyNumberFormat="1" applyFont="1" applyFill="1" applyBorder="1" applyAlignment="1">
      <alignment horizontal="right"/>
    </xf>
    <xf numFmtId="2" fontId="18" fillId="135" borderId="0" xfId="0" applyNumberFormat="1" applyFont="1" applyFill="1" applyAlignment="1">
      <alignment horizontal="right"/>
    </xf>
    <xf numFmtId="0" fontId="18" fillId="135" borderId="0" xfId="0" applyFont="1" applyFill="1"/>
    <xf numFmtId="9" fontId="405" fillId="0" borderId="0" xfId="0" applyNumberFormat="1" applyFont="1"/>
    <xf numFmtId="9" fontId="0" fillId="0" borderId="0" xfId="0" applyNumberFormat="1"/>
    <xf numFmtId="9" fontId="18" fillId="137" borderId="0" xfId="2" applyFont="1" applyFill="1" applyAlignment="1">
      <alignment horizontal="right"/>
    </xf>
    <xf numFmtId="3" fontId="18" fillId="4" borderId="0" xfId="0" quotePrefix="1" applyNumberFormat="1" applyFont="1" applyFill="1" applyAlignment="1">
      <alignment horizontal="right"/>
    </xf>
    <xf numFmtId="3" fontId="10" fillId="4" borderId="0" xfId="0" quotePrefix="1" applyNumberFormat="1" applyFont="1" applyFill="1" applyAlignment="1">
      <alignment horizontal="right"/>
    </xf>
    <xf numFmtId="0" fontId="366" fillId="0" borderId="0" xfId="0" applyFont="1" applyAlignment="1">
      <alignment horizontal="center"/>
    </xf>
    <xf numFmtId="0" fontId="366" fillId="0" borderId="0" xfId="0" quotePrefix="1" applyFont="1" applyAlignment="1">
      <alignment horizontal="center"/>
    </xf>
    <xf numFmtId="0" fontId="366" fillId="0" borderId="0" xfId="0" quotePrefix="1" applyFont="1"/>
    <xf numFmtId="0" fontId="366" fillId="0" borderId="0" xfId="0" applyFont="1" applyAlignment="1">
      <alignment horizontal="left" indent="1"/>
    </xf>
    <xf numFmtId="174" fontId="366" fillId="0" borderId="0" xfId="0" applyNumberFormat="1" applyFont="1" applyAlignment="1">
      <alignment horizontal="center"/>
    </xf>
    <xf numFmtId="3" fontId="366" fillId="0" borderId="0" xfId="0" applyNumberFormat="1" applyFont="1" applyAlignment="1">
      <alignment horizontal="center"/>
    </xf>
    <xf numFmtId="9" fontId="366" fillId="0" borderId="0" xfId="4516" applyFont="1" applyAlignment="1">
      <alignment horizontal="center"/>
    </xf>
    <xf numFmtId="0" fontId="366" fillId="0" borderId="0" xfId="0" applyFont="1" applyAlignment="1">
      <alignment horizontal="left" indent="2"/>
    </xf>
    <xf numFmtId="180" fontId="366" fillId="0" borderId="0" xfId="0" applyNumberFormat="1" applyFont="1" applyAlignment="1">
      <alignment horizontal="center"/>
    </xf>
    <xf numFmtId="0" fontId="366" fillId="0" borderId="0" xfId="0" quotePrefix="1" applyFont="1" applyAlignment="1">
      <alignment horizontal="left" indent="2"/>
    </xf>
    <xf numFmtId="180" fontId="366" fillId="0" borderId="0" xfId="4516" applyNumberFormat="1" applyFont="1" applyAlignment="1">
      <alignment horizontal="center"/>
    </xf>
    <xf numFmtId="0" fontId="400" fillId="129" borderId="144" xfId="0" quotePrefix="1" applyFont="1" applyFill="1" applyBorder="1"/>
    <xf numFmtId="0" fontId="400" fillId="129" borderId="144" xfId="0" applyFont="1" applyFill="1" applyBorder="1" applyAlignment="1">
      <alignment horizontal="center"/>
    </xf>
    <xf numFmtId="3" fontId="407" fillId="136" borderId="0" xfId="0" applyNumberFormat="1" applyFont="1" applyFill="1" applyAlignment="1">
      <alignment horizontal="center"/>
    </xf>
    <xf numFmtId="180" fontId="407" fillId="136" borderId="0" xfId="0" applyNumberFormat="1" applyFont="1" applyFill="1" applyAlignment="1">
      <alignment horizontal="center"/>
    </xf>
    <xf numFmtId="9" fontId="407" fillId="136" borderId="0" xfId="0" applyNumberFormat="1" applyFont="1" applyFill="1" applyAlignment="1">
      <alignment horizontal="center"/>
    </xf>
    <xf numFmtId="10" fontId="407" fillId="136" borderId="0" xfId="0" applyNumberFormat="1" applyFont="1" applyFill="1" applyAlignment="1">
      <alignment horizontal="center"/>
    </xf>
    <xf numFmtId="0" fontId="408" fillId="0" borderId="0" xfId="0" applyFont="1" applyAlignment="1">
      <alignment horizontal="left" indent="1"/>
    </xf>
    <xf numFmtId="1" fontId="408" fillId="0" borderId="0" xfId="0" applyNumberFormat="1" applyFont="1" applyAlignment="1">
      <alignment horizontal="center"/>
    </xf>
    <xf numFmtId="0" fontId="0" fillId="0" borderId="0" xfId="0" quotePrefix="1" applyFont="1" applyAlignment="1">
      <alignment horizontal="left" indent="1"/>
    </xf>
    <xf numFmtId="1" fontId="0" fillId="0" borderId="0" xfId="0" applyNumberFormat="1" applyFont="1" applyAlignment="1">
      <alignment horizontal="center"/>
    </xf>
    <xf numFmtId="3" fontId="407" fillId="4" borderId="0" xfId="0" applyNumberFormat="1" applyFont="1" applyFill="1" applyAlignment="1">
      <alignment horizontal="center"/>
    </xf>
    <xf numFmtId="0" fontId="12" fillId="0" borderId="0" xfId="0" applyFont="1" applyAlignment="1">
      <alignment horizontal="left" indent="1"/>
    </xf>
    <xf numFmtId="9" fontId="12" fillId="0" borderId="0" xfId="2" applyFont="1" applyAlignment="1">
      <alignment horizontal="center"/>
    </xf>
    <xf numFmtId="0" fontId="400" fillId="138" borderId="0" xfId="0" applyFont="1" applyFill="1" applyBorder="1" applyAlignment="1">
      <alignment horizontal="left"/>
    </xf>
    <xf numFmtId="0" fontId="358" fillId="138" borderId="0" xfId="2529" quotePrefix="1" applyFont="1" applyFill="1" applyBorder="1" applyAlignment="1">
      <alignment horizontal="left"/>
    </xf>
    <xf numFmtId="3" fontId="400" fillId="138" borderId="0" xfId="0" applyNumberFormat="1" applyFont="1" applyFill="1" applyBorder="1"/>
    <xf numFmtId="0" fontId="404" fillId="138" borderId="0" xfId="0" applyFont="1" applyFill="1" applyBorder="1"/>
    <xf numFmtId="353" fontId="404" fillId="138" borderId="0" xfId="0" applyNumberFormat="1" applyFont="1" applyFill="1" applyBorder="1"/>
    <xf numFmtId="0" fontId="400" fillId="138" borderId="0" xfId="0" applyFont="1" applyFill="1" applyBorder="1"/>
    <xf numFmtId="0" fontId="358" fillId="127" borderId="144" xfId="2529" quotePrefix="1" applyFont="1" applyFill="1" applyBorder="1" applyAlignment="1">
      <alignment horizontal="left" indent="1"/>
    </xf>
    <xf numFmtId="0" fontId="358" fillId="126" borderId="144" xfId="0" applyFont="1" applyFill="1" applyBorder="1"/>
    <xf numFmtId="0" fontId="18" fillId="0" borderId="0" xfId="0" applyFont="1"/>
    <xf numFmtId="0" fontId="18" fillId="0" borderId="0" xfId="0" quotePrefix="1" applyFont="1"/>
    <xf numFmtId="0" fontId="352" fillId="0" borderId="0" xfId="0" applyFont="1"/>
    <xf numFmtId="0" fontId="409" fillId="0" borderId="0" xfId="1542" applyFont="1" applyAlignment="1">
      <alignment horizontal="left" indent="1"/>
    </xf>
    <xf numFmtId="0" fontId="410" fillId="0" borderId="0" xfId="1542" applyFont="1" applyAlignment="1">
      <alignment horizontal="left" indent="2"/>
    </xf>
    <xf numFmtId="0" fontId="411" fillId="0" borderId="0" xfId="1542" applyFont="1" applyAlignment="1">
      <alignment horizontal="left" indent="2"/>
    </xf>
    <xf numFmtId="180" fontId="401" fillId="0" borderId="0" xfId="2" applyNumberFormat="1" applyFont="1"/>
    <xf numFmtId="0" fontId="412" fillId="0" borderId="0" xfId="0" quotePrefix="1" applyFont="1" applyAlignment="1">
      <alignment horizontal="left" indent="1"/>
    </xf>
    <xf numFmtId="0" fontId="413" fillId="4" borderId="0" xfId="0" applyFont="1" applyFill="1" applyAlignment="1">
      <alignment horizontal="left" indent="4"/>
    </xf>
    <xf numFmtId="0" fontId="413" fillId="0" borderId="0" xfId="0" quotePrefix="1" applyFont="1" applyAlignment="1">
      <alignment horizontal="left" indent="5"/>
    </xf>
    <xf numFmtId="0" fontId="413" fillId="0" borderId="0" xfId="0" quotePrefix="1" applyFont="1" applyAlignment="1">
      <alignment horizontal="left" indent="2"/>
    </xf>
    <xf numFmtId="0" fontId="413" fillId="0" borderId="0" xfId="0" applyFont="1"/>
    <xf numFmtId="0" fontId="413" fillId="0" borderId="0" xfId="0" quotePrefix="1" applyFont="1"/>
    <xf numFmtId="0" fontId="413" fillId="0" borderId="0" xfId="0" quotePrefix="1" applyFont="1" applyAlignment="1">
      <alignment horizontal="left" indent="1"/>
    </xf>
    <xf numFmtId="10" fontId="402" fillId="125" borderId="0" xfId="2" applyNumberFormat="1" applyFont="1" applyFill="1"/>
    <xf numFmtId="9" fontId="402" fillId="125" borderId="0" xfId="2" applyNumberFormat="1" applyFont="1" applyFill="1"/>
    <xf numFmtId="1" fontId="402" fillId="125" borderId="0" xfId="2" applyNumberFormat="1" applyFont="1" applyFill="1"/>
    <xf numFmtId="184" fontId="401" fillId="0" borderId="0" xfId="0" applyNumberFormat="1" applyFont="1"/>
    <xf numFmtId="174" fontId="366" fillId="0" borderId="0" xfId="0" applyNumberFormat="1" applyFont="1"/>
    <xf numFmtId="180" fontId="366" fillId="0" borderId="0" xfId="0" applyNumberFormat="1" applyFont="1"/>
    <xf numFmtId="0" fontId="352" fillId="0" borderId="0" xfId="0" quotePrefix="1" applyFont="1"/>
    <xf numFmtId="0" fontId="414" fillId="0" borderId="0" xfId="0" applyFont="1" applyAlignment="1">
      <alignment horizontal="left"/>
    </xf>
    <xf numFmtId="0" fontId="412" fillId="0" borderId="0" xfId="0" quotePrefix="1" applyFont="1" applyAlignment="1">
      <alignment horizontal="left" indent="2"/>
    </xf>
    <xf numFmtId="0" fontId="414" fillId="0" borderId="0" xfId="0" applyFont="1"/>
    <xf numFmtId="180" fontId="414" fillId="0" borderId="0" xfId="0" applyNumberFormat="1" applyFont="1"/>
    <xf numFmtId="184" fontId="366" fillId="0" borderId="0" xfId="0" applyNumberFormat="1" applyFont="1"/>
    <xf numFmtId="180" fontId="366" fillId="0" borderId="0" xfId="2" applyNumberFormat="1" applyFont="1"/>
    <xf numFmtId="184" fontId="402" fillId="125" borderId="0" xfId="0" applyNumberFormat="1" applyFont="1" applyFill="1"/>
    <xf numFmtId="0" fontId="410" fillId="0" borderId="0" xfId="1542" applyFont="1" applyAlignment="1">
      <alignment horizontal="left" indent="3"/>
    </xf>
    <xf numFmtId="0" fontId="409" fillId="0" borderId="0" xfId="1542" applyFont="1" applyAlignment="1">
      <alignment horizontal="left" indent="2"/>
    </xf>
    <xf numFmtId="184" fontId="415" fillId="0" borderId="0" xfId="0" applyNumberFormat="1" applyFont="1"/>
    <xf numFmtId="184" fontId="12" fillId="0" borderId="0" xfId="0" applyNumberFormat="1" applyFont="1"/>
    <xf numFmtId="0" fontId="352" fillId="0" borderId="0" xfId="0" applyFont="1" applyAlignment="1">
      <alignment horizontal="left" indent="3"/>
    </xf>
    <xf numFmtId="0" fontId="352" fillId="0" borderId="0" xfId="0" quotePrefix="1" applyFont="1" applyAlignment="1">
      <alignment horizontal="left" indent="3"/>
    </xf>
    <xf numFmtId="3" fontId="415" fillId="0" borderId="0" xfId="0" applyNumberFormat="1" applyFont="1"/>
    <xf numFmtId="0" fontId="409" fillId="0" borderId="0" xfId="1542" quotePrefix="1" applyFont="1" applyAlignment="1">
      <alignment horizontal="left" indent="2"/>
    </xf>
    <xf numFmtId="10" fontId="402" fillId="4" borderId="0" xfId="2" applyNumberFormat="1" applyFont="1" applyFill="1"/>
    <xf numFmtId="3" fontId="416" fillId="0" borderId="0" xfId="0" applyNumberFormat="1" applyFont="1"/>
    <xf numFmtId="10" fontId="403" fillId="0" borderId="0" xfId="0" applyNumberFormat="1" applyFont="1"/>
    <xf numFmtId="184" fontId="403" fillId="0" borderId="0" xfId="0" applyNumberFormat="1" applyFont="1"/>
    <xf numFmtId="9" fontId="403" fillId="0" borderId="0" xfId="0" applyNumberFormat="1" applyFont="1"/>
    <xf numFmtId="1" fontId="402" fillId="0" borderId="0" xfId="0" applyNumberFormat="1" applyFont="1"/>
    <xf numFmtId="0" fontId="400" fillId="139" borderId="144" xfId="0" applyFont="1" applyFill="1" applyBorder="1"/>
    <xf numFmtId="0" fontId="366" fillId="139" borderId="0" xfId="0" applyFont="1" applyFill="1"/>
    <xf numFmtId="0" fontId="0" fillId="139" borderId="0" xfId="0" applyFill="1"/>
    <xf numFmtId="0" fontId="400" fillId="139" borderId="0" xfId="0" applyFont="1" applyFill="1" applyBorder="1"/>
    <xf numFmtId="0" fontId="414" fillId="139" borderId="0" xfId="0" applyFont="1" applyFill="1"/>
    <xf numFmtId="177" fontId="310" fillId="4" borderId="0" xfId="2" applyNumberFormat="1" applyFont="1" applyFill="1" applyBorder="1" applyAlignment="1">
      <alignment horizontal="right"/>
    </xf>
    <xf numFmtId="37" fontId="417" fillId="4" borderId="0" xfId="2529" applyNumberFormat="1" applyFont="1" applyFill="1" applyBorder="1"/>
    <xf numFmtId="3" fontId="394" fillId="4" borderId="0" xfId="1" applyNumberFormat="1" applyFont="1" applyFill="1" applyBorder="1" applyAlignment="1">
      <alignment horizontal="right"/>
    </xf>
    <xf numFmtId="9" fontId="377" fillId="4" borderId="0" xfId="1" applyNumberFormat="1" applyFont="1" applyFill="1" applyBorder="1" applyAlignment="1">
      <alignment horizontal="right"/>
    </xf>
    <xf numFmtId="0" fontId="418" fillId="0" borderId="0" xfId="0" quotePrefix="1" applyFont="1" applyAlignment="1">
      <alignment horizontal="left" indent="2"/>
    </xf>
    <xf numFmtId="9" fontId="419" fillId="0" borderId="0" xfId="2" applyFont="1"/>
    <xf numFmtId="0" fontId="352" fillId="0" borderId="0" xfId="0" quotePrefix="1" applyFont="1" applyAlignment="1">
      <alignment horizontal="left" indent="4"/>
    </xf>
    <xf numFmtId="0" fontId="360" fillId="0" borderId="0" xfId="0" quotePrefix="1" applyFont="1" applyAlignment="1">
      <alignment horizontal="left" indent="4"/>
    </xf>
    <xf numFmtId="0" fontId="419" fillId="139" borderId="0" xfId="0" applyFont="1" applyFill="1"/>
    <xf numFmtId="0" fontId="419" fillId="0" borderId="0" xfId="0" applyFont="1" applyAlignment="1">
      <alignment horizontal="left"/>
    </xf>
    <xf numFmtId="0" fontId="419" fillId="0" borderId="0" xfId="0" applyFont="1"/>
    <xf numFmtId="3" fontId="420" fillId="0" borderId="0" xfId="0" applyNumberFormat="1" applyFont="1"/>
    <xf numFmtId="3" fontId="419" fillId="0" borderId="0" xfId="0" applyNumberFormat="1" applyFont="1"/>
    <xf numFmtId="3" fontId="421" fillId="0" borderId="0" xfId="0" applyNumberFormat="1" applyFont="1"/>
    <xf numFmtId="9" fontId="309" fillId="4" borderId="0" xfId="2" applyFont="1" applyFill="1" applyBorder="1"/>
    <xf numFmtId="10" fontId="309" fillId="4" borderId="0" xfId="2" applyNumberFormat="1" applyFont="1" applyFill="1" applyBorder="1"/>
    <xf numFmtId="37" fontId="348" fillId="4" borderId="0" xfId="2529" applyNumberFormat="1" applyFont="1" applyFill="1" applyBorder="1"/>
    <xf numFmtId="0" fontId="354" fillId="0" borderId="0" xfId="0" quotePrefix="1" applyFont="1" applyAlignment="1">
      <alignment horizontal="left" indent="5"/>
    </xf>
    <xf numFmtId="0" fontId="360" fillId="0" borderId="0" xfId="0" quotePrefix="1" applyFont="1" applyAlignment="1">
      <alignment horizontal="left" indent="5"/>
    </xf>
    <xf numFmtId="355" fontId="366" fillId="0" borderId="0" xfId="0" applyNumberFormat="1" applyFont="1"/>
    <xf numFmtId="175" fontId="366" fillId="4" borderId="0" xfId="4340" applyNumberFormat="1" applyFont="1" applyFill="1" applyBorder="1" applyAlignment="1">
      <alignment horizontal="left"/>
    </xf>
    <xf numFmtId="175" fontId="414" fillId="4" borderId="0" xfId="4340" applyNumberFormat="1" applyFont="1" applyFill="1" applyBorder="1" applyAlignment="1">
      <alignment horizontal="left"/>
    </xf>
    <xf numFmtId="3" fontId="348" fillId="4" borderId="0" xfId="0" applyNumberFormat="1" applyFont="1" applyFill="1" applyAlignment="1">
      <alignment horizontal="right"/>
    </xf>
    <xf numFmtId="1" fontId="309" fillId="4" borderId="0" xfId="2" applyNumberFormat="1" applyFont="1" applyFill="1" applyAlignment="1">
      <alignment horizontal="right"/>
    </xf>
    <xf numFmtId="181" fontId="352" fillId="140" borderId="0" xfId="1" applyNumberFormat="1" applyFont="1" applyFill="1" applyBorder="1" applyAlignment="1">
      <alignment horizontal="right"/>
    </xf>
    <xf numFmtId="49" fontId="381" fillId="4" borderId="0" xfId="1" applyNumberFormat="1" applyFont="1" applyFill="1" applyBorder="1" applyAlignment="1">
      <alignment horizontal="left" indent="2"/>
    </xf>
    <xf numFmtId="49" fontId="382" fillId="4" borderId="0" xfId="1" applyNumberFormat="1" applyFont="1" applyFill="1" applyBorder="1" applyAlignment="1">
      <alignment horizontal="left" indent="3"/>
    </xf>
    <xf numFmtId="49" fontId="383" fillId="4" borderId="0" xfId="1" applyNumberFormat="1" applyFont="1" applyFill="1" applyBorder="1" applyAlignment="1">
      <alignment horizontal="left" indent="4"/>
    </xf>
    <xf numFmtId="49" fontId="381" fillId="4" borderId="0" xfId="1" applyNumberFormat="1" applyFont="1" applyFill="1" applyBorder="1" applyAlignment="1">
      <alignment horizontal="left" indent="4"/>
    </xf>
    <xf numFmtId="49" fontId="382" fillId="4" borderId="0" xfId="1" applyNumberFormat="1" applyFont="1" applyFill="1" applyBorder="1" applyAlignment="1">
      <alignment horizontal="left" indent="5"/>
    </xf>
    <xf numFmtId="49" fontId="382" fillId="4" borderId="0" xfId="1" applyNumberFormat="1" applyFont="1" applyFill="1" applyBorder="1" applyAlignment="1">
      <alignment horizontal="left" indent="4"/>
    </xf>
    <xf numFmtId="49" fontId="383" fillId="4" borderId="0" xfId="1" applyNumberFormat="1" applyFont="1" applyFill="1" applyBorder="1" applyAlignment="1">
      <alignment horizontal="left" indent="2"/>
    </xf>
    <xf numFmtId="49" fontId="383" fillId="4" borderId="0" xfId="1" applyNumberFormat="1" applyFont="1" applyFill="1" applyBorder="1" applyAlignment="1">
      <alignment horizontal="left" indent="5"/>
    </xf>
    <xf numFmtId="180" fontId="354" fillId="128" borderId="0" xfId="1" applyNumberFormat="1" applyFont="1" applyFill="1" applyBorder="1" applyAlignment="1">
      <alignment horizontal="left"/>
    </xf>
    <xf numFmtId="177" fontId="382" fillId="4" borderId="0" xfId="0" applyNumberFormat="1" applyFont="1" applyFill="1" applyBorder="1" applyAlignment="1">
      <alignment horizontal="left" indent="3"/>
    </xf>
    <xf numFmtId="14" fontId="351" fillId="141" borderId="0" xfId="0" applyNumberFormat="1" applyFont="1" applyFill="1" applyBorder="1" applyAlignment="1">
      <alignment horizontal="right" vertical="center"/>
    </xf>
    <xf numFmtId="0" fontId="351" fillId="141" borderId="0" xfId="0" applyFont="1" applyFill="1" applyBorder="1" applyAlignment="1">
      <alignment horizontal="right" vertical="center"/>
    </xf>
    <xf numFmtId="0" fontId="355" fillId="141" borderId="0" xfId="0" applyFont="1" applyFill="1" applyAlignment="1">
      <alignment horizontal="right"/>
    </xf>
    <xf numFmtId="0" fontId="356" fillId="141" borderId="144" xfId="0" applyFont="1" applyFill="1" applyBorder="1" applyAlignment="1">
      <alignment horizontal="right" vertical="center"/>
    </xf>
    <xf numFmtId="0" fontId="355" fillId="141" borderId="0" xfId="0" applyFont="1" applyFill="1" applyAlignment="1">
      <alignment horizontal="right" vertical="center"/>
    </xf>
    <xf numFmtId="37" fontId="356" fillId="141" borderId="0" xfId="0" applyNumberFormat="1" applyFont="1" applyFill="1" applyAlignment="1">
      <alignment horizontal="right"/>
    </xf>
    <xf numFmtId="176" fontId="361" fillId="141" borderId="0" xfId="0" applyNumberFormat="1" applyFont="1" applyFill="1" applyAlignment="1">
      <alignment horizontal="right"/>
    </xf>
    <xf numFmtId="9" fontId="355" fillId="141" borderId="0" xfId="2" applyFont="1" applyFill="1" applyAlignment="1">
      <alignment horizontal="right"/>
    </xf>
    <xf numFmtId="0" fontId="355" fillId="141" borderId="0" xfId="0" applyFont="1" applyFill="1" applyBorder="1" applyAlignment="1">
      <alignment horizontal="right"/>
    </xf>
    <xf numFmtId="37" fontId="356" fillId="141" borderId="0" xfId="1" applyNumberFormat="1" applyFont="1" applyFill="1" applyBorder="1" applyAlignment="1">
      <alignment horizontal="right"/>
    </xf>
    <xf numFmtId="180" fontId="361" fillId="141" borderId="0" xfId="1" applyNumberFormat="1" applyFont="1" applyFill="1" applyBorder="1" applyAlignment="1">
      <alignment horizontal="right"/>
    </xf>
    <xf numFmtId="9" fontId="361" fillId="141" borderId="0" xfId="2" applyNumberFormat="1" applyFont="1" applyFill="1" applyBorder="1" applyAlignment="1">
      <alignment horizontal="right"/>
    </xf>
    <xf numFmtId="37" fontId="355" fillId="141" borderId="0" xfId="1" applyNumberFormat="1" applyFont="1" applyFill="1" applyBorder="1" applyAlignment="1">
      <alignment horizontal="right"/>
    </xf>
    <xf numFmtId="180" fontId="355" fillId="141" borderId="0" xfId="0" applyNumberFormat="1" applyFont="1" applyFill="1" applyAlignment="1">
      <alignment horizontal="right"/>
    </xf>
    <xf numFmtId="346" fontId="355" fillId="141" borderId="0" xfId="2" applyNumberFormat="1" applyFont="1" applyFill="1" applyBorder="1"/>
    <xf numFmtId="172" fontId="355" fillId="141" borderId="0" xfId="1" applyNumberFormat="1" applyFont="1" applyFill="1" applyBorder="1" applyAlignment="1">
      <alignment horizontal="right"/>
    </xf>
    <xf numFmtId="0" fontId="367" fillId="141" borderId="0" xfId="0" applyFont="1" applyFill="1"/>
    <xf numFmtId="0" fontId="361" fillId="141" borderId="0" xfId="0" applyFont="1" applyFill="1" applyAlignment="1">
      <alignment horizontal="right"/>
    </xf>
    <xf numFmtId="172" fontId="356" fillId="141" borderId="0" xfId="1" applyNumberFormat="1" applyFont="1" applyFill="1" applyBorder="1" applyAlignment="1">
      <alignment horizontal="right"/>
    </xf>
    <xf numFmtId="9" fontId="355" fillId="141" borderId="0" xfId="2" applyFont="1" applyFill="1" applyBorder="1" applyAlignment="1">
      <alignment horizontal="right"/>
    </xf>
    <xf numFmtId="9" fontId="355" fillId="141" borderId="0" xfId="2" applyNumberFormat="1" applyFont="1" applyFill="1" applyBorder="1" applyAlignment="1">
      <alignment horizontal="right"/>
    </xf>
    <xf numFmtId="172" fontId="355" fillId="141" borderId="0" xfId="0" applyNumberFormat="1" applyFont="1" applyFill="1" applyAlignment="1">
      <alignment horizontal="right"/>
    </xf>
    <xf numFmtId="181" fontId="373" fillId="141" borderId="0" xfId="1099" applyNumberFormat="1" applyFont="1" applyFill="1"/>
    <xf numFmtId="0" fontId="355" fillId="141" borderId="0" xfId="0" applyFont="1" applyFill="1" applyBorder="1" applyAlignment="1">
      <alignment horizontal="left" indent="3"/>
    </xf>
    <xf numFmtId="37" fontId="361" fillId="141" borderId="0" xfId="2" applyNumberFormat="1" applyFont="1" applyFill="1" applyBorder="1"/>
    <xf numFmtId="181" fontId="373" fillId="141" borderId="0" xfId="1" applyNumberFormat="1" applyFont="1" applyFill="1" applyBorder="1"/>
    <xf numFmtId="172" fontId="356" fillId="141" borderId="0" xfId="0" applyNumberFormat="1" applyFont="1" applyFill="1" applyAlignment="1">
      <alignment horizontal="right"/>
    </xf>
    <xf numFmtId="180" fontId="361" fillId="141" borderId="0" xfId="2" applyNumberFormat="1" applyFont="1" applyFill="1" applyBorder="1" applyAlignment="1">
      <alignment horizontal="right"/>
    </xf>
    <xf numFmtId="180" fontId="355" fillId="141" borderId="0" xfId="2" applyNumberFormat="1" applyFont="1" applyFill="1" applyBorder="1" applyAlignment="1">
      <alignment horizontal="right"/>
    </xf>
    <xf numFmtId="177" fontId="361" fillId="141" borderId="0" xfId="0" applyNumberFormat="1" applyFont="1" applyFill="1" applyAlignment="1">
      <alignment horizontal="right"/>
    </xf>
    <xf numFmtId="39" fontId="356" fillId="141" borderId="0" xfId="0" applyNumberFormat="1" applyFont="1" applyFill="1" applyAlignment="1">
      <alignment horizontal="right"/>
    </xf>
    <xf numFmtId="176" fontId="361" fillId="141" borderId="0" xfId="1803" applyNumberFormat="1" applyFont="1" applyFill="1" applyBorder="1"/>
    <xf numFmtId="39" fontId="355" fillId="141" borderId="0" xfId="0" applyNumberFormat="1" applyFont="1" applyFill="1" applyAlignment="1">
      <alignment horizontal="right"/>
    </xf>
    <xf numFmtId="0" fontId="356" fillId="141" borderId="0" xfId="0" applyFont="1" applyFill="1" applyAlignment="1">
      <alignment horizontal="right"/>
    </xf>
    <xf numFmtId="172" fontId="356" fillId="141" borderId="0" xfId="1" applyNumberFormat="1" applyFont="1" applyFill="1" applyAlignment="1">
      <alignment horizontal="right"/>
    </xf>
    <xf numFmtId="9" fontId="355" fillId="141" borderId="0" xfId="1" applyNumberFormat="1" applyFont="1" applyFill="1" applyAlignment="1">
      <alignment horizontal="right"/>
    </xf>
    <xf numFmtId="184" fontId="356" fillId="141" borderId="0" xfId="0" applyNumberFormat="1" applyFont="1" applyFill="1" applyAlignment="1">
      <alignment horizontal="right"/>
    </xf>
    <xf numFmtId="176" fontId="361" fillId="141" borderId="0" xfId="1" applyNumberFormat="1" applyFont="1" applyFill="1" applyBorder="1" applyAlignment="1">
      <alignment horizontal="right"/>
    </xf>
    <xf numFmtId="9" fontId="355" fillId="141" borderId="0" xfId="1" applyNumberFormat="1" applyFont="1" applyFill="1" applyBorder="1" applyAlignment="1">
      <alignment horizontal="right"/>
    </xf>
    <xf numFmtId="9" fontId="361" fillId="141" borderId="0" xfId="1" applyNumberFormat="1" applyFont="1" applyFill="1" applyBorder="1" applyAlignment="1">
      <alignment horizontal="right"/>
    </xf>
    <xf numFmtId="184" fontId="355" fillId="141" borderId="0" xfId="1" applyNumberFormat="1" applyFont="1" applyFill="1" applyBorder="1" applyAlignment="1">
      <alignment horizontal="right"/>
    </xf>
    <xf numFmtId="181" fontId="355" fillId="141" borderId="0" xfId="1" applyNumberFormat="1" applyFont="1" applyFill="1" applyAlignment="1">
      <alignment horizontal="right"/>
    </xf>
    <xf numFmtId="184" fontId="361" fillId="141" borderId="0" xfId="1" applyNumberFormat="1" applyFont="1" applyFill="1" applyBorder="1" applyAlignment="1">
      <alignment horizontal="right"/>
    </xf>
    <xf numFmtId="177" fontId="361" fillId="141" borderId="0" xfId="1" applyNumberFormat="1" applyFont="1" applyFill="1" applyBorder="1" applyAlignment="1">
      <alignment horizontal="right"/>
    </xf>
    <xf numFmtId="176" fontId="355" fillId="141" borderId="0" xfId="1" applyNumberFormat="1" applyFont="1" applyFill="1" applyBorder="1" applyAlignment="1">
      <alignment horizontal="right"/>
    </xf>
    <xf numFmtId="184" fontId="356" fillId="141" borderId="0" xfId="1" applyNumberFormat="1" applyFont="1" applyFill="1" applyBorder="1" applyAlignment="1">
      <alignment horizontal="right"/>
    </xf>
    <xf numFmtId="184" fontId="355" fillId="141" borderId="0" xfId="0" applyNumberFormat="1" applyFont="1" applyFill="1" applyAlignment="1">
      <alignment horizontal="right"/>
    </xf>
    <xf numFmtId="251" fontId="355" fillId="141" borderId="0" xfId="2" applyNumberFormat="1" applyFont="1" applyFill="1" applyBorder="1" applyAlignment="1">
      <alignment horizontal="right"/>
    </xf>
    <xf numFmtId="9" fontId="355" fillId="141" borderId="0" xfId="2" applyNumberFormat="1" applyFont="1" applyFill="1" applyAlignment="1">
      <alignment horizontal="right"/>
    </xf>
    <xf numFmtId="346" fontId="355" fillId="141" borderId="0" xfId="2" applyNumberFormat="1" applyFont="1" applyFill="1" applyBorder="1" applyAlignment="1">
      <alignment horizontal="right"/>
    </xf>
    <xf numFmtId="181" fontId="355" fillId="141" borderId="0" xfId="1" applyNumberFormat="1" applyFont="1" applyFill="1" applyBorder="1" applyAlignment="1">
      <alignment horizontal="right"/>
    </xf>
    <xf numFmtId="4" fontId="361" fillId="141" borderId="0" xfId="1" applyNumberFormat="1" applyFont="1" applyFill="1" applyBorder="1" applyAlignment="1">
      <alignment horizontal="right"/>
    </xf>
    <xf numFmtId="2" fontId="356" fillId="141" borderId="0" xfId="0" applyNumberFormat="1" applyFont="1" applyFill="1" applyAlignment="1">
      <alignment horizontal="right"/>
    </xf>
    <xf numFmtId="180" fontId="355" fillId="141" borderId="0" xfId="2" applyNumberFormat="1" applyFont="1" applyFill="1"/>
    <xf numFmtId="177" fontId="355" fillId="141" borderId="0" xfId="1" applyNumberFormat="1" applyFont="1" applyFill="1" applyBorder="1" applyAlignment="1">
      <alignment horizontal="right"/>
    </xf>
    <xf numFmtId="180" fontId="355" fillId="141" borderId="0" xfId="0" applyNumberFormat="1" applyFont="1" applyFill="1" applyAlignment="1">
      <alignment horizontal="right" vertical="center"/>
    </xf>
    <xf numFmtId="181" fontId="356" fillId="141" borderId="0" xfId="1" applyNumberFormat="1" applyFont="1" applyFill="1" applyAlignment="1">
      <alignment horizontal="right"/>
    </xf>
    <xf numFmtId="9" fontId="361" fillId="141" borderId="0" xfId="2" applyFont="1" applyFill="1" applyBorder="1" applyAlignment="1">
      <alignment horizontal="right"/>
    </xf>
    <xf numFmtId="180" fontId="355" fillId="141" borderId="0" xfId="1" applyNumberFormat="1" applyFont="1" applyFill="1" applyBorder="1" applyAlignment="1">
      <alignment horizontal="right"/>
    </xf>
    <xf numFmtId="180" fontId="355" fillId="141" borderId="0" xfId="2" applyNumberFormat="1" applyFont="1" applyFill="1" applyAlignment="1">
      <alignment horizontal="right"/>
    </xf>
    <xf numFmtId="181" fontId="361" fillId="141" borderId="0" xfId="1" applyNumberFormat="1" applyFont="1" applyFill="1" applyAlignment="1">
      <alignment horizontal="right"/>
    </xf>
    <xf numFmtId="181" fontId="355" fillId="142" borderId="0" xfId="1" applyNumberFormat="1" applyFont="1" applyFill="1" applyBorder="1" applyAlignment="1">
      <alignment horizontal="right"/>
    </xf>
    <xf numFmtId="181" fontId="355" fillId="143" borderId="0" xfId="1" applyNumberFormat="1" applyFont="1" applyFill="1" applyAlignment="1">
      <alignment horizontal="right"/>
    </xf>
    <xf numFmtId="172" fontId="356" fillId="143" borderId="0" xfId="1" applyNumberFormat="1" applyFont="1" applyFill="1" applyBorder="1" applyAlignment="1">
      <alignment horizontal="right"/>
    </xf>
    <xf numFmtId="176" fontId="361" fillId="143" borderId="0" xfId="1" applyNumberFormat="1" applyFont="1" applyFill="1" applyBorder="1" applyAlignment="1">
      <alignment horizontal="right"/>
    </xf>
    <xf numFmtId="181" fontId="356" fillId="143" borderId="0" xfId="1" applyNumberFormat="1" applyFont="1" applyFill="1" applyAlignment="1">
      <alignment horizontal="right"/>
    </xf>
    <xf numFmtId="172" fontId="356" fillId="143" borderId="0" xfId="1" applyNumberFormat="1" applyFont="1" applyFill="1" applyAlignment="1">
      <alignment horizontal="right"/>
    </xf>
    <xf numFmtId="180" fontId="361" fillId="143" borderId="0" xfId="1" applyNumberFormat="1" applyFont="1" applyFill="1" applyBorder="1" applyAlignment="1">
      <alignment horizontal="right"/>
    </xf>
    <xf numFmtId="181" fontId="355" fillId="143" borderId="0" xfId="1" applyNumberFormat="1" applyFont="1" applyFill="1" applyBorder="1" applyAlignment="1">
      <alignment horizontal="right"/>
    </xf>
    <xf numFmtId="172" fontId="355" fillId="143" borderId="0" xfId="1" applyNumberFormat="1" applyFont="1" applyFill="1" applyAlignment="1">
      <alignment horizontal="right"/>
    </xf>
    <xf numFmtId="180" fontId="355" fillId="143" borderId="0" xfId="1" applyNumberFormat="1" applyFont="1" applyFill="1" applyBorder="1" applyAlignment="1">
      <alignment horizontal="right"/>
    </xf>
    <xf numFmtId="172" fontId="356" fillId="143" borderId="0" xfId="2" applyNumberFormat="1" applyFont="1" applyFill="1" applyBorder="1" applyAlignment="1">
      <alignment horizontal="right"/>
    </xf>
    <xf numFmtId="177" fontId="355" fillId="143" borderId="0" xfId="1" applyNumberFormat="1" applyFont="1" applyFill="1" applyBorder="1" applyAlignment="1">
      <alignment horizontal="right"/>
    </xf>
    <xf numFmtId="180" fontId="361" fillId="143" borderId="0" xfId="2" applyNumberFormat="1" applyFont="1" applyFill="1" applyBorder="1" applyAlignment="1">
      <alignment horizontal="right"/>
    </xf>
    <xf numFmtId="184" fontId="356" fillId="141" borderId="0" xfId="1" applyNumberFormat="1" applyFont="1" applyFill="1" applyAlignment="1">
      <alignment horizontal="right"/>
    </xf>
    <xf numFmtId="172" fontId="355" fillId="141" borderId="0" xfId="1" applyNumberFormat="1" applyFont="1" applyFill="1" applyAlignment="1">
      <alignment horizontal="right"/>
    </xf>
    <xf numFmtId="180" fontId="356" fillId="141" borderId="0" xfId="2" applyNumberFormat="1" applyFont="1" applyFill="1" applyAlignment="1">
      <alignment horizontal="right"/>
    </xf>
    <xf numFmtId="0" fontId="0" fillId="141" borderId="0" xfId="0" applyFill="1"/>
    <xf numFmtId="3" fontId="355" fillId="141" borderId="0" xfId="1" applyNumberFormat="1" applyFont="1" applyFill="1" applyBorder="1" applyAlignment="1">
      <alignment horizontal="right"/>
    </xf>
    <xf numFmtId="37" fontId="356" fillId="141" borderId="0" xfId="1" applyNumberFormat="1" applyFont="1" applyFill="1" applyAlignment="1">
      <alignment horizontal="right"/>
    </xf>
    <xf numFmtId="180" fontId="355" fillId="141" borderId="0" xfId="1" applyNumberFormat="1" applyFont="1" applyFill="1" applyAlignment="1">
      <alignment horizontal="right"/>
    </xf>
    <xf numFmtId="37" fontId="355" fillId="141" borderId="0" xfId="1" applyNumberFormat="1" applyFont="1" applyFill="1" applyAlignment="1">
      <alignment horizontal="right"/>
    </xf>
    <xf numFmtId="181" fontId="356" fillId="141" borderId="0" xfId="1" applyNumberFormat="1" applyFont="1" applyFill="1" applyBorder="1" applyAlignment="1">
      <alignment horizontal="right"/>
    </xf>
    <xf numFmtId="180" fontId="356" fillId="141" borderId="0" xfId="2" applyNumberFormat="1" applyFont="1" applyFill="1" applyBorder="1" applyAlignment="1">
      <alignment horizontal="right"/>
    </xf>
    <xf numFmtId="175" fontId="356" fillId="141" borderId="0" xfId="1" applyNumberFormat="1" applyFont="1" applyFill="1" applyAlignment="1">
      <alignment horizontal="right"/>
    </xf>
    <xf numFmtId="171" fontId="355" fillId="141" borderId="0" xfId="1" applyNumberFormat="1" applyFont="1" applyFill="1" applyAlignment="1">
      <alignment horizontal="right"/>
    </xf>
    <xf numFmtId="175" fontId="356" fillId="141" borderId="0" xfId="1" applyNumberFormat="1" applyFont="1" applyFill="1" applyBorder="1" applyAlignment="1">
      <alignment horizontal="right"/>
    </xf>
    <xf numFmtId="180" fontId="361" fillId="143" borderId="0" xfId="1" applyNumberFormat="1" applyFont="1" applyFill="1" applyAlignment="1">
      <alignment horizontal="right"/>
    </xf>
    <xf numFmtId="337" fontId="361" fillId="143" borderId="0" xfId="1" applyNumberFormat="1" applyFont="1" applyFill="1" applyBorder="1" applyAlignment="1">
      <alignment horizontal="right"/>
    </xf>
    <xf numFmtId="180" fontId="355" fillId="143" borderId="0" xfId="2" applyNumberFormat="1" applyFont="1" applyFill="1" applyAlignment="1">
      <alignment horizontal="right"/>
    </xf>
    <xf numFmtId="184" fontId="355" fillId="141" borderId="0" xfId="1" applyNumberFormat="1" applyFont="1" applyFill="1" applyAlignment="1">
      <alignment horizontal="right"/>
    </xf>
    <xf numFmtId="37" fontId="356" fillId="141" borderId="0" xfId="2" applyNumberFormat="1" applyFont="1" applyFill="1" applyBorder="1" applyAlignment="1">
      <alignment horizontal="right"/>
    </xf>
    <xf numFmtId="172" fontId="355" fillId="141" borderId="0" xfId="2" applyNumberFormat="1" applyFont="1" applyFill="1" applyBorder="1" applyAlignment="1">
      <alignment horizontal="right"/>
    </xf>
    <xf numFmtId="184" fontId="369" fillId="141" borderId="0" xfId="1" applyNumberFormat="1" applyFont="1" applyFill="1" applyAlignment="1">
      <alignment horizontal="right"/>
    </xf>
    <xf numFmtId="0" fontId="363" fillId="141" borderId="0" xfId="0" applyFont="1" applyFill="1" applyAlignment="1">
      <alignment horizontal="right"/>
    </xf>
    <xf numFmtId="176" fontId="363" fillId="141" borderId="0" xfId="0" applyNumberFormat="1" applyFont="1" applyFill="1" applyBorder="1" applyAlignment="1">
      <alignment horizontal="right"/>
    </xf>
    <xf numFmtId="4" fontId="363" fillId="141" borderId="0" xfId="0" applyNumberFormat="1" applyFont="1" applyFill="1" applyAlignment="1">
      <alignment horizontal="right"/>
    </xf>
    <xf numFmtId="4" fontId="364" fillId="141" borderId="0" xfId="0" applyNumberFormat="1" applyFont="1" applyFill="1" applyAlignment="1">
      <alignment horizontal="right"/>
    </xf>
    <xf numFmtId="180" fontId="363" fillId="141" borderId="0" xfId="0" applyNumberFormat="1" applyFont="1" applyFill="1" applyAlignment="1">
      <alignment horizontal="right"/>
    </xf>
    <xf numFmtId="176" fontId="355" fillId="141" borderId="0" xfId="0" applyNumberFormat="1" applyFont="1" applyFill="1" applyBorder="1" applyAlignment="1">
      <alignment horizontal="right"/>
    </xf>
    <xf numFmtId="3" fontId="355" fillId="141" borderId="0" xfId="0" applyNumberFormat="1" applyFont="1" applyFill="1" applyAlignment="1">
      <alignment horizontal="right"/>
    </xf>
    <xf numFmtId="175" fontId="378" fillId="141" borderId="0" xfId="1" applyNumberFormat="1" applyFont="1" applyFill="1" applyBorder="1" applyAlignment="1">
      <alignment horizontal="right"/>
    </xf>
    <xf numFmtId="344" fontId="369" fillId="141" borderId="0" xfId="0" applyNumberFormat="1" applyFont="1" applyFill="1" applyAlignment="1">
      <alignment horizontal="right"/>
    </xf>
    <xf numFmtId="337" fontId="355" fillId="141" borderId="0" xfId="0" applyNumberFormat="1" applyFont="1" applyFill="1" applyAlignment="1">
      <alignment horizontal="right"/>
    </xf>
    <xf numFmtId="337" fontId="356" fillId="141" borderId="0" xfId="0" applyNumberFormat="1" applyFont="1" applyFill="1" applyAlignment="1">
      <alignment horizontal="right"/>
    </xf>
    <xf numFmtId="184" fontId="356" fillId="141" borderId="0" xfId="0" applyNumberFormat="1" applyFont="1" applyFill="1" applyBorder="1" applyAlignment="1">
      <alignment horizontal="right"/>
    </xf>
    <xf numFmtId="184" fontId="355" fillId="141" borderId="0" xfId="0" applyNumberFormat="1" applyFont="1" applyFill="1" applyBorder="1" applyAlignment="1">
      <alignment horizontal="right"/>
    </xf>
    <xf numFmtId="172" fontId="356" fillId="141" borderId="0" xfId="0" applyNumberFormat="1" applyFont="1" applyFill="1" applyBorder="1" applyAlignment="1">
      <alignment horizontal="right"/>
    </xf>
    <xf numFmtId="172" fontId="355" fillId="141" borderId="0" xfId="0" applyNumberFormat="1" applyFont="1" applyFill="1" applyBorder="1" applyAlignment="1">
      <alignment horizontal="right"/>
    </xf>
    <xf numFmtId="37" fontId="356" fillId="141" borderId="0" xfId="0" applyNumberFormat="1" applyFont="1" applyFill="1" applyBorder="1" applyAlignment="1">
      <alignment horizontal="right"/>
    </xf>
    <xf numFmtId="180" fontId="355" fillId="141" borderId="0" xfId="0" applyNumberFormat="1" applyFont="1" applyFill="1" applyBorder="1" applyAlignment="1">
      <alignment horizontal="right"/>
    </xf>
    <xf numFmtId="180" fontId="369" fillId="141" borderId="0" xfId="0" applyNumberFormat="1" applyFont="1" applyFill="1" applyBorder="1" applyAlignment="1">
      <alignment horizontal="right"/>
    </xf>
    <xf numFmtId="0" fontId="356" fillId="141" borderId="0" xfId="0" applyFont="1" applyFill="1" applyBorder="1" applyAlignment="1">
      <alignment horizontal="right"/>
    </xf>
    <xf numFmtId="184" fontId="356" fillId="141" borderId="0" xfId="0" applyNumberFormat="1" applyFont="1" applyFill="1" applyBorder="1" applyAlignment="1">
      <alignment horizontal="right" vertical="center"/>
    </xf>
    <xf numFmtId="181" fontId="361" fillId="141" borderId="0" xfId="1" applyNumberFormat="1" applyFont="1" applyFill="1" applyBorder="1" applyAlignment="1">
      <alignment horizontal="right"/>
    </xf>
    <xf numFmtId="180" fontId="355" fillId="141" borderId="0" xfId="0" applyNumberFormat="1" applyFont="1" applyFill="1"/>
    <xf numFmtId="180" fontId="356" fillId="141" borderId="0" xfId="0" applyNumberFormat="1" applyFont="1" applyFill="1" applyBorder="1" applyAlignment="1">
      <alignment horizontal="right"/>
    </xf>
    <xf numFmtId="181" fontId="356" fillId="141" borderId="0" xfId="0" applyNumberFormat="1" applyFont="1" applyFill="1" applyBorder="1"/>
    <xf numFmtId="181" fontId="355" fillId="141" borderId="0" xfId="0" applyNumberFormat="1" applyFont="1" applyFill="1" applyBorder="1"/>
    <xf numFmtId="181" fontId="356" fillId="141" borderId="0" xfId="0" applyNumberFormat="1" applyFont="1" applyFill="1" applyBorder="1" applyAlignment="1">
      <alignment horizontal="right"/>
    </xf>
    <xf numFmtId="0" fontId="352" fillId="141" borderId="0" xfId="0" applyFont="1" applyFill="1" applyBorder="1" applyAlignment="1">
      <alignment horizontal="right"/>
    </xf>
    <xf numFmtId="0" fontId="352" fillId="141" borderId="0" xfId="0" applyFont="1" applyFill="1" applyBorder="1"/>
    <xf numFmtId="0" fontId="391" fillId="141" borderId="0" xfId="0" applyFont="1" applyFill="1" applyBorder="1" applyAlignment="1">
      <alignment horizontal="right"/>
    </xf>
    <xf numFmtId="176" fontId="377" fillId="4" borderId="0" xfId="1" applyNumberFormat="1" applyFont="1" applyFill="1" applyBorder="1" applyAlignment="1">
      <alignment horizontal="right"/>
    </xf>
    <xf numFmtId="172" fontId="377" fillId="4" borderId="0" xfId="2" applyNumberFormat="1" applyFont="1" applyFill="1" applyBorder="1" applyAlignment="1">
      <alignment horizontal="right"/>
    </xf>
    <xf numFmtId="0" fontId="366" fillId="0" borderId="0" xfId="0" quotePrefix="1" applyFont="1" applyAlignment="1">
      <alignment horizontal="left" indent="1"/>
    </xf>
    <xf numFmtId="173" fontId="433" fillId="0" borderId="0" xfId="0" applyNumberFormat="1" applyFont="1"/>
    <xf numFmtId="174" fontId="435" fillId="125" borderId="0" xfId="0" applyNumberFormat="1" applyFont="1" applyFill="1"/>
    <xf numFmtId="184" fontId="433" fillId="0" borderId="0" xfId="0" applyNumberFormat="1" applyFont="1"/>
    <xf numFmtId="0" fontId="433" fillId="0" borderId="0" xfId="0" quotePrefix="1" applyFont="1"/>
    <xf numFmtId="180" fontId="435" fillId="125" borderId="0" xfId="0" applyNumberFormat="1" applyFont="1" applyFill="1"/>
    <xf numFmtId="9" fontId="435" fillId="0" borderId="0" xfId="2" applyFont="1"/>
    <xf numFmtId="9" fontId="434" fillId="0" borderId="0" xfId="0" applyNumberFormat="1" applyFont="1"/>
    <xf numFmtId="0" fontId="434" fillId="0" borderId="0" xfId="0" applyFont="1"/>
    <xf numFmtId="9" fontId="433" fillId="0" borderId="0" xfId="0" applyNumberFormat="1" applyFont="1"/>
    <xf numFmtId="0" fontId="399" fillId="0" borderId="0" xfId="0" applyFont="1" applyAlignment="1">
      <alignment horizontal="left"/>
    </xf>
    <xf numFmtId="0" fontId="433" fillId="0" borderId="0" xfId="0" applyFont="1"/>
    <xf numFmtId="2" fontId="436" fillId="0" borderId="0" xfId="0" applyNumberFormat="1" applyFont="1"/>
    <xf numFmtId="174" fontId="436" fillId="0" borderId="0" xfId="0" applyNumberFormat="1" applyFont="1"/>
    <xf numFmtId="0" fontId="436" fillId="0" borderId="0" xfId="0" quotePrefix="1" applyFont="1"/>
    <xf numFmtId="174" fontId="438" fillId="0" borderId="0" xfId="0" applyNumberFormat="1" applyFont="1"/>
    <xf numFmtId="0" fontId="438" fillId="0" borderId="0" xfId="0" applyFont="1"/>
    <xf numFmtId="0" fontId="438" fillId="0" borderId="0" xfId="0" applyFont="1" applyAlignment="1">
      <alignment horizontal="left" indent="1"/>
    </xf>
    <xf numFmtId="43" fontId="436" fillId="0" borderId="0" xfId="0" applyNumberFormat="1" applyFont="1"/>
    <xf numFmtId="0" fontId="436" fillId="0" borderId="0" xfId="0" applyFont="1"/>
    <xf numFmtId="0" fontId="432" fillId="2" borderId="0" xfId="1576" quotePrefix="1" applyFont="1" applyFill="1" applyAlignment="1">
      <alignment horizontal="left"/>
    </xf>
    <xf numFmtId="174" fontId="437" fillId="0" borderId="0" xfId="0" applyNumberFormat="1" applyFont="1" applyAlignment="1">
      <alignment horizontal="right"/>
    </xf>
    <xf numFmtId="0" fontId="433" fillId="0" borderId="0" xfId="0" applyFont="1" applyAlignment="1">
      <alignment horizontal="right"/>
    </xf>
    <xf numFmtId="180" fontId="436" fillId="0" borderId="0" xfId="0" applyNumberFormat="1" applyFont="1" applyAlignment="1">
      <alignment horizontal="right"/>
    </xf>
    <xf numFmtId="0" fontId="436" fillId="0" borderId="0" xfId="0" applyFont="1" applyAlignment="1">
      <alignment horizontal="right"/>
    </xf>
    <xf numFmtId="0" fontId="432" fillId="2" borderId="0" xfId="1576" applyFont="1" applyFill="1" applyAlignment="1">
      <alignment horizontal="left"/>
    </xf>
    <xf numFmtId="180" fontId="435" fillId="125" borderId="0" xfId="0" applyNumberFormat="1" applyFont="1" applyFill="1" applyAlignment="1">
      <alignment horizontal="right"/>
    </xf>
    <xf numFmtId="184" fontId="430" fillId="0" borderId="0" xfId="0" applyNumberFormat="1" applyFont="1" applyAlignment="1">
      <alignment horizontal="right"/>
    </xf>
    <xf numFmtId="180" fontId="435" fillId="4" borderId="0" xfId="0" applyNumberFormat="1" applyFont="1" applyFill="1" applyAlignment="1">
      <alignment horizontal="right"/>
    </xf>
    <xf numFmtId="180" fontId="379" fillId="125" borderId="0" xfId="0" applyNumberFormat="1" applyFont="1" applyFill="1" applyAlignment="1">
      <alignment horizontal="right"/>
    </xf>
    <xf numFmtId="0" fontId="374" fillId="0" borderId="0" xfId="0" applyFont="1" applyAlignment="1">
      <alignment horizontal="right"/>
    </xf>
    <xf numFmtId="0" fontId="374" fillId="0" borderId="0" xfId="0" quotePrefix="1" applyFont="1" applyAlignment="1">
      <alignment horizontal="left" indent="2"/>
    </xf>
    <xf numFmtId="174" fontId="435" fillId="0" borderId="0" xfId="0" applyNumberFormat="1" applyFont="1" applyAlignment="1">
      <alignment horizontal="right"/>
    </xf>
    <xf numFmtId="184" fontId="434" fillId="0" borderId="0" xfId="0" applyNumberFormat="1" applyFont="1" applyAlignment="1">
      <alignment horizontal="right"/>
    </xf>
    <xf numFmtId="0" fontId="434" fillId="0" borderId="0" xfId="0" applyFont="1" applyAlignment="1">
      <alignment horizontal="right"/>
    </xf>
    <xf numFmtId="0" fontId="434" fillId="2" borderId="0" xfId="1576" quotePrefix="1" applyFont="1" applyFill="1" applyAlignment="1">
      <alignment horizontal="left" indent="1"/>
    </xf>
    <xf numFmtId="0" fontId="399" fillId="2" borderId="0" xfId="1576" quotePrefix="1" applyFont="1" applyFill="1" applyAlignment="1">
      <alignment horizontal="left" indent="1"/>
    </xf>
    <xf numFmtId="0" fontId="432" fillId="2" borderId="350" xfId="1576" applyFont="1" applyFill="1" applyBorder="1"/>
    <xf numFmtId="3" fontId="431" fillId="0" borderId="73" xfId="0" applyNumberFormat="1" applyFont="1" applyBorder="1" applyAlignment="1">
      <alignment horizontal="right"/>
    </xf>
    <xf numFmtId="3" fontId="430" fillId="0" borderId="73" xfId="0" applyNumberFormat="1" applyFont="1" applyBorder="1" applyAlignment="1">
      <alignment horizontal="right"/>
    </xf>
    <xf numFmtId="0" fontId="399" fillId="2" borderId="73" xfId="1576" applyFont="1" applyFill="1" applyBorder="1" applyAlignment="1">
      <alignment horizontal="left" indent="1"/>
    </xf>
    <xf numFmtId="3" fontId="431" fillId="0" borderId="0" xfId="0" applyNumberFormat="1" applyFont="1" applyAlignment="1">
      <alignment horizontal="right"/>
    </xf>
    <xf numFmtId="180" fontId="430" fillId="0" borderId="0" xfId="2" applyNumberFormat="1" applyFont="1" applyAlignment="1">
      <alignment horizontal="right"/>
    </xf>
    <xf numFmtId="9" fontId="366" fillId="0" borderId="0" xfId="0" applyNumberFormat="1" applyFont="1" applyAlignment="1">
      <alignment horizontal="center"/>
    </xf>
    <xf numFmtId="3" fontId="430" fillId="0" borderId="0" xfId="0" applyNumberFormat="1" applyFont="1" applyAlignment="1">
      <alignment horizontal="right"/>
    </xf>
    <xf numFmtId="0" fontId="399" fillId="2" borderId="0" xfId="1576" applyFont="1" applyFill="1" applyAlignment="1">
      <alignment horizontal="left" indent="1"/>
    </xf>
    <xf numFmtId="0" fontId="428" fillId="0" borderId="0" xfId="0" applyFont="1" applyAlignment="1">
      <alignment horizontal="center"/>
    </xf>
    <xf numFmtId="1" fontId="429" fillId="126" borderId="144" xfId="0" applyNumberFormat="1" applyFont="1" applyFill="1" applyBorder="1" applyAlignment="1">
      <alignment horizontal="right"/>
    </xf>
    <xf numFmtId="0" fontId="429" fillId="126" borderId="144" xfId="0" quotePrefix="1" applyFont="1" applyFill="1" applyBorder="1"/>
    <xf numFmtId="0" fontId="428" fillId="0" borderId="0" xfId="0" applyFont="1"/>
    <xf numFmtId="0" fontId="427" fillId="0" borderId="0" xfId="0" applyFont="1"/>
    <xf numFmtId="0" fontId="426" fillId="129" borderId="0" xfId="1542" applyFont="1" applyFill="1"/>
    <xf numFmtId="0" fontId="425" fillId="129" borderId="0" xfId="1542" applyFont="1" applyFill="1"/>
    <xf numFmtId="0" fontId="424" fillId="129" borderId="0" xfId="1542" applyFont="1" applyFill="1"/>
    <xf numFmtId="10" fontId="414" fillId="129" borderId="0" xfId="1801" applyNumberFormat="1" applyFont="1" applyFill="1"/>
    <xf numFmtId="0" fontId="423" fillId="129" borderId="0" xfId="1542" applyFont="1" applyFill="1"/>
    <xf numFmtId="171" fontId="414" fillId="129" borderId="0" xfId="1542" applyNumberFormat="1" applyFont="1" applyFill="1"/>
    <xf numFmtId="0" fontId="414" fillId="129" borderId="0" xfId="1542" applyFont="1" applyFill="1" applyAlignment="1">
      <alignment horizontal="center"/>
    </xf>
    <xf numFmtId="0" fontId="422" fillId="129" borderId="0" xfId="1542" applyFont="1" applyFill="1"/>
    <xf numFmtId="0" fontId="414" fillId="129" borderId="0" xfId="1542" applyFont="1" applyFill="1"/>
    <xf numFmtId="0" fontId="366" fillId="129" borderId="0" xfId="1542" applyFont="1" applyFill="1"/>
    <xf numFmtId="0" fontId="399" fillId="0" borderId="0" xfId="0" applyFont="1" applyAlignment="1">
      <alignment horizontal="left" indent="1"/>
    </xf>
    <xf numFmtId="0" fontId="399" fillId="0" borderId="0" xfId="0" applyFont="1"/>
    <xf numFmtId="184" fontId="433" fillId="0" borderId="0" xfId="0" applyNumberFormat="1" applyFont="1" applyAlignment="1">
      <alignment horizontal="right"/>
    </xf>
    <xf numFmtId="3" fontId="433" fillId="0" borderId="0" xfId="0" applyNumberFormat="1" applyFont="1" applyAlignment="1">
      <alignment horizontal="right"/>
    </xf>
    <xf numFmtId="0" fontId="429" fillId="126" borderId="144" xfId="0" applyFont="1" applyFill="1" applyBorder="1" applyAlignment="1">
      <alignment horizontal="right"/>
    </xf>
    <xf numFmtId="180" fontId="433" fillId="0" borderId="0" xfId="4516" applyNumberFormat="1" applyFont="1"/>
  </cellXfs>
  <cellStyles count="8923">
    <cellStyle name="'" xfId="7" xr:uid="{00000000-0005-0000-0000-000000000000}"/>
    <cellStyle name="—" xfId="8" xr:uid="{00000000-0005-0000-0000-000001000000}"/>
    <cellStyle name=" 1" xfId="9" xr:uid="{00000000-0005-0000-0000-000002000000}"/>
    <cellStyle name="_x000a_386grabber=M" xfId="10" xr:uid="{00000000-0005-0000-0000-000003000000}"/>
    <cellStyle name="$" xfId="11" xr:uid="{00000000-0005-0000-0000-000004000000}"/>
    <cellStyle name="$_PCP" xfId="12" xr:uid="{00000000-0005-0000-0000-000005000000}"/>
    <cellStyle name="$0.0" xfId="13" xr:uid="{00000000-0005-0000-0000-000006000000}"/>
    <cellStyle name="$0.00" xfId="14" xr:uid="{00000000-0005-0000-0000-000007000000}"/>
    <cellStyle name="$0.000" xfId="15" xr:uid="{00000000-0005-0000-0000-000008000000}"/>
    <cellStyle name="$000s1Place" xfId="16" xr:uid="{00000000-0005-0000-0000-000009000000}"/>
    <cellStyle name="$3places" xfId="17" xr:uid="{00000000-0005-0000-0000-00000A000000}"/>
    <cellStyle name="$currency" xfId="18" xr:uid="{00000000-0005-0000-0000-00000B000000}"/>
    <cellStyle name="$currency 2" xfId="2328" xr:uid="{00000000-0005-0000-0000-00000C000000}"/>
    <cellStyle name="$m" xfId="19" xr:uid="{00000000-0005-0000-0000-00000D000000}"/>
    <cellStyle name="$MMs1Place" xfId="20" xr:uid="{00000000-0005-0000-0000-00000E000000}"/>
    <cellStyle name="$MMs2Places" xfId="21" xr:uid="{00000000-0005-0000-0000-00000F000000}"/>
    <cellStyle name="$q" xfId="22" xr:uid="{00000000-0005-0000-0000-000010000000}"/>
    <cellStyle name="$q*" xfId="23" xr:uid="{00000000-0005-0000-0000-000011000000}"/>
    <cellStyle name="$qA" xfId="24" xr:uid="{00000000-0005-0000-0000-000012000000}"/>
    <cellStyle name="$qRange" xfId="25" xr:uid="{00000000-0005-0000-0000-000013000000}"/>
    <cellStyle name="%" xfId="26" xr:uid="{00000000-0005-0000-0000-000014000000}"/>
    <cellStyle name="% 2" xfId="2528" xr:uid="{00000000-0005-0000-0000-000015000000}"/>
    <cellStyle name="% inc" xfId="27" xr:uid="{00000000-0005-0000-0000-000016000000}"/>
    <cellStyle name="(1,000)" xfId="28" xr:uid="{00000000-0005-0000-0000-000017000000}"/>
    <cellStyle name="(1,000)x" xfId="29" xr:uid="{00000000-0005-0000-0000-000018000000}"/>
    <cellStyle name="******************************************" xfId="30" xr:uid="{00000000-0005-0000-0000-000019000000}"/>
    <cellStyle name="?" xfId="31" xr:uid="{00000000-0005-0000-0000-00001A000000}"/>
    <cellStyle name="@NOW" xfId="32" xr:uid="{00000000-0005-0000-0000-00001B000000}"/>
    <cellStyle name="_%(SignOnly)" xfId="33" xr:uid="{00000000-0005-0000-0000-00001C000000}"/>
    <cellStyle name="_%(SignOnly) 2" xfId="34" xr:uid="{00000000-0005-0000-0000-00001D000000}"/>
    <cellStyle name="_%(SignOnly) 3" xfId="2329" xr:uid="{00000000-0005-0000-0000-00001E000000}"/>
    <cellStyle name="_%(SignSpaceOnly)" xfId="35" xr:uid="{00000000-0005-0000-0000-00001F000000}"/>
    <cellStyle name="_%(SignSpaceOnly) 2" xfId="36" xr:uid="{00000000-0005-0000-0000-000020000000}"/>
    <cellStyle name="_%(SignSpaceOnly) 3" xfId="2330" xr:uid="{00000000-0005-0000-0000-000021000000}"/>
    <cellStyle name="_Ahold" xfId="37" xr:uid="{00000000-0005-0000-0000-000022000000}"/>
    <cellStyle name="—_Book2" xfId="38" xr:uid="{00000000-0005-0000-0000-000023000000}"/>
    <cellStyle name="—_Book2_Book7" xfId="39" xr:uid="{00000000-0005-0000-0000-000024000000}"/>
    <cellStyle name="—_Book2_DoCoMo table 10July2000" xfId="40" xr:uid="{00000000-0005-0000-0000-000025000000}"/>
    <cellStyle name="—_Book2_earnings" xfId="41" xr:uid="{00000000-0005-0000-0000-000026000000}"/>
    <cellStyle name="—_Book2_EM_FETone_new" xfId="42" xr:uid="{00000000-0005-0000-0000-000027000000}"/>
    <cellStyle name="—_Book2_EM_TCC_new" xfId="43" xr:uid="{00000000-0005-0000-0000-000028000000}"/>
    <cellStyle name="—_Book2_Mobile_demographics" xfId="2331" xr:uid="{00000000-0005-0000-0000-000029000000}"/>
    <cellStyle name="—_Book2_operating stats comp" xfId="44" xr:uid="{00000000-0005-0000-0000-00002A000000}"/>
    <cellStyle name="—_Book2_Strategy_data_update" xfId="45" xr:uid="{00000000-0005-0000-0000-00002B000000}"/>
    <cellStyle name="—_Book7" xfId="46" xr:uid="{00000000-0005-0000-0000-00002C000000}"/>
    <cellStyle name="_Burberry Model" xfId="47" xr:uid="{00000000-0005-0000-0000-00002D000000}"/>
    <cellStyle name="_Carrefour" xfId="48" xr:uid="{00000000-0005-0000-0000-00002E000000}"/>
    <cellStyle name="—_CHT" xfId="49" xr:uid="{00000000-0005-0000-0000-00002F000000}"/>
    <cellStyle name="_Comma" xfId="50" xr:uid="{00000000-0005-0000-0000-000030000000}"/>
    <cellStyle name="_Comma 2" xfId="51" xr:uid="{00000000-0005-0000-0000-000031000000}"/>
    <cellStyle name="_Comma 3" xfId="2332" xr:uid="{00000000-0005-0000-0000-000032000000}"/>
    <cellStyle name="_Comma_01 adj for merger plan" xfId="52" xr:uid="{00000000-0005-0000-0000-000033000000}"/>
    <cellStyle name="_Comma_Ability to Pay Analysis" xfId="53" xr:uid="{00000000-0005-0000-0000-000034000000}"/>
    <cellStyle name="_Comma_Adidas Model" xfId="54" xr:uid="{00000000-0005-0000-0000-000035000000}"/>
    <cellStyle name="_Comma_AFL" xfId="55" xr:uid="{00000000-0005-0000-0000-000036000000}"/>
    <cellStyle name="_Comma_AIZ" xfId="56" xr:uid="{00000000-0005-0000-0000-000037000000}"/>
    <cellStyle name="_Comma_AIZ04-Quantum2" xfId="57" xr:uid="{00000000-0005-0000-0000-000038000000}"/>
    <cellStyle name="_Comma_AMP" xfId="58" xr:uid="{00000000-0005-0000-0000-000039000000}"/>
    <cellStyle name="_Comma_AVP to Mike Casey sep" xfId="59" xr:uid="{00000000-0005-0000-0000-00003A000000}"/>
    <cellStyle name="_Comma_AVP_08" xfId="60" xr:uid="{00000000-0005-0000-0000-00003B000000}"/>
    <cellStyle name="_Comma_Benetton" xfId="61" xr:uid="{00000000-0005-0000-0000-00003C000000}"/>
    <cellStyle name="_Comma_Benetton_new" xfId="62" xr:uid="{00000000-0005-0000-0000-00003D000000}"/>
    <cellStyle name="_Comma_bls roic" xfId="63" xr:uid="{00000000-0005-0000-0000-00003E000000}"/>
    <cellStyle name="_Comma_Book1" xfId="64" xr:uid="{00000000-0005-0000-0000-00003F000000}"/>
    <cellStyle name="_Comma_Book3" xfId="65" xr:uid="{00000000-0005-0000-0000-000040000000}"/>
    <cellStyle name="_Comma_capital expenditures 6-18-02" xfId="66" xr:uid="{00000000-0005-0000-0000-000041000000}"/>
    <cellStyle name="_Comma_CNO" xfId="67" xr:uid="{00000000-0005-0000-0000-000042000000}"/>
    <cellStyle name="_Comma_CNO04" xfId="68" xr:uid="{00000000-0005-0000-0000-000043000000}"/>
    <cellStyle name="_Comma_CROCI TABLE" xfId="69" xr:uid="{00000000-0005-0000-0000-000044000000}"/>
    <cellStyle name="_Comma_DCF" xfId="70" xr:uid="{00000000-0005-0000-0000-000045000000}"/>
    <cellStyle name="_Comma_DCF 2" xfId="71" xr:uid="{00000000-0005-0000-0000-000046000000}"/>
    <cellStyle name="_Comma_DCF Alexander Forbes" xfId="72" xr:uid="{00000000-0005-0000-0000-000047000000}"/>
    <cellStyle name="_Comma_Fielmann model" xfId="73" xr:uid="{00000000-0005-0000-0000-000048000000}"/>
    <cellStyle name="_Comma_fmbi counties" xfId="74" xr:uid="{00000000-0005-0000-0000-000049000000}"/>
    <cellStyle name="_Comma_FMBI MBHI Graphs" xfId="75" xr:uid="{00000000-0005-0000-0000-00004A000000}"/>
    <cellStyle name="_Comma_FMBI MBHI Graphs 07102001" xfId="76" xr:uid="{00000000-0005-0000-0000-00004B000000}"/>
    <cellStyle name="_Comma_FMBI MBHI Graphs_7601" xfId="77" xr:uid="{00000000-0005-0000-0000-00004C000000}"/>
    <cellStyle name="_Comma_Folli Follie main model" xfId="78" xr:uid="{00000000-0005-0000-0000-00004D000000}"/>
    <cellStyle name="_Comma_genworth model" xfId="79" xr:uid="{00000000-0005-0000-0000-00004E000000}"/>
    <cellStyle name="_Comma_GQ" xfId="80" xr:uid="{00000000-0005-0000-0000-00004F000000}"/>
    <cellStyle name="_Comma_H&amp;M New" xfId="81" xr:uid="{00000000-0005-0000-0000-000050000000}"/>
    <cellStyle name="_Comma_Insurance Brokerage CSC_1Q2002" xfId="82" xr:uid="{00000000-0005-0000-0000-000051000000}"/>
    <cellStyle name="_Comma_integrated_standalone_ba" xfId="83" xr:uid="{00000000-0005-0000-0000-000052000000}"/>
    <cellStyle name="_Comma_JP_LNC_spread_monitor (2)" xfId="84" xr:uid="{00000000-0005-0000-0000-000053000000}"/>
    <cellStyle name="_Comma_LAMEmod" xfId="85" xr:uid="{00000000-0005-0000-0000-000054000000}"/>
    <cellStyle name="_Comma_LBO model - cleared" xfId="86" xr:uid="{00000000-0005-0000-0000-000055000000}"/>
    <cellStyle name="_Comma_LBO screening1" xfId="87" xr:uid="{00000000-0005-0000-0000-000056000000}"/>
    <cellStyle name="_Comma_LRENmod" xfId="88" xr:uid="{00000000-0005-0000-0000-000057000000}"/>
    <cellStyle name="_Comma_MBFG main model" xfId="89" xr:uid="{00000000-0005-0000-0000-000058000000}"/>
    <cellStyle name="_Comma_NATU working_mod" xfId="90" xr:uid="{00000000-0005-0000-0000-000059000000}"/>
    <cellStyle name="_Comma_NFP" xfId="91" xr:uid="{00000000-0005-0000-0000-00005A000000}"/>
    <cellStyle name="_Comma_NFS" xfId="92" xr:uid="{00000000-0005-0000-0000-00005B000000}"/>
    <cellStyle name="_Comma_output" xfId="93" xr:uid="{00000000-0005-0000-0000-00005C000000}"/>
    <cellStyle name="_Comma_Overview3" xfId="94" xr:uid="{00000000-0005-0000-0000-00005D000000}"/>
    <cellStyle name="_Comma_phil data" xfId="95" xr:uid="{00000000-0005-0000-0000-00005E000000}"/>
    <cellStyle name="_Comma_Price Performance Charts" xfId="96" xr:uid="{00000000-0005-0000-0000-00005F000000}"/>
    <cellStyle name="_Comma_Quarterly Review by Company" xfId="97" xr:uid="{00000000-0005-0000-0000-000060000000}"/>
    <cellStyle name="_Comma_RBOC historicals" xfId="98" xr:uid="{00000000-0005-0000-0000-000061000000}"/>
    <cellStyle name="_Comma_Safilo Model " xfId="99" xr:uid="{00000000-0005-0000-0000-000062000000}"/>
    <cellStyle name="_Comma_SFG Data File" xfId="100" xr:uid="{00000000-0005-0000-0000-000063000000}"/>
    <cellStyle name="_Comma_Sheet1" xfId="101" xr:uid="{00000000-0005-0000-0000-000064000000}"/>
    <cellStyle name="_Comma_Stock-QTR1 FDS" xfId="102" xr:uid="{00000000-0005-0000-0000-000065000000}"/>
    <cellStyle name="_Comma_T - new" xfId="103" xr:uid="{00000000-0005-0000-0000-000066000000}"/>
    <cellStyle name="_Comma_Treasury Method Share Calc" xfId="104" xr:uid="{00000000-0005-0000-0000-000067000000}"/>
    <cellStyle name="_Comma_Updated Valuation Changes" xfId="105" xr:uid="{00000000-0005-0000-0000-000068000000}"/>
    <cellStyle name="_Comma_Valuation Graphs" xfId="106" xr:uid="{00000000-0005-0000-0000-000069000000}"/>
    <cellStyle name="_Comma_xratio - historical mkt val" xfId="107" xr:uid="{00000000-0005-0000-0000-00006A000000}"/>
    <cellStyle name="_CROCIWACC" xfId="108" xr:uid="{00000000-0005-0000-0000-00006B000000}"/>
    <cellStyle name="_Currency" xfId="109" xr:uid="{00000000-0005-0000-0000-00006C000000}"/>
    <cellStyle name="_Currency 2" xfId="110" xr:uid="{00000000-0005-0000-0000-00006D000000}"/>
    <cellStyle name="_Currency 3" xfId="2333" xr:uid="{00000000-0005-0000-0000-00006E000000}"/>
    <cellStyle name="_Currency_01 adj for merger plan" xfId="111" xr:uid="{00000000-0005-0000-0000-00006F000000}"/>
    <cellStyle name="_Currency_18_DCF Standard Model with Calc page" xfId="112" xr:uid="{00000000-0005-0000-0000-000070000000}"/>
    <cellStyle name="_Currency_Ability to Pay Analysis" xfId="113" xr:uid="{00000000-0005-0000-0000-000071000000}"/>
    <cellStyle name="_Currency_Adidas Model" xfId="114" xr:uid="{00000000-0005-0000-0000-000072000000}"/>
    <cellStyle name="_Currency_AF1" xfId="115" xr:uid="{00000000-0005-0000-0000-000073000000}"/>
    <cellStyle name="_Currency_AFL" xfId="116" xr:uid="{00000000-0005-0000-0000-000074000000}"/>
    <cellStyle name="_Currency_Airclaims4" xfId="117" xr:uid="{00000000-0005-0000-0000-000075000000}"/>
    <cellStyle name="_Currency_AIZ" xfId="118" xr:uid="{00000000-0005-0000-0000-000076000000}"/>
    <cellStyle name="_Currency_AMP" xfId="119" xr:uid="{00000000-0005-0000-0000-000077000000}"/>
    <cellStyle name="_Currency_AT" xfId="120" xr:uid="{00000000-0005-0000-0000-000078000000}"/>
    <cellStyle name="_Currency_AVP to Mike Casey sep" xfId="121" xr:uid="{00000000-0005-0000-0000-000079000000}"/>
    <cellStyle name="_Currency_AVP_08" xfId="122" xr:uid="{00000000-0005-0000-0000-00007A000000}"/>
    <cellStyle name="_Currency_AWE" xfId="123" xr:uid="{00000000-0005-0000-0000-00007B000000}"/>
    <cellStyle name="_Currency_BA-DCF" xfId="124" xr:uid="{00000000-0005-0000-0000-00007C000000}"/>
    <cellStyle name="_Currency_Balance Sheet" xfId="125" xr:uid="{00000000-0005-0000-0000-00007D000000}"/>
    <cellStyle name="_Currency_BHI" xfId="126" xr:uid="{00000000-0005-0000-0000-00007E000000}"/>
    <cellStyle name="_Currency_BLS" xfId="127" xr:uid="{00000000-0005-0000-0000-00007F000000}"/>
    <cellStyle name="_Currency_bls roic" xfId="128" xr:uid="{00000000-0005-0000-0000-000080000000}"/>
    <cellStyle name="_Currency_Book1" xfId="129" xr:uid="{00000000-0005-0000-0000-000081000000}"/>
    <cellStyle name="_Currency_Book1_Benetton_new" xfId="130" xr:uid="{00000000-0005-0000-0000-000082000000}"/>
    <cellStyle name="_Currency_Book2" xfId="131" xr:uid="{00000000-0005-0000-0000-000083000000}"/>
    <cellStyle name="_Currency_Book29" xfId="132" xr:uid="{00000000-0005-0000-0000-000084000000}"/>
    <cellStyle name="_Currency_Book3" xfId="133" xr:uid="{00000000-0005-0000-0000-000085000000}"/>
    <cellStyle name="_Currency_Book3_1" xfId="134" xr:uid="{00000000-0005-0000-0000-000086000000}"/>
    <cellStyle name="_Currency_Book32" xfId="135" xr:uid="{00000000-0005-0000-0000-000087000000}"/>
    <cellStyle name="_Currency_capital expenditures 6-18-02" xfId="136" xr:uid="{00000000-0005-0000-0000-000088000000}"/>
    <cellStyle name="_Currency_Cingular" xfId="137" xr:uid="{00000000-0005-0000-0000-000089000000}"/>
    <cellStyle name="_Currency_CNO" xfId="138" xr:uid="{00000000-0005-0000-0000-00008A000000}"/>
    <cellStyle name="_Currency_Consensus" xfId="139" xr:uid="{00000000-0005-0000-0000-00008B000000}"/>
    <cellStyle name="_Currency_CROCI TABLE" xfId="140" xr:uid="{00000000-0005-0000-0000-00008C000000}"/>
    <cellStyle name="_Currency_CROCIWACCTable" xfId="141" xr:uid="{00000000-0005-0000-0000-00008D000000}"/>
    <cellStyle name="_Currency_DCF" xfId="142" xr:uid="{00000000-0005-0000-0000-00008E000000}"/>
    <cellStyle name="_Currency_DCF 2" xfId="143" xr:uid="{00000000-0005-0000-0000-00008F000000}"/>
    <cellStyle name="_Currency_DCF Alexander Forbes" xfId="144" xr:uid="{00000000-0005-0000-0000-000090000000}"/>
    <cellStyle name="_Currency_Delhaize" xfId="145" xr:uid="{00000000-0005-0000-0000-000091000000}"/>
    <cellStyle name="_Currency_Euston DCF" xfId="146" xr:uid="{00000000-0005-0000-0000-000092000000}"/>
    <cellStyle name="_Currency_Exel" xfId="147" xr:uid="{00000000-0005-0000-0000-000093000000}"/>
    <cellStyle name="_Currency_Fielmann model" xfId="148" xr:uid="{00000000-0005-0000-0000-000094000000}"/>
    <cellStyle name="_Currency_Florida consensus estimates" xfId="149" xr:uid="{00000000-0005-0000-0000-000095000000}"/>
    <cellStyle name="_Currency_fmbi counties" xfId="150" xr:uid="{00000000-0005-0000-0000-000096000000}"/>
    <cellStyle name="_Currency_FMBI MBHI Graphs" xfId="151" xr:uid="{00000000-0005-0000-0000-000097000000}"/>
    <cellStyle name="_Currency_FMBI MBHI Graphs 07102001" xfId="152" xr:uid="{00000000-0005-0000-0000-000098000000}"/>
    <cellStyle name="_Currency_FMBI MBHI Graphs_7601" xfId="153" xr:uid="{00000000-0005-0000-0000-000099000000}"/>
    <cellStyle name="_Currency_Folli Follie main model" xfId="154" xr:uid="{00000000-0005-0000-0000-00009A000000}"/>
    <cellStyle name="_Currency_FON" xfId="155" xr:uid="{00000000-0005-0000-0000-00009B000000}"/>
    <cellStyle name="_Currency_GNW" xfId="156" xr:uid="{00000000-0005-0000-0000-00009C000000}"/>
    <cellStyle name="_Currency_GQ" xfId="157" xr:uid="{00000000-0005-0000-0000-00009D000000}"/>
    <cellStyle name="_Currency_Headlam" xfId="158" xr:uid="{00000000-0005-0000-0000-00009E000000}"/>
    <cellStyle name="_Currency_Inditex" xfId="159" xr:uid="{00000000-0005-0000-0000-00009F000000}"/>
    <cellStyle name="_Currency_Insurance Brokerage CSC_1Q2002" xfId="160" xr:uid="{00000000-0005-0000-0000-0000A0000000}"/>
    <cellStyle name="_Currency_integrated_standalone_ba" xfId="161" xr:uid="{00000000-0005-0000-0000-0000A1000000}"/>
    <cellStyle name="_Currency_Jeronimo Martins" xfId="162" xr:uid="{00000000-0005-0000-0000-0000A2000000}"/>
    <cellStyle name="_Currency_JM Previews" xfId="163" xr:uid="{00000000-0005-0000-0000-0000A3000000}"/>
    <cellStyle name="_Currency_JP" xfId="164" xr:uid="{00000000-0005-0000-0000-0000A4000000}"/>
    <cellStyle name="_Currency_klm1" xfId="165" xr:uid="{00000000-0005-0000-0000-0000A5000000}"/>
    <cellStyle name="_Currency_LAMEmod" xfId="166" xr:uid="{00000000-0005-0000-0000-0000A6000000}"/>
    <cellStyle name="_Currency_LBO model - cleared" xfId="167" xr:uid="{00000000-0005-0000-0000-0000A7000000}"/>
    <cellStyle name="_Currency_LBO screening1" xfId="168" xr:uid="{00000000-0005-0000-0000-0000A8000000}"/>
    <cellStyle name="_Currency_lbo_short_form" xfId="169" xr:uid="{00000000-0005-0000-0000-0000A9000000}"/>
    <cellStyle name="_Currency_LNC" xfId="170" xr:uid="{00000000-0005-0000-0000-0000AA000000}"/>
    <cellStyle name="_Currency_LRENmod" xfId="171" xr:uid="{00000000-0005-0000-0000-0000AB000000}"/>
    <cellStyle name="_Currency_lufthansa1" xfId="172" xr:uid="{00000000-0005-0000-0000-0000AC000000}"/>
    <cellStyle name="_Currency_MBFG main model" xfId="173" xr:uid="{00000000-0005-0000-0000-0000AD000000}"/>
    <cellStyle name="_Currency_Merger Plan A" xfId="174" xr:uid="{00000000-0005-0000-0000-0000AE000000}"/>
    <cellStyle name="_Currency_MET" xfId="175" xr:uid="{00000000-0005-0000-0000-0000AF000000}"/>
    <cellStyle name="_Currency_MET04" xfId="176" xr:uid="{00000000-0005-0000-0000-0000B0000000}"/>
    <cellStyle name="_Currency_Morrisons" xfId="177" xr:uid="{00000000-0005-0000-0000-0000B1000000}"/>
    <cellStyle name="_Currency_NATU working_mod" xfId="178" xr:uid="{00000000-0005-0000-0000-0000B2000000}"/>
    <cellStyle name="_Currency_NFS" xfId="179" xr:uid="{00000000-0005-0000-0000-0000B3000000}"/>
    <cellStyle name="_Currency_NXTL" xfId="180" xr:uid="{00000000-0005-0000-0000-0000B4000000}"/>
    <cellStyle name="_Currency_output" xfId="181" xr:uid="{00000000-0005-0000-0000-0000B5000000}"/>
    <cellStyle name="_Currency_Overview3" xfId="182" xr:uid="{00000000-0005-0000-0000-0000B6000000}"/>
    <cellStyle name="_Currency_PCS" xfId="183" xr:uid="{00000000-0005-0000-0000-0000B7000000}"/>
    <cellStyle name="_Currency_phil data" xfId="184" xr:uid="{00000000-0005-0000-0000-0000B8000000}"/>
    <cellStyle name="_Currency_PPR" xfId="185" xr:uid="{00000000-0005-0000-0000-0000B9000000}"/>
    <cellStyle name="_Currency_Price Performance Charts" xfId="186" xr:uid="{00000000-0005-0000-0000-0000BA000000}"/>
    <cellStyle name="_Currency_Proforma Shareholders" xfId="187" xr:uid="{00000000-0005-0000-0000-0000BB000000}"/>
    <cellStyle name="_Currency_PRU" xfId="188" xr:uid="{00000000-0005-0000-0000-0000BC000000}"/>
    <cellStyle name="_Currency_PRU04" xfId="189" xr:uid="{00000000-0005-0000-0000-0000BD000000}"/>
    <cellStyle name="_Currency_R$" xfId="190" xr:uid="{00000000-0005-0000-0000-0000BE000000}"/>
    <cellStyle name="_Currency_R$ 2" xfId="191" xr:uid="{00000000-0005-0000-0000-0000BF000000}"/>
    <cellStyle name="_Currency_RBOC historicals" xfId="192" xr:uid="{00000000-0005-0000-0000-0000C0000000}"/>
    <cellStyle name="_Currency_Relative Contribution Analysis 04" xfId="193" xr:uid="{00000000-0005-0000-0000-0000C1000000}"/>
    <cellStyle name="_Currency_RiskReward" xfId="194" xr:uid="{00000000-0005-0000-0000-0000C2000000}"/>
    <cellStyle name="_Currency_Royal Kansas  DCF2" xfId="195" xr:uid="{00000000-0005-0000-0000-0000C3000000}"/>
    <cellStyle name="_Currency_Safilo Model " xfId="196" xr:uid="{00000000-0005-0000-0000-0000C4000000}"/>
    <cellStyle name="_Currency_Scenarios" xfId="197" xr:uid="{00000000-0005-0000-0000-0000C5000000}"/>
    <cellStyle name="_Currency_SFG" xfId="198" xr:uid="{00000000-0005-0000-0000-0000C6000000}"/>
    <cellStyle name="_Currency_Share Prices" xfId="199" xr:uid="{00000000-0005-0000-0000-0000C7000000}"/>
    <cellStyle name="_Currency_shareholders" xfId="200" xr:uid="{00000000-0005-0000-0000-0000C8000000}"/>
    <cellStyle name="_Currency_Sheet1" xfId="201" xr:uid="{00000000-0005-0000-0000-0000C9000000}"/>
    <cellStyle name="_Currency_Sketch5 - Montana Impact" xfId="202" xr:uid="{00000000-0005-0000-0000-0000CA000000}"/>
    <cellStyle name="_Currency_Stock-QTR1 FDS" xfId="203" xr:uid="{00000000-0005-0000-0000-0000CB000000}"/>
    <cellStyle name="_Currency_stores" xfId="204" xr:uid="{00000000-0005-0000-0000-0000CC000000}"/>
    <cellStyle name="_Currency_stores 2" xfId="205" xr:uid="{00000000-0005-0000-0000-0000CD000000}"/>
    <cellStyle name="_Currency_T - new" xfId="206" xr:uid="{00000000-0005-0000-0000-0000CE000000}"/>
    <cellStyle name="_Currency_TMK" xfId="207" xr:uid="{00000000-0005-0000-0000-0000CF000000}"/>
    <cellStyle name="_Currency_TPG" xfId="208" xr:uid="{00000000-0005-0000-0000-0000D0000000}"/>
    <cellStyle name="_Currency_Treasury Method Share Calc" xfId="209" xr:uid="{00000000-0005-0000-0000-0000D1000000}"/>
    <cellStyle name="_Currency_Updated Valuation Changes" xfId="210" xr:uid="{00000000-0005-0000-0000-0000D2000000}"/>
    <cellStyle name="_Currency_Valuation Graphs" xfId="211" xr:uid="{00000000-0005-0000-0000-0000D3000000}"/>
    <cellStyle name="_Currency_VZ" xfId="212" xr:uid="{00000000-0005-0000-0000-0000D4000000}"/>
    <cellStyle name="_Currency_VZW" xfId="213" xr:uid="{00000000-0005-0000-0000-0000D5000000}"/>
    <cellStyle name="_Currency_xratio - historical mkt val" xfId="214" xr:uid="{00000000-0005-0000-0000-0000D6000000}"/>
    <cellStyle name="_CurrencySpace" xfId="215" xr:uid="{00000000-0005-0000-0000-0000D7000000}"/>
    <cellStyle name="_CurrencySpace 2" xfId="216" xr:uid="{00000000-0005-0000-0000-0000D8000000}"/>
    <cellStyle name="_CurrencySpace 3" xfId="2334" xr:uid="{00000000-0005-0000-0000-0000D9000000}"/>
    <cellStyle name="_CurrencySpace_01 adj for merger plan" xfId="217" xr:uid="{00000000-0005-0000-0000-0000DA000000}"/>
    <cellStyle name="_CurrencySpace_Ability to Pay Analysis" xfId="218" xr:uid="{00000000-0005-0000-0000-0000DB000000}"/>
    <cellStyle name="_CurrencySpace_Adidas Model" xfId="219" xr:uid="{00000000-0005-0000-0000-0000DC000000}"/>
    <cellStyle name="_CurrencySpace_AFL" xfId="220" xr:uid="{00000000-0005-0000-0000-0000DD000000}"/>
    <cellStyle name="_CurrencySpace_AIZ" xfId="221" xr:uid="{00000000-0005-0000-0000-0000DE000000}"/>
    <cellStyle name="_CurrencySpace_AMP" xfId="222" xr:uid="{00000000-0005-0000-0000-0000DF000000}"/>
    <cellStyle name="_CurrencySpace_AVP to Mike Casey sep" xfId="223" xr:uid="{00000000-0005-0000-0000-0000E0000000}"/>
    <cellStyle name="_CurrencySpace_AVP_08" xfId="224" xr:uid="{00000000-0005-0000-0000-0000E1000000}"/>
    <cellStyle name="_CurrencySpace_Balance Sheet" xfId="225" xr:uid="{00000000-0005-0000-0000-0000E2000000}"/>
    <cellStyle name="_CurrencySpace_BHI" xfId="226" xr:uid="{00000000-0005-0000-0000-0000E3000000}"/>
    <cellStyle name="_CurrencySpace_bls roic" xfId="227" xr:uid="{00000000-0005-0000-0000-0000E4000000}"/>
    <cellStyle name="_CurrencySpace_Book1" xfId="228" xr:uid="{00000000-0005-0000-0000-0000E5000000}"/>
    <cellStyle name="_CurrencySpace_Book29" xfId="229" xr:uid="{00000000-0005-0000-0000-0000E6000000}"/>
    <cellStyle name="_CurrencySpace_Book3" xfId="230" xr:uid="{00000000-0005-0000-0000-0000E7000000}"/>
    <cellStyle name="_CurrencySpace_Book3_1" xfId="231" xr:uid="{00000000-0005-0000-0000-0000E8000000}"/>
    <cellStyle name="_CurrencySpace_capital expenditures 6-18-02" xfId="232" xr:uid="{00000000-0005-0000-0000-0000E9000000}"/>
    <cellStyle name="_CurrencySpace_CNO" xfId="233" xr:uid="{00000000-0005-0000-0000-0000EA000000}"/>
    <cellStyle name="_CurrencySpace_CROCI TABLE" xfId="234" xr:uid="{00000000-0005-0000-0000-0000EB000000}"/>
    <cellStyle name="_CurrencySpace_CROCIWACCTable" xfId="235" xr:uid="{00000000-0005-0000-0000-0000EC000000}"/>
    <cellStyle name="_CurrencySpace_DCF" xfId="236" xr:uid="{00000000-0005-0000-0000-0000ED000000}"/>
    <cellStyle name="_CurrencySpace_DCF 2" xfId="237" xr:uid="{00000000-0005-0000-0000-0000EE000000}"/>
    <cellStyle name="_CurrencySpace_DCF Alexander Forbes" xfId="238" xr:uid="{00000000-0005-0000-0000-0000EF000000}"/>
    <cellStyle name="_CurrencySpace_Fielmann model" xfId="239" xr:uid="{00000000-0005-0000-0000-0000F0000000}"/>
    <cellStyle name="_CurrencySpace_fmbi counties" xfId="240" xr:uid="{00000000-0005-0000-0000-0000F1000000}"/>
    <cellStyle name="_CurrencySpace_FMBI MBHI Graphs" xfId="241" xr:uid="{00000000-0005-0000-0000-0000F2000000}"/>
    <cellStyle name="_CurrencySpace_FMBI MBHI Graphs 07102001" xfId="242" xr:uid="{00000000-0005-0000-0000-0000F3000000}"/>
    <cellStyle name="_CurrencySpace_FMBI MBHI Graphs_7601" xfId="243" xr:uid="{00000000-0005-0000-0000-0000F4000000}"/>
    <cellStyle name="_CurrencySpace_Folli Follie main model" xfId="244" xr:uid="{00000000-0005-0000-0000-0000F5000000}"/>
    <cellStyle name="_CurrencySpace_GNW" xfId="245" xr:uid="{00000000-0005-0000-0000-0000F6000000}"/>
    <cellStyle name="_CurrencySpace_GQ" xfId="246" xr:uid="{00000000-0005-0000-0000-0000F7000000}"/>
    <cellStyle name="_CurrencySpace_Inditex" xfId="247" xr:uid="{00000000-0005-0000-0000-0000F8000000}"/>
    <cellStyle name="_CurrencySpace_Insurance Brokerage CSC_1Q2002" xfId="248" xr:uid="{00000000-0005-0000-0000-0000F9000000}"/>
    <cellStyle name="_CurrencySpace_integrated_standalone_ba" xfId="249" xr:uid="{00000000-0005-0000-0000-0000FA000000}"/>
    <cellStyle name="_CurrencySpace_JP" xfId="250" xr:uid="{00000000-0005-0000-0000-0000FB000000}"/>
    <cellStyle name="_CurrencySpace_LAMEmod" xfId="251" xr:uid="{00000000-0005-0000-0000-0000FC000000}"/>
    <cellStyle name="_CurrencySpace_LNC" xfId="252" xr:uid="{00000000-0005-0000-0000-0000FD000000}"/>
    <cellStyle name="_CurrencySpace_LRENmod" xfId="253" xr:uid="{00000000-0005-0000-0000-0000FE000000}"/>
    <cellStyle name="_CurrencySpace_MBFG main model" xfId="254" xr:uid="{00000000-0005-0000-0000-0000FF000000}"/>
    <cellStyle name="_CurrencySpace_MET" xfId="255" xr:uid="{00000000-0005-0000-0000-000000010000}"/>
    <cellStyle name="_CurrencySpace_MET04" xfId="256" xr:uid="{00000000-0005-0000-0000-000001010000}"/>
    <cellStyle name="_CurrencySpace_NATU working_mod" xfId="257" xr:uid="{00000000-0005-0000-0000-000002010000}"/>
    <cellStyle name="_CurrencySpace_NFS" xfId="258" xr:uid="{00000000-0005-0000-0000-000003010000}"/>
    <cellStyle name="_CurrencySpace_output" xfId="259" xr:uid="{00000000-0005-0000-0000-000004010000}"/>
    <cellStyle name="_CurrencySpace_Overview3" xfId="260" xr:uid="{00000000-0005-0000-0000-000005010000}"/>
    <cellStyle name="_CurrencySpace_phil data" xfId="261" xr:uid="{00000000-0005-0000-0000-000006010000}"/>
    <cellStyle name="_CurrencySpace_PPR" xfId="262" xr:uid="{00000000-0005-0000-0000-000007010000}"/>
    <cellStyle name="_CurrencySpace_Price Performance Charts" xfId="263" xr:uid="{00000000-0005-0000-0000-000008010000}"/>
    <cellStyle name="_CurrencySpace_PRU" xfId="264" xr:uid="{00000000-0005-0000-0000-000009010000}"/>
    <cellStyle name="_CurrencySpace_PRU04" xfId="265" xr:uid="{00000000-0005-0000-0000-00000A010000}"/>
    <cellStyle name="_CurrencySpace_RBOC historicals" xfId="266" xr:uid="{00000000-0005-0000-0000-00000B010000}"/>
    <cellStyle name="_CurrencySpace_RiskReward" xfId="267" xr:uid="{00000000-0005-0000-0000-00000C010000}"/>
    <cellStyle name="_CurrencySpace_Safilo Model " xfId="268" xr:uid="{00000000-0005-0000-0000-00000D010000}"/>
    <cellStyle name="_CurrencySpace_SFG" xfId="269" xr:uid="{00000000-0005-0000-0000-00000E010000}"/>
    <cellStyle name="_CurrencySpace_Sheet1" xfId="270" xr:uid="{00000000-0005-0000-0000-00000F010000}"/>
    <cellStyle name="_CurrencySpace_Stock-QTR1 FDS" xfId="271" xr:uid="{00000000-0005-0000-0000-000010010000}"/>
    <cellStyle name="_CurrencySpace_T - new" xfId="272" xr:uid="{00000000-0005-0000-0000-000011010000}"/>
    <cellStyle name="_CurrencySpace_TMK" xfId="273" xr:uid="{00000000-0005-0000-0000-000012010000}"/>
    <cellStyle name="_CurrencySpace_Treasury Method Share Calc" xfId="274" xr:uid="{00000000-0005-0000-0000-000013010000}"/>
    <cellStyle name="_CurrencySpace_Updated Valuation Changes" xfId="275" xr:uid="{00000000-0005-0000-0000-000014010000}"/>
    <cellStyle name="_CurrencySpace_Valuation Graphs" xfId="276" xr:uid="{00000000-0005-0000-0000-000015010000}"/>
    <cellStyle name="_CurrencySpace_xratio - historical mkt val" xfId="277" xr:uid="{00000000-0005-0000-0000-000016010000}"/>
    <cellStyle name="_DCF" xfId="278" xr:uid="{00000000-0005-0000-0000-000017010000}"/>
    <cellStyle name="_DCF 2" xfId="279" xr:uid="{00000000-0005-0000-0000-000018010000}"/>
    <cellStyle name="_DCF_LAMEmod" xfId="280" xr:uid="{00000000-0005-0000-0000-000019010000}"/>
    <cellStyle name="_DCF_LRENmod" xfId="281" xr:uid="{00000000-0005-0000-0000-00001A010000}"/>
    <cellStyle name="_DCF_NATU working_mod" xfId="282" xr:uid="{00000000-0005-0000-0000-00001B010000}"/>
    <cellStyle name="_Dollar" xfId="283" xr:uid="{00000000-0005-0000-0000-00001C010000}"/>
    <cellStyle name="—_earnings" xfId="284" xr:uid="{00000000-0005-0000-0000-00001D010000}"/>
    <cellStyle name="—_EM_ChinaTelecom" xfId="285" xr:uid="{00000000-0005-0000-0000-00001E010000}"/>
    <cellStyle name="—_EM_CMHK" xfId="286" xr:uid="{00000000-0005-0000-0000-00001F010000}"/>
    <cellStyle name="—_EM_CMHK_consolidated" xfId="287" xr:uid="{00000000-0005-0000-0000-000020010000}"/>
    <cellStyle name="—_EM_CMHKconsolidatednew_WIP.xls Chart 1" xfId="288" xr:uid="{00000000-0005-0000-0000-000021010000}"/>
    <cellStyle name="—_EM_CMHKnew" xfId="289" xr:uid="{00000000-0005-0000-0000-000022010000}"/>
    <cellStyle name="—_EM_CU" xfId="290" xr:uid="{00000000-0005-0000-0000-000023010000}"/>
    <cellStyle name="—_EM_FETone" xfId="291" xr:uid="{00000000-0005-0000-0000-000024010000}"/>
    <cellStyle name="—_EM_FETone_new" xfId="292" xr:uid="{00000000-0005-0000-0000-000025010000}"/>
    <cellStyle name="—_EM_TCC" xfId="293" xr:uid="{00000000-0005-0000-0000-000026010000}"/>
    <cellStyle name="—_EM_TCC_new" xfId="294" xr:uid="{00000000-0005-0000-0000-000027010000}"/>
    <cellStyle name="—_EM_UTStarcom_new" xfId="295" xr:uid="{00000000-0005-0000-0000-000028010000}"/>
    <cellStyle name="—_EM-Chunghwa" xfId="296" xr:uid="{00000000-0005-0000-0000-000029010000}"/>
    <cellStyle name="—_EM-HTI" xfId="297" xr:uid="{00000000-0005-0000-0000-00002A010000}"/>
    <cellStyle name="—_EM-HTI_EM_ChinaTelecom" xfId="298" xr:uid="{00000000-0005-0000-0000-00002B010000}"/>
    <cellStyle name="—_EM-HTI_EM_FETone_new" xfId="299" xr:uid="{00000000-0005-0000-0000-00002C010000}"/>
    <cellStyle name="—_EM-HTI_EM_TCC" xfId="300" xr:uid="{00000000-0005-0000-0000-00002D010000}"/>
    <cellStyle name="—_EM-HTI_EM_TCC_new" xfId="301" xr:uid="{00000000-0005-0000-0000-00002E010000}"/>
    <cellStyle name="—_EM-HTI_EM-Chunghwa" xfId="302" xr:uid="{00000000-0005-0000-0000-00002F010000}"/>
    <cellStyle name="—_EM-KT" xfId="303" xr:uid="{00000000-0005-0000-0000-000030010000}"/>
    <cellStyle name="—_EM-MobileOne" xfId="304" xr:uid="{00000000-0005-0000-0000-000031010000}"/>
    <cellStyle name="—_EM-Optus" xfId="305" xr:uid="{00000000-0005-0000-0000-000032010000}"/>
    <cellStyle name="—_EM-PLDT" xfId="306" xr:uid="{00000000-0005-0000-0000-000033010000}"/>
    <cellStyle name="—_EM-SKTelecom_old" xfId="307" xr:uid="{00000000-0005-0000-0000-000034010000}"/>
    <cellStyle name="—_EM-SKTelecom_old_Book7" xfId="308" xr:uid="{00000000-0005-0000-0000-000035010000}"/>
    <cellStyle name="—_EM-SKTelecom_old_earnings" xfId="309" xr:uid="{00000000-0005-0000-0000-000036010000}"/>
    <cellStyle name="—_EM-SKTelecom_old_EM_ChinaTelecom" xfId="310" xr:uid="{00000000-0005-0000-0000-000037010000}"/>
    <cellStyle name="—_EM-SKTelecom_old_EM_CU" xfId="311" xr:uid="{00000000-0005-0000-0000-000038010000}"/>
    <cellStyle name="—_EM-SKTelecom_old_EM_FETone" xfId="312" xr:uid="{00000000-0005-0000-0000-000039010000}"/>
    <cellStyle name="—_EM-SKTelecom_old_EM_FETone_new" xfId="313" xr:uid="{00000000-0005-0000-0000-00003A010000}"/>
    <cellStyle name="—_EM-SKTelecom_old_EM_TCC" xfId="314" xr:uid="{00000000-0005-0000-0000-00003B010000}"/>
    <cellStyle name="—_EM-SKTelecom_old_EM_TCC_new" xfId="315" xr:uid="{00000000-0005-0000-0000-00003C010000}"/>
    <cellStyle name="—_EM-SKTelecom_old_EM-Chunghwa" xfId="316" xr:uid="{00000000-0005-0000-0000-00003D010000}"/>
    <cellStyle name="—_EM-SKTelecom_old_EM-HTI" xfId="317" xr:uid="{00000000-0005-0000-0000-00003E010000}"/>
    <cellStyle name="—_EM-SKTelecom_old_EM-HTI_EM_ChinaTelecom" xfId="318" xr:uid="{00000000-0005-0000-0000-00003F010000}"/>
    <cellStyle name="—_EM-SKTelecom_old_EM-HTI_EM_FETone_new" xfId="319" xr:uid="{00000000-0005-0000-0000-000040010000}"/>
    <cellStyle name="—_EM-SKTelecom_old_EM-HTI_EM_TCC" xfId="320" xr:uid="{00000000-0005-0000-0000-000041010000}"/>
    <cellStyle name="—_EM-SKTelecom_old_EM-HTI_EM_TCC_new" xfId="321" xr:uid="{00000000-0005-0000-0000-000042010000}"/>
    <cellStyle name="—_EM-SKTelecom_old_EM-HTI_EM-Chunghwa" xfId="322" xr:uid="{00000000-0005-0000-0000-000043010000}"/>
    <cellStyle name="—_EM-SKTelecom_old_Revenue" xfId="323" xr:uid="{00000000-0005-0000-0000-000044010000}"/>
    <cellStyle name="—_EM-SKTelecom_old_Strategy_data_update" xfId="324" xr:uid="{00000000-0005-0000-0000-000045010000}"/>
    <cellStyle name="_e-plus debt - Machado1" xfId="325" xr:uid="{00000000-0005-0000-0000-000046010000}"/>
    <cellStyle name="_Euro" xfId="326" xr:uid="{00000000-0005-0000-0000-000047010000}"/>
    <cellStyle name="_Euro 2" xfId="327" xr:uid="{00000000-0005-0000-0000-000048010000}"/>
    <cellStyle name="_Euro 3" xfId="2335" xr:uid="{00000000-0005-0000-0000-000049010000}"/>
    <cellStyle name="_Euro_Request Template" xfId="328" xr:uid="{00000000-0005-0000-0000-00004A010000}"/>
    <cellStyle name="—_GS Assumptions-F" xfId="329" xr:uid="{00000000-0005-0000-0000-00004B010000}"/>
    <cellStyle name="—_GS Assumptions-F_Book7" xfId="330" xr:uid="{00000000-0005-0000-0000-00004C010000}"/>
    <cellStyle name="—_GS Assumptions-F_DoCoMo table 10July2000" xfId="331" xr:uid="{00000000-0005-0000-0000-00004D010000}"/>
    <cellStyle name="—_GS Assumptions-F_earnings" xfId="332" xr:uid="{00000000-0005-0000-0000-00004E010000}"/>
    <cellStyle name="—_GS Assumptions-F_EM_CMHK" xfId="333" xr:uid="{00000000-0005-0000-0000-00004F010000}"/>
    <cellStyle name="—_GS Assumptions-F_EM_FETone_new" xfId="334" xr:uid="{00000000-0005-0000-0000-000050010000}"/>
    <cellStyle name="—_GS Assumptions-F_EM_TCC_new" xfId="335" xr:uid="{00000000-0005-0000-0000-000051010000}"/>
    <cellStyle name="—_GS Assumptions-F_EM-Optus" xfId="336" xr:uid="{00000000-0005-0000-0000-000052010000}"/>
    <cellStyle name="—_GS Assumptions-F_operating stats comp" xfId="337" xr:uid="{00000000-0005-0000-0000-000053010000}"/>
    <cellStyle name="—_GS Assumptions-F_Strategy_data_update" xfId="338" xr:uid="{00000000-0005-0000-0000-000054010000}"/>
    <cellStyle name="—_GS_Balance" xfId="339" xr:uid="{00000000-0005-0000-0000-000055010000}"/>
    <cellStyle name="—_GS_Balance_Book7" xfId="340" xr:uid="{00000000-0005-0000-0000-000056010000}"/>
    <cellStyle name="—_GS_Balance_DoCoMo table 10July2000" xfId="341" xr:uid="{00000000-0005-0000-0000-000057010000}"/>
    <cellStyle name="—_GS_Balance_earnings" xfId="342" xr:uid="{00000000-0005-0000-0000-000058010000}"/>
    <cellStyle name="—_GS_Balance_EM_CMHK" xfId="343" xr:uid="{00000000-0005-0000-0000-000059010000}"/>
    <cellStyle name="—_GS_Balance_EM_FETone_new" xfId="344" xr:uid="{00000000-0005-0000-0000-00005A010000}"/>
    <cellStyle name="—_GS_Balance_EM_TCC_new" xfId="345" xr:uid="{00000000-0005-0000-0000-00005B010000}"/>
    <cellStyle name="—_GS_Balance_EM-Optus" xfId="346" xr:uid="{00000000-0005-0000-0000-00005C010000}"/>
    <cellStyle name="—_GS_Balance_operating stats comp" xfId="347" xr:uid="{00000000-0005-0000-0000-00005D010000}"/>
    <cellStyle name="—_GS_Balance_Strategy_data_update" xfId="348" xr:uid="{00000000-0005-0000-0000-00005E010000}"/>
    <cellStyle name="—_GS_Cash " xfId="349" xr:uid="{00000000-0005-0000-0000-00005F010000}"/>
    <cellStyle name="—_GS_Cash  (2)" xfId="350" xr:uid="{00000000-0005-0000-0000-000060010000}"/>
    <cellStyle name="—_GS_Cash  (2)_Book7" xfId="351" xr:uid="{00000000-0005-0000-0000-000061010000}"/>
    <cellStyle name="—_GS_Cash  (2)_DoCoMo table 10July2000" xfId="352" xr:uid="{00000000-0005-0000-0000-000062010000}"/>
    <cellStyle name="—_GS_Cash  (2)_earnings" xfId="353" xr:uid="{00000000-0005-0000-0000-000063010000}"/>
    <cellStyle name="—_GS_Cash  (2)_EM_CMHK" xfId="354" xr:uid="{00000000-0005-0000-0000-000064010000}"/>
    <cellStyle name="—_GS_Cash  (2)_EM_FETone_new" xfId="355" xr:uid="{00000000-0005-0000-0000-000065010000}"/>
    <cellStyle name="—_GS_Cash  (2)_EM_TCC_new" xfId="356" xr:uid="{00000000-0005-0000-0000-000066010000}"/>
    <cellStyle name="—_GS_Cash  (2)_EM-Optus" xfId="357" xr:uid="{00000000-0005-0000-0000-000067010000}"/>
    <cellStyle name="—_GS_Cash  (2)_operating stats comp" xfId="358" xr:uid="{00000000-0005-0000-0000-000068010000}"/>
    <cellStyle name="—_GS_Cash  (2)_Strategy_data_update" xfId="359" xr:uid="{00000000-0005-0000-0000-000069010000}"/>
    <cellStyle name="—_GS_Cash _Book7" xfId="360" xr:uid="{00000000-0005-0000-0000-00006A010000}"/>
    <cellStyle name="—_GS_Cash _DoCoMo table 10July2000" xfId="361" xr:uid="{00000000-0005-0000-0000-00006B010000}"/>
    <cellStyle name="—_GS_Cash _earnings" xfId="362" xr:uid="{00000000-0005-0000-0000-00006C010000}"/>
    <cellStyle name="—_GS_Cash _EM_CMHK" xfId="363" xr:uid="{00000000-0005-0000-0000-00006D010000}"/>
    <cellStyle name="—_GS_Cash _EM_FETone_new" xfId="364" xr:uid="{00000000-0005-0000-0000-00006E010000}"/>
    <cellStyle name="—_GS_Cash _EM_TCC_new" xfId="365" xr:uid="{00000000-0005-0000-0000-00006F010000}"/>
    <cellStyle name="—_GS_Cash _EM-Optus" xfId="366" xr:uid="{00000000-0005-0000-0000-000070010000}"/>
    <cellStyle name="—_GS_Cash _operating stats comp" xfId="367" xr:uid="{00000000-0005-0000-0000-000071010000}"/>
    <cellStyle name="—_GS_Cash _Strategy_data_update" xfId="368" xr:uid="{00000000-0005-0000-0000-000072010000}"/>
    <cellStyle name="—_GS_DCF" xfId="369" xr:uid="{00000000-0005-0000-0000-000073010000}"/>
    <cellStyle name="—_GS_DCF_Book7" xfId="370" xr:uid="{00000000-0005-0000-0000-000074010000}"/>
    <cellStyle name="—_GS_DCF_DoCoMo table 10July2000" xfId="371" xr:uid="{00000000-0005-0000-0000-000075010000}"/>
    <cellStyle name="—_GS_DCF_earnings" xfId="372" xr:uid="{00000000-0005-0000-0000-000076010000}"/>
    <cellStyle name="—_GS_DCF_EM_CMHK" xfId="373" xr:uid="{00000000-0005-0000-0000-000077010000}"/>
    <cellStyle name="—_GS_DCF_EM_FETone_new" xfId="374" xr:uid="{00000000-0005-0000-0000-000078010000}"/>
    <cellStyle name="—_GS_DCF_EM_TCC_new" xfId="375" xr:uid="{00000000-0005-0000-0000-000079010000}"/>
    <cellStyle name="—_GS_DCF_EM-Optus" xfId="376" xr:uid="{00000000-0005-0000-0000-00007A010000}"/>
    <cellStyle name="—_GS_DCF_operating stats comp" xfId="377" xr:uid="{00000000-0005-0000-0000-00007B010000}"/>
    <cellStyle name="—_GS_DCF_Strategy_data_update" xfId="378" xr:uid="{00000000-0005-0000-0000-00007C010000}"/>
    <cellStyle name="—_GS_PNL" xfId="379" xr:uid="{00000000-0005-0000-0000-00007D010000}"/>
    <cellStyle name="—_GS_PNL_Book7" xfId="380" xr:uid="{00000000-0005-0000-0000-00007E010000}"/>
    <cellStyle name="—_GS_PNL_DoCoMo table 10July2000" xfId="381" xr:uid="{00000000-0005-0000-0000-00007F010000}"/>
    <cellStyle name="—_GS_PNL_earnings" xfId="382" xr:uid="{00000000-0005-0000-0000-000080010000}"/>
    <cellStyle name="—_GS_PNL_EM_CMHK" xfId="383" xr:uid="{00000000-0005-0000-0000-000081010000}"/>
    <cellStyle name="—_GS_PNL_EM_FETone_new" xfId="384" xr:uid="{00000000-0005-0000-0000-000082010000}"/>
    <cellStyle name="—_GS_PNL_EM_TCC_new" xfId="385" xr:uid="{00000000-0005-0000-0000-000083010000}"/>
    <cellStyle name="—_GS_PNL_EM-Optus" xfId="386" xr:uid="{00000000-0005-0000-0000-000084010000}"/>
    <cellStyle name="—_GS_PNL_operating stats comp" xfId="387" xr:uid="{00000000-0005-0000-0000-000085010000}"/>
    <cellStyle name="—_GS_PNL_Strategy_data_update" xfId="388" xr:uid="{00000000-0005-0000-0000-000086010000}"/>
    <cellStyle name="_Heading" xfId="389" xr:uid="{00000000-0005-0000-0000-000087010000}"/>
    <cellStyle name="_Heading_BLS" xfId="390" xr:uid="{00000000-0005-0000-0000-000088010000}"/>
    <cellStyle name="_Heading_bls roic" xfId="391" xr:uid="{00000000-0005-0000-0000-000089010000}"/>
    <cellStyle name="_Heading_Book9" xfId="392" xr:uid="{00000000-0005-0000-0000-00008A010000}"/>
    <cellStyle name="_Heading_Broadband Comps" xfId="393" xr:uid="{00000000-0005-0000-0000-00008B010000}"/>
    <cellStyle name="_Heading_capital expenditures 6-18-02" xfId="394" xr:uid="{00000000-0005-0000-0000-00008C010000}"/>
    <cellStyle name="_Heading_CTCO" xfId="395" xr:uid="{00000000-0005-0000-0000-00008D010000}"/>
    <cellStyle name="_Heading_LAMEmod" xfId="396" xr:uid="{00000000-0005-0000-0000-00008E010000}"/>
    <cellStyle name="_Heading_LBO model - cleared" xfId="397" xr:uid="{00000000-0005-0000-0000-00008F010000}"/>
    <cellStyle name="_Heading_LBO screening1" xfId="398" xr:uid="{00000000-0005-0000-0000-000090010000}"/>
    <cellStyle name="_Heading_LRENmod" xfId="399" xr:uid="{00000000-0005-0000-0000-000091010000}"/>
    <cellStyle name="_Heading_NATU working_mod" xfId="400" xr:uid="{00000000-0005-0000-0000-000092010000}"/>
    <cellStyle name="_Heading_prestemp" xfId="401" xr:uid="{00000000-0005-0000-0000-000093010000}"/>
    <cellStyle name="_Heading_Q" xfId="402" xr:uid="{00000000-0005-0000-0000-000094010000}"/>
    <cellStyle name="_Heading_q - new guidance" xfId="403" xr:uid="{00000000-0005-0000-0000-000095010000}"/>
    <cellStyle name="_Heading_q - valuation" xfId="404" xr:uid="{00000000-0005-0000-0000-000096010000}"/>
    <cellStyle name="_Heading_Q model_041802" xfId="405" xr:uid="{00000000-0005-0000-0000-000097010000}"/>
    <cellStyle name="_Heading_Q_update" xfId="406" xr:uid="{00000000-0005-0000-0000-000098010000}"/>
    <cellStyle name="_Heading_Qwest Analysis" xfId="407" xr:uid="{00000000-0005-0000-0000-000099010000}"/>
    <cellStyle name="_Heading_R$" xfId="408" xr:uid="{00000000-0005-0000-0000-00009A010000}"/>
    <cellStyle name="_Heading_R$ 2" xfId="2336" xr:uid="{00000000-0005-0000-0000-00009B010000}"/>
    <cellStyle name="_Heading_RBOC historicals" xfId="409" xr:uid="{00000000-0005-0000-0000-00009C010000}"/>
    <cellStyle name="_Heading_stores" xfId="410" xr:uid="{00000000-0005-0000-0000-00009D010000}"/>
    <cellStyle name="_Heading_stores 2" xfId="2337" xr:uid="{00000000-0005-0000-0000-00009E010000}"/>
    <cellStyle name="_Heading_T - new" xfId="411" xr:uid="{00000000-0005-0000-0000-00009F010000}"/>
    <cellStyle name="_Heading_VZ" xfId="412" xr:uid="{00000000-0005-0000-0000-0000A0010000}"/>
    <cellStyle name="_HeadingBlue" xfId="413" xr:uid="{00000000-0005-0000-0000-0000A1010000}"/>
    <cellStyle name="_Headline" xfId="414" xr:uid="{00000000-0005-0000-0000-0000A2010000}"/>
    <cellStyle name="_Highlight" xfId="415" xr:uid="{00000000-0005-0000-0000-0000A3010000}"/>
    <cellStyle name="_Highlight 2" xfId="416" xr:uid="{00000000-0005-0000-0000-0000A4010000}"/>
    <cellStyle name="_Highlight 3" xfId="2338" xr:uid="{00000000-0005-0000-0000-0000A5010000}"/>
    <cellStyle name="_Highlight_aggregated LBO" xfId="2339" xr:uid="{00000000-0005-0000-0000-0000A6010000}"/>
    <cellStyle name="—_I&amp;O Report Tables" xfId="417" xr:uid="{00000000-0005-0000-0000-0000A7010000}"/>
    <cellStyle name="—_I&amp;O Report Tables_Book7" xfId="418" xr:uid="{00000000-0005-0000-0000-0000A8010000}"/>
    <cellStyle name="—_I&amp;O Report Tables_candicetables" xfId="419" xr:uid="{00000000-0005-0000-0000-0000A9010000}"/>
    <cellStyle name="—_I&amp;O Report Tables_candicetables_Book7" xfId="420" xr:uid="{00000000-0005-0000-0000-0000AA010000}"/>
    <cellStyle name="—_I&amp;O Report Tables_candicetables_DoCoMo table 10July2000" xfId="421" xr:uid="{00000000-0005-0000-0000-0000AB010000}"/>
    <cellStyle name="—_I&amp;O Report Tables_candicetables_earnings" xfId="422" xr:uid="{00000000-0005-0000-0000-0000AC010000}"/>
    <cellStyle name="—_I&amp;O Report Tables_candicetables_EM_FETone_new" xfId="423" xr:uid="{00000000-0005-0000-0000-0000AD010000}"/>
    <cellStyle name="—_I&amp;O Report Tables_candicetables_EM_TCC_new" xfId="424" xr:uid="{00000000-0005-0000-0000-0000AE010000}"/>
    <cellStyle name="—_I&amp;O Report Tables_candicetables_Mobile_demographics" xfId="2340" xr:uid="{00000000-0005-0000-0000-0000AF010000}"/>
    <cellStyle name="—_I&amp;O Report Tables_candicetables_operating stats comp" xfId="425" xr:uid="{00000000-0005-0000-0000-0000B0010000}"/>
    <cellStyle name="—_I&amp;O Report Tables_candicetables_Strategy_data_update" xfId="426" xr:uid="{00000000-0005-0000-0000-0000B1010000}"/>
    <cellStyle name="—_I&amp;O Report Tables_DoCoMo table 10July2000" xfId="427" xr:uid="{00000000-0005-0000-0000-0000B2010000}"/>
    <cellStyle name="—_I&amp;O Report Tables_earnings" xfId="428" xr:uid="{00000000-0005-0000-0000-0000B3010000}"/>
    <cellStyle name="—_I&amp;O Report Tables_EM_FETone_new" xfId="429" xr:uid="{00000000-0005-0000-0000-0000B4010000}"/>
    <cellStyle name="—_I&amp;O Report Tables_EM_TCC_new" xfId="430" xr:uid="{00000000-0005-0000-0000-0000B5010000}"/>
    <cellStyle name="—_I&amp;O Report Tables_Mobile_demographics" xfId="2341" xr:uid="{00000000-0005-0000-0000-0000B6010000}"/>
    <cellStyle name="—_I&amp;O Report Tables_operating stats comp" xfId="431" xr:uid="{00000000-0005-0000-0000-0000B7010000}"/>
    <cellStyle name="—_I&amp;O Report Tables_Strategy_data_update" xfId="432" xr:uid="{00000000-0005-0000-0000-0000B8010000}"/>
    <cellStyle name="_KPN Fixed" xfId="433" xr:uid="{00000000-0005-0000-0000-0000B9010000}"/>
    <cellStyle name="_LAMEmod" xfId="434" xr:uid="{00000000-0005-0000-0000-0000BA010000}"/>
    <cellStyle name="_LRENmod" xfId="435" xr:uid="{00000000-0005-0000-0000-0000BB010000}"/>
    <cellStyle name="—_Mobile_demographics" xfId="2342" xr:uid="{00000000-0005-0000-0000-0000BC010000}"/>
    <cellStyle name="_msft-dcf" xfId="436" xr:uid="{00000000-0005-0000-0000-0000BD010000}"/>
    <cellStyle name="_Multiple" xfId="437" xr:uid="{00000000-0005-0000-0000-0000BE010000}"/>
    <cellStyle name="_Multiple 2" xfId="438" xr:uid="{00000000-0005-0000-0000-0000BF010000}"/>
    <cellStyle name="_Multiple_01 adj for merger plan" xfId="439" xr:uid="{00000000-0005-0000-0000-0000C0010000}"/>
    <cellStyle name="_Multiple_Ability to Pay Analysis" xfId="440" xr:uid="{00000000-0005-0000-0000-0000C1010000}"/>
    <cellStyle name="_Multiple_ACS LBO" xfId="2343" xr:uid="{00000000-0005-0000-0000-0000C2010000}"/>
    <cellStyle name="_Multiple_Adidas Model" xfId="441" xr:uid="{00000000-0005-0000-0000-0000C3010000}"/>
    <cellStyle name="_Multiple_AFL" xfId="442" xr:uid="{00000000-0005-0000-0000-0000C4010000}"/>
    <cellStyle name="_Multiple_AIZ" xfId="443" xr:uid="{00000000-0005-0000-0000-0000C5010000}"/>
    <cellStyle name="_Multiple_AMP" xfId="444" xr:uid="{00000000-0005-0000-0000-0000C6010000}"/>
    <cellStyle name="_Multiple_AVP to Mike Casey sep" xfId="445" xr:uid="{00000000-0005-0000-0000-0000C7010000}"/>
    <cellStyle name="_Multiple_AVP_08" xfId="446" xr:uid="{00000000-0005-0000-0000-0000C8010000}"/>
    <cellStyle name="_Multiple_Balance Sheet" xfId="447" xr:uid="{00000000-0005-0000-0000-0000C9010000}"/>
    <cellStyle name="_Multiple_Benetton" xfId="448" xr:uid="{00000000-0005-0000-0000-0000CA010000}"/>
    <cellStyle name="_Multiple_Benetton_new" xfId="449" xr:uid="{00000000-0005-0000-0000-0000CB010000}"/>
    <cellStyle name="_Multiple_BHI" xfId="450" xr:uid="{00000000-0005-0000-0000-0000CC010000}"/>
    <cellStyle name="_Multiple_bls roic" xfId="451" xr:uid="{00000000-0005-0000-0000-0000CD010000}"/>
    <cellStyle name="_Multiple_Book1" xfId="452" xr:uid="{00000000-0005-0000-0000-0000CE010000}"/>
    <cellStyle name="_Multiple_Book29" xfId="453" xr:uid="{00000000-0005-0000-0000-0000CF010000}"/>
    <cellStyle name="_Multiple_Book3" xfId="454" xr:uid="{00000000-0005-0000-0000-0000D0010000}"/>
    <cellStyle name="_Multiple_Book3_1" xfId="455" xr:uid="{00000000-0005-0000-0000-0000D1010000}"/>
    <cellStyle name="_Multiple_capital expenditures 6-18-02" xfId="456" xr:uid="{00000000-0005-0000-0000-0000D2010000}"/>
    <cellStyle name="_Multiple_CNO" xfId="457" xr:uid="{00000000-0005-0000-0000-0000D3010000}"/>
    <cellStyle name="_Multiple_CROCI TABLE" xfId="458" xr:uid="{00000000-0005-0000-0000-0000D4010000}"/>
    <cellStyle name="_Multiple_DCF" xfId="459" xr:uid="{00000000-0005-0000-0000-0000D5010000}"/>
    <cellStyle name="_Multiple_DCF 2" xfId="460" xr:uid="{00000000-0005-0000-0000-0000D6010000}"/>
    <cellStyle name="_Multiple_DCF Alexander Forbes" xfId="461" xr:uid="{00000000-0005-0000-0000-0000D7010000}"/>
    <cellStyle name="_Multiple_Exel" xfId="462" xr:uid="{00000000-0005-0000-0000-0000D8010000}"/>
    <cellStyle name="_Multiple_Fielmann model" xfId="463" xr:uid="{00000000-0005-0000-0000-0000D9010000}"/>
    <cellStyle name="_Multiple_fmbi counties" xfId="464" xr:uid="{00000000-0005-0000-0000-0000DA010000}"/>
    <cellStyle name="_Multiple_FMBI MBHI Graphs" xfId="465" xr:uid="{00000000-0005-0000-0000-0000DB010000}"/>
    <cellStyle name="_Multiple_FMBI MBHI Graphs 07102001" xfId="466" xr:uid="{00000000-0005-0000-0000-0000DC010000}"/>
    <cellStyle name="_Multiple_FMBI MBHI Graphs_7601" xfId="467" xr:uid="{00000000-0005-0000-0000-0000DD010000}"/>
    <cellStyle name="_Multiple_Folli Follie main model" xfId="468" xr:uid="{00000000-0005-0000-0000-0000DE010000}"/>
    <cellStyle name="_Multiple_GNW" xfId="469" xr:uid="{00000000-0005-0000-0000-0000DF010000}"/>
    <cellStyle name="_Multiple_GQ" xfId="470" xr:uid="{00000000-0005-0000-0000-0000E0010000}"/>
    <cellStyle name="_Multiple_H&amp;M New" xfId="471" xr:uid="{00000000-0005-0000-0000-0000E1010000}"/>
    <cellStyle name="_Multiple_Insurance Brokerage CSC_1Q2002" xfId="472" xr:uid="{00000000-0005-0000-0000-0000E2010000}"/>
    <cellStyle name="_Multiple_integrated_standalone_ba" xfId="473" xr:uid="{00000000-0005-0000-0000-0000E3010000}"/>
    <cellStyle name="_Multiple_ISP_cleared" xfId="474" xr:uid="{00000000-0005-0000-0000-0000E4010000}"/>
    <cellStyle name="_Multiple_JP" xfId="475" xr:uid="{00000000-0005-0000-0000-0000E5010000}"/>
    <cellStyle name="_Multiple_LAMEmod" xfId="476" xr:uid="{00000000-0005-0000-0000-0000E6010000}"/>
    <cellStyle name="_Multiple_LBO model - cleared" xfId="477" xr:uid="{00000000-0005-0000-0000-0000E7010000}"/>
    <cellStyle name="_Multiple_LBO screening1" xfId="478" xr:uid="{00000000-0005-0000-0000-0000E8010000}"/>
    <cellStyle name="_Multiple_LNC" xfId="479" xr:uid="{00000000-0005-0000-0000-0000E9010000}"/>
    <cellStyle name="_Multiple_LRENmod" xfId="480" xr:uid="{00000000-0005-0000-0000-0000EA010000}"/>
    <cellStyle name="_Multiple_MBFG main model" xfId="481" xr:uid="{00000000-0005-0000-0000-0000EB010000}"/>
    <cellStyle name="_Multiple_MET" xfId="482" xr:uid="{00000000-0005-0000-0000-0000EC010000}"/>
    <cellStyle name="_Multiple_MET04" xfId="483" xr:uid="{00000000-0005-0000-0000-0000ED010000}"/>
    <cellStyle name="_Multiple_NATU working_mod" xfId="484" xr:uid="{00000000-0005-0000-0000-0000EE010000}"/>
    <cellStyle name="_Multiple_NFS" xfId="485" xr:uid="{00000000-0005-0000-0000-0000EF010000}"/>
    <cellStyle name="_Multiple_output" xfId="486" xr:uid="{00000000-0005-0000-0000-0000F0010000}"/>
    <cellStyle name="_Multiple_Overview3" xfId="487" xr:uid="{00000000-0005-0000-0000-0000F1010000}"/>
    <cellStyle name="_Multiple_phil data" xfId="488" xr:uid="{00000000-0005-0000-0000-0000F2010000}"/>
    <cellStyle name="_Multiple_Price Performance Charts" xfId="489" xr:uid="{00000000-0005-0000-0000-0000F3010000}"/>
    <cellStyle name="_Multiple_PRU" xfId="490" xr:uid="{00000000-0005-0000-0000-0000F4010000}"/>
    <cellStyle name="_Multiple_PRU04" xfId="491" xr:uid="{00000000-0005-0000-0000-0000F5010000}"/>
    <cellStyle name="_Multiple_R$" xfId="492" xr:uid="{00000000-0005-0000-0000-0000F6010000}"/>
    <cellStyle name="_Multiple_R$ 2" xfId="493" xr:uid="{00000000-0005-0000-0000-0000F7010000}"/>
    <cellStyle name="_Multiple_RBOC historicals" xfId="494" xr:uid="{00000000-0005-0000-0000-0000F8010000}"/>
    <cellStyle name="_Multiple_RiskReward" xfId="495" xr:uid="{00000000-0005-0000-0000-0000F9010000}"/>
    <cellStyle name="_Multiple_Safilo Model " xfId="496" xr:uid="{00000000-0005-0000-0000-0000FA010000}"/>
    <cellStyle name="_Multiple_SFG" xfId="497" xr:uid="{00000000-0005-0000-0000-0000FB010000}"/>
    <cellStyle name="_Multiple_Sheet1" xfId="498" xr:uid="{00000000-0005-0000-0000-0000FC010000}"/>
    <cellStyle name="_Multiple_Stock-QTR1 FDS" xfId="499" xr:uid="{00000000-0005-0000-0000-0000FD010000}"/>
    <cellStyle name="_Multiple_stores" xfId="500" xr:uid="{00000000-0005-0000-0000-0000FE010000}"/>
    <cellStyle name="_Multiple_stores 2" xfId="501" xr:uid="{00000000-0005-0000-0000-0000FF010000}"/>
    <cellStyle name="_Multiple_T - new" xfId="502" xr:uid="{00000000-0005-0000-0000-000000020000}"/>
    <cellStyle name="_Multiple_TMK" xfId="503" xr:uid="{00000000-0005-0000-0000-000001020000}"/>
    <cellStyle name="_Multiple_TPG" xfId="504" xr:uid="{00000000-0005-0000-0000-000002020000}"/>
    <cellStyle name="_Multiple_Treasury Method Share Calc" xfId="505" xr:uid="{00000000-0005-0000-0000-000003020000}"/>
    <cellStyle name="_Multiple_Updated Valuation Changes" xfId="506" xr:uid="{00000000-0005-0000-0000-000004020000}"/>
    <cellStyle name="_Multiple_Valuation Graphs" xfId="507" xr:uid="{00000000-0005-0000-0000-000005020000}"/>
    <cellStyle name="_Multiple_xratio - historical mkt val" xfId="508" xr:uid="{00000000-0005-0000-0000-000006020000}"/>
    <cellStyle name="_MultipleSpace" xfId="509" xr:uid="{00000000-0005-0000-0000-000007020000}"/>
    <cellStyle name="_MultipleSpace 2" xfId="510" xr:uid="{00000000-0005-0000-0000-000008020000}"/>
    <cellStyle name="_MultipleSpace 3" xfId="2344" xr:uid="{00000000-0005-0000-0000-000009020000}"/>
    <cellStyle name="_MultipleSpace_01 adj for merger plan" xfId="511" xr:uid="{00000000-0005-0000-0000-00000A020000}"/>
    <cellStyle name="_MultipleSpace_Ability to Pay Analysis" xfId="512" xr:uid="{00000000-0005-0000-0000-00000B020000}"/>
    <cellStyle name="_MultipleSpace_Adidas Model" xfId="513" xr:uid="{00000000-0005-0000-0000-00000C020000}"/>
    <cellStyle name="_MultipleSpace_AFL" xfId="514" xr:uid="{00000000-0005-0000-0000-00000D020000}"/>
    <cellStyle name="_MultipleSpace_AIZ" xfId="515" xr:uid="{00000000-0005-0000-0000-00000E020000}"/>
    <cellStyle name="_MultipleSpace_AMP" xfId="516" xr:uid="{00000000-0005-0000-0000-00000F020000}"/>
    <cellStyle name="_MultipleSpace_Analysis of Generali Offer" xfId="517" xr:uid="{00000000-0005-0000-0000-000010020000}"/>
    <cellStyle name="_MultipleSpace_AVP to Mike Casey sep" xfId="518" xr:uid="{00000000-0005-0000-0000-000011020000}"/>
    <cellStyle name="_MultipleSpace_AVP_08" xfId="519" xr:uid="{00000000-0005-0000-0000-000012020000}"/>
    <cellStyle name="_MultipleSpace_Balance Sheet" xfId="520" xr:uid="{00000000-0005-0000-0000-000013020000}"/>
    <cellStyle name="_MultipleSpace_BHI" xfId="521" xr:uid="{00000000-0005-0000-0000-000014020000}"/>
    <cellStyle name="_MultipleSpace_bls roic" xfId="522" xr:uid="{00000000-0005-0000-0000-000015020000}"/>
    <cellStyle name="_MultipleSpace_Book1" xfId="523" xr:uid="{00000000-0005-0000-0000-000016020000}"/>
    <cellStyle name="_MultipleSpace_Book29" xfId="524" xr:uid="{00000000-0005-0000-0000-000017020000}"/>
    <cellStyle name="_MultipleSpace_Book3" xfId="525" xr:uid="{00000000-0005-0000-0000-000018020000}"/>
    <cellStyle name="_MultipleSpace_Book3_1" xfId="526" xr:uid="{00000000-0005-0000-0000-000019020000}"/>
    <cellStyle name="_MultipleSpace_Bulgari Model " xfId="527" xr:uid="{00000000-0005-0000-0000-00001A020000}"/>
    <cellStyle name="_MultipleSpace_Burberry Model" xfId="528" xr:uid="{00000000-0005-0000-0000-00001B020000}"/>
    <cellStyle name="_MultipleSpace_Burberry Model IFRS" xfId="529" xr:uid="{00000000-0005-0000-0000-00001C020000}"/>
    <cellStyle name="_MultipleSpace_Burberry Model_1" xfId="530" xr:uid="{00000000-0005-0000-0000-00001D020000}"/>
    <cellStyle name="_MultipleSpace_capital expenditures 6-18-02" xfId="531" xr:uid="{00000000-0005-0000-0000-00001E020000}"/>
    <cellStyle name="_MultipleSpace_ClarinsModel IFRS" xfId="532" xr:uid="{00000000-0005-0000-0000-00001F020000}"/>
    <cellStyle name="_MultipleSpace_CNO" xfId="533" xr:uid="{00000000-0005-0000-0000-000020020000}"/>
    <cellStyle name="_MultipleSpace_Copy of L'Oreal Main ModelIFRS" xfId="534" xr:uid="{00000000-0005-0000-0000-000021020000}"/>
    <cellStyle name="_MultipleSpace_CROCI TABLE" xfId="535" xr:uid="{00000000-0005-0000-0000-000022020000}"/>
    <cellStyle name="_MultipleSpace_DCF" xfId="536" xr:uid="{00000000-0005-0000-0000-000023020000}"/>
    <cellStyle name="_MultipleSpace_DCF 2" xfId="537" xr:uid="{00000000-0005-0000-0000-000024020000}"/>
    <cellStyle name="_MultipleSpace_DCF Alexander Forbes" xfId="538" xr:uid="{00000000-0005-0000-0000-000025020000}"/>
    <cellStyle name="_MultipleSpace_Douglas Model" xfId="539" xr:uid="{00000000-0005-0000-0000-000026020000}"/>
    <cellStyle name="_MultipleSpace_Fielmann model" xfId="540" xr:uid="{00000000-0005-0000-0000-000027020000}"/>
    <cellStyle name="_MultipleSpace_Fielmann model_Adidas Model" xfId="541" xr:uid="{00000000-0005-0000-0000-000028020000}"/>
    <cellStyle name="_MultipleSpace_Fielmann model_CROCI TABLE" xfId="542" xr:uid="{00000000-0005-0000-0000-000029020000}"/>
    <cellStyle name="_MultipleSpace_Fielmann model_Folli Follie main model" xfId="543" xr:uid="{00000000-0005-0000-0000-00002A020000}"/>
    <cellStyle name="_MultipleSpace_Fielmann model_Geox main model" xfId="544" xr:uid="{00000000-0005-0000-0000-00002B020000}"/>
    <cellStyle name="_MultipleSpace_Fielmann model_Inditex New Model" xfId="545" xr:uid="{00000000-0005-0000-0000-00002C020000}"/>
    <cellStyle name="_MultipleSpace_Fielmann model_Luxottica Model" xfId="546" xr:uid="{00000000-0005-0000-0000-00002D020000}"/>
    <cellStyle name="_MultipleSpace_Fielmann model_MBFG main model" xfId="547" xr:uid="{00000000-0005-0000-0000-00002E020000}"/>
    <cellStyle name="_MultipleSpace_Fielmann model_Puma Model" xfId="548" xr:uid="{00000000-0005-0000-0000-00002F020000}"/>
    <cellStyle name="_MultipleSpace_fmbi counties" xfId="549" xr:uid="{00000000-0005-0000-0000-000030020000}"/>
    <cellStyle name="_MultipleSpace_FMBI MBHI Graphs" xfId="550" xr:uid="{00000000-0005-0000-0000-000031020000}"/>
    <cellStyle name="_MultipleSpace_FMBI MBHI Graphs 07102001" xfId="551" xr:uid="{00000000-0005-0000-0000-000032020000}"/>
    <cellStyle name="_MultipleSpace_FMBI MBHI Graphs_7601" xfId="552" xr:uid="{00000000-0005-0000-0000-000033020000}"/>
    <cellStyle name="_MultipleSpace_Folli Follie main model" xfId="553" xr:uid="{00000000-0005-0000-0000-000034020000}"/>
    <cellStyle name="_MultipleSpace_GNW" xfId="554" xr:uid="{00000000-0005-0000-0000-000035020000}"/>
    <cellStyle name="_MultipleSpace_GQ" xfId="555" xr:uid="{00000000-0005-0000-0000-000036020000}"/>
    <cellStyle name="_MultipleSpace_GQ_1" xfId="556" xr:uid="{00000000-0005-0000-0000-000037020000}"/>
    <cellStyle name="_MultipleSpace_GQ_1_Folli Follie main model" xfId="557" xr:uid="{00000000-0005-0000-0000-000038020000}"/>
    <cellStyle name="_MultipleSpace_GQ_1_Inditex New Model" xfId="558" xr:uid="{00000000-0005-0000-0000-000039020000}"/>
    <cellStyle name="_MultipleSpace_GQ_TODs model IFRS" xfId="559" xr:uid="{00000000-0005-0000-0000-00003A020000}"/>
    <cellStyle name="_MultipleSpace_GQ_TODs model IFRS_Adidas Model" xfId="560" xr:uid="{00000000-0005-0000-0000-00003B020000}"/>
    <cellStyle name="_MultipleSpace_GQ_TODs model IFRS_Fielmann model" xfId="561" xr:uid="{00000000-0005-0000-0000-00003C020000}"/>
    <cellStyle name="_MultipleSpace_GQ_TODs model IFRS_Folli Follie main model" xfId="562" xr:uid="{00000000-0005-0000-0000-00003D020000}"/>
    <cellStyle name="_MultipleSpace_GQ_TODs model IFRS_Geox main model" xfId="563" xr:uid="{00000000-0005-0000-0000-00003E020000}"/>
    <cellStyle name="_MultipleSpace_GQ_TODs model IFRS_Inditex New Model" xfId="564" xr:uid="{00000000-0005-0000-0000-00003F020000}"/>
    <cellStyle name="_MultipleSpace_GQ_TODs model IFRS_Luxottica Model" xfId="565" xr:uid="{00000000-0005-0000-0000-000040020000}"/>
    <cellStyle name="_MultipleSpace_GQ_TODs model IFRS_MBFG main model" xfId="566" xr:uid="{00000000-0005-0000-0000-000041020000}"/>
    <cellStyle name="_MultipleSpace_GQ_TODs model IFRS_Puma Model" xfId="567" xr:uid="{00000000-0005-0000-0000-000042020000}"/>
    <cellStyle name="_MultipleSpace_Gucci Model " xfId="568" xr:uid="{00000000-0005-0000-0000-000043020000}"/>
    <cellStyle name="_MultipleSpace_Gucci Model _PPR_new" xfId="569" xr:uid="{00000000-0005-0000-0000-000044020000}"/>
    <cellStyle name="_MultipleSpace_Henkel Model" xfId="570" xr:uid="{00000000-0005-0000-0000-000045020000}"/>
    <cellStyle name="_MultipleSpace_Hermes Model" xfId="571" xr:uid="{00000000-0005-0000-0000-000046020000}"/>
    <cellStyle name="_MultipleSpace_HermesModel " xfId="572" xr:uid="{00000000-0005-0000-0000-000047020000}"/>
    <cellStyle name="_MultipleSpace_Insurance Brokerage CSC_1Q2002" xfId="573" xr:uid="{00000000-0005-0000-0000-000048020000}"/>
    <cellStyle name="_MultipleSpace_integrated_standalone_ba" xfId="574" xr:uid="{00000000-0005-0000-0000-000049020000}"/>
    <cellStyle name="_MultipleSpace_ISP_cleared" xfId="575" xr:uid="{00000000-0005-0000-0000-00004A020000}"/>
    <cellStyle name="_MultipleSpace_JP" xfId="576" xr:uid="{00000000-0005-0000-0000-00004B020000}"/>
    <cellStyle name="_MultipleSpace_LAMEmod" xfId="577" xr:uid="{00000000-0005-0000-0000-00004C020000}"/>
    <cellStyle name="_MultipleSpace_LBO model - cleared" xfId="578" xr:uid="{00000000-0005-0000-0000-00004D020000}"/>
    <cellStyle name="_MultipleSpace_LBO screening1" xfId="579" xr:uid="{00000000-0005-0000-0000-00004E020000}"/>
    <cellStyle name="_MultipleSpace_LNC" xfId="580" xr:uid="{00000000-0005-0000-0000-00004F020000}"/>
    <cellStyle name="_MultipleSpace_LRENmod" xfId="581" xr:uid="{00000000-0005-0000-0000-000050020000}"/>
    <cellStyle name="_MultipleSpace_Luxottica Model" xfId="582" xr:uid="{00000000-0005-0000-0000-000051020000}"/>
    <cellStyle name="_MultipleSpace_LVMH" xfId="583" xr:uid="{00000000-0005-0000-0000-000052020000}"/>
    <cellStyle name="_MultipleSpace_MET" xfId="584" xr:uid="{00000000-0005-0000-0000-000053020000}"/>
    <cellStyle name="_MultipleSpace_MET04" xfId="585" xr:uid="{00000000-0005-0000-0000-000054020000}"/>
    <cellStyle name="_MultipleSpace_NATU working_mod" xfId="586" xr:uid="{00000000-0005-0000-0000-000055020000}"/>
    <cellStyle name="_MultipleSpace_NFS" xfId="587" xr:uid="{00000000-0005-0000-0000-000056020000}"/>
    <cellStyle name="_MultipleSpace_output" xfId="588" xr:uid="{00000000-0005-0000-0000-000057020000}"/>
    <cellStyle name="_MultipleSpace_Overview3" xfId="589" xr:uid="{00000000-0005-0000-0000-000058020000}"/>
    <cellStyle name="_MultipleSpace_phil data" xfId="590" xr:uid="{00000000-0005-0000-0000-000059020000}"/>
    <cellStyle name="_MultipleSpace_Price Performance Charts" xfId="591" xr:uid="{00000000-0005-0000-0000-00005A020000}"/>
    <cellStyle name="_MultipleSpace_PRU" xfId="592" xr:uid="{00000000-0005-0000-0000-00005B020000}"/>
    <cellStyle name="_MultipleSpace_PRU04" xfId="593" xr:uid="{00000000-0005-0000-0000-00005C020000}"/>
    <cellStyle name="_MultipleSpace_R$" xfId="594" xr:uid="{00000000-0005-0000-0000-00005D020000}"/>
    <cellStyle name="_MultipleSpace_R$ 2" xfId="595" xr:uid="{00000000-0005-0000-0000-00005E020000}"/>
    <cellStyle name="_MultipleSpace_RBOC historicals" xfId="596" xr:uid="{00000000-0005-0000-0000-00005F020000}"/>
    <cellStyle name="_MultipleSpace_Richemont" xfId="597" xr:uid="{00000000-0005-0000-0000-000060020000}"/>
    <cellStyle name="_MultipleSpace_RiskReward" xfId="598" xr:uid="{00000000-0005-0000-0000-000061020000}"/>
    <cellStyle name="_MultipleSpace_Safilo Model " xfId="599" xr:uid="{00000000-0005-0000-0000-000062020000}"/>
    <cellStyle name="_MultipleSpace_Safilo Model _Adidas Model" xfId="600" xr:uid="{00000000-0005-0000-0000-000063020000}"/>
    <cellStyle name="_MultipleSpace_Safilo Model _Folli Follie main model" xfId="601" xr:uid="{00000000-0005-0000-0000-000064020000}"/>
    <cellStyle name="_MultipleSpace_Safilo Model _Geox main model" xfId="602" xr:uid="{00000000-0005-0000-0000-000065020000}"/>
    <cellStyle name="_MultipleSpace_Safilo Model _Inditex New Model" xfId="603" xr:uid="{00000000-0005-0000-0000-000066020000}"/>
    <cellStyle name="_MultipleSpace_Safilo Model _Luxottica Model" xfId="604" xr:uid="{00000000-0005-0000-0000-000067020000}"/>
    <cellStyle name="_MultipleSpace_Safilo Model _MBFG main model" xfId="605" xr:uid="{00000000-0005-0000-0000-000068020000}"/>
    <cellStyle name="_MultipleSpace_Safilo Model _Puma Model" xfId="606" xr:uid="{00000000-0005-0000-0000-000069020000}"/>
    <cellStyle name="_MultipleSpace_SFG" xfId="607" xr:uid="{00000000-0005-0000-0000-00006A020000}"/>
    <cellStyle name="_MultipleSpace_Share Prices" xfId="608" xr:uid="{00000000-0005-0000-0000-00006B020000}"/>
    <cellStyle name="_MultipleSpace_Sheet1" xfId="609" xr:uid="{00000000-0005-0000-0000-00006C020000}"/>
    <cellStyle name="_MultipleSpace_Stock-QTR1 FDS" xfId="610" xr:uid="{00000000-0005-0000-0000-00006D020000}"/>
    <cellStyle name="_MultipleSpace_stores" xfId="611" xr:uid="{00000000-0005-0000-0000-00006E020000}"/>
    <cellStyle name="_MultipleSpace_stores 2" xfId="612" xr:uid="{00000000-0005-0000-0000-00006F020000}"/>
    <cellStyle name="_MultipleSpace_SwatchModel" xfId="613" xr:uid="{00000000-0005-0000-0000-000070020000}"/>
    <cellStyle name="_MultipleSpace_SwatchModel_Adidas Model" xfId="614" xr:uid="{00000000-0005-0000-0000-000071020000}"/>
    <cellStyle name="_MultipleSpace_SwatchModel_Beiersdorf Model - New" xfId="615" xr:uid="{00000000-0005-0000-0000-000072020000}"/>
    <cellStyle name="_MultipleSpace_SwatchModel_Fielmann model" xfId="616" xr:uid="{00000000-0005-0000-0000-000073020000}"/>
    <cellStyle name="_MultipleSpace_SwatchModel_Folli Follie main model" xfId="617" xr:uid="{00000000-0005-0000-0000-000074020000}"/>
    <cellStyle name="_MultipleSpace_SwatchModel_Geox main model" xfId="618" xr:uid="{00000000-0005-0000-0000-000075020000}"/>
    <cellStyle name="_MultipleSpace_SwatchModel_Inditex New Model" xfId="619" xr:uid="{00000000-0005-0000-0000-000076020000}"/>
    <cellStyle name="_MultipleSpace_SwatchModel_Luxottica Model" xfId="620" xr:uid="{00000000-0005-0000-0000-000077020000}"/>
    <cellStyle name="_MultipleSpace_SwatchModel_MBFG main model" xfId="621" xr:uid="{00000000-0005-0000-0000-000078020000}"/>
    <cellStyle name="_MultipleSpace_SwatchModel_Puma Model" xfId="622" xr:uid="{00000000-0005-0000-0000-000079020000}"/>
    <cellStyle name="_MultipleSpace_T - new" xfId="623" xr:uid="{00000000-0005-0000-0000-00007A020000}"/>
    <cellStyle name="_MultipleSpace_TMK" xfId="624" xr:uid="{00000000-0005-0000-0000-00007B020000}"/>
    <cellStyle name="_MultipleSpace_TODs model" xfId="625" xr:uid="{00000000-0005-0000-0000-00007C020000}"/>
    <cellStyle name="_MultipleSpace_Treasury Method Share Calc" xfId="626" xr:uid="{00000000-0005-0000-0000-00007D020000}"/>
    <cellStyle name="_MultipleSpace_Updated Valuation Changes" xfId="627" xr:uid="{00000000-0005-0000-0000-00007E020000}"/>
    <cellStyle name="_MultipleSpace_valuation" xfId="628" xr:uid="{00000000-0005-0000-0000-00007F020000}"/>
    <cellStyle name="_MultipleSpace_Valuation Graphs" xfId="629" xr:uid="{00000000-0005-0000-0000-000080020000}"/>
    <cellStyle name="_MultipleSpace_Valuation_1" xfId="630" xr:uid="{00000000-0005-0000-0000-000081020000}"/>
    <cellStyle name="_MultipleSpace_xratio - historical mkt val" xfId="631" xr:uid="{00000000-0005-0000-0000-000082020000}"/>
    <cellStyle name="_NATU working_mod" xfId="632" xr:uid="{00000000-0005-0000-0000-000083020000}"/>
    <cellStyle name="—_operating stats comp" xfId="633" xr:uid="{00000000-0005-0000-0000-000084020000}"/>
    <cellStyle name="_Percent" xfId="634" xr:uid="{00000000-0005-0000-0000-000085020000}"/>
    <cellStyle name="_Percent 2" xfId="635" xr:uid="{00000000-0005-0000-0000-000086020000}"/>
    <cellStyle name="_Percent_Adidas Model" xfId="636" xr:uid="{00000000-0005-0000-0000-000087020000}"/>
    <cellStyle name="_Percent_Analysis of Generali Offer" xfId="637" xr:uid="{00000000-0005-0000-0000-000088020000}"/>
    <cellStyle name="_Percent_BHI" xfId="638" xr:uid="{00000000-0005-0000-0000-000089020000}"/>
    <cellStyle name="_Percent_CROCI TABLE" xfId="639" xr:uid="{00000000-0005-0000-0000-00008A020000}"/>
    <cellStyle name="_Percent_DCF Alexander Forbes" xfId="640" xr:uid="{00000000-0005-0000-0000-00008B020000}"/>
    <cellStyle name="_Percent_Fielmann model" xfId="641" xr:uid="{00000000-0005-0000-0000-00008C020000}"/>
    <cellStyle name="_Percent_FMBI MBHI Graphs" xfId="642" xr:uid="{00000000-0005-0000-0000-00008D020000}"/>
    <cellStyle name="_Percent_FMBI MBHI Graphs 07102001" xfId="643" xr:uid="{00000000-0005-0000-0000-00008E020000}"/>
    <cellStyle name="_Percent_FMBI MBHI Graphs_7601" xfId="644" xr:uid="{00000000-0005-0000-0000-00008F020000}"/>
    <cellStyle name="_Percent_Folli Follie main model" xfId="645" xr:uid="{00000000-0005-0000-0000-000090020000}"/>
    <cellStyle name="_Percent_GQ" xfId="646" xr:uid="{00000000-0005-0000-0000-000091020000}"/>
    <cellStyle name="_Percent_ISP_cleared" xfId="647" xr:uid="{00000000-0005-0000-0000-000092020000}"/>
    <cellStyle name="_Percent_Safilo Model " xfId="648" xr:uid="{00000000-0005-0000-0000-000093020000}"/>
    <cellStyle name="_Percent_Share Prices" xfId="649" xr:uid="{00000000-0005-0000-0000-000094020000}"/>
    <cellStyle name="_Percent_valuation" xfId="650" xr:uid="{00000000-0005-0000-0000-000095020000}"/>
    <cellStyle name="_Percent_Valuation_1" xfId="651" xr:uid="{00000000-0005-0000-0000-000096020000}"/>
    <cellStyle name="_PercentSpace" xfId="652" xr:uid="{00000000-0005-0000-0000-000097020000}"/>
    <cellStyle name="_PercentSpace 2" xfId="653" xr:uid="{00000000-0005-0000-0000-000098020000}"/>
    <cellStyle name="_PercentSpace_01 adj for merger plan" xfId="654" xr:uid="{00000000-0005-0000-0000-000099020000}"/>
    <cellStyle name="_PercentSpace_Analysis of Generali Offer" xfId="655" xr:uid="{00000000-0005-0000-0000-00009A020000}"/>
    <cellStyle name="_PercentSpace_BHI" xfId="656" xr:uid="{00000000-0005-0000-0000-00009B020000}"/>
    <cellStyle name="_PercentSpace_DCF Alexander Forbes" xfId="657" xr:uid="{00000000-0005-0000-0000-00009C020000}"/>
    <cellStyle name="_PercentSpace_FMBI MBHI Graphs" xfId="658" xr:uid="{00000000-0005-0000-0000-00009D020000}"/>
    <cellStyle name="_PercentSpace_FMBI MBHI Graphs 07102001" xfId="659" xr:uid="{00000000-0005-0000-0000-00009E020000}"/>
    <cellStyle name="_PercentSpace_FMBI MBHI Graphs_7601" xfId="660" xr:uid="{00000000-0005-0000-0000-00009F020000}"/>
    <cellStyle name="_PercentSpace_ISP_cleared" xfId="661" xr:uid="{00000000-0005-0000-0000-0000A0020000}"/>
    <cellStyle name="_PercentSpace_Share Prices" xfId="662" xr:uid="{00000000-0005-0000-0000-0000A1020000}"/>
    <cellStyle name="_PercentSpace_valuation" xfId="663" xr:uid="{00000000-0005-0000-0000-0000A2020000}"/>
    <cellStyle name="_PercentSpace_Valuation_1" xfId="664" xr:uid="{00000000-0005-0000-0000-0000A3020000}"/>
    <cellStyle name="—_price chart1" xfId="665" xr:uid="{00000000-0005-0000-0000-0000A4020000}"/>
    <cellStyle name="—_report1198tables" xfId="666" xr:uid="{00000000-0005-0000-0000-0000A5020000}"/>
    <cellStyle name="—_report1198tables_anne" xfId="667" xr:uid="{00000000-0005-0000-0000-0000A6020000}"/>
    <cellStyle name="—_report1198tables_anne_Book7" xfId="668" xr:uid="{00000000-0005-0000-0000-0000A7020000}"/>
    <cellStyle name="—_report1198tables_anne_DoCoMo table 10July2000" xfId="669" xr:uid="{00000000-0005-0000-0000-0000A8020000}"/>
    <cellStyle name="—_report1198tables_anne_earnings" xfId="670" xr:uid="{00000000-0005-0000-0000-0000A9020000}"/>
    <cellStyle name="—_report1198tables_anne_EM_FETone_new" xfId="671" xr:uid="{00000000-0005-0000-0000-0000AA020000}"/>
    <cellStyle name="—_report1198tables_anne_EM_TCC_new" xfId="672" xr:uid="{00000000-0005-0000-0000-0000AB020000}"/>
    <cellStyle name="—_report1198tables_anne_operating stats comp" xfId="673" xr:uid="{00000000-0005-0000-0000-0000AC020000}"/>
    <cellStyle name="—_report1198tables_anne_Strategy_data_update" xfId="674" xr:uid="{00000000-0005-0000-0000-0000AD020000}"/>
    <cellStyle name="—_report1198tables_Book7" xfId="675" xr:uid="{00000000-0005-0000-0000-0000AE020000}"/>
    <cellStyle name="—_report1198tables_DoCoMo table 10July2000" xfId="676" xr:uid="{00000000-0005-0000-0000-0000AF020000}"/>
    <cellStyle name="—_report1198tables_earnings" xfId="677" xr:uid="{00000000-0005-0000-0000-0000B0020000}"/>
    <cellStyle name="—_report1198tables_EM_FETone_new" xfId="678" xr:uid="{00000000-0005-0000-0000-0000B1020000}"/>
    <cellStyle name="—_report1198tables_EM_TCC_new" xfId="679" xr:uid="{00000000-0005-0000-0000-0000B2020000}"/>
    <cellStyle name="—_report1198tables_operating stats comp" xfId="680" xr:uid="{00000000-0005-0000-0000-0000B3020000}"/>
    <cellStyle name="—_report1198tables_Strategy_data_update" xfId="681" xr:uid="{00000000-0005-0000-0000-0000B4020000}"/>
    <cellStyle name="—_report1198tables_tables_99" xfId="682" xr:uid="{00000000-0005-0000-0000-0000B5020000}"/>
    <cellStyle name="—_report1198tables_tables_99_Book7" xfId="683" xr:uid="{00000000-0005-0000-0000-0000B6020000}"/>
    <cellStyle name="—_report1198tables_tables_99_DoCoMo table 10July2000" xfId="684" xr:uid="{00000000-0005-0000-0000-0000B7020000}"/>
    <cellStyle name="—_report1198tables_tables_99_earnings" xfId="685" xr:uid="{00000000-0005-0000-0000-0000B8020000}"/>
    <cellStyle name="—_report1198tables_tables_99_EM_FETone_new" xfId="686" xr:uid="{00000000-0005-0000-0000-0000B9020000}"/>
    <cellStyle name="—_report1198tables_tables_99_EM_TCC_new" xfId="687" xr:uid="{00000000-0005-0000-0000-0000BA020000}"/>
    <cellStyle name="—_report1198tables_tables_99_operating stats comp" xfId="688" xr:uid="{00000000-0005-0000-0000-0000BB020000}"/>
    <cellStyle name="—_report1198tables_tables_99_Strategy_data_update" xfId="689" xr:uid="{00000000-0005-0000-0000-0000BC020000}"/>
    <cellStyle name="—_Revenue" xfId="690" xr:uid="{00000000-0005-0000-0000-0000BD020000}"/>
    <cellStyle name="—_Revenues" xfId="691" xr:uid="{00000000-0005-0000-0000-0000BE020000}"/>
    <cellStyle name="—_RSA" xfId="692" xr:uid="{00000000-0005-0000-0000-0000BF020000}"/>
    <cellStyle name="—_RSA_Book7" xfId="693" xr:uid="{00000000-0005-0000-0000-0000C0020000}"/>
    <cellStyle name="—_RSA_DoCoMo table 10July2000" xfId="694" xr:uid="{00000000-0005-0000-0000-0000C1020000}"/>
    <cellStyle name="—_RSA_earnings" xfId="695" xr:uid="{00000000-0005-0000-0000-0000C2020000}"/>
    <cellStyle name="—_RSA_EM_CMHK" xfId="696" xr:uid="{00000000-0005-0000-0000-0000C3020000}"/>
    <cellStyle name="—_RSA_EM_FETone_new" xfId="697" xr:uid="{00000000-0005-0000-0000-0000C4020000}"/>
    <cellStyle name="—_RSA_EM_TCC_new" xfId="698" xr:uid="{00000000-0005-0000-0000-0000C5020000}"/>
    <cellStyle name="—_RSA_operating stats comp" xfId="699" xr:uid="{00000000-0005-0000-0000-0000C6020000}"/>
    <cellStyle name="—_RSA_Strategy_data_update" xfId="700" xr:uid="{00000000-0005-0000-0000-0000C7020000}"/>
    <cellStyle name="—_ST 1H03 results handout" xfId="701" xr:uid="{00000000-0005-0000-0000-0000C8020000}"/>
    <cellStyle name="—_Strategy_data_update" xfId="702" xr:uid="{00000000-0005-0000-0000-0000C9020000}"/>
    <cellStyle name="_SubHeading" xfId="703" xr:uid="{00000000-0005-0000-0000-0000CA020000}"/>
    <cellStyle name="_SubHeading_Ability to Pay Analysis" xfId="704" xr:uid="{00000000-0005-0000-0000-0000CB020000}"/>
    <cellStyle name="_SubHeading_BankUnited Model" xfId="705" xr:uid="{00000000-0005-0000-0000-0000CC020000}"/>
    <cellStyle name="_SubHeading_BLS" xfId="706" xr:uid="{00000000-0005-0000-0000-0000CD020000}"/>
    <cellStyle name="_SubHeading_bls roic" xfId="707" xr:uid="{00000000-0005-0000-0000-0000CE020000}"/>
    <cellStyle name="_SubHeading_Book9" xfId="708" xr:uid="{00000000-0005-0000-0000-0000CF020000}"/>
    <cellStyle name="_SubHeading_Broadband Comps" xfId="709" xr:uid="{00000000-0005-0000-0000-0000D0020000}"/>
    <cellStyle name="_SubHeading_capital expenditures 6-18-02" xfId="710" xr:uid="{00000000-0005-0000-0000-0000D1020000}"/>
    <cellStyle name="_SubHeading_CTCO" xfId="711" xr:uid="{00000000-0005-0000-0000-0000D2020000}"/>
    <cellStyle name="_SubHeading_fmbi counties" xfId="712" xr:uid="{00000000-0005-0000-0000-0000D3020000}"/>
    <cellStyle name="_SubHeading_FMBI MBHI Graphs" xfId="713" xr:uid="{00000000-0005-0000-0000-0000D4020000}"/>
    <cellStyle name="_SubHeading_FMBI MBHI Graphs 07102001" xfId="714" xr:uid="{00000000-0005-0000-0000-0000D5020000}"/>
    <cellStyle name="_SubHeading_FMBI MBHI Graphs_7601" xfId="715" xr:uid="{00000000-0005-0000-0000-0000D6020000}"/>
    <cellStyle name="_SubHeading_LAMEmod" xfId="716" xr:uid="{00000000-0005-0000-0000-0000D7020000}"/>
    <cellStyle name="_SubHeading_LBO model - cleared" xfId="717" xr:uid="{00000000-0005-0000-0000-0000D8020000}"/>
    <cellStyle name="_SubHeading_LBO screening1" xfId="718" xr:uid="{00000000-0005-0000-0000-0000D9020000}"/>
    <cellStyle name="_SubHeading_LRENmod" xfId="719" xr:uid="{00000000-0005-0000-0000-0000DA020000}"/>
    <cellStyle name="_SubHeading_NATU working_mod" xfId="720" xr:uid="{00000000-0005-0000-0000-0000DB020000}"/>
    <cellStyle name="_SubHeading_prestemp" xfId="721" xr:uid="{00000000-0005-0000-0000-0000DC020000}"/>
    <cellStyle name="_SubHeading_prestemp_Insurance Brokerage CSC_1Q2002" xfId="722" xr:uid="{00000000-0005-0000-0000-0000DD020000}"/>
    <cellStyle name="_SubHeading_prestemp_Overview3" xfId="723" xr:uid="{00000000-0005-0000-0000-0000DE020000}"/>
    <cellStyle name="_SubHeading_prestemp_Updated Valuation Changes" xfId="724" xr:uid="{00000000-0005-0000-0000-0000DF020000}"/>
    <cellStyle name="_SubHeading_Q" xfId="725" xr:uid="{00000000-0005-0000-0000-0000E0020000}"/>
    <cellStyle name="_SubHeading_q - new guidance" xfId="726" xr:uid="{00000000-0005-0000-0000-0000E1020000}"/>
    <cellStyle name="_SubHeading_q - valuation" xfId="727" xr:uid="{00000000-0005-0000-0000-0000E2020000}"/>
    <cellStyle name="_SubHeading_Q model_041802" xfId="728" xr:uid="{00000000-0005-0000-0000-0000E3020000}"/>
    <cellStyle name="_SubHeading_Q_update" xfId="729" xr:uid="{00000000-0005-0000-0000-0000E4020000}"/>
    <cellStyle name="_SubHeading_Qwest Analysis" xfId="730" xr:uid="{00000000-0005-0000-0000-0000E5020000}"/>
    <cellStyle name="_SubHeading_R$" xfId="731" xr:uid="{00000000-0005-0000-0000-0000E6020000}"/>
    <cellStyle name="_SubHeading_R$ 2" xfId="2345" xr:uid="{00000000-0005-0000-0000-0000E7020000}"/>
    <cellStyle name="_SubHeading_RBOC historicals" xfId="732" xr:uid="{00000000-0005-0000-0000-0000E8020000}"/>
    <cellStyle name="_SubHeading_stores" xfId="733" xr:uid="{00000000-0005-0000-0000-0000E9020000}"/>
    <cellStyle name="_SubHeading_stores 2" xfId="2346" xr:uid="{00000000-0005-0000-0000-0000EA020000}"/>
    <cellStyle name="_SubHeading_T - new" xfId="734" xr:uid="{00000000-0005-0000-0000-0000EB020000}"/>
    <cellStyle name="_SubHeading_VZ" xfId="735" xr:uid="{00000000-0005-0000-0000-0000EC020000}"/>
    <cellStyle name="_SubHeading_xratio - historical mkt val" xfId="736" xr:uid="{00000000-0005-0000-0000-0000ED020000}"/>
    <cellStyle name="_Table" xfId="737" xr:uid="{00000000-0005-0000-0000-0000EE020000}"/>
    <cellStyle name="_Table 2" xfId="738" xr:uid="{00000000-0005-0000-0000-0000EF020000}"/>
    <cellStyle name="_Table_Ability to Pay Analysis" xfId="739" xr:uid="{00000000-0005-0000-0000-0000F0020000}"/>
    <cellStyle name="_Table_BankUnited Model" xfId="740" xr:uid="{00000000-0005-0000-0000-0000F1020000}"/>
    <cellStyle name="_Table_BankUnited Model 2" xfId="2347" xr:uid="{00000000-0005-0000-0000-0000F2020000}"/>
    <cellStyle name="_Table_BankUnited Model 2 2" xfId="3051" xr:uid="{00000000-0005-0000-0000-0000F3020000}"/>
    <cellStyle name="_Table_BankUnited Model 2 2 2" xfId="4664" xr:uid="{00000000-0005-0000-0000-0000F4020000}"/>
    <cellStyle name="_Table_BankUnited Model 2 2 2 2" xfId="7700" xr:uid="{C027A927-3994-4478-8862-037932EBDC90}"/>
    <cellStyle name="_Table_BankUnited Model 2 2 3" xfId="5265" xr:uid="{00000000-0005-0000-0000-0000F5020000}"/>
    <cellStyle name="_Table_BankUnited Model 2 2 3 2" xfId="8248" xr:uid="{D68AB6A2-0FB2-4AE6-90B5-F4DA1BA73CB7}"/>
    <cellStyle name="_Table_BankUnited Model 2 2 4" xfId="5434" xr:uid="{00000000-0005-0000-0000-0000F6020000}"/>
    <cellStyle name="_Table_BankUnited Model 2 2 4 2" xfId="8416" xr:uid="{85B979F0-F4D5-4A55-84EB-1F6C71F20DA7}"/>
    <cellStyle name="_Table_BankUnited Model 2 2 5" xfId="5586" xr:uid="{00000000-0005-0000-0000-0000F7020000}"/>
    <cellStyle name="_Table_BankUnited Model 2 2 5 2" xfId="8568" xr:uid="{FEC28CC6-D16C-4FE8-A26B-BE5EE1CDA848}"/>
    <cellStyle name="_Table_BankUnited Model 2 2 6" xfId="5860" xr:uid="{00000000-0005-0000-0000-0000F8020000}"/>
    <cellStyle name="_Table_BankUnited Model 2 2 6 2" xfId="8838" xr:uid="{141B01AB-8FCA-4319-9DF5-977B91FDA26C}"/>
    <cellStyle name="_Table_BankUnited Model 2 2 7" xfId="6426" xr:uid="{D1F359FD-89E2-4875-B135-A3DBFE37A47C}"/>
    <cellStyle name="_Table_BankUnited Model 2 3" xfId="3098" xr:uid="{00000000-0005-0000-0000-0000F9020000}"/>
    <cellStyle name="_Table_BankUnited Model 2 3 2" xfId="4710" xr:uid="{00000000-0005-0000-0000-0000FA020000}"/>
    <cellStyle name="_Table_BankUnited Model 2 3 2 2" xfId="7745" xr:uid="{B082A788-5101-4DB0-AAF5-7E20A9B204C0}"/>
    <cellStyle name="_Table_BankUnited Model 2 3 3" xfId="5311" xr:uid="{00000000-0005-0000-0000-0000FB020000}"/>
    <cellStyle name="_Table_BankUnited Model 2 3 3 2" xfId="8294" xr:uid="{D4263671-BADC-4194-B4DE-C8868790663D}"/>
    <cellStyle name="_Table_BankUnited Model 2 3 4" xfId="5449" xr:uid="{00000000-0005-0000-0000-0000FC020000}"/>
    <cellStyle name="_Table_BankUnited Model 2 3 4 2" xfId="8431" xr:uid="{30313E38-85AF-4A26-A059-444DEA682F0B}"/>
    <cellStyle name="_Table_BankUnited Model 2 3 5" xfId="5632" xr:uid="{00000000-0005-0000-0000-0000FD020000}"/>
    <cellStyle name="_Table_BankUnited Model 2 3 5 2" xfId="8614" xr:uid="{9F7B72D5-ACD2-40F5-BE63-238551DF8447}"/>
    <cellStyle name="_Table_BankUnited Model 2 3 6" xfId="5906" xr:uid="{00000000-0005-0000-0000-0000FE020000}"/>
    <cellStyle name="_Table_BankUnited Model 2 3 6 2" xfId="8884" xr:uid="{F9EC6BD2-5C87-473D-9018-2A694781487F}"/>
    <cellStyle name="_Table_BankUnited Model 2 3 7" xfId="6467" xr:uid="{14A9003A-1066-48A8-B031-A4A738350448}"/>
    <cellStyle name="_Table_BankUnited Model 2 4" xfId="3131" xr:uid="{00000000-0005-0000-0000-0000FF020000}"/>
    <cellStyle name="_Table_BankUnited Model 2 4 2" xfId="4743" xr:uid="{00000000-0005-0000-0000-000000030000}"/>
    <cellStyle name="_Table_BankUnited Model 2 4 2 2" xfId="7777" xr:uid="{0415C36E-4689-4D44-BC10-74043B75AB74}"/>
    <cellStyle name="_Table_BankUnited Model 2 4 3" xfId="5343" xr:uid="{00000000-0005-0000-0000-000001030000}"/>
    <cellStyle name="_Table_BankUnited Model 2 4 3 2" xfId="8326" xr:uid="{3F24E5DA-FA81-4EB2-9F53-753D6C625C07}"/>
    <cellStyle name="_Table_BankUnited Model 2 4 4" xfId="5665" xr:uid="{00000000-0005-0000-0000-000002030000}"/>
    <cellStyle name="_Table_BankUnited Model 2 4 4 2" xfId="8646" xr:uid="{946D62C7-54B1-486F-9268-901C6F4A1943}"/>
    <cellStyle name="_Table_BankUnited Model 2 4 5" xfId="5938" xr:uid="{00000000-0005-0000-0000-000003030000}"/>
    <cellStyle name="_Table_BankUnited Model 2 4 5 2" xfId="8916" xr:uid="{8CDDBDEB-21F5-402B-A881-341C0806ECE5}"/>
    <cellStyle name="_Table_BankUnited Model 2 4 6" xfId="6498" xr:uid="{4AE73523-6246-46CD-997E-B3538C7D7EF0}"/>
    <cellStyle name="_Table_BankUnited Model 2 5" xfId="4118" xr:uid="{00000000-0005-0000-0000-000004030000}"/>
    <cellStyle name="_Table_BankUnited Model 2 5 2" xfId="7263" xr:uid="{E6145DD4-564F-476A-9F91-E9C2117182A7}"/>
    <cellStyle name="_Table_BankUnited Model 2 6" xfId="4812" xr:uid="{00000000-0005-0000-0000-000005030000}"/>
    <cellStyle name="_Table_BankUnited Model 2 6 2" xfId="7804" xr:uid="{9F55BAD1-BF7F-43D0-8926-0E76C9A7A261}"/>
    <cellStyle name="_Table_BankUnited Model 2 7" xfId="3378" xr:uid="{00000000-0005-0000-0000-000006030000}"/>
    <cellStyle name="_Table_BankUnited Model 2 7 2" xfId="6667" xr:uid="{432FB89D-618C-400F-B5A3-24AEBA1EEC74}"/>
    <cellStyle name="_Table_BankUnited Model 3" xfId="2647" xr:uid="{00000000-0005-0000-0000-000007030000}"/>
    <cellStyle name="_Table_BankUnited Model 3 2" xfId="4288" xr:uid="{00000000-0005-0000-0000-000008030000}"/>
    <cellStyle name="_Table_BankUnited Model 3 2 2" xfId="7431" xr:uid="{568C4CC8-F986-4D5D-84E5-5AFF40CA0FAE}"/>
    <cellStyle name="_Table_BankUnited Model 3 3" xfId="4992" xr:uid="{00000000-0005-0000-0000-000009030000}"/>
    <cellStyle name="_Table_BankUnited Model 3 3 2" xfId="7984" xr:uid="{11C36070-6E84-44B6-92E9-EA9ACC2A1C2C}"/>
    <cellStyle name="_Table_BankUnited Model 3 4" xfId="4150" xr:uid="{00000000-0005-0000-0000-00000A030000}"/>
    <cellStyle name="_Table_BankUnited Model 3 4 2" xfId="7294" xr:uid="{CC27EE5C-965A-4DF8-B8EA-70AB3AFEB857}"/>
    <cellStyle name="_Table_BankUnited Model 3 5" xfId="3270" xr:uid="{00000000-0005-0000-0000-00000B030000}"/>
    <cellStyle name="_Table_BankUnited Model 3 5 2" xfId="6566" xr:uid="{DED29EBF-DFED-4FDF-BA99-9DC8D6159133}"/>
    <cellStyle name="_Table_BankUnited Model 3 6" xfId="4749" xr:uid="{00000000-0005-0000-0000-00000C030000}"/>
    <cellStyle name="_Table_BankUnited Model 3 6 2" xfId="7783" xr:uid="{E70541E3-D9DB-4708-A7FF-3CBA965BB897}"/>
    <cellStyle name="_Table_BankUnited Model 3 7" xfId="6190" xr:uid="{FB7BF4AD-946E-429D-9FD3-3566457B0E5C}"/>
    <cellStyle name="_Table_BankUnited Model 4" xfId="2771" xr:uid="{00000000-0005-0000-0000-00000D030000}"/>
    <cellStyle name="_Table_BankUnited Model 4 2" xfId="4396" xr:uid="{00000000-0005-0000-0000-00000E030000}"/>
    <cellStyle name="_Table_BankUnited Model 4 2 2" xfId="7538" xr:uid="{3D709623-0223-4CC2-B9CA-D8E7F042AE26}"/>
    <cellStyle name="_Table_BankUnited Model 4 3" xfId="5084" xr:uid="{00000000-0005-0000-0000-00000F030000}"/>
    <cellStyle name="_Table_BankUnited Model 4 3 2" xfId="8076" xr:uid="{F9C5D85E-3753-4C2E-9FEA-3C6EB5C4C2F0}"/>
    <cellStyle name="_Table_BankUnited Model 4 4" xfId="5350" xr:uid="{00000000-0005-0000-0000-000010030000}"/>
    <cellStyle name="_Table_BankUnited Model 4 4 2" xfId="8333" xr:uid="{525F6BE8-D24C-4E9A-B730-C871F3E66F7D}"/>
    <cellStyle name="_Table_BankUnited Model 4 5" xfId="3223" xr:uid="{00000000-0005-0000-0000-000011030000}"/>
    <cellStyle name="_Table_BankUnited Model 4 5 2" xfId="6519" xr:uid="{7E84AC50-516C-4C97-8B8A-2CE0CC5BF011}"/>
    <cellStyle name="_Table_BankUnited Model 4 6" xfId="5742" xr:uid="{00000000-0005-0000-0000-000012030000}"/>
    <cellStyle name="_Table_BankUnited Model 4 6 2" xfId="8720" xr:uid="{DC7CDBE9-9A95-4777-8A33-4B20BC33FE10}"/>
    <cellStyle name="_Table_BankUnited Model 4 7" xfId="6281" xr:uid="{9BFFF5FE-3BF5-4161-A1E0-7653F8853559}"/>
    <cellStyle name="_Table_BankUnited Model 5" xfId="2766" xr:uid="{00000000-0005-0000-0000-000013030000}"/>
    <cellStyle name="_Table_BankUnited Model 5 2" xfId="4394" xr:uid="{00000000-0005-0000-0000-000014030000}"/>
    <cellStyle name="_Table_BankUnited Model 5 2 2" xfId="7537" xr:uid="{8AA38A9B-4CEE-44D4-BF08-7E29E31D2151}"/>
    <cellStyle name="_Table_BankUnited Model 5 3" xfId="5083" xr:uid="{00000000-0005-0000-0000-000015030000}"/>
    <cellStyle name="_Table_BankUnited Model 5 3 2" xfId="8075" xr:uid="{99EB0FA5-EB7F-4D4E-B514-6318B10106B5}"/>
    <cellStyle name="_Table_BankUnited Model 5 4" xfId="4872" xr:uid="{00000000-0005-0000-0000-000016030000}"/>
    <cellStyle name="_Table_BankUnited Model 5 4 2" xfId="7864" xr:uid="{69A8CE21-045D-405B-A7DB-309BB1C81E3A}"/>
    <cellStyle name="_Table_BankUnited Model 5 5" xfId="5741" xr:uid="{00000000-0005-0000-0000-000017030000}"/>
    <cellStyle name="_Table_BankUnited Model 5 5 2" xfId="8719" xr:uid="{61C208F3-86D0-4811-90A7-AFE77D63B152}"/>
    <cellStyle name="_Table_BankUnited Model 5 6" xfId="6280" xr:uid="{0E234371-FC6B-42BD-99F7-247E1F74330D}"/>
    <cellStyle name="_Table_BankUnited Model 6" xfId="3434" xr:uid="{00000000-0005-0000-0000-000018030000}"/>
    <cellStyle name="_Table_BankUnited Model 6 2" xfId="6722" xr:uid="{50810B84-92E1-4E79-BB98-3BE01CF7AED2}"/>
    <cellStyle name="_Table_BankUnited Model 7" xfId="3650" xr:uid="{00000000-0005-0000-0000-000019030000}"/>
    <cellStyle name="_Table_BankUnited Model 7 2" xfId="6918" xr:uid="{A674AFF0-0A97-4556-9C05-10E37792DC2B}"/>
    <cellStyle name="_Table_BankUnited Model 8" xfId="3589" xr:uid="{00000000-0005-0000-0000-00001A030000}"/>
    <cellStyle name="_Table_BankUnited Model 8 2" xfId="6865" xr:uid="{0E4F295D-726A-400D-904C-58B0BA0FB100}"/>
    <cellStyle name="_Table_BLS" xfId="741" xr:uid="{00000000-0005-0000-0000-00001B030000}"/>
    <cellStyle name="_Table_bls roic" xfId="742" xr:uid="{00000000-0005-0000-0000-00001C030000}"/>
    <cellStyle name="_Table_Book9" xfId="743" xr:uid="{00000000-0005-0000-0000-00001D030000}"/>
    <cellStyle name="_Table_Broadband Comps" xfId="744" xr:uid="{00000000-0005-0000-0000-00001E030000}"/>
    <cellStyle name="_Table_capital expenditures 6-18-02" xfId="745" xr:uid="{00000000-0005-0000-0000-00001F030000}"/>
    <cellStyle name="_Table_CTCO" xfId="746" xr:uid="{00000000-0005-0000-0000-000020030000}"/>
    <cellStyle name="_Table_fmbi counties" xfId="747" xr:uid="{00000000-0005-0000-0000-000021030000}"/>
    <cellStyle name="_Table_LAMEmod" xfId="748" xr:uid="{00000000-0005-0000-0000-000022030000}"/>
    <cellStyle name="_Table_LRENmod" xfId="749" xr:uid="{00000000-0005-0000-0000-000023030000}"/>
    <cellStyle name="_Table_NATU working_mod" xfId="750" xr:uid="{00000000-0005-0000-0000-000024030000}"/>
    <cellStyle name="_Table_Q" xfId="751" xr:uid="{00000000-0005-0000-0000-000025030000}"/>
    <cellStyle name="_Table_q - new guidance" xfId="752" xr:uid="{00000000-0005-0000-0000-000026030000}"/>
    <cellStyle name="_Table_q - valuation" xfId="753" xr:uid="{00000000-0005-0000-0000-000027030000}"/>
    <cellStyle name="_Table_Q model_041802" xfId="754" xr:uid="{00000000-0005-0000-0000-000028030000}"/>
    <cellStyle name="_Table_Q_update" xfId="755" xr:uid="{00000000-0005-0000-0000-000029030000}"/>
    <cellStyle name="_Table_Qwest Analysis" xfId="756" xr:uid="{00000000-0005-0000-0000-00002A030000}"/>
    <cellStyle name="_Table_R$" xfId="757" xr:uid="{00000000-0005-0000-0000-00002B030000}"/>
    <cellStyle name="_Table_R$ 2" xfId="2348" xr:uid="{00000000-0005-0000-0000-00002C030000}"/>
    <cellStyle name="_Table_RBOC historicals" xfId="758" xr:uid="{00000000-0005-0000-0000-00002D030000}"/>
    <cellStyle name="_Table_stores" xfId="759" xr:uid="{00000000-0005-0000-0000-00002E030000}"/>
    <cellStyle name="_Table_stores 2" xfId="2349" xr:uid="{00000000-0005-0000-0000-00002F030000}"/>
    <cellStyle name="_Table_T - new" xfId="760" xr:uid="{00000000-0005-0000-0000-000030030000}"/>
    <cellStyle name="_Table_VZ" xfId="761" xr:uid="{00000000-0005-0000-0000-000031030000}"/>
    <cellStyle name="_Table_xratio - historical mkt val" xfId="762" xr:uid="{00000000-0005-0000-0000-000032030000}"/>
    <cellStyle name="_TableHead" xfId="763" xr:uid="{00000000-0005-0000-0000-000033030000}"/>
    <cellStyle name="_TableHead 2" xfId="764" xr:uid="{00000000-0005-0000-0000-000034030000}"/>
    <cellStyle name="_TableHead 3" xfId="3439" xr:uid="{00000000-0005-0000-0000-000035030000}"/>
    <cellStyle name="_TableHead 3 2" xfId="6723" xr:uid="{6F85AB91-9C08-4308-8E31-01F5C966D3F0}"/>
    <cellStyle name="_TableHead 4" xfId="4805" xr:uid="{00000000-0005-0000-0000-000036030000}"/>
    <cellStyle name="_TableHead 4 2" xfId="7797" xr:uid="{B59E72D4-7DA9-4EF7-A368-9180B4370313}"/>
    <cellStyle name="_TableHead 5" xfId="3435" xr:uid="{00000000-0005-0000-0000-000037030000}"/>
    <cellStyle name="_TableHead_BLS" xfId="765" xr:uid="{00000000-0005-0000-0000-000038030000}"/>
    <cellStyle name="_TableHead_BLS 2" xfId="3440" xr:uid="{00000000-0005-0000-0000-000039030000}"/>
    <cellStyle name="_TableHead_BLS 2 2" xfId="6724" xr:uid="{5B2115C2-0542-4A20-8692-A4BCDAADDB66}"/>
    <cellStyle name="_TableHead_BLS 3" xfId="4171" xr:uid="{00000000-0005-0000-0000-00003A030000}"/>
    <cellStyle name="_TableHead_BLS 3 2" xfId="7315" xr:uid="{3F060CFD-9E2B-45D0-AFF0-22FF7E748771}"/>
    <cellStyle name="_TableHead_BLS 4" xfId="5673" xr:uid="{00000000-0005-0000-0000-00003B030000}"/>
    <cellStyle name="_TableHead_bls roic" xfId="766" xr:uid="{00000000-0005-0000-0000-00003C030000}"/>
    <cellStyle name="_TableHead_bls roic 2" xfId="3441" xr:uid="{00000000-0005-0000-0000-00003D030000}"/>
    <cellStyle name="_TableHead_bls roic 2 2" xfId="6725" xr:uid="{2A4BE739-2C25-4ABC-86D9-5A6580987A63}"/>
    <cellStyle name="_TableHead_bls roic 3" xfId="4873" xr:uid="{00000000-0005-0000-0000-00003E030000}"/>
    <cellStyle name="_TableHead_bls roic 3 2" xfId="7865" xr:uid="{90737AE0-7F57-4BD1-953D-7AFBA7CC27B2}"/>
    <cellStyle name="_TableHead_bls roic 4" xfId="5674" xr:uid="{00000000-0005-0000-0000-00003F030000}"/>
    <cellStyle name="_TableHead_Book9" xfId="767" xr:uid="{00000000-0005-0000-0000-000040030000}"/>
    <cellStyle name="_TableHead_Book9 2" xfId="3442" xr:uid="{00000000-0005-0000-0000-000041030000}"/>
    <cellStyle name="_TableHead_Book9 2 2" xfId="6726" xr:uid="{86AEDBB8-9796-4AF4-BCFC-8AAE0668E80C}"/>
    <cellStyle name="_TableHead_Book9 3" xfId="4804" xr:uid="{00000000-0005-0000-0000-000042030000}"/>
    <cellStyle name="_TableHead_Book9 3 2" xfId="7796" xr:uid="{FC7285F8-CD1E-4301-BA3B-0415E76F3D8D}"/>
    <cellStyle name="_TableHead_Book9 4" xfId="5672" xr:uid="{00000000-0005-0000-0000-000043030000}"/>
    <cellStyle name="_TableHead_Broadband Comps" xfId="768" xr:uid="{00000000-0005-0000-0000-000044030000}"/>
    <cellStyle name="_TableHead_Broadband Comps 2" xfId="3443" xr:uid="{00000000-0005-0000-0000-000045030000}"/>
    <cellStyle name="_TableHead_Broadband Comps 2 2" xfId="6727" xr:uid="{F0FF9F78-31F2-4DFC-9F12-AC73E4919B53}"/>
    <cellStyle name="_TableHead_Broadband Comps 3" xfId="3396" xr:uid="{00000000-0005-0000-0000-000046030000}"/>
    <cellStyle name="_TableHead_Broadband Comps 3 2" xfId="6685" xr:uid="{957D343C-C336-4F6F-923A-779812F66E6A}"/>
    <cellStyle name="_TableHead_Broadband Comps 4" xfId="5633" xr:uid="{00000000-0005-0000-0000-000047030000}"/>
    <cellStyle name="_TableHead_capital expenditures 6-18-02" xfId="769" xr:uid="{00000000-0005-0000-0000-000048030000}"/>
    <cellStyle name="_TableHead_capital expenditures 6-18-02 2" xfId="3444" xr:uid="{00000000-0005-0000-0000-000049030000}"/>
    <cellStyle name="_TableHead_capital expenditures 6-18-02 2 2" xfId="6728" xr:uid="{C3F8042E-11A7-4A0C-AD66-F755F87B7C7D}"/>
    <cellStyle name="_TableHead_capital expenditures 6-18-02 3" xfId="3397" xr:uid="{00000000-0005-0000-0000-00004A030000}"/>
    <cellStyle name="_TableHead_capital expenditures 6-18-02 3 2" xfId="6686" xr:uid="{BD9C21C2-BC8B-4955-8A2C-34D1E4BC7566}"/>
    <cellStyle name="_TableHead_capital expenditures 6-18-02 4" xfId="5204" xr:uid="{00000000-0005-0000-0000-00004B030000}"/>
    <cellStyle name="_TableHead_CTCO" xfId="770" xr:uid="{00000000-0005-0000-0000-00004C030000}"/>
    <cellStyle name="_TableHead_CTCO 2" xfId="3445" xr:uid="{00000000-0005-0000-0000-00004D030000}"/>
    <cellStyle name="_TableHead_CTCO 2 2" xfId="6729" xr:uid="{85D5DAB6-DDDE-4BF6-B87C-DCAD0C4EC9C5}"/>
    <cellStyle name="_TableHead_CTCO 3" xfId="3398" xr:uid="{00000000-0005-0000-0000-00004E030000}"/>
    <cellStyle name="_TableHead_CTCO 3 2" xfId="6687" xr:uid="{6A11F89D-8EB0-4715-8288-518A65FF4F38}"/>
    <cellStyle name="_TableHead_CTCO 4" xfId="3364" xr:uid="{00000000-0005-0000-0000-00004F030000}"/>
    <cellStyle name="_TableHead_LAMEmod" xfId="771" xr:uid="{00000000-0005-0000-0000-000050030000}"/>
    <cellStyle name="_TableHead_LAMEmod 2" xfId="3446" xr:uid="{00000000-0005-0000-0000-000051030000}"/>
    <cellStyle name="_TableHead_LAMEmod 2 2" xfId="6730" xr:uid="{40F54C12-5660-4DD0-8FF4-D14A6278E77B}"/>
    <cellStyle name="_TableHead_LAMEmod 3" xfId="3399" xr:uid="{00000000-0005-0000-0000-000052030000}"/>
    <cellStyle name="_TableHead_LAMEmod 3 2" xfId="6688" xr:uid="{D83BE696-AF3F-4D07-8D94-6D26126FC39F}"/>
    <cellStyle name="_TableHead_LAMEmod 4" xfId="3365" xr:uid="{00000000-0005-0000-0000-000053030000}"/>
    <cellStyle name="_TableHead_LRENmod" xfId="772" xr:uid="{00000000-0005-0000-0000-000054030000}"/>
    <cellStyle name="_TableHead_LRENmod 2" xfId="3447" xr:uid="{00000000-0005-0000-0000-000055030000}"/>
    <cellStyle name="_TableHead_LRENmod 2 2" xfId="6731" xr:uid="{D7D10686-B008-4956-A46E-A66BDD0D1A49}"/>
    <cellStyle name="_TableHead_LRENmod 3" xfId="3400" xr:uid="{00000000-0005-0000-0000-000056030000}"/>
    <cellStyle name="_TableHead_LRENmod 3 2" xfId="6689" xr:uid="{13150536-4F7A-40F3-9D7F-8B9F9CED495F}"/>
    <cellStyle name="_TableHead_LRENmod 4" xfId="5195" xr:uid="{00000000-0005-0000-0000-000057030000}"/>
    <cellStyle name="_TableHead_NATU working_mod" xfId="773" xr:uid="{00000000-0005-0000-0000-000058030000}"/>
    <cellStyle name="_TableHead_NATU working_mod 2" xfId="3448" xr:uid="{00000000-0005-0000-0000-000059030000}"/>
    <cellStyle name="_TableHead_NATU working_mod 2 2" xfId="6732" xr:uid="{6DF7DA24-2967-4274-982F-6479486F5932}"/>
    <cellStyle name="_TableHead_NATU working_mod 3" xfId="5132" xr:uid="{00000000-0005-0000-0000-00005A030000}"/>
    <cellStyle name="_TableHead_NATU working_mod 3 2" xfId="8123" xr:uid="{F0E01C42-CE50-4BAE-9B18-DF35EE95AE87}"/>
    <cellStyle name="_TableHead_NATU working_mod 4" xfId="5198" xr:uid="{00000000-0005-0000-0000-00005B030000}"/>
    <cellStyle name="_TableHead_Q" xfId="774" xr:uid="{00000000-0005-0000-0000-00005C030000}"/>
    <cellStyle name="_TableHead_q - new guidance" xfId="775" xr:uid="{00000000-0005-0000-0000-00005D030000}"/>
    <cellStyle name="_TableHead_q - new guidance 2" xfId="3450" xr:uid="{00000000-0005-0000-0000-00005E030000}"/>
    <cellStyle name="_TableHead_q - new guidance 2 2" xfId="6734" xr:uid="{25CCB655-DD2E-4EE5-8DA8-F76E8C146AD5}"/>
    <cellStyle name="_TableHead_q - new guidance 3" xfId="5128" xr:uid="{00000000-0005-0000-0000-00005F030000}"/>
    <cellStyle name="_TableHead_q - new guidance 3 2" xfId="8119" xr:uid="{3B505F2F-1485-4839-A602-AB1744078357}"/>
    <cellStyle name="_TableHead_q - new guidance 4" xfId="3436" xr:uid="{00000000-0005-0000-0000-000060030000}"/>
    <cellStyle name="_TableHead_q - valuation" xfId="776" xr:uid="{00000000-0005-0000-0000-000061030000}"/>
    <cellStyle name="_TableHead_q - valuation 2" xfId="3451" xr:uid="{00000000-0005-0000-0000-000062030000}"/>
    <cellStyle name="_TableHead_q - valuation 2 2" xfId="6735" xr:uid="{5DE56DE1-403B-4896-82A3-5AD81796243A}"/>
    <cellStyle name="_TableHead_q - valuation 3" xfId="5131" xr:uid="{00000000-0005-0000-0000-000063030000}"/>
    <cellStyle name="_TableHead_q - valuation 3 2" xfId="8122" xr:uid="{C47A609C-94DF-4961-80F4-8FF2154593C6}"/>
    <cellStyle name="_TableHead_q - valuation 4" xfId="3437" xr:uid="{00000000-0005-0000-0000-000064030000}"/>
    <cellStyle name="_TableHead_Q 2" xfId="3449" xr:uid="{00000000-0005-0000-0000-000065030000}"/>
    <cellStyle name="_TableHead_Q 2 2" xfId="6733" xr:uid="{E13D7BED-5895-4BE6-A190-7AB12B56BB19}"/>
    <cellStyle name="_TableHead_Q 3" xfId="3642" xr:uid="{00000000-0005-0000-0000-000066030000}"/>
    <cellStyle name="_TableHead_Q 3 2" xfId="6911" xr:uid="{044BBD0B-FFB3-42D6-B35A-4B892C53A98B}"/>
    <cellStyle name="_TableHead_Q 4" xfId="3401" xr:uid="{00000000-0005-0000-0000-000067030000}"/>
    <cellStyle name="_TableHead_Q 4 2" xfId="6690" xr:uid="{94F11702-861D-40EC-ADF3-884A88470458}"/>
    <cellStyle name="_TableHead_Q 5" xfId="3580" xr:uid="{00000000-0005-0000-0000-000068030000}"/>
    <cellStyle name="_TableHead_Q 5 2" xfId="6856" xr:uid="{034FB86B-746F-47B7-9007-004E1F43F16E}"/>
    <cellStyle name="_TableHead_Q 6" xfId="3366" xr:uid="{00000000-0005-0000-0000-000069030000}"/>
    <cellStyle name="_TableHead_Q 7" xfId="5948" xr:uid="{BC470E80-B35A-46F7-8163-1C7EA592074B}"/>
    <cellStyle name="_TableHead_Q model_041802" xfId="777" xr:uid="{00000000-0005-0000-0000-00006A030000}"/>
    <cellStyle name="_TableHead_Q model_041802 2" xfId="3452" xr:uid="{00000000-0005-0000-0000-00006B030000}"/>
    <cellStyle name="_TableHead_Q model_041802 2 2" xfId="6736" xr:uid="{AB37B06C-9C58-4334-ADD3-F8606CCF053F}"/>
    <cellStyle name="_TableHead_Q model_041802 3" xfId="3402" xr:uid="{00000000-0005-0000-0000-00006C030000}"/>
    <cellStyle name="_TableHead_Q model_041802 3 2" xfId="6691" xr:uid="{6ABA8C3A-B348-49C6-994C-2BA2E6A88974}"/>
    <cellStyle name="_TableHead_Q model_041802 4" xfId="3438" xr:uid="{00000000-0005-0000-0000-00006D030000}"/>
    <cellStyle name="_TableHead_Q_update" xfId="778" xr:uid="{00000000-0005-0000-0000-00006E030000}"/>
    <cellStyle name="_TableHead_Q_update 2" xfId="3453" xr:uid="{00000000-0005-0000-0000-00006F030000}"/>
    <cellStyle name="_TableHead_Q_update 2 2" xfId="6737" xr:uid="{F9365F6B-3F77-4571-8A7F-FFAAF285CF38}"/>
    <cellStyle name="_TableHead_Q_update 3" xfId="5129" xr:uid="{00000000-0005-0000-0000-000070030000}"/>
    <cellStyle name="_TableHead_Q_update 3 2" xfId="8120" xr:uid="{8D56541C-EAE9-4A3F-826F-0E3981C3442D}"/>
    <cellStyle name="_TableHead_Q_update 4" xfId="5196" xr:uid="{00000000-0005-0000-0000-000071030000}"/>
    <cellStyle name="_TableHead_QP_XXX" xfId="779" xr:uid="{00000000-0005-0000-0000-000072030000}"/>
    <cellStyle name="_TableHead_QP_XXX 2" xfId="3454" xr:uid="{00000000-0005-0000-0000-000073030000}"/>
    <cellStyle name="_TableHead_QP_XXX 2 2" xfId="6738" xr:uid="{1E472EA5-17D8-47EF-99F8-895F394A271E}"/>
    <cellStyle name="_TableHead_QP_XXX 3" xfId="5130" xr:uid="{00000000-0005-0000-0000-000074030000}"/>
    <cellStyle name="_TableHead_QP_XXX 3 2" xfId="8121" xr:uid="{197C67DC-9F4A-4FBD-8DF4-67E0773357C2}"/>
    <cellStyle name="_TableHead_QP_XXX 4" xfId="5197" xr:uid="{00000000-0005-0000-0000-000075030000}"/>
    <cellStyle name="_TableHead_Qwest Analysis" xfId="780" xr:uid="{00000000-0005-0000-0000-000076030000}"/>
    <cellStyle name="_TableHead_Qwest Analysis 2" xfId="3455" xr:uid="{00000000-0005-0000-0000-000077030000}"/>
    <cellStyle name="_TableHead_Qwest Analysis 2 2" xfId="6739" xr:uid="{A374F967-BFAA-47D8-97A8-CB7D37546985}"/>
    <cellStyle name="_TableHead_Qwest Analysis 3" xfId="3403" xr:uid="{00000000-0005-0000-0000-000078030000}"/>
    <cellStyle name="_TableHead_Qwest Analysis 3 2" xfId="6692" xr:uid="{ADBE308E-CC93-40D8-9D73-A907E4711148}"/>
    <cellStyle name="_TableHead_Qwest Analysis 4" xfId="3367" xr:uid="{00000000-0005-0000-0000-000079030000}"/>
    <cellStyle name="_TableHead_R$" xfId="781" xr:uid="{00000000-0005-0000-0000-00007A030000}"/>
    <cellStyle name="_TableHead_R$ 2" xfId="2350" xr:uid="{00000000-0005-0000-0000-00007B030000}"/>
    <cellStyle name="_TableHead_R$ 2 2" xfId="4119" xr:uid="{00000000-0005-0000-0000-00007C030000}"/>
    <cellStyle name="_TableHead_R$ 2 2 2" xfId="7264" xr:uid="{912B7FD3-9550-4A95-A73A-E5058F683C37}"/>
    <cellStyle name="_TableHead_R$ 2 3" xfId="3842" xr:uid="{00000000-0005-0000-0000-00007D030000}"/>
    <cellStyle name="_TableHead_R$ 2 3 2" xfId="7011" xr:uid="{2916A2E4-955E-4A6D-8F4C-2BA313ED12FE}"/>
    <cellStyle name="_TableHead_R$ 2 4" xfId="3656" xr:uid="{00000000-0005-0000-0000-00007E030000}"/>
    <cellStyle name="_TableHead_R$ 3" xfId="3456" xr:uid="{00000000-0005-0000-0000-00007F030000}"/>
    <cellStyle name="_TableHead_R$ 3 2" xfId="6740" xr:uid="{1A3D2A41-4FBF-4EA7-8A5F-8F085AF61936}"/>
    <cellStyle name="_TableHead_R$ 4" xfId="3404" xr:uid="{00000000-0005-0000-0000-000080030000}"/>
    <cellStyle name="_TableHead_R$ 4 2" xfId="6693" xr:uid="{B4AAD7F7-9295-48AD-8A40-FA5587E6F244}"/>
    <cellStyle name="_TableHead_R$ 5" xfId="3368" xr:uid="{00000000-0005-0000-0000-000081030000}"/>
    <cellStyle name="_TableHead_RBOC historicals" xfId="782" xr:uid="{00000000-0005-0000-0000-000082030000}"/>
    <cellStyle name="_TableHead_RBOC historicals 2" xfId="3457" xr:uid="{00000000-0005-0000-0000-000083030000}"/>
    <cellStyle name="_TableHead_RBOC historicals 2 2" xfId="6741" xr:uid="{C61ADF0D-DE2F-4B84-AF6A-A409CD8886DD}"/>
    <cellStyle name="_TableHead_RBOC historicals 3" xfId="3405" xr:uid="{00000000-0005-0000-0000-000084030000}"/>
    <cellStyle name="_TableHead_RBOC historicals 3 2" xfId="6694" xr:uid="{1D5F591A-EE82-49C0-8AE9-2F31587FFD85}"/>
    <cellStyle name="_TableHead_RBOC historicals 4" xfId="3369" xr:uid="{00000000-0005-0000-0000-000085030000}"/>
    <cellStyle name="_TableHead_stores" xfId="783" xr:uid="{00000000-0005-0000-0000-000086030000}"/>
    <cellStyle name="_TableHead_stores 2" xfId="2351" xr:uid="{00000000-0005-0000-0000-000087030000}"/>
    <cellStyle name="_TableHead_stores 2 2" xfId="4120" xr:uid="{00000000-0005-0000-0000-000088030000}"/>
    <cellStyle name="_TableHead_stores 2 2 2" xfId="7265" xr:uid="{23783E6D-A3FF-444B-88AC-C721AE2A4A47}"/>
    <cellStyle name="_TableHead_stores 2 3" xfId="3843" xr:uid="{00000000-0005-0000-0000-000089030000}"/>
    <cellStyle name="_TableHead_stores 2 3 2" xfId="7012" xr:uid="{8098C839-A048-47D3-A8C6-E01280B239DF}"/>
    <cellStyle name="_TableHead_stores 2 4" xfId="5415" xr:uid="{00000000-0005-0000-0000-00008A030000}"/>
    <cellStyle name="_TableHead_stores 3" xfId="3458" xr:uid="{00000000-0005-0000-0000-00008B030000}"/>
    <cellStyle name="_TableHead_stores 3 2" xfId="6742" xr:uid="{70B46BB6-1060-40CC-8C86-27E8FCE33CBF}"/>
    <cellStyle name="_TableHead_stores 4" xfId="3406" xr:uid="{00000000-0005-0000-0000-00008C030000}"/>
    <cellStyle name="_TableHead_stores 4 2" xfId="6695" xr:uid="{B87A4684-087A-44AF-B584-5208A9A0C62C}"/>
    <cellStyle name="_TableHead_stores 5" xfId="5192" xr:uid="{00000000-0005-0000-0000-00008D030000}"/>
    <cellStyle name="_TableHead_T - new" xfId="784" xr:uid="{00000000-0005-0000-0000-00008E030000}"/>
    <cellStyle name="_TableHead_T - new 2" xfId="3459" xr:uid="{00000000-0005-0000-0000-00008F030000}"/>
    <cellStyle name="_TableHead_T - new 2 2" xfId="6743" xr:uid="{F8B43D8E-5974-41FF-9CC5-04CD156E66DA}"/>
    <cellStyle name="_TableHead_T - new 3" xfId="5126" xr:uid="{00000000-0005-0000-0000-000090030000}"/>
    <cellStyle name="_TableHead_T - new 3 2" xfId="8117" xr:uid="{F34C23DC-1BF0-47D8-A6A9-5091F73FF97A}"/>
    <cellStyle name="_TableHead_T - new 4" xfId="5194" xr:uid="{00000000-0005-0000-0000-000091030000}"/>
    <cellStyle name="_TableHead_VZ" xfId="785" xr:uid="{00000000-0005-0000-0000-000092030000}"/>
    <cellStyle name="_TableHead_VZ 2" xfId="3460" xr:uid="{00000000-0005-0000-0000-000093030000}"/>
    <cellStyle name="_TableHead_VZ 2 2" xfId="6744" xr:uid="{E11D4250-769A-48F6-963B-34D8948B721B}"/>
    <cellStyle name="_TableHead_VZ 3" xfId="5127" xr:uid="{00000000-0005-0000-0000-000094030000}"/>
    <cellStyle name="_TableHead_VZ 3 2" xfId="8118" xr:uid="{A5D3665D-D2CD-48F7-B41B-696F40FFFE68}"/>
    <cellStyle name="_TableHead_VZ 4" xfId="3370" xr:uid="{00000000-0005-0000-0000-000095030000}"/>
    <cellStyle name="_TableHeading" xfId="786" xr:uid="{00000000-0005-0000-0000-000096030000}"/>
    <cellStyle name="_TableHeading 2" xfId="3461" xr:uid="{00000000-0005-0000-0000-000097030000}"/>
    <cellStyle name="_TableHeading 2 2" xfId="6745" xr:uid="{6C7F2341-21DC-413E-ABC9-811FABB1EB13}"/>
    <cellStyle name="_TableHeading 3" xfId="3407" xr:uid="{00000000-0005-0000-0000-000098030000}"/>
    <cellStyle name="_TableHeading 3 2" xfId="6696" xr:uid="{401B3D08-1886-4333-8B08-55135305DAE9}"/>
    <cellStyle name="_TableHeading 4" xfId="5193" xr:uid="{00000000-0005-0000-0000-000099030000}"/>
    <cellStyle name="_TableRowBorder" xfId="787" xr:uid="{00000000-0005-0000-0000-00009A030000}"/>
    <cellStyle name="_TableRowHead" xfId="788" xr:uid="{00000000-0005-0000-0000-00009B030000}"/>
    <cellStyle name="_TableRowHead 2" xfId="789" xr:uid="{00000000-0005-0000-0000-00009C030000}"/>
    <cellStyle name="_TableRowHead_BLS" xfId="790" xr:uid="{00000000-0005-0000-0000-00009D030000}"/>
    <cellStyle name="_TableRowHead_bls roic" xfId="791" xr:uid="{00000000-0005-0000-0000-00009E030000}"/>
    <cellStyle name="_TableRowHead_Book9" xfId="792" xr:uid="{00000000-0005-0000-0000-00009F030000}"/>
    <cellStyle name="_TableRowHead_Broadband Comps" xfId="793" xr:uid="{00000000-0005-0000-0000-0000A0030000}"/>
    <cellStyle name="_TableRowHead_capital expenditures 6-18-02" xfId="794" xr:uid="{00000000-0005-0000-0000-0000A1030000}"/>
    <cellStyle name="_TableRowHead_CTCO" xfId="795" xr:uid="{00000000-0005-0000-0000-0000A2030000}"/>
    <cellStyle name="_TableRowHead_LAMEmod" xfId="796" xr:uid="{00000000-0005-0000-0000-0000A3030000}"/>
    <cellStyle name="_TableRowHead_LRENmod" xfId="797" xr:uid="{00000000-0005-0000-0000-0000A4030000}"/>
    <cellStyle name="_TableRowHead_NATU working_mod" xfId="798" xr:uid="{00000000-0005-0000-0000-0000A5030000}"/>
    <cellStyle name="_TableRowHead_Q" xfId="799" xr:uid="{00000000-0005-0000-0000-0000A6030000}"/>
    <cellStyle name="_TableRowHead_q - new guidance" xfId="800" xr:uid="{00000000-0005-0000-0000-0000A7030000}"/>
    <cellStyle name="_TableRowHead_q - valuation" xfId="801" xr:uid="{00000000-0005-0000-0000-0000A8030000}"/>
    <cellStyle name="_TableRowHead_Q model_041802" xfId="802" xr:uid="{00000000-0005-0000-0000-0000A9030000}"/>
    <cellStyle name="_TableRowHead_Q_update" xfId="803" xr:uid="{00000000-0005-0000-0000-0000AA030000}"/>
    <cellStyle name="_TableRowHead_QP_XXX" xfId="804" xr:uid="{00000000-0005-0000-0000-0000AB030000}"/>
    <cellStyle name="_TableRowHead_Qwest Analysis" xfId="805" xr:uid="{00000000-0005-0000-0000-0000AC030000}"/>
    <cellStyle name="_TableRowHead_R$" xfId="806" xr:uid="{00000000-0005-0000-0000-0000AD030000}"/>
    <cellStyle name="_TableRowHead_R$ 2" xfId="2352" xr:uid="{00000000-0005-0000-0000-0000AE030000}"/>
    <cellStyle name="_TableRowHead_RBOC historicals" xfId="807" xr:uid="{00000000-0005-0000-0000-0000AF030000}"/>
    <cellStyle name="_TableRowHead_stores" xfId="808" xr:uid="{00000000-0005-0000-0000-0000B0030000}"/>
    <cellStyle name="_TableRowHead_stores 2" xfId="2353" xr:uid="{00000000-0005-0000-0000-0000B1030000}"/>
    <cellStyle name="_TableRowHead_T - new" xfId="809" xr:uid="{00000000-0005-0000-0000-0000B2030000}"/>
    <cellStyle name="_TableRowHead_VZ" xfId="810" xr:uid="{00000000-0005-0000-0000-0000B3030000}"/>
    <cellStyle name="_TableRowHeading" xfId="811" xr:uid="{00000000-0005-0000-0000-0000B4030000}"/>
    <cellStyle name="_TableSuperHead" xfId="812" xr:uid="{00000000-0005-0000-0000-0000B5030000}"/>
    <cellStyle name="_TableSuperHead_Ability to Pay Analysis" xfId="813" xr:uid="{00000000-0005-0000-0000-0000B6030000}"/>
    <cellStyle name="_TableSuperHead_BankUnited Model" xfId="814" xr:uid="{00000000-0005-0000-0000-0000B7030000}"/>
    <cellStyle name="_TableSuperHead_BLS" xfId="815" xr:uid="{00000000-0005-0000-0000-0000B8030000}"/>
    <cellStyle name="_TableSuperHead_bls roic" xfId="816" xr:uid="{00000000-0005-0000-0000-0000B9030000}"/>
    <cellStyle name="_TableSuperHead_BM&amp;F Bovespa New" xfId="817" xr:uid="{00000000-0005-0000-0000-0000BA030000}"/>
    <cellStyle name="_TableSuperHead_Book9" xfId="818" xr:uid="{00000000-0005-0000-0000-0000BB030000}"/>
    <cellStyle name="_TableSuperHead_Broadband Comps" xfId="819" xr:uid="{00000000-0005-0000-0000-0000BC030000}"/>
    <cellStyle name="_TableSuperHead_capital expenditures 6-18-02" xfId="820" xr:uid="{00000000-0005-0000-0000-0000BD030000}"/>
    <cellStyle name="_TableSuperHead_CTCO" xfId="821" xr:uid="{00000000-0005-0000-0000-0000BE030000}"/>
    <cellStyle name="_TableSuperHead_fmbi counties" xfId="822" xr:uid="{00000000-0005-0000-0000-0000BF030000}"/>
    <cellStyle name="_TableSuperHead_LAMEmod" xfId="823" xr:uid="{00000000-0005-0000-0000-0000C0030000}"/>
    <cellStyle name="_TableSuperHead_LRENmod" xfId="824" xr:uid="{00000000-0005-0000-0000-0000C1030000}"/>
    <cellStyle name="_TableSuperHead_NATU working_mod" xfId="825" xr:uid="{00000000-0005-0000-0000-0000C2030000}"/>
    <cellStyle name="_TableSuperHead_Q" xfId="826" xr:uid="{00000000-0005-0000-0000-0000C3030000}"/>
    <cellStyle name="_TableSuperHead_q - new guidance" xfId="827" xr:uid="{00000000-0005-0000-0000-0000C4030000}"/>
    <cellStyle name="_TableSuperHead_q - valuation" xfId="828" xr:uid="{00000000-0005-0000-0000-0000C5030000}"/>
    <cellStyle name="_TableSuperHead_Q model_041802" xfId="829" xr:uid="{00000000-0005-0000-0000-0000C6030000}"/>
    <cellStyle name="_TableSuperHead_Q_update" xfId="830" xr:uid="{00000000-0005-0000-0000-0000C7030000}"/>
    <cellStyle name="_TableSuperHead_Qwest Analysis" xfId="831" xr:uid="{00000000-0005-0000-0000-0000C8030000}"/>
    <cellStyle name="_TableSuperHead_R$" xfId="832" xr:uid="{00000000-0005-0000-0000-0000C9030000}"/>
    <cellStyle name="_TableSuperHead_R$ 2" xfId="2354" xr:uid="{00000000-0005-0000-0000-0000CA030000}"/>
    <cellStyle name="_TableSuperHead_RBOC historicals" xfId="833" xr:uid="{00000000-0005-0000-0000-0000CB030000}"/>
    <cellStyle name="_TableSuperHead_stores" xfId="834" xr:uid="{00000000-0005-0000-0000-0000CC030000}"/>
    <cellStyle name="_TableSuperHead_stores 2" xfId="2355" xr:uid="{00000000-0005-0000-0000-0000CD030000}"/>
    <cellStyle name="_TableSuperHead_T - new" xfId="835" xr:uid="{00000000-0005-0000-0000-0000CE030000}"/>
    <cellStyle name="_TableSuperHead_VZ" xfId="836" xr:uid="{00000000-0005-0000-0000-0000CF030000}"/>
    <cellStyle name="_TableSuperHead_xratio - historical mkt val" xfId="837" xr:uid="{00000000-0005-0000-0000-0000D0030000}"/>
    <cellStyle name="_TableSuperHeading" xfId="838" xr:uid="{00000000-0005-0000-0000-0000D1030000}"/>
    <cellStyle name="_TableText" xfId="839" xr:uid="{00000000-0005-0000-0000-0000D2030000}"/>
    <cellStyle name="_Worksheet in (C) A 5410 ESTOQUES Combined Leadsheet - CIAO" xfId="840" xr:uid="{00000000-0005-0000-0000-0000D3030000}"/>
    <cellStyle name="_Worksheet in (C) A 6310 Empréstimos e Financiamentos Combined Leadsheet - CIAO" xfId="841" xr:uid="{00000000-0005-0000-0000-0000D4030000}"/>
    <cellStyle name="_Worksheet in (C) B 6310 Empréstimos e Financiamentos Combined Leadsheet - USM" xfId="842" xr:uid="{00000000-0005-0000-0000-0000D5030000}"/>
    <cellStyle name="£ BP" xfId="843" xr:uid="{00000000-0005-0000-0000-0000D6030000}"/>
    <cellStyle name="£3places" xfId="844" xr:uid="{00000000-0005-0000-0000-0000D7030000}"/>
    <cellStyle name="¥ JY" xfId="845" xr:uid="{00000000-0005-0000-0000-0000D8030000}"/>
    <cellStyle name="=C:\WINNT\SYSTEM32\COMMAND.COM" xfId="846" xr:uid="{00000000-0005-0000-0000-0000D9030000}"/>
    <cellStyle name="=C:\WINNT35\SYSTEM32\COMMAND.COM" xfId="847" xr:uid="{00000000-0005-0000-0000-0000DA030000}"/>
    <cellStyle name="0%" xfId="848" xr:uid="{00000000-0005-0000-0000-0000DB030000}"/>
    <cellStyle name="0,0_x000d__x000a_NA_x000d__x000a_" xfId="849" xr:uid="{00000000-0005-0000-0000-0000DC030000}"/>
    <cellStyle name="0,0_x000d__x000a_NA_x000d__x000a_ 2" xfId="850" xr:uid="{00000000-0005-0000-0000-0000DD030000}"/>
    <cellStyle name="0,0_x000d__x000a_NA_x000d__x000a__Vendas_Redes_Consolidado_2008_1" xfId="851" xr:uid="{00000000-0005-0000-0000-0000DE030000}"/>
    <cellStyle name="0.0" xfId="852" xr:uid="{00000000-0005-0000-0000-0000DF030000}"/>
    <cellStyle name="0.0%" xfId="853" xr:uid="{00000000-0005-0000-0000-0000E0030000}"/>
    <cellStyle name="0.00" xfId="854" xr:uid="{00000000-0005-0000-0000-0000E1030000}"/>
    <cellStyle name="0.00%" xfId="855" xr:uid="{00000000-0005-0000-0000-0000E2030000}"/>
    <cellStyle name="0.000" xfId="856" xr:uid="{00000000-0005-0000-0000-0000E3030000}"/>
    <cellStyle name="1 Decimal" xfId="857" xr:uid="{00000000-0005-0000-0000-0000E4030000}"/>
    <cellStyle name="1,000" xfId="858" xr:uid="{00000000-0005-0000-0000-0000E5030000}"/>
    <cellStyle name="1,000x" xfId="859" xr:uid="{00000000-0005-0000-0000-0000E6030000}"/>
    <cellStyle name="1000s1Place" xfId="860" xr:uid="{00000000-0005-0000-0000-0000E7030000}"/>
    <cellStyle name="1MMs1Place" xfId="861" xr:uid="{00000000-0005-0000-0000-0000E8030000}"/>
    <cellStyle name="1MMs2Places" xfId="862" xr:uid="{00000000-0005-0000-0000-0000E9030000}"/>
    <cellStyle name="2 Decimals" xfId="863" xr:uid="{00000000-0005-0000-0000-0000EA030000}"/>
    <cellStyle name="20% - Accent1" xfId="3157" builtinId="30" customBuiltin="1"/>
    <cellStyle name="20% - Accent1 2" xfId="4755" xr:uid="{00000000-0005-0000-0000-0000EC030000}"/>
    <cellStyle name="20% - Accent2" xfId="3161" builtinId="34" customBuiltin="1"/>
    <cellStyle name="20% - Accent2 2" xfId="4757" xr:uid="{00000000-0005-0000-0000-0000EE030000}"/>
    <cellStyle name="20% - Accent3" xfId="3165" builtinId="38" customBuiltin="1"/>
    <cellStyle name="20% - Accent3 2" xfId="4759" xr:uid="{00000000-0005-0000-0000-0000F0030000}"/>
    <cellStyle name="20% - Accent4" xfId="3169" builtinId="42" customBuiltin="1"/>
    <cellStyle name="20% - Accent4 2" xfId="4761" xr:uid="{00000000-0005-0000-0000-0000F2030000}"/>
    <cellStyle name="20% - Accent5" xfId="3173" builtinId="46" customBuiltin="1"/>
    <cellStyle name="20% - Accent5 2" xfId="4764" xr:uid="{00000000-0005-0000-0000-0000F4030000}"/>
    <cellStyle name="20% - Accent6" xfId="3177" builtinId="50" customBuiltin="1"/>
    <cellStyle name="20% - Accent6 2" xfId="4767" xr:uid="{00000000-0005-0000-0000-0000F6030000}"/>
    <cellStyle name="20% - Ênfase1" xfId="864" xr:uid="{00000000-0005-0000-0000-0000F7030000}"/>
    <cellStyle name="20% - Ênfase1 2" xfId="865" xr:uid="{00000000-0005-0000-0000-0000F8030000}"/>
    <cellStyle name="20% - Ênfase2" xfId="866" xr:uid="{00000000-0005-0000-0000-0000F9030000}"/>
    <cellStyle name="20% - Ênfase2 2" xfId="867" xr:uid="{00000000-0005-0000-0000-0000FA030000}"/>
    <cellStyle name="20% - Ênfase3" xfId="868" xr:uid="{00000000-0005-0000-0000-0000FB030000}"/>
    <cellStyle name="20% - Ênfase3 2" xfId="869" xr:uid="{00000000-0005-0000-0000-0000FC030000}"/>
    <cellStyle name="20% - Ênfase4" xfId="870" xr:uid="{00000000-0005-0000-0000-0000FD030000}"/>
    <cellStyle name="20% - Ênfase4 2" xfId="871" xr:uid="{00000000-0005-0000-0000-0000FE030000}"/>
    <cellStyle name="20% - Ênfase5" xfId="872" xr:uid="{00000000-0005-0000-0000-0000FF030000}"/>
    <cellStyle name="20% - Ênfase5 2" xfId="873" xr:uid="{00000000-0005-0000-0000-000000040000}"/>
    <cellStyle name="20% - Ênfase6" xfId="874" xr:uid="{00000000-0005-0000-0000-000001040000}"/>
    <cellStyle name="20% - Ênfase6 2" xfId="875" xr:uid="{00000000-0005-0000-0000-000002040000}"/>
    <cellStyle name="20% - Énfasis1" xfId="876" xr:uid="{00000000-0005-0000-0000-000003040000}"/>
    <cellStyle name="20% - Énfasis2" xfId="877" xr:uid="{00000000-0005-0000-0000-000004040000}"/>
    <cellStyle name="20% - Énfasis3" xfId="878" xr:uid="{00000000-0005-0000-0000-000005040000}"/>
    <cellStyle name="20% - Énfasis4" xfId="879" xr:uid="{00000000-0005-0000-0000-000006040000}"/>
    <cellStyle name="20% - Énfasis5" xfId="880" xr:uid="{00000000-0005-0000-0000-000007040000}"/>
    <cellStyle name="20% - Énfasis6" xfId="881" xr:uid="{00000000-0005-0000-0000-000008040000}"/>
    <cellStyle name="3 Decimals" xfId="882" xr:uid="{00000000-0005-0000-0000-000009040000}"/>
    <cellStyle name="40% - Accent1" xfId="3158" builtinId="31" customBuiltin="1"/>
    <cellStyle name="40% - Accent1 2" xfId="4756" xr:uid="{00000000-0005-0000-0000-00000B040000}"/>
    <cellStyle name="40% - Accent2" xfId="3162" builtinId="35" customBuiltin="1"/>
    <cellStyle name="40% - Accent2 2" xfId="4758" xr:uid="{00000000-0005-0000-0000-00000D040000}"/>
    <cellStyle name="40% - Accent3" xfId="3166" builtinId="39" customBuiltin="1"/>
    <cellStyle name="40% - Accent3 2" xfId="4760" xr:uid="{00000000-0005-0000-0000-00000F040000}"/>
    <cellStyle name="40% - Accent4" xfId="3170" builtinId="43" customBuiltin="1"/>
    <cellStyle name="40% - Accent4 2" xfId="4762" xr:uid="{00000000-0005-0000-0000-000011040000}"/>
    <cellStyle name="40% - Accent5" xfId="3174" builtinId="47" customBuiltin="1"/>
    <cellStyle name="40% - Accent5 2" xfId="4765" xr:uid="{00000000-0005-0000-0000-000013040000}"/>
    <cellStyle name="40% - Accent6" xfId="3178" builtinId="51" customBuiltin="1"/>
    <cellStyle name="40% - Accent6 2" xfId="4768" xr:uid="{00000000-0005-0000-0000-000015040000}"/>
    <cellStyle name="40% - Ênfase1" xfId="883" xr:uid="{00000000-0005-0000-0000-000016040000}"/>
    <cellStyle name="40% - Ênfase1 2" xfId="884" xr:uid="{00000000-0005-0000-0000-000017040000}"/>
    <cellStyle name="40% - Ênfase2" xfId="885" xr:uid="{00000000-0005-0000-0000-000018040000}"/>
    <cellStyle name="40% - Ênfase2 2" xfId="886" xr:uid="{00000000-0005-0000-0000-000019040000}"/>
    <cellStyle name="40% - Ênfase3" xfId="887" xr:uid="{00000000-0005-0000-0000-00001A040000}"/>
    <cellStyle name="40% - Ênfase3 2" xfId="888" xr:uid="{00000000-0005-0000-0000-00001B040000}"/>
    <cellStyle name="40% - Ênfase4" xfId="889" xr:uid="{00000000-0005-0000-0000-00001C040000}"/>
    <cellStyle name="40% - Ênfase4 2" xfId="890" xr:uid="{00000000-0005-0000-0000-00001D040000}"/>
    <cellStyle name="40% - Ênfase5" xfId="891" xr:uid="{00000000-0005-0000-0000-00001E040000}"/>
    <cellStyle name="40% - Ênfase5 2" xfId="892" xr:uid="{00000000-0005-0000-0000-00001F040000}"/>
    <cellStyle name="40% - Ênfase6" xfId="893" xr:uid="{00000000-0005-0000-0000-000020040000}"/>
    <cellStyle name="40% - Ênfase6 2" xfId="894" xr:uid="{00000000-0005-0000-0000-000021040000}"/>
    <cellStyle name="40% - Énfasis1" xfId="895" xr:uid="{00000000-0005-0000-0000-000022040000}"/>
    <cellStyle name="40% - Énfasis2" xfId="896" xr:uid="{00000000-0005-0000-0000-000023040000}"/>
    <cellStyle name="40% - Énfasis3" xfId="897" xr:uid="{00000000-0005-0000-0000-000024040000}"/>
    <cellStyle name="40% - Énfasis4" xfId="898" xr:uid="{00000000-0005-0000-0000-000025040000}"/>
    <cellStyle name="40% - Énfasis5" xfId="899" xr:uid="{00000000-0005-0000-0000-000026040000}"/>
    <cellStyle name="40% - Énfasis6" xfId="900" xr:uid="{00000000-0005-0000-0000-000027040000}"/>
    <cellStyle name="60% - Accent1" xfId="3159" builtinId="32" customBuiltin="1"/>
    <cellStyle name="60% - Accent2" xfId="3163" builtinId="36" customBuiltin="1"/>
    <cellStyle name="60% - Accent3" xfId="3167" builtinId="40" customBuiltin="1"/>
    <cellStyle name="60% - Accent4" xfId="3171" builtinId="44" customBuiltin="1"/>
    <cellStyle name="60% - Accent5" xfId="3175" builtinId="48" customBuiltin="1"/>
    <cellStyle name="60% - Accent6" xfId="3179" builtinId="52" customBuiltin="1"/>
    <cellStyle name="60% - Ênfase1" xfId="901" xr:uid="{00000000-0005-0000-0000-00002E040000}"/>
    <cellStyle name="60% - Ênfase1 2" xfId="902" xr:uid="{00000000-0005-0000-0000-00002F040000}"/>
    <cellStyle name="60% - Ênfase2" xfId="903" xr:uid="{00000000-0005-0000-0000-000030040000}"/>
    <cellStyle name="60% - Ênfase2 2" xfId="904" xr:uid="{00000000-0005-0000-0000-000031040000}"/>
    <cellStyle name="60% - Ênfase3" xfId="905" xr:uid="{00000000-0005-0000-0000-000032040000}"/>
    <cellStyle name="60% - Ênfase3 2" xfId="906" xr:uid="{00000000-0005-0000-0000-000033040000}"/>
    <cellStyle name="60% - Ênfase4" xfId="907" xr:uid="{00000000-0005-0000-0000-000034040000}"/>
    <cellStyle name="60% - Ênfase4 2" xfId="908" xr:uid="{00000000-0005-0000-0000-000035040000}"/>
    <cellStyle name="60% - Ênfase5" xfId="909" xr:uid="{00000000-0005-0000-0000-000036040000}"/>
    <cellStyle name="60% - Ênfase5 2" xfId="910" xr:uid="{00000000-0005-0000-0000-000037040000}"/>
    <cellStyle name="60% - Ênfase6" xfId="911" xr:uid="{00000000-0005-0000-0000-000038040000}"/>
    <cellStyle name="60% - Ênfase6 2" xfId="912" xr:uid="{00000000-0005-0000-0000-000039040000}"/>
    <cellStyle name="60% - Énfasis1" xfId="913" xr:uid="{00000000-0005-0000-0000-00003A040000}"/>
    <cellStyle name="60% - Énfasis2" xfId="914" xr:uid="{00000000-0005-0000-0000-00003B040000}"/>
    <cellStyle name="60% - Énfasis3" xfId="915" xr:uid="{00000000-0005-0000-0000-00003C040000}"/>
    <cellStyle name="60% - Énfasis4" xfId="916" xr:uid="{00000000-0005-0000-0000-00003D040000}"/>
    <cellStyle name="60% - Énfasis5" xfId="917" xr:uid="{00000000-0005-0000-0000-00003E040000}"/>
    <cellStyle name="60% - Énfasis6" xfId="918" xr:uid="{00000000-0005-0000-0000-00003F040000}"/>
    <cellStyle name="A Table" xfId="919" xr:uid="{00000000-0005-0000-0000-000040040000}"/>
    <cellStyle name="A$2places" xfId="920" xr:uid="{00000000-0005-0000-0000-000041040000}"/>
    <cellStyle name="A$3places" xfId="921" xr:uid="{00000000-0005-0000-0000-000042040000}"/>
    <cellStyle name="A_Block Space" xfId="922" xr:uid="{00000000-0005-0000-0000-000043040000}"/>
    <cellStyle name="A_BlueLine" xfId="923" xr:uid="{00000000-0005-0000-0000-000044040000}"/>
    <cellStyle name="A_Cacher" xfId="924" xr:uid="{00000000-0005-0000-0000-000045040000}"/>
    <cellStyle name="A_Do not Change" xfId="925" xr:uid="{00000000-0005-0000-0000-000046040000}"/>
    <cellStyle name="A_Estimate" xfId="926" xr:uid="{00000000-0005-0000-0000-000047040000}"/>
    <cellStyle name="A_Memo" xfId="927" xr:uid="{00000000-0005-0000-0000-000048040000}"/>
    <cellStyle name="A_Normal" xfId="928" xr:uid="{00000000-0005-0000-0000-000049040000}"/>
    <cellStyle name="A_Normal Forecast" xfId="929" xr:uid="{00000000-0005-0000-0000-00004A040000}"/>
    <cellStyle name="A_Normal Historical" xfId="930" xr:uid="{00000000-0005-0000-0000-00004B040000}"/>
    <cellStyle name="A_Rate_Data" xfId="931" xr:uid="{00000000-0005-0000-0000-00004C040000}"/>
    <cellStyle name="A_Rate_Data Historical" xfId="932" xr:uid="{00000000-0005-0000-0000-00004D040000}"/>
    <cellStyle name="A_Rate_Title" xfId="933" xr:uid="{00000000-0005-0000-0000-00004E040000}"/>
    <cellStyle name="A_Simple Title" xfId="934" xr:uid="{00000000-0005-0000-0000-00004F040000}"/>
    <cellStyle name="A_Simple Title 2" xfId="2673" xr:uid="{00000000-0005-0000-0000-000050040000}"/>
    <cellStyle name="A_Simple Title 2 2" xfId="4311" xr:uid="{00000000-0005-0000-0000-000051040000}"/>
    <cellStyle name="A_Simple Title 2 2 2" xfId="7454" xr:uid="{4B620019-6ACA-4FC1-B7C4-B075255F0B2F}"/>
    <cellStyle name="A_Simple Title 2 3" xfId="5016" xr:uid="{00000000-0005-0000-0000-000052040000}"/>
    <cellStyle name="A_Simple Title 2 3 2" xfId="8008" xr:uid="{6CB61327-8E75-4EFE-A383-C77AC577F09E}"/>
    <cellStyle name="A_Simple Title 2 4" xfId="4165" xr:uid="{00000000-0005-0000-0000-000053040000}"/>
    <cellStyle name="A_Simple Title 2 4 2" xfId="7309" xr:uid="{52475226-EBC3-48B7-8175-93539AD1B381}"/>
    <cellStyle name="A_Simple Title 2 5" xfId="3248" xr:uid="{00000000-0005-0000-0000-000054040000}"/>
    <cellStyle name="A_Simple Title 2 5 2" xfId="6544" xr:uid="{D7D59758-475D-478F-B1FA-41E5041EAC49}"/>
    <cellStyle name="A_Simple Title 2 6" xfId="5675" xr:uid="{00000000-0005-0000-0000-000055040000}"/>
    <cellStyle name="A_Simple Title 2 6 2" xfId="8653" xr:uid="{9DD34A90-8881-43F0-92CD-528327E8DE7A}"/>
    <cellStyle name="A_Simple Title 3" xfId="2754" xr:uid="{00000000-0005-0000-0000-000056040000}"/>
    <cellStyle name="A_Simple Title 3 2" xfId="4388" xr:uid="{00000000-0005-0000-0000-000057040000}"/>
    <cellStyle name="A_Simple Title 3 2 2" xfId="7531" xr:uid="{2EBE720F-C249-475A-9EBF-24239634532A}"/>
    <cellStyle name="A_Simple Title 3 3" xfId="5077" xr:uid="{00000000-0005-0000-0000-000058040000}"/>
    <cellStyle name="A_Simple Title 3 3 2" xfId="8069" xr:uid="{ABD6B2ED-C550-44D5-95C4-4DE6DCF9668B}"/>
    <cellStyle name="A_Simple Title 3 4" xfId="4867" xr:uid="{00000000-0005-0000-0000-000059040000}"/>
    <cellStyle name="A_Simple Title 3 4 2" xfId="7859" xr:uid="{ADEC7BF1-558A-41D7-BFA4-6BB596054864}"/>
    <cellStyle name="A_Simple Title 3 5" xfId="5735" xr:uid="{00000000-0005-0000-0000-00005A040000}"/>
    <cellStyle name="A_Simple Title 3 5 2" xfId="8713" xr:uid="{D5E8BD43-9FDF-4655-9E34-5F7DA770B552}"/>
    <cellStyle name="A_Simple Title 3 6" xfId="6279" xr:uid="{FFFE95EB-D954-43F9-B358-21CEA5018DAA}"/>
    <cellStyle name="A_Simple Title 4" xfId="2657" xr:uid="{00000000-0005-0000-0000-00005B040000}"/>
    <cellStyle name="A_Simple Title 4 2" xfId="4296" xr:uid="{00000000-0005-0000-0000-00005C040000}"/>
    <cellStyle name="A_Simple Title 4 2 2" xfId="7439" xr:uid="{258FBCDC-EFE7-49A9-83E1-E18F9D4262F7}"/>
    <cellStyle name="A_Simple Title 4 3" xfId="5000" xr:uid="{00000000-0005-0000-0000-00005D040000}"/>
    <cellStyle name="A_Simple Title 4 3 2" xfId="7992" xr:uid="{CCE7968F-14C8-4B81-BD5B-4FEAD3AF0B86}"/>
    <cellStyle name="A_Simple Title 4 4" xfId="3263" xr:uid="{00000000-0005-0000-0000-00005E040000}"/>
    <cellStyle name="A_Simple Title 4 4 2" xfId="6559" xr:uid="{8C2C3C7B-643F-48C1-90C7-9A352C5A3E37}"/>
    <cellStyle name="A_Simple Title 4 5" xfId="4003" xr:uid="{00000000-0005-0000-0000-00005F040000}"/>
    <cellStyle name="A_Simple Title 4 5 2" xfId="7156" xr:uid="{CF6976D1-076B-4677-AC71-80D1035F62DE}"/>
    <cellStyle name="A_Simple Title 4 6" xfId="6195" xr:uid="{F425B165-69CB-4A78-B00E-C5984A2DEC6C}"/>
    <cellStyle name="A_Simple Title 5" xfId="3480" xr:uid="{00000000-0005-0000-0000-000060040000}"/>
    <cellStyle name="A_Simple Title 5 2" xfId="6762" xr:uid="{F1A50C39-9E1C-445E-82CB-A6302BD5AA37}"/>
    <cellStyle name="A_Simple Title 6" xfId="4377" xr:uid="{00000000-0005-0000-0000-000061040000}"/>
    <cellStyle name="A_Simple Title 6 2" xfId="7520" xr:uid="{510A287F-341F-451E-8C4E-5AECE1776FFA}"/>
    <cellStyle name="A_Simple Title 7" xfId="3848" xr:uid="{00000000-0005-0000-0000-000062040000}"/>
    <cellStyle name="A_Simple Title 7 2" xfId="7013" xr:uid="{DB3B7AC6-640F-4436-9DB3-2A74654911AF}"/>
    <cellStyle name="A_Sum" xfId="935" xr:uid="{00000000-0005-0000-0000-000063040000}"/>
    <cellStyle name="A_SUM_Row Major" xfId="936" xr:uid="{00000000-0005-0000-0000-000064040000}"/>
    <cellStyle name="A_SUM_Row Major 2" xfId="2675" xr:uid="{00000000-0005-0000-0000-000065040000}"/>
    <cellStyle name="A_SUM_Row Major 2 2" xfId="4313" xr:uid="{00000000-0005-0000-0000-000066040000}"/>
    <cellStyle name="A_SUM_Row Major 2 2 2" xfId="7456" xr:uid="{8C0E9F72-B661-41CE-ADD8-4C358B45F158}"/>
    <cellStyle name="A_SUM_Row Major 2 3" xfId="5018" xr:uid="{00000000-0005-0000-0000-000067040000}"/>
    <cellStyle name="A_SUM_Row Major 2 3 2" xfId="8010" xr:uid="{79F3E010-7B2F-41CA-B10A-8F1E2D63F81C}"/>
    <cellStyle name="A_SUM_Row Major 2 4" xfId="4166" xr:uid="{00000000-0005-0000-0000-000068040000}"/>
    <cellStyle name="A_SUM_Row Major 2 4 2" xfId="7310" xr:uid="{7185E430-3284-4510-9BE0-852FD528FC59}"/>
    <cellStyle name="A_SUM_Row Major 2 5" xfId="3246" xr:uid="{00000000-0005-0000-0000-000069040000}"/>
    <cellStyle name="A_SUM_Row Major 2 5 2" xfId="6542" xr:uid="{75B38E0C-2DDF-48DA-B152-E7E990E21F7B}"/>
    <cellStyle name="A_SUM_Row Major 2 6" xfId="5677" xr:uid="{00000000-0005-0000-0000-00006A040000}"/>
    <cellStyle name="A_SUM_Row Major 2 6 2" xfId="8655" xr:uid="{78B656D5-861B-4186-846B-7DF4CC0F91E8}"/>
    <cellStyle name="A_SUM_Row Major 3" xfId="2753" xr:uid="{00000000-0005-0000-0000-00006B040000}"/>
    <cellStyle name="A_SUM_Row Major 3 2" xfId="4387" xr:uid="{00000000-0005-0000-0000-00006C040000}"/>
    <cellStyle name="A_SUM_Row Major 3 2 2" xfId="7530" xr:uid="{E86CF8E3-23EA-4E74-89CB-237F915DE669}"/>
    <cellStyle name="A_SUM_Row Major 3 3" xfId="5076" xr:uid="{00000000-0005-0000-0000-00006D040000}"/>
    <cellStyle name="A_SUM_Row Major 3 3 2" xfId="8068" xr:uid="{BED8D4A0-B1BC-4F83-A515-43649E07CAD6}"/>
    <cellStyle name="A_SUM_Row Major 3 4" xfId="4866" xr:uid="{00000000-0005-0000-0000-00006E040000}"/>
    <cellStyle name="A_SUM_Row Major 3 4 2" xfId="7858" xr:uid="{F5424C42-62EA-4BDA-BC35-6A548B9AAC6B}"/>
    <cellStyle name="A_SUM_Row Major 3 5" xfId="5734" xr:uid="{00000000-0005-0000-0000-00006F040000}"/>
    <cellStyle name="A_SUM_Row Major 3 5 2" xfId="8712" xr:uid="{FD8EB827-3960-43CD-A4B8-4ED0FF5FF313}"/>
    <cellStyle name="A_SUM_Row Major 3 6" xfId="6278" xr:uid="{39A9EB5F-B8AD-4434-909F-A4935D88D0AA}"/>
    <cellStyle name="A_SUM_Row Major 4" xfId="2658" xr:uid="{00000000-0005-0000-0000-000070040000}"/>
    <cellStyle name="A_SUM_Row Major 4 2" xfId="4297" xr:uid="{00000000-0005-0000-0000-000071040000}"/>
    <cellStyle name="A_SUM_Row Major 4 2 2" xfId="7440" xr:uid="{82E41F3E-42EE-45D6-BF91-49FE7426530A}"/>
    <cellStyle name="A_SUM_Row Major 4 3" xfId="5001" xr:uid="{00000000-0005-0000-0000-000072040000}"/>
    <cellStyle name="A_SUM_Row Major 4 3 2" xfId="7993" xr:uid="{21439824-302D-4A5D-BBD1-43B3254033D2}"/>
    <cellStyle name="A_SUM_Row Major 4 4" xfId="3262" xr:uid="{00000000-0005-0000-0000-000073040000}"/>
    <cellStyle name="A_SUM_Row Major 4 4 2" xfId="6558" xr:uid="{E4768724-49A8-4552-B9C9-E3C840DB58F3}"/>
    <cellStyle name="A_SUM_Row Major 4 5" xfId="5451" xr:uid="{00000000-0005-0000-0000-000074040000}"/>
    <cellStyle name="A_SUM_Row Major 4 5 2" xfId="8433" xr:uid="{72403CC8-D34C-4774-87E4-D0F67613BFAA}"/>
    <cellStyle name="A_SUM_Row Major 4 6" xfId="6196" xr:uid="{DFADD6CF-A1C6-424C-BE07-FFF01F2DA81C}"/>
    <cellStyle name="A_SUM_Row Major 5" xfId="3481" xr:uid="{00000000-0005-0000-0000-000075040000}"/>
    <cellStyle name="A_SUM_Row Major 5 2" xfId="6763" xr:uid="{C437DF25-C4C2-4F00-B72F-F4E05DBB0342}"/>
    <cellStyle name="A_SUM_Row Major 6" xfId="3564" xr:uid="{00000000-0005-0000-0000-000076040000}"/>
    <cellStyle name="A_SUM_Row Major 6 2" xfId="6842" xr:uid="{00A8D2CE-CC68-4F8D-A42D-5122342E41AC}"/>
    <cellStyle name="A_SUM_Row Major 7" xfId="3849" xr:uid="{00000000-0005-0000-0000-000077040000}"/>
    <cellStyle name="A_SUM_Row Major 7 2" xfId="7014" xr:uid="{C87D09B1-CF22-488F-B1B3-E8C1D76A9F7B}"/>
    <cellStyle name="A_SUM_Row Minor" xfId="937" xr:uid="{00000000-0005-0000-0000-000078040000}"/>
    <cellStyle name="A_SUM_Row Minor 2" xfId="2676" xr:uid="{00000000-0005-0000-0000-000079040000}"/>
    <cellStyle name="A_SUM_Row Minor 2 2" xfId="4314" xr:uid="{00000000-0005-0000-0000-00007A040000}"/>
    <cellStyle name="A_SUM_Row Minor 2 2 2" xfId="7457" xr:uid="{3DE93500-20EF-4912-ACA8-D1EEF3B12E85}"/>
    <cellStyle name="A_SUM_Row Minor 2 3" xfId="5019" xr:uid="{00000000-0005-0000-0000-00007B040000}"/>
    <cellStyle name="A_SUM_Row Minor 2 3 2" xfId="8011" xr:uid="{DD741261-7D18-43D8-95F5-F4A903B1DAE9}"/>
    <cellStyle name="A_SUM_Row Minor 2 4" xfId="4167" xr:uid="{00000000-0005-0000-0000-00007C040000}"/>
    <cellStyle name="A_SUM_Row Minor 2 4 2" xfId="7311" xr:uid="{EA1EEE22-5B14-4EB3-AC1B-28175CC71495}"/>
    <cellStyle name="A_SUM_Row Minor 2 5" xfId="3245" xr:uid="{00000000-0005-0000-0000-00007D040000}"/>
    <cellStyle name="A_SUM_Row Minor 2 5 2" xfId="6541" xr:uid="{0E29EAEA-FD77-43B7-AE1C-CF76F6F934EE}"/>
    <cellStyle name="A_SUM_Row Minor 2 6" xfId="5678" xr:uid="{00000000-0005-0000-0000-00007E040000}"/>
    <cellStyle name="A_SUM_Row Minor 2 6 2" xfId="8656" xr:uid="{AEFB7C46-816B-4AA4-82D5-4A8B22615FAD}"/>
    <cellStyle name="A_SUM_Row Minor 3" xfId="2752" xr:uid="{00000000-0005-0000-0000-00007F040000}"/>
    <cellStyle name="A_SUM_Row Minor 3 2" xfId="4386" xr:uid="{00000000-0005-0000-0000-000080040000}"/>
    <cellStyle name="A_SUM_Row Minor 3 2 2" xfId="7529" xr:uid="{FA8A52F1-C378-4467-8F3E-10B647B7FC4B}"/>
    <cellStyle name="A_SUM_Row Minor 3 3" xfId="5075" xr:uid="{00000000-0005-0000-0000-000081040000}"/>
    <cellStyle name="A_SUM_Row Minor 3 3 2" xfId="8067" xr:uid="{78CA453F-0170-4B3F-8E2F-89D533DBC27D}"/>
    <cellStyle name="A_SUM_Row Minor 3 4" xfId="4865" xr:uid="{00000000-0005-0000-0000-000082040000}"/>
    <cellStyle name="A_SUM_Row Minor 3 4 2" xfId="7857" xr:uid="{F03A5175-75FB-45CA-9616-2E4F70A48837}"/>
    <cellStyle name="A_SUM_Row Minor 3 5" xfId="5733" xr:uid="{00000000-0005-0000-0000-000083040000}"/>
    <cellStyle name="A_SUM_Row Minor 3 5 2" xfId="8711" xr:uid="{EAF43189-8DA0-4399-91F6-21DC3DC552B0}"/>
    <cellStyle name="A_SUM_Row Minor 3 6" xfId="6277" xr:uid="{5A148C70-6C82-462F-A12D-1F4F1779D3EF}"/>
    <cellStyle name="A_SUM_Row Minor 4" xfId="2659" xr:uid="{00000000-0005-0000-0000-000084040000}"/>
    <cellStyle name="A_SUM_Row Minor 4 2" xfId="4298" xr:uid="{00000000-0005-0000-0000-000085040000}"/>
    <cellStyle name="A_SUM_Row Minor 4 2 2" xfId="7441" xr:uid="{AF8D9966-6DB9-4B3A-ACF6-8F17642A573A}"/>
    <cellStyle name="A_SUM_Row Minor 4 3" xfId="5002" xr:uid="{00000000-0005-0000-0000-000086040000}"/>
    <cellStyle name="A_SUM_Row Minor 4 3 2" xfId="7994" xr:uid="{3A8B67CD-2FCE-48CB-B1E6-719D35154BFB}"/>
    <cellStyle name="A_SUM_Row Minor 4 4" xfId="3261" xr:uid="{00000000-0005-0000-0000-000087040000}"/>
    <cellStyle name="A_SUM_Row Minor 4 4 2" xfId="6557" xr:uid="{A974A6A2-EC8D-4EE1-9C7D-01A0F8783A1C}"/>
    <cellStyle name="A_SUM_Row Minor 4 5" xfId="5452" xr:uid="{00000000-0005-0000-0000-000088040000}"/>
    <cellStyle name="A_SUM_Row Minor 4 5 2" xfId="8434" xr:uid="{DB3BA679-EB23-47E7-89E0-DD2562EC8CBD}"/>
    <cellStyle name="A_SUM_Row Minor 4 6" xfId="6197" xr:uid="{F9163BA6-8ACD-4AB7-99F9-88ABD05CB27C}"/>
    <cellStyle name="A_SUM_Row Minor 5" xfId="3482" xr:uid="{00000000-0005-0000-0000-000089040000}"/>
    <cellStyle name="A_SUM_Row Minor 5 2" xfId="6764" xr:uid="{AF02C9CD-0139-48CC-826E-3FD40282B67D}"/>
    <cellStyle name="A_SUM_Row Minor 6" xfId="4378" xr:uid="{00000000-0005-0000-0000-00008A040000}"/>
    <cellStyle name="A_SUM_Row Minor 6 2" xfId="7521" xr:uid="{ECB02DCC-5448-421C-8BFA-A3BACB2182AC}"/>
    <cellStyle name="A_SUM_Row Minor 7" xfId="3850" xr:uid="{00000000-0005-0000-0000-00008B040000}"/>
    <cellStyle name="A_SUM_Row Minor 7 2" xfId="7015" xr:uid="{16DA5D55-438B-4FFE-AE1D-5635693F1E79}"/>
    <cellStyle name="A_Title" xfId="938" xr:uid="{00000000-0005-0000-0000-00008C040000}"/>
    <cellStyle name="A_YearHeadings" xfId="939" xr:uid="{00000000-0005-0000-0000-00008D040000}"/>
    <cellStyle name="A3 297 x 420 mm" xfId="940" xr:uid="{00000000-0005-0000-0000-00008E040000}"/>
    <cellStyle name="Accent1" xfId="3156" builtinId="29" customBuiltin="1"/>
    <cellStyle name="Accent2" xfId="3160" builtinId="33" customBuiltin="1"/>
    <cellStyle name="Accent3" xfId="3164" builtinId="37" customBuiltin="1"/>
    <cellStyle name="Accent4" xfId="3168" builtinId="41" customBuiltin="1"/>
    <cellStyle name="Accent5" xfId="3172" builtinId="45" customBuiltin="1"/>
    <cellStyle name="Accent6" xfId="3176" builtinId="49" customBuiltin="1"/>
    <cellStyle name="AcctgDollrDash0" xfId="941" xr:uid="{00000000-0005-0000-0000-000095040000}"/>
    <cellStyle name="act" xfId="942" xr:uid="{00000000-0005-0000-0000-000096040000}"/>
    <cellStyle name="Actual data" xfId="943" xr:uid="{00000000-0005-0000-0000-000097040000}"/>
    <cellStyle name="Actual Date" xfId="944" xr:uid="{00000000-0005-0000-0000-000098040000}"/>
    <cellStyle name="Actual Date 2" xfId="945" xr:uid="{00000000-0005-0000-0000-000099040000}"/>
    <cellStyle name="Actual Date 3" xfId="946" xr:uid="{00000000-0005-0000-0000-00009A040000}"/>
    <cellStyle name="Actual Date 4" xfId="947" xr:uid="{00000000-0005-0000-0000-00009B040000}"/>
    <cellStyle name="Actual Date 5" xfId="948" xr:uid="{00000000-0005-0000-0000-00009C040000}"/>
    <cellStyle name="Actual year" xfId="949" xr:uid="{00000000-0005-0000-0000-00009D040000}"/>
    <cellStyle name="Actual year 2" xfId="950" xr:uid="{00000000-0005-0000-0000-00009E040000}"/>
    <cellStyle name="Actual year 2 2" xfId="2746" xr:uid="{00000000-0005-0000-0000-00009F040000}"/>
    <cellStyle name="Actual year 2 2 2" xfId="4380" xr:uid="{00000000-0005-0000-0000-0000A0040000}"/>
    <cellStyle name="Actual year 2 2 2 2" xfId="7523" xr:uid="{3F4AB63E-D7D4-489F-BC0F-C845F70556EE}"/>
    <cellStyle name="Actual year 2 2 3" xfId="5069" xr:uid="{00000000-0005-0000-0000-0000A1040000}"/>
    <cellStyle name="Actual year 2 2 3 2" xfId="8061" xr:uid="{06EEAFF2-5936-43E7-8F9A-2B04102D754E}"/>
    <cellStyle name="Actual year 2 2 4" xfId="4104" xr:uid="{00000000-0005-0000-0000-0000A2040000}"/>
    <cellStyle name="Actual year 2 2 4 2" xfId="7250" xr:uid="{6660865F-83FD-4B5C-883A-D89AE505D132}"/>
    <cellStyle name="Actual year 2 2 5" xfId="4859" xr:uid="{00000000-0005-0000-0000-0000A3040000}"/>
    <cellStyle name="Actual year 2 2 5 2" xfId="7851" xr:uid="{3D8805B5-886E-475F-B835-5FB460DC7E9F}"/>
    <cellStyle name="Actual year 2 2 6" xfId="5727" xr:uid="{00000000-0005-0000-0000-0000A4040000}"/>
    <cellStyle name="Actual year 2 2 6 2" xfId="8705" xr:uid="{813138EE-5E37-4DC8-8B4E-C7F9956391D2}"/>
    <cellStyle name="Actual year 2 2 7" xfId="6271" xr:uid="{B3C484E0-5EFC-4BE0-986B-83855E20C43B}"/>
    <cellStyle name="Actual year 2 3" xfId="3487" xr:uid="{00000000-0005-0000-0000-0000A5040000}"/>
    <cellStyle name="Actual year 2 3 2" xfId="6769" xr:uid="{4E2976F5-0489-4B98-BA92-E5D45777AA74}"/>
    <cellStyle name="Actual year 2 4" xfId="3586" xr:uid="{00000000-0005-0000-0000-0000A6040000}"/>
    <cellStyle name="Actual year 2 4 2" xfId="6862" xr:uid="{0DA19C4D-958F-4B64-96EB-C8B1E5A9B884}"/>
    <cellStyle name="Actual year 2 5" xfId="5107" xr:uid="{00000000-0005-0000-0000-0000A7040000}"/>
    <cellStyle name="Actual year 2 5 2" xfId="8098" xr:uid="{EB6D2408-747B-4220-9A25-DC12B8097A0F}"/>
    <cellStyle name="Actual year 2 6" xfId="3563" xr:uid="{00000000-0005-0000-0000-0000A8040000}"/>
    <cellStyle name="Actual year 2 6 2" xfId="6841" xr:uid="{1318056C-9AD2-488F-80A4-9C390E6F74F0}"/>
    <cellStyle name="Actual year 3" xfId="2747" xr:uid="{00000000-0005-0000-0000-0000A9040000}"/>
    <cellStyle name="Actual year 3 2" xfId="4381" xr:uid="{00000000-0005-0000-0000-0000AA040000}"/>
    <cellStyle name="Actual year 3 2 2" xfId="7524" xr:uid="{9BA3BCA1-498B-472D-A260-B4326F8C4C63}"/>
    <cellStyle name="Actual year 3 3" xfId="5070" xr:uid="{00000000-0005-0000-0000-0000AB040000}"/>
    <cellStyle name="Actual year 3 3 2" xfId="8062" xr:uid="{71C13FEF-E516-42CD-B6C2-FC234771198D}"/>
    <cellStyle name="Actual year 3 4" xfId="4105" xr:uid="{00000000-0005-0000-0000-0000AC040000}"/>
    <cellStyle name="Actual year 3 4 2" xfId="7251" xr:uid="{172E83E9-C277-4B17-A9F1-B99B848D7873}"/>
    <cellStyle name="Actual year 3 5" xfId="4860" xr:uid="{00000000-0005-0000-0000-0000AD040000}"/>
    <cellStyle name="Actual year 3 5 2" xfId="7852" xr:uid="{A587B02F-203E-4DA9-8F9C-283FC4269AF7}"/>
    <cellStyle name="Actual year 3 6" xfId="5728" xr:uid="{00000000-0005-0000-0000-0000AE040000}"/>
    <cellStyle name="Actual year 3 6 2" xfId="8706" xr:uid="{3296F6AE-2E19-4CE2-B016-906CD9C1B38F}"/>
    <cellStyle name="Actual year 3 7" xfId="6272" xr:uid="{5405E6D7-A723-4A70-AE7F-1C487EB13E2D}"/>
    <cellStyle name="Actual year 4" xfId="3486" xr:uid="{00000000-0005-0000-0000-0000AF040000}"/>
    <cellStyle name="Actual year 4 2" xfId="6768" xr:uid="{95563064-6317-4F9E-A783-301418D1DB35}"/>
    <cellStyle name="Actual year 5" xfId="3587" xr:uid="{00000000-0005-0000-0000-0000B0040000}"/>
    <cellStyle name="Actual year 5 2" xfId="6863" xr:uid="{4B6896B6-F9C0-4E04-8F0E-26F201D97489}"/>
    <cellStyle name="Actual year 6" xfId="3421" xr:uid="{00000000-0005-0000-0000-0000B1040000}"/>
    <cellStyle name="Actual year 6 2" xfId="6710" xr:uid="{C426DD82-5376-48C1-9192-81104AA36F42}"/>
    <cellStyle name="Actual year 7" xfId="5355" xr:uid="{00000000-0005-0000-0000-0000B2040000}"/>
    <cellStyle name="Actual year 7 2" xfId="8338" xr:uid="{B195384C-467E-4181-8A5D-1BF4DC4E8C6C}"/>
    <cellStyle name="Actuals Cells" xfId="951" xr:uid="{00000000-0005-0000-0000-0000B3040000}"/>
    <cellStyle name="Actuals Cells 2" xfId="2356" xr:uid="{00000000-0005-0000-0000-0000B4040000}"/>
    <cellStyle name="Adj L1" xfId="952" xr:uid="{00000000-0005-0000-0000-0000B5040000}"/>
    <cellStyle name="Adj L2" xfId="953" xr:uid="{00000000-0005-0000-0000-0000B6040000}"/>
    <cellStyle name="Adj L3" xfId="954" xr:uid="{00000000-0005-0000-0000-0000B7040000}"/>
    <cellStyle name="Adj Space" xfId="955" xr:uid="{00000000-0005-0000-0000-0000B8040000}"/>
    <cellStyle name="AFE" xfId="956" xr:uid="{00000000-0005-0000-0000-0000B9040000}"/>
    <cellStyle name="afl" xfId="957" xr:uid="{00000000-0005-0000-0000-0000BA040000}"/>
    <cellStyle name="Andre's Title" xfId="958" xr:uid="{00000000-0005-0000-0000-0000BB040000}"/>
    <cellStyle name="Ann'l_Incr" xfId="959" xr:uid="{00000000-0005-0000-0000-0000BC040000}"/>
    <cellStyle name="ARIAL" xfId="960" xr:uid="{00000000-0005-0000-0000-0000BD040000}"/>
    <cellStyle name="Arial Normal" xfId="961" xr:uid="{00000000-0005-0000-0000-0000BE040000}"/>
    <cellStyle name="ARIAL_LAMEmod" xfId="962" xr:uid="{00000000-0005-0000-0000-0000BF040000}"/>
    <cellStyle name="Arial6Bold" xfId="963" xr:uid="{00000000-0005-0000-0000-0000C0040000}"/>
    <cellStyle name="Arial6Bold 2" xfId="2679" xr:uid="{00000000-0005-0000-0000-0000C1040000}"/>
    <cellStyle name="Arial6Bold 2 2" xfId="4317" xr:uid="{00000000-0005-0000-0000-0000C2040000}"/>
    <cellStyle name="Arial6Bold 2 2 2" xfId="7460" xr:uid="{CC3D756D-34D7-4530-BC6F-4C32F20CA9BA}"/>
    <cellStyle name="Arial6Bold 2 3" xfId="5022" xr:uid="{00000000-0005-0000-0000-0000C3040000}"/>
    <cellStyle name="Arial6Bold 2 3 2" xfId="8014" xr:uid="{88BCEAC0-4AD4-4E2A-916F-2BEA742809FD}"/>
    <cellStyle name="Arial6Bold 2 4" xfId="4068" xr:uid="{00000000-0005-0000-0000-0000C4040000}"/>
    <cellStyle name="Arial6Bold 2 4 2" xfId="7214" xr:uid="{1957046C-BC84-47E9-8E16-83556D7F5DC8}"/>
    <cellStyle name="Arial6Bold 2 5" xfId="3242" xr:uid="{00000000-0005-0000-0000-0000C5040000}"/>
    <cellStyle name="Arial6Bold 2 5 2" xfId="6538" xr:uid="{2D0633DF-B709-497E-9575-8E6F1017BC96}"/>
    <cellStyle name="Arial6Bold 2 6" xfId="5681" xr:uid="{00000000-0005-0000-0000-0000C6040000}"/>
    <cellStyle name="Arial6Bold 2 6 2" xfId="8659" xr:uid="{5A031AD9-4E78-46E9-8C51-8EEF3129CFBA}"/>
    <cellStyle name="Arial6Bold 2 7" xfId="6213" xr:uid="{E814E8BE-A1E3-44D4-B9CB-33D251FC5387}"/>
    <cellStyle name="Arial6Bold 3" xfId="2740" xr:uid="{00000000-0005-0000-0000-0000C7040000}"/>
    <cellStyle name="Arial6Bold 3 2" xfId="4375" xr:uid="{00000000-0005-0000-0000-0000C8040000}"/>
    <cellStyle name="Arial6Bold 3 2 2" xfId="7518" xr:uid="{FB091442-FD23-47B4-AF33-A6407586ED26}"/>
    <cellStyle name="Arial6Bold 3 3" xfId="5066" xr:uid="{00000000-0005-0000-0000-0000C9040000}"/>
    <cellStyle name="Arial6Bold 3 3 2" xfId="8058" xr:uid="{EDAEE1F6-CC28-4D0D-AD75-C73B510F5918}"/>
    <cellStyle name="Arial6Bold 3 4" xfId="4100" xr:uid="{00000000-0005-0000-0000-0000CA040000}"/>
    <cellStyle name="Arial6Bold 3 4 2" xfId="7246" xr:uid="{6C7F802C-80B7-4CF0-ACC9-0F5E14ADBA48}"/>
    <cellStyle name="Arial6Bold 3 5" xfId="4857" xr:uid="{00000000-0005-0000-0000-0000CB040000}"/>
    <cellStyle name="Arial6Bold 3 5 2" xfId="7849" xr:uid="{3372255C-CB84-4EA4-A578-FE7959CBBFAA}"/>
    <cellStyle name="Arial6Bold 3 6" xfId="5724" xr:uid="{00000000-0005-0000-0000-0000CC040000}"/>
    <cellStyle name="Arial6Bold 3 6 2" xfId="8702" xr:uid="{2239B973-5CE6-4081-9214-99D56C0A5446}"/>
    <cellStyle name="Arial6Bold 3 7" xfId="6268" xr:uid="{B4ECCF42-341D-4983-A579-24AB94B34A39}"/>
    <cellStyle name="Arial6Bold 4" xfId="3055" xr:uid="{00000000-0005-0000-0000-0000CD040000}"/>
    <cellStyle name="Arial6Bold 4 2" xfId="4668" xr:uid="{00000000-0005-0000-0000-0000CE040000}"/>
    <cellStyle name="Arial6Bold 4 2 2" xfId="7704" xr:uid="{0C380709-2F96-4B49-8469-A4321D7EDF5C}"/>
    <cellStyle name="Arial6Bold 4 3" xfId="5269" xr:uid="{00000000-0005-0000-0000-0000CF040000}"/>
    <cellStyle name="Arial6Bold 4 3 2" xfId="8252" xr:uid="{DD20B70A-B734-4987-B47B-D336930BFE4C}"/>
    <cellStyle name="Arial6Bold 4 4" xfId="5590" xr:uid="{00000000-0005-0000-0000-0000D0040000}"/>
    <cellStyle name="Arial6Bold 4 4 2" xfId="8572" xr:uid="{68339CF0-9C40-4A32-B3C8-E09C52230E70}"/>
    <cellStyle name="Arial6Bold 4 5" xfId="5864" xr:uid="{00000000-0005-0000-0000-0000D1040000}"/>
    <cellStyle name="Arial6Bold 4 5 2" xfId="8842" xr:uid="{13FF21B8-400B-4FBB-B16B-1B352EC990EF}"/>
    <cellStyle name="Arial6Bold 4 6" xfId="6430" xr:uid="{FCF8C6A6-E7B3-4B5C-A75D-D66C42C88560}"/>
    <cellStyle name="Arial6Bold 5" xfId="3491" xr:uid="{00000000-0005-0000-0000-0000D2040000}"/>
    <cellStyle name="Arial6Bold 5 2" xfId="6773" xr:uid="{466D0D37-C801-4611-8D30-3F7457F03927}"/>
    <cellStyle name="Arial6Bold 6" xfId="5102" xr:uid="{00000000-0005-0000-0000-0000D3040000}"/>
    <cellStyle name="Arial6Bold 6 2" xfId="8093" xr:uid="{76FA1931-3E8A-4272-BE08-69A1638524C9}"/>
    <cellStyle name="Arial6Bold 7" xfId="5358" xr:uid="{00000000-0005-0000-0000-0000D4040000}"/>
    <cellStyle name="Arial6Bold 7 2" xfId="8341" xr:uid="{3258BEA4-884B-42DB-91BD-8D5251965EBB}"/>
    <cellStyle name="Arial8Bold" xfId="964" xr:uid="{00000000-0005-0000-0000-0000D5040000}"/>
    <cellStyle name="Arial8Bold 2" xfId="2680" xr:uid="{00000000-0005-0000-0000-0000D6040000}"/>
    <cellStyle name="Arial8Bold 2 2" xfId="4318" xr:uid="{00000000-0005-0000-0000-0000D7040000}"/>
    <cellStyle name="Arial8Bold 2 2 2" xfId="7461" xr:uid="{761112BE-F622-4287-8DAA-3630BA575CBB}"/>
    <cellStyle name="Arial8Bold 2 3" xfId="5023" xr:uid="{00000000-0005-0000-0000-0000D8040000}"/>
    <cellStyle name="Arial8Bold 2 3 2" xfId="8015" xr:uid="{F5A6FFAA-EA95-430E-8888-4E297B184F65}"/>
    <cellStyle name="Arial8Bold 2 4" xfId="4069" xr:uid="{00000000-0005-0000-0000-0000D9040000}"/>
    <cellStyle name="Arial8Bold 2 4 2" xfId="7215" xr:uid="{DB466B66-F523-45D5-9591-D2D50D36ED93}"/>
    <cellStyle name="Arial8Bold 2 5" xfId="5243" xr:uid="{00000000-0005-0000-0000-0000DA040000}"/>
    <cellStyle name="Arial8Bold 2 5 2" xfId="8226" xr:uid="{1BD5B18C-8D92-42B9-8E97-0ACF6CDFB0DB}"/>
    <cellStyle name="Arial8Bold 2 6" xfId="5682" xr:uid="{00000000-0005-0000-0000-0000DB040000}"/>
    <cellStyle name="Arial8Bold 2 6 2" xfId="8660" xr:uid="{4630191A-5FE4-4C86-A152-88958443CC68}"/>
    <cellStyle name="Arial8Bold 2 7" xfId="6214" xr:uid="{2651D2B8-1290-46BA-8B25-5375AA4A6FAC}"/>
    <cellStyle name="Arial8Bold 3" xfId="2739" xr:uid="{00000000-0005-0000-0000-0000DC040000}"/>
    <cellStyle name="Arial8Bold 3 2" xfId="4374" xr:uid="{00000000-0005-0000-0000-0000DD040000}"/>
    <cellStyle name="Arial8Bold 3 2 2" xfId="7517" xr:uid="{247FB1A2-086D-4589-8397-82BE098EBBD0}"/>
    <cellStyle name="Arial8Bold 3 3" xfId="5065" xr:uid="{00000000-0005-0000-0000-0000DE040000}"/>
    <cellStyle name="Arial8Bold 3 3 2" xfId="8057" xr:uid="{C4D12018-9272-4AA9-8741-C8EEBE20BDE1}"/>
    <cellStyle name="Arial8Bold 3 4" xfId="4807" xr:uid="{00000000-0005-0000-0000-0000DF040000}"/>
    <cellStyle name="Arial8Bold 3 4 2" xfId="7799" xr:uid="{B66FC847-7B4A-4E84-9EE0-58BAA40CE109}"/>
    <cellStyle name="Arial8Bold 3 5" xfId="4856" xr:uid="{00000000-0005-0000-0000-0000E0040000}"/>
    <cellStyle name="Arial8Bold 3 5 2" xfId="7848" xr:uid="{585F7132-9F3D-4397-8AC4-4383633740EE}"/>
    <cellStyle name="Arial8Bold 3 6" xfId="5723" xr:uid="{00000000-0005-0000-0000-0000E1040000}"/>
    <cellStyle name="Arial8Bold 3 6 2" xfId="8701" xr:uid="{A5D3A563-5DDC-454B-9274-7F224E72E2D2}"/>
    <cellStyle name="Arial8Bold 3 7" xfId="6267" xr:uid="{E78A43C3-EE56-4073-9D25-9418DB422234}"/>
    <cellStyle name="Arial8Bold 4" xfId="3054" xr:uid="{00000000-0005-0000-0000-0000E2040000}"/>
    <cellStyle name="Arial8Bold 4 2" xfId="4667" xr:uid="{00000000-0005-0000-0000-0000E3040000}"/>
    <cellStyle name="Arial8Bold 4 2 2" xfId="7703" xr:uid="{00687341-F9D8-4D15-9BC7-881F949A39D9}"/>
    <cellStyle name="Arial8Bold 4 3" xfId="5268" xr:uid="{00000000-0005-0000-0000-0000E4040000}"/>
    <cellStyle name="Arial8Bold 4 3 2" xfId="8251" xr:uid="{3C11B075-2541-469E-BE72-124176A333C2}"/>
    <cellStyle name="Arial8Bold 4 4" xfId="5589" xr:uid="{00000000-0005-0000-0000-0000E5040000}"/>
    <cellStyle name="Arial8Bold 4 4 2" xfId="8571" xr:uid="{F1AAF23D-AB0E-4410-8F5B-8D829C919510}"/>
    <cellStyle name="Arial8Bold 4 5" xfId="5863" xr:uid="{00000000-0005-0000-0000-0000E6040000}"/>
    <cellStyle name="Arial8Bold 4 5 2" xfId="8841" xr:uid="{7A1C2F4C-F59D-445A-BF87-3E8C1686D2C4}"/>
    <cellStyle name="Arial8Bold 4 6" xfId="6429" xr:uid="{BCE1222B-A416-4D83-9AB7-73F86822A2E8}"/>
    <cellStyle name="Arial8Bold 5" xfId="3492" xr:uid="{00000000-0005-0000-0000-0000E7040000}"/>
    <cellStyle name="Arial8Bold 5 2" xfId="6774" xr:uid="{6D085CAC-C969-4A94-9F9D-12DEF543279F}"/>
    <cellStyle name="Arial8Bold 6" xfId="3422" xr:uid="{00000000-0005-0000-0000-0000E8040000}"/>
    <cellStyle name="Arial8Bold 6 2" xfId="6711" xr:uid="{79CADF05-271D-465A-843C-7F17EEB6BE17}"/>
    <cellStyle name="Arial8Bold 7" xfId="3558" xr:uid="{00000000-0005-0000-0000-0000E9040000}"/>
    <cellStyle name="Arial8Bold 7 2" xfId="6838" xr:uid="{C6E0F073-00D8-4D3D-8162-B91B82B4E864}"/>
    <cellStyle name="Arial8Italic" xfId="965" xr:uid="{00000000-0005-0000-0000-0000EA040000}"/>
    <cellStyle name="Arial8Italic 2" xfId="2681" xr:uid="{00000000-0005-0000-0000-0000EB040000}"/>
    <cellStyle name="Arial8Italic 2 2" xfId="4319" xr:uid="{00000000-0005-0000-0000-0000EC040000}"/>
    <cellStyle name="Arial8Italic 2 2 2" xfId="7462" xr:uid="{2C114F5F-4E64-4D7C-9CF3-2F2ED222B7B2}"/>
    <cellStyle name="Arial8Italic 2 3" xfId="5024" xr:uid="{00000000-0005-0000-0000-0000ED040000}"/>
    <cellStyle name="Arial8Italic 2 3 2" xfId="8016" xr:uid="{CAC3F1E6-504C-45D4-B1AE-F6DF3D95D7EE}"/>
    <cellStyle name="Arial8Italic 2 4" xfId="4070" xr:uid="{00000000-0005-0000-0000-0000EE040000}"/>
    <cellStyle name="Arial8Italic 2 4 2" xfId="7216" xr:uid="{9368D5A6-DA0D-47AA-A90D-0FAF44ACECDF}"/>
    <cellStyle name="Arial8Italic 2 5" xfId="5242" xr:uid="{00000000-0005-0000-0000-0000EF040000}"/>
    <cellStyle name="Arial8Italic 2 5 2" xfId="8225" xr:uid="{448182AE-D32F-436E-B8F6-7A826672B840}"/>
    <cellStyle name="Arial8Italic 2 6" xfId="5683" xr:uid="{00000000-0005-0000-0000-0000F0040000}"/>
    <cellStyle name="Arial8Italic 2 6 2" xfId="8661" xr:uid="{43A67FD6-A630-4ECD-AEF2-71F8FA963613}"/>
    <cellStyle name="Arial8Italic 2 7" xfId="6215" xr:uid="{55E0F292-E88A-483C-94C6-FFC1AB84FE32}"/>
    <cellStyle name="Arial8Italic 3" xfId="2738" xr:uid="{00000000-0005-0000-0000-0000F1040000}"/>
    <cellStyle name="Arial8Italic 3 2" xfId="4373" xr:uid="{00000000-0005-0000-0000-0000F2040000}"/>
    <cellStyle name="Arial8Italic 3 2 2" xfId="7516" xr:uid="{83EA5C63-F6EB-4DE3-A1F5-6BE0CE149A8A}"/>
    <cellStyle name="Arial8Italic 3 3" xfId="5064" xr:uid="{00000000-0005-0000-0000-0000F3040000}"/>
    <cellStyle name="Arial8Italic 3 3 2" xfId="8056" xr:uid="{E54B4428-00BD-440B-8BC2-C83BCF48A718}"/>
    <cellStyle name="Arial8Italic 3 4" xfId="4099" xr:uid="{00000000-0005-0000-0000-0000F4040000}"/>
    <cellStyle name="Arial8Italic 3 4 2" xfId="7245" xr:uid="{1258A4AE-CF31-402D-910C-C2FB8A4C4503}"/>
    <cellStyle name="Arial8Italic 3 5" xfId="4855" xr:uid="{00000000-0005-0000-0000-0000F5040000}"/>
    <cellStyle name="Arial8Italic 3 5 2" xfId="7847" xr:uid="{5E334DE0-C6C4-4A21-A0E1-8C0AB2A7F445}"/>
    <cellStyle name="Arial8Italic 3 6" xfId="5722" xr:uid="{00000000-0005-0000-0000-0000F6040000}"/>
    <cellStyle name="Arial8Italic 3 6 2" xfId="8700" xr:uid="{9ABB83D5-15E7-47A7-8777-78B4C7872559}"/>
    <cellStyle name="Arial8Italic 3 7" xfId="6266" xr:uid="{E5CCF92F-6B21-4312-917F-D843E5771A10}"/>
    <cellStyle name="Arial8Italic 4" xfId="3053" xr:uid="{00000000-0005-0000-0000-0000F7040000}"/>
    <cellStyle name="Arial8Italic 4 2" xfId="4666" xr:uid="{00000000-0005-0000-0000-0000F8040000}"/>
    <cellStyle name="Arial8Italic 4 2 2" xfId="7702" xr:uid="{C54D6508-6089-4F68-825D-89468CC35AFA}"/>
    <cellStyle name="Arial8Italic 4 3" xfId="5267" xr:uid="{00000000-0005-0000-0000-0000F9040000}"/>
    <cellStyle name="Arial8Italic 4 3 2" xfId="8250" xr:uid="{31590174-A676-413C-9A13-FF3452C1BB49}"/>
    <cellStyle name="Arial8Italic 4 4" xfId="5588" xr:uid="{00000000-0005-0000-0000-0000FA040000}"/>
    <cellStyle name="Arial8Italic 4 4 2" xfId="8570" xr:uid="{BDAAF302-BA91-498E-B338-F744D73EFBD6}"/>
    <cellStyle name="Arial8Italic 4 5" xfId="5862" xr:uid="{00000000-0005-0000-0000-0000FB040000}"/>
    <cellStyle name="Arial8Italic 4 5 2" xfId="8840" xr:uid="{4B739931-D8F8-4038-B2CF-8FF9195C7435}"/>
    <cellStyle name="Arial8Italic 4 6" xfId="6428" xr:uid="{F4E40673-1C9E-4615-BE86-14454CE28B45}"/>
    <cellStyle name="Arial8Italic 5" xfId="3493" xr:uid="{00000000-0005-0000-0000-0000FC040000}"/>
    <cellStyle name="Arial8Italic 5 2" xfId="6775" xr:uid="{17E382B6-59B6-49CB-9794-66146877084D}"/>
    <cellStyle name="Arial8Italic 6" xfId="5100" xr:uid="{00000000-0005-0000-0000-0000FD040000}"/>
    <cellStyle name="Arial8Italic 6 2" xfId="8091" xr:uid="{C5D15940-8C34-4405-BFC7-1E6617F1AEAB}"/>
    <cellStyle name="Arial8Italic 7" xfId="3557" xr:uid="{00000000-0005-0000-0000-0000FE040000}"/>
    <cellStyle name="Arial8Italic 7 2" xfId="6837" xr:uid="{F8EE755A-3BA0-4BA7-B6B9-CDF9C7D6EAD2}"/>
    <cellStyle name="ArialNormal" xfId="966" xr:uid="{00000000-0005-0000-0000-0000FF040000}"/>
    <cellStyle name="ArialNormal 2" xfId="2682" xr:uid="{00000000-0005-0000-0000-000000050000}"/>
    <cellStyle name="ArialNormal 2 2" xfId="4320" xr:uid="{00000000-0005-0000-0000-000001050000}"/>
    <cellStyle name="ArialNormal 2 2 2" xfId="7463" xr:uid="{5CB22802-6D42-4EC5-9AC8-CA93F679F8AB}"/>
    <cellStyle name="ArialNormal 2 3" xfId="5025" xr:uid="{00000000-0005-0000-0000-000002050000}"/>
    <cellStyle name="ArialNormal 2 3 2" xfId="8017" xr:uid="{29736A05-8D7B-4885-8AF3-BDD861EC74A6}"/>
    <cellStyle name="ArialNormal 2 4" xfId="4071" xr:uid="{00000000-0005-0000-0000-000003050000}"/>
    <cellStyle name="ArialNormal 2 4 2" xfId="7217" xr:uid="{CAE80019-319A-4CE6-9A55-BBA304C4EFC3}"/>
    <cellStyle name="ArialNormal 2 5" xfId="3241" xr:uid="{00000000-0005-0000-0000-000004050000}"/>
    <cellStyle name="ArialNormal 2 5 2" xfId="6537" xr:uid="{1B3C74D3-50C3-49A8-8913-893105AC0D16}"/>
    <cellStyle name="ArialNormal 2 6" xfId="5684" xr:uid="{00000000-0005-0000-0000-000005050000}"/>
    <cellStyle name="ArialNormal 2 6 2" xfId="8662" xr:uid="{FD68CDC4-72CE-4E12-9EAF-AD098E8701B7}"/>
    <cellStyle name="ArialNormal 2 7" xfId="6216" xr:uid="{C4B9A102-C923-48AE-95AB-38964DD4966E}"/>
    <cellStyle name="ArialNormal 3" xfId="2737" xr:uid="{00000000-0005-0000-0000-000006050000}"/>
    <cellStyle name="ArialNormal 3 2" xfId="4372" xr:uid="{00000000-0005-0000-0000-000007050000}"/>
    <cellStyle name="ArialNormal 3 2 2" xfId="7515" xr:uid="{9A6266B3-9E3F-4735-981E-E424D64AC8B0}"/>
    <cellStyle name="ArialNormal 3 3" xfId="5063" xr:uid="{00000000-0005-0000-0000-000008050000}"/>
    <cellStyle name="ArialNormal 3 3 2" xfId="8055" xr:uid="{A470F29F-1309-46D0-8C47-50D14AAE9662}"/>
    <cellStyle name="ArialNormal 3 4" xfId="4098" xr:uid="{00000000-0005-0000-0000-000009050000}"/>
    <cellStyle name="ArialNormal 3 4 2" xfId="7244" xr:uid="{4BEC3408-11F1-4C64-99E5-533C6A8F5E03}"/>
    <cellStyle name="ArialNormal 3 5" xfId="4854" xr:uid="{00000000-0005-0000-0000-00000A050000}"/>
    <cellStyle name="ArialNormal 3 5 2" xfId="7846" xr:uid="{F3C1BC04-2FD2-4F8E-8AF6-0FA08EAD0D5D}"/>
    <cellStyle name="ArialNormal 3 6" xfId="5721" xr:uid="{00000000-0005-0000-0000-00000B050000}"/>
    <cellStyle name="ArialNormal 3 6 2" xfId="8699" xr:uid="{5E5D8E5A-3EE8-4587-ABBB-1EACC03B079C}"/>
    <cellStyle name="ArialNormal 3 7" xfId="6265" xr:uid="{EFE722E7-90A8-4F4C-A819-BF605D52C693}"/>
    <cellStyle name="ArialNormal 4" xfId="2736" xr:uid="{00000000-0005-0000-0000-00000C050000}"/>
    <cellStyle name="ArialNormal 4 2" xfId="4371" xr:uid="{00000000-0005-0000-0000-00000D050000}"/>
    <cellStyle name="ArialNormal 4 2 2" xfId="7514" xr:uid="{687B9792-6F1F-4424-BF77-ED9A7614D93D}"/>
    <cellStyle name="ArialNormal 4 3" xfId="5062" xr:uid="{00000000-0005-0000-0000-00000E050000}"/>
    <cellStyle name="ArialNormal 4 3 2" xfId="8054" xr:uid="{5459A4ED-31FA-41A8-9349-0A6A8DEDC0E5}"/>
    <cellStyle name="ArialNormal 4 4" xfId="4853" xr:uid="{00000000-0005-0000-0000-00000F050000}"/>
    <cellStyle name="ArialNormal 4 4 2" xfId="7845" xr:uid="{A3B13206-EFA9-4D6C-91E1-8ED75AEC92C6}"/>
    <cellStyle name="ArialNormal 4 5" xfId="5720" xr:uid="{00000000-0005-0000-0000-000010050000}"/>
    <cellStyle name="ArialNormal 4 5 2" xfId="8698" xr:uid="{00A027A3-4851-4E63-B596-730673C4355E}"/>
    <cellStyle name="ArialNormal 4 6" xfId="6264" xr:uid="{11B58316-FF6B-4DC2-9EAD-49C6D2ABC4F3}"/>
    <cellStyle name="ArialNormal 5" xfId="3494" xr:uid="{00000000-0005-0000-0000-000011050000}"/>
    <cellStyle name="ArialNormal 5 2" xfId="6776" xr:uid="{E95C57F7-E9F9-4475-8438-8D4DCC586F87}"/>
    <cellStyle name="ArialNormal 6" xfId="5101" xr:uid="{00000000-0005-0000-0000-000012050000}"/>
    <cellStyle name="ArialNormal 6 2" xfId="8092" xr:uid="{6F08C1CB-65EB-4680-B3AB-30A9F4B358E6}"/>
    <cellStyle name="ArialNormal 7" xfId="4124" xr:uid="{00000000-0005-0000-0000-000013050000}"/>
    <cellStyle name="ArialNormal 7 2" xfId="7269" xr:uid="{842A2E98-30F1-4D61-A2CD-92FFE5C48093}"/>
    <cellStyle name="As_Reported" xfId="967" xr:uid="{00000000-0005-0000-0000-000014050000}"/>
    <cellStyle name="Azul" xfId="968" xr:uid="{00000000-0005-0000-0000-000015050000}"/>
    <cellStyle name="Azul(%)" xfId="969" xr:uid="{00000000-0005-0000-0000-000016050000}"/>
    <cellStyle name="AZUL_Bal (2)" xfId="970" xr:uid="{00000000-0005-0000-0000-000017050000}"/>
    <cellStyle name="B" xfId="971" xr:uid="{00000000-0005-0000-0000-000018050000}"/>
    <cellStyle name="B Table" xfId="972" xr:uid="{00000000-0005-0000-0000-000019050000}"/>
    <cellStyle name="b_3Q Earnings" xfId="973" xr:uid="{00000000-0005-0000-0000-00001A050000}"/>
    <cellStyle name="b_Ahold" xfId="974" xr:uid="{00000000-0005-0000-0000-00001B050000}"/>
    <cellStyle name="B_Book1" xfId="975" xr:uid="{00000000-0005-0000-0000-00001C050000}"/>
    <cellStyle name="B_Carrefour" xfId="976" xr:uid="{00000000-0005-0000-0000-00001D050000}"/>
    <cellStyle name="b_China annual" xfId="977" xr:uid="{00000000-0005-0000-0000-00001E050000}"/>
    <cellStyle name="B_Colruyt" xfId="978" xr:uid="{00000000-0005-0000-0000-00001F050000}"/>
    <cellStyle name="b_CROCIWACCTable" xfId="979" xr:uid="{00000000-0005-0000-0000-000020050000}"/>
    <cellStyle name="b_Czech&amp;Slovak annual" xfId="980" xr:uid="{00000000-0005-0000-0000-000021050000}"/>
    <cellStyle name="b_Hungary annual" xfId="981" xr:uid="{00000000-0005-0000-0000-000022050000}"/>
    <cellStyle name="b_Inditex" xfId="982" xr:uid="{00000000-0005-0000-0000-000023050000}"/>
    <cellStyle name="b_Ireland annual" xfId="983" xr:uid="{00000000-0005-0000-0000-000024050000}"/>
    <cellStyle name="b_Japan annual" xfId="984" xr:uid="{00000000-0005-0000-0000-000025050000}"/>
    <cellStyle name="b_Korea annual" xfId="985" xr:uid="{00000000-0005-0000-0000-000026050000}"/>
    <cellStyle name="b_Malaysia annual" xfId="986" xr:uid="{00000000-0005-0000-0000-000027050000}"/>
    <cellStyle name="b_MBFG main model" xfId="987" xr:uid="{00000000-0005-0000-0000-000028050000}"/>
    <cellStyle name="b_Poland" xfId="988" xr:uid="{00000000-0005-0000-0000-000029050000}"/>
    <cellStyle name="b_Poland annual" xfId="989" xr:uid="{00000000-0005-0000-0000-00002A050000}"/>
    <cellStyle name="b_PPR" xfId="990" xr:uid="{00000000-0005-0000-0000-00002B050000}"/>
    <cellStyle name="b_Q Geographical" xfId="991" xr:uid="{00000000-0005-0000-0000-00002C050000}"/>
    <cellStyle name="b_Q Geographical " xfId="992" xr:uid="{00000000-0005-0000-0000-00002D050000}"/>
    <cellStyle name="B_QP_AHLN.AS" xfId="993" xr:uid="{00000000-0005-0000-0000-00002E050000}"/>
    <cellStyle name="b_Quarterly" xfId="994" xr:uid="{00000000-0005-0000-0000-00002F050000}"/>
    <cellStyle name="b_Thailand annual" xfId="995" xr:uid="{00000000-0005-0000-0000-000030050000}"/>
    <cellStyle name="b_Turkey annual" xfId="996" xr:uid="{00000000-0005-0000-0000-000031050000}"/>
    <cellStyle name="b_United States" xfId="997" xr:uid="{00000000-0005-0000-0000-000032050000}"/>
    <cellStyle name="B_US Arenas" xfId="998" xr:uid="{00000000-0005-0000-0000-000033050000}"/>
    <cellStyle name="Bad" xfId="3146" builtinId="27" customBuiltin="1"/>
    <cellStyle name="BalanceSheet" xfId="999" xr:uid="{00000000-0005-0000-0000-000035050000}"/>
    <cellStyle name="Band 1" xfId="1000" xr:uid="{00000000-0005-0000-0000-000036050000}"/>
    <cellStyle name="Band 2" xfId="1001" xr:uid="{00000000-0005-0000-0000-000037050000}"/>
    <cellStyle name="Band 2 2" xfId="2688" xr:uid="{00000000-0005-0000-0000-000038050000}"/>
    <cellStyle name="Banner" xfId="1002" xr:uid="{00000000-0005-0000-0000-000039050000}"/>
    <cellStyle name="Banner 2" xfId="2745" xr:uid="{00000000-0005-0000-0000-00003A050000}"/>
    <cellStyle name="Banner 2 2" xfId="4379" xr:uid="{00000000-0005-0000-0000-00003B050000}"/>
    <cellStyle name="Banner 2 2 2" xfId="7522" xr:uid="{9A34E1C2-742D-43FD-8202-CA1C83E8D88C}"/>
    <cellStyle name="Banner 2 3" xfId="5068" xr:uid="{00000000-0005-0000-0000-00003C050000}"/>
    <cellStyle name="Banner 2 3 2" xfId="8060" xr:uid="{5856E14E-E768-40EF-9218-563E8A4FA4C5}"/>
    <cellStyle name="Banner 2 4" xfId="4103" xr:uid="{00000000-0005-0000-0000-00003D050000}"/>
    <cellStyle name="Banner 2 4 2" xfId="7249" xr:uid="{51896F99-74C9-422D-B8B4-DCC103C7EF0B}"/>
    <cellStyle name="Banner 2 5" xfId="4858" xr:uid="{00000000-0005-0000-0000-00003E050000}"/>
    <cellStyle name="Banner 2 5 2" xfId="7850" xr:uid="{195B38B8-9FD3-44EC-8E6E-9B24C53EFE0F}"/>
    <cellStyle name="Banner 2 6" xfId="5726" xr:uid="{00000000-0005-0000-0000-00003F050000}"/>
    <cellStyle name="Banner 2 6 2" xfId="8704" xr:uid="{5FBFAE95-FD99-4C56-87E1-55C1AE386964}"/>
    <cellStyle name="Banner 2 7" xfId="6270" xr:uid="{CBBE1598-D427-412E-BA0C-948D877ECD81}"/>
    <cellStyle name="Banner 3" xfId="3057" xr:uid="{00000000-0005-0000-0000-000040050000}"/>
    <cellStyle name="Banner 3 2" xfId="4670" xr:uid="{00000000-0005-0000-0000-000041050000}"/>
    <cellStyle name="Banner 3 2 2" xfId="7706" xr:uid="{96ACD1F3-EDEF-4CD9-8311-34DCF5134B44}"/>
    <cellStyle name="Banner 3 3" xfId="5271" xr:uid="{00000000-0005-0000-0000-000042050000}"/>
    <cellStyle name="Banner 3 3 2" xfId="8254" xr:uid="{C32EA48C-1790-49A0-BBD1-8A2265FB4961}"/>
    <cellStyle name="Banner 3 4" xfId="5437" xr:uid="{00000000-0005-0000-0000-000043050000}"/>
    <cellStyle name="Banner 3 4 2" xfId="8419" xr:uid="{81719E7E-E206-4DF8-83B7-FCEDE466DB74}"/>
    <cellStyle name="Banner 3 5" xfId="5592" xr:uid="{00000000-0005-0000-0000-000044050000}"/>
    <cellStyle name="Banner 3 5 2" xfId="8574" xr:uid="{4CCC8505-ABB0-4CA7-88F2-FB9603F1F898}"/>
    <cellStyle name="Banner 3 6" xfId="5866" xr:uid="{00000000-0005-0000-0000-000045050000}"/>
    <cellStyle name="Banner 3 6 2" xfId="8844" xr:uid="{7BFA17A6-E609-44D3-B689-52F31F21E6F8}"/>
    <cellStyle name="Banner 3 7" xfId="6432" xr:uid="{C80FC06F-06B7-48B5-8627-A92D60EFAB45}"/>
    <cellStyle name="Banner 4" xfId="3045" xr:uid="{00000000-0005-0000-0000-000046050000}"/>
    <cellStyle name="Banner 4 2" xfId="5259" xr:uid="{00000000-0005-0000-0000-000047050000}"/>
    <cellStyle name="Banner 4 2 2" xfId="8242" xr:uid="{6C62EFC1-DAA2-4AD4-904D-2BE0EC973BD9}"/>
    <cellStyle name="Banner 4 3" xfId="5429" xr:uid="{00000000-0005-0000-0000-000048050000}"/>
    <cellStyle name="Banner 4 3 2" xfId="8411" xr:uid="{1B83B489-D3E3-466D-81CA-959469B645CD}"/>
    <cellStyle name="Banner 4 4" xfId="5580" xr:uid="{00000000-0005-0000-0000-000049050000}"/>
    <cellStyle name="Banner 4 4 2" xfId="8562" xr:uid="{1FCFE8B8-435A-44EC-AE94-ED2ACD6DDAAE}"/>
    <cellStyle name="Banner 4 5" xfId="5854" xr:uid="{00000000-0005-0000-0000-00004A050000}"/>
    <cellStyle name="Banner 4 5 2" xfId="8832" xr:uid="{B443252F-E0DC-4277-A084-E996FE1747A1}"/>
    <cellStyle name="Banner 4 6" xfId="6422" xr:uid="{AF134899-ED07-42EC-81A6-AF210A49B687}"/>
    <cellStyle name="Banner 5" xfId="3575" xr:uid="{00000000-0005-0000-0000-00004B050000}"/>
    <cellStyle name="Banner 5 2" xfId="6851" xr:uid="{03A0DA7E-AE66-4A63-AADF-AE30137BE2E3}"/>
    <cellStyle name="Banner 6" xfId="3424" xr:uid="{00000000-0005-0000-0000-00004C050000}"/>
    <cellStyle name="Banner 6 2" xfId="6713" xr:uid="{D50085C7-F2E3-4905-935E-5D53033CEAA3}"/>
    <cellStyle name="Banner 7" xfId="4123" xr:uid="{00000000-0005-0000-0000-00004D050000}"/>
    <cellStyle name="Banner 7 2" xfId="7268" xr:uid="{29866A5C-820F-4326-A8B7-51DC9003BCF9}"/>
    <cellStyle name="Banner 8" xfId="4172" xr:uid="{00000000-0005-0000-0000-00004E050000}"/>
    <cellStyle name="Banner 8 2" xfId="7316" xr:uid="{BF315FD1-8C20-4378-87A7-0FF257165075}"/>
    <cellStyle name="bbox" xfId="1003" xr:uid="{00000000-0005-0000-0000-00004F050000}"/>
    <cellStyle name="Blank" xfId="1004" xr:uid="{00000000-0005-0000-0000-000050050000}"/>
    <cellStyle name="BLUE" xfId="1005" xr:uid="{00000000-0005-0000-0000-000051050000}"/>
    <cellStyle name="Blue Shading" xfId="1006" xr:uid="{00000000-0005-0000-0000-000052050000}"/>
    <cellStyle name="Blue Shading 2" xfId="2741" xr:uid="{00000000-0005-0000-0000-000053050000}"/>
    <cellStyle name="Blue Shading 2 2" xfId="4376" xr:uid="{00000000-0005-0000-0000-000054050000}"/>
    <cellStyle name="Blue Shading 2 2 2" xfId="7519" xr:uid="{FFC6CD5E-9C37-4C98-BACE-E16BA09F313F}"/>
    <cellStyle name="Blue Shading 2 3" xfId="5067" xr:uid="{00000000-0005-0000-0000-000055050000}"/>
    <cellStyle name="Blue Shading 2 3 2" xfId="8059" xr:uid="{392BBF4F-ED56-408C-B6C6-BD2070500D1F}"/>
    <cellStyle name="Blue Shading 2 4" xfId="4101" xr:uid="{00000000-0005-0000-0000-000056050000}"/>
    <cellStyle name="Blue Shading 2 4 2" xfId="7247" xr:uid="{FC117A0B-BA3D-463B-B275-1DDFCDB9920A}"/>
    <cellStyle name="Blue Shading 2 5" xfId="3839" xr:uid="{00000000-0005-0000-0000-000057050000}"/>
    <cellStyle name="Blue Shading 2 5 2" xfId="7008" xr:uid="{20756D4D-7ECD-4648-A743-E97DF35A85DA}"/>
    <cellStyle name="Blue Shading 2 6" xfId="5725" xr:uid="{00000000-0005-0000-0000-000058050000}"/>
    <cellStyle name="Blue Shading 2 6 2" xfId="8703" xr:uid="{EDEBB2B1-F953-4957-A2FC-60484D003C1C}"/>
    <cellStyle name="Blue Shading 2 7" xfId="6269" xr:uid="{F5A8B523-9266-4897-8C8B-0C1AD2DF8034}"/>
    <cellStyle name="Blue Shading 3" xfId="3056" xr:uid="{00000000-0005-0000-0000-000059050000}"/>
    <cellStyle name="Blue Shading 3 2" xfId="4669" xr:uid="{00000000-0005-0000-0000-00005A050000}"/>
    <cellStyle name="Blue Shading 3 2 2" xfId="7705" xr:uid="{E08B675C-0232-4A67-81FB-6A17FD9892C0}"/>
    <cellStyle name="Blue Shading 3 3" xfId="5270" xr:uid="{00000000-0005-0000-0000-00005B050000}"/>
    <cellStyle name="Blue Shading 3 3 2" xfId="8253" xr:uid="{C1721711-98A2-4FB8-9211-9785058282FC}"/>
    <cellStyle name="Blue Shading 3 4" xfId="5436" xr:uid="{00000000-0005-0000-0000-00005C050000}"/>
    <cellStyle name="Blue Shading 3 4 2" xfId="8418" xr:uid="{A38C61FA-83DB-487D-8A01-EBAA0D0D0D14}"/>
    <cellStyle name="Blue Shading 3 5" xfId="5591" xr:uid="{00000000-0005-0000-0000-00005D050000}"/>
    <cellStyle name="Blue Shading 3 5 2" xfId="8573" xr:uid="{99D0354F-CFC1-471F-B247-D7F8B14AB0AA}"/>
    <cellStyle name="Blue Shading 3 6" xfId="5865" xr:uid="{00000000-0005-0000-0000-00005E050000}"/>
    <cellStyle name="Blue Shading 3 6 2" xfId="8843" xr:uid="{8D2FAAD1-FFB7-41E3-9B14-3526C25F514B}"/>
    <cellStyle name="Blue Shading 3 7" xfId="6431" xr:uid="{4775F9B5-0A3A-400D-9BEA-FF8C5288320A}"/>
    <cellStyle name="Blue Shading 4" xfId="2725" xr:uid="{00000000-0005-0000-0000-00005F050000}"/>
    <cellStyle name="Blue Shading 4 2" xfId="5051" xr:uid="{00000000-0005-0000-0000-000060050000}"/>
    <cellStyle name="Blue Shading 4 2 2" xfId="8043" xr:uid="{84D3067C-A388-40AA-B9C7-BDA53C742C3D}"/>
    <cellStyle name="Blue Shading 4 3" xfId="4088" xr:uid="{00000000-0005-0000-0000-000061050000}"/>
    <cellStyle name="Blue Shading 4 3 2" xfId="7234" xr:uid="{5810D9BF-0588-4D7C-A1CD-3E2A05624978}"/>
    <cellStyle name="Blue Shading 4 4" xfId="4842" xr:uid="{00000000-0005-0000-0000-000062050000}"/>
    <cellStyle name="Blue Shading 4 4 2" xfId="7834" xr:uid="{DC4CE20C-5BC5-476A-BAA8-C84E6E963D61}"/>
    <cellStyle name="Blue Shading 4 5" xfId="5709" xr:uid="{00000000-0005-0000-0000-000063050000}"/>
    <cellStyle name="Blue Shading 4 5 2" xfId="8687" xr:uid="{9D9CABED-89FB-498D-A5A0-7CAB072067FA}"/>
    <cellStyle name="Blue Shading 4 6" xfId="6257" xr:uid="{71BC3A52-A70D-457C-8AC5-DBED257083A2}"/>
    <cellStyle name="Blue Shading 5" xfId="3571" xr:uid="{00000000-0005-0000-0000-000064050000}"/>
    <cellStyle name="Blue Shading 5 2" xfId="6847" xr:uid="{13C9D640-BAAC-4657-833E-4DA5BF0538CB}"/>
    <cellStyle name="Blue Shading 6" xfId="3425" xr:uid="{00000000-0005-0000-0000-000065050000}"/>
    <cellStyle name="Blue Shading 6 2" xfId="6714" xr:uid="{F6DC94B9-72C2-4084-88F7-9951BD142E64}"/>
    <cellStyle name="Blue Shading 7" xfId="5357" xr:uid="{00000000-0005-0000-0000-000066050000}"/>
    <cellStyle name="Blue Shading 7 2" xfId="8340" xr:uid="{AC76C3AB-0FF9-47C5-AC94-D2D4A3B5047E}"/>
    <cellStyle name="Blue Shading 8" xfId="4121" xr:uid="{00000000-0005-0000-0000-000067050000}"/>
    <cellStyle name="Blue Shading 8 2" xfId="7266" xr:uid="{BD2FE65A-BEA7-45CF-AC5A-865CDA9CD323}"/>
    <cellStyle name="Blue Title" xfId="1007" xr:uid="{00000000-0005-0000-0000-000068050000}"/>
    <cellStyle name="BLue_Ahold" xfId="1008" xr:uid="{00000000-0005-0000-0000-000069050000}"/>
    <cellStyle name="bluehead" xfId="1009" xr:uid="{00000000-0005-0000-0000-00006A050000}"/>
    <cellStyle name="Body" xfId="1010" xr:uid="{00000000-0005-0000-0000-00006B050000}"/>
    <cellStyle name="Bold Bottom" xfId="1011" xr:uid="{00000000-0005-0000-0000-00006C050000}"/>
    <cellStyle name="Bold Bottom 2" xfId="3499" xr:uid="{00000000-0005-0000-0000-00006D050000}"/>
    <cellStyle name="Bold Text" xfId="1012" xr:uid="{00000000-0005-0000-0000-00006E050000}"/>
    <cellStyle name="Bold Text + Line" xfId="1013" xr:uid="{00000000-0005-0000-0000-00006F050000}"/>
    <cellStyle name="Bold Text_centrica model mar 2000" xfId="1014" xr:uid="{00000000-0005-0000-0000-000070050000}"/>
    <cellStyle name="Bold/Border" xfId="1015" xr:uid="{00000000-0005-0000-0000-000071050000}"/>
    <cellStyle name="Bold/Border 2" xfId="3501" xr:uid="{00000000-0005-0000-0000-000072050000}"/>
    <cellStyle name="Bom" xfId="1016" xr:uid="{00000000-0005-0000-0000-000073050000}"/>
    <cellStyle name="Bom 2" xfId="1017" xr:uid="{00000000-0005-0000-0000-000074050000}"/>
    <cellStyle name="bord" xfId="1018" xr:uid="{00000000-0005-0000-0000-000075050000}"/>
    <cellStyle name="bord 2" xfId="3061" xr:uid="{00000000-0005-0000-0000-000076050000}"/>
    <cellStyle name="bord 2 2" xfId="4674" xr:uid="{00000000-0005-0000-0000-000077050000}"/>
    <cellStyle name="bord 2 2 2" xfId="7710" xr:uid="{11F3468B-2ABA-49D2-A6EF-5F3FEAF7C32C}"/>
    <cellStyle name="bord 2 3" xfId="5275" xr:uid="{00000000-0005-0000-0000-000078050000}"/>
    <cellStyle name="bord 2 3 2" xfId="8258" xr:uid="{529C1971-B209-4AC1-8638-1836610DFEAF}"/>
    <cellStyle name="bord 2 4" xfId="5438" xr:uid="{00000000-0005-0000-0000-000079050000}"/>
    <cellStyle name="bord 2 4 2" xfId="8420" xr:uid="{C0FF7F2B-A096-49D5-A0AB-D98EE1B62E7C}"/>
    <cellStyle name="bord 2 5" xfId="5596" xr:uid="{00000000-0005-0000-0000-00007A050000}"/>
    <cellStyle name="bord 2 5 2" xfId="8578" xr:uid="{8E0BE4D6-6D29-4886-8967-FDEFE8416C58}"/>
    <cellStyle name="bord 2 6" xfId="5870" xr:uid="{00000000-0005-0000-0000-00007B050000}"/>
    <cellStyle name="bord 2 6 2" xfId="8848" xr:uid="{B3B1D168-AF31-45E2-83AE-DF9F486616C5}"/>
    <cellStyle name="bord 2 7" xfId="6436" xr:uid="{3B00BAFD-5E5A-4951-8637-D5E39481CA89}"/>
    <cellStyle name="bord 3" xfId="3052" xr:uid="{00000000-0005-0000-0000-00007C050000}"/>
    <cellStyle name="bord 3 2" xfId="4665" xr:uid="{00000000-0005-0000-0000-00007D050000}"/>
    <cellStyle name="bord 3 2 2" xfId="7701" xr:uid="{07C00140-370F-4633-A16C-B5C9B3AD8888}"/>
    <cellStyle name="bord 3 3" xfId="5266" xr:uid="{00000000-0005-0000-0000-00007E050000}"/>
    <cellStyle name="bord 3 3 2" xfId="8249" xr:uid="{95F280A8-3198-47DA-BB99-078AD8AE612B}"/>
    <cellStyle name="bord 3 4" xfId="5435" xr:uid="{00000000-0005-0000-0000-00007F050000}"/>
    <cellStyle name="bord 3 4 2" xfId="8417" xr:uid="{C15466EF-6F5E-44F9-A27E-A4D00F82779E}"/>
    <cellStyle name="bord 3 5" xfId="5587" xr:uid="{00000000-0005-0000-0000-000080050000}"/>
    <cellStyle name="bord 3 5 2" xfId="8569" xr:uid="{E411C10B-7D2E-468C-8B72-C43E645A3FCB}"/>
    <cellStyle name="bord 3 6" xfId="5861" xr:uid="{00000000-0005-0000-0000-000081050000}"/>
    <cellStyle name="bord 3 6 2" xfId="8839" xr:uid="{F6CAD9C5-1F6A-40F7-99E4-D40E902B6CF0}"/>
    <cellStyle name="bord 3 7" xfId="6427" xr:uid="{58AFCFF8-0E52-400F-A4A6-6E558B07BF79}"/>
    <cellStyle name="bord 4" xfId="2720" xr:uid="{00000000-0005-0000-0000-000082050000}"/>
    <cellStyle name="bord 4 2" xfId="5050" xr:uid="{00000000-0005-0000-0000-000083050000}"/>
    <cellStyle name="bord 4 2 2" xfId="8042" xr:uid="{C5D437E9-0344-477F-A24E-5804C308153D}"/>
    <cellStyle name="bord 4 3" xfId="4087" xr:uid="{00000000-0005-0000-0000-000084050000}"/>
    <cellStyle name="bord 4 3 2" xfId="7233" xr:uid="{85324FEC-AF8A-4E0F-BBB2-BC931395AC1D}"/>
    <cellStyle name="bord 4 4" xfId="4841" xr:uid="{00000000-0005-0000-0000-000085050000}"/>
    <cellStyle name="bord 4 4 2" xfId="7833" xr:uid="{07C7F44F-52CA-44E5-AEEB-6BD6C7EF292B}"/>
    <cellStyle name="bord 4 5" xfId="5708" xr:uid="{00000000-0005-0000-0000-000086050000}"/>
    <cellStyle name="bord 4 5 2" xfId="8686" xr:uid="{3D8A7733-4404-4A82-B19B-405B73482CBE}"/>
    <cellStyle name="bord 4 6" xfId="6252" xr:uid="{D9F89285-860A-4316-BEDD-C6C4F77403A1}"/>
    <cellStyle name="bord 5" xfId="3565" xr:uid="{00000000-0005-0000-0000-000087050000}"/>
    <cellStyle name="bord 5 2" xfId="6843" xr:uid="{A7BD0C77-955A-4D85-B2BB-0FD6220C2DD8}"/>
    <cellStyle name="bord 6" xfId="3426" xr:uid="{00000000-0005-0000-0000-000088050000}"/>
    <cellStyle name="bord 6 2" xfId="6715" xr:uid="{089DC298-D1D6-4B40-BB1D-DE315C66E14D}"/>
    <cellStyle name="bord 7" xfId="4122" xr:uid="{00000000-0005-0000-0000-000089050000}"/>
    <cellStyle name="bord 7 2" xfId="7267" xr:uid="{38BBE7B5-A56E-4D87-8E9E-D631CCA048E1}"/>
    <cellStyle name="bord 8" xfId="3466" xr:uid="{00000000-0005-0000-0000-00008A050000}"/>
    <cellStyle name="bord 8 2" xfId="6750" xr:uid="{9F1790C3-D4BE-4E28-B275-A274096151D1}"/>
    <cellStyle name="Border Heavy" xfId="1019" xr:uid="{00000000-0005-0000-0000-00008B050000}"/>
    <cellStyle name="Border Heavy 2" xfId="3505" xr:uid="{00000000-0005-0000-0000-00008C050000}"/>
    <cellStyle name="Border Heavy 2 2" xfId="6785" xr:uid="{5462C2DD-A520-462E-AC37-A552E9C8CA86}"/>
    <cellStyle name="Border Heavy 3" xfId="3427" xr:uid="{00000000-0005-0000-0000-00008D050000}"/>
    <cellStyle name="Border Heavy 4" xfId="3467" xr:uid="{00000000-0005-0000-0000-00008E050000}"/>
    <cellStyle name="Border Thin" xfId="1020" xr:uid="{00000000-0005-0000-0000-00008F050000}"/>
    <cellStyle name="box.head" xfId="1021" xr:uid="{00000000-0005-0000-0000-000090050000}"/>
    <cellStyle name="box.head 2" xfId="2690" xr:uid="{00000000-0005-0000-0000-000091050000}"/>
    <cellStyle name="box.head 2 2" xfId="4327" xr:uid="{00000000-0005-0000-0000-000092050000}"/>
    <cellStyle name="box.head 2 2 2" xfId="7470" xr:uid="{199881F7-E6FA-4257-B5A8-7817B58F73BC}"/>
    <cellStyle name="box.head 2 3" xfId="5032" xr:uid="{00000000-0005-0000-0000-000093050000}"/>
    <cellStyle name="box.head 2 3 2" xfId="8024" xr:uid="{60F759A1-540B-4235-83EE-C81817C8ADF0}"/>
    <cellStyle name="box.head 2 4" xfId="4076" xr:uid="{00000000-0005-0000-0000-000094050000}"/>
    <cellStyle name="box.head 2 4 2" xfId="7222" xr:uid="{5C836F9A-DDF8-429C-AACF-DD011DF6689D}"/>
    <cellStyle name="box.head 2 5" xfId="3234" xr:uid="{00000000-0005-0000-0000-000095050000}"/>
    <cellStyle name="box.head 2 5 2" xfId="6530" xr:uid="{ADB3DD00-4891-4FDF-9DF3-25EF2776C1BC}"/>
    <cellStyle name="box.head 2 6" xfId="5691" xr:uid="{00000000-0005-0000-0000-000096050000}"/>
    <cellStyle name="box.head 2 6 2" xfId="8669" xr:uid="{6485A21E-1412-4C51-A256-579088048F1B}"/>
    <cellStyle name="box.head 3" xfId="3060" xr:uid="{00000000-0005-0000-0000-000097050000}"/>
    <cellStyle name="box.head 3 2" xfId="4673" xr:uid="{00000000-0005-0000-0000-000098050000}"/>
    <cellStyle name="box.head 3 2 2" xfId="7709" xr:uid="{917FB940-69E4-4197-9331-2427DDA97B6A}"/>
    <cellStyle name="box.head 3 3" xfId="5274" xr:uid="{00000000-0005-0000-0000-000099050000}"/>
    <cellStyle name="box.head 3 3 2" xfId="8257" xr:uid="{364154AB-3AAA-4B2A-BD3E-0F0F620AE7D4}"/>
    <cellStyle name="box.head 3 4" xfId="5595" xr:uid="{00000000-0005-0000-0000-00009A050000}"/>
    <cellStyle name="box.head 3 4 2" xfId="8577" xr:uid="{79E255CB-7A48-4337-B80C-94ADC1F8F6C1}"/>
    <cellStyle name="box.head 3 5" xfId="5869" xr:uid="{00000000-0005-0000-0000-00009B050000}"/>
    <cellStyle name="box.head 3 5 2" xfId="8847" xr:uid="{F30516CE-6EFB-4BB6-8212-2C7DFAAAADBD}"/>
    <cellStyle name="box.head 3 6" xfId="6435" xr:uid="{769AFC59-C20C-47FC-A240-F8BF430EEAC6}"/>
    <cellStyle name="box.head 4" xfId="2670" xr:uid="{00000000-0005-0000-0000-00009C050000}"/>
    <cellStyle name="box.head 4 2" xfId="4308" xr:uid="{00000000-0005-0000-0000-00009D050000}"/>
    <cellStyle name="box.head 4 2 2" xfId="7451" xr:uid="{5F62510E-E56F-4418-9A26-878767FB9E94}"/>
    <cellStyle name="box.head 4 3" xfId="5013" xr:uid="{00000000-0005-0000-0000-00009E050000}"/>
    <cellStyle name="box.head 4 3 2" xfId="8005" xr:uid="{325F9AB1-2750-46AC-9D7C-A6861B6BF953}"/>
    <cellStyle name="box.head 4 4" xfId="3251" xr:uid="{00000000-0005-0000-0000-00009F050000}"/>
    <cellStyle name="box.head 4 4 2" xfId="6547" xr:uid="{43EFAE5F-5B9C-4414-BD31-800676AA0549}"/>
    <cellStyle name="box.head 4 5" xfId="3831" xr:uid="{00000000-0005-0000-0000-0000A0050000}"/>
    <cellStyle name="box.head 4 5 2" xfId="7003" xr:uid="{C00D8DB8-69B1-4470-8DD7-B5F97F07763E}"/>
    <cellStyle name="box.head 4 6" xfId="6207" xr:uid="{E89F7A2B-FDDD-480C-8E6B-F9BDD64DCE68}"/>
    <cellStyle name="box.head 5" xfId="3506" xr:uid="{00000000-0005-0000-0000-0000A1050000}"/>
    <cellStyle name="box.head 5 2" xfId="6786" xr:uid="{894BC1C9-F98F-482F-8562-FC114EF9DE8A}"/>
    <cellStyle name="box.head 6" xfId="5356" xr:uid="{00000000-0005-0000-0000-0000A2050000}"/>
    <cellStyle name="box.head 6 2" xfId="8339" xr:uid="{CE963D21-6428-4E98-AD05-364334392F4C}"/>
    <cellStyle name="box.head 7" xfId="3468" xr:uid="{00000000-0005-0000-0000-0000A3050000}"/>
    <cellStyle name="box.head 7 2" xfId="6751" xr:uid="{1405AE7A-1C44-424C-B979-65FC0D47675D}"/>
    <cellStyle name="bstitutes]_x000a__x000a_; The following mappings take Word for MS-DOS names, PostScript names, and TrueType_x000a__x000a_; names into account" xfId="1022" xr:uid="{00000000-0005-0000-0000-0000A4050000}"/>
    <cellStyle name="bstitutes]_x000d__x000a_; The following mappings take Word for MS-DOS names, PostScript names, and TrueType_x000d__x000a_; names into account" xfId="1023" xr:uid="{00000000-0005-0000-0000-0000A5050000}"/>
    <cellStyle name="Buena" xfId="1024" xr:uid="{00000000-0005-0000-0000-0000A6050000}"/>
    <cellStyle name="Bullet" xfId="1025" xr:uid="{00000000-0005-0000-0000-0000A7050000}"/>
    <cellStyle name="c" xfId="1026" xr:uid="{00000000-0005-0000-0000-0000A8050000}"/>
    <cellStyle name="Calc Cells" xfId="1027" xr:uid="{00000000-0005-0000-0000-0000A9050000}"/>
    <cellStyle name="Calc Cells 2" xfId="2357" xr:uid="{00000000-0005-0000-0000-0000AA050000}"/>
    <cellStyle name="Calc Currency (0)" xfId="1028" xr:uid="{00000000-0005-0000-0000-0000AB050000}"/>
    <cellStyle name="Calc Currency (0) 2" xfId="1029" xr:uid="{00000000-0005-0000-0000-0000AC050000}"/>
    <cellStyle name="Calculation" xfId="3150" builtinId="22" customBuiltin="1"/>
    <cellStyle name="Cálculo" xfId="1030" xr:uid="{00000000-0005-0000-0000-0000AE050000}"/>
    <cellStyle name="Cálculo 2" xfId="1031" xr:uid="{00000000-0005-0000-0000-0000AF050000}"/>
    <cellStyle name="Cálculo 2 2" xfId="1032" xr:uid="{00000000-0005-0000-0000-0000B0050000}"/>
    <cellStyle name="Cálculo 2 2 2" xfId="2694" xr:uid="{00000000-0005-0000-0000-0000B1050000}"/>
    <cellStyle name="Cálculo 2 2 2 2" xfId="4331" xr:uid="{00000000-0005-0000-0000-0000B2050000}"/>
    <cellStyle name="Cálculo 2 2 2 2 2" xfId="7474" xr:uid="{29F1F3A1-34CA-40B8-8D9C-A0D044F6F141}"/>
    <cellStyle name="Cálculo 2 2 2 3" xfId="5036" xr:uid="{00000000-0005-0000-0000-0000B3050000}"/>
    <cellStyle name="Cálculo 2 2 2 3 2" xfId="8028" xr:uid="{F1A3F373-AA38-44C0-A6B7-025B28905BF7}"/>
    <cellStyle name="Cálculo 2 2 2 4" xfId="4079" xr:uid="{00000000-0005-0000-0000-0000B4050000}"/>
    <cellStyle name="Cálculo 2 2 2 4 2" xfId="7225" xr:uid="{78DB773F-D0DC-457E-BA0B-8EE36959A4E0}"/>
    <cellStyle name="Cálculo 2 2 2 5" xfId="3230" xr:uid="{00000000-0005-0000-0000-0000B5050000}"/>
    <cellStyle name="Cálculo 2 2 2 5 2" xfId="6526" xr:uid="{14E92FE1-F518-4A62-9A62-31EDC7BA924E}"/>
    <cellStyle name="Cálculo 2 2 2 6" xfId="5695" xr:uid="{00000000-0005-0000-0000-0000B6050000}"/>
    <cellStyle name="Cálculo 2 2 2 6 2" xfId="8673" xr:uid="{7AF9F3F0-C7F3-4404-847B-F49D825F5A5B}"/>
    <cellStyle name="Cálculo 2 2 2 7" xfId="6226" xr:uid="{9E475265-4FA1-452F-9718-DF0151E6CD7F}"/>
    <cellStyle name="Cálculo 2 2 3" xfId="2731" xr:uid="{00000000-0005-0000-0000-0000B7050000}"/>
    <cellStyle name="Cálculo 2 2 3 2" xfId="4366" xr:uid="{00000000-0005-0000-0000-0000B8050000}"/>
    <cellStyle name="Cálculo 2 2 3 2 2" xfId="7509" xr:uid="{2CFBBE1C-92D7-4D31-8C16-9D510150C9C0}"/>
    <cellStyle name="Cálculo 2 2 3 3" xfId="5057" xr:uid="{00000000-0005-0000-0000-0000B9050000}"/>
    <cellStyle name="Cálculo 2 2 3 3 2" xfId="8049" xr:uid="{4855BCF0-13A1-42AB-931D-CB090AE9F15C}"/>
    <cellStyle name="Cálculo 2 2 3 4" xfId="4093" xr:uid="{00000000-0005-0000-0000-0000BA050000}"/>
    <cellStyle name="Cálculo 2 2 3 4 2" xfId="7239" xr:uid="{151F6633-D06C-4015-8F0B-7C88EF20FBB3}"/>
    <cellStyle name="Cálculo 2 2 3 5" xfId="4848" xr:uid="{00000000-0005-0000-0000-0000BB050000}"/>
    <cellStyle name="Cálculo 2 2 3 5 2" xfId="7840" xr:uid="{1256B83E-B47F-43C4-ABF0-D80A0026C285}"/>
    <cellStyle name="Cálculo 2 2 3 6" xfId="5715" xr:uid="{00000000-0005-0000-0000-0000BC050000}"/>
    <cellStyle name="Cálculo 2 2 3 6 2" xfId="8693" xr:uid="{FEB32435-35CB-4AEE-A0FE-B82B1FDAEC74}"/>
    <cellStyle name="Cálculo 2 2 3 7" xfId="6259" xr:uid="{0CA1B6D4-B400-48F7-B28B-5315A650B5EA}"/>
    <cellStyle name="Cálculo 2 2 4" xfId="2716" xr:uid="{00000000-0005-0000-0000-0000BD050000}"/>
    <cellStyle name="Cálculo 2 2 4 2" xfId="4353" xr:uid="{00000000-0005-0000-0000-0000BE050000}"/>
    <cellStyle name="Cálculo 2 2 4 2 2" xfId="7496" xr:uid="{D86BC2E9-E16C-4661-B09D-715482177F86}"/>
    <cellStyle name="Cálculo 2 2 4 3" xfId="5047" xr:uid="{00000000-0005-0000-0000-0000BF050000}"/>
    <cellStyle name="Cálculo 2 2 4 3 2" xfId="8039" xr:uid="{BBFE40BF-9817-412E-AA74-598B62EE6EA7}"/>
    <cellStyle name="Cálculo 2 2 4 4" xfId="4838" xr:uid="{00000000-0005-0000-0000-0000C0050000}"/>
    <cellStyle name="Cálculo 2 2 4 4 2" xfId="7830" xr:uid="{5198C341-F8FA-4ED4-A1DC-789701C97DD3}"/>
    <cellStyle name="Cálculo 2 2 4 5" xfId="5705" xr:uid="{00000000-0005-0000-0000-0000C1050000}"/>
    <cellStyle name="Cálculo 2 2 4 5 2" xfId="8683" xr:uid="{118928EA-4CBB-4A02-9868-C6D5EAE679CE}"/>
    <cellStyle name="Cálculo 2 2 4 6" xfId="6248" xr:uid="{74BE2405-2723-4DF2-8F18-E89CDE51CD5E}"/>
    <cellStyle name="Cálculo 2 2 5" xfId="3512" xr:uid="{00000000-0005-0000-0000-0000C2050000}"/>
    <cellStyle name="Cálculo 2 2 5 2" xfId="6792" xr:uid="{1E4D8E47-A87D-41C7-BCFC-50BD6641A8C5}"/>
    <cellStyle name="Cálculo 2 2 6" xfId="5089" xr:uid="{00000000-0005-0000-0000-0000C3050000}"/>
    <cellStyle name="Cálculo 2 2 6 2" xfId="8080" xr:uid="{274F0D0D-4DE7-401F-8697-83D1DDD509CB}"/>
    <cellStyle name="Cálculo 2 2 7" xfId="5354" xr:uid="{00000000-0005-0000-0000-0000C4050000}"/>
    <cellStyle name="Cálculo 2 2 7 2" xfId="8337" xr:uid="{9F624370-DDED-48D0-B3DE-24A1E5ABAF8B}"/>
    <cellStyle name="Cálculo 2 3" xfId="2693" xr:uid="{00000000-0005-0000-0000-0000C5050000}"/>
    <cellStyle name="Cálculo 2 3 2" xfId="4330" xr:uid="{00000000-0005-0000-0000-0000C6050000}"/>
    <cellStyle name="Cálculo 2 3 2 2" xfId="7473" xr:uid="{9A7F5BEC-C16F-4459-AD0D-0E81282C68FF}"/>
    <cellStyle name="Cálculo 2 3 3" xfId="5035" xr:uid="{00000000-0005-0000-0000-0000C7050000}"/>
    <cellStyle name="Cálculo 2 3 3 2" xfId="8027" xr:uid="{79FBF0AE-2357-41DA-A987-C00A3D401C28}"/>
    <cellStyle name="Cálculo 2 3 4" xfId="4078" xr:uid="{00000000-0005-0000-0000-0000C8050000}"/>
    <cellStyle name="Cálculo 2 3 4 2" xfId="7224" xr:uid="{C3B5B322-1612-4641-9EDC-DF3467319949}"/>
    <cellStyle name="Cálculo 2 3 5" xfId="3231" xr:uid="{00000000-0005-0000-0000-0000C9050000}"/>
    <cellStyle name="Cálculo 2 3 5 2" xfId="6527" xr:uid="{8C8C79D8-F0A3-4169-9265-307780A48F7D}"/>
    <cellStyle name="Cálculo 2 3 6" xfId="5694" xr:uid="{00000000-0005-0000-0000-0000CA050000}"/>
    <cellStyle name="Cálculo 2 3 6 2" xfId="8672" xr:uid="{9A9BDE37-07FC-4A18-AE87-71AD100D3437}"/>
    <cellStyle name="Cálculo 2 3 7" xfId="6225" xr:uid="{8BAECC62-3302-48B1-9EFB-AFD97F666C9C}"/>
    <cellStyle name="Cálculo 2 4" xfId="2732" xr:uid="{00000000-0005-0000-0000-0000CB050000}"/>
    <cellStyle name="Cálculo 2 4 2" xfId="4367" xr:uid="{00000000-0005-0000-0000-0000CC050000}"/>
    <cellStyle name="Cálculo 2 4 2 2" xfId="7510" xr:uid="{807D6115-EDED-469D-81D5-49F30E6ED99B}"/>
    <cellStyle name="Cálculo 2 4 3" xfId="5058" xr:uid="{00000000-0005-0000-0000-0000CD050000}"/>
    <cellStyle name="Cálculo 2 4 3 2" xfId="8050" xr:uid="{B6F2C1AB-A865-42A1-B012-9D1DF0B00E8C}"/>
    <cellStyle name="Cálculo 2 4 4" xfId="4094" xr:uid="{00000000-0005-0000-0000-0000CE050000}"/>
    <cellStyle name="Cálculo 2 4 4 2" xfId="7240" xr:uid="{9C08EBC7-CA38-4A26-9E01-509351AA8C37}"/>
    <cellStyle name="Cálculo 2 4 5" xfId="4849" xr:uid="{00000000-0005-0000-0000-0000CF050000}"/>
    <cellStyle name="Cálculo 2 4 5 2" xfId="7841" xr:uid="{52BB798B-3C94-4FD0-8A64-ACC96036F2CE}"/>
    <cellStyle name="Cálculo 2 4 6" xfId="5716" xr:uid="{00000000-0005-0000-0000-0000D0050000}"/>
    <cellStyle name="Cálculo 2 4 6 2" xfId="8694" xr:uid="{8DDA1E9C-C3D7-4344-B648-1F91A5ED9DFB}"/>
    <cellStyle name="Cálculo 2 4 7" xfId="6260" xr:uid="{1FE4ED81-2340-4B31-8846-E103A1C5B3A9}"/>
    <cellStyle name="Cálculo 2 5" xfId="2717" xr:uid="{00000000-0005-0000-0000-0000D1050000}"/>
    <cellStyle name="Cálculo 2 5 2" xfId="4354" xr:uid="{00000000-0005-0000-0000-0000D2050000}"/>
    <cellStyle name="Cálculo 2 5 2 2" xfId="7497" xr:uid="{7848E41E-C500-4D36-AECC-956D17C00C74}"/>
    <cellStyle name="Cálculo 2 5 3" xfId="5048" xr:uid="{00000000-0005-0000-0000-0000D3050000}"/>
    <cellStyle name="Cálculo 2 5 3 2" xfId="8040" xr:uid="{E35502AE-A0A4-446F-8AA3-2502042E36B7}"/>
    <cellStyle name="Cálculo 2 5 4" xfId="4839" xr:uid="{00000000-0005-0000-0000-0000D4050000}"/>
    <cellStyle name="Cálculo 2 5 4 2" xfId="7831" xr:uid="{4EF0C0C1-9C1F-450A-9E4A-DEBEC79EA27F}"/>
    <cellStyle name="Cálculo 2 5 5" xfId="5706" xr:uid="{00000000-0005-0000-0000-0000D5050000}"/>
    <cellStyle name="Cálculo 2 5 5 2" xfId="8684" xr:uid="{E9667C06-67DD-491C-8E2F-E88BEA0F47D2}"/>
    <cellStyle name="Cálculo 2 5 6" xfId="6249" xr:uid="{736B74A5-A294-452B-B6BC-71CED64AAF54}"/>
    <cellStyle name="Cálculo 2 6" xfId="3511" xr:uid="{00000000-0005-0000-0000-0000D6050000}"/>
    <cellStyle name="Cálculo 2 6 2" xfId="6791" xr:uid="{EBBDCD01-8A6D-43D4-8E55-5474C6189F49}"/>
    <cellStyle name="Cálculo 2 7" xfId="3429" xr:uid="{00000000-0005-0000-0000-0000D7050000}"/>
    <cellStyle name="Cálculo 2 7 2" xfId="6717" xr:uid="{394D8A4B-9470-481A-859D-19E0F3DB3CA4}"/>
    <cellStyle name="Cálculo 2 8" xfId="3854" xr:uid="{00000000-0005-0000-0000-0000D8050000}"/>
    <cellStyle name="Cálculo 2 8 2" xfId="7017" xr:uid="{5E5BAF97-7D89-4A9C-8746-045D8D6ADEF9}"/>
    <cellStyle name="Cálculo 3" xfId="1033" xr:uid="{00000000-0005-0000-0000-0000D9050000}"/>
    <cellStyle name="Cálculo 3 2" xfId="2695" xr:uid="{00000000-0005-0000-0000-0000DA050000}"/>
    <cellStyle name="Cálculo 3 2 2" xfId="4332" xr:uid="{00000000-0005-0000-0000-0000DB050000}"/>
    <cellStyle name="Cálculo 3 2 2 2" xfId="7475" xr:uid="{3152CB84-1C73-4A9C-9F86-8BA6C568125D}"/>
    <cellStyle name="Cálculo 3 2 3" xfId="5037" xr:uid="{00000000-0005-0000-0000-0000DC050000}"/>
    <cellStyle name="Cálculo 3 2 3 2" xfId="8029" xr:uid="{9EF76949-CF1B-4959-9A9E-D3C0DEC30FD8}"/>
    <cellStyle name="Cálculo 3 2 4" xfId="4080" xr:uid="{00000000-0005-0000-0000-0000DD050000}"/>
    <cellStyle name="Cálculo 3 2 4 2" xfId="7226" xr:uid="{B4FB3F78-EFA4-470A-ACF1-8A6BFC77F41A}"/>
    <cellStyle name="Cálculo 3 2 5" xfId="4116" xr:uid="{00000000-0005-0000-0000-0000DE050000}"/>
    <cellStyle name="Cálculo 3 2 5 2" xfId="7261" xr:uid="{AB5EC832-9D1C-4827-A55F-236734DE7AEC}"/>
    <cellStyle name="Cálculo 3 2 6" xfId="5696" xr:uid="{00000000-0005-0000-0000-0000DF050000}"/>
    <cellStyle name="Cálculo 3 2 6 2" xfId="8674" xr:uid="{4890EA0B-99F1-4B64-9282-919E98DF567E}"/>
    <cellStyle name="Cálculo 3 2 7" xfId="6227" xr:uid="{CEBB6CB7-92E1-4343-A02F-8FBFAB9B8CDB}"/>
    <cellStyle name="Cálculo 3 3" xfId="2730" xr:uid="{00000000-0005-0000-0000-0000E0050000}"/>
    <cellStyle name="Cálculo 3 3 2" xfId="4365" xr:uid="{00000000-0005-0000-0000-0000E1050000}"/>
    <cellStyle name="Cálculo 3 3 2 2" xfId="7508" xr:uid="{A7D3BF95-2ED5-4BCC-91B2-BFFB0C283C72}"/>
    <cellStyle name="Cálculo 3 3 3" xfId="5056" xr:uid="{00000000-0005-0000-0000-0000E2050000}"/>
    <cellStyle name="Cálculo 3 3 3 2" xfId="8048" xr:uid="{EA200474-6643-4C3A-B588-A5EC581F87DA}"/>
    <cellStyle name="Cálculo 3 3 4" xfId="4092" xr:uid="{00000000-0005-0000-0000-0000E3050000}"/>
    <cellStyle name="Cálculo 3 3 4 2" xfId="7238" xr:uid="{6540848C-672B-4121-8A62-92AF42A1BAAE}"/>
    <cellStyle name="Cálculo 3 3 5" xfId="4847" xr:uid="{00000000-0005-0000-0000-0000E4050000}"/>
    <cellStyle name="Cálculo 3 3 5 2" xfId="7839" xr:uid="{0E2C2176-A7D3-4694-9B7A-7C507C0991E7}"/>
    <cellStyle name="Cálculo 3 3 6" xfId="5714" xr:uid="{00000000-0005-0000-0000-0000E5050000}"/>
    <cellStyle name="Cálculo 3 3 6 2" xfId="8692" xr:uid="{5F1C8BA8-B892-4AB6-A1DF-D81A4D528C64}"/>
    <cellStyle name="Cálculo 3 3 7" xfId="6258" xr:uid="{6F128F75-C757-4EF4-B8D5-94BE89D2CA6D}"/>
    <cellStyle name="Cálculo 3 4" xfId="2715" xr:uid="{00000000-0005-0000-0000-0000E6050000}"/>
    <cellStyle name="Cálculo 3 4 2" xfId="4352" xr:uid="{00000000-0005-0000-0000-0000E7050000}"/>
    <cellStyle name="Cálculo 3 4 2 2" xfId="7495" xr:uid="{ABB62B90-C717-4734-A842-B3DC0B40E69F}"/>
    <cellStyle name="Cálculo 3 4 3" xfId="5046" xr:uid="{00000000-0005-0000-0000-0000E8050000}"/>
    <cellStyle name="Cálculo 3 4 3 2" xfId="8038" xr:uid="{84EE88D0-82D0-44A4-9A59-C2BE23075F0A}"/>
    <cellStyle name="Cálculo 3 4 4" xfId="4837" xr:uid="{00000000-0005-0000-0000-0000E9050000}"/>
    <cellStyle name="Cálculo 3 4 4 2" xfId="7829" xr:uid="{AE517B97-1CC9-4E09-8EB5-C1746D597EE0}"/>
    <cellStyle name="Cálculo 3 4 5" xfId="5704" xr:uid="{00000000-0005-0000-0000-0000EA050000}"/>
    <cellStyle name="Cálculo 3 4 5 2" xfId="8682" xr:uid="{099A7A8B-2E9D-4396-9A2E-E48FFB5B3DEB}"/>
    <cellStyle name="Cálculo 3 4 6" xfId="6247" xr:uid="{C71FC9CB-B1CF-4D3C-B79A-7325C4325D53}"/>
    <cellStyle name="Cálculo 3 5" xfId="3513" xr:uid="{00000000-0005-0000-0000-0000EB050000}"/>
    <cellStyle name="Cálculo 3 5 2" xfId="6793" xr:uid="{90D638AC-D87C-4A97-8EFE-3FDA9E98C81A}"/>
    <cellStyle name="Cálculo 3 6" xfId="5090" xr:uid="{00000000-0005-0000-0000-0000EC050000}"/>
    <cellStyle name="Cálculo 3 6 2" xfId="8081" xr:uid="{942191F3-06D9-492F-B7BE-12591CE05AB0}"/>
    <cellStyle name="Cálculo 3 7" xfId="5043" xr:uid="{00000000-0005-0000-0000-0000ED050000}"/>
    <cellStyle name="Cálculo 3 7 2" xfId="8035" xr:uid="{9AB22C57-B4DE-4EE2-9BD4-1CF59FD382DC}"/>
    <cellStyle name="Cálculo 4" xfId="2692" xr:uid="{00000000-0005-0000-0000-0000EE050000}"/>
    <cellStyle name="Cálculo 4 2" xfId="4329" xr:uid="{00000000-0005-0000-0000-0000EF050000}"/>
    <cellStyle name="Cálculo 4 2 2" xfId="7472" xr:uid="{00C265B6-7A6C-4F41-9BC2-F8F5707FBEF9}"/>
    <cellStyle name="Cálculo 4 3" xfId="5034" xr:uid="{00000000-0005-0000-0000-0000F0050000}"/>
    <cellStyle name="Cálculo 4 3 2" xfId="8026" xr:uid="{F80B40E4-CB30-4EF1-88B2-14FBFECE0D02}"/>
    <cellStyle name="Cálculo 4 4" xfId="4077" xr:uid="{00000000-0005-0000-0000-0000F1050000}"/>
    <cellStyle name="Cálculo 4 4 2" xfId="7223" xr:uid="{436F1F5F-A61A-4BD7-95F7-B9E35E1EC585}"/>
    <cellStyle name="Cálculo 4 5" xfId="3232" xr:uid="{00000000-0005-0000-0000-0000F2050000}"/>
    <cellStyle name="Cálculo 4 5 2" xfId="6528" xr:uid="{D2DBDB29-C646-4C99-9BA8-44EC61FCD30B}"/>
    <cellStyle name="Cálculo 4 6" xfId="5693" xr:uid="{00000000-0005-0000-0000-0000F3050000}"/>
    <cellStyle name="Cálculo 4 6 2" xfId="8671" xr:uid="{D2B90A8A-E36C-4E34-A311-2135B4162B72}"/>
    <cellStyle name="Cálculo 4 7" xfId="6224" xr:uid="{F349CEE3-1570-4001-A69B-6CAFB50DB7A3}"/>
    <cellStyle name="Cálculo 5" xfId="2735" xr:uid="{00000000-0005-0000-0000-0000F4050000}"/>
    <cellStyle name="Cálculo 5 2" xfId="4370" xr:uid="{00000000-0005-0000-0000-0000F5050000}"/>
    <cellStyle name="Cálculo 5 2 2" xfId="7513" xr:uid="{B69D2D26-7BF4-4A87-A6E1-F8B510DF1CCF}"/>
    <cellStyle name="Cálculo 5 3" xfId="5061" xr:uid="{00000000-0005-0000-0000-0000F6050000}"/>
    <cellStyle name="Cálculo 5 3 2" xfId="8053" xr:uid="{3EC7810F-BB29-4BFF-8F95-575C5EFF801C}"/>
    <cellStyle name="Cálculo 5 4" xfId="4097" xr:uid="{00000000-0005-0000-0000-0000F7050000}"/>
    <cellStyle name="Cálculo 5 4 2" xfId="7243" xr:uid="{4A8E5926-1B0B-430E-95C9-7DC829AF7D92}"/>
    <cellStyle name="Cálculo 5 5" xfId="4852" xr:uid="{00000000-0005-0000-0000-0000F8050000}"/>
    <cellStyle name="Cálculo 5 5 2" xfId="7844" xr:uid="{A94503DF-8BB0-428B-8CCE-2874A7298843}"/>
    <cellStyle name="Cálculo 5 6" xfId="5719" xr:uid="{00000000-0005-0000-0000-0000F9050000}"/>
    <cellStyle name="Cálculo 5 6 2" xfId="8697" xr:uid="{655E10C0-D77A-48EA-B9E4-88EFD147A9BA}"/>
    <cellStyle name="Cálculo 5 7" xfId="6263" xr:uid="{CBB0B1EF-8A10-4CD2-BBBA-75EBE9E28817}"/>
    <cellStyle name="Cálculo 6" xfId="2718" xr:uid="{00000000-0005-0000-0000-0000FA050000}"/>
    <cellStyle name="Cálculo 6 2" xfId="4355" xr:uid="{00000000-0005-0000-0000-0000FB050000}"/>
    <cellStyle name="Cálculo 6 2 2" xfId="7498" xr:uid="{04056B9F-941D-4AF2-A4AA-1A487182DA18}"/>
    <cellStyle name="Cálculo 6 3" xfId="5049" xr:uid="{00000000-0005-0000-0000-0000FC050000}"/>
    <cellStyle name="Cálculo 6 3 2" xfId="8041" xr:uid="{924E2214-7611-45B4-9DE4-97DF51B88325}"/>
    <cellStyle name="Cálculo 6 4" xfId="4840" xr:uid="{00000000-0005-0000-0000-0000FD050000}"/>
    <cellStyle name="Cálculo 6 4 2" xfId="7832" xr:uid="{0B957207-E342-43E8-A6D2-52A6846BB2CA}"/>
    <cellStyle name="Cálculo 6 5" xfId="5707" xr:uid="{00000000-0005-0000-0000-0000FE050000}"/>
    <cellStyle name="Cálculo 6 5 2" xfId="8685" xr:uid="{69A198F0-995B-4A67-ABFD-C8E27A3411E3}"/>
    <cellStyle name="Cálculo 6 6" xfId="6250" xr:uid="{9039A932-2086-4148-B155-A1F7C428F908}"/>
    <cellStyle name="Cálculo 7" xfId="3510" xr:uid="{00000000-0005-0000-0000-0000FF050000}"/>
    <cellStyle name="Cálculo 7 2" xfId="6790" xr:uid="{D54FE0F0-3359-4337-8F7F-AC41B2DB1F89}"/>
    <cellStyle name="Cálculo 8" xfId="3428" xr:uid="{00000000-0005-0000-0000-000000060000}"/>
    <cellStyle name="Cálculo 8 2" xfId="6716" xr:uid="{B80B1062-F481-49FC-93BD-8A99EE409569}"/>
    <cellStyle name="Cálculo 9" xfId="3855" xr:uid="{00000000-0005-0000-0000-000001060000}"/>
    <cellStyle name="Cálculo 9 2" xfId="7018" xr:uid="{0BF46765-CB49-422B-A674-8AFC910E815A}"/>
    <cellStyle name="CALDAS" xfId="1034" xr:uid="{00000000-0005-0000-0000-000002060000}"/>
    <cellStyle name="Case" xfId="1035" xr:uid="{00000000-0005-0000-0000-000003060000}"/>
    <cellStyle name="CashFlow" xfId="1036" xr:uid="{00000000-0005-0000-0000-000004060000}"/>
    <cellStyle name="Celda de comprobación" xfId="1037" xr:uid="{00000000-0005-0000-0000-000005060000}"/>
    <cellStyle name="Celda vinculada" xfId="1038" xr:uid="{00000000-0005-0000-0000-000006060000}"/>
    <cellStyle name="Célula de Verificação" xfId="1039" xr:uid="{00000000-0005-0000-0000-000007060000}"/>
    <cellStyle name="Célula de Verificação 2" xfId="1040" xr:uid="{00000000-0005-0000-0000-000008060000}"/>
    <cellStyle name="Célula Vinculada" xfId="1041" xr:uid="{00000000-0005-0000-0000-000009060000}"/>
    <cellStyle name="Célula Vinculada 2" xfId="1042" xr:uid="{00000000-0005-0000-0000-00000A060000}"/>
    <cellStyle name="Center" xfId="1043" xr:uid="{00000000-0005-0000-0000-00000B060000}"/>
    <cellStyle name="Centered Heading" xfId="1044" xr:uid="{00000000-0005-0000-0000-00000C060000}"/>
    <cellStyle name="CenterHead" xfId="1045" xr:uid="{00000000-0005-0000-0000-00000D060000}"/>
    <cellStyle name="check" xfId="1046" xr:uid="{00000000-0005-0000-0000-00000E060000}"/>
    <cellStyle name="Check Cell" xfId="3152" builtinId="23" customBuiltin="1"/>
    <cellStyle name="claire" xfId="1047" xr:uid="{00000000-0005-0000-0000-000010060000}"/>
    <cellStyle name="ClsColHeader" xfId="1048" xr:uid="{00000000-0005-0000-0000-000011060000}"/>
    <cellStyle name="clsColumnHeader" xfId="1049" xr:uid="{00000000-0005-0000-0000-000012060000}"/>
    <cellStyle name="ClsData" xfId="1050" xr:uid="{00000000-0005-0000-0000-000013060000}"/>
    <cellStyle name="clsDefault" xfId="1051" xr:uid="{00000000-0005-0000-0000-000014060000}"/>
    <cellStyle name="clsIndexTableTitle" xfId="1052" xr:uid="{00000000-0005-0000-0000-000015060000}"/>
    <cellStyle name="clsRowHeader" xfId="1053" xr:uid="{00000000-0005-0000-0000-000016060000}"/>
    <cellStyle name="Co. Names" xfId="1054" xr:uid="{00000000-0005-0000-0000-000017060000}"/>
    <cellStyle name="Co. Names - Bold" xfId="1055" xr:uid="{00000000-0005-0000-0000-000018060000}"/>
    <cellStyle name="Co. Names_Blend" xfId="1056" xr:uid="{00000000-0005-0000-0000-000019060000}"/>
    <cellStyle name="Code" xfId="1057" xr:uid="{00000000-0005-0000-0000-00001A060000}"/>
    <cellStyle name="Col Head" xfId="1058" xr:uid="{00000000-0005-0000-0000-00001B060000}"/>
    <cellStyle name="ColHeading" xfId="1059" xr:uid="{00000000-0005-0000-0000-00001C060000}"/>
    <cellStyle name="ColHeading 2" xfId="1060" xr:uid="{00000000-0005-0000-0000-00001D060000}"/>
    <cellStyle name="Column_Title" xfId="1061" xr:uid="{00000000-0005-0000-0000-00001E060000}"/>
    <cellStyle name="ColumnHeadings" xfId="1062" xr:uid="{00000000-0005-0000-0000-00001F060000}"/>
    <cellStyle name="ColumnHeadings2" xfId="1063" xr:uid="{00000000-0005-0000-0000-000020060000}"/>
    <cellStyle name="ColumnHeadings2 2" xfId="3524" xr:uid="{00000000-0005-0000-0000-000021060000}"/>
    <cellStyle name="ColumnHeadings2 2 2" xfId="6804" xr:uid="{E25B1204-D75D-431E-9BA6-9733852FC618}"/>
    <cellStyle name="ColumnHeadings2 3" xfId="5088" xr:uid="{00000000-0005-0000-0000-000022060000}"/>
    <cellStyle name="ColumnHeadings2 4" xfId="3471" xr:uid="{00000000-0005-0000-0000-000023060000}"/>
    <cellStyle name="Comma" xfId="1" builtinId="3"/>
    <cellStyle name="Comma  - Style1" xfId="1064" xr:uid="{00000000-0005-0000-0000-000025060000}"/>
    <cellStyle name="Comma  - Style2" xfId="1065" xr:uid="{00000000-0005-0000-0000-000026060000}"/>
    <cellStyle name="Comma  - Style3" xfId="1066" xr:uid="{00000000-0005-0000-0000-000027060000}"/>
    <cellStyle name="Comma  - Style4" xfId="1067" xr:uid="{00000000-0005-0000-0000-000028060000}"/>
    <cellStyle name="Comma  - Style5" xfId="1068" xr:uid="{00000000-0005-0000-0000-000029060000}"/>
    <cellStyle name="Comma  - Style6" xfId="1069" xr:uid="{00000000-0005-0000-0000-00002A060000}"/>
    <cellStyle name="Comma  - Style7" xfId="1070" xr:uid="{00000000-0005-0000-0000-00002B060000}"/>
    <cellStyle name="Comma  - Style8" xfId="1071" xr:uid="{00000000-0005-0000-0000-00002C060000}"/>
    <cellStyle name="Comma (0)" xfId="1072" xr:uid="{00000000-0005-0000-0000-00002D060000}"/>
    <cellStyle name="comma (1)" xfId="1073" xr:uid="{00000000-0005-0000-0000-00002E060000}"/>
    <cellStyle name="Comma [1]" xfId="1074" xr:uid="{00000000-0005-0000-0000-00002F060000}"/>
    <cellStyle name="Comma [2]" xfId="1075" xr:uid="{00000000-0005-0000-0000-000030060000}"/>
    <cellStyle name="Comma 0" xfId="1076" xr:uid="{00000000-0005-0000-0000-000031060000}"/>
    <cellStyle name="Comma 0*" xfId="1077" xr:uid="{00000000-0005-0000-0000-000032060000}"/>
    <cellStyle name="Comma 0.0" xfId="1078" xr:uid="{00000000-0005-0000-0000-000033060000}"/>
    <cellStyle name="Comma 0.00" xfId="1079" xr:uid="{00000000-0005-0000-0000-000034060000}"/>
    <cellStyle name="Comma 0.000" xfId="1080" xr:uid="{00000000-0005-0000-0000-000035060000}"/>
    <cellStyle name="Comma 0_ACCC" xfId="1081" xr:uid="{00000000-0005-0000-0000-000036060000}"/>
    <cellStyle name="Comma 1" xfId="1082" xr:uid="{00000000-0005-0000-0000-000037060000}"/>
    <cellStyle name="Comma 10" xfId="1083" xr:uid="{00000000-0005-0000-0000-000038060000}"/>
    <cellStyle name="Comma 10 2" xfId="5949" xr:uid="{371BC7C3-6E78-4ACA-9623-6E77DCFB8FE3}"/>
    <cellStyle name="Comma 11" xfId="1084" xr:uid="{00000000-0005-0000-0000-000039060000}"/>
    <cellStyle name="Comma 11 2" xfId="5950" xr:uid="{81B4B823-9AAC-443A-82D3-C523907B1FCE}"/>
    <cellStyle name="Comma 12" xfId="1085" xr:uid="{00000000-0005-0000-0000-00003A060000}"/>
    <cellStyle name="Comma 12 2" xfId="1086" xr:uid="{00000000-0005-0000-0000-00003B060000}"/>
    <cellStyle name="Comma 12 2 2" xfId="1087" xr:uid="{00000000-0005-0000-0000-00003C060000}"/>
    <cellStyle name="Comma 12 2 2 2" xfId="2703" xr:uid="{00000000-0005-0000-0000-00003D060000}"/>
    <cellStyle name="Comma 12 2 2 2 2" xfId="4340" xr:uid="{00000000-0005-0000-0000-00003E060000}"/>
    <cellStyle name="Comma 12 2 2 2 2 2" xfId="7483" xr:uid="{8629607D-C578-4298-8BB8-42AFAD43F5D6}"/>
    <cellStyle name="Comma 12 2 2 2 3" xfId="6235" xr:uid="{05403829-F639-406D-9FEB-F0C8CD335693}"/>
    <cellStyle name="Comma 12 2 2 3" xfId="3531" xr:uid="{00000000-0005-0000-0000-00003F060000}"/>
    <cellStyle name="Comma 12 2 2 3 2" xfId="6811" xr:uid="{6C05A534-4D8F-44B0-9383-E9D487CE395B}"/>
    <cellStyle name="Comma 12 2 2 4" xfId="5953" xr:uid="{2AC4FACF-D748-47DE-9337-3E87C375CED8}"/>
    <cellStyle name="Comma 12 2 3" xfId="2702" xr:uid="{00000000-0005-0000-0000-000040060000}"/>
    <cellStyle name="Comma 12 2 3 2" xfId="4339" xr:uid="{00000000-0005-0000-0000-000041060000}"/>
    <cellStyle name="Comma 12 2 3 2 2" xfId="7482" xr:uid="{641FF1B5-4B0D-46B5-B49E-F081DF833841}"/>
    <cellStyle name="Comma 12 2 3 3" xfId="6234" xr:uid="{697FB735-E73E-4087-BCBD-E31180DFCD7E}"/>
    <cellStyle name="Comma 12 2 4" xfId="3530" xr:uid="{00000000-0005-0000-0000-000042060000}"/>
    <cellStyle name="Comma 12 2 4 2" xfId="6810" xr:uid="{84CCE7F1-8FF4-42C6-AE24-5FB7EF7C48D0}"/>
    <cellStyle name="Comma 12 2 5" xfId="5952" xr:uid="{D9D0A8E8-F922-49AA-8767-DE549AD5C3D6}"/>
    <cellStyle name="Comma 12 3" xfId="1088" xr:uid="{00000000-0005-0000-0000-000043060000}"/>
    <cellStyle name="Comma 12 3 2" xfId="2704" xr:uid="{00000000-0005-0000-0000-000044060000}"/>
    <cellStyle name="Comma 12 3 2 2" xfId="4341" xr:uid="{00000000-0005-0000-0000-000045060000}"/>
    <cellStyle name="Comma 12 3 2 2 2" xfId="7484" xr:uid="{3969B3CB-59AC-4322-B5DA-EBD0A2EF8CE2}"/>
    <cellStyle name="Comma 12 3 2 3" xfId="6236" xr:uid="{D17F6C04-4815-421A-8B8E-CEAEC4B3C851}"/>
    <cellStyle name="Comma 12 3 3" xfId="3532" xr:uid="{00000000-0005-0000-0000-000046060000}"/>
    <cellStyle name="Comma 12 3 3 2" xfId="6812" xr:uid="{5FAB5CA8-B660-4A28-82E7-3F9B0A56170E}"/>
    <cellStyle name="Comma 12 3 4" xfId="5954" xr:uid="{2C7C4120-D59C-450B-80F8-E897F85B21D0}"/>
    <cellStyle name="Comma 12 4" xfId="2701" xr:uid="{00000000-0005-0000-0000-000047060000}"/>
    <cellStyle name="Comma 12 4 2" xfId="4338" xr:uid="{00000000-0005-0000-0000-000048060000}"/>
    <cellStyle name="Comma 12 4 2 2" xfId="7481" xr:uid="{C70414CF-DBCA-4C0B-8A87-B430D615E8E0}"/>
    <cellStyle name="Comma 12 4 3" xfId="6233" xr:uid="{2779B717-CD45-4B9B-95CF-C400B14E26AA}"/>
    <cellStyle name="Comma 12 5" xfId="3529" xr:uid="{00000000-0005-0000-0000-000049060000}"/>
    <cellStyle name="Comma 12 5 2" xfId="6809" xr:uid="{CA4A07EC-676A-4077-8B73-3E69BB0D2B3A}"/>
    <cellStyle name="Comma 12 6" xfId="5951" xr:uid="{259F65FF-38E4-4D78-9B06-CB3A27466D65}"/>
    <cellStyle name="Comma 13" xfId="1089" xr:uid="{00000000-0005-0000-0000-00004A060000}"/>
    <cellStyle name="Comma 13 2" xfId="1090" xr:uid="{00000000-0005-0000-0000-00004B060000}"/>
    <cellStyle name="Comma 13 2 2" xfId="1091" xr:uid="{00000000-0005-0000-0000-00004C060000}"/>
    <cellStyle name="Comma 13 2 2 2" xfId="2707" xr:uid="{00000000-0005-0000-0000-00004D060000}"/>
    <cellStyle name="Comma 13 2 2 2 2" xfId="4344" xr:uid="{00000000-0005-0000-0000-00004E060000}"/>
    <cellStyle name="Comma 13 2 2 2 2 2" xfId="7487" xr:uid="{1733EDD3-1186-4ADC-B625-B76A368AF1D6}"/>
    <cellStyle name="Comma 13 2 2 2 3" xfId="6239" xr:uid="{6CE3434D-E0C8-4152-BA71-7284FF4252D5}"/>
    <cellStyle name="Comma 13 2 2 3" xfId="3535" xr:uid="{00000000-0005-0000-0000-00004F060000}"/>
    <cellStyle name="Comma 13 2 2 3 2" xfId="6815" xr:uid="{6F1AD8D2-94BC-468F-BD0C-562CD3A0FF2B}"/>
    <cellStyle name="Comma 13 2 2 4" xfId="5957" xr:uid="{112F9191-D4AF-4696-AAA5-F9061A150716}"/>
    <cellStyle name="Comma 13 2 3" xfId="2706" xr:uid="{00000000-0005-0000-0000-000050060000}"/>
    <cellStyle name="Comma 13 2 3 2" xfId="4343" xr:uid="{00000000-0005-0000-0000-000051060000}"/>
    <cellStyle name="Comma 13 2 3 2 2" xfId="7486" xr:uid="{CA6ACE85-7307-4FEA-B097-52C3BE19573A}"/>
    <cellStyle name="Comma 13 2 3 3" xfId="6238" xr:uid="{4FBEA0F7-3127-45EE-BF7C-90379874A014}"/>
    <cellStyle name="Comma 13 2 4" xfId="3534" xr:uid="{00000000-0005-0000-0000-000052060000}"/>
    <cellStyle name="Comma 13 2 4 2" xfId="6814" xr:uid="{07617F94-D67A-4639-8E42-8A9F0011EB41}"/>
    <cellStyle name="Comma 13 2 5" xfId="5956" xr:uid="{86C10FEC-DC97-4AA2-9A7C-1741AC5A9BD4}"/>
    <cellStyle name="Comma 13 3" xfId="1092" xr:uid="{00000000-0005-0000-0000-000053060000}"/>
    <cellStyle name="Comma 13 3 2" xfId="2708" xr:uid="{00000000-0005-0000-0000-000054060000}"/>
    <cellStyle name="Comma 13 3 2 2" xfId="4345" xr:uid="{00000000-0005-0000-0000-000055060000}"/>
    <cellStyle name="Comma 13 3 2 2 2" xfId="7488" xr:uid="{316E0B57-3AE3-410F-835A-A476E09648EE}"/>
    <cellStyle name="Comma 13 3 2 3" xfId="6240" xr:uid="{436DC54A-F457-467D-AFD0-A3BF240511E8}"/>
    <cellStyle name="Comma 13 3 3" xfId="3536" xr:uid="{00000000-0005-0000-0000-000056060000}"/>
    <cellStyle name="Comma 13 3 3 2" xfId="6816" xr:uid="{0FAA2060-7250-4276-BE2C-966168522F3B}"/>
    <cellStyle name="Comma 13 3 4" xfId="5958" xr:uid="{8A0496E3-BDF4-40B7-A97C-ADD751513AE1}"/>
    <cellStyle name="Comma 13 4" xfId="2705" xr:uid="{00000000-0005-0000-0000-000057060000}"/>
    <cellStyle name="Comma 13 4 2" xfId="4342" xr:uid="{00000000-0005-0000-0000-000058060000}"/>
    <cellStyle name="Comma 13 4 2 2" xfId="7485" xr:uid="{EA722559-AC38-4DC9-B5A1-9374B0187BA9}"/>
    <cellStyle name="Comma 13 4 3" xfId="6237" xr:uid="{9FA14B53-308D-4EF0-B1B9-23C435BCB6C7}"/>
    <cellStyle name="Comma 13 5" xfId="3533" xr:uid="{00000000-0005-0000-0000-000059060000}"/>
    <cellStyle name="Comma 13 5 2" xfId="6813" xr:uid="{F18EDCD2-0113-45DA-A3AB-D447CE32DD81}"/>
    <cellStyle name="Comma 13 6" xfId="5955" xr:uid="{866B7CE4-6ED9-4E07-A2C5-5574ED44A7FE}"/>
    <cellStyle name="Comma 14" xfId="1093" xr:uid="{00000000-0005-0000-0000-00005A060000}"/>
    <cellStyle name="Comma 15" xfId="1094" xr:uid="{00000000-0005-0000-0000-00005B060000}"/>
    <cellStyle name="Comma 16" xfId="1095" xr:uid="{00000000-0005-0000-0000-00005C060000}"/>
    <cellStyle name="Comma 16 2" xfId="2711" xr:uid="{00000000-0005-0000-0000-00005D060000}"/>
    <cellStyle name="Comma 16 2 2" xfId="4348" xr:uid="{00000000-0005-0000-0000-00005E060000}"/>
    <cellStyle name="Comma 16 2 2 2" xfId="7491" xr:uid="{8D76BCB0-CE3D-40DC-BA70-E0F211349957}"/>
    <cellStyle name="Comma 16 2 3" xfId="6243" xr:uid="{E15578DF-E175-4EB9-BC0F-ABF0F9A448FD}"/>
    <cellStyle name="Comma 16 3" xfId="3537" xr:uid="{00000000-0005-0000-0000-00005F060000}"/>
    <cellStyle name="Comma 16 3 2" xfId="6817" xr:uid="{12E7ADB8-6C97-463E-82AC-E45C8FA72682}"/>
    <cellStyle name="Comma 16 4" xfId="5959" xr:uid="{C28F80A9-E72C-43F5-BE78-15D804B34B37}"/>
    <cellStyle name="Comma 17" xfId="1096" xr:uid="{00000000-0005-0000-0000-000060060000}"/>
    <cellStyle name="Comma 17 2" xfId="1097" xr:uid="{00000000-0005-0000-0000-000061060000}"/>
    <cellStyle name="Comma 17 2 2" xfId="1098" xr:uid="{00000000-0005-0000-0000-000062060000}"/>
    <cellStyle name="Comma 17 2 2 2" xfId="2714" xr:uid="{00000000-0005-0000-0000-000063060000}"/>
    <cellStyle name="Comma 17 2 2 2 2" xfId="4351" xr:uid="{00000000-0005-0000-0000-000064060000}"/>
    <cellStyle name="Comma 17 2 2 2 2 2" xfId="7494" xr:uid="{D7172588-6F64-4FC1-A284-73EBA825CCEE}"/>
    <cellStyle name="Comma 17 2 2 2 3" xfId="6246" xr:uid="{D69BA418-AD34-4519-9343-1CD293F901AB}"/>
    <cellStyle name="Comma 17 2 2 3" xfId="3540" xr:uid="{00000000-0005-0000-0000-000065060000}"/>
    <cellStyle name="Comma 17 2 2 3 2" xfId="6820" xr:uid="{F4DBE932-E214-41AA-A811-F3030539162E}"/>
    <cellStyle name="Comma 17 2 2 4" xfId="5962" xr:uid="{EC676AC2-3E13-4EB9-BDA2-C31BCB3EF847}"/>
    <cellStyle name="Comma 17 2 3" xfId="2713" xr:uid="{00000000-0005-0000-0000-000066060000}"/>
    <cellStyle name="Comma 17 2 3 2" xfId="4350" xr:uid="{00000000-0005-0000-0000-000067060000}"/>
    <cellStyle name="Comma 17 2 3 2 2" xfId="7493" xr:uid="{D082085D-C864-4520-BB62-DF0226450843}"/>
    <cellStyle name="Comma 17 2 3 3" xfId="6245" xr:uid="{B61ACE2E-F441-482A-A8FB-8436EB872352}"/>
    <cellStyle name="Comma 17 2 4" xfId="3539" xr:uid="{00000000-0005-0000-0000-000068060000}"/>
    <cellStyle name="Comma 17 2 4 2" xfId="6819" xr:uid="{1789686C-171A-4336-A616-E44D66321B42}"/>
    <cellStyle name="Comma 17 2 5" xfId="5961" xr:uid="{9CEAE624-44B4-4AC7-BF90-07621D825BE1}"/>
    <cellStyle name="Comma 17 3" xfId="2712" xr:uid="{00000000-0005-0000-0000-000069060000}"/>
    <cellStyle name="Comma 17 3 2" xfId="4349" xr:uid="{00000000-0005-0000-0000-00006A060000}"/>
    <cellStyle name="Comma 17 3 2 2" xfId="7492" xr:uid="{5A82FCC7-E05A-46BE-AB30-8338F076A9D5}"/>
    <cellStyle name="Comma 17 3 3" xfId="6244" xr:uid="{88038C64-BA66-459C-A2F7-C5195C99AF5E}"/>
    <cellStyle name="Comma 17 4" xfId="3538" xr:uid="{00000000-0005-0000-0000-00006B060000}"/>
    <cellStyle name="Comma 17 4 2" xfId="6818" xr:uid="{8CB461BB-7C3A-4477-B233-47F84754BBC3}"/>
    <cellStyle name="Comma 17 5" xfId="5960" xr:uid="{310E34F2-97A3-4BB1-AEC5-2FC9E783305F}"/>
    <cellStyle name="Comma 18" xfId="1099" xr:uid="{00000000-0005-0000-0000-00006C060000}"/>
    <cellStyle name="Comma 18 2" xfId="1100" xr:uid="{00000000-0005-0000-0000-00006D060000}"/>
    <cellStyle name="Comma 18 2 2" xfId="5964" xr:uid="{48D0EDB9-B30C-4716-97ED-C9DFAB2F7CAF}"/>
    <cellStyle name="Comma 18 3" xfId="1101" xr:uid="{00000000-0005-0000-0000-00006E060000}"/>
    <cellStyle name="Comma 18 3 2" xfId="5965" xr:uid="{8E925351-9DFC-41A8-BEA7-1556A0ED4D63}"/>
    <cellStyle name="Comma 18 4" xfId="5963" xr:uid="{448A2479-CEC6-4871-AEB9-DB4FF117F357}"/>
    <cellStyle name="Comma 19" xfId="1102" xr:uid="{00000000-0005-0000-0000-00006F060000}"/>
    <cellStyle name="Comma 19 2" xfId="1103" xr:uid="{00000000-0005-0000-0000-000070060000}"/>
    <cellStyle name="Comma 19 2 2" xfId="5967" xr:uid="{72383C9C-4784-4813-9482-3BC982C7B6BE}"/>
    <cellStyle name="Comma 19 3" xfId="5966" xr:uid="{DC3E1C38-4A83-413D-8BE7-675F0F04640B}"/>
    <cellStyle name="Comma 2" xfId="1104" xr:uid="{00000000-0005-0000-0000-000071060000}"/>
    <cellStyle name="Comma 2 2" xfId="1105" xr:uid="{00000000-0005-0000-0000-000072060000}"/>
    <cellStyle name="Comma 2 2 2" xfId="1106" xr:uid="{00000000-0005-0000-0000-000073060000}"/>
    <cellStyle name="Comma 2 2 3" xfId="1107" xr:uid="{00000000-0005-0000-0000-000074060000}"/>
    <cellStyle name="Comma 2 2 4" xfId="1108" xr:uid="{00000000-0005-0000-0000-000075060000}"/>
    <cellStyle name="Comma 2 3" xfId="1109" xr:uid="{00000000-0005-0000-0000-000076060000}"/>
    <cellStyle name="Comma 2 3 2" xfId="5969" xr:uid="{D0558F20-2CC0-4D3C-85CC-8421E244E958}"/>
    <cellStyle name="Comma 2 4" xfId="1110" xr:uid="{00000000-0005-0000-0000-000077060000}"/>
    <cellStyle name="Comma 2 4 2" xfId="5970" xr:uid="{3AD65284-A719-4A1F-AEAE-25CB1868985C}"/>
    <cellStyle name="Comma 2 5" xfId="5968" xr:uid="{A48922FA-2DD1-4281-B3B7-93BBB912E449}"/>
    <cellStyle name="Comma 2_2. Operating Expenses" xfId="1111" xr:uid="{00000000-0005-0000-0000-000078060000}"/>
    <cellStyle name="Comma 20" xfId="1112" xr:uid="{00000000-0005-0000-0000-000079060000}"/>
    <cellStyle name="Comma 20 2" xfId="1113" xr:uid="{00000000-0005-0000-0000-00007A060000}"/>
    <cellStyle name="Comma 20 2 2" xfId="5972" xr:uid="{ED3B0E1D-14A8-4C14-84A0-A65D6E567F51}"/>
    <cellStyle name="Comma 20 3" xfId="2719" xr:uid="{00000000-0005-0000-0000-00007B060000}"/>
    <cellStyle name="Comma 20 3 2" xfId="4356" xr:uid="{00000000-0005-0000-0000-00007C060000}"/>
    <cellStyle name="Comma 20 3 2 2" xfId="7499" xr:uid="{01EDA19E-D3D7-44B1-B174-BB666AFB46A5}"/>
    <cellStyle name="Comma 20 3 3" xfId="6251" xr:uid="{1573DDC5-F1FA-4F35-852D-85A4F03DED64}"/>
    <cellStyle name="Comma 20 4" xfId="3542" xr:uid="{00000000-0005-0000-0000-00007D060000}"/>
    <cellStyle name="Comma 20 4 2" xfId="6822" xr:uid="{D77508A9-FAE0-4450-B852-775FAC48EDEE}"/>
    <cellStyle name="Comma 20 5" xfId="5971" xr:uid="{9C8CA22C-63A7-4F7F-B0C0-0426EE80DA4E}"/>
    <cellStyle name="Comma 21" xfId="5945" xr:uid="{D4E044DC-F51D-4DEB-A782-0411F59646B4}"/>
    <cellStyle name="Comma 21 2" xfId="1114" xr:uid="{00000000-0005-0000-0000-00007E060000}"/>
    <cellStyle name="Comma 21 2 2" xfId="5973" xr:uid="{761C17B3-A105-49E5-860C-044DA3D72E1E}"/>
    <cellStyle name="Comma 27 2" xfId="1115" xr:uid="{00000000-0005-0000-0000-00007F060000}"/>
    <cellStyle name="Comma 27 2 2" xfId="5974" xr:uid="{841A80A5-B1E9-4281-AA6A-3D340744E63D}"/>
    <cellStyle name="Comma 28 2" xfId="1116" xr:uid="{00000000-0005-0000-0000-000080060000}"/>
    <cellStyle name="Comma 28 2 2" xfId="5975" xr:uid="{50950062-0D8B-4452-BB86-36FA1B45E79F}"/>
    <cellStyle name="Comma 3" xfId="1117" xr:uid="{00000000-0005-0000-0000-000081060000}"/>
    <cellStyle name="Comma 3 2" xfId="1118" xr:uid="{00000000-0005-0000-0000-000082060000}"/>
    <cellStyle name="Comma 3 2 2" xfId="1119" xr:uid="{00000000-0005-0000-0000-000083060000}"/>
    <cellStyle name="Comma 3 2 2 2" xfId="5976" xr:uid="{3F9A85E1-3A23-4807-973A-BE47E6C5F6BB}"/>
    <cellStyle name="Comma 3 2 3" xfId="1120" xr:uid="{00000000-0005-0000-0000-000084060000}"/>
    <cellStyle name="Comma 3 2 3 2" xfId="5977" xr:uid="{1E542811-6048-4137-B8EB-EE4F6E5D469E}"/>
    <cellStyle name="Comma 3 2 4" xfId="1121" xr:uid="{00000000-0005-0000-0000-000085060000}"/>
    <cellStyle name="Comma 3 3" xfId="1122" xr:uid="{00000000-0005-0000-0000-000086060000}"/>
    <cellStyle name="Comma 3 3 2" xfId="5978" xr:uid="{2A639935-0F5C-400E-8E76-E4B91176DE94}"/>
    <cellStyle name="Comma 3 4" xfId="1123" xr:uid="{00000000-0005-0000-0000-000087060000}"/>
    <cellStyle name="Comma 3 4 2" xfId="5979" xr:uid="{9184CD9E-3727-4090-A856-3C48C158B3C1}"/>
    <cellStyle name="Comma 3 5" xfId="1124" xr:uid="{00000000-0005-0000-0000-000088060000}"/>
    <cellStyle name="Comma 4" xfId="1125" xr:uid="{00000000-0005-0000-0000-000089060000}"/>
    <cellStyle name="Comma 4 2" xfId="4" xr:uid="{00000000-0005-0000-0000-00008A060000}"/>
    <cellStyle name="Comma 4 2 2" xfId="5946" xr:uid="{9A211B1A-0FC2-46CD-A33E-E706FB77F1B1}"/>
    <cellStyle name="Comma 4 3" xfId="5980" xr:uid="{0A141813-B195-4760-96E2-EE7DC3E63D6F}"/>
    <cellStyle name="Comma 5" xfId="1126" xr:uid="{00000000-0005-0000-0000-00008B060000}"/>
    <cellStyle name="Comma 5 2" xfId="5981" xr:uid="{1A0FEC50-0306-4EAB-9874-1C164B78DC0B}"/>
    <cellStyle name="Comma 6" xfId="1127" xr:uid="{00000000-0005-0000-0000-00008C060000}"/>
    <cellStyle name="Comma 6 2" xfId="1128" xr:uid="{00000000-0005-0000-0000-00008D060000}"/>
    <cellStyle name="Comma 6 3" xfId="5982" xr:uid="{F708AD79-E991-4360-BE0E-D072CE01DE69}"/>
    <cellStyle name="Comma 7" xfId="1129" xr:uid="{00000000-0005-0000-0000-00008E060000}"/>
    <cellStyle name="Comma 7 2" xfId="5983" xr:uid="{A72DC273-4C38-4CBE-BC93-39AA7DBFD888}"/>
    <cellStyle name="Comma 8" xfId="1130" xr:uid="{00000000-0005-0000-0000-00008F060000}"/>
    <cellStyle name="Comma 8 2" xfId="5984" xr:uid="{7B231986-8D5B-41C6-AFC4-56BA8A0A2B76}"/>
    <cellStyle name="Comma 9" xfId="1131" xr:uid="{00000000-0005-0000-0000-000090060000}"/>
    <cellStyle name="Comma 9 2" xfId="1132" xr:uid="{00000000-0005-0000-0000-000091060000}"/>
    <cellStyle name="Comma 9 2 2" xfId="1133" xr:uid="{00000000-0005-0000-0000-000092060000}"/>
    <cellStyle name="Comma 9 2 2 2" xfId="2723" xr:uid="{00000000-0005-0000-0000-000093060000}"/>
    <cellStyle name="Comma 9 2 2 2 2" xfId="4359" xr:uid="{00000000-0005-0000-0000-000094060000}"/>
    <cellStyle name="Comma 9 2 2 2 2 2" xfId="7502" xr:uid="{C84EB4C1-09D2-4578-A46F-EE628C0C6B9A}"/>
    <cellStyle name="Comma 9 2 2 2 3" xfId="6255" xr:uid="{451C3083-62CD-42A3-BFF3-CFDBA90F0A2D}"/>
    <cellStyle name="Comma 9 2 2 3" xfId="3549" xr:uid="{00000000-0005-0000-0000-000095060000}"/>
    <cellStyle name="Comma 9 2 2 3 2" xfId="6829" xr:uid="{FC36A73B-B01F-4C40-AEE5-A3984F3E69F2}"/>
    <cellStyle name="Comma 9 2 2 4" xfId="5987" xr:uid="{7621389B-6E48-4B84-9E62-130C247056AE}"/>
    <cellStyle name="Comma 9 2 3" xfId="2722" xr:uid="{00000000-0005-0000-0000-000096060000}"/>
    <cellStyle name="Comma 9 2 3 2" xfId="4358" xr:uid="{00000000-0005-0000-0000-000097060000}"/>
    <cellStyle name="Comma 9 2 3 2 2" xfId="7501" xr:uid="{C1FEB2E5-C514-48C6-A0B9-4086D2D93646}"/>
    <cellStyle name="Comma 9 2 3 3" xfId="6254" xr:uid="{C34E1981-1789-477A-90C7-8C0080195C28}"/>
    <cellStyle name="Comma 9 2 4" xfId="3548" xr:uid="{00000000-0005-0000-0000-000098060000}"/>
    <cellStyle name="Comma 9 2 4 2" xfId="6828" xr:uid="{101A8213-986E-46B2-A6C8-3A152574FCE8}"/>
    <cellStyle name="Comma 9 2 5" xfId="5986" xr:uid="{02CDA0EF-DA49-4823-A3D3-2BE76F63E458}"/>
    <cellStyle name="Comma 9 3" xfId="1134" xr:uid="{00000000-0005-0000-0000-000099060000}"/>
    <cellStyle name="Comma 9 3 2" xfId="2724" xr:uid="{00000000-0005-0000-0000-00009A060000}"/>
    <cellStyle name="Comma 9 3 2 2" xfId="4360" xr:uid="{00000000-0005-0000-0000-00009B060000}"/>
    <cellStyle name="Comma 9 3 2 2 2" xfId="7503" xr:uid="{EEC837D1-252A-4EF3-A594-A37E421990CF}"/>
    <cellStyle name="Comma 9 3 2 3" xfId="6256" xr:uid="{27EF4A65-3E8C-452C-BA50-69BC8D6CB323}"/>
    <cellStyle name="Comma 9 3 3" xfId="3550" xr:uid="{00000000-0005-0000-0000-00009C060000}"/>
    <cellStyle name="Comma 9 3 3 2" xfId="6830" xr:uid="{E32C54C4-0AF6-4695-904D-1804B4B3B783}"/>
    <cellStyle name="Comma 9 3 4" xfId="5988" xr:uid="{402A13C4-FF04-4182-86F9-B9B823A37802}"/>
    <cellStyle name="Comma 9 4" xfId="2721" xr:uid="{00000000-0005-0000-0000-00009D060000}"/>
    <cellStyle name="Comma 9 4 2" xfId="4357" xr:uid="{00000000-0005-0000-0000-00009E060000}"/>
    <cellStyle name="Comma 9 4 2 2" xfId="7500" xr:uid="{AD4C47A4-1D35-4280-AC2C-F6E315AABD93}"/>
    <cellStyle name="Comma 9 4 3" xfId="6253" xr:uid="{3DAD7559-B268-4355-8457-BF5259F3521F}"/>
    <cellStyle name="Comma 9 5" xfId="3547" xr:uid="{00000000-0005-0000-0000-00009F060000}"/>
    <cellStyle name="Comma 9 5 2" xfId="6827" xr:uid="{437DC246-66B1-4787-8B7B-95E9A52B034C}"/>
    <cellStyle name="Comma 9 6" xfId="5985" xr:uid="{ADB65E1B-81E2-4770-9B7C-82958D71C07B}"/>
    <cellStyle name="Comma(0)" xfId="1135" xr:uid="{00000000-0005-0000-0000-0000A0060000}"/>
    <cellStyle name="Comma(1)" xfId="1136" xr:uid="{00000000-0005-0000-0000-0000A1060000}"/>
    <cellStyle name="comma(2)" xfId="1137" xr:uid="{00000000-0005-0000-0000-0000A2060000}"/>
    <cellStyle name="Comma(3)" xfId="1138" xr:uid="{00000000-0005-0000-0000-0000A3060000}"/>
    <cellStyle name="Comma(3) 2" xfId="1139" xr:uid="{00000000-0005-0000-0000-0000A4060000}"/>
    <cellStyle name="Comma(3) 2 2" xfId="1140" xr:uid="{00000000-0005-0000-0000-0000A5060000}"/>
    <cellStyle name="Comma(3) 2 2 2" xfId="2728" xr:uid="{00000000-0005-0000-0000-0000A6060000}"/>
    <cellStyle name="Comma(3) 2 2 2 2" xfId="4363" xr:uid="{00000000-0005-0000-0000-0000A7060000}"/>
    <cellStyle name="Comma(3) 2 2 2 2 2" xfId="7506" xr:uid="{C1CD08F1-A3D0-4C58-B544-90A3C842DB7C}"/>
    <cellStyle name="Comma(3) 2 2 2 3" xfId="5054" xr:uid="{00000000-0005-0000-0000-0000A8060000}"/>
    <cellStyle name="Comma(3) 2 2 2 3 2" xfId="8046" xr:uid="{6435981D-E7C0-4722-93DC-EAF9BCF97BBF}"/>
    <cellStyle name="Comma(3) 2 2 2 4" xfId="4808" xr:uid="{00000000-0005-0000-0000-0000A9060000}"/>
    <cellStyle name="Comma(3) 2 2 2 4 2" xfId="7800" xr:uid="{D7F5DB15-9C6C-4B03-97E2-DB42468AF53C}"/>
    <cellStyle name="Comma(3) 2 2 2 5" xfId="4845" xr:uid="{00000000-0005-0000-0000-0000AA060000}"/>
    <cellStyle name="Comma(3) 2 2 2 5 2" xfId="7837" xr:uid="{FECB4E49-4ED8-49AF-A1AD-BBE1E3D68F49}"/>
    <cellStyle name="Comma(3) 2 2 2 6" xfId="5712" xr:uid="{00000000-0005-0000-0000-0000AB060000}"/>
    <cellStyle name="Comma(3) 2 2 2 6 2" xfId="8690" xr:uid="{C0EDB49C-5AA3-42D9-8878-635A1AB54B2C}"/>
    <cellStyle name="Comma(3) 2 2 3" xfId="2700" xr:uid="{00000000-0005-0000-0000-0000AC060000}"/>
    <cellStyle name="Comma(3) 2 2 3 2" xfId="4337" xr:uid="{00000000-0005-0000-0000-0000AD060000}"/>
    <cellStyle name="Comma(3) 2 2 3 2 2" xfId="7480" xr:uid="{AD91E0DD-5576-49FE-A658-D24CA82E611B}"/>
    <cellStyle name="Comma(3) 2 2 3 3" xfId="5042" xr:uid="{00000000-0005-0000-0000-0000AE060000}"/>
    <cellStyle name="Comma(3) 2 2 3 3 2" xfId="8034" xr:uid="{FDC24F54-358C-46DF-87BE-F46762F382B4}"/>
    <cellStyle name="Comma(3) 2 2 3 4" xfId="3225" xr:uid="{00000000-0005-0000-0000-0000AF060000}"/>
    <cellStyle name="Comma(3) 2 2 3 4 2" xfId="6521" xr:uid="{56533776-DD37-4FBD-8160-5A258BF15C7C}"/>
    <cellStyle name="Comma(3) 2 2 3 5" xfId="5701" xr:uid="{00000000-0005-0000-0000-0000B0060000}"/>
    <cellStyle name="Comma(3) 2 2 3 5 2" xfId="8679" xr:uid="{F84EF0C5-8834-4621-B7F5-F91DA07021CB}"/>
    <cellStyle name="Comma(3) 2 2 3 6" xfId="6232" xr:uid="{40A2A77F-C496-410A-93E6-AA063BA0992F}"/>
    <cellStyle name="Comma(3) 2 2 4" xfId="3031" xr:uid="{00000000-0005-0000-0000-0000B1060000}"/>
    <cellStyle name="Comma(3) 2 2 4 2" xfId="4646" xr:uid="{00000000-0005-0000-0000-0000B2060000}"/>
    <cellStyle name="Comma(3) 2 2 4 2 2" xfId="7682" xr:uid="{181A8D4A-6A30-456B-9130-09689E41D607}"/>
    <cellStyle name="Comma(3) 2 2 4 3" xfId="5246" xr:uid="{00000000-0005-0000-0000-0000B3060000}"/>
    <cellStyle name="Comma(3) 2 2 4 3 2" xfId="8229" xr:uid="{BDB48EC0-299E-4DDE-B88A-959711161298}"/>
    <cellStyle name="Comma(3) 2 2 4 4" xfId="5567" xr:uid="{00000000-0005-0000-0000-0000B4060000}"/>
    <cellStyle name="Comma(3) 2 2 4 4 2" xfId="8549" xr:uid="{AEB4E05F-38E8-4FA8-8B4F-B71171982B50}"/>
    <cellStyle name="Comma(3) 2 2 4 5" xfId="5841" xr:uid="{00000000-0005-0000-0000-0000B5060000}"/>
    <cellStyle name="Comma(3) 2 2 4 5 2" xfId="8819" xr:uid="{75134169-2EDE-4488-B96A-E3E93208E08C}"/>
    <cellStyle name="Comma(3) 2 2 4 6" xfId="6410" xr:uid="{DF1AC20A-7AA5-4C85-8030-52D3DF04F312}"/>
    <cellStyle name="Comma(3) 2 2 5" xfId="3553" xr:uid="{00000000-0005-0000-0000-0000B6060000}"/>
    <cellStyle name="Comma(3) 2 2 5 2" xfId="6833" xr:uid="{EC2259A7-5BD8-4259-842A-B8F22653920D}"/>
    <cellStyle name="Comma(3) 2 2 6" xfId="3544" xr:uid="{00000000-0005-0000-0000-0000B7060000}"/>
    <cellStyle name="Comma(3) 2 2 6 2" xfId="6824" xr:uid="{826245A8-75FB-42DD-934B-0428767BAD95}"/>
    <cellStyle name="Comma(3) 2 2 7" xfId="3478" xr:uid="{00000000-0005-0000-0000-0000B8060000}"/>
    <cellStyle name="Comma(3) 2 2 7 2" xfId="6760" xr:uid="{25436CC4-E303-43F6-A802-7324E6FF4BE0}"/>
    <cellStyle name="Comma(3) 2 3" xfId="2727" xr:uid="{00000000-0005-0000-0000-0000B9060000}"/>
    <cellStyle name="Comma(3) 2 3 2" xfId="4362" xr:uid="{00000000-0005-0000-0000-0000BA060000}"/>
    <cellStyle name="Comma(3) 2 3 2 2" xfId="7505" xr:uid="{7F53B582-412E-496C-BC5F-6079C0D27962}"/>
    <cellStyle name="Comma(3) 2 3 3" xfId="5053" xr:uid="{00000000-0005-0000-0000-0000BB060000}"/>
    <cellStyle name="Comma(3) 2 3 3 2" xfId="8045" xr:uid="{843C07C0-B2E5-4055-ABBF-7450658DB923}"/>
    <cellStyle name="Comma(3) 2 3 4" xfId="4090" xr:uid="{00000000-0005-0000-0000-0000BC060000}"/>
    <cellStyle name="Comma(3) 2 3 4 2" xfId="7236" xr:uid="{AEDFB520-B723-4D2E-A80B-02CA9F297263}"/>
    <cellStyle name="Comma(3) 2 3 5" xfId="4844" xr:uid="{00000000-0005-0000-0000-0000BD060000}"/>
    <cellStyle name="Comma(3) 2 3 5 2" xfId="7836" xr:uid="{1900ADD1-7134-4546-B17D-77EC2BD58A19}"/>
    <cellStyle name="Comma(3) 2 3 6" xfId="5711" xr:uid="{00000000-0005-0000-0000-0000BE060000}"/>
    <cellStyle name="Comma(3) 2 3 6 2" xfId="8689" xr:uid="{51FDE528-90FE-4A4A-8BC4-069BD08B6BE8}"/>
    <cellStyle name="Comma(3) 2 4" xfId="2709" xr:uid="{00000000-0005-0000-0000-0000BF060000}"/>
    <cellStyle name="Comma(3) 2 4 2" xfId="4346" xr:uid="{00000000-0005-0000-0000-0000C0060000}"/>
    <cellStyle name="Comma(3) 2 4 2 2" xfId="7489" xr:uid="{03D19638-55F2-4800-9B70-6518D8FE9B02}"/>
    <cellStyle name="Comma(3) 2 4 3" xfId="5044" xr:uid="{00000000-0005-0000-0000-0000C1060000}"/>
    <cellStyle name="Comma(3) 2 4 3 2" xfId="8036" xr:uid="{5EDEAC54-F216-4F22-A5A7-98E203BDDC69}"/>
    <cellStyle name="Comma(3) 2 4 4" xfId="4835" xr:uid="{00000000-0005-0000-0000-0000C2060000}"/>
    <cellStyle name="Comma(3) 2 4 4 2" xfId="7827" xr:uid="{9F5DC99F-3204-4E6D-9CCB-DA88DBC4F6E9}"/>
    <cellStyle name="Comma(3) 2 4 5" xfId="5702" xr:uid="{00000000-0005-0000-0000-0000C3060000}"/>
    <cellStyle name="Comma(3) 2 4 5 2" xfId="8680" xr:uid="{726CE1D1-064D-416B-A7E1-BD7B5D9F5E1E}"/>
    <cellStyle name="Comma(3) 2 4 6" xfId="6241" xr:uid="{3CCAD09F-E0AA-4A42-A1D6-1B11FEABDC2E}"/>
    <cellStyle name="Comma(3) 2 5" xfId="3030" xr:uid="{00000000-0005-0000-0000-0000C4060000}"/>
    <cellStyle name="Comma(3) 2 5 2" xfId="4645" xr:uid="{00000000-0005-0000-0000-0000C5060000}"/>
    <cellStyle name="Comma(3) 2 5 2 2" xfId="7681" xr:uid="{BC894BC7-BBE8-4CA4-A51B-BF55502E4C42}"/>
    <cellStyle name="Comma(3) 2 5 3" xfId="5245" xr:uid="{00000000-0005-0000-0000-0000C6060000}"/>
    <cellStyle name="Comma(3) 2 5 3 2" xfId="8228" xr:uid="{A8953FC8-05BA-4D7E-860D-A748751C9AE4}"/>
    <cellStyle name="Comma(3) 2 5 4" xfId="5566" xr:uid="{00000000-0005-0000-0000-0000C7060000}"/>
    <cellStyle name="Comma(3) 2 5 4 2" xfId="8548" xr:uid="{16894A0B-81D8-4E90-BC2C-6FB3C307F7C5}"/>
    <cellStyle name="Comma(3) 2 5 5" xfId="5840" xr:uid="{00000000-0005-0000-0000-0000C8060000}"/>
    <cellStyle name="Comma(3) 2 5 5 2" xfId="8818" xr:uid="{9855A55A-55F9-498E-B102-5452B7AFB18E}"/>
    <cellStyle name="Comma(3) 2 5 6" xfId="6409" xr:uid="{CD4AA51B-4818-483C-8AC1-068DCE2C279E}"/>
    <cellStyle name="Comma(3) 2 6" xfId="3552" xr:uid="{00000000-0005-0000-0000-0000C9060000}"/>
    <cellStyle name="Comma(3) 2 6 2" xfId="6832" xr:uid="{D2A227BE-687A-41CB-B07A-681A7F60839B}"/>
    <cellStyle name="Comma(3) 2 7" xfId="3545" xr:uid="{00000000-0005-0000-0000-0000CA060000}"/>
    <cellStyle name="Comma(3) 2 7 2" xfId="6825" xr:uid="{523D8276-5842-4D79-A427-0465DEABBAFE}"/>
    <cellStyle name="Comma(3) 2 8" xfId="3477" xr:uid="{00000000-0005-0000-0000-0000CB060000}"/>
    <cellStyle name="Comma(3) 2 8 2" xfId="6759" xr:uid="{94677687-6383-4626-A307-EA8EE5589BA4}"/>
    <cellStyle name="Comma(3) 3" xfId="1141" xr:uid="{00000000-0005-0000-0000-0000CC060000}"/>
    <cellStyle name="Comma(3) 3 2" xfId="2729" xr:uid="{00000000-0005-0000-0000-0000CD060000}"/>
    <cellStyle name="Comma(3) 3 2 2" xfId="4364" xr:uid="{00000000-0005-0000-0000-0000CE060000}"/>
    <cellStyle name="Comma(3) 3 2 2 2" xfId="7507" xr:uid="{BA873FDB-7FBA-4FD8-9D94-D6EB20CC3350}"/>
    <cellStyle name="Comma(3) 3 2 3" xfId="5055" xr:uid="{00000000-0005-0000-0000-0000CF060000}"/>
    <cellStyle name="Comma(3) 3 2 3 2" xfId="8047" xr:uid="{945B70E5-1302-44F1-9E69-58220C4310E2}"/>
    <cellStyle name="Comma(3) 3 2 4" xfId="4091" xr:uid="{00000000-0005-0000-0000-0000D0060000}"/>
    <cellStyle name="Comma(3) 3 2 4 2" xfId="7237" xr:uid="{B4899A69-AE3B-4082-8D6C-75295BAD99FC}"/>
    <cellStyle name="Comma(3) 3 2 5" xfId="4846" xr:uid="{00000000-0005-0000-0000-0000D1060000}"/>
    <cellStyle name="Comma(3) 3 2 5 2" xfId="7838" xr:uid="{B4B8C3DE-1326-4343-959C-6F4683353370}"/>
    <cellStyle name="Comma(3) 3 2 6" xfId="5713" xr:uid="{00000000-0005-0000-0000-0000D2060000}"/>
    <cellStyle name="Comma(3) 3 2 6 2" xfId="8691" xr:uid="{FE419CCE-29D0-433C-AEB7-7D9D26DC3683}"/>
    <cellStyle name="Comma(3) 3 3" xfId="2699" xr:uid="{00000000-0005-0000-0000-0000D3060000}"/>
    <cellStyle name="Comma(3) 3 3 2" xfId="4336" xr:uid="{00000000-0005-0000-0000-0000D4060000}"/>
    <cellStyle name="Comma(3) 3 3 2 2" xfId="7479" xr:uid="{63B4DBBA-1E0F-49CE-BCB0-E0ED66997622}"/>
    <cellStyle name="Comma(3) 3 3 3" xfId="5041" xr:uid="{00000000-0005-0000-0000-0000D5060000}"/>
    <cellStyle name="Comma(3) 3 3 3 2" xfId="8033" xr:uid="{BF2AD851-A59C-4227-B96C-51F890F35C2F}"/>
    <cellStyle name="Comma(3) 3 3 4" xfId="3226" xr:uid="{00000000-0005-0000-0000-0000D6060000}"/>
    <cellStyle name="Comma(3) 3 3 4 2" xfId="6522" xr:uid="{DBBAFF3F-6BE2-460F-A5E9-1CDA3B00F029}"/>
    <cellStyle name="Comma(3) 3 3 5" xfId="5700" xr:uid="{00000000-0005-0000-0000-0000D7060000}"/>
    <cellStyle name="Comma(3) 3 3 5 2" xfId="8678" xr:uid="{82DAB8EB-7CCA-4C3B-B5B9-25E503567419}"/>
    <cellStyle name="Comma(3) 3 3 6" xfId="6231" xr:uid="{8A555A2B-FFB5-4483-9802-E4C043F904E3}"/>
    <cellStyle name="Comma(3) 3 4" xfId="3032" xr:uid="{00000000-0005-0000-0000-0000D8060000}"/>
    <cellStyle name="Comma(3) 3 4 2" xfId="4647" xr:uid="{00000000-0005-0000-0000-0000D9060000}"/>
    <cellStyle name="Comma(3) 3 4 2 2" xfId="7683" xr:uid="{FA841FF4-BFAB-482C-AC3D-E0A514EA3DA4}"/>
    <cellStyle name="Comma(3) 3 4 3" xfId="5247" xr:uid="{00000000-0005-0000-0000-0000DA060000}"/>
    <cellStyle name="Comma(3) 3 4 3 2" xfId="8230" xr:uid="{98696959-BD97-4F36-BEF1-A2FD929EAA32}"/>
    <cellStyle name="Comma(3) 3 4 4" xfId="5568" xr:uid="{00000000-0005-0000-0000-0000DB060000}"/>
    <cellStyle name="Comma(3) 3 4 4 2" xfId="8550" xr:uid="{325C6F3B-3375-47B7-944B-8895FF8538E3}"/>
    <cellStyle name="Comma(3) 3 4 5" xfId="5842" xr:uid="{00000000-0005-0000-0000-0000DC060000}"/>
    <cellStyle name="Comma(3) 3 4 5 2" xfId="8820" xr:uid="{D85D4A2E-33DE-46E3-AD73-73C8271BC8FB}"/>
    <cellStyle name="Comma(3) 3 4 6" xfId="6411" xr:uid="{85EEE954-ED9F-43F5-884E-7FA04FCD8A0E}"/>
    <cellStyle name="Comma(3) 3 5" xfId="3554" xr:uid="{00000000-0005-0000-0000-0000DD060000}"/>
    <cellStyle name="Comma(3) 3 5 2" xfId="6834" xr:uid="{3A7D94FA-1A83-4083-B290-D5EF527D9AC2}"/>
    <cellStyle name="Comma(3) 3 6" xfId="3543" xr:uid="{00000000-0005-0000-0000-0000DE060000}"/>
    <cellStyle name="Comma(3) 3 6 2" xfId="6823" xr:uid="{D643FED6-0B69-4046-87E8-C339929FE37D}"/>
    <cellStyle name="Comma(3) 3 7" xfId="4164" xr:uid="{00000000-0005-0000-0000-0000DF060000}"/>
    <cellStyle name="Comma(3) 3 7 2" xfId="7308" xr:uid="{8D39733F-A0B5-4AAC-B97D-2FCAF708FB62}"/>
    <cellStyle name="Comma(3) 4" xfId="2726" xr:uid="{00000000-0005-0000-0000-0000E0060000}"/>
    <cellStyle name="Comma(3) 4 2" xfId="4361" xr:uid="{00000000-0005-0000-0000-0000E1060000}"/>
    <cellStyle name="Comma(3) 4 2 2" xfId="7504" xr:uid="{3A83C3DB-08A3-49FC-A9B2-DF15985C6C09}"/>
    <cellStyle name="Comma(3) 4 3" xfId="5052" xr:uid="{00000000-0005-0000-0000-0000E2060000}"/>
    <cellStyle name="Comma(3) 4 3 2" xfId="8044" xr:uid="{E1927149-CB27-45FC-A790-40A98B3CD8D0}"/>
    <cellStyle name="Comma(3) 4 4" xfId="4089" xr:uid="{00000000-0005-0000-0000-0000E3060000}"/>
    <cellStyle name="Comma(3) 4 4 2" xfId="7235" xr:uid="{19A3BD64-0896-4F54-A5C9-0CF97A2C7636}"/>
    <cellStyle name="Comma(3) 4 5" xfId="4843" xr:uid="{00000000-0005-0000-0000-0000E4060000}"/>
    <cellStyle name="Comma(3) 4 5 2" xfId="7835" xr:uid="{F3DDDFC5-676D-43F5-8E28-AB9EC78CCE06}"/>
    <cellStyle name="Comma(3) 4 6" xfId="5710" xr:uid="{00000000-0005-0000-0000-0000E5060000}"/>
    <cellStyle name="Comma(3) 4 6 2" xfId="8688" xr:uid="{2EF157CC-3171-470F-9C6B-28F5CF208BF1}"/>
    <cellStyle name="Comma(3) 5" xfId="2710" xr:uid="{00000000-0005-0000-0000-0000E6060000}"/>
    <cellStyle name="Comma(3) 5 2" xfId="4347" xr:uid="{00000000-0005-0000-0000-0000E7060000}"/>
    <cellStyle name="Comma(3) 5 2 2" xfId="7490" xr:uid="{481B766A-AD2F-4716-AE20-6335151C516D}"/>
    <cellStyle name="Comma(3) 5 3" xfId="5045" xr:uid="{00000000-0005-0000-0000-0000E8060000}"/>
    <cellStyle name="Comma(3) 5 3 2" xfId="8037" xr:uid="{63189DEE-47BE-4DA0-AF49-7CDCDD46FB05}"/>
    <cellStyle name="Comma(3) 5 4" xfId="4836" xr:uid="{00000000-0005-0000-0000-0000E9060000}"/>
    <cellStyle name="Comma(3) 5 4 2" xfId="7828" xr:uid="{97C880F3-39ED-4A20-AE77-CFD728E9B03C}"/>
    <cellStyle name="Comma(3) 5 5" xfId="5703" xr:uid="{00000000-0005-0000-0000-0000EA060000}"/>
    <cellStyle name="Comma(3) 5 5 2" xfId="8681" xr:uid="{F43C2C3D-E51D-4033-BBF9-C068CE2A0ABD}"/>
    <cellStyle name="Comma(3) 5 6" xfId="6242" xr:uid="{9A01DC11-C0C1-416C-A60B-1560FA04E992}"/>
    <cellStyle name="Comma(3) 6" xfId="2689" xr:uid="{00000000-0005-0000-0000-0000EB060000}"/>
    <cellStyle name="Comma(3) 6 2" xfId="4326" xr:uid="{00000000-0005-0000-0000-0000EC060000}"/>
    <cellStyle name="Comma(3) 6 2 2" xfId="7469" xr:uid="{3219ED33-EDDA-4497-A35A-FC4DFDE0B5AD}"/>
    <cellStyle name="Comma(3) 6 3" xfId="5031" xr:uid="{00000000-0005-0000-0000-0000ED060000}"/>
    <cellStyle name="Comma(3) 6 3 2" xfId="8023" xr:uid="{6133215A-D5AE-4E6A-AD1E-6FED67662EE8}"/>
    <cellStyle name="Comma(3) 6 4" xfId="3235" xr:uid="{00000000-0005-0000-0000-0000EE060000}"/>
    <cellStyle name="Comma(3) 6 4 2" xfId="6531" xr:uid="{ECAEBAF9-D6E0-4D78-BC9B-D2CC604A180F}"/>
    <cellStyle name="Comma(3) 6 5" xfId="5690" xr:uid="{00000000-0005-0000-0000-0000EF060000}"/>
    <cellStyle name="Comma(3) 6 5 2" xfId="8668" xr:uid="{BEAAC85C-E066-4004-8001-A57154E41B1E}"/>
    <cellStyle name="Comma(3) 6 6" xfId="6222" xr:uid="{F1A760CA-9B0C-493F-9334-1DE4551340FC}"/>
    <cellStyle name="Comma(3) 7" xfId="3551" xr:uid="{00000000-0005-0000-0000-0000F0060000}"/>
    <cellStyle name="Comma(3) 7 2" xfId="6831" xr:uid="{16C00D93-C1EA-4B11-9A92-28028217B4CC}"/>
    <cellStyle name="Comma(3) 8" xfId="3546" xr:uid="{00000000-0005-0000-0000-0000F1060000}"/>
    <cellStyle name="Comma(3) 8 2" xfId="6826" xr:uid="{D25DA60B-1751-4D75-BAE3-1695539F5920}"/>
    <cellStyle name="Comma(3) 9" xfId="3476" xr:uid="{00000000-0005-0000-0000-0000F2060000}"/>
    <cellStyle name="Comma(3) 9 2" xfId="6758" xr:uid="{903A4FAD-A9E8-49B1-BD84-A7A4D889D50D}"/>
    <cellStyle name="Comma0" xfId="1142" xr:uid="{00000000-0005-0000-0000-0000F3060000}"/>
    <cellStyle name="Comma0 - Estilo2" xfId="1143" xr:uid="{00000000-0005-0000-0000-0000F4060000}"/>
    <cellStyle name="Comma0 - Modelo1" xfId="1144" xr:uid="{00000000-0005-0000-0000-0000F5060000}"/>
    <cellStyle name="Comma0 - Style1" xfId="1145" xr:uid="{00000000-0005-0000-0000-0000F6060000}"/>
    <cellStyle name="Comma1" xfId="1146" xr:uid="{00000000-0005-0000-0000-0000F7060000}"/>
    <cellStyle name="Comma1 - Modelo2" xfId="1147" xr:uid="{00000000-0005-0000-0000-0000F8060000}"/>
    <cellStyle name="Comma1 - Style2" xfId="1148" xr:uid="{00000000-0005-0000-0000-0000F9060000}"/>
    <cellStyle name="Comma1 2" xfId="1149" xr:uid="{00000000-0005-0000-0000-0000FA060000}"/>
    <cellStyle name="Comma1 2 2" xfId="5990" xr:uid="{5375362A-208F-4F5F-9CC8-E4D3CA9D7417}"/>
    <cellStyle name="Comma1 3" xfId="5989" xr:uid="{8E740EA9-97D4-41F5-9DDC-776338D6B7F6}"/>
    <cellStyle name="Comma2" xfId="1150" xr:uid="{00000000-0005-0000-0000-0000FB060000}"/>
    <cellStyle name="Company" xfId="1151" xr:uid="{00000000-0005-0000-0000-0000FC060000}"/>
    <cellStyle name="Company name" xfId="1152" xr:uid="{00000000-0005-0000-0000-0000FD060000}"/>
    <cellStyle name="Company_Allied" xfId="1153" xr:uid="{00000000-0005-0000-0000-0000FE060000}"/>
    <cellStyle name="CompanyTitle" xfId="1154" xr:uid="{00000000-0005-0000-0000-0000FF060000}"/>
    <cellStyle name="Copied" xfId="1155" xr:uid="{00000000-0005-0000-0000-000000070000}"/>
    <cellStyle name="Copied 2" xfId="1156" xr:uid="{00000000-0005-0000-0000-000001070000}"/>
    <cellStyle name="Corpo" xfId="1157" xr:uid="{00000000-0005-0000-0000-000002070000}"/>
    <cellStyle name="Cover Date" xfId="1158" xr:uid="{00000000-0005-0000-0000-000003070000}"/>
    <cellStyle name="Cover Subtitle" xfId="1159" xr:uid="{00000000-0005-0000-0000-000004070000}"/>
    <cellStyle name="Cover Title" xfId="1160" xr:uid="{00000000-0005-0000-0000-000005070000}"/>
    <cellStyle name="CurRatio" xfId="1161" xr:uid="{00000000-0005-0000-0000-000006070000}"/>
    <cellStyle name="CurRatio 2" xfId="1162" xr:uid="{00000000-0005-0000-0000-000007070000}"/>
    <cellStyle name="Curren - Style2" xfId="1163" xr:uid="{00000000-0005-0000-0000-000008070000}"/>
    <cellStyle name="Currency (3)" xfId="1164" xr:uid="{00000000-0005-0000-0000-000009070000}"/>
    <cellStyle name="Currency [2]" xfId="1165" xr:uid="{00000000-0005-0000-0000-00000A070000}"/>
    <cellStyle name="Currency [2] 2" xfId="1166" xr:uid="{00000000-0005-0000-0000-00000B070000}"/>
    <cellStyle name="Currency [2] 2 2" xfId="2734" xr:uid="{00000000-0005-0000-0000-00000C070000}"/>
    <cellStyle name="Currency [2] 2 2 2" xfId="4369" xr:uid="{00000000-0005-0000-0000-00000D070000}"/>
    <cellStyle name="Currency [2] 2 2 2 2" xfId="7512" xr:uid="{A57170EE-BF56-4649-83EE-A5AA7C15804B}"/>
    <cellStyle name="Currency [2] 2 2 3" xfId="5060" xr:uid="{00000000-0005-0000-0000-00000E070000}"/>
    <cellStyle name="Currency [2] 2 2 3 2" xfId="8052" xr:uid="{929B197B-9171-4621-B517-E17538E68352}"/>
    <cellStyle name="Currency [2] 2 2 4" xfId="4096" xr:uid="{00000000-0005-0000-0000-00000F070000}"/>
    <cellStyle name="Currency [2] 2 2 4 2" xfId="7242" xr:uid="{71E76403-B9CA-47EC-834B-F2CCB1F6AE8B}"/>
    <cellStyle name="Currency [2] 2 2 5" xfId="4851" xr:uid="{00000000-0005-0000-0000-000010070000}"/>
    <cellStyle name="Currency [2] 2 2 5 2" xfId="7843" xr:uid="{8B08A282-DF52-43D1-8530-F453DB7FE2E2}"/>
    <cellStyle name="Currency [2] 2 2 6" xfId="5718" xr:uid="{00000000-0005-0000-0000-000011070000}"/>
    <cellStyle name="Currency [2] 2 2 6 2" xfId="8696" xr:uid="{65C6670E-2ED4-4A40-ADD3-E1C3CC76477B}"/>
    <cellStyle name="Currency [2] 2 2 7" xfId="6262" xr:uid="{71004F1E-1BDB-4F62-8A4C-98A719D9FDE9}"/>
    <cellStyle name="Currency [2] 2 3" xfId="3114" xr:uid="{00000000-0005-0000-0000-000012070000}"/>
    <cellStyle name="Currency [2] 2 3 2" xfId="4726" xr:uid="{00000000-0005-0000-0000-000013070000}"/>
    <cellStyle name="Currency [2] 2 3 2 2" xfId="7760" xr:uid="{D710A4FE-61D6-45AC-9EEA-303C586CAC39}"/>
    <cellStyle name="Currency [2] 2 3 3" xfId="5326" xr:uid="{00000000-0005-0000-0000-000014070000}"/>
    <cellStyle name="Currency [2] 2 3 3 2" xfId="8309" xr:uid="{427AE40F-B033-4FB2-8EC4-6D51776E3217}"/>
    <cellStyle name="Currency [2] 2 3 4" xfId="5454" xr:uid="{00000000-0005-0000-0000-000015070000}"/>
    <cellStyle name="Currency [2] 2 3 4 2" xfId="8436" xr:uid="{10808DD1-33CB-4E58-96A0-D35479DBA6BA}"/>
    <cellStyle name="Currency [2] 2 3 5" xfId="5648" xr:uid="{00000000-0005-0000-0000-000016070000}"/>
    <cellStyle name="Currency [2] 2 3 5 2" xfId="8629" xr:uid="{EE546524-6D1B-4627-85A5-AF8BAB2F1103}"/>
    <cellStyle name="Currency [2] 2 3 6" xfId="5921" xr:uid="{00000000-0005-0000-0000-000017070000}"/>
    <cellStyle name="Currency [2] 2 3 6 2" xfId="8899" xr:uid="{76CE3DB4-57BB-404E-9A17-EC9F2D46F409}"/>
    <cellStyle name="Currency [2] 2 3 7" xfId="6482" xr:uid="{FAF84BFC-CC79-4217-8FFE-D1928336B326}"/>
    <cellStyle name="Currency [2] 2 4" xfId="2691" xr:uid="{00000000-0005-0000-0000-000018070000}"/>
    <cellStyle name="Currency [2] 2 4 2" xfId="4328" xr:uid="{00000000-0005-0000-0000-000019070000}"/>
    <cellStyle name="Currency [2] 2 4 2 2" xfId="7471" xr:uid="{E278334D-F2F5-4ED0-B41D-6673E71ED53A}"/>
    <cellStyle name="Currency [2] 2 4 3" xfId="5033" xr:uid="{00000000-0005-0000-0000-00001A070000}"/>
    <cellStyle name="Currency [2] 2 4 3 2" xfId="8025" xr:uid="{9C00DBCE-AED0-4D10-B44A-059E5357C511}"/>
    <cellStyle name="Currency [2] 2 4 4" xfId="3233" xr:uid="{00000000-0005-0000-0000-00001B070000}"/>
    <cellStyle name="Currency [2] 2 4 4 2" xfId="6529" xr:uid="{F3B69773-5151-46AB-B922-A641BEEBE7A9}"/>
    <cellStyle name="Currency [2] 2 4 5" xfId="5692" xr:uid="{00000000-0005-0000-0000-00001C070000}"/>
    <cellStyle name="Currency [2] 2 4 5 2" xfId="8670" xr:uid="{FE3B082C-7071-4BD2-8822-29AD618D28D6}"/>
    <cellStyle name="Currency [2] 2 4 6" xfId="6223" xr:uid="{4308530C-6401-4E6E-8058-72945F73D7D2}"/>
    <cellStyle name="Currency [2] 2 5" xfId="3115" xr:uid="{00000000-0005-0000-0000-00001D070000}"/>
    <cellStyle name="Currency [2] 2 5 2" xfId="4727" xr:uid="{00000000-0005-0000-0000-00001E070000}"/>
    <cellStyle name="Currency [2] 2 5 2 2" xfId="7761" xr:uid="{95A5DA4C-A05E-4003-9C70-EA94A553C94F}"/>
    <cellStyle name="Currency [2] 2 5 3" xfId="5327" xr:uid="{00000000-0005-0000-0000-00001F070000}"/>
    <cellStyle name="Currency [2] 2 5 3 2" xfId="8310" xr:uid="{85F94721-9EBA-4F2E-B4F1-DA8CB0BF5D95}"/>
    <cellStyle name="Currency [2] 2 5 4" xfId="5649" xr:uid="{00000000-0005-0000-0000-000020070000}"/>
    <cellStyle name="Currency [2] 2 5 4 2" xfId="8630" xr:uid="{B9BF0680-0CC0-4467-8C82-53121F02DCD7}"/>
    <cellStyle name="Currency [2] 2 5 5" xfId="5922" xr:uid="{00000000-0005-0000-0000-000021070000}"/>
    <cellStyle name="Currency [2] 2 5 5 2" xfId="8900" xr:uid="{1BF9D5B9-BE9D-4733-A602-3C6F5E2F2D01}"/>
    <cellStyle name="Currency [2] 2 5 6" xfId="6483" xr:uid="{F64FED47-4FE6-4471-9104-F01714D4B1DE}"/>
    <cellStyle name="Currency [2] 2 6" xfId="3556" xr:uid="{00000000-0005-0000-0000-000022070000}"/>
    <cellStyle name="Currency [2] 2 6 2" xfId="6836" xr:uid="{C5D5CB1D-EF70-4B13-9C27-972A613FE714}"/>
    <cellStyle name="Currency [2] 2 7" xfId="4993" xr:uid="{00000000-0005-0000-0000-000023070000}"/>
    <cellStyle name="Currency [2] 2 7 2" xfId="7985" xr:uid="{23BFC297-9295-4D01-81A6-8DE52A6EAA85}"/>
    <cellStyle name="Currency [2] 2 8" xfId="3541" xr:uid="{00000000-0005-0000-0000-000024070000}"/>
    <cellStyle name="Currency [2] 2 8 2" xfId="6821" xr:uid="{DE5DC71C-336D-4437-98ED-1C701B5BA67B}"/>
    <cellStyle name="Currency [2] 3" xfId="2733" xr:uid="{00000000-0005-0000-0000-000025070000}"/>
    <cellStyle name="Currency [2] 3 2" xfId="4368" xr:uid="{00000000-0005-0000-0000-000026070000}"/>
    <cellStyle name="Currency [2] 3 2 2" xfId="7511" xr:uid="{98335CAF-BF1E-421A-81A9-0318A1F27B5C}"/>
    <cellStyle name="Currency [2] 3 3" xfId="5059" xr:uid="{00000000-0005-0000-0000-000027070000}"/>
    <cellStyle name="Currency [2] 3 3 2" xfId="8051" xr:uid="{4C7A6167-F4AD-405B-8B4B-D8621FEAA956}"/>
    <cellStyle name="Currency [2] 3 4" xfId="4095" xr:uid="{00000000-0005-0000-0000-000028070000}"/>
    <cellStyle name="Currency [2] 3 4 2" xfId="7241" xr:uid="{5D35BFD4-6A2F-40DC-AD2E-3101AF4D57DE}"/>
    <cellStyle name="Currency [2] 3 5" xfId="4850" xr:uid="{00000000-0005-0000-0000-000029070000}"/>
    <cellStyle name="Currency [2] 3 5 2" xfId="7842" xr:uid="{50A18F98-7150-4FA7-91AC-E27FCC1ECC58}"/>
    <cellStyle name="Currency [2] 3 6" xfId="5717" xr:uid="{00000000-0005-0000-0000-00002A070000}"/>
    <cellStyle name="Currency [2] 3 6 2" xfId="8695" xr:uid="{EBA2F211-6932-400F-9236-C659858AC5DD}"/>
    <cellStyle name="Currency [2] 3 7" xfId="6261" xr:uid="{2714A685-F96B-42AB-A0FA-0F853F89FA84}"/>
    <cellStyle name="Currency [2] 4" xfId="2698" xr:uid="{00000000-0005-0000-0000-00002B070000}"/>
    <cellStyle name="Currency [2] 4 2" xfId="4335" xr:uid="{00000000-0005-0000-0000-00002C070000}"/>
    <cellStyle name="Currency [2] 4 2 2" xfId="7478" xr:uid="{8E5BCEA3-5AE6-425F-B0FD-F69017117AF2}"/>
    <cellStyle name="Currency [2] 4 3" xfId="5040" xr:uid="{00000000-0005-0000-0000-00002D070000}"/>
    <cellStyle name="Currency [2] 4 3 2" xfId="8032" xr:uid="{EDEB7B0D-7D96-41FC-971F-BC59AE898CC8}"/>
    <cellStyle name="Currency [2] 4 4" xfId="4085" xr:uid="{00000000-0005-0000-0000-00002E070000}"/>
    <cellStyle name="Currency [2] 4 4 2" xfId="7231" xr:uid="{729574E5-0F65-475D-A5B5-776F7C336225}"/>
    <cellStyle name="Currency [2] 4 5" xfId="3227" xr:uid="{00000000-0005-0000-0000-00002F070000}"/>
    <cellStyle name="Currency [2] 4 5 2" xfId="6523" xr:uid="{A45314CA-F3B4-4B2F-B746-90F7344CD21E}"/>
    <cellStyle name="Currency [2] 4 6" xfId="5699" xr:uid="{00000000-0005-0000-0000-000030070000}"/>
    <cellStyle name="Currency [2] 4 6 2" xfId="8677" xr:uid="{FD4F1C70-9B9D-4C31-89CE-6696D7F90006}"/>
    <cellStyle name="Currency [2] 4 7" xfId="6230" xr:uid="{3FAA58B8-DE70-498A-877C-DE3EF47381D9}"/>
    <cellStyle name="Currency [2] 5" xfId="3116" xr:uid="{00000000-0005-0000-0000-000031070000}"/>
    <cellStyle name="Currency [2] 5 2" xfId="4728" xr:uid="{00000000-0005-0000-0000-000032070000}"/>
    <cellStyle name="Currency [2] 5 2 2" xfId="7762" xr:uid="{FB06B9FE-BEBD-46C2-86B9-3AA5DEB20DAD}"/>
    <cellStyle name="Currency [2] 5 3" xfId="5328" xr:uid="{00000000-0005-0000-0000-000033070000}"/>
    <cellStyle name="Currency [2] 5 3 2" xfId="8311" xr:uid="{228496E2-0C56-4F7B-AFB8-D0A860A5061C}"/>
    <cellStyle name="Currency [2] 5 4" xfId="5650" xr:uid="{00000000-0005-0000-0000-000034070000}"/>
    <cellStyle name="Currency [2] 5 4 2" xfId="8631" xr:uid="{5FF11F7D-C229-4118-B150-7FCFB81547AE}"/>
    <cellStyle name="Currency [2] 5 5" xfId="5923" xr:uid="{00000000-0005-0000-0000-000035070000}"/>
    <cellStyle name="Currency [2] 5 5 2" xfId="8901" xr:uid="{FDCDCE7F-3E99-4FE4-9B32-57088D0392E7}"/>
    <cellStyle name="Currency [2] 5 6" xfId="6484" xr:uid="{CC7B90B1-5368-49E1-A41A-8B16E9F13C38}"/>
    <cellStyle name="Currency [2] 6" xfId="3029" xr:uid="{00000000-0005-0000-0000-000036070000}"/>
    <cellStyle name="Currency [2] 6 2" xfId="4644" xr:uid="{00000000-0005-0000-0000-000037070000}"/>
    <cellStyle name="Currency [2] 6 2 2" xfId="7680" xr:uid="{9BCBD9D1-4474-4898-9292-64E594066C64}"/>
    <cellStyle name="Currency [2] 6 3" xfId="5244" xr:uid="{00000000-0005-0000-0000-000038070000}"/>
    <cellStyle name="Currency [2] 6 3 2" xfId="8227" xr:uid="{3EAFCE6B-984E-402A-B0AB-35263F7A1430}"/>
    <cellStyle name="Currency [2] 6 4" xfId="5565" xr:uid="{00000000-0005-0000-0000-000039070000}"/>
    <cellStyle name="Currency [2] 6 4 2" xfId="8547" xr:uid="{71A2310B-A0B3-4E3C-8CE1-D0B7471AFA80}"/>
    <cellStyle name="Currency [2] 6 5" xfId="5839" xr:uid="{00000000-0005-0000-0000-00003A070000}"/>
    <cellStyle name="Currency [2] 6 5 2" xfId="8817" xr:uid="{157797DD-E879-4237-987F-6C1953897288}"/>
    <cellStyle name="Currency [2] 6 6" xfId="6408" xr:uid="{18720B35-D5C3-4E2B-9A7D-5C838F1BBD8E}"/>
    <cellStyle name="Currency [2] 7" xfId="3555" xr:uid="{00000000-0005-0000-0000-00003B070000}"/>
    <cellStyle name="Currency [2] 7 2" xfId="6835" xr:uid="{F9BA062F-7BD5-4E98-891E-327D2D82387E}"/>
    <cellStyle name="Currency [2] 8" xfId="3462" xr:uid="{00000000-0005-0000-0000-00003C070000}"/>
    <cellStyle name="Currency [2] 8 2" xfId="6746" xr:uid="{E856B314-F594-4742-AD66-44CB73CEC3EA}"/>
    <cellStyle name="Currency [2] 9" xfId="4815" xr:uid="{00000000-0005-0000-0000-00003D070000}"/>
    <cellStyle name="Currency [2] 9 2" xfId="7807" xr:uid="{41177981-B0BA-432B-BFE5-051DBC430EF8}"/>
    <cellStyle name="Currency 0" xfId="1167" xr:uid="{00000000-0005-0000-0000-00003E070000}"/>
    <cellStyle name="Currency 0.0" xfId="1168" xr:uid="{00000000-0005-0000-0000-00003F070000}"/>
    <cellStyle name="Currency 0.00" xfId="1169" xr:uid="{00000000-0005-0000-0000-000040070000}"/>
    <cellStyle name="Currency 0.000" xfId="1170" xr:uid="{00000000-0005-0000-0000-000041070000}"/>
    <cellStyle name="Currency 1" xfId="1171" xr:uid="{00000000-0005-0000-0000-000042070000}"/>
    <cellStyle name="Currency 10" xfId="2358" xr:uid="{00000000-0005-0000-0000-000043070000}"/>
    <cellStyle name="Currency 11" xfId="2359" xr:uid="{00000000-0005-0000-0000-000044070000}"/>
    <cellStyle name="Currency 12" xfId="2360" xr:uid="{00000000-0005-0000-0000-000045070000}"/>
    <cellStyle name="Currency 13" xfId="2361" xr:uid="{00000000-0005-0000-0000-000046070000}"/>
    <cellStyle name="Currency 14" xfId="2362" xr:uid="{00000000-0005-0000-0000-000047070000}"/>
    <cellStyle name="Currency 15" xfId="2363" xr:uid="{00000000-0005-0000-0000-000048070000}"/>
    <cellStyle name="Currency 16" xfId="2364" xr:uid="{00000000-0005-0000-0000-000049070000}"/>
    <cellStyle name="Currency 17" xfId="2365" xr:uid="{00000000-0005-0000-0000-00004A070000}"/>
    <cellStyle name="Currency 18" xfId="2366" xr:uid="{00000000-0005-0000-0000-00004B070000}"/>
    <cellStyle name="Currency 19" xfId="2367" xr:uid="{00000000-0005-0000-0000-00004C070000}"/>
    <cellStyle name="Currency 2" xfId="1172" xr:uid="{00000000-0005-0000-0000-00004D070000}"/>
    <cellStyle name="Currency 2 2" xfId="2368" xr:uid="{00000000-0005-0000-0000-00004E070000}"/>
    <cellStyle name="Currency 2 3" xfId="2369" xr:uid="{00000000-0005-0000-0000-00004F070000}"/>
    <cellStyle name="Currency 2 4" xfId="2370" xr:uid="{00000000-0005-0000-0000-000050070000}"/>
    <cellStyle name="Currency 20" xfId="2371" xr:uid="{00000000-0005-0000-0000-000051070000}"/>
    <cellStyle name="Currency 21" xfId="2372" xr:uid="{00000000-0005-0000-0000-000052070000}"/>
    <cellStyle name="Currency 22" xfId="2373" xr:uid="{00000000-0005-0000-0000-000053070000}"/>
    <cellStyle name="Currency 23" xfId="2374" xr:uid="{00000000-0005-0000-0000-000054070000}"/>
    <cellStyle name="Currency 24" xfId="2375" xr:uid="{00000000-0005-0000-0000-000055070000}"/>
    <cellStyle name="Currency 25" xfId="2376" xr:uid="{00000000-0005-0000-0000-000056070000}"/>
    <cellStyle name="Currency 26" xfId="2377" xr:uid="{00000000-0005-0000-0000-000057070000}"/>
    <cellStyle name="Currency 27" xfId="2378" xr:uid="{00000000-0005-0000-0000-000058070000}"/>
    <cellStyle name="Currency 28" xfId="2379" xr:uid="{00000000-0005-0000-0000-000059070000}"/>
    <cellStyle name="Currency 29" xfId="2380" xr:uid="{00000000-0005-0000-0000-00005A070000}"/>
    <cellStyle name="Currency 3" xfId="1173" xr:uid="{00000000-0005-0000-0000-00005B070000}"/>
    <cellStyle name="Currency 30" xfId="2381" xr:uid="{00000000-0005-0000-0000-00005C070000}"/>
    <cellStyle name="Currency 31" xfId="2382" xr:uid="{00000000-0005-0000-0000-00005D070000}"/>
    <cellStyle name="Currency 32" xfId="2383" xr:uid="{00000000-0005-0000-0000-00005E070000}"/>
    <cellStyle name="Currency 33" xfId="2384" xr:uid="{00000000-0005-0000-0000-00005F070000}"/>
    <cellStyle name="Currency 34" xfId="2385" xr:uid="{00000000-0005-0000-0000-000060070000}"/>
    <cellStyle name="Currency 35" xfId="2386" xr:uid="{00000000-0005-0000-0000-000061070000}"/>
    <cellStyle name="Currency 36" xfId="2387" xr:uid="{00000000-0005-0000-0000-000062070000}"/>
    <cellStyle name="Currency 37" xfId="2388" xr:uid="{00000000-0005-0000-0000-000063070000}"/>
    <cellStyle name="Currency 38" xfId="2389" xr:uid="{00000000-0005-0000-0000-000064070000}"/>
    <cellStyle name="Currency 39" xfId="2390" xr:uid="{00000000-0005-0000-0000-000065070000}"/>
    <cellStyle name="Currency 4" xfId="1174" xr:uid="{00000000-0005-0000-0000-000066070000}"/>
    <cellStyle name="Currency 40" xfId="2391" xr:uid="{00000000-0005-0000-0000-000067070000}"/>
    <cellStyle name="Currency 41" xfId="2392" xr:uid="{00000000-0005-0000-0000-000068070000}"/>
    <cellStyle name="Currency 42" xfId="2393" xr:uid="{00000000-0005-0000-0000-000069070000}"/>
    <cellStyle name="Currency 43" xfId="2394" xr:uid="{00000000-0005-0000-0000-00006A070000}"/>
    <cellStyle name="Currency 44" xfId="2395" xr:uid="{00000000-0005-0000-0000-00006B070000}"/>
    <cellStyle name="Currency 45" xfId="2396" xr:uid="{00000000-0005-0000-0000-00006C070000}"/>
    <cellStyle name="Currency 46" xfId="2397" xr:uid="{00000000-0005-0000-0000-00006D070000}"/>
    <cellStyle name="Currency 47" xfId="2398" xr:uid="{00000000-0005-0000-0000-00006E070000}"/>
    <cellStyle name="Currency 48" xfId="2399" xr:uid="{00000000-0005-0000-0000-00006F070000}"/>
    <cellStyle name="Currency 49" xfId="2400" xr:uid="{00000000-0005-0000-0000-000070070000}"/>
    <cellStyle name="Currency 5" xfId="1175" xr:uid="{00000000-0005-0000-0000-000071070000}"/>
    <cellStyle name="Currency 50" xfId="2401" xr:uid="{00000000-0005-0000-0000-000072070000}"/>
    <cellStyle name="Currency 51" xfId="2402" xr:uid="{00000000-0005-0000-0000-000073070000}"/>
    <cellStyle name="Currency 52" xfId="2403" xr:uid="{00000000-0005-0000-0000-000074070000}"/>
    <cellStyle name="Currency 53" xfId="2404" xr:uid="{00000000-0005-0000-0000-000075070000}"/>
    <cellStyle name="Currency 54" xfId="2405" xr:uid="{00000000-0005-0000-0000-000076070000}"/>
    <cellStyle name="Currency 6" xfId="2406" xr:uid="{00000000-0005-0000-0000-000077070000}"/>
    <cellStyle name="Currency 7" xfId="2407" xr:uid="{00000000-0005-0000-0000-000078070000}"/>
    <cellStyle name="Currency 8" xfId="2408" xr:uid="{00000000-0005-0000-0000-000079070000}"/>
    <cellStyle name="Currency 9" xfId="2409" xr:uid="{00000000-0005-0000-0000-00007A070000}"/>
    <cellStyle name="currency(0)" xfId="1176" xr:uid="{00000000-0005-0000-0000-00007B070000}"/>
    <cellStyle name="Currency(1)" xfId="1177" xr:uid="{00000000-0005-0000-0000-00007C070000}"/>
    <cellStyle name="Currency(2)" xfId="1178" xr:uid="{00000000-0005-0000-0000-00007D070000}"/>
    <cellStyle name="Currency(2) 2" xfId="1179" xr:uid="{00000000-0005-0000-0000-00007E070000}"/>
    <cellStyle name="Currency(2) 2 2" xfId="3560" xr:uid="{00000000-0005-0000-0000-00007F070000}"/>
    <cellStyle name="Currency(2) 3" xfId="3559" xr:uid="{00000000-0005-0000-0000-000080070000}"/>
    <cellStyle name="Currency0" xfId="1180" xr:uid="{00000000-0005-0000-0000-000081070000}"/>
    <cellStyle name="Currency2" xfId="1181" xr:uid="{00000000-0005-0000-0000-000082070000}"/>
    <cellStyle name="CUS.Work.Area" xfId="1182" xr:uid="{00000000-0005-0000-0000-000083070000}"/>
    <cellStyle name="custom" xfId="1183" xr:uid="{00000000-0005-0000-0000-000084070000}"/>
    <cellStyle name="custom 2" xfId="1184" xr:uid="{00000000-0005-0000-0000-000085070000}"/>
    <cellStyle name="D Table" xfId="1185" xr:uid="{00000000-0005-0000-0000-000086070000}"/>
    <cellStyle name="D Table 2" xfId="1186" xr:uid="{00000000-0005-0000-0000-000087070000}"/>
    <cellStyle name="D Table 2 2" xfId="2696" xr:uid="{00000000-0005-0000-0000-000088070000}"/>
    <cellStyle name="D Table 2 2 2" xfId="4333" xr:uid="{00000000-0005-0000-0000-000089070000}"/>
    <cellStyle name="D Table 2 2 2 2" xfId="7476" xr:uid="{416E4EDE-0D12-40DA-9576-1003505A918E}"/>
    <cellStyle name="D Table 2 2 3" xfId="5038" xr:uid="{00000000-0005-0000-0000-00008A070000}"/>
    <cellStyle name="D Table 2 2 3 2" xfId="8030" xr:uid="{EF7C1074-B053-489D-8F98-41DE7A76C30C}"/>
    <cellStyle name="D Table 2 2 4" xfId="4081" xr:uid="{00000000-0005-0000-0000-00008B070000}"/>
    <cellStyle name="D Table 2 2 4 2" xfId="7227" xr:uid="{B1CEB506-68F4-48DE-B33D-A87AF8A8D608}"/>
    <cellStyle name="D Table 2 2 5" xfId="3229" xr:uid="{00000000-0005-0000-0000-00008C070000}"/>
    <cellStyle name="D Table 2 2 5 2" xfId="6525" xr:uid="{C12CB960-8E36-4FA9-99C1-E0FB9B1DD570}"/>
    <cellStyle name="D Table 2 2 6" xfId="5697" xr:uid="{00000000-0005-0000-0000-00008D070000}"/>
    <cellStyle name="D Table 2 2 6 2" xfId="8675" xr:uid="{9FE69FF3-B009-4DF1-B305-574A5AECF0F4}"/>
    <cellStyle name="D Table 2 2 7" xfId="6228" xr:uid="{ADBB2B41-AD54-4FBB-A2F1-472526BC0C68}"/>
    <cellStyle name="D Table 2 3" xfId="3562" xr:uid="{00000000-0005-0000-0000-00008E070000}"/>
    <cellStyle name="D Table 2 3 2" xfId="6840" xr:uid="{3F8E5A4C-0BC3-48A5-A965-29F9940BA8CC}"/>
    <cellStyle name="D Table 2 4" xfId="3527" xr:uid="{00000000-0005-0000-0000-00008F070000}"/>
    <cellStyle name="D Table 2 4 2" xfId="6807" xr:uid="{70E0AA51-9711-4509-8081-D8FC196CE316}"/>
    <cellStyle name="D Table 2 5" xfId="3465" xr:uid="{00000000-0005-0000-0000-000090070000}"/>
    <cellStyle name="D Table 2 5 2" xfId="6749" xr:uid="{04D62365-329E-44C1-970B-55C696F86B0A}"/>
    <cellStyle name="D Table 2 6" xfId="4819" xr:uid="{00000000-0005-0000-0000-000091070000}"/>
    <cellStyle name="D Table 2 6 2" xfId="7811" xr:uid="{60B70639-E72D-417F-9940-0A627F690AC4}"/>
    <cellStyle name="D Table 3" xfId="2697" xr:uid="{00000000-0005-0000-0000-000092070000}"/>
    <cellStyle name="D Table 3 2" xfId="4334" xr:uid="{00000000-0005-0000-0000-000093070000}"/>
    <cellStyle name="D Table 3 2 2" xfId="7477" xr:uid="{5AE7C765-55D3-4B29-8034-2B9C2F5DDA01}"/>
    <cellStyle name="D Table 3 3" xfId="5039" xr:uid="{00000000-0005-0000-0000-000094070000}"/>
    <cellStyle name="D Table 3 3 2" xfId="8031" xr:uid="{A3ECAB95-BCB2-4C9F-9879-926C1B947F3B}"/>
    <cellStyle name="D Table 3 4" xfId="4082" xr:uid="{00000000-0005-0000-0000-000095070000}"/>
    <cellStyle name="D Table 3 4 2" xfId="7228" xr:uid="{3013A5E5-CF63-4AA3-8012-0E579D82B19A}"/>
    <cellStyle name="D Table 3 5" xfId="3228" xr:uid="{00000000-0005-0000-0000-000096070000}"/>
    <cellStyle name="D Table 3 5 2" xfId="6524" xr:uid="{F825D186-F61E-47B5-950C-D5BD8F75D93A}"/>
    <cellStyle name="D Table 3 6" xfId="5698" xr:uid="{00000000-0005-0000-0000-000097070000}"/>
    <cellStyle name="D Table 3 6 2" xfId="8676" xr:uid="{9AE70CE8-7978-49DD-9D62-041998CC87C8}"/>
    <cellStyle name="D Table 3 7" xfId="6229" xr:uid="{D09CB4E4-AF0E-4A6A-83F2-56078E42C205}"/>
    <cellStyle name="D Table 4" xfId="3561" xr:uid="{00000000-0005-0000-0000-000098070000}"/>
    <cellStyle name="D Table 4 2" xfId="6839" xr:uid="{5511042C-6AA5-4C25-B80C-AF043D363028}"/>
    <cellStyle name="D Table 5" xfId="3528" xr:uid="{00000000-0005-0000-0000-000099070000}"/>
    <cellStyle name="D Table 5 2" xfId="6808" xr:uid="{8A03267B-BF15-41D9-9FE5-03110B250481}"/>
    <cellStyle name="D Table 6" xfId="3464" xr:uid="{00000000-0005-0000-0000-00009A070000}"/>
    <cellStyle name="D Table 6 2" xfId="6748" xr:uid="{C31A98DA-01C1-4265-8A73-CDD007FF897B}"/>
    <cellStyle name="D Table 7" xfId="4816" xr:uid="{00000000-0005-0000-0000-00009B070000}"/>
    <cellStyle name="D Table 7 2" xfId="7808" xr:uid="{E23E729C-DEBB-44B3-BAC9-E977599A2204}"/>
    <cellStyle name="d_yield" xfId="1187" xr:uid="{00000000-0005-0000-0000-00009C070000}"/>
    <cellStyle name="d_yield 2" xfId="1188" xr:uid="{00000000-0005-0000-0000-00009D070000}"/>
    <cellStyle name="d_yield 2 2" xfId="2743" xr:uid="{00000000-0005-0000-0000-00009E070000}"/>
    <cellStyle name="d_yield 3" xfId="1189" xr:uid="{00000000-0005-0000-0000-00009F070000}"/>
    <cellStyle name="d_yield 3 2" xfId="2744" xr:uid="{00000000-0005-0000-0000-0000A0070000}"/>
    <cellStyle name="d_yield 4" xfId="2742" xr:uid="{00000000-0005-0000-0000-0000A1070000}"/>
    <cellStyle name="Dan" xfId="1190" xr:uid="{00000000-0005-0000-0000-0000A2070000}"/>
    <cellStyle name="Dash" xfId="1191" xr:uid="{00000000-0005-0000-0000-0000A3070000}"/>
    <cellStyle name="Data" xfId="1192" xr:uid="{00000000-0005-0000-0000-0000A4070000}"/>
    <cellStyle name="Data no deci" xfId="1193" xr:uid="{00000000-0005-0000-0000-0000A5070000}"/>
    <cellStyle name="Data Superscript" xfId="1194" xr:uid="{00000000-0005-0000-0000-0000A6070000}"/>
    <cellStyle name="Data_0dp" xfId="1195" xr:uid="{00000000-0005-0000-0000-0000A7070000}"/>
    <cellStyle name="DataBases" xfId="1196" xr:uid="{00000000-0005-0000-0000-0000A8070000}"/>
    <cellStyle name="DataToHide" xfId="1197" xr:uid="{00000000-0005-0000-0000-0000A9070000}"/>
    <cellStyle name="Date" xfId="1198" xr:uid="{00000000-0005-0000-0000-0000AA070000}"/>
    <cellStyle name="Date [mmm-yy]" xfId="1199" xr:uid="{00000000-0005-0000-0000-0000AB070000}"/>
    <cellStyle name="Date [mmm-yy] 2" xfId="2410" xr:uid="{00000000-0005-0000-0000-0000AC070000}"/>
    <cellStyle name="date 2" xfId="2411" xr:uid="{00000000-0005-0000-0000-0000AD070000}"/>
    <cellStyle name="Date 3" xfId="2412" xr:uid="{00000000-0005-0000-0000-0000AE070000}"/>
    <cellStyle name="Date 4" xfId="2413" xr:uid="{00000000-0005-0000-0000-0000AF070000}"/>
    <cellStyle name="Date Aligned" xfId="1200" xr:uid="{00000000-0005-0000-0000-0000B0070000}"/>
    <cellStyle name="DATE_Ahold" xfId="1201" xr:uid="{00000000-0005-0000-0000-0000B1070000}"/>
    <cellStyle name="Dates" xfId="1202" xr:uid="{00000000-0005-0000-0000-0000B2070000}"/>
    <cellStyle name="DateYear" xfId="1203" xr:uid="{00000000-0005-0000-0000-0000B3070000}"/>
    <cellStyle name="days" xfId="1204" xr:uid="{00000000-0005-0000-0000-0000B4070000}"/>
    <cellStyle name="DC_TABELA" xfId="1205" xr:uid="{00000000-0005-0000-0000-0000B5070000}"/>
    <cellStyle name="Dec" xfId="1206" xr:uid="{00000000-0005-0000-0000-0000B6070000}"/>
    <cellStyle name="default" xfId="1207" xr:uid="{00000000-0005-0000-0000-0000B7070000}"/>
    <cellStyle name="Derive" xfId="1208" xr:uid="{00000000-0005-0000-0000-0000B8070000}"/>
    <cellStyle name="Dezimal [0]_Compiling Utility Macros" xfId="1209" xr:uid="{00000000-0005-0000-0000-0000B9070000}"/>
    <cellStyle name="Dezimal_Compiling Utility Macros" xfId="1210" xr:uid="{00000000-0005-0000-0000-0000BA070000}"/>
    <cellStyle name="Dia" xfId="1211" xr:uid="{00000000-0005-0000-0000-0000BB070000}"/>
    <cellStyle name="Diseño" xfId="1212" xr:uid="{00000000-0005-0000-0000-0000BC070000}"/>
    <cellStyle name="Diseño 2" xfId="1213" xr:uid="{00000000-0005-0000-0000-0000BD070000}"/>
    <cellStyle name="Diseño 3" xfId="1214" xr:uid="{00000000-0005-0000-0000-0000BE070000}"/>
    <cellStyle name="Dollar" xfId="1215" xr:uid="{00000000-0005-0000-0000-0000BF070000}"/>
    <cellStyle name="Dollar 2" xfId="2414" xr:uid="{00000000-0005-0000-0000-0000C0070000}"/>
    <cellStyle name="Dollars" xfId="1216" xr:uid="{00000000-0005-0000-0000-0000C1070000}"/>
    <cellStyle name="DollarWhole" xfId="1217" xr:uid="{00000000-0005-0000-0000-0000C2070000}"/>
    <cellStyle name="Domma_Worksheet in   Compulsório de Depósito a Prazo" xfId="1218" xr:uid="{00000000-0005-0000-0000-0000C3070000}"/>
    <cellStyle name="Dotted Line" xfId="1219" xr:uid="{00000000-0005-0000-0000-0000C4070000}"/>
    <cellStyle name="Duizenden" xfId="1220" xr:uid="{00000000-0005-0000-0000-0000C5070000}"/>
    <cellStyle name="dx" xfId="1221" xr:uid="{00000000-0005-0000-0000-0000C6070000}"/>
    <cellStyle name="Dziesiętny [0]_Arkusz1" xfId="1222" xr:uid="{00000000-0005-0000-0000-0000C7070000}"/>
    <cellStyle name="Dziesiętny_Arkusz1" xfId="1223" xr:uid="{00000000-0005-0000-0000-0000C8070000}"/>
    <cellStyle name="E" xfId="1224" xr:uid="{00000000-0005-0000-0000-0000C9070000}"/>
    <cellStyle name="E 2" xfId="1225" xr:uid="{00000000-0005-0000-0000-0000CA070000}"/>
    <cellStyle name="E 2 2" xfId="3567" xr:uid="{00000000-0005-0000-0000-0000CB070000}"/>
    <cellStyle name="E 3" xfId="3566" xr:uid="{00000000-0005-0000-0000-0000CC070000}"/>
    <cellStyle name="ec" xfId="1226" xr:uid="{00000000-0005-0000-0000-0000CD070000}"/>
    <cellStyle name="Eingabe" xfId="1227" xr:uid="{00000000-0005-0000-0000-0000CE070000}"/>
    <cellStyle name="emp" xfId="1228" xr:uid="{00000000-0005-0000-0000-0000CF070000}"/>
    <cellStyle name="Encabez1" xfId="1229" xr:uid="{00000000-0005-0000-0000-0000D0070000}"/>
    <cellStyle name="Encabez2" xfId="1230" xr:uid="{00000000-0005-0000-0000-0000D1070000}"/>
    <cellStyle name="Encabezado 4" xfId="1231" xr:uid="{00000000-0005-0000-0000-0000D2070000}"/>
    <cellStyle name="Ênfase1" xfId="1232" xr:uid="{00000000-0005-0000-0000-0000D3070000}"/>
    <cellStyle name="Ênfase1 2" xfId="1233" xr:uid="{00000000-0005-0000-0000-0000D4070000}"/>
    <cellStyle name="Ênfase2" xfId="1234" xr:uid="{00000000-0005-0000-0000-0000D5070000}"/>
    <cellStyle name="Ênfase2 2" xfId="1235" xr:uid="{00000000-0005-0000-0000-0000D6070000}"/>
    <cellStyle name="Ênfase3" xfId="1236" xr:uid="{00000000-0005-0000-0000-0000D7070000}"/>
    <cellStyle name="Ênfase3 2" xfId="1237" xr:uid="{00000000-0005-0000-0000-0000D8070000}"/>
    <cellStyle name="Ênfase4" xfId="1238" xr:uid="{00000000-0005-0000-0000-0000D9070000}"/>
    <cellStyle name="Ênfase4 2" xfId="1239" xr:uid="{00000000-0005-0000-0000-0000DA070000}"/>
    <cellStyle name="Ênfase5" xfId="1240" xr:uid="{00000000-0005-0000-0000-0000DB070000}"/>
    <cellStyle name="Ênfase5 2" xfId="1241" xr:uid="{00000000-0005-0000-0000-0000DC070000}"/>
    <cellStyle name="Ênfase6" xfId="1242" xr:uid="{00000000-0005-0000-0000-0000DD070000}"/>
    <cellStyle name="Ênfase6 2" xfId="1243" xr:uid="{00000000-0005-0000-0000-0000DE070000}"/>
    <cellStyle name="Énfasis1" xfId="1244" xr:uid="{00000000-0005-0000-0000-0000DF070000}"/>
    <cellStyle name="Énfasis2" xfId="1245" xr:uid="{00000000-0005-0000-0000-0000E0070000}"/>
    <cellStyle name="Énfasis3" xfId="1246" xr:uid="{00000000-0005-0000-0000-0000E1070000}"/>
    <cellStyle name="Énfasis4" xfId="1247" xr:uid="{00000000-0005-0000-0000-0000E2070000}"/>
    <cellStyle name="Énfasis5" xfId="1248" xr:uid="{00000000-0005-0000-0000-0000E3070000}"/>
    <cellStyle name="Énfasis6" xfId="1249" xr:uid="{00000000-0005-0000-0000-0000E4070000}"/>
    <cellStyle name="Entered" xfId="1250" xr:uid="{00000000-0005-0000-0000-0000E5070000}"/>
    <cellStyle name="Entered 2" xfId="1251" xr:uid="{00000000-0005-0000-0000-0000E6070000}"/>
    <cellStyle name="Entities" xfId="1252" xr:uid="{00000000-0005-0000-0000-0000E7070000}"/>
    <cellStyle name="Entrada" xfId="1253" xr:uid="{00000000-0005-0000-0000-0000E8070000}"/>
    <cellStyle name="Entrada 2" xfId="1254" xr:uid="{00000000-0005-0000-0000-0000E9070000}"/>
    <cellStyle name="Entrada 2 2" xfId="1255" xr:uid="{00000000-0005-0000-0000-0000EA070000}"/>
    <cellStyle name="Entrada 2 2 2" xfId="2750" xr:uid="{00000000-0005-0000-0000-0000EB070000}"/>
    <cellStyle name="Entrada 2 2 2 2" xfId="4384" xr:uid="{00000000-0005-0000-0000-0000EC070000}"/>
    <cellStyle name="Entrada 2 2 2 2 2" xfId="7527" xr:uid="{6EFF4EE2-AD5D-4750-8631-199E842A77C8}"/>
    <cellStyle name="Entrada 2 2 2 3" xfId="5073" xr:uid="{00000000-0005-0000-0000-0000ED070000}"/>
    <cellStyle name="Entrada 2 2 2 3 2" xfId="8065" xr:uid="{0B0ABA4B-488C-4E1C-A35F-06925D8CCCFF}"/>
    <cellStyle name="Entrada 2 2 2 4" xfId="4107" xr:uid="{00000000-0005-0000-0000-0000EE070000}"/>
    <cellStyle name="Entrada 2 2 2 4 2" xfId="7253" xr:uid="{72D0C4C3-F0F2-461E-A3C8-3DB6EC15092E}"/>
    <cellStyle name="Entrada 2 2 2 5" xfId="4863" xr:uid="{00000000-0005-0000-0000-0000EF070000}"/>
    <cellStyle name="Entrada 2 2 2 5 2" xfId="7855" xr:uid="{847C9251-3D4D-4771-867B-E297C780C57B}"/>
    <cellStyle name="Entrada 2 2 2 6" xfId="5731" xr:uid="{00000000-0005-0000-0000-0000F0070000}"/>
    <cellStyle name="Entrada 2 2 2 6 2" xfId="8709" xr:uid="{AB0EFBE5-FE0B-4B09-AED5-54B9AECF8A22}"/>
    <cellStyle name="Entrada 2 2 2 7" xfId="6275" xr:uid="{A1BFF728-1C19-45A5-AE10-7035370AC83A}"/>
    <cellStyle name="Entrada 2 2 3" xfId="2684" xr:uid="{00000000-0005-0000-0000-0000F1070000}"/>
    <cellStyle name="Entrada 2 2 3 2" xfId="4322" xr:uid="{00000000-0005-0000-0000-0000F2070000}"/>
    <cellStyle name="Entrada 2 2 3 2 2" xfId="7465" xr:uid="{D88AADED-307A-4530-8487-FE226B02B8D2}"/>
    <cellStyle name="Entrada 2 2 3 3" xfId="5027" xr:uid="{00000000-0005-0000-0000-0000F3070000}"/>
    <cellStyle name="Entrada 2 2 3 3 2" xfId="8019" xr:uid="{2670DBA1-C017-4713-8F6A-90594107A350}"/>
    <cellStyle name="Entrada 2 2 3 4" xfId="4073" xr:uid="{00000000-0005-0000-0000-0000F4070000}"/>
    <cellStyle name="Entrada 2 2 3 4 2" xfId="7219" xr:uid="{61A71DF6-0AF6-4411-8EC0-257D8A072683}"/>
    <cellStyle name="Entrada 2 2 3 5" xfId="3239" xr:uid="{00000000-0005-0000-0000-0000F5070000}"/>
    <cellStyle name="Entrada 2 2 3 5 2" xfId="6535" xr:uid="{20892CA3-5131-4588-833F-120343B4BD1F}"/>
    <cellStyle name="Entrada 2 2 3 6" xfId="5686" xr:uid="{00000000-0005-0000-0000-0000F6070000}"/>
    <cellStyle name="Entrada 2 2 3 6 2" xfId="8664" xr:uid="{BFE827EB-8DF1-4AC8-99D1-B6C82E815758}"/>
    <cellStyle name="Entrada 2 2 3 7" xfId="6218" xr:uid="{1AABCDD2-2191-40CC-A12C-14E63DB43F21}"/>
    <cellStyle name="Entrada 2 2 4" xfId="3012" xr:uid="{00000000-0005-0000-0000-0000F7070000}"/>
    <cellStyle name="Entrada 2 2 4 2" xfId="4629" xr:uid="{00000000-0005-0000-0000-0000F8070000}"/>
    <cellStyle name="Entrada 2 2 4 2 2" xfId="7665" xr:uid="{B2E8BD4C-E8DA-4484-A452-C5AAE21204A4}"/>
    <cellStyle name="Entrada 2 2 4 3" xfId="5227" xr:uid="{00000000-0005-0000-0000-0000F9070000}"/>
    <cellStyle name="Entrada 2 2 4 3 2" xfId="8210" xr:uid="{0693F406-A7B3-4D1B-8401-9EAD7503250F}"/>
    <cellStyle name="Entrada 2 2 4 4" xfId="5552" xr:uid="{00000000-0005-0000-0000-0000FA070000}"/>
    <cellStyle name="Entrada 2 2 4 4 2" xfId="8534" xr:uid="{2957675D-B29F-4459-A44A-446B2C2FE4C3}"/>
    <cellStyle name="Entrada 2 2 4 5" xfId="5826" xr:uid="{00000000-0005-0000-0000-0000FB070000}"/>
    <cellStyle name="Entrada 2 2 4 5 2" xfId="8804" xr:uid="{0F5CAE5F-DE5D-4413-A0CE-BED5F1B0ACC8}"/>
    <cellStyle name="Entrada 2 2 4 6" xfId="6399" xr:uid="{FE9F927B-B307-4C93-AFAC-7CA7AE738ECE}"/>
    <cellStyle name="Entrada 2 2 5" xfId="3578" xr:uid="{00000000-0005-0000-0000-0000FC070000}"/>
    <cellStyle name="Entrada 2 2 5 2" xfId="6854" xr:uid="{13A68BA4-40DB-47CD-B771-36EDF15C478D}"/>
    <cellStyle name="Entrada 2 2 6" xfId="3474" xr:uid="{00000000-0005-0000-0000-0000FD070000}"/>
    <cellStyle name="Entrada 2 2 6 2" xfId="6756" xr:uid="{FED2B408-4E31-4DE6-A1EB-8927FB4796DF}"/>
    <cellStyle name="Entrada 2 2 7" xfId="3522" xr:uid="{00000000-0005-0000-0000-0000FE070000}"/>
    <cellStyle name="Entrada 2 2 7 2" xfId="6802" xr:uid="{B99D03DA-CFB4-492F-8A86-B51275B9AF7A}"/>
    <cellStyle name="Entrada 2 3" xfId="2749" xr:uid="{00000000-0005-0000-0000-0000FF070000}"/>
    <cellStyle name="Entrada 2 3 2" xfId="4383" xr:uid="{00000000-0005-0000-0000-000000080000}"/>
    <cellStyle name="Entrada 2 3 2 2" xfId="7526" xr:uid="{022A2CA7-5986-4FB5-91B4-7C72BA3C00AC}"/>
    <cellStyle name="Entrada 2 3 3" xfId="5072" xr:uid="{00000000-0005-0000-0000-000001080000}"/>
    <cellStyle name="Entrada 2 3 3 2" xfId="8064" xr:uid="{A8541957-6FF1-4525-A41D-0BA3D727D9F1}"/>
    <cellStyle name="Entrada 2 3 4" xfId="4106" xr:uid="{00000000-0005-0000-0000-000002080000}"/>
    <cellStyle name="Entrada 2 3 4 2" xfId="7252" xr:uid="{35180EB8-118E-4F0B-8E5B-2BC434D4698E}"/>
    <cellStyle name="Entrada 2 3 5" xfId="4862" xr:uid="{00000000-0005-0000-0000-000003080000}"/>
    <cellStyle name="Entrada 2 3 5 2" xfId="7854" xr:uid="{0ECA230B-1443-4595-AA4B-6DF13CFE80F9}"/>
    <cellStyle name="Entrada 2 3 6" xfId="5730" xr:uid="{00000000-0005-0000-0000-000004080000}"/>
    <cellStyle name="Entrada 2 3 6 2" xfId="8708" xr:uid="{8C22C262-EF34-474A-AC21-7A005224757B}"/>
    <cellStyle name="Entrada 2 3 7" xfId="6274" xr:uid="{6C74A276-EE39-46F3-9DFA-6AB34C4195B6}"/>
    <cellStyle name="Entrada 2 4" xfId="2685" xr:uid="{00000000-0005-0000-0000-000005080000}"/>
    <cellStyle name="Entrada 2 4 2" xfId="4323" xr:uid="{00000000-0005-0000-0000-000006080000}"/>
    <cellStyle name="Entrada 2 4 2 2" xfId="7466" xr:uid="{8763D1FB-0275-4F42-9BC5-89B69C06085E}"/>
    <cellStyle name="Entrada 2 4 3" xfId="5028" xr:uid="{00000000-0005-0000-0000-000007080000}"/>
    <cellStyle name="Entrada 2 4 3 2" xfId="8020" xr:uid="{51369D33-48B1-435D-92CE-917BCD114992}"/>
    <cellStyle name="Entrada 2 4 4" xfId="4074" xr:uid="{00000000-0005-0000-0000-000008080000}"/>
    <cellStyle name="Entrada 2 4 4 2" xfId="7220" xr:uid="{AD7F06FB-ECAB-48F2-A356-2E4795B18359}"/>
    <cellStyle name="Entrada 2 4 5" xfId="3238" xr:uid="{00000000-0005-0000-0000-000009080000}"/>
    <cellStyle name="Entrada 2 4 5 2" xfId="6534" xr:uid="{2746B598-6CE0-4FFE-9BF0-1F7B888DF6CE}"/>
    <cellStyle name="Entrada 2 4 6" xfId="5687" xr:uid="{00000000-0005-0000-0000-00000A080000}"/>
    <cellStyle name="Entrada 2 4 6 2" xfId="8665" xr:uid="{2DA74870-33AF-4E2A-94AA-63448867BA86}"/>
    <cellStyle name="Entrada 2 4 7" xfId="6219" xr:uid="{BF081A3A-7688-41B8-9723-00422D4F2E5C}"/>
    <cellStyle name="Entrada 2 5" xfId="3013" xr:uid="{00000000-0005-0000-0000-00000B080000}"/>
    <cellStyle name="Entrada 2 5 2" xfId="4630" xr:uid="{00000000-0005-0000-0000-00000C080000}"/>
    <cellStyle name="Entrada 2 5 2 2" xfId="7666" xr:uid="{36226EA6-CBA3-46EF-8D30-104D16CA5790}"/>
    <cellStyle name="Entrada 2 5 3" xfId="5228" xr:uid="{00000000-0005-0000-0000-00000D080000}"/>
    <cellStyle name="Entrada 2 5 3 2" xfId="8211" xr:uid="{E4B05B74-81EA-4DF0-AA76-278A85F1A7A7}"/>
    <cellStyle name="Entrada 2 5 4" xfId="5553" xr:uid="{00000000-0005-0000-0000-00000E080000}"/>
    <cellStyle name="Entrada 2 5 4 2" xfId="8535" xr:uid="{E067D2E2-D309-42FF-BACF-E7DD07C2CE3D}"/>
    <cellStyle name="Entrada 2 5 5" xfId="5827" xr:uid="{00000000-0005-0000-0000-00000F080000}"/>
    <cellStyle name="Entrada 2 5 5 2" xfId="8805" xr:uid="{35EE1CC3-33FB-4568-88DA-6F594DB9F6DA}"/>
    <cellStyle name="Entrada 2 5 6" xfId="6400" xr:uid="{CD93D95F-94C8-4832-9B97-0F58A466A552}"/>
    <cellStyle name="Entrada 2 6" xfId="3577" xr:uid="{00000000-0005-0000-0000-000010080000}"/>
    <cellStyle name="Entrada 2 6 2" xfId="6853" xr:uid="{A721687C-878D-443C-AB77-FE5B6880FD89}"/>
    <cellStyle name="Entrada 2 7" xfId="3473" xr:uid="{00000000-0005-0000-0000-000011080000}"/>
    <cellStyle name="Entrada 2 7 2" xfId="6755" xr:uid="{B446010E-397B-4C00-BDBD-2863049619A4}"/>
    <cellStyle name="Entrada 2 8" xfId="3523" xr:uid="{00000000-0005-0000-0000-000012080000}"/>
    <cellStyle name="Entrada 2 8 2" xfId="6803" xr:uid="{8BD0FC56-DA62-4407-A092-F9215A0F851C}"/>
    <cellStyle name="Entrada 3" xfId="1256" xr:uid="{00000000-0005-0000-0000-000013080000}"/>
    <cellStyle name="Entrada 3 2" xfId="2751" xr:uid="{00000000-0005-0000-0000-000014080000}"/>
    <cellStyle name="Entrada 3 2 2" xfId="4385" xr:uid="{00000000-0005-0000-0000-000015080000}"/>
    <cellStyle name="Entrada 3 2 2 2" xfId="7528" xr:uid="{280480DD-8203-4A2A-99F6-7BB1EAFCD0FC}"/>
    <cellStyle name="Entrada 3 2 3" xfId="5074" xr:uid="{00000000-0005-0000-0000-000016080000}"/>
    <cellStyle name="Entrada 3 2 3 2" xfId="8066" xr:uid="{4EBCFB34-A77F-49F7-A619-D8EEA3DCD842}"/>
    <cellStyle name="Entrada 3 2 4" xfId="4108" xr:uid="{00000000-0005-0000-0000-000017080000}"/>
    <cellStyle name="Entrada 3 2 4 2" xfId="7254" xr:uid="{9E327D22-8E89-4949-82EB-221EC6C0A1AC}"/>
    <cellStyle name="Entrada 3 2 5" xfId="4864" xr:uid="{00000000-0005-0000-0000-000018080000}"/>
    <cellStyle name="Entrada 3 2 5 2" xfId="7856" xr:uid="{F9FC7DA6-C7FE-4C5F-AB4D-AC8CC0347BF3}"/>
    <cellStyle name="Entrada 3 2 6" xfId="5732" xr:uid="{00000000-0005-0000-0000-000019080000}"/>
    <cellStyle name="Entrada 3 2 6 2" xfId="8710" xr:uid="{C3497A14-1C26-453B-9CD3-E949621D6D11}"/>
    <cellStyle name="Entrada 3 2 7" xfId="6276" xr:uid="{87A8ADE7-16D1-484F-9609-D9A32BE4BE2D}"/>
    <cellStyle name="Entrada 3 3" xfId="2683" xr:uid="{00000000-0005-0000-0000-00001A080000}"/>
    <cellStyle name="Entrada 3 3 2" xfId="4321" xr:uid="{00000000-0005-0000-0000-00001B080000}"/>
    <cellStyle name="Entrada 3 3 2 2" xfId="7464" xr:uid="{69FD9807-5B0A-4AAC-9FF9-187561DA7E47}"/>
    <cellStyle name="Entrada 3 3 3" xfId="5026" xr:uid="{00000000-0005-0000-0000-00001C080000}"/>
    <cellStyle name="Entrada 3 3 3 2" xfId="8018" xr:uid="{07904FA0-ECE5-417F-BBE9-1EE8DCF04C89}"/>
    <cellStyle name="Entrada 3 3 4" xfId="4072" xr:uid="{00000000-0005-0000-0000-00001D080000}"/>
    <cellStyle name="Entrada 3 3 4 2" xfId="7218" xr:uid="{569E0D79-F309-4DE9-95D9-1CE64FBE7EAE}"/>
    <cellStyle name="Entrada 3 3 5" xfId="3240" xr:uid="{00000000-0005-0000-0000-00001E080000}"/>
    <cellStyle name="Entrada 3 3 5 2" xfId="6536" xr:uid="{83894426-593C-4255-AD35-F8537FA12B85}"/>
    <cellStyle name="Entrada 3 3 6" xfId="5685" xr:uid="{00000000-0005-0000-0000-00001F080000}"/>
    <cellStyle name="Entrada 3 3 6 2" xfId="8663" xr:uid="{E3FD5138-E1DF-400A-9F84-EF27C38B1F44}"/>
    <cellStyle name="Entrada 3 3 7" xfId="6217" xr:uid="{B44B0CF1-FDDB-41D0-8606-8BCE3AEA25C1}"/>
    <cellStyle name="Entrada 3 4" xfId="3011" xr:uid="{00000000-0005-0000-0000-000020080000}"/>
    <cellStyle name="Entrada 3 4 2" xfId="4628" xr:uid="{00000000-0005-0000-0000-000021080000}"/>
    <cellStyle name="Entrada 3 4 2 2" xfId="7664" xr:uid="{1E35E6BB-9DD0-4C16-8412-358A21D04428}"/>
    <cellStyle name="Entrada 3 4 3" xfId="5226" xr:uid="{00000000-0005-0000-0000-000022080000}"/>
    <cellStyle name="Entrada 3 4 3 2" xfId="8209" xr:uid="{28A09F18-232B-48F3-AB76-61DA88353E8E}"/>
    <cellStyle name="Entrada 3 4 4" xfId="5551" xr:uid="{00000000-0005-0000-0000-000023080000}"/>
    <cellStyle name="Entrada 3 4 4 2" xfId="8533" xr:uid="{15DF2CF3-74A9-4248-9678-4748496C29E2}"/>
    <cellStyle name="Entrada 3 4 5" xfId="5825" xr:uid="{00000000-0005-0000-0000-000024080000}"/>
    <cellStyle name="Entrada 3 4 5 2" xfId="8803" xr:uid="{A68667D0-0763-4010-9429-0560ED0CD01D}"/>
    <cellStyle name="Entrada 3 4 6" xfId="6398" xr:uid="{9AB2964C-1845-4300-BE7C-8B017F299B8E}"/>
    <cellStyle name="Entrada 3 5" xfId="3579" xr:uid="{00000000-0005-0000-0000-000025080000}"/>
    <cellStyle name="Entrada 3 5 2" xfId="6855" xr:uid="{E9A415B3-456B-4FCE-B58A-667627F32DDB}"/>
    <cellStyle name="Entrada 3 6" xfId="3475" xr:uid="{00000000-0005-0000-0000-000026080000}"/>
    <cellStyle name="Entrada 3 6 2" xfId="6757" xr:uid="{E58EA341-391D-4F43-B2B2-AD4DC1634BFA}"/>
    <cellStyle name="Entrada 3 7" xfId="3521" xr:uid="{00000000-0005-0000-0000-000027080000}"/>
    <cellStyle name="Entrada 3 7 2" xfId="6801" xr:uid="{C24E4475-CC74-4EC0-8B28-35D566F9F1BE}"/>
    <cellStyle name="Entrada 4" xfId="2748" xr:uid="{00000000-0005-0000-0000-000028080000}"/>
    <cellStyle name="Entrada 4 2" xfId="4382" xr:uid="{00000000-0005-0000-0000-000029080000}"/>
    <cellStyle name="Entrada 4 2 2" xfId="7525" xr:uid="{328B92A3-FAFE-4059-84C1-A721AB6194C2}"/>
    <cellStyle name="Entrada 4 3" xfId="5071" xr:uid="{00000000-0005-0000-0000-00002A080000}"/>
    <cellStyle name="Entrada 4 3 2" xfId="8063" xr:uid="{25ABF03A-44B1-4496-BB12-AD265F1289BA}"/>
    <cellStyle name="Entrada 4 4" xfId="4874" xr:uid="{00000000-0005-0000-0000-00002B080000}"/>
    <cellStyle name="Entrada 4 4 2" xfId="7866" xr:uid="{887C148E-9542-4E19-AB67-82307262FE41}"/>
    <cellStyle name="Entrada 4 5" xfId="4861" xr:uid="{00000000-0005-0000-0000-00002C080000}"/>
    <cellStyle name="Entrada 4 5 2" xfId="7853" xr:uid="{6080E6C5-5F3C-4565-9BB2-8E14652C0E92}"/>
    <cellStyle name="Entrada 4 6" xfId="5729" xr:uid="{00000000-0005-0000-0000-00002D080000}"/>
    <cellStyle name="Entrada 4 6 2" xfId="8707" xr:uid="{892B7675-1D9F-4869-87B2-FE08303C4B6F}"/>
    <cellStyle name="Entrada 4 7" xfId="6273" xr:uid="{ED18969C-C911-4E8B-B7E0-76DFEC883CC2}"/>
    <cellStyle name="Entrada 5" xfId="2686" xr:uid="{00000000-0005-0000-0000-00002E080000}"/>
    <cellStyle name="Entrada 5 2" xfId="4324" xr:uid="{00000000-0005-0000-0000-00002F080000}"/>
    <cellStyle name="Entrada 5 2 2" xfId="7467" xr:uid="{FC0CC21E-3359-48C1-AFBC-BE3CF7D60552}"/>
    <cellStyle name="Entrada 5 3" xfId="5029" xr:uid="{00000000-0005-0000-0000-000030080000}"/>
    <cellStyle name="Entrada 5 3 2" xfId="8021" xr:uid="{1A08F642-1D08-45A2-A634-77323CE1D238}"/>
    <cellStyle name="Entrada 5 4" xfId="4169" xr:uid="{00000000-0005-0000-0000-000031080000}"/>
    <cellStyle name="Entrada 5 4 2" xfId="7313" xr:uid="{EAE3A5FE-A1B0-43B1-8704-B715606C1162}"/>
    <cellStyle name="Entrada 5 5" xfId="3237" xr:uid="{00000000-0005-0000-0000-000032080000}"/>
    <cellStyle name="Entrada 5 5 2" xfId="6533" xr:uid="{748E8209-9CB4-45B7-B76A-513CE85EF4CD}"/>
    <cellStyle name="Entrada 5 6" xfId="5688" xr:uid="{00000000-0005-0000-0000-000033080000}"/>
    <cellStyle name="Entrada 5 6 2" xfId="8666" xr:uid="{0BCE3D7B-8D1A-49E0-878D-5EFC8DABF816}"/>
    <cellStyle name="Entrada 5 7" xfId="6220" xr:uid="{045364A1-2B1B-40FF-8AFD-A826B446CF8D}"/>
    <cellStyle name="Entrada 6" xfId="3014" xr:uid="{00000000-0005-0000-0000-000034080000}"/>
    <cellStyle name="Entrada 6 2" xfId="4631" xr:uid="{00000000-0005-0000-0000-000035080000}"/>
    <cellStyle name="Entrada 6 2 2" xfId="7667" xr:uid="{4318C381-17CE-469E-AA40-9D17FB063137}"/>
    <cellStyle name="Entrada 6 3" xfId="5229" xr:uid="{00000000-0005-0000-0000-000036080000}"/>
    <cellStyle name="Entrada 6 3 2" xfId="8212" xr:uid="{90CF1E9C-48D7-47F3-AE7E-4B96DB9E58CA}"/>
    <cellStyle name="Entrada 6 4" xfId="5554" xr:uid="{00000000-0005-0000-0000-000037080000}"/>
    <cellStyle name="Entrada 6 4 2" xfId="8536" xr:uid="{D3E54DED-C97B-4F70-B4B4-583F1CDD55E6}"/>
    <cellStyle name="Entrada 6 5" xfId="5828" xr:uid="{00000000-0005-0000-0000-000038080000}"/>
    <cellStyle name="Entrada 6 5 2" xfId="8806" xr:uid="{9F6D9D5B-C963-43F5-8507-6D2748B58E70}"/>
    <cellStyle name="Entrada 6 6" xfId="6401" xr:uid="{B984DF31-1353-4E31-B273-97163B30340E}"/>
    <cellStyle name="Entrada 7" xfId="3576" xr:uid="{00000000-0005-0000-0000-000039080000}"/>
    <cellStyle name="Entrada 7 2" xfId="6852" xr:uid="{31622946-2617-4E99-9605-A30B668FE907}"/>
    <cellStyle name="Entrada 8" xfId="3472" xr:uid="{00000000-0005-0000-0000-00003A080000}"/>
    <cellStyle name="Entrada 8 2" xfId="6754" xr:uid="{8D6866BA-91FA-4AA1-B687-2FBAF133F816}"/>
    <cellStyle name="Entrada 9" xfId="3209" xr:uid="{00000000-0005-0000-0000-00003B080000}"/>
    <cellStyle name="Entrada 9 2" xfId="6505" xr:uid="{984AB8E1-299B-4A63-96E7-87EE0CA55471}"/>
    <cellStyle name="Entries" xfId="1257" xr:uid="{00000000-0005-0000-0000-00003C080000}"/>
    <cellStyle name="Entry" xfId="1258" xr:uid="{00000000-0005-0000-0000-00003D080000}"/>
    <cellStyle name="eps" xfId="1259" xr:uid="{00000000-0005-0000-0000-00003E080000}"/>
    <cellStyle name="eps$" xfId="1260" xr:uid="{00000000-0005-0000-0000-00003F080000}"/>
    <cellStyle name="eps$A" xfId="1261" xr:uid="{00000000-0005-0000-0000-000040080000}"/>
    <cellStyle name="eps$E" xfId="1262" xr:uid="{00000000-0005-0000-0000-000041080000}"/>
    <cellStyle name="eps_AOL Model Master" xfId="1263" xr:uid="{00000000-0005-0000-0000-000042080000}"/>
    <cellStyle name="epsA" xfId="1264" xr:uid="{00000000-0005-0000-0000-000043080000}"/>
    <cellStyle name="EPSActual" xfId="1265" xr:uid="{00000000-0005-0000-0000-000044080000}"/>
    <cellStyle name="epsE" xfId="1266" xr:uid="{00000000-0005-0000-0000-000045080000}"/>
    <cellStyle name="EPSEstimate" xfId="1267" xr:uid="{00000000-0005-0000-0000-000046080000}"/>
    <cellStyle name="Error" xfId="1268" xr:uid="{00000000-0005-0000-0000-000047080000}"/>
    <cellStyle name="Estilo 1" xfId="1269" xr:uid="{00000000-0005-0000-0000-000048080000}"/>
    <cellStyle name="Euro" xfId="1270" xr:uid="{00000000-0005-0000-0000-000049080000}"/>
    <cellStyle name="Euro 2" xfId="1271" xr:uid="{00000000-0005-0000-0000-00004A080000}"/>
    <cellStyle name="Euro 3" xfId="1272" xr:uid="{00000000-0005-0000-0000-00004B080000}"/>
    <cellStyle name="Euro 4" xfId="1273" xr:uid="{00000000-0005-0000-0000-00004C080000}"/>
    <cellStyle name="Euro 5" xfId="1274" xr:uid="{00000000-0005-0000-0000-00004D080000}"/>
    <cellStyle name="Ex_MISTO" xfId="1275" xr:uid="{00000000-0005-0000-0000-00004E080000}"/>
    <cellStyle name="ExchRate" xfId="1276" xr:uid="{00000000-0005-0000-0000-00004F080000}"/>
    <cellStyle name="exp" xfId="1277" xr:uid="{00000000-0005-0000-0000-000050080000}"/>
    <cellStyle name="Explanatory Text" xfId="3154" builtinId="53" customBuiltin="1"/>
    <cellStyle name="External File Cells" xfId="1278" xr:uid="{00000000-0005-0000-0000-000052080000}"/>
    <cellStyle name="External File Cells 10" xfId="3517" xr:uid="{00000000-0005-0000-0000-000053080000}"/>
    <cellStyle name="External File Cells 10 2" xfId="6797" xr:uid="{213C101C-76A3-4F28-973E-731947E1152E}"/>
    <cellStyle name="External File Cells 11" xfId="3500" xr:uid="{00000000-0005-0000-0000-000054080000}"/>
    <cellStyle name="External File Cells 11 2" xfId="6781" xr:uid="{134FBF06-513E-44CA-8213-273263CBC6BC}"/>
    <cellStyle name="External File Cells 2" xfId="1279" xr:uid="{00000000-0005-0000-0000-000055080000}"/>
    <cellStyle name="External File Cells 2 10" xfId="3502" xr:uid="{00000000-0005-0000-0000-000056080000}"/>
    <cellStyle name="External File Cells 2 10 2" xfId="6782" xr:uid="{2EC3D374-F79A-4221-88AF-91C2EB146A51}"/>
    <cellStyle name="External File Cells 2 2" xfId="1280" xr:uid="{00000000-0005-0000-0000-000057080000}"/>
    <cellStyle name="External File Cells 2 2 2" xfId="2757" xr:uid="{00000000-0005-0000-0000-000058080000}"/>
    <cellStyle name="External File Cells 2 2 2 2" xfId="4391" xr:uid="{00000000-0005-0000-0000-000059080000}"/>
    <cellStyle name="External File Cells 2 2 2 2 2" xfId="7534" xr:uid="{854969A4-FB53-42CF-989E-08F033151C77}"/>
    <cellStyle name="External File Cells 2 2 2 3" xfId="5080" xr:uid="{00000000-0005-0000-0000-00005A080000}"/>
    <cellStyle name="External File Cells 2 2 2 3 2" xfId="8072" xr:uid="{684E6D50-6D0C-4BDE-969F-FE7198D2876D}"/>
    <cellStyle name="External File Cells 2 2 2 4" xfId="4806" xr:uid="{00000000-0005-0000-0000-00005B080000}"/>
    <cellStyle name="External File Cells 2 2 2 4 2" xfId="7798" xr:uid="{CA7C7374-5786-4E86-B357-8953B3CAB7C9}"/>
    <cellStyle name="External File Cells 2 2 2 5" xfId="4870" xr:uid="{00000000-0005-0000-0000-00005C080000}"/>
    <cellStyle name="External File Cells 2 2 2 5 2" xfId="7862" xr:uid="{DB69D858-4C29-4DEC-9D9E-2C08680D45A1}"/>
    <cellStyle name="External File Cells 2 2 2 6" xfId="5738" xr:uid="{00000000-0005-0000-0000-00005D080000}"/>
    <cellStyle name="External File Cells 2 2 2 6 2" xfId="8716" xr:uid="{91E46CF6-283F-4B0E-ADCC-ACE2C29B4117}"/>
    <cellStyle name="External File Cells 2 2 3" xfId="2672" xr:uid="{00000000-0005-0000-0000-00005E080000}"/>
    <cellStyle name="External File Cells 2 2 3 2" xfId="4310" xr:uid="{00000000-0005-0000-0000-00005F080000}"/>
    <cellStyle name="External File Cells 2 2 3 2 2" xfId="7453" xr:uid="{B9B25722-6244-41C1-A225-005417074217}"/>
    <cellStyle name="External File Cells 2 2 3 3" xfId="5015" xr:uid="{00000000-0005-0000-0000-000060080000}"/>
    <cellStyle name="External File Cells 2 2 3 3 2" xfId="8007" xr:uid="{1F9D1B68-08F4-4C21-8885-EA64A24BD63D}"/>
    <cellStyle name="External File Cells 2 2 3 4" xfId="3249" xr:uid="{00000000-0005-0000-0000-000061080000}"/>
    <cellStyle name="External File Cells 2 2 3 4 2" xfId="6545" xr:uid="{7492853F-5322-4B12-A2F8-714CC3518A3B}"/>
    <cellStyle name="External File Cells 2 2 3 5" xfId="3833" xr:uid="{00000000-0005-0000-0000-000062080000}"/>
    <cellStyle name="External File Cells 2 2 3 5 2" xfId="7005" xr:uid="{53874C19-A8F2-4B12-BF0E-DB8004EAE7AC}"/>
    <cellStyle name="External File Cells 2 2 3 6" xfId="6209" xr:uid="{C7DDFC3E-4BB2-4275-B825-C8CF8280546F}"/>
    <cellStyle name="External File Cells 2 2 4" xfId="3034" xr:uid="{00000000-0005-0000-0000-000063080000}"/>
    <cellStyle name="External File Cells 2 2 4 2" xfId="4649" xr:uid="{00000000-0005-0000-0000-000064080000}"/>
    <cellStyle name="External File Cells 2 2 4 2 2" xfId="7685" xr:uid="{30380250-8D06-47FE-B5AE-4A1CCEB0BB60}"/>
    <cellStyle name="External File Cells 2 2 4 3" xfId="5249" xr:uid="{00000000-0005-0000-0000-000065080000}"/>
    <cellStyle name="External File Cells 2 2 4 3 2" xfId="8232" xr:uid="{36DCC587-D102-4DD7-AC3D-EDD4E9054077}"/>
    <cellStyle name="External File Cells 2 2 4 4" xfId="5570" xr:uid="{00000000-0005-0000-0000-000066080000}"/>
    <cellStyle name="External File Cells 2 2 4 4 2" xfId="8552" xr:uid="{9A2666FF-22DD-479D-A743-6A6B15BF1460}"/>
    <cellStyle name="External File Cells 2 2 4 5" xfId="5844" xr:uid="{00000000-0005-0000-0000-000067080000}"/>
    <cellStyle name="External File Cells 2 2 4 5 2" xfId="8822" xr:uid="{075B7AFC-271A-4B13-AE48-A4866C713BBE}"/>
    <cellStyle name="External File Cells 2 2 4 6" xfId="6413" xr:uid="{AC0119F0-0064-41EE-960B-C736776E1DA6}"/>
    <cellStyle name="External File Cells 2 2 5" xfId="3583" xr:uid="{00000000-0005-0000-0000-000068080000}"/>
    <cellStyle name="External File Cells 2 2 5 2" xfId="6859" xr:uid="{A7488C1A-68CE-4EAD-BE8C-D9234CA271A0}"/>
    <cellStyle name="External File Cells 2 2 6" xfId="3515" xr:uid="{00000000-0005-0000-0000-000069080000}"/>
    <cellStyle name="External File Cells 2 2 6 2" xfId="6795" xr:uid="{E3E3E46A-6220-443D-BC5C-D2C03FBC79FA}"/>
    <cellStyle name="External File Cells 2 2 7" xfId="3503" xr:uid="{00000000-0005-0000-0000-00006A080000}"/>
    <cellStyle name="External File Cells 2 2 7 2" xfId="6783" xr:uid="{54B85928-F997-4DFB-B6E6-6A1D77507E24}"/>
    <cellStyle name="External File Cells 2 3" xfId="2415" xr:uid="{00000000-0005-0000-0000-00006B080000}"/>
    <cellStyle name="External File Cells 2 3 2" xfId="3062" xr:uid="{00000000-0005-0000-0000-00006C080000}"/>
    <cellStyle name="External File Cells 2 3 2 2" xfId="4675" xr:uid="{00000000-0005-0000-0000-00006D080000}"/>
    <cellStyle name="External File Cells 2 3 2 2 2" xfId="7711" xr:uid="{B82DE076-9E45-4F61-9D61-B1CD27244B9B}"/>
    <cellStyle name="External File Cells 2 3 2 3" xfId="5276" xr:uid="{00000000-0005-0000-0000-00006E080000}"/>
    <cellStyle name="External File Cells 2 3 2 3 2" xfId="8259" xr:uid="{4D47A6D9-AE88-4CDA-A8BE-B84D4F0D1A9C}"/>
    <cellStyle name="External File Cells 2 3 2 4" xfId="5439" xr:uid="{00000000-0005-0000-0000-00006F080000}"/>
    <cellStyle name="External File Cells 2 3 2 4 2" xfId="8421" xr:uid="{5D247AF1-78B4-4983-961C-834AE542E304}"/>
    <cellStyle name="External File Cells 2 3 2 5" xfId="5597" xr:uid="{00000000-0005-0000-0000-000070080000}"/>
    <cellStyle name="External File Cells 2 3 2 5 2" xfId="8579" xr:uid="{D9563BDB-2A9C-4BF4-B949-D02E001AFEFB}"/>
    <cellStyle name="External File Cells 2 3 2 6" xfId="5871" xr:uid="{00000000-0005-0000-0000-000071080000}"/>
    <cellStyle name="External File Cells 2 3 2 6 2" xfId="8849" xr:uid="{65057B72-F174-402D-B17D-9A97D29B023D}"/>
    <cellStyle name="External File Cells 2 3 3" xfId="3117" xr:uid="{00000000-0005-0000-0000-000072080000}"/>
    <cellStyle name="External File Cells 2 3 3 2" xfId="4729" xr:uid="{00000000-0005-0000-0000-000073080000}"/>
    <cellStyle name="External File Cells 2 3 3 2 2" xfId="7763" xr:uid="{A4C8FB3B-3290-44BE-A366-F45D7D6A4B99}"/>
    <cellStyle name="External File Cells 2 3 3 3" xfId="5329" xr:uid="{00000000-0005-0000-0000-000074080000}"/>
    <cellStyle name="External File Cells 2 3 3 3 2" xfId="8312" xr:uid="{F3651616-E3F3-45CC-A6E7-82282836B195}"/>
    <cellStyle name="External File Cells 2 3 3 4" xfId="5651" xr:uid="{00000000-0005-0000-0000-000075080000}"/>
    <cellStyle name="External File Cells 2 3 3 4 2" xfId="8632" xr:uid="{6BD1064A-B6BA-4724-98F0-A79579470BF6}"/>
    <cellStyle name="External File Cells 2 3 3 5" xfId="5924" xr:uid="{00000000-0005-0000-0000-000076080000}"/>
    <cellStyle name="External File Cells 2 3 3 5 2" xfId="8902" xr:uid="{DC03AE3C-2B92-4F3D-8E37-A2BB3B6A38A2}"/>
    <cellStyle name="External File Cells 2 3 3 6" xfId="6485" xr:uid="{FB5EF1E1-97BC-440D-B9F3-4ECD632CD5FA}"/>
    <cellStyle name="External File Cells 2 3 4" xfId="3021" xr:uid="{00000000-0005-0000-0000-000077080000}"/>
    <cellStyle name="External File Cells 2 3 4 2" xfId="4638" xr:uid="{00000000-0005-0000-0000-000078080000}"/>
    <cellStyle name="External File Cells 2 3 4 2 2" xfId="7674" xr:uid="{BE706C8A-F738-4072-8B8F-E67B6A43AA71}"/>
    <cellStyle name="External File Cells 2 3 4 3" xfId="5236" xr:uid="{00000000-0005-0000-0000-000079080000}"/>
    <cellStyle name="External File Cells 2 3 4 3 2" xfId="8219" xr:uid="{A36C8CD1-C582-4AE3-A3C1-67F74A59713F}"/>
    <cellStyle name="External File Cells 2 3 4 4" xfId="5561" xr:uid="{00000000-0005-0000-0000-00007A080000}"/>
    <cellStyle name="External File Cells 2 3 4 4 2" xfId="8543" xr:uid="{6DB57E99-E862-4142-B184-B498DDADE654}"/>
    <cellStyle name="External File Cells 2 3 4 5" xfId="5835" xr:uid="{00000000-0005-0000-0000-00007B080000}"/>
    <cellStyle name="External File Cells 2 3 4 5 2" xfId="8813" xr:uid="{34C14843-D211-458D-8127-5665D3FF536E}"/>
    <cellStyle name="External File Cells 2 3 4 6" xfId="6404" xr:uid="{7DE7B75B-9DBC-4F91-8FF8-26900E52A0C7}"/>
    <cellStyle name="External File Cells 2 3 5" xfId="4125" xr:uid="{00000000-0005-0000-0000-00007C080000}"/>
    <cellStyle name="External File Cells 2 3 5 2" xfId="7270" xr:uid="{DCFCCC4B-744D-4DEC-B93E-2840698D5859}"/>
    <cellStyle name="External File Cells 2 3 6" xfId="3374" xr:uid="{00000000-0005-0000-0000-00007D080000}"/>
    <cellStyle name="External File Cells 2 3 6 2" xfId="6663" xr:uid="{691DAE7F-D3DB-42C3-8202-39CE7FEB4568}"/>
    <cellStyle name="External File Cells 2 3 7" xfId="3675" xr:uid="{00000000-0005-0000-0000-00007E080000}"/>
    <cellStyle name="External File Cells 2 3 7 2" xfId="6924" xr:uid="{1083975F-1A29-47B5-860F-36AFF7E26DFB}"/>
    <cellStyle name="External File Cells 2 4" xfId="2416" xr:uid="{00000000-0005-0000-0000-00007F080000}"/>
    <cellStyle name="External File Cells 2 4 2" xfId="3063" xr:uid="{00000000-0005-0000-0000-000080080000}"/>
    <cellStyle name="External File Cells 2 4 2 2" xfId="4676" xr:uid="{00000000-0005-0000-0000-000081080000}"/>
    <cellStyle name="External File Cells 2 4 2 2 2" xfId="7712" xr:uid="{738160D8-EF45-4085-A52E-5F5CC701AC2E}"/>
    <cellStyle name="External File Cells 2 4 2 3" xfId="5277" xr:uid="{00000000-0005-0000-0000-000082080000}"/>
    <cellStyle name="External File Cells 2 4 2 3 2" xfId="8260" xr:uid="{4AFCF93F-9616-4DB4-9757-CA40FFF72BF6}"/>
    <cellStyle name="External File Cells 2 4 2 4" xfId="5440" xr:uid="{00000000-0005-0000-0000-000083080000}"/>
    <cellStyle name="External File Cells 2 4 2 4 2" xfId="8422" xr:uid="{A9F91AD3-4625-4612-9621-F350D7A2F7D1}"/>
    <cellStyle name="External File Cells 2 4 2 5" xfId="5598" xr:uid="{00000000-0005-0000-0000-000084080000}"/>
    <cellStyle name="External File Cells 2 4 2 5 2" xfId="8580" xr:uid="{96B4D679-05F0-458B-AF06-88D7BA4CBD6D}"/>
    <cellStyle name="External File Cells 2 4 2 6" xfId="5872" xr:uid="{00000000-0005-0000-0000-000085080000}"/>
    <cellStyle name="External File Cells 2 4 2 6 2" xfId="8850" xr:uid="{9715DE1F-2219-49D7-A661-2E51C3E09EDE}"/>
    <cellStyle name="External File Cells 2 4 3" xfId="3118" xr:uid="{00000000-0005-0000-0000-000086080000}"/>
    <cellStyle name="External File Cells 2 4 3 2" xfId="4730" xr:uid="{00000000-0005-0000-0000-000087080000}"/>
    <cellStyle name="External File Cells 2 4 3 2 2" xfId="7764" xr:uid="{BBD050A8-1E5F-4CD8-AE69-EEB6EB8C0893}"/>
    <cellStyle name="External File Cells 2 4 3 3" xfId="5330" xr:uid="{00000000-0005-0000-0000-000088080000}"/>
    <cellStyle name="External File Cells 2 4 3 3 2" xfId="8313" xr:uid="{0BE439F9-B1A3-489A-BC6A-DBF1B1ACD790}"/>
    <cellStyle name="External File Cells 2 4 3 4" xfId="5652" xr:uid="{00000000-0005-0000-0000-000089080000}"/>
    <cellStyle name="External File Cells 2 4 3 4 2" xfId="8633" xr:uid="{84C2FF3F-58CA-4F80-A275-3B626788087E}"/>
    <cellStyle name="External File Cells 2 4 3 5" xfId="5925" xr:uid="{00000000-0005-0000-0000-00008A080000}"/>
    <cellStyle name="External File Cells 2 4 3 5 2" xfId="8903" xr:uid="{C8243964-73F3-4366-BA23-249004D85C26}"/>
    <cellStyle name="External File Cells 2 4 3 6" xfId="6486" xr:uid="{DB2EA94B-9071-425F-B985-0A8330A206E5}"/>
    <cellStyle name="External File Cells 2 4 4" xfId="3133" xr:uid="{00000000-0005-0000-0000-00008B080000}"/>
    <cellStyle name="External File Cells 2 4 4 2" xfId="4745" xr:uid="{00000000-0005-0000-0000-00008C080000}"/>
    <cellStyle name="External File Cells 2 4 4 2 2" xfId="7779" xr:uid="{9A310D20-62EB-42D1-AF98-6149368F288D}"/>
    <cellStyle name="External File Cells 2 4 4 3" xfId="5345" xr:uid="{00000000-0005-0000-0000-00008D080000}"/>
    <cellStyle name="External File Cells 2 4 4 3 2" xfId="8328" xr:uid="{C98B9A10-B927-43CB-AF86-D08205736DD8}"/>
    <cellStyle name="External File Cells 2 4 4 4" xfId="5667" xr:uid="{00000000-0005-0000-0000-00008E080000}"/>
    <cellStyle name="External File Cells 2 4 4 4 2" xfId="8648" xr:uid="{AACD947B-7663-44EF-B7FA-A927CD502701}"/>
    <cellStyle name="External File Cells 2 4 4 5" xfId="5940" xr:uid="{00000000-0005-0000-0000-00008F080000}"/>
    <cellStyle name="External File Cells 2 4 4 5 2" xfId="8918" xr:uid="{C657AD96-B8A3-445D-BD8E-861239E72F1E}"/>
    <cellStyle name="External File Cells 2 4 4 6" xfId="6500" xr:uid="{5B74F847-9906-4AFB-88C0-C1C95C595695}"/>
    <cellStyle name="External File Cells 2 4 5" xfId="4126" xr:uid="{00000000-0005-0000-0000-000090080000}"/>
    <cellStyle name="External File Cells 2 4 5 2" xfId="7271" xr:uid="{638EA326-51AD-4AEA-88AD-09D069BC760D}"/>
    <cellStyle name="External File Cells 2 4 6" xfId="3373" xr:uid="{00000000-0005-0000-0000-000091080000}"/>
    <cellStyle name="External File Cells 2 4 6 2" xfId="6662" xr:uid="{08FD9045-0AA5-428C-9700-18B93A4455E5}"/>
    <cellStyle name="External File Cells 2 4 7" xfId="3676" xr:uid="{00000000-0005-0000-0000-000092080000}"/>
    <cellStyle name="External File Cells 2 4 7 2" xfId="6925" xr:uid="{B5D2924A-997D-4758-BD48-5955654B89E5}"/>
    <cellStyle name="External File Cells 2 5" xfId="2756" xr:uid="{00000000-0005-0000-0000-000093080000}"/>
    <cellStyle name="External File Cells 2 5 2" xfId="4390" xr:uid="{00000000-0005-0000-0000-000094080000}"/>
    <cellStyle name="External File Cells 2 5 2 2" xfId="7533" xr:uid="{94CAF9A3-BC06-472C-96C5-8010A8CBDE60}"/>
    <cellStyle name="External File Cells 2 5 3" xfId="5079" xr:uid="{00000000-0005-0000-0000-000095080000}"/>
    <cellStyle name="External File Cells 2 5 3 2" xfId="8071" xr:uid="{3751D22B-01BE-41F1-8E93-000C8E585870}"/>
    <cellStyle name="External File Cells 2 5 4" xfId="4110" xr:uid="{00000000-0005-0000-0000-000096080000}"/>
    <cellStyle name="External File Cells 2 5 4 2" xfId="7256" xr:uid="{A0E86F5B-E897-4CFE-B6B2-ED307E276990}"/>
    <cellStyle name="External File Cells 2 5 5" xfId="4869" xr:uid="{00000000-0005-0000-0000-000097080000}"/>
    <cellStyle name="External File Cells 2 5 5 2" xfId="7861" xr:uid="{DC04D309-B6F6-4023-ABA5-6B4198CF84A5}"/>
    <cellStyle name="External File Cells 2 5 6" xfId="5737" xr:uid="{00000000-0005-0000-0000-000098080000}"/>
    <cellStyle name="External File Cells 2 5 6 2" xfId="8715" xr:uid="{02F1C710-A331-40F5-B138-4F5750AEAB9A}"/>
    <cellStyle name="External File Cells 2 6" xfId="2674" xr:uid="{00000000-0005-0000-0000-000099080000}"/>
    <cellStyle name="External File Cells 2 6 2" xfId="4312" xr:uid="{00000000-0005-0000-0000-00009A080000}"/>
    <cellStyle name="External File Cells 2 6 2 2" xfId="7455" xr:uid="{9A347027-E7AF-4C6D-8579-2BECBA0FA19A}"/>
    <cellStyle name="External File Cells 2 6 3" xfId="5017" xr:uid="{00000000-0005-0000-0000-00009B080000}"/>
    <cellStyle name="External File Cells 2 6 3 2" xfId="8009" xr:uid="{FAC5B6E6-9D8B-4471-A751-24C5FE6F67F9}"/>
    <cellStyle name="External File Cells 2 6 4" xfId="3247" xr:uid="{00000000-0005-0000-0000-00009C080000}"/>
    <cellStyle name="External File Cells 2 6 4 2" xfId="6543" xr:uid="{B783B476-D6E7-447B-8033-44437CAA0DEC}"/>
    <cellStyle name="External File Cells 2 6 5" xfId="5676" xr:uid="{00000000-0005-0000-0000-00009D080000}"/>
    <cellStyle name="External File Cells 2 6 5 2" xfId="8654" xr:uid="{8667B3BE-7A8F-4B1A-9742-CECDE2A21655}"/>
    <cellStyle name="External File Cells 2 6 6" xfId="6210" xr:uid="{F0208F5F-FE9C-416D-A7BE-9EE449AF17D1}"/>
    <cellStyle name="External File Cells 2 7" xfId="3033" xr:uid="{00000000-0005-0000-0000-00009E080000}"/>
    <cellStyle name="External File Cells 2 7 2" xfId="4648" xr:uid="{00000000-0005-0000-0000-00009F080000}"/>
    <cellStyle name="External File Cells 2 7 2 2" xfId="7684" xr:uid="{A8D092AE-AB5A-46D9-801F-BE89C25E93EF}"/>
    <cellStyle name="External File Cells 2 7 3" xfId="5248" xr:uid="{00000000-0005-0000-0000-0000A0080000}"/>
    <cellStyle name="External File Cells 2 7 3 2" xfId="8231" xr:uid="{DBF97C25-083E-4FBC-902A-257CF8C2C528}"/>
    <cellStyle name="External File Cells 2 7 4" xfId="5569" xr:uid="{00000000-0005-0000-0000-0000A1080000}"/>
    <cellStyle name="External File Cells 2 7 4 2" xfId="8551" xr:uid="{130C381B-7E91-4BA5-9C92-0D9D18F32D39}"/>
    <cellStyle name="External File Cells 2 7 5" xfId="5843" xr:uid="{00000000-0005-0000-0000-0000A2080000}"/>
    <cellStyle name="External File Cells 2 7 5 2" xfId="8821" xr:uid="{1B3EBD10-5D42-4BC6-9FEA-71D01A34FDF4}"/>
    <cellStyle name="External File Cells 2 7 6" xfId="6412" xr:uid="{995FE688-9FEC-49E0-8343-AB7666129ADF}"/>
    <cellStyle name="External File Cells 2 8" xfId="3582" xr:uid="{00000000-0005-0000-0000-0000A3080000}"/>
    <cellStyle name="External File Cells 2 8 2" xfId="6858" xr:uid="{C1A09199-E4A1-4C09-93A8-3D39F29DBC29}"/>
    <cellStyle name="External File Cells 2 9" xfId="3516" xr:uid="{00000000-0005-0000-0000-0000A4080000}"/>
    <cellStyle name="External File Cells 2 9 2" xfId="6796" xr:uid="{9538C9E2-C960-4D18-823F-ADE0C3D3E528}"/>
    <cellStyle name="External File Cells 3" xfId="1281" xr:uid="{00000000-0005-0000-0000-0000A5080000}"/>
    <cellStyle name="External File Cells 3 2" xfId="2758" xr:uid="{00000000-0005-0000-0000-0000A6080000}"/>
    <cellStyle name="External File Cells 3 2 2" xfId="4392" xr:uid="{00000000-0005-0000-0000-0000A7080000}"/>
    <cellStyle name="External File Cells 3 2 2 2" xfId="7535" xr:uid="{5A1877CD-9E53-4610-8515-F3327F2C2779}"/>
    <cellStyle name="External File Cells 3 2 3" xfId="5081" xr:uid="{00000000-0005-0000-0000-0000A8080000}"/>
    <cellStyle name="External File Cells 3 2 3 2" xfId="8073" xr:uid="{F8910B3D-9617-45E9-84F8-FD27651EEAC6}"/>
    <cellStyle name="External File Cells 3 2 4" xfId="4753" xr:uid="{00000000-0005-0000-0000-0000A9080000}"/>
    <cellStyle name="External File Cells 3 2 4 2" xfId="7787" xr:uid="{EE650AE1-5109-4B9A-8F80-7823F9D9E8FE}"/>
    <cellStyle name="External File Cells 3 2 5" xfId="4871" xr:uid="{00000000-0005-0000-0000-0000AA080000}"/>
    <cellStyle name="External File Cells 3 2 5 2" xfId="7863" xr:uid="{5D38FC33-C3A3-4705-891A-58C88B72C53A}"/>
    <cellStyle name="External File Cells 3 2 6" xfId="5739" xr:uid="{00000000-0005-0000-0000-0000AB080000}"/>
    <cellStyle name="External File Cells 3 2 6 2" xfId="8717" xr:uid="{9611D8FB-ECC3-4FE4-BC84-487C62A32C1E}"/>
    <cellStyle name="External File Cells 3 3" xfId="2671" xr:uid="{00000000-0005-0000-0000-0000AC080000}"/>
    <cellStyle name="External File Cells 3 3 2" xfId="4309" xr:uid="{00000000-0005-0000-0000-0000AD080000}"/>
    <cellStyle name="External File Cells 3 3 2 2" xfId="7452" xr:uid="{EE3509E9-494D-4DFF-8ED1-AB21C644CD7A}"/>
    <cellStyle name="External File Cells 3 3 3" xfId="5014" xr:uid="{00000000-0005-0000-0000-0000AE080000}"/>
    <cellStyle name="External File Cells 3 3 3 2" xfId="8006" xr:uid="{85A3BFF1-147E-4355-B8AE-18D9906EB958}"/>
    <cellStyle name="External File Cells 3 3 4" xfId="3250" xr:uid="{00000000-0005-0000-0000-0000AF080000}"/>
    <cellStyle name="External File Cells 3 3 4 2" xfId="6546" xr:uid="{966B106A-3D3F-4B58-961D-3B851CFBF1BE}"/>
    <cellStyle name="External File Cells 3 3 5" xfId="3832" xr:uid="{00000000-0005-0000-0000-0000B0080000}"/>
    <cellStyle name="External File Cells 3 3 5 2" xfId="7004" xr:uid="{7E46BA57-0EA6-4C8C-A653-552AA238A763}"/>
    <cellStyle name="External File Cells 3 3 6" xfId="6208" xr:uid="{FE329CF7-8F97-4FB4-B461-9376AFE28F87}"/>
    <cellStyle name="External File Cells 3 4" xfId="3112" xr:uid="{00000000-0005-0000-0000-0000B1080000}"/>
    <cellStyle name="External File Cells 3 4 2" xfId="4724" xr:uid="{00000000-0005-0000-0000-0000B2080000}"/>
    <cellStyle name="External File Cells 3 4 2 2" xfId="7758" xr:uid="{C97035EE-F66F-457C-849C-BEEDB9C29273}"/>
    <cellStyle name="External File Cells 3 4 3" xfId="5324" xr:uid="{00000000-0005-0000-0000-0000B3080000}"/>
    <cellStyle name="External File Cells 3 4 3 2" xfId="8307" xr:uid="{C26D4B12-6C77-4FAC-A7CD-301733EDF06D}"/>
    <cellStyle name="External File Cells 3 4 4" xfId="5646" xr:uid="{00000000-0005-0000-0000-0000B4080000}"/>
    <cellStyle name="External File Cells 3 4 4 2" xfId="8627" xr:uid="{9010FC9D-1F18-462E-8CC2-C823E0790681}"/>
    <cellStyle name="External File Cells 3 4 5" xfId="5919" xr:uid="{00000000-0005-0000-0000-0000B5080000}"/>
    <cellStyle name="External File Cells 3 4 5 2" xfId="8897" xr:uid="{E5D2EAB5-AA4A-443D-A5B2-186A1484CB30}"/>
    <cellStyle name="External File Cells 3 4 6" xfId="6480" xr:uid="{DAB87DB7-AC7E-48F2-8F29-B712E60A384C}"/>
    <cellStyle name="External File Cells 3 5" xfId="3584" xr:uid="{00000000-0005-0000-0000-0000B6080000}"/>
    <cellStyle name="External File Cells 3 5 2" xfId="6860" xr:uid="{7B76B2F6-03CF-4CDA-A8D6-78955B5A2108}"/>
    <cellStyle name="External File Cells 3 6" xfId="3514" xr:uid="{00000000-0005-0000-0000-0000B7080000}"/>
    <cellStyle name="External File Cells 3 6 2" xfId="6794" xr:uid="{9796F9EF-35A9-47B4-99E9-BB761DED944E}"/>
    <cellStyle name="External File Cells 3 7" xfId="3504" xr:uid="{00000000-0005-0000-0000-0000B8080000}"/>
    <cellStyle name="External File Cells 3 7 2" xfId="6784" xr:uid="{8756C236-F39E-42A5-BECA-E0C3CA8720A9}"/>
    <cellStyle name="External File Cells 4" xfId="2417" xr:uid="{00000000-0005-0000-0000-0000B9080000}"/>
    <cellStyle name="External File Cells 4 2" xfId="3064" xr:uid="{00000000-0005-0000-0000-0000BA080000}"/>
    <cellStyle name="External File Cells 4 2 2" xfId="4677" xr:uid="{00000000-0005-0000-0000-0000BB080000}"/>
    <cellStyle name="External File Cells 4 2 2 2" xfId="7713" xr:uid="{B916B50C-60C3-484F-B4B4-05F7BDFED65F}"/>
    <cellStyle name="External File Cells 4 2 3" xfId="5278" xr:uid="{00000000-0005-0000-0000-0000BC080000}"/>
    <cellStyle name="External File Cells 4 2 3 2" xfId="8261" xr:uid="{D5428EE4-2CF9-4C09-84FA-C41FBEDA77F2}"/>
    <cellStyle name="External File Cells 4 2 4" xfId="5441" xr:uid="{00000000-0005-0000-0000-0000BD080000}"/>
    <cellStyle name="External File Cells 4 2 4 2" xfId="8423" xr:uid="{65D5907B-0D2B-4266-8477-A66C7DE7F1A2}"/>
    <cellStyle name="External File Cells 4 2 5" xfId="5599" xr:uid="{00000000-0005-0000-0000-0000BE080000}"/>
    <cellStyle name="External File Cells 4 2 5 2" xfId="8581" xr:uid="{F67F7D63-A836-45DD-BA3F-5993F65CEF86}"/>
    <cellStyle name="External File Cells 4 2 6" xfId="5873" xr:uid="{00000000-0005-0000-0000-0000BF080000}"/>
    <cellStyle name="External File Cells 4 2 6 2" xfId="8851" xr:uid="{05AEA01B-A5E6-416C-AF1F-9662EDF9D50A}"/>
    <cellStyle name="External File Cells 4 3" xfId="3119" xr:uid="{00000000-0005-0000-0000-0000C0080000}"/>
    <cellStyle name="External File Cells 4 3 2" xfId="4731" xr:uid="{00000000-0005-0000-0000-0000C1080000}"/>
    <cellStyle name="External File Cells 4 3 2 2" xfId="7765" xr:uid="{71E64697-E35A-4762-88CF-A1E4D145378F}"/>
    <cellStyle name="External File Cells 4 3 3" xfId="5331" xr:uid="{00000000-0005-0000-0000-0000C2080000}"/>
    <cellStyle name="External File Cells 4 3 3 2" xfId="8314" xr:uid="{3F572363-AB9F-468E-B1EA-18A14D018AB5}"/>
    <cellStyle name="External File Cells 4 3 4" xfId="5653" xr:uid="{00000000-0005-0000-0000-0000C3080000}"/>
    <cellStyle name="External File Cells 4 3 4 2" xfId="8634" xr:uid="{405D33C8-81A1-4399-9C9A-64EA85287560}"/>
    <cellStyle name="External File Cells 4 3 5" xfId="5926" xr:uid="{00000000-0005-0000-0000-0000C4080000}"/>
    <cellStyle name="External File Cells 4 3 5 2" xfId="8904" xr:uid="{87165D43-F739-4E88-A813-381B10CAA66B}"/>
    <cellStyle name="External File Cells 4 3 6" xfId="6487" xr:uid="{F3087004-C5FD-4FF5-9824-7B79083378BA}"/>
    <cellStyle name="External File Cells 4 4" xfId="3022" xr:uid="{00000000-0005-0000-0000-0000C5080000}"/>
    <cellStyle name="External File Cells 4 4 2" xfId="4639" xr:uid="{00000000-0005-0000-0000-0000C6080000}"/>
    <cellStyle name="External File Cells 4 4 2 2" xfId="7675" xr:uid="{AC3D5C4E-34D3-4B0B-A2FE-9C3F79BC04FA}"/>
    <cellStyle name="External File Cells 4 4 3" xfId="5237" xr:uid="{00000000-0005-0000-0000-0000C7080000}"/>
    <cellStyle name="External File Cells 4 4 3 2" xfId="8220" xr:uid="{9A2A00FA-AA78-4B65-BCFE-32883B2A5CF8}"/>
    <cellStyle name="External File Cells 4 4 4" xfId="5562" xr:uid="{00000000-0005-0000-0000-0000C8080000}"/>
    <cellStyle name="External File Cells 4 4 4 2" xfId="8544" xr:uid="{86C111CB-F658-4F28-A5D7-19B69954D408}"/>
    <cellStyle name="External File Cells 4 4 5" xfId="5836" xr:uid="{00000000-0005-0000-0000-0000C9080000}"/>
    <cellStyle name="External File Cells 4 4 5 2" xfId="8814" xr:uid="{A4F6DB5C-9E49-4C1B-8041-1FB76EF46760}"/>
    <cellStyle name="External File Cells 4 4 6" xfId="6405" xr:uid="{96FD5F35-CAC8-466A-AB42-033E048996A2}"/>
    <cellStyle name="External File Cells 4 5" xfId="4127" xr:uid="{00000000-0005-0000-0000-0000CA080000}"/>
    <cellStyle name="External File Cells 4 5 2" xfId="7272" xr:uid="{575ABB59-DA56-4E54-B21B-39F5FB9A2437}"/>
    <cellStyle name="External File Cells 4 6" xfId="3372" xr:uid="{00000000-0005-0000-0000-0000CB080000}"/>
    <cellStyle name="External File Cells 4 6 2" xfId="6661" xr:uid="{4B85AED0-0BEB-4A24-9892-8F438210293B}"/>
    <cellStyle name="External File Cells 4 7" xfId="3677" xr:uid="{00000000-0005-0000-0000-0000CC080000}"/>
    <cellStyle name="External File Cells 4 7 2" xfId="6926" xr:uid="{CEF7A8DD-3ABE-4555-A441-3F9458D0E780}"/>
    <cellStyle name="External File Cells 5" xfId="2418" xr:uid="{00000000-0005-0000-0000-0000CD080000}"/>
    <cellStyle name="External File Cells 5 2" xfId="3065" xr:uid="{00000000-0005-0000-0000-0000CE080000}"/>
    <cellStyle name="External File Cells 5 2 2" xfId="4678" xr:uid="{00000000-0005-0000-0000-0000CF080000}"/>
    <cellStyle name="External File Cells 5 2 2 2" xfId="7714" xr:uid="{2FCC907D-26CC-43A9-AA32-3B2BDC5B92D7}"/>
    <cellStyle name="External File Cells 5 2 3" xfId="5279" xr:uid="{00000000-0005-0000-0000-0000D0080000}"/>
    <cellStyle name="External File Cells 5 2 3 2" xfId="8262" xr:uid="{70801236-A67D-4A6C-96CB-A9B7EF9ACFAA}"/>
    <cellStyle name="External File Cells 5 2 4" xfId="5442" xr:uid="{00000000-0005-0000-0000-0000D1080000}"/>
    <cellStyle name="External File Cells 5 2 4 2" xfId="8424" xr:uid="{ABC897A5-62FC-412F-87D6-49A4421DE162}"/>
    <cellStyle name="External File Cells 5 2 5" xfId="5600" xr:uid="{00000000-0005-0000-0000-0000D2080000}"/>
    <cellStyle name="External File Cells 5 2 5 2" xfId="8582" xr:uid="{4F2B11E7-6F9D-42AB-9E78-1107CF38CADD}"/>
    <cellStyle name="External File Cells 5 2 6" xfId="5874" xr:uid="{00000000-0005-0000-0000-0000D3080000}"/>
    <cellStyle name="External File Cells 5 2 6 2" xfId="8852" xr:uid="{1DD715CA-1C8B-4C31-8488-EA9A5EA29AB4}"/>
    <cellStyle name="External File Cells 5 3" xfId="3120" xr:uid="{00000000-0005-0000-0000-0000D4080000}"/>
    <cellStyle name="External File Cells 5 3 2" xfId="4732" xr:uid="{00000000-0005-0000-0000-0000D5080000}"/>
    <cellStyle name="External File Cells 5 3 2 2" xfId="7766" xr:uid="{4EB28336-586F-4DBC-ACDC-B616BA96E139}"/>
    <cellStyle name="External File Cells 5 3 3" xfId="5332" xr:uid="{00000000-0005-0000-0000-0000D6080000}"/>
    <cellStyle name="External File Cells 5 3 3 2" xfId="8315" xr:uid="{93339309-2B5F-4DE3-957C-6D2A7EDD7442}"/>
    <cellStyle name="External File Cells 5 3 4" xfId="5654" xr:uid="{00000000-0005-0000-0000-0000D7080000}"/>
    <cellStyle name="External File Cells 5 3 4 2" xfId="8635" xr:uid="{834E8C6C-C1DB-4CCB-B5B9-D448147EB524}"/>
    <cellStyle name="External File Cells 5 3 5" xfId="5927" xr:uid="{00000000-0005-0000-0000-0000D8080000}"/>
    <cellStyle name="External File Cells 5 3 5 2" xfId="8905" xr:uid="{21C34C65-31BC-4EB6-9F26-FA0BBDB779F8}"/>
    <cellStyle name="External File Cells 5 3 6" xfId="6488" xr:uid="{6C1509E6-D0CF-4BCA-B547-5F020A899973}"/>
    <cellStyle name="External File Cells 5 4" xfId="3023" xr:uid="{00000000-0005-0000-0000-0000D9080000}"/>
    <cellStyle name="External File Cells 5 4 2" xfId="4640" xr:uid="{00000000-0005-0000-0000-0000DA080000}"/>
    <cellStyle name="External File Cells 5 4 2 2" xfId="7676" xr:uid="{2CC03F1D-72C6-454F-B5F1-C622BE0F7949}"/>
    <cellStyle name="External File Cells 5 4 3" xfId="5238" xr:uid="{00000000-0005-0000-0000-0000DB080000}"/>
    <cellStyle name="External File Cells 5 4 3 2" xfId="8221" xr:uid="{164B56FF-93E1-4310-B47E-32DFDEDDD04F}"/>
    <cellStyle name="External File Cells 5 4 4" xfId="5563" xr:uid="{00000000-0005-0000-0000-0000DC080000}"/>
    <cellStyle name="External File Cells 5 4 4 2" xfId="8545" xr:uid="{798E8583-16E4-4853-BE59-76A9A97ADE26}"/>
    <cellStyle name="External File Cells 5 4 5" xfId="5837" xr:uid="{00000000-0005-0000-0000-0000DD080000}"/>
    <cellStyle name="External File Cells 5 4 5 2" xfId="8815" xr:uid="{BFE8CBC6-771C-4D04-8B35-7C8BDC6317D4}"/>
    <cellStyle name="External File Cells 5 4 6" xfId="6406" xr:uid="{4A83065B-B550-4465-BA27-364FC2E72D68}"/>
    <cellStyle name="External File Cells 5 5" xfId="4128" xr:uid="{00000000-0005-0000-0000-0000DE080000}"/>
    <cellStyle name="External File Cells 5 5 2" xfId="7273" xr:uid="{553C8429-2FBE-42F9-870B-89E2F775301F}"/>
    <cellStyle name="External File Cells 5 6" xfId="3371" xr:uid="{00000000-0005-0000-0000-0000DF080000}"/>
    <cellStyle name="External File Cells 5 6 2" xfId="6660" xr:uid="{49FC7177-5AAC-4306-88F0-627CF9CA6B68}"/>
    <cellStyle name="External File Cells 5 7" xfId="3678" xr:uid="{00000000-0005-0000-0000-0000E0080000}"/>
    <cellStyle name="External File Cells 5 7 2" xfId="6927" xr:uid="{DDD8768E-BAD7-49E3-A734-5CEADF678240}"/>
    <cellStyle name="External File Cells 6" xfId="2755" xr:uid="{00000000-0005-0000-0000-0000E1080000}"/>
    <cellStyle name="External File Cells 6 2" xfId="4389" xr:uid="{00000000-0005-0000-0000-0000E2080000}"/>
    <cellStyle name="External File Cells 6 2 2" xfId="7532" xr:uid="{9D582E7A-6A4F-49B9-B59C-DE80A89C9ACD}"/>
    <cellStyle name="External File Cells 6 3" xfId="5078" xr:uid="{00000000-0005-0000-0000-0000E3080000}"/>
    <cellStyle name="External File Cells 6 3 2" xfId="8070" xr:uid="{E6A7FA1A-7402-490B-AABD-CBD3B8D0584B}"/>
    <cellStyle name="External File Cells 6 4" xfId="4109" xr:uid="{00000000-0005-0000-0000-0000E4080000}"/>
    <cellStyle name="External File Cells 6 4 2" xfId="7255" xr:uid="{62F3AE83-6F4F-46B3-95A4-4B2F1DD1E874}"/>
    <cellStyle name="External File Cells 6 5" xfId="4868" xr:uid="{00000000-0005-0000-0000-0000E5080000}"/>
    <cellStyle name="External File Cells 6 5 2" xfId="7860" xr:uid="{097C130F-DB15-4B85-979B-775FC9BE5718}"/>
    <cellStyle name="External File Cells 6 6" xfId="5736" xr:uid="{00000000-0005-0000-0000-0000E6080000}"/>
    <cellStyle name="External File Cells 6 6 2" xfId="8714" xr:uid="{BD85ADC0-93B0-4F4A-94E3-5A43B7B85630}"/>
    <cellStyle name="External File Cells 7" xfId="2677" xr:uid="{00000000-0005-0000-0000-0000E7080000}"/>
    <cellStyle name="External File Cells 7 2" xfId="4315" xr:uid="{00000000-0005-0000-0000-0000E8080000}"/>
    <cellStyle name="External File Cells 7 2 2" xfId="7458" xr:uid="{8A8BB3C7-EE4A-4FB1-A80F-A0E721C9CADF}"/>
    <cellStyle name="External File Cells 7 3" xfId="5020" xr:uid="{00000000-0005-0000-0000-0000E9080000}"/>
    <cellStyle name="External File Cells 7 3 2" xfId="8012" xr:uid="{4D78FEEC-4F57-4356-88EC-C07094653EEF}"/>
    <cellStyle name="External File Cells 7 4" xfId="3244" xr:uid="{00000000-0005-0000-0000-0000EA080000}"/>
    <cellStyle name="External File Cells 7 4 2" xfId="6540" xr:uid="{CB056C12-3623-43FD-ABAB-7AD4FD9A3BA9}"/>
    <cellStyle name="External File Cells 7 5" xfId="5679" xr:uid="{00000000-0005-0000-0000-0000EB080000}"/>
    <cellStyle name="External File Cells 7 5 2" xfId="8657" xr:uid="{F40AB311-1F33-4412-A00E-8E00F5DA4EC2}"/>
    <cellStyle name="External File Cells 7 6" xfId="6211" xr:uid="{7C7174E7-7BB5-47E6-92FC-AFFC5D6EDEA7}"/>
    <cellStyle name="External File Cells 8" xfId="3113" xr:uid="{00000000-0005-0000-0000-0000EC080000}"/>
    <cellStyle name="External File Cells 8 2" xfId="4725" xr:uid="{00000000-0005-0000-0000-0000ED080000}"/>
    <cellStyle name="External File Cells 8 2 2" xfId="7759" xr:uid="{D9F4F0E2-A7A9-4569-A479-59BEF69E42BB}"/>
    <cellStyle name="External File Cells 8 3" xfId="5325" xr:uid="{00000000-0005-0000-0000-0000EE080000}"/>
    <cellStyle name="External File Cells 8 3 2" xfId="8308" xr:uid="{3876E460-22C0-4F92-9FF6-E68E0C35273A}"/>
    <cellStyle name="External File Cells 8 4" xfId="5647" xr:uid="{00000000-0005-0000-0000-0000EF080000}"/>
    <cellStyle name="External File Cells 8 4 2" xfId="8628" xr:uid="{6A39DA33-3BA0-4AFD-A6DC-15A36D219D5A}"/>
    <cellStyle name="External File Cells 8 5" xfId="5920" xr:uid="{00000000-0005-0000-0000-0000F0080000}"/>
    <cellStyle name="External File Cells 8 5 2" xfId="8898" xr:uid="{F96F9130-31DE-40F1-B024-48DFBBD2C887}"/>
    <cellStyle name="External File Cells 8 6" xfId="6481" xr:uid="{892C497D-D398-43AD-B872-BE9F277707B8}"/>
    <cellStyle name="External File Cells 9" xfId="3581" xr:uid="{00000000-0005-0000-0000-0000F1080000}"/>
    <cellStyle name="External File Cells 9 2" xfId="6857" xr:uid="{FD302CE3-2924-4B2C-9015-031BA8EFB1C6}"/>
    <cellStyle name="F2" xfId="1282" xr:uid="{00000000-0005-0000-0000-0000F2080000}"/>
    <cellStyle name="F3" xfId="1283" xr:uid="{00000000-0005-0000-0000-0000F3080000}"/>
    <cellStyle name="F4" xfId="1284" xr:uid="{00000000-0005-0000-0000-0000F4080000}"/>
    <cellStyle name="F5" xfId="1285" xr:uid="{00000000-0005-0000-0000-0000F5080000}"/>
    <cellStyle name="F6" xfId="1286" xr:uid="{00000000-0005-0000-0000-0000F6080000}"/>
    <cellStyle name="F7" xfId="1287" xr:uid="{00000000-0005-0000-0000-0000F7080000}"/>
    <cellStyle name="F8" xfId="1288" xr:uid="{00000000-0005-0000-0000-0000F8080000}"/>
    <cellStyle name="F8 - Estilo5" xfId="1289" xr:uid="{00000000-0005-0000-0000-0000F9080000}"/>
    <cellStyle name="FF" xfId="1290" xr:uid="{00000000-0005-0000-0000-0000FA080000}"/>
    <cellStyle name="FieldName" xfId="1291" xr:uid="{00000000-0005-0000-0000-0000FB080000}"/>
    <cellStyle name="FieldName 2" xfId="2759" xr:uid="{00000000-0005-0000-0000-0000FC080000}"/>
    <cellStyle name="FieldName 2 2" xfId="4393" xr:uid="{00000000-0005-0000-0000-0000FD080000}"/>
    <cellStyle name="FieldName 2 2 2" xfId="7536" xr:uid="{790EBC75-BC30-44E7-8F9F-A6D483C7FC2D}"/>
    <cellStyle name="FieldName 2 3" xfId="5082" xr:uid="{00000000-0005-0000-0000-0000FE080000}"/>
    <cellStyle name="FieldName 2 3 2" xfId="8074" xr:uid="{1B436669-D01F-4DD6-9C55-0A304BAE907F}"/>
    <cellStyle name="FieldName 2 4" xfId="4111" xr:uid="{00000000-0005-0000-0000-0000FF080000}"/>
    <cellStyle name="FieldName 2 4 2" xfId="7257" xr:uid="{9513A5E9-01E3-4B68-B0FA-0BF55B552ADC}"/>
    <cellStyle name="FieldName 2 5" xfId="3224" xr:uid="{00000000-0005-0000-0000-000000090000}"/>
    <cellStyle name="FieldName 2 5 2" xfId="6520" xr:uid="{DB802DDB-DFEC-48FD-8C41-0C5D8312501D}"/>
    <cellStyle name="FieldName 2 6" xfId="5740" xr:uid="{00000000-0005-0000-0000-000001090000}"/>
    <cellStyle name="FieldName 2 6 2" xfId="8718" xr:uid="{6A8E71FC-EBB2-4FF7-824E-B97BD328838B}"/>
    <cellStyle name="FieldName 3" xfId="2669" xr:uid="{00000000-0005-0000-0000-000002090000}"/>
    <cellStyle name="FieldName 3 2" xfId="4307" xr:uid="{00000000-0005-0000-0000-000003090000}"/>
    <cellStyle name="FieldName 3 2 2" xfId="7450" xr:uid="{B851B80A-0D6D-4989-A627-1AB3CA55E3A0}"/>
    <cellStyle name="FieldName 3 3" xfId="5012" xr:uid="{00000000-0005-0000-0000-000004090000}"/>
    <cellStyle name="FieldName 3 3 2" xfId="8004" xr:uid="{4D4185C0-A400-4E91-8F99-3D7CF8323548}"/>
    <cellStyle name="FieldName 3 4" xfId="3252" xr:uid="{00000000-0005-0000-0000-000005090000}"/>
    <cellStyle name="FieldName 3 4 2" xfId="6548" xr:uid="{A5255EA3-BB03-45EE-9243-6CD4CD5C74C8}"/>
    <cellStyle name="FieldName 3 5" xfId="5465" xr:uid="{00000000-0005-0000-0000-000006090000}"/>
    <cellStyle name="FieldName 3 5 2" xfId="8447" xr:uid="{2672B747-E9E5-4C61-9A47-68C9DAFA7848}"/>
    <cellStyle name="FieldName 3 6" xfId="6206" xr:uid="{BA140263-6479-4E75-A4DA-ABFAAC843F5D}"/>
    <cellStyle name="FieldName 4" xfId="3585" xr:uid="{00000000-0005-0000-0000-000007090000}"/>
    <cellStyle name="FieldName 4 2" xfId="6861" xr:uid="{BB75D2A0-9588-46DA-9320-06E7B90C40E3}"/>
    <cellStyle name="FieldName 5" xfId="3508" xr:uid="{00000000-0005-0000-0000-000008090000}"/>
    <cellStyle name="FieldName 5 2" xfId="6788" xr:uid="{AF82220C-115B-44C5-A10B-2854EF8DACBE}"/>
    <cellStyle name="FieldName 6" xfId="3509" xr:uid="{00000000-0005-0000-0000-000009090000}"/>
    <cellStyle name="FieldName 6 2" xfId="6789" xr:uid="{E601A020-C9B1-4B00-BB73-4CD10CA5080F}"/>
    <cellStyle name="Fijo" xfId="1292" xr:uid="{00000000-0005-0000-0000-00000A090000}"/>
    <cellStyle name="Final_Data" xfId="1293" xr:uid="{00000000-0005-0000-0000-00000B090000}"/>
    <cellStyle name="Financial" xfId="1294" xr:uid="{00000000-0005-0000-0000-00000C090000}"/>
    <cellStyle name="Financiero" xfId="1295" xr:uid="{00000000-0005-0000-0000-00000D090000}"/>
    <cellStyle name="Fit" xfId="1296" xr:uid="{00000000-0005-0000-0000-00000E090000}"/>
    <cellStyle name="Fixed" xfId="1297" xr:uid="{00000000-0005-0000-0000-00000F090000}"/>
    <cellStyle name="Fixed 2" xfId="1298" xr:uid="{00000000-0005-0000-0000-000010090000}"/>
    <cellStyle name="Fixed 2 2" xfId="2668" xr:uid="{00000000-0005-0000-0000-000011090000}"/>
    <cellStyle name="Fixed 2 2 2" xfId="4306" xr:uid="{00000000-0005-0000-0000-000012090000}"/>
    <cellStyle name="Fixed 2 2 2 2" xfId="7449" xr:uid="{6AF56725-C840-4509-AC64-D43FBC9A52A5}"/>
    <cellStyle name="Fixed 2 2 3" xfId="5011" xr:uid="{00000000-0005-0000-0000-000013090000}"/>
    <cellStyle name="Fixed 2 2 3 2" xfId="8003" xr:uid="{99F37E9A-5B9E-4C4E-8F7F-42A4B0BB09CA}"/>
    <cellStyle name="Fixed 2 2 4" xfId="4163" xr:uid="{00000000-0005-0000-0000-000014090000}"/>
    <cellStyle name="Fixed 2 2 4 2" xfId="7307" xr:uid="{4B7302BB-0A8D-4E1B-8FDB-7DA1F8E1BA11}"/>
    <cellStyle name="Fixed 2 2 5" xfId="3253" xr:uid="{00000000-0005-0000-0000-000015090000}"/>
    <cellStyle name="Fixed 2 2 5 2" xfId="6549" xr:uid="{E4DC2CB6-7B04-4C9F-B94C-B788F6480042}"/>
    <cellStyle name="Fixed 2 2 6" xfId="5463" xr:uid="{00000000-0005-0000-0000-000016090000}"/>
    <cellStyle name="Fixed 2 2 6 2" xfId="8445" xr:uid="{D52479C5-9C0D-44BD-A0E5-E748B4C158A9}"/>
    <cellStyle name="Fixed 2 2 7" xfId="6205" xr:uid="{9EE37A4C-27DA-4736-B384-B5A7CDEE7539}"/>
    <cellStyle name="Fixed 2 3" xfId="3588" xr:uid="{00000000-0005-0000-0000-000017090000}"/>
    <cellStyle name="Fixed 2 3 2" xfId="6864" xr:uid="{1A52E62D-0F5A-4E9B-B09C-7B58766E783C}"/>
    <cellStyle name="Fixed 2 4" xfId="3495" xr:uid="{00000000-0005-0000-0000-000018090000}"/>
    <cellStyle name="Fixed 2 4 2" xfId="6777" xr:uid="{896A9EF2-DA4D-425D-AFE9-B1805AA28C41}"/>
    <cellStyle name="Fixed 2 5" xfId="3479" xr:uid="{00000000-0005-0000-0000-000019090000}"/>
    <cellStyle name="Fixed 2 5 2" xfId="6761" xr:uid="{1B5F0BB1-7FBB-4827-865C-41AA6A3FF33A}"/>
    <cellStyle name="Fixed 2 6" xfId="3507" xr:uid="{00000000-0005-0000-0000-00001A090000}"/>
    <cellStyle name="Fixed 2 6 2" xfId="6787" xr:uid="{146EC231-EF7F-4FF5-8471-7EBEAEED8D65}"/>
    <cellStyle name="Fixed0" xfId="1299" xr:uid="{00000000-0005-0000-0000-00001B090000}"/>
    <cellStyle name="Fixo" xfId="1300" xr:uid="{00000000-0005-0000-0000-00001C090000}"/>
    <cellStyle name="Footer SBILogo1" xfId="1301" xr:uid="{00000000-0005-0000-0000-00001D090000}"/>
    <cellStyle name="Footer SBILogo2" xfId="1302" xr:uid="{00000000-0005-0000-0000-00001E090000}"/>
    <cellStyle name="Footnote" xfId="1303" xr:uid="{00000000-0005-0000-0000-00001F090000}"/>
    <cellStyle name="Footnote Reference" xfId="1304" xr:uid="{00000000-0005-0000-0000-000020090000}"/>
    <cellStyle name="Footnote_ACCC" xfId="1305" xr:uid="{00000000-0005-0000-0000-000021090000}"/>
    <cellStyle name="Footnotes" xfId="1306" xr:uid="{00000000-0005-0000-0000-000022090000}"/>
    <cellStyle name="Forecast Cells" xfId="1307" xr:uid="{00000000-0005-0000-0000-000023090000}"/>
    <cellStyle name="Forecast Cells 2" xfId="2419" xr:uid="{00000000-0005-0000-0000-000024090000}"/>
    <cellStyle name="fourdecplace" xfId="1308" xr:uid="{00000000-0005-0000-0000-000025090000}"/>
    <cellStyle name="frame" xfId="1309" xr:uid="{00000000-0005-0000-0000-000026090000}"/>
    <cellStyle name="frame 2" xfId="2667" xr:uid="{00000000-0005-0000-0000-000027090000}"/>
    <cellStyle name="frame 2 2" xfId="4305" xr:uid="{00000000-0005-0000-0000-000028090000}"/>
    <cellStyle name="frame 2 2 2" xfId="7448" xr:uid="{AB55E733-2FB2-42B4-8A33-CFDF31D91A2A}"/>
    <cellStyle name="frame 2 3" xfId="5010" xr:uid="{00000000-0005-0000-0000-000029090000}"/>
    <cellStyle name="frame 2 3 2" xfId="8002" xr:uid="{7AE652A3-8E23-4A62-AE9B-8BC7CE355EC2}"/>
    <cellStyle name="frame 2 4" xfId="4162" xr:uid="{00000000-0005-0000-0000-00002A090000}"/>
    <cellStyle name="frame 2 4 2" xfId="7306" xr:uid="{4A3DE951-3ADA-499A-9849-37E468EE3DF5}"/>
    <cellStyle name="frame 2 5" xfId="3254" xr:uid="{00000000-0005-0000-0000-00002B090000}"/>
    <cellStyle name="frame 2 5 2" xfId="6550" xr:uid="{27555556-AA84-45DB-925F-E58E19A659AB}"/>
    <cellStyle name="frame 2 6" xfId="3998" xr:uid="{00000000-0005-0000-0000-00002C090000}"/>
    <cellStyle name="frame 2 6 2" xfId="7151" xr:uid="{01F34C70-EE00-41D6-A9B9-3557D6A5A4E1}"/>
    <cellStyle name="frame 2 7" xfId="6204" xr:uid="{4C884700-B16B-4E54-A760-04D08F0AADCB}"/>
    <cellStyle name="frame 3" xfId="3094" xr:uid="{00000000-0005-0000-0000-00002D090000}"/>
    <cellStyle name="frame 3 2" xfId="4707" xr:uid="{00000000-0005-0000-0000-00002E090000}"/>
    <cellStyle name="frame 3 2 2" xfId="7742" xr:uid="{DD8E22EA-CFA9-4870-A1D3-F0510ABB0DE0}"/>
    <cellStyle name="frame 3 3" xfId="5307" xr:uid="{00000000-0005-0000-0000-00002F090000}"/>
    <cellStyle name="frame 3 3 2" xfId="8290" xr:uid="{4556B50C-278F-42D3-8593-13B4E0631E35}"/>
    <cellStyle name="frame 3 4" xfId="5446" xr:uid="{00000000-0005-0000-0000-000030090000}"/>
    <cellStyle name="frame 3 4 2" xfId="8428" xr:uid="{6A8C0DD1-FBD9-4432-961F-B007060EAA76}"/>
    <cellStyle name="frame 3 5" xfId="5628" xr:uid="{00000000-0005-0000-0000-000031090000}"/>
    <cellStyle name="frame 3 5 2" xfId="8610" xr:uid="{0247077C-8729-44C8-B1C9-7FBC9D844578}"/>
    <cellStyle name="frame 3 6" xfId="5902" xr:uid="{00000000-0005-0000-0000-000032090000}"/>
    <cellStyle name="frame 3 6 2" xfId="8880" xr:uid="{8F7C7C6F-4BAF-48A4-89B3-ABAF48E751B8}"/>
    <cellStyle name="frame 3 7" xfId="6463" xr:uid="{C26AD449-0BC2-4F31-BD4E-F5401C975CE8}"/>
    <cellStyle name="frame 4" xfId="2687" xr:uid="{00000000-0005-0000-0000-000033090000}"/>
    <cellStyle name="frame 4 2" xfId="5030" xr:uid="{00000000-0005-0000-0000-000034090000}"/>
    <cellStyle name="frame 4 2 2" xfId="8022" xr:uid="{B23CE4B4-87C4-47C2-8947-8E9F43CE1B92}"/>
    <cellStyle name="frame 4 3" xfId="4075" xr:uid="{00000000-0005-0000-0000-000035090000}"/>
    <cellStyle name="frame 4 3 2" xfId="7221" xr:uid="{6B6E2355-2787-4A74-B686-C3B78E2812AC}"/>
    <cellStyle name="frame 4 4" xfId="3236" xr:uid="{00000000-0005-0000-0000-000036090000}"/>
    <cellStyle name="frame 4 4 2" xfId="6532" xr:uid="{72846F8D-4E3A-4072-81BF-75A2F88A1933}"/>
    <cellStyle name="frame 4 5" xfId="5689" xr:uid="{00000000-0005-0000-0000-000037090000}"/>
    <cellStyle name="frame 4 5 2" xfId="8667" xr:uid="{B61963DD-B938-4909-9EE2-C80F8A0A8AEB}"/>
    <cellStyle name="frame 4 6" xfId="6221" xr:uid="{ABCFA066-C989-4495-B537-6481BFA3801D}"/>
    <cellStyle name="frame 5" xfId="3488" xr:uid="{00000000-0005-0000-0000-000038090000}"/>
    <cellStyle name="frame 5 2" xfId="6770" xr:uid="{B9942B83-C934-4BE5-828F-AF89DDD4E7A0}"/>
    <cellStyle name="frame 6" xfId="3483" xr:uid="{00000000-0005-0000-0000-000039090000}"/>
    <cellStyle name="frame 6 2" xfId="6765" xr:uid="{622C0A22-3EA2-4EB1-A024-67D93E99113A}"/>
    <cellStyle name="frame 7" xfId="3498" xr:uid="{00000000-0005-0000-0000-00003A090000}"/>
    <cellStyle name="frame 7 2" xfId="6780" xr:uid="{E39D17E7-C7D6-451A-A974-A5ADF4F01F6C}"/>
    <cellStyle name="frame 8" xfId="3518" xr:uid="{00000000-0005-0000-0000-00003B090000}"/>
    <cellStyle name="frame 8 2" xfId="6798" xr:uid="{75BA091B-5A85-4CFD-8960-A9D1EB0246F9}"/>
    <cellStyle name="fy_eps$" xfId="1310" xr:uid="{00000000-0005-0000-0000-00003C090000}"/>
    <cellStyle name="g_rate" xfId="1311" xr:uid="{00000000-0005-0000-0000-00003D090000}"/>
    <cellStyle name="g_rate 2" xfId="1312" xr:uid="{00000000-0005-0000-0000-00003E090000}"/>
    <cellStyle name="g_rate 2 2" xfId="2761" xr:uid="{00000000-0005-0000-0000-00003F090000}"/>
    <cellStyle name="g_rate 3" xfId="1313" xr:uid="{00000000-0005-0000-0000-000040090000}"/>
    <cellStyle name="g_rate 3 2" xfId="2762" xr:uid="{00000000-0005-0000-0000-000041090000}"/>
    <cellStyle name="g_rate 4" xfId="2760" xr:uid="{00000000-0005-0000-0000-000042090000}"/>
    <cellStyle name="g_rate_AOL_Model_Master" xfId="1314" xr:uid="{00000000-0005-0000-0000-000043090000}"/>
    <cellStyle name="g_rate_AOL_Model_Master 2" xfId="1315" xr:uid="{00000000-0005-0000-0000-000044090000}"/>
    <cellStyle name="g_rate_AOL_Model_Master 2 2" xfId="2764" xr:uid="{00000000-0005-0000-0000-000045090000}"/>
    <cellStyle name="g_rate_AOL_Model_Master 3" xfId="1316" xr:uid="{00000000-0005-0000-0000-000046090000}"/>
    <cellStyle name="g_rate_AOL_Model_Master 3 2" xfId="2765" xr:uid="{00000000-0005-0000-0000-000047090000}"/>
    <cellStyle name="g_rate_AOL_Model_Master 4" xfId="2763" xr:uid="{00000000-0005-0000-0000-000048090000}"/>
    <cellStyle name="G1_1999 figures" xfId="1317" xr:uid="{00000000-0005-0000-0000-000049090000}"/>
    <cellStyle name="gbox" xfId="1318" xr:uid="{00000000-0005-0000-0000-00004A090000}"/>
    <cellStyle name="General" xfId="1319" xr:uid="{00000000-0005-0000-0000-00004B090000}"/>
    <cellStyle name="General 2" xfId="2420" xr:uid="{00000000-0005-0000-0000-00004C090000}"/>
    <cellStyle name="Good" xfId="3145" builtinId="26" customBuiltin="1"/>
    <cellStyle name="green" xfId="1320" xr:uid="{00000000-0005-0000-0000-00004E090000}"/>
    <cellStyle name="Grey" xfId="1321" xr:uid="{00000000-0005-0000-0000-00004F090000}"/>
    <cellStyle name="Grey Heading" xfId="1322" xr:uid="{00000000-0005-0000-0000-000050090000}"/>
    <cellStyle name="Grey Heading 2" xfId="2664" xr:uid="{00000000-0005-0000-0000-000051090000}"/>
    <cellStyle name="Grey Heading 2 2" xfId="4302" xr:uid="{00000000-0005-0000-0000-000052090000}"/>
    <cellStyle name="Grey Heading 2 2 2" xfId="7445" xr:uid="{9B65875C-102C-408C-B5F1-5D52C3F911B6}"/>
    <cellStyle name="Grey Heading 2 3" xfId="5007" xr:uid="{00000000-0005-0000-0000-000053090000}"/>
    <cellStyle name="Grey Heading 2 3 2" xfId="7999" xr:uid="{5448E617-19B7-4B93-A992-1B9FCA49A334}"/>
    <cellStyle name="Grey Heading 2 4" xfId="4161" xr:uid="{00000000-0005-0000-0000-000054090000}"/>
    <cellStyle name="Grey Heading 2 4 2" xfId="7305" xr:uid="{9ED5D143-C41D-4E49-BD68-82D5825DD5E1}"/>
    <cellStyle name="Grey Heading 2 5" xfId="3257" xr:uid="{00000000-0005-0000-0000-000055090000}"/>
    <cellStyle name="Grey Heading 2 5 2" xfId="6553" xr:uid="{2EA7D408-3423-4EF3-9750-F1CF4874D0D7}"/>
    <cellStyle name="Grey Heading 2 6" xfId="4138" xr:uid="{00000000-0005-0000-0000-000056090000}"/>
    <cellStyle name="Grey Heading 2 6 2" xfId="7282" xr:uid="{9ADE1063-C6DD-4784-B3BD-E6737B0852F5}"/>
    <cellStyle name="Grey Heading 2 7" xfId="6201" xr:uid="{7D83A1D4-A98A-4692-858A-7C7D64D092D6}"/>
    <cellStyle name="Grey Heading 3" xfId="2678" xr:uid="{00000000-0005-0000-0000-000057090000}"/>
    <cellStyle name="Grey Heading 3 2" xfId="4316" xr:uid="{00000000-0005-0000-0000-000058090000}"/>
    <cellStyle name="Grey Heading 3 2 2" xfId="7459" xr:uid="{2B08D5CC-1051-4C03-B978-4C468B60F216}"/>
    <cellStyle name="Grey Heading 3 3" xfId="5021" xr:uid="{00000000-0005-0000-0000-000059090000}"/>
    <cellStyle name="Grey Heading 3 3 2" xfId="8013" xr:uid="{08138616-AE8C-465E-92FA-583B9F1000FD}"/>
    <cellStyle name="Grey Heading 3 4" xfId="4168" xr:uid="{00000000-0005-0000-0000-00005A090000}"/>
    <cellStyle name="Grey Heading 3 4 2" xfId="7312" xr:uid="{D34C5B3F-2B66-4CDB-B90B-47AAD6B00C89}"/>
    <cellStyle name="Grey Heading 3 5" xfId="3243" xr:uid="{00000000-0005-0000-0000-00005B090000}"/>
    <cellStyle name="Grey Heading 3 5 2" xfId="6539" xr:uid="{ECBE66F9-ED4C-4291-8175-DAB7F639D57E}"/>
    <cellStyle name="Grey Heading 3 6" xfId="5680" xr:uid="{00000000-0005-0000-0000-00005C090000}"/>
    <cellStyle name="Grey Heading 3 6 2" xfId="8658" xr:uid="{C1E4B941-3CAD-4B22-88B7-D67C3EB73338}"/>
    <cellStyle name="Grey Heading 3 7" xfId="6212" xr:uid="{A7F81DA3-9C42-4180-8E7A-BDDA12661622}"/>
    <cellStyle name="Grey Heading 4" xfId="3095" xr:uid="{00000000-0005-0000-0000-00005D090000}"/>
    <cellStyle name="Grey Heading 4 2" xfId="5308" xr:uid="{00000000-0005-0000-0000-00005E090000}"/>
    <cellStyle name="Grey Heading 4 2 2" xfId="8291" xr:uid="{0BDC0CFB-30F9-401C-B5E8-10FC2B3B0FCA}"/>
    <cellStyle name="Grey Heading 4 3" xfId="5447" xr:uid="{00000000-0005-0000-0000-00005F090000}"/>
    <cellStyle name="Grey Heading 4 3 2" xfId="8429" xr:uid="{A4730B25-5C8E-45DA-9CFA-50F42CC54F69}"/>
    <cellStyle name="Grey Heading 4 4" xfId="5629" xr:uid="{00000000-0005-0000-0000-000060090000}"/>
    <cellStyle name="Grey Heading 4 4 2" xfId="8611" xr:uid="{CED8A7F2-1804-46D1-9E50-5F8F4BEBAE7D}"/>
    <cellStyle name="Grey Heading 4 5" xfId="5903" xr:uid="{00000000-0005-0000-0000-000061090000}"/>
    <cellStyle name="Grey Heading 4 5 2" xfId="8881" xr:uid="{E8DFE2E8-E97F-4DD4-BFC4-B5940D12ED9E}"/>
    <cellStyle name="Grey Heading 4 6" xfId="6464" xr:uid="{9A8CE384-EDB2-4A02-BF1E-658C287BB586}"/>
    <cellStyle name="Grey Heading 5" xfId="3484" xr:uid="{00000000-0005-0000-0000-000062090000}"/>
    <cellStyle name="Grey Heading 5 2" xfId="6766" xr:uid="{FD2CF544-1322-4D90-8A23-BC661683748A}"/>
    <cellStyle name="Grey Heading 6" xfId="3485" xr:uid="{00000000-0005-0000-0000-000063090000}"/>
    <cellStyle name="Grey Heading 6 2" xfId="6767" xr:uid="{0CD0C54A-5A4D-41FC-9645-BA962BE9BA10}"/>
    <cellStyle name="Grey Heading 7" xfId="3497" xr:uid="{00000000-0005-0000-0000-000064090000}"/>
    <cellStyle name="Grey Heading 7 2" xfId="6779" xr:uid="{9213BA29-EA1F-440F-9F75-658A53A33548}"/>
    <cellStyle name="Grey Heading 8" xfId="3525" xr:uid="{00000000-0005-0000-0000-000065090000}"/>
    <cellStyle name="Grey Heading 8 2" xfId="6805" xr:uid="{63E2A9EE-7CAB-412D-AC83-2B4E478CA863}"/>
    <cellStyle name="GrowthRate" xfId="1323" xr:uid="{00000000-0005-0000-0000-000066090000}"/>
    <cellStyle name="GrowthSeq" xfId="1324" xr:uid="{00000000-0005-0000-0000-000067090000}"/>
    <cellStyle name="guy" xfId="1325" xr:uid="{00000000-0005-0000-0000-000068090000}"/>
    <cellStyle name="H_1998_col_head" xfId="1326" xr:uid="{00000000-0005-0000-0000-000069090000}"/>
    <cellStyle name="H_1998_col_head_BHI" xfId="1327" xr:uid="{00000000-0005-0000-0000-00006A090000}"/>
    <cellStyle name="H_1998_col_head_BHI_working7" xfId="1328" xr:uid="{00000000-0005-0000-0000-00006B090000}"/>
    <cellStyle name="H_1998_col_head_BJS" xfId="1329" xr:uid="{00000000-0005-0000-0000-00006C090000}"/>
    <cellStyle name="H_1998_col_head_bjs-working9" xfId="1330" xr:uid="{00000000-0005-0000-0000-00006D090000}"/>
    <cellStyle name="H_1998_col_head_Consolidated" xfId="1331" xr:uid="{00000000-0005-0000-0000-00006E090000}"/>
    <cellStyle name="H_1998_col_head_DPB" xfId="1332" xr:uid="{00000000-0005-0000-0000-00006F090000}"/>
    <cellStyle name="H_1998_col_head_EVA" xfId="1333" xr:uid="{00000000-0005-0000-0000-000070090000}"/>
    <cellStyle name="H_1998_col_head_HAL" xfId="1334" xr:uid="{00000000-0005-0000-0000-000071090000}"/>
    <cellStyle name="H_1998_col_head_HAL - 7" xfId="1335" xr:uid="{00000000-0005-0000-0000-000072090000}"/>
    <cellStyle name="H_1998_col_head_HALY_working13" xfId="1336" xr:uid="{00000000-0005-0000-0000-000073090000}"/>
    <cellStyle name="H_1998_col_head_IS" xfId="1337" xr:uid="{00000000-0005-0000-0000-000074090000}"/>
    <cellStyle name="H_1998_col_head_IS - Rptd" xfId="1338" xr:uid="{00000000-0005-0000-0000-000075090000}"/>
    <cellStyle name="H_1998_col_head_IS - Rptd_1" xfId="1339" xr:uid="{00000000-0005-0000-0000-000076090000}"/>
    <cellStyle name="H_1998_col_head_Profit growth" xfId="1340" xr:uid="{00000000-0005-0000-0000-000077090000}"/>
    <cellStyle name="H_1998_col_head_SII" xfId="1341" xr:uid="{00000000-0005-0000-0000-000078090000}"/>
    <cellStyle name="H_1998_col_head_SII-Post 3Q05 v4" xfId="1342" xr:uid="{00000000-0005-0000-0000-000079090000}"/>
    <cellStyle name="H_1998_col_head_SLB" xfId="1343" xr:uid="{00000000-0005-0000-0000-00007A090000}"/>
    <cellStyle name="H_1998_col_head_SLB-working7" xfId="1344" xr:uid="{00000000-0005-0000-0000-00007B090000}"/>
    <cellStyle name="H_1998_col_head_SOTP" xfId="1345" xr:uid="{00000000-0005-0000-0000-00007C090000}"/>
    <cellStyle name="H_1998_col_head_UC model - New (Jernej)" xfId="1346" xr:uid="{00000000-0005-0000-0000-00007D090000}"/>
    <cellStyle name="H_1999_col_head" xfId="1347" xr:uid="{00000000-0005-0000-0000-00007E090000}"/>
    <cellStyle name="H_1999_col_head_Adidas Model" xfId="1348" xr:uid="{00000000-0005-0000-0000-00007F090000}"/>
    <cellStyle name="H_1999_col_head_De Rigo Model" xfId="1349" xr:uid="{00000000-0005-0000-0000-000080090000}"/>
    <cellStyle name="H_1999_col_head_Fielmann model" xfId="1350" xr:uid="{00000000-0005-0000-0000-000081090000}"/>
    <cellStyle name="H_1999_col_head_Folli Follie main model" xfId="1351" xr:uid="{00000000-0005-0000-0000-000082090000}"/>
    <cellStyle name="H_1999_col_head_GQ" xfId="1352" xr:uid="{00000000-0005-0000-0000-000083090000}"/>
    <cellStyle name="H_1999_col_head_GQ_1" xfId="1353" xr:uid="{00000000-0005-0000-0000-000084090000}"/>
    <cellStyle name="H_1999_col_head_Luxottica Model" xfId="1354" xr:uid="{00000000-0005-0000-0000-000085090000}"/>
    <cellStyle name="H_1999_col_head_Safilo Model" xfId="1355" xr:uid="{00000000-0005-0000-0000-000086090000}"/>
    <cellStyle name="H_1999_col_head_Safilo Model " xfId="1356" xr:uid="{00000000-0005-0000-0000-000087090000}"/>
    <cellStyle name="H_1999_col_head_TODs model IFRS" xfId="1357" xr:uid="{00000000-0005-0000-0000-000088090000}"/>
    <cellStyle name="H1_1998 figures" xfId="1358" xr:uid="{00000000-0005-0000-0000-000089090000}"/>
    <cellStyle name="hard no." xfId="1359" xr:uid="{00000000-0005-0000-0000-00008A090000}"/>
    <cellStyle name="Hard Percent" xfId="1360" xr:uid="{00000000-0005-0000-0000-00008B090000}"/>
    <cellStyle name="hblue" xfId="1361" xr:uid="{00000000-0005-0000-0000-00008C090000}"/>
    <cellStyle name="head2" xfId="1362" xr:uid="{00000000-0005-0000-0000-00008D090000}"/>
    <cellStyle name="head2 2" xfId="3594" xr:uid="{00000000-0005-0000-0000-00008E090000}"/>
    <cellStyle name="Header" xfId="1363" xr:uid="{00000000-0005-0000-0000-00008F090000}"/>
    <cellStyle name="Header Draft Stamp" xfId="1364" xr:uid="{00000000-0005-0000-0000-000090090000}"/>
    <cellStyle name="Header_ACCC" xfId="1365" xr:uid="{00000000-0005-0000-0000-000091090000}"/>
    <cellStyle name="Header1" xfId="1366" xr:uid="{00000000-0005-0000-0000-000092090000}"/>
    <cellStyle name="Header1 2" xfId="2662" xr:uid="{00000000-0005-0000-0000-000093090000}"/>
    <cellStyle name="Header1 2 2" xfId="5005" xr:uid="{00000000-0005-0000-0000-000094090000}"/>
    <cellStyle name="Header1 2 2 2" xfId="7997" xr:uid="{AB8822B4-6544-460A-B98B-56386C3196C5}"/>
    <cellStyle name="Header1 2 3" xfId="4159" xr:uid="{00000000-0005-0000-0000-000095090000}"/>
    <cellStyle name="Header1 2 3 2" xfId="7303" xr:uid="{569A1BEE-C83E-4BA6-A6BB-72FB0D94B2D7}"/>
    <cellStyle name="Header1 2 4" xfId="3258" xr:uid="{00000000-0005-0000-0000-000096090000}"/>
    <cellStyle name="Header1 2 4 2" xfId="6554" xr:uid="{1647CC49-5DFE-4D9C-BC5B-A7A443CBD075}"/>
    <cellStyle name="Header1 2 5" xfId="3823" xr:uid="{00000000-0005-0000-0000-000097090000}"/>
    <cellStyle name="Header1 2 5 2" xfId="7000" xr:uid="{88D0A4DB-FC34-48F7-8C88-370188D962EB}"/>
    <cellStyle name="Header1 3" xfId="4822" xr:uid="{00000000-0005-0000-0000-000098090000}"/>
    <cellStyle name="Header1 3 2" xfId="7814" xr:uid="{49BCC0B7-7040-49D1-9E23-5930EDC4AF1B}"/>
    <cellStyle name="Header1 4" xfId="4820" xr:uid="{00000000-0005-0000-0000-000099090000}"/>
    <cellStyle name="Header1 4 2" xfId="7812" xr:uid="{45F9F9CA-8F86-4D20-AD4B-616AEE5BFD80}"/>
    <cellStyle name="Header2" xfId="1367" xr:uid="{00000000-0005-0000-0000-00009A090000}"/>
    <cellStyle name="Header2 2" xfId="1368" xr:uid="{00000000-0005-0000-0000-00009B090000}"/>
    <cellStyle name="Header2 2 2" xfId="2660" xr:uid="{00000000-0005-0000-0000-00009C090000}"/>
    <cellStyle name="Header2 2 2 2" xfId="4299" xr:uid="{00000000-0005-0000-0000-00009D090000}"/>
    <cellStyle name="Header2 2 2 2 2" xfId="7442" xr:uid="{CBF1E0F2-28BD-4CBC-8B58-2E42447DFF2F}"/>
    <cellStyle name="Header2 2 2 3" xfId="5003" xr:uid="{00000000-0005-0000-0000-00009E090000}"/>
    <cellStyle name="Header2 2 2 3 2" xfId="7995" xr:uid="{648D8A03-09F2-4E0A-8DFA-632ECF35B6C4}"/>
    <cellStyle name="Header2 2 2 4" xfId="4157" xr:uid="{00000000-0005-0000-0000-00009F090000}"/>
    <cellStyle name="Header2 2 2 4 2" xfId="7301" xr:uid="{72349A1D-A9E4-4D6D-A80D-60C1DBE9B4AD}"/>
    <cellStyle name="Header2 2 2 5" xfId="3260" xr:uid="{00000000-0005-0000-0000-0000A0090000}"/>
    <cellStyle name="Header2 2 2 5 2" xfId="6556" xr:uid="{02220492-6BD8-4BDD-BCAB-444371A654A0}"/>
    <cellStyle name="Header2 2 2 6" xfId="3383" xr:uid="{00000000-0005-0000-0000-0000A1090000}"/>
    <cellStyle name="Header2 2 2 6 2" xfId="6672" xr:uid="{234CA555-6ECD-487D-A226-4700F6AD50A2}"/>
    <cellStyle name="Header2 2 2 7" xfId="6198" xr:uid="{671602E0-5C21-4D34-9707-1633D42CE313}"/>
    <cellStyle name="Header2 2 3" xfId="3596" xr:uid="{00000000-0005-0000-0000-0000A2090000}"/>
    <cellStyle name="Header2 2 3 2" xfId="6870" xr:uid="{41E89778-294D-48A4-9CC9-AF0FFEB2BBD7}"/>
    <cellStyle name="Header2 2 4" xfId="4763" xr:uid="{00000000-0005-0000-0000-0000A3090000}"/>
    <cellStyle name="Header2 2 4 2" xfId="7789" xr:uid="{3B3939D7-79A1-44C7-94C1-31ACDCB4C687}"/>
    <cellStyle name="Header2 2 5" xfId="4821" xr:uid="{00000000-0005-0000-0000-0000A4090000}"/>
    <cellStyle name="Header2 2 5 2" xfId="7813" xr:uid="{A66D922C-0EF2-48DD-B586-F122D47169A5}"/>
    <cellStyle name="Header2 2 6" xfId="3489" xr:uid="{00000000-0005-0000-0000-0000A5090000}"/>
    <cellStyle name="Header2 2 6 2" xfId="6771" xr:uid="{D8A3943B-BD4B-48E9-A97D-3B0FBCAB7FBC}"/>
    <cellStyle name="Header2 3" xfId="2661" xr:uid="{00000000-0005-0000-0000-0000A6090000}"/>
    <cellStyle name="Header2 3 2" xfId="4300" xr:uid="{00000000-0005-0000-0000-0000A7090000}"/>
    <cellStyle name="Header2 3 2 2" xfId="7443" xr:uid="{CCB46687-07A7-42B1-9041-5BECA573F98A}"/>
    <cellStyle name="Header2 3 3" xfId="5004" xr:uid="{00000000-0005-0000-0000-0000A8090000}"/>
    <cellStyle name="Header2 3 3 2" xfId="7996" xr:uid="{57E4D5F9-6371-40C1-B6C8-D978D175BB6F}"/>
    <cellStyle name="Header2 3 4" xfId="4158" xr:uid="{00000000-0005-0000-0000-0000A9090000}"/>
    <cellStyle name="Header2 3 4 2" xfId="7302" xr:uid="{7B68332F-A31B-4BA5-BCBC-F7AA16298E8D}"/>
    <cellStyle name="Header2 3 5" xfId="3259" xr:uid="{00000000-0005-0000-0000-0000AA090000}"/>
    <cellStyle name="Header2 3 5 2" xfId="6555" xr:uid="{7EFAFFF1-C719-4128-8E2B-2D71145302F6}"/>
    <cellStyle name="Header2 3 6" xfId="3822" xr:uid="{00000000-0005-0000-0000-0000AB090000}"/>
    <cellStyle name="Header2 3 6 2" xfId="6999" xr:uid="{7F79922A-A337-41EC-8846-C6B60465025C}"/>
    <cellStyle name="Header2 3 7" xfId="6199" xr:uid="{2EF8F2CC-23F4-44B8-BC6F-A07CE413D240}"/>
    <cellStyle name="Header2 4" xfId="3595" xr:uid="{00000000-0005-0000-0000-0000AC090000}"/>
    <cellStyle name="Header2 4 2" xfId="6869" xr:uid="{9E807CB0-CAC5-4225-8CEF-C64DDF3AC2D6}"/>
    <cellStyle name="Header2 5" xfId="4766" xr:uid="{00000000-0005-0000-0000-0000AD090000}"/>
    <cellStyle name="Header2 5 2" xfId="7790" xr:uid="{19B79AE4-17C9-4564-89F8-920998DFC229}"/>
    <cellStyle name="Header2 6" xfId="3496" xr:uid="{00000000-0005-0000-0000-0000AE090000}"/>
    <cellStyle name="Header2 6 2" xfId="6778" xr:uid="{49741733-A378-488D-BB6B-7F126CF29573}"/>
    <cellStyle name="Header2 7" xfId="3490" xr:uid="{00000000-0005-0000-0000-0000AF090000}"/>
    <cellStyle name="Header2 7 2" xfId="6772" xr:uid="{89348D35-4A17-44E2-B50B-DAC7BEFE5380}"/>
    <cellStyle name="Heading" xfId="1369" xr:uid="{00000000-0005-0000-0000-0000B0090000}"/>
    <cellStyle name="Heading 1" xfId="3141" builtinId="16" customBuiltin="1"/>
    <cellStyle name="Heading 1 Above" xfId="1370" xr:uid="{00000000-0005-0000-0000-0000B2090000}"/>
    <cellStyle name="Heading 1+" xfId="1371" xr:uid="{00000000-0005-0000-0000-0000B3090000}"/>
    <cellStyle name="Heading 1+ 2" xfId="1372" xr:uid="{00000000-0005-0000-0000-0000B4090000}"/>
    <cellStyle name="Heading 1+ 2 2" xfId="2768" xr:uid="{00000000-0005-0000-0000-0000B5090000}"/>
    <cellStyle name="Heading 1+ 3" xfId="2767" xr:uid="{00000000-0005-0000-0000-0000B6090000}"/>
    <cellStyle name="Heading 2" xfId="3142" builtinId="17" customBuiltin="1"/>
    <cellStyle name="Heading 2 Below" xfId="1373" xr:uid="{00000000-0005-0000-0000-0000B8090000}"/>
    <cellStyle name="Heading 2+" xfId="1374" xr:uid="{00000000-0005-0000-0000-0000B9090000}"/>
    <cellStyle name="Heading 2+ 2" xfId="1375" xr:uid="{00000000-0005-0000-0000-0000BA090000}"/>
    <cellStyle name="Heading 2+ 2 2" xfId="2770" xr:uid="{00000000-0005-0000-0000-0000BB090000}"/>
    <cellStyle name="Heading 2+ 3" xfId="2769" xr:uid="{00000000-0005-0000-0000-0000BC090000}"/>
    <cellStyle name="Heading 3" xfId="3143" builtinId="18" customBuiltin="1"/>
    <cellStyle name="Heading 3+" xfId="1376" xr:uid="{00000000-0005-0000-0000-0000BE090000}"/>
    <cellStyle name="Heading 4" xfId="3144" builtinId="19" customBuiltin="1"/>
    <cellStyle name="Heading No Underline" xfId="1377" xr:uid="{00000000-0005-0000-0000-0000C0090000}"/>
    <cellStyle name="Heading SS" xfId="1378" xr:uid="{00000000-0005-0000-0000-0000C1090000}"/>
    <cellStyle name="Heading With Underline" xfId="1379" xr:uid="{00000000-0005-0000-0000-0000C2090000}"/>
    <cellStyle name="Heading With Underline 2" xfId="3597" xr:uid="{00000000-0005-0000-0000-0000C3090000}"/>
    <cellStyle name="Heading1" xfId="1380" xr:uid="{00000000-0005-0000-0000-0000C4090000}"/>
    <cellStyle name="Heading1 2" xfId="1381" xr:uid="{00000000-0005-0000-0000-0000C5090000}"/>
    <cellStyle name="Heading1 3" xfId="1382" xr:uid="{00000000-0005-0000-0000-0000C6090000}"/>
    <cellStyle name="Heading1 4" xfId="1383" xr:uid="{00000000-0005-0000-0000-0000C7090000}"/>
    <cellStyle name="Heading1 5" xfId="1384" xr:uid="{00000000-0005-0000-0000-0000C8090000}"/>
    <cellStyle name="Heading2" xfId="1385" xr:uid="{00000000-0005-0000-0000-0000C9090000}"/>
    <cellStyle name="Heading2 2" xfId="1386" xr:uid="{00000000-0005-0000-0000-0000CA090000}"/>
    <cellStyle name="Heading2 3" xfId="1387" xr:uid="{00000000-0005-0000-0000-0000CB090000}"/>
    <cellStyle name="Heading2 4" xfId="1388" xr:uid="{00000000-0005-0000-0000-0000CC090000}"/>
    <cellStyle name="Heading2 5" xfId="1389" xr:uid="{00000000-0005-0000-0000-0000CD090000}"/>
    <cellStyle name="Hed Side" xfId="1390" xr:uid="{00000000-0005-0000-0000-0000CE090000}"/>
    <cellStyle name="Hed Side bold" xfId="1391" xr:uid="{00000000-0005-0000-0000-0000CF090000}"/>
    <cellStyle name="Hed Side bold 2" xfId="2653" xr:uid="{00000000-0005-0000-0000-0000D0090000}"/>
    <cellStyle name="Hed Side Indent" xfId="1392" xr:uid="{00000000-0005-0000-0000-0000D1090000}"/>
    <cellStyle name="Hed Side Regular" xfId="1393" xr:uid="{00000000-0005-0000-0000-0000D2090000}"/>
    <cellStyle name="Hed Side_1-1A-Regular" xfId="1394" xr:uid="{00000000-0005-0000-0000-0000D3090000}"/>
    <cellStyle name="Hed Top" xfId="1395" xr:uid="{00000000-0005-0000-0000-0000D4090000}"/>
    <cellStyle name="Helv" xfId="1396" xr:uid="{00000000-0005-0000-0000-0000D5090000}"/>
    <cellStyle name="hidden" xfId="1397" xr:uid="{00000000-0005-0000-0000-0000D6090000}"/>
    <cellStyle name="HIGHLIGHT" xfId="1398" xr:uid="{00000000-0005-0000-0000-0000D7090000}"/>
    <cellStyle name="Hipervínculo" xfId="1399" xr:uid="{00000000-0005-0000-0000-0000D8090000}"/>
    <cellStyle name="Hipervínculo visitado" xfId="1400" xr:uid="{00000000-0005-0000-0000-0000D9090000}"/>
    <cellStyle name="Hyperlink 2" xfId="1401" xr:uid="{00000000-0005-0000-0000-0000DA090000}"/>
    <cellStyle name="Hyperlink 2 2" xfId="1402" xr:uid="{00000000-0005-0000-0000-0000DB090000}"/>
    <cellStyle name="Hyperlink 3" xfId="1403" xr:uid="{00000000-0005-0000-0000-0000DC090000}"/>
    <cellStyle name="Hyperlink seguido" xfId="1404" xr:uid="{00000000-0005-0000-0000-0000DD090000}"/>
    <cellStyle name="iannumber" xfId="1405" xr:uid="{00000000-0005-0000-0000-0000DE090000}"/>
    <cellStyle name="ianpercent" xfId="1406" xr:uid="{00000000-0005-0000-0000-0000DF090000}"/>
    <cellStyle name="IncomeStatement" xfId="1407" xr:uid="{00000000-0005-0000-0000-0000E0090000}"/>
    <cellStyle name="Incorrecto" xfId="1408" xr:uid="{00000000-0005-0000-0000-0000E1090000}"/>
    <cellStyle name="Incorreto" xfId="1409" xr:uid="{00000000-0005-0000-0000-0000E2090000}"/>
    <cellStyle name="Incorreto 2" xfId="1410" xr:uid="{00000000-0005-0000-0000-0000E3090000}"/>
    <cellStyle name="Indefinido" xfId="1411" xr:uid="{00000000-0005-0000-0000-0000E4090000}"/>
    <cellStyle name="Indent" xfId="1412" xr:uid="{00000000-0005-0000-0000-0000E5090000}"/>
    <cellStyle name="Info_Main" xfId="1413" xr:uid="{00000000-0005-0000-0000-0000E6090000}"/>
    <cellStyle name="Input" xfId="3148" builtinId="20" customBuiltin="1"/>
    <cellStyle name="Input [yellow]" xfId="1414" xr:uid="{00000000-0005-0000-0000-0000E8090000}"/>
    <cellStyle name="Input 2" xfId="2421" xr:uid="{00000000-0005-0000-0000-0000E9090000}"/>
    <cellStyle name="Input Cells" xfId="1415" xr:uid="{00000000-0005-0000-0000-0000EA090000}"/>
    <cellStyle name="Input Currency" xfId="1416" xr:uid="{00000000-0005-0000-0000-0000EB090000}"/>
    <cellStyle name="Input Currency 2" xfId="1417" xr:uid="{00000000-0005-0000-0000-0000EC090000}"/>
    <cellStyle name="Input Currency_BHI" xfId="1418" xr:uid="{00000000-0005-0000-0000-0000ED090000}"/>
    <cellStyle name="Input Multiple" xfId="1419" xr:uid="{00000000-0005-0000-0000-0000EE090000}"/>
    <cellStyle name="Input Percent" xfId="1420" xr:uid="{00000000-0005-0000-0000-0000EF090000}"/>
    <cellStyle name="InputBlueFont" xfId="1421" xr:uid="{00000000-0005-0000-0000-0000F0090000}"/>
    <cellStyle name="InputCurrency" xfId="1422" xr:uid="{00000000-0005-0000-0000-0000F1090000}"/>
    <cellStyle name="InputCurrency2" xfId="1423" xr:uid="{00000000-0005-0000-0000-0000F2090000}"/>
    <cellStyle name="InputDateDMth" xfId="1424" xr:uid="{00000000-0005-0000-0000-0000F3090000}"/>
    <cellStyle name="InputDateNorm" xfId="1425" xr:uid="{00000000-0005-0000-0000-0000F4090000}"/>
    <cellStyle name="InputMultiple1" xfId="1426" xr:uid="{00000000-0005-0000-0000-0000F5090000}"/>
    <cellStyle name="InputPct" xfId="1427" xr:uid="{00000000-0005-0000-0000-0000F6090000}"/>
    <cellStyle name="InputPercent1" xfId="1428" xr:uid="{00000000-0005-0000-0000-0000F7090000}"/>
    <cellStyle name="Input-Text Only" xfId="1429" xr:uid="{00000000-0005-0000-0000-0000F8090000}"/>
    <cellStyle name="InputUlineNumeric" xfId="1430" xr:uid="{00000000-0005-0000-0000-0000F9090000}"/>
    <cellStyle name="InputUlineNumeric 2" xfId="1431" xr:uid="{00000000-0005-0000-0000-0000FA090000}"/>
    <cellStyle name="InputUlineNumeric 2 2" xfId="3621" xr:uid="{00000000-0005-0000-0000-0000FB090000}"/>
    <cellStyle name="InputUlineNumeric 3" xfId="3620" xr:uid="{00000000-0005-0000-0000-0000FC090000}"/>
    <cellStyle name="Integer" xfId="1432" xr:uid="{00000000-0005-0000-0000-0000FD090000}"/>
    <cellStyle name="Integer 2" xfId="1433" xr:uid="{00000000-0005-0000-0000-0000FE090000}"/>
    <cellStyle name="Italics" xfId="1434" xr:uid="{00000000-0005-0000-0000-0000FF090000}"/>
    <cellStyle name="Item" xfId="1435" xr:uid="{00000000-0005-0000-0000-0000000A0000}"/>
    <cellStyle name="Item 2" xfId="1436" xr:uid="{00000000-0005-0000-0000-0000010A0000}"/>
    <cellStyle name="Item Descriptions" xfId="1437" xr:uid="{00000000-0005-0000-0000-0000020A0000}"/>
    <cellStyle name="ItemTypeClass" xfId="1438" xr:uid="{00000000-0005-0000-0000-0000030A0000}"/>
    <cellStyle name="ItemTypeClass 2" xfId="1439" xr:uid="{00000000-0005-0000-0000-0000040A0000}"/>
    <cellStyle name="ItemTypeClass 2 2" xfId="2773" xr:uid="{00000000-0005-0000-0000-0000050A0000}"/>
    <cellStyle name="ItemTypeClass 2 2 2" xfId="4398" xr:uid="{00000000-0005-0000-0000-0000060A0000}"/>
    <cellStyle name="ItemTypeClass 2 2 2 2" xfId="7540" xr:uid="{C0103009-4729-4E09-B11C-F993C49F34FE}"/>
    <cellStyle name="ItemTypeClass 2 2 3" xfId="5086" xr:uid="{00000000-0005-0000-0000-0000070A0000}"/>
    <cellStyle name="ItemTypeClass 2 2 3 2" xfId="8078" xr:uid="{D2FD3152-D477-4054-9C64-79443F76E01C}"/>
    <cellStyle name="ItemTypeClass 2 2 4" xfId="5352" xr:uid="{00000000-0005-0000-0000-0000080A0000}"/>
    <cellStyle name="ItemTypeClass 2 2 4 2" xfId="8335" xr:uid="{CA9CC73E-347A-4AA4-BE18-A84ECD23910C}"/>
    <cellStyle name="ItemTypeClass 2 2 5" xfId="3221" xr:uid="{00000000-0005-0000-0000-0000090A0000}"/>
    <cellStyle name="ItemTypeClass 2 2 5 2" xfId="6517" xr:uid="{8EC38035-AA4D-47A8-AB74-27E2890B52FA}"/>
    <cellStyle name="ItemTypeClass 2 2 6" xfId="5744" xr:uid="{00000000-0005-0000-0000-00000A0A0000}"/>
    <cellStyle name="ItemTypeClass 2 2 6 2" xfId="8722" xr:uid="{7695F9ED-3C95-4760-B184-09E6926493C7}"/>
    <cellStyle name="ItemTypeClass 2 2 7" xfId="6283" xr:uid="{06EE6948-21A4-4410-9CE1-A52906B1C16E}"/>
    <cellStyle name="ItemTypeClass 2 3" xfId="2655" xr:uid="{00000000-0005-0000-0000-00000B0A0000}"/>
    <cellStyle name="ItemTypeClass 2 3 2" xfId="4294" xr:uid="{00000000-0005-0000-0000-00000C0A0000}"/>
    <cellStyle name="ItemTypeClass 2 3 2 2" xfId="7437" xr:uid="{0D4FCCEB-8932-475C-8C72-B132BA444011}"/>
    <cellStyle name="ItemTypeClass 2 3 3" xfId="4998" xr:uid="{00000000-0005-0000-0000-00000D0A0000}"/>
    <cellStyle name="ItemTypeClass 2 3 3 2" xfId="7990" xr:uid="{C999A8D4-1078-4F1A-A318-4789AA048589}"/>
    <cellStyle name="ItemTypeClass 2 3 4" xfId="4155" xr:uid="{00000000-0005-0000-0000-00000E0A0000}"/>
    <cellStyle name="ItemTypeClass 2 3 4 2" xfId="7299" xr:uid="{0897EAF5-7C4C-4997-9BFB-3F626F14567F}"/>
    <cellStyle name="ItemTypeClass 2 3 5" xfId="3265" xr:uid="{00000000-0005-0000-0000-00000F0A0000}"/>
    <cellStyle name="ItemTypeClass 2 3 5 2" xfId="6561" xr:uid="{1CD03153-05BB-4824-8C7A-D2532D6150F5}"/>
    <cellStyle name="ItemTypeClass 2 3 6" xfId="3818" xr:uid="{00000000-0005-0000-0000-0000100A0000}"/>
    <cellStyle name="ItemTypeClass 2 3 6 2" xfId="6995" xr:uid="{C5C7EF3C-FA8F-478C-9E8D-CAB4CA3CEA54}"/>
    <cellStyle name="ItemTypeClass 2 3 7" xfId="6193" xr:uid="{4F4DE18A-D063-4094-9343-5B5453C6BD20}"/>
    <cellStyle name="ItemTypeClass 2 4" xfId="3059" xr:uid="{00000000-0005-0000-0000-0000110A0000}"/>
    <cellStyle name="ItemTypeClass 2 4 2" xfId="4672" xr:uid="{00000000-0005-0000-0000-0000120A0000}"/>
    <cellStyle name="ItemTypeClass 2 4 2 2" xfId="7708" xr:uid="{1B0893EC-AA1D-4CF1-9FA6-8872F9D00381}"/>
    <cellStyle name="ItemTypeClass 2 4 3" xfId="5273" xr:uid="{00000000-0005-0000-0000-0000130A0000}"/>
    <cellStyle name="ItemTypeClass 2 4 3 2" xfId="8256" xr:uid="{107C1B68-BD89-4701-B1B1-8193E6D878E1}"/>
    <cellStyle name="ItemTypeClass 2 4 4" xfId="5594" xr:uid="{00000000-0005-0000-0000-0000140A0000}"/>
    <cellStyle name="ItemTypeClass 2 4 4 2" xfId="8576" xr:uid="{F8C38348-2C3B-423E-BAEC-3F742836C71C}"/>
    <cellStyle name="ItemTypeClass 2 4 5" xfId="5868" xr:uid="{00000000-0005-0000-0000-0000150A0000}"/>
    <cellStyle name="ItemTypeClass 2 4 5 2" xfId="8846" xr:uid="{25E8C472-B917-4661-9802-652F60D1EFB7}"/>
    <cellStyle name="ItemTypeClass 2 4 6" xfId="6434" xr:uid="{22E60842-4B3B-42C0-A07F-8659505372F7}"/>
    <cellStyle name="ItemTypeClass 2 5" xfId="2665" xr:uid="{00000000-0005-0000-0000-0000160A0000}"/>
    <cellStyle name="ItemTypeClass 2 5 2" xfId="4303" xr:uid="{00000000-0005-0000-0000-0000170A0000}"/>
    <cellStyle name="ItemTypeClass 2 5 2 2" xfId="7446" xr:uid="{4685D888-3AD9-4320-95CE-239358436B92}"/>
    <cellStyle name="ItemTypeClass 2 5 3" xfId="5008" xr:uid="{00000000-0005-0000-0000-0000180A0000}"/>
    <cellStyle name="ItemTypeClass 2 5 3 2" xfId="8000" xr:uid="{0D96DFEC-FB03-4EE3-B661-6BEE7BAA7A08}"/>
    <cellStyle name="ItemTypeClass 2 5 4" xfId="3256" xr:uid="{00000000-0005-0000-0000-0000190A0000}"/>
    <cellStyle name="ItemTypeClass 2 5 4 2" xfId="6552" xr:uid="{852B1618-00B7-46C5-B736-9D2F08CBD741}"/>
    <cellStyle name="ItemTypeClass 2 5 5" xfId="4139" xr:uid="{00000000-0005-0000-0000-00001A0A0000}"/>
    <cellStyle name="ItemTypeClass 2 5 5 2" xfId="7283" xr:uid="{B3FB341A-116A-4281-9FD8-62A696529C7D}"/>
    <cellStyle name="ItemTypeClass 2 5 6" xfId="6202" xr:uid="{6DB02F0F-4B92-4C5D-B85F-59E8B605C660}"/>
    <cellStyle name="ItemTypeClass 2 6" xfId="3629" xr:uid="{00000000-0005-0000-0000-00001B0A0000}"/>
    <cellStyle name="ItemTypeClass 2 6 2" xfId="6900" xr:uid="{02CAB275-4751-443B-9B90-A565685C72E5}"/>
    <cellStyle name="ItemTypeClass 2 7" xfId="3520" xr:uid="{00000000-0005-0000-0000-00001C0A0000}"/>
    <cellStyle name="ItemTypeClass 2 7 2" xfId="6800" xr:uid="{6B359857-FEB5-48BA-A644-CE14DFC9E381}"/>
    <cellStyle name="ItemTypeClass 2 8" xfId="5456" xr:uid="{00000000-0005-0000-0000-00001D0A0000}"/>
    <cellStyle name="ItemTypeClass 2 8 2" xfId="8438" xr:uid="{4BD8B95C-3BBD-4CB2-AF7E-88876FBEAD71}"/>
    <cellStyle name="ItemTypeClass 3" xfId="2772" xr:uid="{00000000-0005-0000-0000-00001E0A0000}"/>
    <cellStyle name="ItemTypeClass 3 2" xfId="4397" xr:uid="{00000000-0005-0000-0000-00001F0A0000}"/>
    <cellStyle name="ItemTypeClass 3 2 2" xfId="7539" xr:uid="{B107CFCD-E80E-4E40-A3B4-50B25C3473AF}"/>
    <cellStyle name="ItemTypeClass 3 3" xfId="5085" xr:uid="{00000000-0005-0000-0000-0000200A0000}"/>
    <cellStyle name="ItemTypeClass 3 3 2" xfId="8077" xr:uid="{9B8332A2-368D-45F8-9213-FE5B0C579376}"/>
    <cellStyle name="ItemTypeClass 3 4" xfId="5351" xr:uid="{00000000-0005-0000-0000-0000210A0000}"/>
    <cellStyle name="ItemTypeClass 3 4 2" xfId="8334" xr:uid="{F90834BF-D4CC-4980-B758-2730F1ADAFF1}"/>
    <cellStyle name="ItemTypeClass 3 5" xfId="3222" xr:uid="{00000000-0005-0000-0000-0000220A0000}"/>
    <cellStyle name="ItemTypeClass 3 5 2" xfId="6518" xr:uid="{DF3997E8-309C-47AB-8097-C12781283A32}"/>
    <cellStyle name="ItemTypeClass 3 6" xfId="5743" xr:uid="{00000000-0005-0000-0000-0000230A0000}"/>
    <cellStyle name="ItemTypeClass 3 6 2" xfId="8721" xr:uid="{64C0EFDF-7E5A-47CA-A4A1-AF38D76FD376}"/>
    <cellStyle name="ItemTypeClass 3 7" xfId="6282" xr:uid="{88CCBB37-6974-4E4B-8AC4-06B377CE747D}"/>
    <cellStyle name="ItemTypeClass 4" xfId="2656" xr:uid="{00000000-0005-0000-0000-0000240A0000}"/>
    <cellStyle name="ItemTypeClass 4 2" xfId="4295" xr:uid="{00000000-0005-0000-0000-0000250A0000}"/>
    <cellStyle name="ItemTypeClass 4 2 2" xfId="7438" xr:uid="{9E0EBD33-4A7C-4584-BBF9-1EA8B215BD4F}"/>
    <cellStyle name="ItemTypeClass 4 3" xfId="4999" xr:uid="{00000000-0005-0000-0000-0000260A0000}"/>
    <cellStyle name="ItemTypeClass 4 3 2" xfId="7991" xr:uid="{68838D53-1DA2-480F-B5E0-C3E71502820A}"/>
    <cellStyle name="ItemTypeClass 4 4" xfId="4156" xr:uid="{00000000-0005-0000-0000-0000270A0000}"/>
    <cellStyle name="ItemTypeClass 4 4 2" xfId="7300" xr:uid="{6EC1CCBA-9F44-4C95-959E-CEF46E9609DD}"/>
    <cellStyle name="ItemTypeClass 4 5" xfId="3264" xr:uid="{00000000-0005-0000-0000-0000280A0000}"/>
    <cellStyle name="ItemTypeClass 4 5 2" xfId="6560" xr:uid="{7B7A3D24-E875-4580-9227-DFD6DAFA592E}"/>
    <cellStyle name="ItemTypeClass 4 6" xfId="3819" xr:uid="{00000000-0005-0000-0000-0000290A0000}"/>
    <cellStyle name="ItemTypeClass 4 6 2" xfId="6996" xr:uid="{0FEB3D68-BB2A-4E92-9A3E-A6DB04EE7C6C}"/>
    <cellStyle name="ItemTypeClass 4 7" xfId="6194" xr:uid="{C97EE3F4-D0A0-492F-B3DC-96064BEAC389}"/>
    <cellStyle name="ItemTypeClass 5" xfId="3058" xr:uid="{00000000-0005-0000-0000-00002A0A0000}"/>
    <cellStyle name="ItemTypeClass 5 2" xfId="4671" xr:uid="{00000000-0005-0000-0000-00002B0A0000}"/>
    <cellStyle name="ItemTypeClass 5 2 2" xfId="7707" xr:uid="{D8C9F2CD-EA24-404F-B651-346116ED670C}"/>
    <cellStyle name="ItemTypeClass 5 3" xfId="5272" xr:uid="{00000000-0005-0000-0000-00002C0A0000}"/>
    <cellStyle name="ItemTypeClass 5 3 2" xfId="8255" xr:uid="{2072A938-C31B-4D06-A681-1F30829AD550}"/>
    <cellStyle name="ItemTypeClass 5 4" xfId="5593" xr:uid="{00000000-0005-0000-0000-00002D0A0000}"/>
    <cellStyle name="ItemTypeClass 5 4 2" xfId="8575" xr:uid="{D58B877C-71EC-4445-88F4-28EA0A45D26B}"/>
    <cellStyle name="ItemTypeClass 5 5" xfId="5867" xr:uid="{00000000-0005-0000-0000-00002E0A0000}"/>
    <cellStyle name="ItemTypeClass 5 5 2" xfId="8845" xr:uid="{893CACF7-1111-4707-926A-660887BCEF95}"/>
    <cellStyle name="ItemTypeClass 5 6" xfId="6433" xr:uid="{EE1C9AAF-5FB1-4A97-9768-17A4C1E950C6}"/>
    <cellStyle name="ItemTypeClass 6" xfId="2666" xr:uid="{00000000-0005-0000-0000-00002F0A0000}"/>
    <cellStyle name="ItemTypeClass 6 2" xfId="4304" xr:uid="{00000000-0005-0000-0000-0000300A0000}"/>
    <cellStyle name="ItemTypeClass 6 2 2" xfId="7447" xr:uid="{347152F1-2699-4B36-825D-9BA00E2CF75F}"/>
    <cellStyle name="ItemTypeClass 6 3" xfId="5009" xr:uid="{00000000-0005-0000-0000-0000310A0000}"/>
    <cellStyle name="ItemTypeClass 6 3 2" xfId="8001" xr:uid="{B76516A0-3F12-46B3-B1A0-8604492B07C8}"/>
    <cellStyle name="ItemTypeClass 6 4" xfId="3255" xr:uid="{00000000-0005-0000-0000-0000320A0000}"/>
    <cellStyle name="ItemTypeClass 6 4 2" xfId="6551" xr:uid="{B33FB403-78F5-4B35-B37D-0A7D4BDCB41B}"/>
    <cellStyle name="ItemTypeClass 6 5" xfId="3826" xr:uid="{00000000-0005-0000-0000-0000330A0000}"/>
    <cellStyle name="ItemTypeClass 6 5 2" xfId="7002" xr:uid="{ED475CF8-8403-40AE-9A68-774F8DA31A11}"/>
    <cellStyle name="ItemTypeClass 6 6" xfId="6203" xr:uid="{F13DA422-521B-4C9F-8F40-10721704A0C8}"/>
    <cellStyle name="ItemTypeClass 7" xfId="3628" xr:uid="{00000000-0005-0000-0000-0000340A0000}"/>
    <cellStyle name="ItemTypeClass 7 2" xfId="6899" xr:uid="{612A8EB3-4FB6-44CC-A1BA-F6E2ED7F5F0C}"/>
    <cellStyle name="ItemTypeClass 8" xfId="3519" xr:uid="{00000000-0005-0000-0000-0000350A0000}"/>
    <cellStyle name="ItemTypeClass 8 2" xfId="6799" xr:uid="{3ED0A534-1C1E-48D3-B5E4-52ED2EA0D1A3}"/>
    <cellStyle name="ItemTypeClass 9" xfId="5422" xr:uid="{00000000-0005-0000-0000-0000360A0000}"/>
    <cellStyle name="ItemTypeClass 9 2" xfId="8404" xr:uid="{893A3693-E0DC-4013-ACA7-7E3F3C3D2628}"/>
    <cellStyle name="Jason" xfId="1440" xr:uid="{00000000-0005-0000-0000-0000370A0000}"/>
    <cellStyle name="jaune" xfId="1441" xr:uid="{00000000-0005-0000-0000-0000380A0000}"/>
    <cellStyle name="kakko" xfId="2422" xr:uid="{00000000-0005-0000-0000-0000390A0000}"/>
    <cellStyle name="Komma_p&amp;l (2)" xfId="1442" xr:uid="{00000000-0005-0000-0000-00003A0A0000}"/>
    <cellStyle name="lblues" xfId="1443" xr:uid="{00000000-0005-0000-0000-00003B0A0000}"/>
    <cellStyle name="lead" xfId="1444" xr:uid="{00000000-0005-0000-0000-00003C0A0000}"/>
    <cellStyle name="LEVERS69" xfId="1445" xr:uid="{00000000-0005-0000-0000-00003D0A0000}"/>
    <cellStyle name="Lien hypertexte visité_arretechili" xfId="1446" xr:uid="{00000000-0005-0000-0000-00003E0A0000}"/>
    <cellStyle name="Lien hypertexte_INVESTLIFE LUXEMBOURG 31-11" xfId="1447" xr:uid="{00000000-0005-0000-0000-00003F0A0000}"/>
    <cellStyle name="line" xfId="1448" xr:uid="{00000000-0005-0000-0000-0000400A0000}"/>
    <cellStyle name="line 2" xfId="3635" xr:uid="{00000000-0005-0000-0000-0000410A0000}"/>
    <cellStyle name="LineBottom" xfId="1449" xr:uid="{00000000-0005-0000-0000-0000420A0000}"/>
    <cellStyle name="LineBottom 2" xfId="3636" xr:uid="{00000000-0005-0000-0000-0000430A0000}"/>
    <cellStyle name="LineTop" xfId="1450" xr:uid="{00000000-0005-0000-0000-0000440A0000}"/>
    <cellStyle name="LineTop 2" xfId="2774" xr:uid="{00000000-0005-0000-0000-0000450A0000}"/>
    <cellStyle name="LineTop 2 2" xfId="4399" xr:uid="{00000000-0005-0000-0000-0000460A0000}"/>
    <cellStyle name="LineTop 2 2 2" xfId="7541" xr:uid="{F077D3C8-36A7-4B66-A96B-BD611D3859EC}"/>
    <cellStyle name="LineTop 2 3" xfId="5087" xr:uid="{00000000-0005-0000-0000-0000470A0000}"/>
    <cellStyle name="LineTop 2 3 2" xfId="8079" xr:uid="{B151B3F0-976E-46D7-8CEB-FB6683DAC81F}"/>
    <cellStyle name="LineTop 2 4" xfId="5353" xr:uid="{00000000-0005-0000-0000-0000480A0000}"/>
    <cellStyle name="LineTop 2 4 2" xfId="8336" xr:uid="{DE1AA0EC-3A0D-4004-878D-B9E975D2705A}"/>
    <cellStyle name="LineTop 2 5" xfId="3220" xr:uid="{00000000-0005-0000-0000-0000490A0000}"/>
    <cellStyle name="LineTop 2 5 2" xfId="6516" xr:uid="{FD6AB4B2-CCF4-47F2-810D-A791C8ABFB34}"/>
    <cellStyle name="LineTop 2 6" xfId="5745" xr:uid="{00000000-0005-0000-0000-00004A0A0000}"/>
    <cellStyle name="LineTop 2 6 2" xfId="8723" xr:uid="{86352601-D78C-4A47-AA0A-723F93B36F8E}"/>
    <cellStyle name="LineTop 2 7" xfId="6284" xr:uid="{A2DA9BB0-BBE6-427B-B011-FA2C0DBBFE37}"/>
    <cellStyle name="LineTop 3" xfId="2650" xr:uid="{00000000-0005-0000-0000-00004B0A0000}"/>
    <cellStyle name="LineTop 3 2" xfId="4290" xr:uid="{00000000-0005-0000-0000-00004C0A0000}"/>
    <cellStyle name="LineTop 3 2 2" xfId="7433" xr:uid="{B577E82E-F446-41FD-9916-ED0E47B956B4}"/>
    <cellStyle name="LineTop 3 3" xfId="4994" xr:uid="{00000000-0005-0000-0000-00004D0A0000}"/>
    <cellStyle name="LineTop 3 3 2" xfId="7986" xr:uid="{02B591B2-DCA6-4349-8F38-11FEE661C3E9}"/>
    <cellStyle name="LineTop 3 4" xfId="4151" xr:uid="{00000000-0005-0000-0000-00004E0A0000}"/>
    <cellStyle name="LineTop 3 4 2" xfId="7295" xr:uid="{941EEC1D-8D5B-4DF1-BA5A-ACC243B40E41}"/>
    <cellStyle name="LineTop 3 5" xfId="3269" xr:uid="{00000000-0005-0000-0000-00004F0A0000}"/>
    <cellStyle name="LineTop 3 5 2" xfId="6565" xr:uid="{3541E148-7EDD-4DE6-A348-512DBDFA3AE5}"/>
    <cellStyle name="LineTop 3 6" xfId="3816" xr:uid="{00000000-0005-0000-0000-0000500A0000}"/>
    <cellStyle name="LineTop 3 6 2" xfId="6993" xr:uid="{92824061-DE85-45EE-8049-FC423B85AD90}"/>
    <cellStyle name="LineTop 3 7" xfId="6191" xr:uid="{20AB39B1-AAF2-4BE4-BCEF-3467110279E2}"/>
    <cellStyle name="LineTop 4" xfId="2654" xr:uid="{00000000-0005-0000-0000-0000510A0000}"/>
    <cellStyle name="LineTop 4 2" xfId="4293" xr:uid="{00000000-0005-0000-0000-0000520A0000}"/>
    <cellStyle name="LineTop 4 2 2" xfId="7436" xr:uid="{B6C69E1D-3AFA-4D03-BDBA-C62844895382}"/>
    <cellStyle name="LineTop 4 3" xfId="4997" xr:uid="{00000000-0005-0000-0000-0000530A0000}"/>
    <cellStyle name="LineTop 4 3 2" xfId="7989" xr:uid="{21B7732D-AF39-45BF-8042-EB883C3796B0}"/>
    <cellStyle name="LineTop 4 4" xfId="4154" xr:uid="{00000000-0005-0000-0000-0000540A0000}"/>
    <cellStyle name="LineTop 4 4 2" xfId="7298" xr:uid="{3D4BEA5D-6F55-4430-96C1-DDC904A17728}"/>
    <cellStyle name="LineTop 4 5" xfId="3266" xr:uid="{00000000-0005-0000-0000-0000550A0000}"/>
    <cellStyle name="LineTop 4 5 2" xfId="6562" xr:uid="{D9EB8596-1200-44FD-B03A-6AAA2D77E466}"/>
    <cellStyle name="LineTop 4 6" xfId="3817" xr:uid="{00000000-0005-0000-0000-0000560A0000}"/>
    <cellStyle name="LineTop 4 6 2" xfId="6994" xr:uid="{DC354DEB-8B96-4DCF-84C8-5289323C28BB}"/>
    <cellStyle name="LineTop 4 7" xfId="6192" xr:uid="{E88A1AF5-4EB1-4754-80B4-24B4B0F04838}"/>
    <cellStyle name="LineTop 5" xfId="2663" xr:uid="{00000000-0005-0000-0000-0000570A0000}"/>
    <cellStyle name="LineTop 5 2" xfId="5006" xr:uid="{00000000-0005-0000-0000-0000580A0000}"/>
    <cellStyle name="LineTop 5 2 2" xfId="7998" xr:uid="{BF0B9B5B-716E-4DDE-8C45-42DBE995AC52}"/>
    <cellStyle name="LineTop 5 3" xfId="4160" xr:uid="{00000000-0005-0000-0000-0000590A0000}"/>
    <cellStyle name="LineTop 5 3 2" xfId="7304" xr:uid="{93C19E60-6612-42C9-9398-98130C776A78}"/>
    <cellStyle name="LineTop 5 4" xfId="4834" xr:uid="{00000000-0005-0000-0000-00005A0A0000}"/>
    <cellStyle name="LineTop 5 4 2" xfId="7826" xr:uid="{F0E81FE9-20DE-45A0-9876-AB16F9C92D1A}"/>
    <cellStyle name="LineTop 5 5" xfId="3824" xr:uid="{00000000-0005-0000-0000-00005B0A0000}"/>
    <cellStyle name="LineTop 5 5 2" xfId="7001" xr:uid="{52789821-2228-4532-A88D-7B16A5D6F234}"/>
    <cellStyle name="LineTop 5 6" xfId="6200" xr:uid="{3355418C-31F9-4747-9C0C-DE8589A3F457}"/>
    <cellStyle name="LineTop 6" xfId="3463" xr:uid="{00000000-0005-0000-0000-00005C0A0000}"/>
    <cellStyle name="LineTop 6 2" xfId="6747" xr:uid="{1B753CC4-9A8A-44FC-9A88-325845F33FD8}"/>
    <cellStyle name="LineTop 7" xfId="3526" xr:uid="{00000000-0005-0000-0000-00005D0A0000}"/>
    <cellStyle name="LineTop 7 2" xfId="6806" xr:uid="{6709015A-F612-4E4E-AA54-715C73E478CB}"/>
    <cellStyle name="LineTop 8" xfId="5455" xr:uid="{00000000-0005-0000-0000-00005E0A0000}"/>
    <cellStyle name="LineTop 8 2" xfId="8437" xr:uid="{DFB3D042-E6D3-4706-BEB8-5A9EC25DFBAF}"/>
    <cellStyle name="LineTop 9" xfId="3376" xr:uid="{00000000-0005-0000-0000-00005F0A0000}"/>
    <cellStyle name="LineTop 9 2" xfId="6665" xr:uid="{B5BC8E7F-34ED-4FA4-B4EC-BF174E0C231A}"/>
    <cellStyle name="linked" xfId="1451" xr:uid="{00000000-0005-0000-0000-0000600A0000}"/>
    <cellStyle name="Linked Cell" xfId="3151" builtinId="24" customBuiltin="1"/>
    <cellStyle name="LN" xfId="1452" xr:uid="{00000000-0005-0000-0000-0000620A0000}"/>
    <cellStyle name="LookUpText" xfId="1453" xr:uid="{00000000-0005-0000-0000-0000630A0000}"/>
    <cellStyle name="LTGR" xfId="1454" xr:uid="{00000000-0005-0000-0000-0000640A0000}"/>
    <cellStyle name="m" xfId="1455" xr:uid="{00000000-0005-0000-0000-0000650A0000}"/>
    <cellStyle name="m$" xfId="1456" xr:uid="{00000000-0005-0000-0000-0000660A0000}"/>
    <cellStyle name="m_AOL_Model_Master" xfId="1457" xr:uid="{00000000-0005-0000-0000-0000670A0000}"/>
    <cellStyle name="mag" xfId="1458" xr:uid="{00000000-0005-0000-0000-0000680A0000}"/>
    <cellStyle name="Main Text" xfId="1459" xr:uid="{00000000-0005-0000-0000-0000690A0000}"/>
    <cellStyle name="Main Text + Line" xfId="1460" xr:uid="{00000000-0005-0000-0000-00006A0A0000}"/>
    <cellStyle name="Main Text Bot%" xfId="1461" xr:uid="{00000000-0005-0000-0000-00006B0A0000}"/>
    <cellStyle name="Main Text Bot% 2" xfId="2649" xr:uid="{00000000-0005-0000-0000-00006C0A0000}"/>
    <cellStyle name="Main Text Bottom" xfId="1462" xr:uid="{00000000-0005-0000-0000-00006D0A0000}"/>
    <cellStyle name="Main Text Bottom 2" xfId="2648" xr:uid="{00000000-0005-0000-0000-00006E0A0000}"/>
    <cellStyle name="Main Text_Eni SA" xfId="1463" xr:uid="{00000000-0005-0000-0000-00006F0A0000}"/>
    <cellStyle name="Mainhead" xfId="1464" xr:uid="{00000000-0005-0000-0000-0000700A0000}"/>
    <cellStyle name="Major item" xfId="1465" xr:uid="{00000000-0005-0000-0000-0000710A0000}"/>
    <cellStyle name="MAND_x000d_CHECK.COMMAND_x000e_RENAME.COMMAND_x0008_SHOW.BAR_x000b_DELETE.MENU_x000e_DELETE.COMMAND_x000e_GET.CHA" xfId="1466" xr:uid="{00000000-0005-0000-0000-0000720A0000}"/>
    <cellStyle name="margin" xfId="1467" xr:uid="{00000000-0005-0000-0000-0000730A0000}"/>
    <cellStyle name="margin 2" xfId="2423" xr:uid="{00000000-0005-0000-0000-0000740A0000}"/>
    <cellStyle name="Margins" xfId="1468" xr:uid="{00000000-0005-0000-0000-0000750A0000}"/>
    <cellStyle name="Merrill" xfId="1469" xr:uid="{00000000-0005-0000-0000-0000760A0000}"/>
    <cellStyle name="meu" xfId="1470" xr:uid="{00000000-0005-0000-0000-0000770A0000}"/>
    <cellStyle name="Migliaia (0)_€ Tax plan2002-2005" xfId="1471" xr:uid="{00000000-0005-0000-0000-0000780A0000}"/>
    <cellStyle name="Migliaia [0]_Tabellone Iper 2003" xfId="1472" xr:uid="{00000000-0005-0000-0000-0000790A0000}"/>
    <cellStyle name="Migliaia_ADMI" xfId="1473" xr:uid="{00000000-0005-0000-0000-00007A0A0000}"/>
    <cellStyle name="Millares [0]_10 AVERIAS MASIVAS + ANT" xfId="1474" xr:uid="{00000000-0005-0000-0000-00007B0A0000}"/>
    <cellStyle name="Millares_%Acreds_CComercial_0703" xfId="1475" xr:uid="{00000000-0005-0000-0000-00007C0A0000}"/>
    <cellStyle name="Milliers [0]_AMEX94" xfId="1476" xr:uid="{00000000-0005-0000-0000-00007D0A0000}"/>
    <cellStyle name="Milliers_AMEX94" xfId="1477" xr:uid="{00000000-0005-0000-0000-00007E0A0000}"/>
    <cellStyle name="Millions" xfId="1478" xr:uid="{00000000-0005-0000-0000-00007F0A0000}"/>
    <cellStyle name="Mix" xfId="1479" xr:uid="{00000000-0005-0000-0000-0000800A0000}"/>
    <cellStyle name="mm" xfId="1480" xr:uid="{00000000-0005-0000-0000-0000810A0000}"/>
    <cellStyle name="mm 2" xfId="1481" xr:uid="{00000000-0005-0000-0000-0000820A0000}"/>
    <cellStyle name="mm 2 2" xfId="2775" xr:uid="{00000000-0005-0000-0000-0000830A0000}"/>
    <cellStyle name="mm 3" xfId="1482" xr:uid="{00000000-0005-0000-0000-0000840A0000}"/>
    <cellStyle name="mm 3 2" xfId="2776" xr:uid="{00000000-0005-0000-0000-0000850A0000}"/>
    <cellStyle name="MMs1Place" xfId="1483" xr:uid="{00000000-0005-0000-0000-0000860A0000}"/>
    <cellStyle name="mo" xfId="1484" xr:uid="{00000000-0005-0000-0000-0000870A0000}"/>
    <cellStyle name="Moeda [0]_CÁLCULO %R DAS VENDAS" xfId="1485" xr:uid="{00000000-0005-0000-0000-0000880A0000}"/>
    <cellStyle name="Moeda 2 10" xfId="1486" xr:uid="{00000000-0005-0000-0000-0000890A0000}"/>
    <cellStyle name="Moeda 2 11" xfId="1487" xr:uid="{00000000-0005-0000-0000-00008A0A0000}"/>
    <cellStyle name="Moeda 2 12" xfId="1488" xr:uid="{00000000-0005-0000-0000-00008B0A0000}"/>
    <cellStyle name="Moeda 2 13" xfId="1489" xr:uid="{00000000-0005-0000-0000-00008C0A0000}"/>
    <cellStyle name="Moeda 2 2" xfId="1490" xr:uid="{00000000-0005-0000-0000-00008D0A0000}"/>
    <cellStyle name="Moeda 2 3" xfId="1491" xr:uid="{00000000-0005-0000-0000-00008E0A0000}"/>
    <cellStyle name="Moeda 2 4" xfId="1492" xr:uid="{00000000-0005-0000-0000-00008F0A0000}"/>
    <cellStyle name="Moeda 2 5" xfId="1493" xr:uid="{00000000-0005-0000-0000-0000900A0000}"/>
    <cellStyle name="Moeda 2 6" xfId="1494" xr:uid="{00000000-0005-0000-0000-0000910A0000}"/>
    <cellStyle name="Moeda 2 7" xfId="1495" xr:uid="{00000000-0005-0000-0000-0000920A0000}"/>
    <cellStyle name="Moeda 2 8" xfId="1496" xr:uid="{00000000-0005-0000-0000-0000930A0000}"/>
    <cellStyle name="Moeda 2 9" xfId="1497" xr:uid="{00000000-0005-0000-0000-0000940A0000}"/>
    <cellStyle name="Moeda 3" xfId="1498" xr:uid="{00000000-0005-0000-0000-0000950A0000}"/>
    <cellStyle name="Moeda 4" xfId="1499" xr:uid="{00000000-0005-0000-0000-0000960A0000}"/>
    <cellStyle name="Moeda 5" xfId="1500" xr:uid="{00000000-0005-0000-0000-0000970A0000}"/>
    <cellStyle name="Moeda_CÁLCULO %R DAS VENDAS" xfId="1501" xr:uid="{00000000-0005-0000-0000-0000980A0000}"/>
    <cellStyle name="Moneda [0]_10 AVERIAS MASIVAS + ANT" xfId="1502" xr:uid="{00000000-0005-0000-0000-0000990A0000}"/>
    <cellStyle name="Moneda_10 AVERIAS MASIVAS + ANT" xfId="1503" xr:uid="{00000000-0005-0000-0000-00009A0A0000}"/>
    <cellStyle name="Monétaire [0]_AMEX94" xfId="1504" xr:uid="{00000000-0005-0000-0000-00009B0A0000}"/>
    <cellStyle name="Monétaire_AMEX94" xfId="1505" xr:uid="{00000000-0005-0000-0000-00009C0A0000}"/>
    <cellStyle name="Monetario" xfId="1506" xr:uid="{00000000-0005-0000-0000-00009D0A0000}"/>
    <cellStyle name="Monitor" xfId="1507" xr:uid="{00000000-0005-0000-0000-00009E0A0000}"/>
    <cellStyle name="MS_Arabic" xfId="1508" xr:uid="{00000000-0005-0000-0000-00009F0A0000}"/>
    <cellStyle name="muiltiple" xfId="1509" xr:uid="{00000000-0005-0000-0000-0000A00A0000}"/>
    <cellStyle name="muiltiple 2" xfId="1510" xr:uid="{00000000-0005-0000-0000-0000A10A0000}"/>
    <cellStyle name="muiltiple 2 2" xfId="2651" xr:uid="{00000000-0005-0000-0000-0000A20A0000}"/>
    <cellStyle name="muiltiple 2 2 2" xfId="4291" xr:uid="{00000000-0005-0000-0000-0000A30A0000}"/>
    <cellStyle name="muiltiple 2 2 2 2" xfId="7434" xr:uid="{E1F40621-3217-475E-933A-9ACB71FE951D}"/>
    <cellStyle name="muiltiple 2 2 3" xfId="4995" xr:uid="{00000000-0005-0000-0000-0000A40A0000}"/>
    <cellStyle name="muiltiple 2 2 3 2" xfId="7987" xr:uid="{858890BB-BC8F-4E76-B5E7-99E37CA97E24}"/>
    <cellStyle name="muiltiple 2 2 4" xfId="4152" xr:uid="{00000000-0005-0000-0000-0000A50A0000}"/>
    <cellStyle name="muiltiple 2 2 4 2" xfId="7296" xr:uid="{F72FEB41-94E7-4173-9A0C-2557787F7B19}"/>
    <cellStyle name="muiltiple 2 2 5" xfId="3268" xr:uid="{00000000-0005-0000-0000-0000A60A0000}"/>
    <cellStyle name="muiltiple 2 2 5 2" xfId="6564" xr:uid="{832948F0-2CA7-4173-86BA-8DDC65672A14}"/>
    <cellStyle name="muiltiple 2 2 6" xfId="3361" xr:uid="{00000000-0005-0000-0000-0000A70A0000}"/>
    <cellStyle name="muiltiple 2 2 6 2" xfId="6657" xr:uid="{AF2F0294-90EF-4504-AEFA-CA1F638B829E}"/>
    <cellStyle name="muiltiple 2 3" xfId="3655" xr:uid="{00000000-0005-0000-0000-0000A80A0000}"/>
    <cellStyle name="muiltiple 2 3 2" xfId="6921" xr:uid="{3C7E9371-D29E-4EA6-BE0A-AD2A588E9BD1}"/>
    <cellStyle name="muiltiple 2 4" xfId="4817" xr:uid="{00000000-0005-0000-0000-0000A90A0000}"/>
    <cellStyle name="muiltiple 2 4 2" xfId="7809" xr:uid="{FE972437-FA97-4F18-BD3C-4B42711BFF64}"/>
    <cellStyle name="muiltiple 2 5" xfId="3469" xr:uid="{00000000-0005-0000-0000-0000AA0A0000}"/>
    <cellStyle name="muiltiple 2 5 2" xfId="6752" xr:uid="{BE516866-419E-412B-802E-A3EB1D898A24}"/>
    <cellStyle name="muiltiple 3" xfId="2652" xr:uid="{00000000-0005-0000-0000-0000AB0A0000}"/>
    <cellStyle name="muiltiple 3 2" xfId="4292" xr:uid="{00000000-0005-0000-0000-0000AC0A0000}"/>
    <cellStyle name="muiltiple 3 2 2" xfId="7435" xr:uid="{935C827E-0EB3-4858-BFB6-F76114983153}"/>
    <cellStyle name="muiltiple 3 3" xfId="4996" xr:uid="{00000000-0005-0000-0000-0000AD0A0000}"/>
    <cellStyle name="muiltiple 3 3 2" xfId="7988" xr:uid="{61C00A77-D82A-4CE0-A5DD-3383213AA662}"/>
    <cellStyle name="muiltiple 3 4" xfId="4153" xr:uid="{00000000-0005-0000-0000-0000AE0A0000}"/>
    <cellStyle name="muiltiple 3 4 2" xfId="7297" xr:uid="{BC583D3C-DA03-4FA2-A67D-D192751E0C4C}"/>
    <cellStyle name="muiltiple 3 5" xfId="3267" xr:uid="{00000000-0005-0000-0000-0000AF0A0000}"/>
    <cellStyle name="muiltiple 3 5 2" xfId="6563" xr:uid="{C1D3AF98-DBC5-4EF0-BD47-A83A6B3B09FF}"/>
    <cellStyle name="muiltiple 3 6" xfId="5466" xr:uid="{00000000-0005-0000-0000-0000B00A0000}"/>
    <cellStyle name="muiltiple 3 6 2" xfId="8448" xr:uid="{0C546295-CF3C-4DAF-8B10-5F5270FAFB63}"/>
    <cellStyle name="muiltiple 4" xfId="3654" xr:uid="{00000000-0005-0000-0000-0000B10A0000}"/>
    <cellStyle name="muiltiple 4 2" xfId="6920" xr:uid="{563AD03B-EA80-429D-B7DD-3E29A4C01E3E}"/>
    <cellStyle name="muiltiple 5" xfId="4818" xr:uid="{00000000-0005-0000-0000-0000B20A0000}"/>
    <cellStyle name="muiltiple 5 2" xfId="7810" xr:uid="{C9B345FE-EC85-4643-A865-39427C9B639D}"/>
    <cellStyle name="muiltiple 6" xfId="3470" xr:uid="{00000000-0005-0000-0000-0000B30A0000}"/>
    <cellStyle name="muiltiple 6 2" xfId="6753" xr:uid="{6BF7F03A-D3E8-4DF4-9FCD-5DE3FA596BA6}"/>
    <cellStyle name="multiple" xfId="1511" xr:uid="{00000000-0005-0000-0000-0000B40A0000}"/>
    <cellStyle name="Multiple [1]" xfId="1512" xr:uid="{00000000-0005-0000-0000-0000B50A0000}"/>
    <cellStyle name="Multiple 2" xfId="2424" xr:uid="{00000000-0005-0000-0000-0000B60A0000}"/>
    <cellStyle name="multiple 3" xfId="2425" xr:uid="{00000000-0005-0000-0000-0000B70A0000}"/>
    <cellStyle name="Multiple_Ahold" xfId="1513" xr:uid="{00000000-0005-0000-0000-0000B80A0000}"/>
    <cellStyle name="Multiple1" xfId="1514" xr:uid="{00000000-0005-0000-0000-0000B90A0000}"/>
    <cellStyle name="MultipleBelow" xfId="1515" xr:uid="{00000000-0005-0000-0000-0000BA0A0000}"/>
    <cellStyle name="Multiple-Special" xfId="1516" xr:uid="{00000000-0005-0000-0000-0000BB0A0000}"/>
    <cellStyle name="nb" xfId="1517" xr:uid="{00000000-0005-0000-0000-0000BC0A0000}"/>
    <cellStyle name="ncurrency" xfId="1518" xr:uid="{00000000-0005-0000-0000-0000BD0A0000}"/>
    <cellStyle name="Neutra" xfId="1519" xr:uid="{00000000-0005-0000-0000-0000BE0A0000}"/>
    <cellStyle name="Neutra 2" xfId="1520" xr:uid="{00000000-0005-0000-0000-0000BF0A0000}"/>
    <cellStyle name="Neutral" xfId="3147" builtinId="28" customBuiltin="1"/>
    <cellStyle name="New Times Roman" xfId="1521" xr:uid="{00000000-0005-0000-0000-0000C10A0000}"/>
    <cellStyle name="New Times Roman 2" xfId="2426" xr:uid="{00000000-0005-0000-0000-0000C20A0000}"/>
    <cellStyle name="ninput" xfId="1522" xr:uid="{00000000-0005-0000-0000-0000C30A0000}"/>
    <cellStyle name="NivelFila_2_Consejo2001" xfId="1523" xr:uid="{00000000-0005-0000-0000-0000C40A0000}"/>
    <cellStyle name="nnnn" xfId="1524" xr:uid="{00000000-0005-0000-0000-0000C50A0000}"/>
    <cellStyle name="no dec" xfId="1525" xr:uid="{00000000-0005-0000-0000-0000C60A0000}"/>
    <cellStyle name="no dec 2" xfId="1526" xr:uid="{00000000-0005-0000-0000-0000C70A0000}"/>
    <cellStyle name="No Decimal" xfId="1527" xr:uid="{00000000-0005-0000-0000-0000C80A0000}"/>
    <cellStyle name="Nodec" xfId="1528" xr:uid="{00000000-0005-0000-0000-0000C90A0000}"/>
    <cellStyle name="Non défini" xfId="1529" xr:uid="{00000000-0005-0000-0000-0000CA0A0000}"/>
    <cellStyle name="Non_Saisie" xfId="1530" xr:uid="{00000000-0005-0000-0000-0000CB0A0000}"/>
    <cellStyle name="nonmultiple" xfId="1531" xr:uid="{00000000-0005-0000-0000-0000CC0A0000}"/>
    <cellStyle name="Norm੎੎" xfId="2427" xr:uid="{00000000-0005-0000-0000-0000CD0A0000}"/>
    <cellStyle name="Norm੎੎ 2" xfId="2428" xr:uid="{00000000-0005-0000-0000-0000CE0A0000}"/>
    <cellStyle name="Norm੎੎ 3" xfId="2429" xr:uid="{00000000-0005-0000-0000-0000CF0A0000}"/>
    <cellStyle name="Normaali_Etusivu" xfId="1532" xr:uid="{00000000-0005-0000-0000-0000D00A0000}"/>
    <cellStyle name="Normal" xfId="0" builtinId="0"/>
    <cellStyle name="Normal - Estilo1" xfId="1533" xr:uid="{00000000-0005-0000-0000-0000D20A0000}"/>
    <cellStyle name="Normal - Estilo2" xfId="1534" xr:uid="{00000000-0005-0000-0000-0000D30A0000}"/>
    <cellStyle name="Normal - Estilo3" xfId="1535" xr:uid="{00000000-0005-0000-0000-0000D40A0000}"/>
    <cellStyle name="Normal - Estilo4" xfId="1536" xr:uid="{00000000-0005-0000-0000-0000D50A0000}"/>
    <cellStyle name="Normal - Estilo5" xfId="1537" xr:uid="{00000000-0005-0000-0000-0000D60A0000}"/>
    <cellStyle name="Normal - Estilo6" xfId="1538" xr:uid="{00000000-0005-0000-0000-0000D70A0000}"/>
    <cellStyle name="Normal - Estilo7" xfId="1539" xr:uid="{00000000-0005-0000-0000-0000D80A0000}"/>
    <cellStyle name="Normal - Estilo8" xfId="1540" xr:uid="{00000000-0005-0000-0000-0000D90A0000}"/>
    <cellStyle name="Normal - Style1" xfId="1541" xr:uid="{00000000-0005-0000-0000-0000DA0A0000}"/>
    <cellStyle name="Normal - Style1 2" xfId="1542" xr:uid="{00000000-0005-0000-0000-0000DB0A0000}"/>
    <cellStyle name="Normal - Style1 2 2" xfId="3" xr:uid="{00000000-0005-0000-0000-0000DC0A0000}"/>
    <cellStyle name="Normal - Style1 2 3" xfId="1543" xr:uid="{00000000-0005-0000-0000-0000DD0A0000}"/>
    <cellStyle name="Normal - Style2" xfId="1544" xr:uid="{00000000-0005-0000-0000-0000DE0A0000}"/>
    <cellStyle name="Normal - Style3" xfId="1545" xr:uid="{00000000-0005-0000-0000-0000DF0A0000}"/>
    <cellStyle name="Normal - Style4" xfId="1546" xr:uid="{00000000-0005-0000-0000-0000E00A0000}"/>
    <cellStyle name="Normal - Style5" xfId="1547" xr:uid="{00000000-0005-0000-0000-0000E10A0000}"/>
    <cellStyle name="Normal 10" xfId="1548" xr:uid="{00000000-0005-0000-0000-0000E20A0000}"/>
    <cellStyle name="Normal 10 2" xfId="1549" xr:uid="{00000000-0005-0000-0000-0000E30A0000}"/>
    <cellStyle name="Normal 10 3" xfId="1550" xr:uid="{00000000-0005-0000-0000-0000E40A0000}"/>
    <cellStyle name="Normal 10 3 2" xfId="1551" xr:uid="{00000000-0005-0000-0000-0000E50A0000}"/>
    <cellStyle name="Normal 10 3 2 2" xfId="2778" xr:uid="{00000000-0005-0000-0000-0000E60A0000}"/>
    <cellStyle name="Normal 10 3 2 2 2" xfId="4401" xr:uid="{00000000-0005-0000-0000-0000E70A0000}"/>
    <cellStyle name="Normal 10 3 2 3" xfId="3658" xr:uid="{00000000-0005-0000-0000-0000E80A0000}"/>
    <cellStyle name="Normal 10 3 3" xfId="2777" xr:uid="{00000000-0005-0000-0000-0000E90A0000}"/>
    <cellStyle name="Normal 10 3 3 2" xfId="4400" xr:uid="{00000000-0005-0000-0000-0000EA0A0000}"/>
    <cellStyle name="Normal 10 3 4" xfId="3657" xr:uid="{00000000-0005-0000-0000-0000EB0A0000}"/>
    <cellStyle name="Normal 10 4" xfId="1552" xr:uid="{00000000-0005-0000-0000-0000EC0A0000}"/>
    <cellStyle name="Normal 10 4 2" xfId="2779" xr:uid="{00000000-0005-0000-0000-0000ED0A0000}"/>
    <cellStyle name="Normal 10 4 2 2" xfId="4402" xr:uid="{00000000-0005-0000-0000-0000EE0A0000}"/>
    <cellStyle name="Normal 10 4 3" xfId="3659" xr:uid="{00000000-0005-0000-0000-0000EF0A0000}"/>
    <cellStyle name="Normal 11" xfId="1553" xr:uid="{00000000-0005-0000-0000-0000F00A0000}"/>
    <cellStyle name="Normal 11 2" xfId="1554" xr:uid="{00000000-0005-0000-0000-0000F10A0000}"/>
    <cellStyle name="Normal 11 3" xfId="1555" xr:uid="{00000000-0005-0000-0000-0000F20A0000}"/>
    <cellStyle name="Normal 11 3 2" xfId="1556" xr:uid="{00000000-0005-0000-0000-0000F30A0000}"/>
    <cellStyle name="Normal 11 3 2 2" xfId="2782" xr:uid="{00000000-0005-0000-0000-0000F40A0000}"/>
    <cellStyle name="Normal 11 3 2 2 2" xfId="4405" xr:uid="{00000000-0005-0000-0000-0000F50A0000}"/>
    <cellStyle name="Normal 11 3 2 3" xfId="3662" xr:uid="{00000000-0005-0000-0000-0000F60A0000}"/>
    <cellStyle name="Normal 11 3 3" xfId="2781" xr:uid="{00000000-0005-0000-0000-0000F70A0000}"/>
    <cellStyle name="Normal 11 3 3 2" xfId="4404" xr:uid="{00000000-0005-0000-0000-0000F80A0000}"/>
    <cellStyle name="Normal 11 3 4" xfId="3661" xr:uid="{00000000-0005-0000-0000-0000F90A0000}"/>
    <cellStyle name="Normal 11 4" xfId="1557" xr:uid="{00000000-0005-0000-0000-0000FA0A0000}"/>
    <cellStyle name="Normal 11 4 2" xfId="2783" xr:uid="{00000000-0005-0000-0000-0000FB0A0000}"/>
    <cellStyle name="Normal 11 4 2 2" xfId="4406" xr:uid="{00000000-0005-0000-0000-0000FC0A0000}"/>
    <cellStyle name="Normal 11 4 3" xfId="3663" xr:uid="{00000000-0005-0000-0000-0000FD0A0000}"/>
    <cellStyle name="Normal 11 5" xfId="2780" xr:uid="{00000000-0005-0000-0000-0000FE0A0000}"/>
    <cellStyle name="Normal 11 5 2" xfId="4403" xr:uid="{00000000-0005-0000-0000-0000FF0A0000}"/>
    <cellStyle name="Normal 11 6" xfId="3660" xr:uid="{00000000-0005-0000-0000-0000000B0000}"/>
    <cellStyle name="Normal 12" xfId="1558" xr:uid="{00000000-0005-0000-0000-0000010B0000}"/>
    <cellStyle name="Normal 12 2" xfId="1559" xr:uid="{00000000-0005-0000-0000-0000020B0000}"/>
    <cellStyle name="Normal 12 3" xfId="1560" xr:uid="{00000000-0005-0000-0000-0000030B0000}"/>
    <cellStyle name="Normal 12 3 2" xfId="1561" xr:uid="{00000000-0005-0000-0000-0000040B0000}"/>
    <cellStyle name="Normal 12 3 2 2" xfId="2786" xr:uid="{00000000-0005-0000-0000-0000050B0000}"/>
    <cellStyle name="Normal 12 3 2 2 2" xfId="4409" xr:uid="{00000000-0005-0000-0000-0000060B0000}"/>
    <cellStyle name="Normal 12 3 2 3" xfId="3666" xr:uid="{00000000-0005-0000-0000-0000070B0000}"/>
    <cellStyle name="Normal 12 3 3" xfId="2785" xr:uid="{00000000-0005-0000-0000-0000080B0000}"/>
    <cellStyle name="Normal 12 3 3 2" xfId="4408" xr:uid="{00000000-0005-0000-0000-0000090B0000}"/>
    <cellStyle name="Normal 12 3 4" xfId="3665" xr:uid="{00000000-0005-0000-0000-00000A0B0000}"/>
    <cellStyle name="Normal 12 4" xfId="1562" xr:uid="{00000000-0005-0000-0000-00000B0B0000}"/>
    <cellStyle name="Normal 12 4 2" xfId="2787" xr:uid="{00000000-0005-0000-0000-00000C0B0000}"/>
    <cellStyle name="Normal 12 4 2 2" xfId="4410" xr:uid="{00000000-0005-0000-0000-00000D0B0000}"/>
    <cellStyle name="Normal 12 4 3" xfId="3667" xr:uid="{00000000-0005-0000-0000-00000E0B0000}"/>
    <cellStyle name="Normal 12 5" xfId="2784" xr:uid="{00000000-0005-0000-0000-00000F0B0000}"/>
    <cellStyle name="Normal 12 5 2" xfId="4407" xr:uid="{00000000-0005-0000-0000-0000100B0000}"/>
    <cellStyle name="Normal 12 6" xfId="3664" xr:uid="{00000000-0005-0000-0000-0000110B0000}"/>
    <cellStyle name="Normal 13" xfId="1563" xr:uid="{00000000-0005-0000-0000-0000120B0000}"/>
    <cellStyle name="Normal 13 2" xfId="1564" xr:uid="{00000000-0005-0000-0000-0000130B0000}"/>
    <cellStyle name="Normal 14" xfId="1565" xr:uid="{00000000-0005-0000-0000-0000140B0000}"/>
    <cellStyle name="Normal 14 2" xfId="1566" xr:uid="{00000000-0005-0000-0000-0000150B0000}"/>
    <cellStyle name="Normal 15" xfId="1567" xr:uid="{00000000-0005-0000-0000-0000160B0000}"/>
    <cellStyle name="Normal 15 2" xfId="1568" xr:uid="{00000000-0005-0000-0000-0000170B0000}"/>
    <cellStyle name="Normal 16" xfId="1569" xr:uid="{00000000-0005-0000-0000-0000180B0000}"/>
    <cellStyle name="Normal 17" xfId="1570" xr:uid="{00000000-0005-0000-0000-0000190B0000}"/>
    <cellStyle name="Normal 17 2" xfId="1571" xr:uid="{00000000-0005-0000-0000-00001A0B0000}"/>
    <cellStyle name="Normal 17 2 2" xfId="2789" xr:uid="{00000000-0005-0000-0000-00001B0B0000}"/>
    <cellStyle name="Normal 17 2 2 2" xfId="4412" xr:uid="{00000000-0005-0000-0000-00001C0B0000}"/>
    <cellStyle name="Normal 17 2 3" xfId="3669" xr:uid="{00000000-0005-0000-0000-00001D0B0000}"/>
    <cellStyle name="Normal 17 3" xfId="2788" xr:uid="{00000000-0005-0000-0000-00001E0B0000}"/>
    <cellStyle name="Normal 17 3 2" xfId="4411" xr:uid="{00000000-0005-0000-0000-00001F0B0000}"/>
    <cellStyle name="Normal 17 4" xfId="3668" xr:uid="{00000000-0005-0000-0000-0000200B0000}"/>
    <cellStyle name="Normal 18" xfId="1572" xr:uid="{00000000-0005-0000-0000-0000210B0000}"/>
    <cellStyle name="Normal 18 2" xfId="1573" xr:uid="{00000000-0005-0000-0000-0000220B0000}"/>
    <cellStyle name="Normal 18 2 2" xfId="2791" xr:uid="{00000000-0005-0000-0000-0000230B0000}"/>
    <cellStyle name="Normal 18 2 2 2" xfId="4414" xr:uid="{00000000-0005-0000-0000-0000240B0000}"/>
    <cellStyle name="Normal 18 2 3" xfId="3671" xr:uid="{00000000-0005-0000-0000-0000250B0000}"/>
    <cellStyle name="Normal 18 3" xfId="2790" xr:uid="{00000000-0005-0000-0000-0000260B0000}"/>
    <cellStyle name="Normal 18 3 2" xfId="4413" xr:uid="{00000000-0005-0000-0000-0000270B0000}"/>
    <cellStyle name="Normal 18 4" xfId="3670" xr:uid="{00000000-0005-0000-0000-0000280B0000}"/>
    <cellStyle name="Normal 19" xfId="1574" xr:uid="{00000000-0005-0000-0000-0000290B0000}"/>
    <cellStyle name="Normal 19 2" xfId="1575" xr:uid="{00000000-0005-0000-0000-00002A0B0000}"/>
    <cellStyle name="Normal 19 2 2" xfId="2792" xr:uid="{00000000-0005-0000-0000-00002B0B0000}"/>
    <cellStyle name="Normal 19 2 2 2" xfId="4415" xr:uid="{00000000-0005-0000-0000-00002C0B0000}"/>
    <cellStyle name="Normal 19 2 3" xfId="3672" xr:uid="{00000000-0005-0000-0000-00002D0B0000}"/>
    <cellStyle name="Normal 2" xfId="1576" xr:uid="{00000000-0005-0000-0000-00002E0B0000}"/>
    <cellStyle name="Normal 2 10" xfId="1577" xr:uid="{00000000-0005-0000-0000-00002F0B0000}"/>
    <cellStyle name="Normal 2 11" xfId="1578" xr:uid="{00000000-0005-0000-0000-0000300B0000}"/>
    <cellStyle name="Normal 2 12" xfId="1579" xr:uid="{00000000-0005-0000-0000-0000310B0000}"/>
    <cellStyle name="Normal 2 13" xfId="1580" xr:uid="{00000000-0005-0000-0000-0000320B0000}"/>
    <cellStyle name="Normal 2 14" xfId="1581" xr:uid="{00000000-0005-0000-0000-0000330B0000}"/>
    <cellStyle name="Normal 2 15" xfId="1582" xr:uid="{00000000-0005-0000-0000-0000340B0000}"/>
    <cellStyle name="Normal 2 16" xfId="1583" xr:uid="{00000000-0005-0000-0000-0000350B0000}"/>
    <cellStyle name="Normal 2 2" xfId="1584" xr:uid="{00000000-0005-0000-0000-0000360B0000}"/>
    <cellStyle name="Normal 2 2 10" xfId="1585" xr:uid="{00000000-0005-0000-0000-0000370B0000}"/>
    <cellStyle name="Normal 2 2 11" xfId="1586" xr:uid="{00000000-0005-0000-0000-0000380B0000}"/>
    <cellStyle name="Normal 2 2 12" xfId="1587" xr:uid="{00000000-0005-0000-0000-0000390B0000}"/>
    <cellStyle name="Normal 2 2 13" xfId="1588" xr:uid="{00000000-0005-0000-0000-00003A0B0000}"/>
    <cellStyle name="Normal 2 2 2" xfId="1589" xr:uid="{00000000-0005-0000-0000-00003B0B0000}"/>
    <cellStyle name="Normal 2 2 2 2" xfId="1590" xr:uid="{00000000-0005-0000-0000-00003C0B0000}"/>
    <cellStyle name="Normal 2 2 2 2 2" xfId="1591" xr:uid="{00000000-0005-0000-0000-00003D0B0000}"/>
    <cellStyle name="Normal 2 2 2 2 2 2" xfId="1592" xr:uid="{00000000-0005-0000-0000-00003E0B0000}"/>
    <cellStyle name="Normal 2 2 2 2 2 2 2" xfId="1593" xr:uid="{00000000-0005-0000-0000-00003F0B0000}"/>
    <cellStyle name="Normal 2 2 2 2 3" xfId="1594" xr:uid="{00000000-0005-0000-0000-0000400B0000}"/>
    <cellStyle name="Normal 2 2 2 2 4" xfId="1595" xr:uid="{00000000-0005-0000-0000-0000410B0000}"/>
    <cellStyle name="Normal 2 2 2 2 5" xfId="1596" xr:uid="{00000000-0005-0000-0000-0000420B0000}"/>
    <cellStyle name="Normal 2 2 2 2 6" xfId="1597" xr:uid="{00000000-0005-0000-0000-0000430B0000}"/>
    <cellStyle name="Normal 2 2 2 2 7" xfId="1598" xr:uid="{00000000-0005-0000-0000-0000440B0000}"/>
    <cellStyle name="Normal 2 2 2 2 8" xfId="1599" xr:uid="{00000000-0005-0000-0000-0000450B0000}"/>
    <cellStyle name="Normal 2 2 2 3" xfId="1600" xr:uid="{00000000-0005-0000-0000-0000460B0000}"/>
    <cellStyle name="Normal 2 2 2 3 2" xfId="1601" xr:uid="{00000000-0005-0000-0000-0000470B0000}"/>
    <cellStyle name="Normal 2 2 2 4" xfId="1602" xr:uid="{00000000-0005-0000-0000-0000480B0000}"/>
    <cellStyle name="Normal 2 2 2 5" xfId="1603" xr:uid="{00000000-0005-0000-0000-0000490B0000}"/>
    <cellStyle name="Normal 2 2 2 6" xfId="1604" xr:uid="{00000000-0005-0000-0000-00004A0B0000}"/>
    <cellStyle name="Normal 2 2 2 7" xfId="1605" xr:uid="{00000000-0005-0000-0000-00004B0B0000}"/>
    <cellStyle name="Normal 2 2 2 8" xfId="1606" xr:uid="{00000000-0005-0000-0000-00004C0B0000}"/>
    <cellStyle name="Normal 2 2 3" xfId="1607" xr:uid="{00000000-0005-0000-0000-00004D0B0000}"/>
    <cellStyle name="Normal 2 2 4" xfId="1608" xr:uid="{00000000-0005-0000-0000-00004E0B0000}"/>
    <cellStyle name="Normal 2 2 5" xfId="1609" xr:uid="{00000000-0005-0000-0000-00004F0B0000}"/>
    <cellStyle name="Normal 2 2 6" xfId="1610" xr:uid="{00000000-0005-0000-0000-0000500B0000}"/>
    <cellStyle name="Normal 2 2 6 2" xfId="1611" xr:uid="{00000000-0005-0000-0000-0000510B0000}"/>
    <cellStyle name="Normal 2 2 7" xfId="1612" xr:uid="{00000000-0005-0000-0000-0000520B0000}"/>
    <cellStyle name="Normal 2 2 8" xfId="1613" xr:uid="{00000000-0005-0000-0000-0000530B0000}"/>
    <cellStyle name="Normal 2 2 9" xfId="1614" xr:uid="{00000000-0005-0000-0000-0000540B0000}"/>
    <cellStyle name="Normal 2 3" xfId="1615" xr:uid="{00000000-0005-0000-0000-0000550B0000}"/>
    <cellStyle name="Normal 2 3 2" xfId="1616" xr:uid="{00000000-0005-0000-0000-0000560B0000}"/>
    <cellStyle name="Normal 2 3 3" xfId="1617" xr:uid="{00000000-0005-0000-0000-0000570B0000}"/>
    <cellStyle name="Normal 2 4" xfId="1618" xr:uid="{00000000-0005-0000-0000-0000580B0000}"/>
    <cellStyle name="Normal 2 5" xfId="1619" xr:uid="{00000000-0005-0000-0000-0000590B0000}"/>
    <cellStyle name="Normal 2 6" xfId="1620" xr:uid="{00000000-0005-0000-0000-00005A0B0000}"/>
    <cellStyle name="Normal 2 7" xfId="1621" xr:uid="{00000000-0005-0000-0000-00005B0B0000}"/>
    <cellStyle name="Normal 2 8" xfId="1622" xr:uid="{00000000-0005-0000-0000-00005C0B0000}"/>
    <cellStyle name="Normal 2 9" xfId="1623" xr:uid="{00000000-0005-0000-0000-00005D0B0000}"/>
    <cellStyle name="Normal 20" xfId="1624" xr:uid="{00000000-0005-0000-0000-00005E0B0000}"/>
    <cellStyle name="Normal 20 2" xfId="2802" xr:uid="{00000000-0005-0000-0000-00005F0B0000}"/>
    <cellStyle name="Normal 20 2 2" xfId="4425" xr:uid="{00000000-0005-0000-0000-0000600B0000}"/>
    <cellStyle name="Normal 20 3" xfId="3679" xr:uid="{00000000-0005-0000-0000-0000610B0000}"/>
    <cellStyle name="Normal 21" xfId="1625" xr:uid="{00000000-0005-0000-0000-0000620B0000}"/>
    <cellStyle name="Normal 21 2" xfId="2803" xr:uid="{00000000-0005-0000-0000-0000630B0000}"/>
    <cellStyle name="Normal 21 2 2" xfId="4426" xr:uid="{00000000-0005-0000-0000-0000640B0000}"/>
    <cellStyle name="Normal 21 3" xfId="3680" xr:uid="{00000000-0005-0000-0000-0000650B0000}"/>
    <cellStyle name="Normal 22" xfId="1626" xr:uid="{00000000-0005-0000-0000-0000660B0000}"/>
    <cellStyle name="Normal 22 2" xfId="2804" xr:uid="{00000000-0005-0000-0000-0000670B0000}"/>
    <cellStyle name="Normal 22 2 2" xfId="4427" xr:uid="{00000000-0005-0000-0000-0000680B0000}"/>
    <cellStyle name="Normal 22 3" xfId="3681" xr:uid="{00000000-0005-0000-0000-0000690B0000}"/>
    <cellStyle name="Normal 23" xfId="1627" xr:uid="{00000000-0005-0000-0000-00006A0B0000}"/>
    <cellStyle name="Normal 23 2" xfId="1628" xr:uid="{00000000-0005-0000-0000-00006B0B0000}"/>
    <cellStyle name="Normal 23 2 2" xfId="1629" xr:uid="{00000000-0005-0000-0000-00006C0B0000}"/>
    <cellStyle name="Normal 23 2 2 2" xfId="2807" xr:uid="{00000000-0005-0000-0000-00006D0B0000}"/>
    <cellStyle name="Normal 23 2 2 2 2" xfId="4430" xr:uid="{00000000-0005-0000-0000-00006E0B0000}"/>
    <cellStyle name="Normal 23 2 2 3" xfId="3684" xr:uid="{00000000-0005-0000-0000-00006F0B0000}"/>
    <cellStyle name="Normal 23 2 3" xfId="2806" xr:uid="{00000000-0005-0000-0000-0000700B0000}"/>
    <cellStyle name="Normal 23 2 3 2" xfId="4429" xr:uid="{00000000-0005-0000-0000-0000710B0000}"/>
    <cellStyle name="Normal 23 2 4" xfId="3683" xr:uid="{00000000-0005-0000-0000-0000720B0000}"/>
    <cellStyle name="Normal 23 3" xfId="2805" xr:uid="{00000000-0005-0000-0000-0000730B0000}"/>
    <cellStyle name="Normal 23 3 2" xfId="4428" xr:uid="{00000000-0005-0000-0000-0000740B0000}"/>
    <cellStyle name="Normal 23 4" xfId="3682" xr:uid="{00000000-0005-0000-0000-0000750B0000}"/>
    <cellStyle name="Normal 24" xfId="1630" xr:uid="{00000000-0005-0000-0000-0000760B0000}"/>
    <cellStyle name="Normal 24 2" xfId="2808" xr:uid="{00000000-0005-0000-0000-0000770B0000}"/>
    <cellStyle name="Normal 24 2 2" xfId="4431" xr:uid="{00000000-0005-0000-0000-0000780B0000}"/>
    <cellStyle name="Normal 24 3" xfId="3685" xr:uid="{00000000-0005-0000-0000-0000790B0000}"/>
    <cellStyle name="Normal 25" xfId="1631" xr:uid="{00000000-0005-0000-0000-00007A0B0000}"/>
    <cellStyle name="Normal 25 2" xfId="2809" xr:uid="{00000000-0005-0000-0000-00007B0B0000}"/>
    <cellStyle name="Normal 25 2 2" xfId="4432" xr:uid="{00000000-0005-0000-0000-00007C0B0000}"/>
    <cellStyle name="Normal 25 3" xfId="3686" xr:uid="{00000000-0005-0000-0000-00007D0B0000}"/>
    <cellStyle name="Normal 26" xfId="2430" xr:uid="{00000000-0005-0000-0000-00007E0B0000}"/>
    <cellStyle name="Normal 27" xfId="2431" xr:uid="{00000000-0005-0000-0000-00007F0B0000}"/>
    <cellStyle name="Normal 273" xfId="1632" xr:uid="{00000000-0005-0000-0000-0000800B0000}"/>
    <cellStyle name="Normal 28" xfId="2432" xr:uid="{00000000-0005-0000-0000-0000810B0000}"/>
    <cellStyle name="Normal 29" xfId="2433" xr:uid="{00000000-0005-0000-0000-0000820B0000}"/>
    <cellStyle name="Normal 3" xfId="1633" xr:uid="{00000000-0005-0000-0000-0000830B0000}"/>
    <cellStyle name="Normal 3 2" xfId="1634" xr:uid="{00000000-0005-0000-0000-0000840B0000}"/>
    <cellStyle name="Normal 3 2 2" xfId="1635" xr:uid="{00000000-0005-0000-0000-0000850B0000}"/>
    <cellStyle name="Normal 3 2 3" xfId="1636" xr:uid="{00000000-0005-0000-0000-0000860B0000}"/>
    <cellStyle name="Normal 3 3" xfId="1637" xr:uid="{00000000-0005-0000-0000-0000870B0000}"/>
    <cellStyle name="Normal 3 3 10" xfId="2815" xr:uid="{00000000-0005-0000-0000-0000880B0000}"/>
    <cellStyle name="Normal 3 3 10 2" xfId="4438" xr:uid="{00000000-0005-0000-0000-0000890B0000}"/>
    <cellStyle name="Normal 3 3 11" xfId="3688" xr:uid="{00000000-0005-0000-0000-00008A0B0000}"/>
    <cellStyle name="Normal 3 3 2" xfId="1638" xr:uid="{00000000-0005-0000-0000-00008B0B0000}"/>
    <cellStyle name="Normal 3 3 2 2" xfId="1639" xr:uid="{00000000-0005-0000-0000-00008C0B0000}"/>
    <cellStyle name="Normal 3 3 2 2 2" xfId="1640" xr:uid="{00000000-0005-0000-0000-00008D0B0000}"/>
    <cellStyle name="Normal 3 3 2 2 2 2" xfId="2818" xr:uid="{00000000-0005-0000-0000-00008E0B0000}"/>
    <cellStyle name="Normal 3 3 2 2 2 2 2" xfId="4441" xr:uid="{00000000-0005-0000-0000-00008F0B0000}"/>
    <cellStyle name="Normal 3 3 2 2 2 3" xfId="3691" xr:uid="{00000000-0005-0000-0000-0000900B0000}"/>
    <cellStyle name="Normal 3 3 2 2 3" xfId="2817" xr:uid="{00000000-0005-0000-0000-0000910B0000}"/>
    <cellStyle name="Normal 3 3 2 2 3 2" xfId="4440" xr:uid="{00000000-0005-0000-0000-0000920B0000}"/>
    <cellStyle name="Normal 3 3 2 2 4" xfId="3690" xr:uid="{00000000-0005-0000-0000-0000930B0000}"/>
    <cellStyle name="Normal 3 3 2 3" xfId="1641" xr:uid="{00000000-0005-0000-0000-0000940B0000}"/>
    <cellStyle name="Normal 3 3 2 3 2" xfId="2819" xr:uid="{00000000-0005-0000-0000-0000950B0000}"/>
    <cellStyle name="Normal 3 3 2 3 2 2" xfId="4442" xr:uid="{00000000-0005-0000-0000-0000960B0000}"/>
    <cellStyle name="Normal 3 3 2 3 3" xfId="3692" xr:uid="{00000000-0005-0000-0000-0000970B0000}"/>
    <cellStyle name="Normal 3 3 2 4" xfId="2816" xr:uid="{00000000-0005-0000-0000-0000980B0000}"/>
    <cellStyle name="Normal 3 3 2 4 2" xfId="4439" xr:uid="{00000000-0005-0000-0000-0000990B0000}"/>
    <cellStyle name="Normal 3 3 2 5" xfId="3689" xr:uid="{00000000-0005-0000-0000-00009A0B0000}"/>
    <cellStyle name="Normal 3 3 3" xfId="1642" xr:uid="{00000000-0005-0000-0000-00009B0B0000}"/>
    <cellStyle name="Normal 3 3 3 2" xfId="1643" xr:uid="{00000000-0005-0000-0000-00009C0B0000}"/>
    <cellStyle name="Normal 3 3 3 2 2" xfId="1644" xr:uid="{00000000-0005-0000-0000-00009D0B0000}"/>
    <cellStyle name="Normal 3 3 3 2 2 2" xfId="2822" xr:uid="{00000000-0005-0000-0000-00009E0B0000}"/>
    <cellStyle name="Normal 3 3 3 2 2 2 2" xfId="4445" xr:uid="{00000000-0005-0000-0000-00009F0B0000}"/>
    <cellStyle name="Normal 3 3 3 2 2 3" xfId="3695" xr:uid="{00000000-0005-0000-0000-0000A00B0000}"/>
    <cellStyle name="Normal 3 3 3 2 3" xfId="2821" xr:uid="{00000000-0005-0000-0000-0000A10B0000}"/>
    <cellStyle name="Normal 3 3 3 2 3 2" xfId="4444" xr:uid="{00000000-0005-0000-0000-0000A20B0000}"/>
    <cellStyle name="Normal 3 3 3 2 4" xfId="3694" xr:uid="{00000000-0005-0000-0000-0000A30B0000}"/>
    <cellStyle name="Normal 3 3 3 3" xfId="1645" xr:uid="{00000000-0005-0000-0000-0000A40B0000}"/>
    <cellStyle name="Normal 3 3 3 3 2" xfId="2823" xr:uid="{00000000-0005-0000-0000-0000A50B0000}"/>
    <cellStyle name="Normal 3 3 3 3 2 2" xfId="4446" xr:uid="{00000000-0005-0000-0000-0000A60B0000}"/>
    <cellStyle name="Normal 3 3 3 3 3" xfId="3696" xr:uid="{00000000-0005-0000-0000-0000A70B0000}"/>
    <cellStyle name="Normal 3 3 3 4" xfId="2820" xr:uid="{00000000-0005-0000-0000-0000A80B0000}"/>
    <cellStyle name="Normal 3 3 3 4 2" xfId="4443" xr:uid="{00000000-0005-0000-0000-0000A90B0000}"/>
    <cellStyle name="Normal 3 3 3 5" xfId="3693" xr:uid="{00000000-0005-0000-0000-0000AA0B0000}"/>
    <cellStyle name="Normal 3 3 4" xfId="1646" xr:uid="{00000000-0005-0000-0000-0000AB0B0000}"/>
    <cellStyle name="Normal 3 3 4 2" xfId="1647" xr:uid="{00000000-0005-0000-0000-0000AC0B0000}"/>
    <cellStyle name="Normal 3 3 4 2 2" xfId="1648" xr:uid="{00000000-0005-0000-0000-0000AD0B0000}"/>
    <cellStyle name="Normal 3 3 4 2 2 2" xfId="2826" xr:uid="{00000000-0005-0000-0000-0000AE0B0000}"/>
    <cellStyle name="Normal 3 3 4 2 2 2 2" xfId="4449" xr:uid="{00000000-0005-0000-0000-0000AF0B0000}"/>
    <cellStyle name="Normal 3 3 4 2 2 3" xfId="3699" xr:uid="{00000000-0005-0000-0000-0000B00B0000}"/>
    <cellStyle name="Normal 3 3 4 2 3" xfId="2825" xr:uid="{00000000-0005-0000-0000-0000B10B0000}"/>
    <cellStyle name="Normal 3 3 4 2 3 2" xfId="4448" xr:uid="{00000000-0005-0000-0000-0000B20B0000}"/>
    <cellStyle name="Normal 3 3 4 2 4" xfId="3698" xr:uid="{00000000-0005-0000-0000-0000B30B0000}"/>
    <cellStyle name="Normal 3 3 4 3" xfId="1649" xr:uid="{00000000-0005-0000-0000-0000B40B0000}"/>
    <cellStyle name="Normal 3 3 4 3 2" xfId="2827" xr:uid="{00000000-0005-0000-0000-0000B50B0000}"/>
    <cellStyle name="Normal 3 3 4 3 2 2" xfId="4450" xr:uid="{00000000-0005-0000-0000-0000B60B0000}"/>
    <cellStyle name="Normal 3 3 4 3 3" xfId="3700" xr:uid="{00000000-0005-0000-0000-0000B70B0000}"/>
    <cellStyle name="Normal 3 3 4 4" xfId="2824" xr:uid="{00000000-0005-0000-0000-0000B80B0000}"/>
    <cellStyle name="Normal 3 3 4 4 2" xfId="4447" xr:uid="{00000000-0005-0000-0000-0000B90B0000}"/>
    <cellStyle name="Normal 3 3 4 5" xfId="3697" xr:uid="{00000000-0005-0000-0000-0000BA0B0000}"/>
    <cellStyle name="Normal 3 3 5" xfId="1650" xr:uid="{00000000-0005-0000-0000-0000BB0B0000}"/>
    <cellStyle name="Normal 3 3 5 2" xfId="1651" xr:uid="{00000000-0005-0000-0000-0000BC0B0000}"/>
    <cellStyle name="Normal 3 3 5 2 2" xfId="1652" xr:uid="{00000000-0005-0000-0000-0000BD0B0000}"/>
    <cellStyle name="Normal 3 3 5 2 2 2" xfId="2830" xr:uid="{00000000-0005-0000-0000-0000BE0B0000}"/>
    <cellStyle name="Normal 3 3 5 2 2 2 2" xfId="4453" xr:uid="{00000000-0005-0000-0000-0000BF0B0000}"/>
    <cellStyle name="Normal 3 3 5 2 2 3" xfId="3703" xr:uid="{00000000-0005-0000-0000-0000C00B0000}"/>
    <cellStyle name="Normal 3 3 5 2 3" xfId="2829" xr:uid="{00000000-0005-0000-0000-0000C10B0000}"/>
    <cellStyle name="Normal 3 3 5 2 3 2" xfId="4452" xr:uid="{00000000-0005-0000-0000-0000C20B0000}"/>
    <cellStyle name="Normal 3 3 5 2 4" xfId="3702" xr:uid="{00000000-0005-0000-0000-0000C30B0000}"/>
    <cellStyle name="Normal 3 3 5 3" xfId="1653" xr:uid="{00000000-0005-0000-0000-0000C40B0000}"/>
    <cellStyle name="Normal 3 3 5 3 2" xfId="2831" xr:uid="{00000000-0005-0000-0000-0000C50B0000}"/>
    <cellStyle name="Normal 3 3 5 3 2 2" xfId="4454" xr:uid="{00000000-0005-0000-0000-0000C60B0000}"/>
    <cellStyle name="Normal 3 3 5 3 3" xfId="3704" xr:uid="{00000000-0005-0000-0000-0000C70B0000}"/>
    <cellStyle name="Normal 3 3 5 4" xfId="2828" xr:uid="{00000000-0005-0000-0000-0000C80B0000}"/>
    <cellStyle name="Normal 3 3 5 4 2" xfId="4451" xr:uid="{00000000-0005-0000-0000-0000C90B0000}"/>
    <cellStyle name="Normal 3 3 5 5" xfId="3701" xr:uid="{00000000-0005-0000-0000-0000CA0B0000}"/>
    <cellStyle name="Normal 3 3 6" xfId="1654" xr:uid="{00000000-0005-0000-0000-0000CB0B0000}"/>
    <cellStyle name="Normal 3 3 6 2" xfId="1655" xr:uid="{00000000-0005-0000-0000-0000CC0B0000}"/>
    <cellStyle name="Normal 3 3 6 2 2" xfId="1656" xr:uid="{00000000-0005-0000-0000-0000CD0B0000}"/>
    <cellStyle name="Normal 3 3 6 2 2 2" xfId="2834" xr:uid="{00000000-0005-0000-0000-0000CE0B0000}"/>
    <cellStyle name="Normal 3 3 6 2 2 2 2" xfId="4457" xr:uid="{00000000-0005-0000-0000-0000CF0B0000}"/>
    <cellStyle name="Normal 3 3 6 2 2 3" xfId="3707" xr:uid="{00000000-0005-0000-0000-0000D00B0000}"/>
    <cellStyle name="Normal 3 3 6 2 3" xfId="2833" xr:uid="{00000000-0005-0000-0000-0000D10B0000}"/>
    <cellStyle name="Normal 3 3 6 2 3 2" xfId="4456" xr:uid="{00000000-0005-0000-0000-0000D20B0000}"/>
    <cellStyle name="Normal 3 3 6 2 4" xfId="3706" xr:uid="{00000000-0005-0000-0000-0000D30B0000}"/>
    <cellStyle name="Normal 3 3 6 3" xfId="1657" xr:uid="{00000000-0005-0000-0000-0000D40B0000}"/>
    <cellStyle name="Normal 3 3 6 3 2" xfId="2835" xr:uid="{00000000-0005-0000-0000-0000D50B0000}"/>
    <cellStyle name="Normal 3 3 6 3 2 2" xfId="4458" xr:uid="{00000000-0005-0000-0000-0000D60B0000}"/>
    <cellStyle name="Normal 3 3 6 3 3" xfId="3708" xr:uid="{00000000-0005-0000-0000-0000D70B0000}"/>
    <cellStyle name="Normal 3 3 6 4" xfId="2832" xr:uid="{00000000-0005-0000-0000-0000D80B0000}"/>
    <cellStyle name="Normal 3 3 6 4 2" xfId="4455" xr:uid="{00000000-0005-0000-0000-0000D90B0000}"/>
    <cellStyle name="Normal 3 3 6 5" xfId="3705" xr:uid="{00000000-0005-0000-0000-0000DA0B0000}"/>
    <cellStyle name="Normal 3 3 7" xfId="1658" xr:uid="{00000000-0005-0000-0000-0000DB0B0000}"/>
    <cellStyle name="Normal 3 3 7 2" xfId="1659" xr:uid="{00000000-0005-0000-0000-0000DC0B0000}"/>
    <cellStyle name="Normal 3 3 7 2 2" xfId="1660" xr:uid="{00000000-0005-0000-0000-0000DD0B0000}"/>
    <cellStyle name="Normal 3 3 7 2 2 2" xfId="2838" xr:uid="{00000000-0005-0000-0000-0000DE0B0000}"/>
    <cellStyle name="Normal 3 3 7 2 2 2 2" xfId="4461" xr:uid="{00000000-0005-0000-0000-0000DF0B0000}"/>
    <cellStyle name="Normal 3 3 7 2 2 3" xfId="3711" xr:uid="{00000000-0005-0000-0000-0000E00B0000}"/>
    <cellStyle name="Normal 3 3 7 2 3" xfId="2837" xr:uid="{00000000-0005-0000-0000-0000E10B0000}"/>
    <cellStyle name="Normal 3 3 7 2 3 2" xfId="4460" xr:uid="{00000000-0005-0000-0000-0000E20B0000}"/>
    <cellStyle name="Normal 3 3 7 2 4" xfId="3710" xr:uid="{00000000-0005-0000-0000-0000E30B0000}"/>
    <cellStyle name="Normal 3 3 7 3" xfId="1661" xr:uid="{00000000-0005-0000-0000-0000E40B0000}"/>
    <cellStyle name="Normal 3 3 7 3 2" xfId="2839" xr:uid="{00000000-0005-0000-0000-0000E50B0000}"/>
    <cellStyle name="Normal 3 3 7 3 2 2" xfId="4462" xr:uid="{00000000-0005-0000-0000-0000E60B0000}"/>
    <cellStyle name="Normal 3 3 7 3 3" xfId="3712" xr:uid="{00000000-0005-0000-0000-0000E70B0000}"/>
    <cellStyle name="Normal 3 3 7 4" xfId="2836" xr:uid="{00000000-0005-0000-0000-0000E80B0000}"/>
    <cellStyle name="Normal 3 3 7 4 2" xfId="4459" xr:uid="{00000000-0005-0000-0000-0000E90B0000}"/>
    <cellStyle name="Normal 3 3 7 5" xfId="3709" xr:uid="{00000000-0005-0000-0000-0000EA0B0000}"/>
    <cellStyle name="Normal 3 3 8" xfId="1662" xr:uid="{00000000-0005-0000-0000-0000EB0B0000}"/>
    <cellStyle name="Normal 3 3 8 2" xfId="1663" xr:uid="{00000000-0005-0000-0000-0000EC0B0000}"/>
    <cellStyle name="Normal 3 3 8 2 2" xfId="2841" xr:uid="{00000000-0005-0000-0000-0000ED0B0000}"/>
    <cellStyle name="Normal 3 3 8 2 2 2" xfId="4464" xr:uid="{00000000-0005-0000-0000-0000EE0B0000}"/>
    <cellStyle name="Normal 3 3 8 2 3" xfId="3714" xr:uid="{00000000-0005-0000-0000-0000EF0B0000}"/>
    <cellStyle name="Normal 3 3 8 3" xfId="2840" xr:uid="{00000000-0005-0000-0000-0000F00B0000}"/>
    <cellStyle name="Normal 3 3 8 3 2" xfId="4463" xr:uid="{00000000-0005-0000-0000-0000F10B0000}"/>
    <cellStyle name="Normal 3 3 8 4" xfId="3713" xr:uid="{00000000-0005-0000-0000-0000F20B0000}"/>
    <cellStyle name="Normal 3 3 9" xfId="1664" xr:uid="{00000000-0005-0000-0000-0000F30B0000}"/>
    <cellStyle name="Normal 3 3 9 2" xfId="2842" xr:uid="{00000000-0005-0000-0000-0000F40B0000}"/>
    <cellStyle name="Normal 3 3 9 2 2" xfId="4465" xr:uid="{00000000-0005-0000-0000-0000F50B0000}"/>
    <cellStyle name="Normal 3 3 9 3" xfId="3715" xr:uid="{00000000-0005-0000-0000-0000F60B0000}"/>
    <cellStyle name="Normal 3 4" xfId="1665" xr:uid="{00000000-0005-0000-0000-0000F70B0000}"/>
    <cellStyle name="Normal 3 4 2" xfId="1666" xr:uid="{00000000-0005-0000-0000-0000F80B0000}"/>
    <cellStyle name="Normal 3 4 2 2" xfId="1667" xr:uid="{00000000-0005-0000-0000-0000F90B0000}"/>
    <cellStyle name="Normal 3 4 2 2 2" xfId="2845" xr:uid="{00000000-0005-0000-0000-0000FA0B0000}"/>
    <cellStyle name="Normal 3 4 2 2 2 2" xfId="4468" xr:uid="{00000000-0005-0000-0000-0000FB0B0000}"/>
    <cellStyle name="Normal 3 4 2 2 3" xfId="3718" xr:uid="{00000000-0005-0000-0000-0000FC0B0000}"/>
    <cellStyle name="Normal 3 4 2 3" xfId="2844" xr:uid="{00000000-0005-0000-0000-0000FD0B0000}"/>
    <cellStyle name="Normal 3 4 2 3 2" xfId="4467" xr:uid="{00000000-0005-0000-0000-0000FE0B0000}"/>
    <cellStyle name="Normal 3 4 2 4" xfId="3717" xr:uid="{00000000-0005-0000-0000-0000FF0B0000}"/>
    <cellStyle name="Normal 3 4 3" xfId="1668" xr:uid="{00000000-0005-0000-0000-0000000C0000}"/>
    <cellStyle name="Normal 3 4 3 2" xfId="2846" xr:uid="{00000000-0005-0000-0000-0000010C0000}"/>
    <cellStyle name="Normal 3 4 3 2 2" xfId="4469" xr:uid="{00000000-0005-0000-0000-0000020C0000}"/>
    <cellStyle name="Normal 3 4 3 3" xfId="3719" xr:uid="{00000000-0005-0000-0000-0000030C0000}"/>
    <cellStyle name="Normal 3 4 4" xfId="2843" xr:uid="{00000000-0005-0000-0000-0000040C0000}"/>
    <cellStyle name="Normal 3 4 4 2" xfId="4466" xr:uid="{00000000-0005-0000-0000-0000050C0000}"/>
    <cellStyle name="Normal 3 4 5" xfId="3716" xr:uid="{00000000-0005-0000-0000-0000060C0000}"/>
    <cellStyle name="Normal 3 5" xfId="1669" xr:uid="{00000000-0005-0000-0000-0000070C0000}"/>
    <cellStyle name="Normal 3 5 2" xfId="1670" xr:uid="{00000000-0005-0000-0000-0000080C0000}"/>
    <cellStyle name="Normal 3 5 2 2" xfId="1671" xr:uid="{00000000-0005-0000-0000-0000090C0000}"/>
    <cellStyle name="Normal 3 5 2 2 2" xfId="2849" xr:uid="{00000000-0005-0000-0000-00000A0C0000}"/>
    <cellStyle name="Normal 3 5 2 2 2 2" xfId="4472" xr:uid="{00000000-0005-0000-0000-00000B0C0000}"/>
    <cellStyle name="Normal 3 5 2 2 3" xfId="3722" xr:uid="{00000000-0005-0000-0000-00000C0C0000}"/>
    <cellStyle name="Normal 3 5 2 3" xfId="2848" xr:uid="{00000000-0005-0000-0000-00000D0C0000}"/>
    <cellStyle name="Normal 3 5 2 3 2" xfId="4471" xr:uid="{00000000-0005-0000-0000-00000E0C0000}"/>
    <cellStyle name="Normal 3 5 2 4" xfId="3721" xr:uid="{00000000-0005-0000-0000-00000F0C0000}"/>
    <cellStyle name="Normal 3 5 3" xfId="1672" xr:uid="{00000000-0005-0000-0000-0000100C0000}"/>
    <cellStyle name="Normal 3 5 3 2" xfId="2850" xr:uid="{00000000-0005-0000-0000-0000110C0000}"/>
    <cellStyle name="Normal 3 5 3 2 2" xfId="4473" xr:uid="{00000000-0005-0000-0000-0000120C0000}"/>
    <cellStyle name="Normal 3 5 3 3" xfId="3723" xr:uid="{00000000-0005-0000-0000-0000130C0000}"/>
    <cellStyle name="Normal 3 5 4" xfId="2847" xr:uid="{00000000-0005-0000-0000-0000140C0000}"/>
    <cellStyle name="Normal 3 5 4 2" xfId="4470" xr:uid="{00000000-0005-0000-0000-0000150C0000}"/>
    <cellStyle name="Normal 3 5 5" xfId="3720" xr:uid="{00000000-0005-0000-0000-0000160C0000}"/>
    <cellStyle name="Normal 3 6" xfId="1673" xr:uid="{00000000-0005-0000-0000-0000170C0000}"/>
    <cellStyle name="Normal 3 7" xfId="2811" xr:uid="{00000000-0005-0000-0000-0000180C0000}"/>
    <cellStyle name="Normal 3 7 2" xfId="4434" xr:uid="{00000000-0005-0000-0000-0000190C0000}"/>
    <cellStyle name="Normal 3 8" xfId="3687" xr:uid="{00000000-0005-0000-0000-00001A0C0000}"/>
    <cellStyle name="Normal 30" xfId="2434" xr:uid="{00000000-0005-0000-0000-00001B0C0000}"/>
    <cellStyle name="Normal 31" xfId="2435" xr:uid="{00000000-0005-0000-0000-00001C0C0000}"/>
    <cellStyle name="Normal 32" xfId="2436" xr:uid="{00000000-0005-0000-0000-00001D0C0000}"/>
    <cellStyle name="Normal 33" xfId="2437" xr:uid="{00000000-0005-0000-0000-00001E0C0000}"/>
    <cellStyle name="Normal 34" xfId="2438" xr:uid="{00000000-0005-0000-0000-00001F0C0000}"/>
    <cellStyle name="Normal 35" xfId="2439" xr:uid="{00000000-0005-0000-0000-0000200C0000}"/>
    <cellStyle name="Normal 36" xfId="2440" xr:uid="{00000000-0005-0000-0000-0000210C0000}"/>
    <cellStyle name="Normal 37" xfId="2441" xr:uid="{00000000-0005-0000-0000-0000220C0000}"/>
    <cellStyle name="Normal 38" xfId="2442" xr:uid="{00000000-0005-0000-0000-0000230C0000}"/>
    <cellStyle name="Normal 39" xfId="2443" xr:uid="{00000000-0005-0000-0000-0000240C0000}"/>
    <cellStyle name="Normal 4" xfId="1674" xr:uid="{00000000-0005-0000-0000-0000250C0000}"/>
    <cellStyle name="Normal 4 2" xfId="1675" xr:uid="{00000000-0005-0000-0000-0000260C0000}"/>
    <cellStyle name="Normal 4 3" xfId="1676" xr:uid="{00000000-0005-0000-0000-0000270C0000}"/>
    <cellStyle name="Normal 4 3 2" xfId="1677" xr:uid="{00000000-0005-0000-0000-0000280C0000}"/>
    <cellStyle name="Normal 4 3 2 2" xfId="1678" xr:uid="{00000000-0005-0000-0000-0000290C0000}"/>
    <cellStyle name="Normal 4 3 2 2 2" xfId="2856" xr:uid="{00000000-0005-0000-0000-00002A0C0000}"/>
    <cellStyle name="Normal 4 3 2 2 2 2" xfId="4479" xr:uid="{00000000-0005-0000-0000-00002B0C0000}"/>
    <cellStyle name="Normal 4 3 2 2 3" xfId="3726" xr:uid="{00000000-0005-0000-0000-00002C0C0000}"/>
    <cellStyle name="Normal 4 3 2 3" xfId="2855" xr:uid="{00000000-0005-0000-0000-00002D0C0000}"/>
    <cellStyle name="Normal 4 3 2 3 2" xfId="4478" xr:uid="{00000000-0005-0000-0000-00002E0C0000}"/>
    <cellStyle name="Normal 4 3 2 4" xfId="3725" xr:uid="{00000000-0005-0000-0000-00002F0C0000}"/>
    <cellStyle name="Normal 4 3 3" xfId="1679" xr:uid="{00000000-0005-0000-0000-0000300C0000}"/>
    <cellStyle name="Normal 4 3 3 2" xfId="2857" xr:uid="{00000000-0005-0000-0000-0000310C0000}"/>
    <cellStyle name="Normal 4 3 3 2 2" xfId="4480" xr:uid="{00000000-0005-0000-0000-0000320C0000}"/>
    <cellStyle name="Normal 4 3 3 3" xfId="3727" xr:uid="{00000000-0005-0000-0000-0000330C0000}"/>
    <cellStyle name="Normal 4 3 4" xfId="2854" xr:uid="{00000000-0005-0000-0000-0000340C0000}"/>
    <cellStyle name="Normal 4 3 4 2" xfId="4477" xr:uid="{00000000-0005-0000-0000-0000350C0000}"/>
    <cellStyle name="Normal 4 3 5" xfId="3724" xr:uid="{00000000-0005-0000-0000-0000360C0000}"/>
    <cellStyle name="Normal 4 4" xfId="1680" xr:uid="{00000000-0005-0000-0000-0000370C0000}"/>
    <cellStyle name="Normal 4 5" xfId="1681" xr:uid="{00000000-0005-0000-0000-0000380C0000}"/>
    <cellStyle name="Normal 4 6" xfId="1682" xr:uid="{00000000-0005-0000-0000-0000390C0000}"/>
    <cellStyle name="Normal 4 7" xfId="1683" xr:uid="{00000000-0005-0000-0000-00003A0C0000}"/>
    <cellStyle name="Normal 4 7 2" xfId="1684" xr:uid="{00000000-0005-0000-0000-00003B0C0000}"/>
    <cellStyle name="Normal 4 7 2 2" xfId="2859" xr:uid="{00000000-0005-0000-0000-00003C0C0000}"/>
    <cellStyle name="Normal 4 7 2 2 2" xfId="4482" xr:uid="{00000000-0005-0000-0000-00003D0C0000}"/>
    <cellStyle name="Normal 4 7 2 3" xfId="3729" xr:uid="{00000000-0005-0000-0000-00003E0C0000}"/>
    <cellStyle name="Normal 4 7 3" xfId="2858" xr:uid="{00000000-0005-0000-0000-00003F0C0000}"/>
    <cellStyle name="Normal 4 7 3 2" xfId="4481" xr:uid="{00000000-0005-0000-0000-0000400C0000}"/>
    <cellStyle name="Normal 4 7 4" xfId="3728" xr:uid="{00000000-0005-0000-0000-0000410C0000}"/>
    <cellStyle name="Normal 4 8" xfId="1685" xr:uid="{00000000-0005-0000-0000-0000420C0000}"/>
    <cellStyle name="Normal 4 8 2" xfId="2860" xr:uid="{00000000-0005-0000-0000-0000430C0000}"/>
    <cellStyle name="Normal 4 8 2 2" xfId="4483" xr:uid="{00000000-0005-0000-0000-0000440C0000}"/>
    <cellStyle name="Normal 4 8 3" xfId="3730" xr:uid="{00000000-0005-0000-0000-0000450C0000}"/>
    <cellStyle name="Normal 40" xfId="2444" xr:uid="{00000000-0005-0000-0000-0000460C0000}"/>
    <cellStyle name="Normal 41" xfId="2445" xr:uid="{00000000-0005-0000-0000-0000470C0000}"/>
    <cellStyle name="Normal 42" xfId="2446" xr:uid="{00000000-0005-0000-0000-0000480C0000}"/>
    <cellStyle name="Normal 43" xfId="2447" xr:uid="{00000000-0005-0000-0000-0000490C0000}"/>
    <cellStyle name="Normal 44" xfId="2448" xr:uid="{00000000-0005-0000-0000-00004A0C0000}"/>
    <cellStyle name="Normal 45" xfId="2449" xr:uid="{00000000-0005-0000-0000-00004B0C0000}"/>
    <cellStyle name="Normal 46" xfId="2450" xr:uid="{00000000-0005-0000-0000-00004C0C0000}"/>
    <cellStyle name="Normal 47" xfId="2451" xr:uid="{00000000-0005-0000-0000-00004D0C0000}"/>
    <cellStyle name="Normal 48" xfId="2452" xr:uid="{00000000-0005-0000-0000-00004E0C0000}"/>
    <cellStyle name="Normal 49" xfId="2453" xr:uid="{00000000-0005-0000-0000-00004F0C0000}"/>
    <cellStyle name="Normal 5" xfId="1686" xr:uid="{00000000-0005-0000-0000-0000500C0000}"/>
    <cellStyle name="Normal 5 2" xfId="1687" xr:uid="{00000000-0005-0000-0000-0000510C0000}"/>
    <cellStyle name="Normal 5 3" xfId="1688" xr:uid="{00000000-0005-0000-0000-0000520C0000}"/>
    <cellStyle name="Normal 50" xfId="2454" xr:uid="{00000000-0005-0000-0000-0000530C0000}"/>
    <cellStyle name="Normal 51" xfId="2455" xr:uid="{00000000-0005-0000-0000-0000540C0000}"/>
    <cellStyle name="Normal 52" xfId="2456" xr:uid="{00000000-0005-0000-0000-0000550C0000}"/>
    <cellStyle name="Normal 53" xfId="2457" xr:uid="{00000000-0005-0000-0000-0000560C0000}"/>
    <cellStyle name="Normal 54" xfId="2458" xr:uid="{00000000-0005-0000-0000-0000570C0000}"/>
    <cellStyle name="Normal 55" xfId="2529" xr:uid="{00000000-0005-0000-0000-0000580C0000}"/>
    <cellStyle name="Normal 55 2" xfId="3099" xr:uid="{00000000-0005-0000-0000-0000590C0000}"/>
    <cellStyle name="Normal 55 2 2" xfId="4711" xr:uid="{00000000-0005-0000-0000-00005A0C0000}"/>
    <cellStyle name="Normal 55 3" xfId="4173" xr:uid="{00000000-0005-0000-0000-00005B0C0000}"/>
    <cellStyle name="Normal 56" xfId="3180" xr:uid="{00000000-0005-0000-0000-00005C0C0000}"/>
    <cellStyle name="Normal 56 2" xfId="4769" xr:uid="{00000000-0005-0000-0000-00005D0C0000}"/>
    <cellStyle name="Normal 57" xfId="3187" xr:uid="{00000000-0005-0000-0000-00005E0C0000}"/>
    <cellStyle name="Normal 57 2" xfId="4776" xr:uid="{00000000-0005-0000-0000-00005F0C0000}"/>
    <cellStyle name="Normal 58" xfId="3186" xr:uid="{00000000-0005-0000-0000-0000600C0000}"/>
    <cellStyle name="Normal 58 2" xfId="4775" xr:uid="{00000000-0005-0000-0000-0000610C0000}"/>
    <cellStyle name="Normal 59" xfId="3192" xr:uid="{00000000-0005-0000-0000-0000620C0000}"/>
    <cellStyle name="Normal 59 2" xfId="4781" xr:uid="{00000000-0005-0000-0000-0000630C0000}"/>
    <cellStyle name="Normal 6" xfId="1689" xr:uid="{00000000-0005-0000-0000-0000640C0000}"/>
    <cellStyle name="Normal 6 2" xfId="1690" xr:uid="{00000000-0005-0000-0000-0000650C0000}"/>
    <cellStyle name="Normal 6 2 2" xfId="1691" xr:uid="{00000000-0005-0000-0000-0000660C0000}"/>
    <cellStyle name="Normal 6 2 2 2" xfId="1692" xr:uid="{00000000-0005-0000-0000-0000670C0000}"/>
    <cellStyle name="Normal 6 2 2 2 2" xfId="2867" xr:uid="{00000000-0005-0000-0000-0000680C0000}"/>
    <cellStyle name="Normal 6 2 2 2 2 2" xfId="4490" xr:uid="{00000000-0005-0000-0000-0000690C0000}"/>
    <cellStyle name="Normal 6 2 2 2 3" xfId="3733" xr:uid="{00000000-0005-0000-0000-00006A0C0000}"/>
    <cellStyle name="Normal 6 2 2 3" xfId="2866" xr:uid="{00000000-0005-0000-0000-00006B0C0000}"/>
    <cellStyle name="Normal 6 2 2 3 2" xfId="4489" xr:uid="{00000000-0005-0000-0000-00006C0C0000}"/>
    <cellStyle name="Normal 6 2 2 4" xfId="3732" xr:uid="{00000000-0005-0000-0000-00006D0C0000}"/>
    <cellStyle name="Normal 6 2 3" xfId="1693" xr:uid="{00000000-0005-0000-0000-00006E0C0000}"/>
    <cellStyle name="Normal 6 2 3 2" xfId="2868" xr:uid="{00000000-0005-0000-0000-00006F0C0000}"/>
    <cellStyle name="Normal 6 2 3 2 2" xfId="4491" xr:uid="{00000000-0005-0000-0000-0000700C0000}"/>
    <cellStyle name="Normal 6 2 3 3" xfId="3734" xr:uid="{00000000-0005-0000-0000-0000710C0000}"/>
    <cellStyle name="Normal 6 2 4" xfId="2865" xr:uid="{00000000-0005-0000-0000-0000720C0000}"/>
    <cellStyle name="Normal 6 2 4 2" xfId="4488" xr:uid="{00000000-0005-0000-0000-0000730C0000}"/>
    <cellStyle name="Normal 6 2 5" xfId="3731" xr:uid="{00000000-0005-0000-0000-0000740C0000}"/>
    <cellStyle name="Normal 6 3" xfId="1694" xr:uid="{00000000-0005-0000-0000-0000750C0000}"/>
    <cellStyle name="Normal 6 3 2" xfId="1695" xr:uid="{00000000-0005-0000-0000-0000760C0000}"/>
    <cellStyle name="Normal 6 3 2 2" xfId="1696" xr:uid="{00000000-0005-0000-0000-0000770C0000}"/>
    <cellStyle name="Normal 6 3 2 2 2" xfId="2871" xr:uid="{00000000-0005-0000-0000-0000780C0000}"/>
    <cellStyle name="Normal 6 3 2 2 2 2" xfId="4494" xr:uid="{00000000-0005-0000-0000-0000790C0000}"/>
    <cellStyle name="Normal 6 3 2 2 3" xfId="3737" xr:uid="{00000000-0005-0000-0000-00007A0C0000}"/>
    <cellStyle name="Normal 6 3 2 3" xfId="2870" xr:uid="{00000000-0005-0000-0000-00007B0C0000}"/>
    <cellStyle name="Normal 6 3 2 3 2" xfId="4493" xr:uid="{00000000-0005-0000-0000-00007C0C0000}"/>
    <cellStyle name="Normal 6 3 2 4" xfId="3736" xr:uid="{00000000-0005-0000-0000-00007D0C0000}"/>
    <cellStyle name="Normal 6 3 3" xfId="1697" xr:uid="{00000000-0005-0000-0000-00007E0C0000}"/>
    <cellStyle name="Normal 6 3 3 2" xfId="2872" xr:uid="{00000000-0005-0000-0000-00007F0C0000}"/>
    <cellStyle name="Normal 6 3 3 2 2" xfId="4495" xr:uid="{00000000-0005-0000-0000-0000800C0000}"/>
    <cellStyle name="Normal 6 3 3 3" xfId="3738" xr:uid="{00000000-0005-0000-0000-0000810C0000}"/>
    <cellStyle name="Normal 6 3 4" xfId="2869" xr:uid="{00000000-0005-0000-0000-0000820C0000}"/>
    <cellStyle name="Normal 6 3 4 2" xfId="4492" xr:uid="{00000000-0005-0000-0000-0000830C0000}"/>
    <cellStyle name="Normal 6 3 5" xfId="3735" xr:uid="{00000000-0005-0000-0000-0000840C0000}"/>
    <cellStyle name="Normal 60" xfId="3183" xr:uid="{00000000-0005-0000-0000-0000850C0000}"/>
    <cellStyle name="Normal 60 2" xfId="4772" xr:uid="{00000000-0005-0000-0000-0000860C0000}"/>
    <cellStyle name="Normal 61" xfId="3185" xr:uid="{00000000-0005-0000-0000-0000870C0000}"/>
    <cellStyle name="Normal 61 2" xfId="4774" xr:uid="{00000000-0005-0000-0000-0000880C0000}"/>
    <cellStyle name="Normal 62" xfId="3181" xr:uid="{00000000-0005-0000-0000-0000890C0000}"/>
    <cellStyle name="Normal 62 2" xfId="4770" xr:uid="{00000000-0005-0000-0000-00008A0C0000}"/>
    <cellStyle name="Normal 63" xfId="3184" xr:uid="{00000000-0005-0000-0000-00008B0C0000}"/>
    <cellStyle name="Normal 63 2" xfId="4773" xr:uid="{00000000-0005-0000-0000-00008C0C0000}"/>
    <cellStyle name="Normal 64" xfId="3191" xr:uid="{00000000-0005-0000-0000-00008D0C0000}"/>
    <cellStyle name="Normal 64 2" xfId="4780" xr:uid="{00000000-0005-0000-0000-00008E0C0000}"/>
    <cellStyle name="Normal 65" xfId="3189" xr:uid="{00000000-0005-0000-0000-00008F0C0000}"/>
    <cellStyle name="Normal 65 2" xfId="4778" xr:uid="{00000000-0005-0000-0000-0000900C0000}"/>
    <cellStyle name="Normal 66" xfId="3190" xr:uid="{00000000-0005-0000-0000-0000910C0000}"/>
    <cellStyle name="Normal 66 2" xfId="4779" xr:uid="{00000000-0005-0000-0000-0000920C0000}"/>
    <cellStyle name="Normal 67" xfId="3182" xr:uid="{00000000-0005-0000-0000-0000930C0000}"/>
    <cellStyle name="Normal 67 2" xfId="4771" xr:uid="{00000000-0005-0000-0000-0000940C0000}"/>
    <cellStyle name="Normal 68" xfId="3197" xr:uid="{00000000-0005-0000-0000-0000950C0000}"/>
    <cellStyle name="Normal 68 2" xfId="4786" xr:uid="{00000000-0005-0000-0000-0000960C0000}"/>
    <cellStyle name="Normal 69" xfId="3207" xr:uid="{00000000-0005-0000-0000-0000970C0000}"/>
    <cellStyle name="Normal 69 2" xfId="4796" xr:uid="{00000000-0005-0000-0000-0000980C0000}"/>
    <cellStyle name="Normal 7" xfId="1698" xr:uid="{00000000-0005-0000-0000-0000990C0000}"/>
    <cellStyle name="Normal 7 2" xfId="1699" xr:uid="{00000000-0005-0000-0000-00009A0C0000}"/>
    <cellStyle name="Normal 7 3" xfId="2459" xr:uid="{00000000-0005-0000-0000-00009B0C0000}"/>
    <cellStyle name="Normal 7 3 2" xfId="3092" xr:uid="{00000000-0005-0000-0000-00009C0C0000}"/>
    <cellStyle name="Normal 7 3 2 2" xfId="4705" xr:uid="{00000000-0005-0000-0000-00009D0C0000}"/>
    <cellStyle name="Normal 7 3 3" xfId="4134" xr:uid="{00000000-0005-0000-0000-00009E0C0000}"/>
    <cellStyle name="Normal 8" xfId="1700" xr:uid="{00000000-0005-0000-0000-00009F0C0000}"/>
    <cellStyle name="Normal 8 2" xfId="1701" xr:uid="{00000000-0005-0000-0000-0000A00C0000}"/>
    <cellStyle name="Normal 8 2 4" xfId="1702" xr:uid="{00000000-0005-0000-0000-0000A10C0000}"/>
    <cellStyle name="Normal 8 3" xfId="1703" xr:uid="{00000000-0005-0000-0000-0000A20C0000}"/>
    <cellStyle name="Normal 8 3 2" xfId="1704" xr:uid="{00000000-0005-0000-0000-0000A30C0000}"/>
    <cellStyle name="Normal 8 3 2 2" xfId="2875" xr:uid="{00000000-0005-0000-0000-0000A40C0000}"/>
    <cellStyle name="Normal 8 3 2 2 2" xfId="4498" xr:uid="{00000000-0005-0000-0000-0000A50C0000}"/>
    <cellStyle name="Normal 8 3 2 3" xfId="3741" xr:uid="{00000000-0005-0000-0000-0000A60C0000}"/>
    <cellStyle name="Normal 8 3 3" xfId="2874" xr:uid="{00000000-0005-0000-0000-0000A70C0000}"/>
    <cellStyle name="Normal 8 3 3 2" xfId="4497" xr:uid="{00000000-0005-0000-0000-0000A80C0000}"/>
    <cellStyle name="Normal 8 3 4" xfId="3740" xr:uid="{00000000-0005-0000-0000-0000A90C0000}"/>
    <cellStyle name="Normal 8 4" xfId="1705" xr:uid="{00000000-0005-0000-0000-0000AA0C0000}"/>
    <cellStyle name="Normal 8 4 2" xfId="2876" xr:uid="{00000000-0005-0000-0000-0000AB0C0000}"/>
    <cellStyle name="Normal 8 4 2 2" xfId="4499" xr:uid="{00000000-0005-0000-0000-0000AC0C0000}"/>
    <cellStyle name="Normal 8 4 3" xfId="3742" xr:uid="{00000000-0005-0000-0000-0000AD0C0000}"/>
    <cellStyle name="Normal 8 5" xfId="2873" xr:uid="{00000000-0005-0000-0000-0000AE0C0000}"/>
    <cellStyle name="Normal 8 5 2" xfId="4496" xr:uid="{00000000-0005-0000-0000-0000AF0C0000}"/>
    <cellStyle name="Normal 8 6" xfId="3739" xr:uid="{00000000-0005-0000-0000-0000B00C0000}"/>
    <cellStyle name="Normal 9" xfId="1706" xr:uid="{00000000-0005-0000-0000-0000B10C0000}"/>
    <cellStyle name="Normal 9 2" xfId="1707" xr:uid="{00000000-0005-0000-0000-0000B20C0000}"/>
    <cellStyle name="Normal 9 2 2" xfId="1708" xr:uid="{00000000-0005-0000-0000-0000B30C0000}"/>
    <cellStyle name="Normal 9 2 2 2" xfId="1709" xr:uid="{00000000-0005-0000-0000-0000B40C0000}"/>
    <cellStyle name="Normal 9 2 2 2 2" xfId="2879" xr:uid="{00000000-0005-0000-0000-0000B50C0000}"/>
    <cellStyle name="Normal 9 2 2 2 2 2" xfId="4502" xr:uid="{00000000-0005-0000-0000-0000B60C0000}"/>
    <cellStyle name="Normal 9 2 2 2 3" xfId="3745" xr:uid="{00000000-0005-0000-0000-0000B70C0000}"/>
    <cellStyle name="Normal 9 2 2 3" xfId="2878" xr:uid="{00000000-0005-0000-0000-0000B80C0000}"/>
    <cellStyle name="Normal 9 2 2 3 2" xfId="4501" xr:uid="{00000000-0005-0000-0000-0000B90C0000}"/>
    <cellStyle name="Normal 9 2 2 4" xfId="3744" xr:uid="{00000000-0005-0000-0000-0000BA0C0000}"/>
    <cellStyle name="Normal 9 2 3" xfId="1710" xr:uid="{00000000-0005-0000-0000-0000BB0C0000}"/>
    <cellStyle name="Normal 9 2 3 2" xfId="2880" xr:uid="{00000000-0005-0000-0000-0000BC0C0000}"/>
    <cellStyle name="Normal 9 2 3 2 2" xfId="4503" xr:uid="{00000000-0005-0000-0000-0000BD0C0000}"/>
    <cellStyle name="Normal 9 2 3 3" xfId="3746" xr:uid="{00000000-0005-0000-0000-0000BE0C0000}"/>
    <cellStyle name="Normal 9 2 4" xfId="2877" xr:uid="{00000000-0005-0000-0000-0000BF0C0000}"/>
    <cellStyle name="Normal 9 2 4 2" xfId="4500" xr:uid="{00000000-0005-0000-0000-0000C00C0000}"/>
    <cellStyle name="Normal 9 2 5" xfId="3743" xr:uid="{00000000-0005-0000-0000-0000C10C0000}"/>
    <cellStyle name="Normal 99" xfId="1711" xr:uid="{00000000-0005-0000-0000-0000C20C0000}"/>
    <cellStyle name="Normal 99 2" xfId="2881" xr:uid="{00000000-0005-0000-0000-0000C30C0000}"/>
    <cellStyle name="Normal 99 2 2" xfId="4504" xr:uid="{00000000-0005-0000-0000-0000C40C0000}"/>
    <cellStyle name="Normal 99 3" xfId="3747" xr:uid="{00000000-0005-0000-0000-0000C50C0000}"/>
    <cellStyle name="Normal Cells" xfId="1712" xr:uid="{00000000-0005-0000-0000-0000C60C0000}"/>
    <cellStyle name="Normal I" xfId="1713" xr:uid="{00000000-0005-0000-0000-0000C70C0000}"/>
    <cellStyle name="Normal II" xfId="1714" xr:uid="{00000000-0005-0000-0000-0000C80C0000}"/>
    <cellStyle name="Normal II a" xfId="1715" xr:uid="{00000000-0005-0000-0000-0000C90C0000}"/>
    <cellStyle name="Normal(0)" xfId="1716" xr:uid="{00000000-0005-0000-0000-0000CA0C0000}"/>
    <cellStyle name="Normal_Itau model - Saul" xfId="3138" xr:uid="{00000000-0005-0000-0000-0000CC0C0000}"/>
    <cellStyle name="Normal_NATU working_mod" xfId="2327" xr:uid="{00000000-0005-0000-0000-0000CD0C0000}"/>
    <cellStyle name="Normal2" xfId="1717" xr:uid="{00000000-0005-0000-0000-0000D00C0000}"/>
    <cellStyle name="Normale_ADMI" xfId="1718" xr:uid="{00000000-0005-0000-0000-0000D10C0000}"/>
    <cellStyle name="NormalGB" xfId="1719" xr:uid="{00000000-0005-0000-0000-0000D20C0000}"/>
    <cellStyle name="Normalny_001-Cout_Distrib_Follow_up V2" xfId="1720" xr:uid="{00000000-0005-0000-0000-0000D30C0000}"/>
    <cellStyle name="Nota" xfId="1721" xr:uid="{00000000-0005-0000-0000-0000D40C0000}"/>
    <cellStyle name="Nota 10" xfId="3433" xr:uid="{00000000-0005-0000-0000-0000D50C0000}"/>
    <cellStyle name="Nota 10 2" xfId="6721" xr:uid="{A442A1E0-0CDB-41B5-AA82-62DE4A8D61CA}"/>
    <cellStyle name="Nota 2" xfId="1722" xr:uid="{00000000-0005-0000-0000-0000D60C0000}"/>
    <cellStyle name="Nota 2 2" xfId="1723" xr:uid="{00000000-0005-0000-0000-0000D70C0000}"/>
    <cellStyle name="Nota 2 2 2" xfId="2884" xr:uid="{00000000-0005-0000-0000-0000D80C0000}"/>
    <cellStyle name="Nota 2 2 2 2" xfId="4507" xr:uid="{00000000-0005-0000-0000-0000D90C0000}"/>
    <cellStyle name="Nota 2 2 2 2 2" xfId="7564" xr:uid="{0B103ED5-A7AC-4B08-8CDF-B558AD1DF862}"/>
    <cellStyle name="Nota 2 2 2 3" xfId="5135" xr:uid="{00000000-0005-0000-0000-0000DA0C0000}"/>
    <cellStyle name="Nota 2 2 2 3 2" xfId="8126" xr:uid="{2E2B35D9-E556-4C71-A482-041E3B21949B}"/>
    <cellStyle name="Nota 2 2 2 4" xfId="5361" xr:uid="{00000000-0005-0000-0000-0000DB0C0000}"/>
    <cellStyle name="Nota 2 2 2 4 2" xfId="8344" xr:uid="{69010304-BDC6-4087-8AAF-318522EE1EB2}"/>
    <cellStyle name="Nota 2 2 2 5" xfId="5494" xr:uid="{00000000-0005-0000-0000-0000DC0C0000}"/>
    <cellStyle name="Nota 2 2 2 5 2" xfId="8476" xr:uid="{67A34275-CE0D-4A9C-B382-4BB54E8FC489}"/>
    <cellStyle name="Nota 2 2 2 6" xfId="5768" xr:uid="{00000000-0005-0000-0000-0000DD0C0000}"/>
    <cellStyle name="Nota 2 2 2 6 2" xfId="8746" xr:uid="{28281579-A545-4C96-B633-09411FEA6C90}"/>
    <cellStyle name="Nota 2 2 2 7" xfId="6307" xr:uid="{5832E08E-6A04-4DE8-A927-47F711906EBB}"/>
    <cellStyle name="Nota 2 2 3" xfId="2638" xr:uid="{00000000-0005-0000-0000-0000DE0C0000}"/>
    <cellStyle name="Nota 2 2 3 2" xfId="4279" xr:uid="{00000000-0005-0000-0000-0000DF0C0000}"/>
    <cellStyle name="Nota 2 2 3 2 2" xfId="7422" xr:uid="{485D4F78-01F2-4B93-BC88-87DAA38644DF}"/>
    <cellStyle name="Nota 2 2 3 3" xfId="4983" xr:uid="{00000000-0005-0000-0000-0000E00C0000}"/>
    <cellStyle name="Nota 2 2 3 3 2" xfId="7975" xr:uid="{A00B203A-4DE9-49C8-BC1B-8B15D91FBDBC}"/>
    <cellStyle name="Nota 2 2 3 4" xfId="4147" xr:uid="{00000000-0005-0000-0000-0000E10C0000}"/>
    <cellStyle name="Nota 2 2 3 4 2" xfId="7291" xr:uid="{BCA4D73F-1AAC-4E4F-8EF1-2EF5065AC2EB}"/>
    <cellStyle name="Nota 2 2 3 5" xfId="3278" xr:uid="{00000000-0005-0000-0000-0000E20C0000}"/>
    <cellStyle name="Nota 2 2 3 5 2" xfId="6574" xr:uid="{E1A7523D-29CF-44C9-A47F-79251973BFF6}"/>
    <cellStyle name="Nota 2 2 3 6" xfId="3808" xr:uid="{00000000-0005-0000-0000-0000E30C0000}"/>
    <cellStyle name="Nota 2 2 3 6 2" xfId="6988" xr:uid="{2E285427-FFDA-4831-8840-049580A546D8}"/>
    <cellStyle name="Nota 2 2 3 7" xfId="6181" xr:uid="{E520DC81-9E36-4A1F-A5E7-5CB7962E4A29}"/>
    <cellStyle name="Nota 2 2 4" xfId="2644" xr:uid="{00000000-0005-0000-0000-0000E40C0000}"/>
    <cellStyle name="Nota 2 2 4 2" xfId="4285" xr:uid="{00000000-0005-0000-0000-0000E50C0000}"/>
    <cellStyle name="Nota 2 2 4 2 2" xfId="7428" xr:uid="{D6C060F0-FB6F-422D-86C8-BCEACF0522E1}"/>
    <cellStyle name="Nota 2 2 4 3" xfId="4989" xr:uid="{00000000-0005-0000-0000-0000E60C0000}"/>
    <cellStyle name="Nota 2 2 4 3 2" xfId="7981" xr:uid="{E8DC9B0B-25DD-4D15-B6A9-6BD85A480C0D}"/>
    <cellStyle name="Nota 2 2 4 4" xfId="3273" xr:uid="{00000000-0005-0000-0000-0000E70C0000}"/>
    <cellStyle name="Nota 2 2 4 4 2" xfId="6569" xr:uid="{650434C5-9CA5-4AB4-BB60-D8689E63380B}"/>
    <cellStyle name="Nota 2 2 4 5" xfId="3815" xr:uid="{00000000-0005-0000-0000-0000E80C0000}"/>
    <cellStyle name="Nota 2 2 4 5 2" xfId="6992" xr:uid="{9EC50706-6CE6-48E0-B9D4-467C5DB1D81D}"/>
    <cellStyle name="Nota 2 2 4 6" xfId="6187" xr:uid="{F4680DD5-8643-4E91-9312-08C3803E06D6}"/>
    <cellStyle name="Nota 2 2 5" xfId="3750" xr:uid="{00000000-0005-0000-0000-0000E90C0000}"/>
    <cellStyle name="Nota 2 2 5 2" xfId="6930" xr:uid="{193E9559-0E42-4197-A9D4-47ADDEC672F5}"/>
    <cellStyle name="Nota 2 2 6" xfId="3570" xr:uid="{00000000-0005-0000-0000-0000EA0C0000}"/>
    <cellStyle name="Nota 2 2 6 2" xfId="6846" xr:uid="{94BA85D3-BB2E-42C6-9440-68EF124C3BDA}"/>
    <cellStyle name="Nota 2 2 7" xfId="3431" xr:uid="{00000000-0005-0000-0000-0000EB0C0000}"/>
    <cellStyle name="Nota 2 2 7 2" xfId="6719" xr:uid="{0B5FE35F-3293-4521-9211-68FF45419BA0}"/>
    <cellStyle name="Nota 2 3" xfId="2883" xr:uid="{00000000-0005-0000-0000-0000EC0C0000}"/>
    <cellStyle name="Nota 2 3 2" xfId="4506" xr:uid="{00000000-0005-0000-0000-0000ED0C0000}"/>
    <cellStyle name="Nota 2 3 2 2" xfId="7563" xr:uid="{CB068B9B-2FBE-4410-BAD6-48E6982A8DD7}"/>
    <cellStyle name="Nota 2 3 3" xfId="5134" xr:uid="{00000000-0005-0000-0000-0000EE0C0000}"/>
    <cellStyle name="Nota 2 3 3 2" xfId="8125" xr:uid="{5391542B-66D6-4B0D-B059-AE3008DDCF8B}"/>
    <cellStyle name="Nota 2 3 4" xfId="5360" xr:uid="{00000000-0005-0000-0000-0000EF0C0000}"/>
    <cellStyle name="Nota 2 3 4 2" xfId="8343" xr:uid="{07A4AD76-68AD-461A-8C58-4A7F4E7F704C}"/>
    <cellStyle name="Nota 2 3 5" xfId="5493" xr:uid="{00000000-0005-0000-0000-0000F00C0000}"/>
    <cellStyle name="Nota 2 3 5 2" xfId="8475" xr:uid="{655471DD-503E-49CB-B87B-CF387C8BAAAA}"/>
    <cellStyle name="Nota 2 3 6" xfId="5767" xr:uid="{00000000-0005-0000-0000-0000F10C0000}"/>
    <cellStyle name="Nota 2 3 6 2" xfId="8745" xr:uid="{FE362788-3ACD-458C-A85F-8E2D771C68A3}"/>
    <cellStyle name="Nota 2 3 7" xfId="6306" xr:uid="{25D1795B-11DF-4CD0-A9AA-C18B14D48183}"/>
    <cellStyle name="Nota 2 4" xfId="2639" xr:uid="{00000000-0005-0000-0000-0000F20C0000}"/>
    <cellStyle name="Nota 2 4 2" xfId="4280" xr:uid="{00000000-0005-0000-0000-0000F30C0000}"/>
    <cellStyle name="Nota 2 4 2 2" xfId="7423" xr:uid="{586692B5-3B67-416C-BDAD-4768DC79699F}"/>
    <cellStyle name="Nota 2 4 3" xfId="4984" xr:uid="{00000000-0005-0000-0000-0000F40C0000}"/>
    <cellStyle name="Nota 2 4 3 2" xfId="7976" xr:uid="{466A14E8-D432-460F-861D-668B6A2C9B0D}"/>
    <cellStyle name="Nota 2 4 4" xfId="4148" xr:uid="{00000000-0005-0000-0000-0000F50C0000}"/>
    <cellStyle name="Nota 2 4 4 2" xfId="7292" xr:uid="{2B403B50-CD1E-4B77-8D9E-59F0A35CDFEE}"/>
    <cellStyle name="Nota 2 4 5" xfId="3277" xr:uid="{00000000-0005-0000-0000-0000F60C0000}"/>
    <cellStyle name="Nota 2 4 5 2" xfId="6573" xr:uid="{16C6F7AD-2A2D-4C4B-8A10-A6C8039FD7EE}"/>
    <cellStyle name="Nota 2 4 6" xfId="3381" xr:uid="{00000000-0005-0000-0000-0000F70C0000}"/>
    <cellStyle name="Nota 2 4 6 2" xfId="6670" xr:uid="{3E9B5337-2D65-4324-BD54-C48011E55D95}"/>
    <cellStyle name="Nota 2 4 7" xfId="6182" xr:uid="{F7A518CB-AA35-4B3A-9E8E-8275E2A03F31}"/>
    <cellStyle name="Nota 2 5" xfId="2645" xr:uid="{00000000-0005-0000-0000-0000F80C0000}"/>
    <cellStyle name="Nota 2 5 2" xfId="4286" xr:uid="{00000000-0005-0000-0000-0000F90C0000}"/>
    <cellStyle name="Nota 2 5 2 2" xfId="7429" xr:uid="{676CF620-6F30-4D17-9661-D8C8FD832AF3}"/>
    <cellStyle name="Nota 2 5 3" xfId="4990" xr:uid="{00000000-0005-0000-0000-0000FA0C0000}"/>
    <cellStyle name="Nota 2 5 3 2" xfId="7982" xr:uid="{1DCE2074-CB36-401A-86E6-5CB8E13F91B0}"/>
    <cellStyle name="Nota 2 5 4" xfId="3272" xr:uid="{00000000-0005-0000-0000-0000FB0C0000}"/>
    <cellStyle name="Nota 2 5 4 2" xfId="6568" xr:uid="{D060F046-AC19-4D9B-9BD9-3CE04B7F7D3F}"/>
    <cellStyle name="Nota 2 5 5" xfId="3211" xr:uid="{00000000-0005-0000-0000-0000FC0C0000}"/>
    <cellStyle name="Nota 2 5 5 2" xfId="6507" xr:uid="{52A4B46A-3919-40E2-9E86-B96CAA72A331}"/>
    <cellStyle name="Nota 2 5 6" xfId="6188" xr:uid="{1DC60C56-4769-4BFC-8946-79E1EEB3B308}"/>
    <cellStyle name="Nota 2 6" xfId="3749" xr:uid="{00000000-0005-0000-0000-0000FD0C0000}"/>
    <cellStyle name="Nota 2 6 2" xfId="6929" xr:uid="{C694E631-9E7E-4C8E-9385-30B7C1A15D80}"/>
    <cellStyle name="Nota 2 7" xfId="3569" xr:uid="{00000000-0005-0000-0000-0000FE0C0000}"/>
    <cellStyle name="Nota 2 7 2" xfId="6845" xr:uid="{45D8B5B9-8A7A-49BB-B190-299717F7236D}"/>
    <cellStyle name="Nota 2 8" xfId="3432" xr:uid="{00000000-0005-0000-0000-0000FF0C0000}"/>
    <cellStyle name="Nota 2 8 2" xfId="6720" xr:uid="{66ED5C6A-1ED7-4C68-99F1-A80B0F8EEAFF}"/>
    <cellStyle name="Nota 3" xfId="1724" xr:uid="{00000000-0005-0000-0000-0000000D0000}"/>
    <cellStyle name="Nota 3 2" xfId="2885" xr:uid="{00000000-0005-0000-0000-0000010D0000}"/>
    <cellStyle name="Nota 3 2 2" xfId="4508" xr:uid="{00000000-0005-0000-0000-0000020D0000}"/>
    <cellStyle name="Nota 3 2 2 2" xfId="7565" xr:uid="{C7EB16B3-0F2D-47DA-BE0D-173A4274B852}"/>
    <cellStyle name="Nota 3 2 3" xfId="5136" xr:uid="{00000000-0005-0000-0000-0000030D0000}"/>
    <cellStyle name="Nota 3 2 3 2" xfId="8127" xr:uid="{CA022F36-EA33-4E71-9968-AD39C8B0F9C6}"/>
    <cellStyle name="Nota 3 2 4" xfId="5362" xr:uid="{00000000-0005-0000-0000-0000040D0000}"/>
    <cellStyle name="Nota 3 2 4 2" xfId="8345" xr:uid="{24BB7AF3-3734-48A8-8F25-869525863505}"/>
    <cellStyle name="Nota 3 2 5" xfId="5495" xr:uid="{00000000-0005-0000-0000-0000050D0000}"/>
    <cellStyle name="Nota 3 2 5 2" xfId="8477" xr:uid="{149B13B8-9498-4092-BDF8-47705EE413D6}"/>
    <cellStyle name="Nota 3 2 6" xfId="5769" xr:uid="{00000000-0005-0000-0000-0000060D0000}"/>
    <cellStyle name="Nota 3 2 6 2" xfId="8747" xr:uid="{F3DAB3F6-F969-4D6A-AC66-2368BCE0E1A1}"/>
    <cellStyle name="Nota 3 2 7" xfId="6308" xr:uid="{AC2CE4F7-7FDD-40F2-9531-3722811E50C0}"/>
    <cellStyle name="Nota 3 3" xfId="2637" xr:uid="{00000000-0005-0000-0000-0000070D0000}"/>
    <cellStyle name="Nota 3 3 2" xfId="4278" xr:uid="{00000000-0005-0000-0000-0000080D0000}"/>
    <cellStyle name="Nota 3 3 2 2" xfId="7421" xr:uid="{E7668AF1-6370-4A3C-9C88-295D245C964B}"/>
    <cellStyle name="Nota 3 3 3" xfId="4982" xr:uid="{00000000-0005-0000-0000-0000090D0000}"/>
    <cellStyle name="Nota 3 3 3 2" xfId="7974" xr:uid="{725E6149-9597-4843-B025-1C1A651D45B8}"/>
    <cellStyle name="Nota 3 3 4" xfId="4146" xr:uid="{00000000-0005-0000-0000-00000A0D0000}"/>
    <cellStyle name="Nota 3 3 4 2" xfId="7290" xr:uid="{1AEBBC4F-A127-4EB4-BB24-D07CD48EF01D}"/>
    <cellStyle name="Nota 3 3 5" xfId="3279" xr:uid="{00000000-0005-0000-0000-00000B0D0000}"/>
    <cellStyle name="Nota 3 3 5 2" xfId="6575" xr:uid="{55F71DCA-165B-4174-818D-4C50BD60C524}"/>
    <cellStyle name="Nota 3 3 6" xfId="5414" xr:uid="{00000000-0005-0000-0000-00000C0D0000}"/>
    <cellStyle name="Nota 3 3 6 2" xfId="8397" xr:uid="{1F59560A-22EB-4140-9751-4B25725E90C8}"/>
    <cellStyle name="Nota 3 3 7" xfId="6180" xr:uid="{6726CC6E-5862-4DAB-8B87-47AEE3115F16}"/>
    <cellStyle name="Nota 3 4" xfId="3036" xr:uid="{00000000-0005-0000-0000-00000D0D0000}"/>
    <cellStyle name="Nota 3 4 2" xfId="4651" xr:uid="{00000000-0005-0000-0000-00000E0D0000}"/>
    <cellStyle name="Nota 3 4 2 2" xfId="7687" xr:uid="{0EBEEC28-C40C-4010-87CC-1559C05A6949}"/>
    <cellStyle name="Nota 3 4 3" xfId="5251" xr:uid="{00000000-0005-0000-0000-00000F0D0000}"/>
    <cellStyle name="Nota 3 4 3 2" xfId="8234" xr:uid="{EDFA081A-1128-4DD0-9394-15A5724A4FBA}"/>
    <cellStyle name="Nota 3 4 4" xfId="5572" xr:uid="{00000000-0005-0000-0000-0000100D0000}"/>
    <cellStyle name="Nota 3 4 4 2" xfId="8554" xr:uid="{B42E80C6-DE1E-40E8-ADC9-D8DB69D63A97}"/>
    <cellStyle name="Nota 3 4 5" xfId="5846" xr:uid="{00000000-0005-0000-0000-0000110D0000}"/>
    <cellStyle name="Nota 3 4 5 2" xfId="8824" xr:uid="{44FABEE4-B9BE-4356-8FA1-7D9320061157}"/>
    <cellStyle name="Nota 3 4 6" xfId="6415" xr:uid="{BBF8102F-1247-4710-B572-E7DE8F9919C9}"/>
    <cellStyle name="Nota 3 5" xfId="2643" xr:uid="{00000000-0005-0000-0000-0000120D0000}"/>
    <cellStyle name="Nota 3 5 2" xfId="4284" xr:uid="{00000000-0005-0000-0000-0000130D0000}"/>
    <cellStyle name="Nota 3 5 2 2" xfId="7427" xr:uid="{524F215F-8820-434C-A3AC-8060C766D319}"/>
    <cellStyle name="Nota 3 5 3" xfId="4988" xr:uid="{00000000-0005-0000-0000-0000140D0000}"/>
    <cellStyle name="Nota 3 5 3 2" xfId="7980" xr:uid="{65ACD594-26AE-41D8-8A46-46F2E2B4C288}"/>
    <cellStyle name="Nota 3 5 4" xfId="3274" xr:uid="{00000000-0005-0000-0000-0000150D0000}"/>
    <cellStyle name="Nota 3 5 4 2" xfId="6570" xr:uid="{8E5EBA83-F2D9-4250-8881-7ED17F39D676}"/>
    <cellStyle name="Nota 3 5 5" xfId="3811" xr:uid="{00000000-0005-0000-0000-0000160D0000}"/>
    <cellStyle name="Nota 3 5 5 2" xfId="6991" xr:uid="{3E1B6BE6-5CE6-4A7B-AACE-FF51C14FD135}"/>
    <cellStyle name="Nota 3 5 6" xfId="6186" xr:uid="{A658B4CD-AA2E-4A04-8F0F-ADCF1CE0A804}"/>
    <cellStyle name="Nota 3 6" xfId="3751" xr:uid="{00000000-0005-0000-0000-0000170D0000}"/>
    <cellStyle name="Nota 3 6 2" xfId="6931" xr:uid="{7918EE60-DE45-4367-B21B-5F62755D5529}"/>
    <cellStyle name="Nota 3 7" xfId="3572" xr:uid="{00000000-0005-0000-0000-0000180D0000}"/>
    <cellStyle name="Nota 3 7 2" xfId="6848" xr:uid="{78AE4D23-EE45-401B-B9AF-9B24937FC194}"/>
    <cellStyle name="Nota 3 8" xfId="4086" xr:uid="{00000000-0005-0000-0000-0000190D0000}"/>
    <cellStyle name="Nota 3 8 2" xfId="7232" xr:uid="{AA3715BD-4FCC-4157-961E-076DB1E55539}"/>
    <cellStyle name="Nota 4" xfId="2882" xr:uid="{00000000-0005-0000-0000-00001A0D0000}"/>
    <cellStyle name="Nota 4 2" xfId="4505" xr:uid="{00000000-0005-0000-0000-00001B0D0000}"/>
    <cellStyle name="Nota 4 2 2" xfId="7562" xr:uid="{3483881A-DBC2-4119-A9FF-54816AE41592}"/>
    <cellStyle name="Nota 4 3" xfId="5133" xr:uid="{00000000-0005-0000-0000-00001C0D0000}"/>
    <cellStyle name="Nota 4 3 2" xfId="8124" xr:uid="{4F7999B3-45A7-4822-B4F0-EDE00573A494}"/>
    <cellStyle name="Nota 4 4" xfId="5359" xr:uid="{00000000-0005-0000-0000-00001D0D0000}"/>
    <cellStyle name="Nota 4 4 2" xfId="8342" xr:uid="{46D89CC6-BECC-4B1C-9FBC-9BB95DE4EB92}"/>
    <cellStyle name="Nota 4 5" xfId="5492" xr:uid="{00000000-0005-0000-0000-00001E0D0000}"/>
    <cellStyle name="Nota 4 5 2" xfId="8474" xr:uid="{F364D0C2-DD40-4D7E-B4E6-9B61A2C19EA8}"/>
    <cellStyle name="Nota 4 6" xfId="5766" xr:uid="{00000000-0005-0000-0000-00001F0D0000}"/>
    <cellStyle name="Nota 4 6 2" xfId="8744" xr:uid="{123DAFB6-1C6D-4B1F-8992-7A34842C635C}"/>
    <cellStyle name="Nota 4 7" xfId="6305" xr:uid="{80A00DFD-221C-4713-AA6F-85694ED7FF31}"/>
    <cellStyle name="Nota 5" xfId="2640" xr:uid="{00000000-0005-0000-0000-0000200D0000}"/>
    <cellStyle name="Nota 5 2" xfId="4281" xr:uid="{00000000-0005-0000-0000-0000210D0000}"/>
    <cellStyle name="Nota 5 2 2" xfId="7424" xr:uid="{55DFEBCC-01B6-485D-B711-7D1B7FDE6068}"/>
    <cellStyle name="Nota 5 3" xfId="4985" xr:uid="{00000000-0005-0000-0000-0000220D0000}"/>
    <cellStyle name="Nota 5 3 2" xfId="7977" xr:uid="{ECAC2A47-C3AD-4D50-B2A2-49D4E7552414}"/>
    <cellStyle name="Nota 5 4" xfId="4149" xr:uid="{00000000-0005-0000-0000-0000230D0000}"/>
    <cellStyle name="Nota 5 4 2" xfId="7293" xr:uid="{5D260B78-047E-47EB-859D-C7E2F87C31F6}"/>
    <cellStyle name="Nota 5 5" xfId="3276" xr:uid="{00000000-0005-0000-0000-0000240D0000}"/>
    <cellStyle name="Nota 5 5 2" xfId="6572" xr:uid="{A301B373-13B8-46EE-8355-C1317A334C76}"/>
    <cellStyle name="Nota 5 6" xfId="3809" xr:uid="{00000000-0005-0000-0000-0000250D0000}"/>
    <cellStyle name="Nota 5 6 2" xfId="6989" xr:uid="{E6646B82-85C4-4335-A654-95172991F571}"/>
    <cellStyle name="Nota 5 7" xfId="6183" xr:uid="{654AF226-5C6E-4794-878D-A5E849D673E2}"/>
    <cellStyle name="Nota 6" xfId="3035" xr:uid="{00000000-0005-0000-0000-0000260D0000}"/>
    <cellStyle name="Nota 6 2" xfId="4650" xr:uid="{00000000-0005-0000-0000-0000270D0000}"/>
    <cellStyle name="Nota 6 2 2" xfId="7686" xr:uid="{6D5F48AE-2580-47E0-A74A-94EA310C9858}"/>
    <cellStyle name="Nota 6 3" xfId="5250" xr:uid="{00000000-0005-0000-0000-0000280D0000}"/>
    <cellStyle name="Nota 6 3 2" xfId="8233" xr:uid="{67C78613-CEE7-4A25-B26B-2DEB338B78B5}"/>
    <cellStyle name="Nota 6 4" xfId="5571" xr:uid="{00000000-0005-0000-0000-0000290D0000}"/>
    <cellStyle name="Nota 6 4 2" xfId="8553" xr:uid="{2138A05B-7B79-424B-B014-3B5B96084B5E}"/>
    <cellStyle name="Nota 6 5" xfId="5845" xr:uid="{00000000-0005-0000-0000-00002A0D0000}"/>
    <cellStyle name="Nota 6 5 2" xfId="8823" xr:uid="{0A53FF12-0E0A-41FE-9ACA-B796164ECA58}"/>
    <cellStyle name="Nota 6 6" xfId="6414" xr:uid="{1B2E0438-6668-4302-B1D8-399D7A19D8C5}"/>
    <cellStyle name="Nota 7" xfId="2646" xr:uid="{00000000-0005-0000-0000-00002B0D0000}"/>
    <cellStyle name="Nota 7 2" xfId="4287" xr:uid="{00000000-0005-0000-0000-00002C0D0000}"/>
    <cellStyle name="Nota 7 2 2" xfId="7430" xr:uid="{53A81FED-9C47-4F47-A0DD-2F6EB9DB094B}"/>
    <cellStyle name="Nota 7 3" xfId="4991" xr:uid="{00000000-0005-0000-0000-00002D0D0000}"/>
    <cellStyle name="Nota 7 3 2" xfId="7983" xr:uid="{30B043D9-CA79-4DF1-A61F-027841D35697}"/>
    <cellStyle name="Nota 7 4" xfId="3271" xr:uid="{00000000-0005-0000-0000-00002E0D0000}"/>
    <cellStyle name="Nota 7 4 2" xfId="6567" xr:uid="{B9034A62-F9A5-4504-A8A9-9B21DCB5B6AB}"/>
    <cellStyle name="Nota 7 5" xfId="3212" xr:uid="{00000000-0005-0000-0000-00002F0D0000}"/>
    <cellStyle name="Nota 7 5 2" xfId="6508" xr:uid="{36BCE660-78DF-4488-AB45-135B88D6E19F}"/>
    <cellStyle name="Nota 7 6" xfId="6189" xr:uid="{7D4F86D7-66A7-47A1-B2B9-36E9452802BF}"/>
    <cellStyle name="Nota 8" xfId="3748" xr:uid="{00000000-0005-0000-0000-0000300D0000}"/>
    <cellStyle name="Nota 8 2" xfId="6928" xr:uid="{A906F93C-FA44-4242-803E-4985ADB17DFC}"/>
    <cellStyle name="Nota 9" xfId="3568" xr:uid="{00000000-0005-0000-0000-0000310D0000}"/>
    <cellStyle name="Nota 9 2" xfId="6844" xr:uid="{80CB698B-340D-4FAE-B6B8-2726469DF374}"/>
    <cellStyle name="Notas" xfId="1725" xr:uid="{00000000-0005-0000-0000-0000320D0000}"/>
    <cellStyle name="Notas 2" xfId="1726" xr:uid="{00000000-0005-0000-0000-0000330D0000}"/>
    <cellStyle name="Notas 2 2" xfId="2887" xr:uid="{00000000-0005-0000-0000-0000340D0000}"/>
    <cellStyle name="Notas 2 2 2" xfId="4510" xr:uid="{00000000-0005-0000-0000-0000350D0000}"/>
    <cellStyle name="Notas 2 2 2 2" xfId="7567" xr:uid="{07A1467E-0018-4333-B678-DAFB5367134B}"/>
    <cellStyle name="Notas 2 2 3" xfId="5138" xr:uid="{00000000-0005-0000-0000-0000360D0000}"/>
    <cellStyle name="Notas 2 2 3 2" xfId="8129" xr:uid="{592530E8-616D-422D-A411-1FDBE797DCCE}"/>
    <cellStyle name="Notas 2 2 4" xfId="5364" xr:uid="{00000000-0005-0000-0000-0000370D0000}"/>
    <cellStyle name="Notas 2 2 4 2" xfId="8347" xr:uid="{571BFCBD-1217-4B17-B51C-AD770A5E1E36}"/>
    <cellStyle name="Notas 2 2 5" xfId="5497" xr:uid="{00000000-0005-0000-0000-0000380D0000}"/>
    <cellStyle name="Notas 2 2 5 2" xfId="8479" xr:uid="{2B71471B-A9AD-4A54-8E20-5560EC7EEEA2}"/>
    <cellStyle name="Notas 2 2 6" xfId="5771" xr:uid="{00000000-0005-0000-0000-0000390D0000}"/>
    <cellStyle name="Notas 2 2 6 2" xfId="8749" xr:uid="{EA299E73-89A7-4DAC-B58E-8973F9F64E34}"/>
    <cellStyle name="Notas 2 2 7" xfId="6310" xr:uid="{456A6F3D-0777-44DF-B18E-BE56E808CD51}"/>
    <cellStyle name="Notas 2 3" xfId="2635" xr:uid="{00000000-0005-0000-0000-00003A0D0000}"/>
    <cellStyle name="Notas 2 3 2" xfId="4276" xr:uid="{00000000-0005-0000-0000-00003B0D0000}"/>
    <cellStyle name="Notas 2 3 2 2" xfId="7419" xr:uid="{F12CCF1B-548E-4B0E-A57A-DB57A86302E2}"/>
    <cellStyle name="Notas 2 3 3" xfId="4980" xr:uid="{00000000-0005-0000-0000-00003C0D0000}"/>
    <cellStyle name="Notas 2 3 3 2" xfId="7972" xr:uid="{F7E7FE06-B740-44B7-B6ED-C636F127D4F1}"/>
    <cellStyle name="Notas 2 3 4" xfId="4144" xr:uid="{00000000-0005-0000-0000-00003D0D0000}"/>
    <cellStyle name="Notas 2 3 4 2" xfId="7288" xr:uid="{F09E6E12-1993-48BA-8756-42EA0E75B7A7}"/>
    <cellStyle name="Notas 2 3 5" xfId="3281" xr:uid="{00000000-0005-0000-0000-00003E0D0000}"/>
    <cellStyle name="Notas 2 3 5 2" xfId="6577" xr:uid="{9ECF0866-4069-4521-B031-6311470F809A}"/>
    <cellStyle name="Notas 2 3 6" xfId="3807" xr:uid="{00000000-0005-0000-0000-00003F0D0000}"/>
    <cellStyle name="Notas 2 3 6 2" xfId="6987" xr:uid="{45765C18-47BE-496F-A31C-B0C802CAD1FB}"/>
    <cellStyle name="Notas 2 3 7" xfId="6178" xr:uid="{B8C2555D-49C6-4F3C-9885-D046DC12FC0F}"/>
    <cellStyle name="Notas 2 4" xfId="3108" xr:uid="{00000000-0005-0000-0000-0000400D0000}"/>
    <cellStyle name="Notas 2 4 2" xfId="4720" xr:uid="{00000000-0005-0000-0000-0000410D0000}"/>
    <cellStyle name="Notas 2 4 2 2" xfId="7754" xr:uid="{01CA6B26-1F50-4EBC-893A-D17729B7D9BA}"/>
    <cellStyle name="Notas 2 4 3" xfId="5320" xr:uid="{00000000-0005-0000-0000-0000420D0000}"/>
    <cellStyle name="Notas 2 4 3 2" xfId="8303" xr:uid="{C910DA40-7BB0-4517-B8FD-01E9B04A3C94}"/>
    <cellStyle name="Notas 2 4 4" xfId="5642" xr:uid="{00000000-0005-0000-0000-0000430D0000}"/>
    <cellStyle name="Notas 2 4 4 2" xfId="8623" xr:uid="{A3B6D1E8-2AA9-403F-B843-858216141596}"/>
    <cellStyle name="Notas 2 4 5" xfId="5915" xr:uid="{00000000-0005-0000-0000-0000440D0000}"/>
    <cellStyle name="Notas 2 4 5 2" xfId="8893" xr:uid="{969139AF-2283-4425-8E91-22DA4C797BA2}"/>
    <cellStyle name="Notas 2 4 6" xfId="6476" xr:uid="{2FD51265-BD5A-4C64-B787-6C85D6FFB3BA}"/>
    <cellStyle name="Notas 2 5" xfId="2641" xr:uid="{00000000-0005-0000-0000-0000450D0000}"/>
    <cellStyle name="Notas 2 5 2" xfId="4282" xr:uid="{00000000-0005-0000-0000-0000460D0000}"/>
    <cellStyle name="Notas 2 5 2 2" xfId="7425" xr:uid="{050140B8-3812-4DE0-BAAD-68CBC1D3994C}"/>
    <cellStyle name="Notas 2 5 3" xfId="4986" xr:uid="{00000000-0005-0000-0000-0000470D0000}"/>
    <cellStyle name="Notas 2 5 3 2" xfId="7978" xr:uid="{46426CA9-D0FC-4FC2-A658-122FEB5FFC02}"/>
    <cellStyle name="Notas 2 5 4" xfId="5241" xr:uid="{00000000-0005-0000-0000-0000480D0000}"/>
    <cellStyle name="Notas 2 5 4 2" xfId="8224" xr:uid="{24A30663-259B-4712-AD28-96105CB8C525}"/>
    <cellStyle name="Notas 2 5 5" xfId="3810" xr:uid="{00000000-0005-0000-0000-0000490D0000}"/>
    <cellStyle name="Notas 2 5 5 2" xfId="6990" xr:uid="{86FCD5A3-BFD5-4EE8-8FE6-A035EEF523C9}"/>
    <cellStyle name="Notas 2 5 6" xfId="6184" xr:uid="{A7A49E17-87D3-49D5-82F8-F2B4DEA6E5F3}"/>
    <cellStyle name="Notas 2 6" xfId="3753" xr:uid="{00000000-0005-0000-0000-00004A0D0000}"/>
    <cellStyle name="Notas 2 6 2" xfId="6933" xr:uid="{3AA40C75-00F0-4D66-A737-B6FE28A41578}"/>
    <cellStyle name="Notas 2 7" xfId="3574" xr:uid="{00000000-0005-0000-0000-00004B0D0000}"/>
    <cellStyle name="Notas 2 7 2" xfId="6850" xr:uid="{64BCE4B1-179F-4A1A-ABF8-315423A33527}"/>
    <cellStyle name="Notas 2 8" xfId="3430" xr:uid="{00000000-0005-0000-0000-00004C0D0000}"/>
    <cellStyle name="Notas 2 8 2" xfId="6718" xr:uid="{86B3989E-077C-4CF2-8269-5DA490372EDA}"/>
    <cellStyle name="Notas 3" xfId="2886" xr:uid="{00000000-0005-0000-0000-00004D0D0000}"/>
    <cellStyle name="Notas 3 2" xfId="4509" xr:uid="{00000000-0005-0000-0000-00004E0D0000}"/>
    <cellStyle name="Notas 3 2 2" xfId="7566" xr:uid="{EF66639B-D5B7-4F3F-B6E6-CDE3D4805E15}"/>
    <cellStyle name="Notas 3 3" xfId="5137" xr:uid="{00000000-0005-0000-0000-00004F0D0000}"/>
    <cellStyle name="Notas 3 3 2" xfId="8128" xr:uid="{8B131ABA-AADD-4C7B-803C-7A0EA3856106}"/>
    <cellStyle name="Notas 3 4" xfId="5363" xr:uid="{00000000-0005-0000-0000-0000500D0000}"/>
    <cellStyle name="Notas 3 4 2" xfId="8346" xr:uid="{C6373E5A-384A-475D-88A2-FDE9C93C9705}"/>
    <cellStyle name="Notas 3 5" xfId="5496" xr:uid="{00000000-0005-0000-0000-0000510D0000}"/>
    <cellStyle name="Notas 3 5 2" xfId="8478" xr:uid="{E36DEBA4-8549-4986-940F-BB3BC4ED7747}"/>
    <cellStyle name="Notas 3 6" xfId="5770" xr:uid="{00000000-0005-0000-0000-0000520D0000}"/>
    <cellStyle name="Notas 3 6 2" xfId="8748" xr:uid="{F0D82130-ACA2-488B-88EB-1B70DAC25284}"/>
    <cellStyle name="Notas 3 7" xfId="6309" xr:uid="{C07280A9-C56D-400D-A34B-74D54A193A6F}"/>
    <cellStyle name="Notas 4" xfId="2636" xr:uid="{00000000-0005-0000-0000-0000530D0000}"/>
    <cellStyle name="Notas 4 2" xfId="4277" xr:uid="{00000000-0005-0000-0000-0000540D0000}"/>
    <cellStyle name="Notas 4 2 2" xfId="7420" xr:uid="{C4684050-B9F6-48E7-BA98-EC0D018E22A4}"/>
    <cellStyle name="Notas 4 3" xfId="4981" xr:uid="{00000000-0005-0000-0000-0000550D0000}"/>
    <cellStyle name="Notas 4 3 2" xfId="7973" xr:uid="{475A5D73-1A9B-41CA-8EC8-7E251B85CF52}"/>
    <cellStyle name="Notas 4 4" xfId="4145" xr:uid="{00000000-0005-0000-0000-0000560D0000}"/>
    <cellStyle name="Notas 4 4 2" xfId="7289" xr:uid="{3601B371-2D75-42E2-A144-CB1F9E69613E}"/>
    <cellStyle name="Notas 4 5" xfId="3280" xr:uid="{00000000-0005-0000-0000-0000570D0000}"/>
    <cellStyle name="Notas 4 5 2" xfId="6576" xr:uid="{AB854A9C-FCF1-4970-AC5B-522D2F726A6F}"/>
    <cellStyle name="Notas 4 6" xfId="5453" xr:uid="{00000000-0005-0000-0000-0000580D0000}"/>
    <cellStyle name="Notas 4 6 2" xfId="8435" xr:uid="{CA2CF0E1-C724-431E-B816-C144F0A7CD68}"/>
    <cellStyle name="Notas 4 7" xfId="6179" xr:uid="{713F8251-5049-4FF2-BE8B-C2887D16945F}"/>
    <cellStyle name="Notas 5" xfId="3037" xr:uid="{00000000-0005-0000-0000-0000590D0000}"/>
    <cellStyle name="Notas 5 2" xfId="4652" xr:uid="{00000000-0005-0000-0000-00005A0D0000}"/>
    <cellStyle name="Notas 5 2 2" xfId="7688" xr:uid="{480924F1-8B76-4F75-A7D7-9394C47EC42B}"/>
    <cellStyle name="Notas 5 3" xfId="5252" xr:uid="{00000000-0005-0000-0000-00005B0D0000}"/>
    <cellStyle name="Notas 5 3 2" xfId="8235" xr:uid="{79EE6EF6-494C-4910-9BE2-E2F06EAB9DC5}"/>
    <cellStyle name="Notas 5 4" xfId="5573" xr:uid="{00000000-0005-0000-0000-00005C0D0000}"/>
    <cellStyle name="Notas 5 4 2" xfId="8555" xr:uid="{05051AFC-A434-4ABC-ADF6-1A128FEB3F83}"/>
    <cellStyle name="Notas 5 5" xfId="5847" xr:uid="{00000000-0005-0000-0000-00005D0D0000}"/>
    <cellStyle name="Notas 5 5 2" xfId="8825" xr:uid="{4AA8372A-C3A6-49D0-B7E7-9C43446A8F31}"/>
    <cellStyle name="Notas 5 6" xfId="6416" xr:uid="{EEB79270-04EC-4D49-B713-288D906EAC83}"/>
    <cellStyle name="Notas 6" xfId="2642" xr:uid="{00000000-0005-0000-0000-00005E0D0000}"/>
    <cellStyle name="Notas 6 2" xfId="4283" xr:uid="{00000000-0005-0000-0000-00005F0D0000}"/>
    <cellStyle name="Notas 6 2 2" xfId="7426" xr:uid="{1A299487-FFF8-434C-BD50-72983F871E61}"/>
    <cellStyle name="Notas 6 3" xfId="4987" xr:uid="{00000000-0005-0000-0000-0000600D0000}"/>
    <cellStyle name="Notas 6 3 2" xfId="7979" xr:uid="{E6F784B4-0B29-4D67-914B-7C4D6A001BAB}"/>
    <cellStyle name="Notas 6 4" xfId="5240" xr:uid="{00000000-0005-0000-0000-0000610D0000}"/>
    <cellStyle name="Notas 6 4 2" xfId="8223" xr:uid="{2DF09605-0622-498B-8217-466772D53F99}"/>
    <cellStyle name="Notas 6 5" xfId="3382" xr:uid="{00000000-0005-0000-0000-0000620D0000}"/>
    <cellStyle name="Notas 6 5 2" xfId="6671" xr:uid="{A85FCDF0-C93B-497B-8BA5-417020998D30}"/>
    <cellStyle name="Notas 6 6" xfId="6185" xr:uid="{E3687A92-BA6F-428C-A84B-00B98030C679}"/>
    <cellStyle name="Notas 7" xfId="3752" xr:uid="{00000000-0005-0000-0000-0000630D0000}"/>
    <cellStyle name="Notas 7 2" xfId="6932" xr:uid="{6470ABEA-ABB1-40A9-92DB-4FC077D06173}"/>
    <cellStyle name="Notas 8" xfId="3573" xr:uid="{00000000-0005-0000-0000-0000640D0000}"/>
    <cellStyle name="Notas 8 2" xfId="6849" xr:uid="{39BCA89A-BBDE-48BD-8713-555621D58A6F}"/>
    <cellStyle name="Notas 9" xfId="4754" xr:uid="{00000000-0005-0000-0000-0000650D0000}"/>
    <cellStyle name="Notas 9 2" xfId="7788" xr:uid="{A2641E76-B62A-4443-9C55-8D9D86CF36B9}"/>
    <cellStyle name="Note 2" xfId="3188" xr:uid="{00000000-0005-0000-0000-0000660D0000}"/>
    <cellStyle name="Note 2 2" xfId="4777" xr:uid="{00000000-0005-0000-0000-0000670D0000}"/>
    <cellStyle name="Notes" xfId="1727" xr:uid="{00000000-0005-0000-0000-0000680D0000}"/>
    <cellStyle name="npercent" xfId="1728" xr:uid="{00000000-0005-0000-0000-0000690D0000}"/>
    <cellStyle name="NPI" xfId="1729" xr:uid="{00000000-0005-0000-0000-00006A0D0000}"/>
    <cellStyle name="nPlode1" xfId="1730" xr:uid="{00000000-0005-0000-0000-00006B0D0000}"/>
    <cellStyle name="Number" xfId="1731" xr:uid="{00000000-0005-0000-0000-00006C0D0000}"/>
    <cellStyle name="Number 2" xfId="2460" xr:uid="{00000000-0005-0000-0000-00006D0D0000}"/>
    <cellStyle name="number2" xfId="1732" xr:uid="{00000000-0005-0000-0000-00006E0D0000}"/>
    <cellStyle name="Numbers" xfId="1733" xr:uid="{00000000-0005-0000-0000-00006F0D0000}"/>
    <cellStyle name="Numbers - Bold" xfId="1734" xr:uid="{00000000-0005-0000-0000-0000700D0000}"/>
    <cellStyle name="Numbers - Bold - Italic" xfId="1735" xr:uid="{00000000-0005-0000-0000-0000710D0000}"/>
    <cellStyle name="Numbers - Bold_Blend" xfId="1736" xr:uid="{00000000-0005-0000-0000-0000720D0000}"/>
    <cellStyle name="Numbers - Large" xfId="1737" xr:uid="{00000000-0005-0000-0000-0000730D0000}"/>
    <cellStyle name="Numbers_Comps" xfId="1738" xr:uid="{00000000-0005-0000-0000-0000740D0000}"/>
    <cellStyle name="NumberStyle" xfId="1739" xr:uid="{00000000-0005-0000-0000-0000750D0000}"/>
    <cellStyle name="Œ…‹æØ‚è [0.00]_laroux" xfId="1740" xr:uid="{00000000-0005-0000-0000-0000760D0000}"/>
    <cellStyle name="Œ…‹æØ‚è_laroux" xfId="1741" xr:uid="{00000000-0005-0000-0000-0000770D0000}"/>
    <cellStyle name="Original L1" xfId="1742" xr:uid="{00000000-0005-0000-0000-0000780D0000}"/>
    <cellStyle name="Original L2" xfId="1743" xr:uid="{00000000-0005-0000-0000-0000790D0000}"/>
    <cellStyle name="Original L3" xfId="1744" xr:uid="{00000000-0005-0000-0000-00007A0D0000}"/>
    <cellStyle name="Original Space" xfId="1745" xr:uid="{00000000-0005-0000-0000-00007B0D0000}"/>
    <cellStyle name="OScommands" xfId="1746" xr:uid="{00000000-0005-0000-0000-00007C0D0000}"/>
    <cellStyle name="OSW_ColumnLabels" xfId="1747" xr:uid="{00000000-0005-0000-0000-00007D0D0000}"/>
    <cellStyle name="Output" xfId="3149" builtinId="21" customBuiltin="1"/>
    <cellStyle name="Output 2" xfId="2461" xr:uid="{00000000-0005-0000-0000-00007F0D0000}"/>
    <cellStyle name="Output 3" xfId="2462" xr:uid="{00000000-0005-0000-0000-0000800D0000}"/>
    <cellStyle name="Output Amounts" xfId="1748" xr:uid="{00000000-0005-0000-0000-0000810D0000}"/>
    <cellStyle name="Output Column Headings" xfId="1749" xr:uid="{00000000-0005-0000-0000-0000820D0000}"/>
    <cellStyle name="Output Labels" xfId="1750" xr:uid="{00000000-0005-0000-0000-0000830D0000}"/>
    <cellStyle name="Output Line Items" xfId="1751" xr:uid="{00000000-0005-0000-0000-0000840D0000}"/>
    <cellStyle name="Output Line Items 2" xfId="1752" xr:uid="{00000000-0005-0000-0000-0000850D0000}"/>
    <cellStyle name="Output Line Items 2 2" xfId="2889" xr:uid="{00000000-0005-0000-0000-0000860D0000}"/>
    <cellStyle name="Output Line Items 3" xfId="1753" xr:uid="{00000000-0005-0000-0000-0000870D0000}"/>
    <cellStyle name="Output Line Items 3 2" xfId="2890" xr:uid="{00000000-0005-0000-0000-0000880D0000}"/>
    <cellStyle name="Output Line Items 4" xfId="2888" xr:uid="{00000000-0005-0000-0000-0000890D0000}"/>
    <cellStyle name="Output Report Heading" xfId="1754" xr:uid="{00000000-0005-0000-0000-00008A0D0000}"/>
    <cellStyle name="Output Report Title" xfId="1755" xr:uid="{00000000-0005-0000-0000-00008B0D0000}"/>
    <cellStyle name="OutputPlain" xfId="1756" xr:uid="{00000000-0005-0000-0000-00008C0D0000}"/>
    <cellStyle name="p" xfId="1757" xr:uid="{00000000-0005-0000-0000-00008D0D0000}"/>
    <cellStyle name="P/E" xfId="1758" xr:uid="{00000000-0005-0000-0000-00008E0D0000}"/>
    <cellStyle name="Page" xfId="1759" xr:uid="{00000000-0005-0000-0000-00008F0D0000}"/>
    <cellStyle name="Page header" xfId="1760" xr:uid="{00000000-0005-0000-0000-0000900D0000}"/>
    <cellStyle name="Page Heading Large" xfId="1761" xr:uid="{00000000-0005-0000-0000-0000910D0000}"/>
    <cellStyle name="Page Heading Small" xfId="1762" xr:uid="{00000000-0005-0000-0000-0000920D0000}"/>
    <cellStyle name="Page Number" xfId="1763" xr:uid="{00000000-0005-0000-0000-0000930D0000}"/>
    <cellStyle name="Palatino" xfId="1764" xr:uid="{00000000-0005-0000-0000-0000940D0000}"/>
    <cellStyle name="pb_page_heading_LS" xfId="1765" xr:uid="{00000000-0005-0000-0000-0000950D0000}"/>
    <cellStyle name="pe" xfId="1766" xr:uid="{00000000-0005-0000-0000-0000960D0000}"/>
    <cellStyle name="PE Multiple" xfId="1767" xr:uid="{00000000-0005-0000-0000-0000970D0000}"/>
    <cellStyle name="PE/LTGR" xfId="1768" xr:uid="{00000000-0005-0000-0000-0000980D0000}"/>
    <cellStyle name="PEG" xfId="1769" xr:uid="{00000000-0005-0000-0000-0000990D0000}"/>
    <cellStyle name="Per" xfId="1770" xr:uid="{00000000-0005-0000-0000-00009A0D0000}"/>
    <cellStyle name="Per aandeel" xfId="1771" xr:uid="{00000000-0005-0000-0000-00009B0D0000}"/>
    <cellStyle name="Percen - Estilo1" xfId="1772" xr:uid="{00000000-0005-0000-0000-00009C0D0000}"/>
    <cellStyle name="Percent" xfId="2" builtinId="5"/>
    <cellStyle name="Percent %" xfId="1773" xr:uid="{00000000-0005-0000-0000-00009E0D0000}"/>
    <cellStyle name="Percent % Long Underline" xfId="1774" xr:uid="{00000000-0005-0000-0000-00009F0D0000}"/>
    <cellStyle name="Percent %_Empr-CP LP - 1º e 2º  trim-2001." xfId="1775" xr:uid="{00000000-0005-0000-0000-0000A00D0000}"/>
    <cellStyle name="Percent (0)" xfId="1776" xr:uid="{00000000-0005-0000-0000-0000A10D0000}"/>
    <cellStyle name="Percent (0) 2" xfId="1777" xr:uid="{00000000-0005-0000-0000-0000A20D0000}"/>
    <cellStyle name="Percent (0) 2 2" xfId="1778" xr:uid="{00000000-0005-0000-0000-0000A30D0000}"/>
    <cellStyle name="Percent (0) 2 3" xfId="1779" xr:uid="{00000000-0005-0000-0000-0000A40D0000}"/>
    <cellStyle name="Percent (0) 3" xfId="1780" xr:uid="{00000000-0005-0000-0000-0000A50D0000}"/>
    <cellStyle name="Percent (0) 4" xfId="1781" xr:uid="{00000000-0005-0000-0000-0000A60D0000}"/>
    <cellStyle name="Percent [1]" xfId="1782" xr:uid="{00000000-0005-0000-0000-0000A70D0000}"/>
    <cellStyle name="Percent [1] 2" xfId="1783" xr:uid="{00000000-0005-0000-0000-0000A80D0000}"/>
    <cellStyle name="Percent [2]" xfId="1784" xr:uid="{00000000-0005-0000-0000-0000A90D0000}"/>
    <cellStyle name="Percent [2] 2" xfId="1785" xr:uid="{00000000-0005-0000-0000-0000AA0D0000}"/>
    <cellStyle name="Percent [2] 3" xfId="1786" xr:uid="{00000000-0005-0000-0000-0000AB0D0000}"/>
    <cellStyle name="Percent [2] 4" xfId="1787" xr:uid="{00000000-0005-0000-0000-0000AC0D0000}"/>
    <cellStyle name="Percent [2] 5" xfId="1788" xr:uid="{00000000-0005-0000-0000-0000AD0D0000}"/>
    <cellStyle name="Percent 0.0%" xfId="1789" xr:uid="{00000000-0005-0000-0000-0000AE0D0000}"/>
    <cellStyle name="Percent 0.0% Long Underline" xfId="1790" xr:uid="{00000000-0005-0000-0000-0000AF0D0000}"/>
    <cellStyle name="Percent 0.0%_Empr-CP LP - 1º e 2º  trim-2001." xfId="1791" xr:uid="{00000000-0005-0000-0000-0000B00D0000}"/>
    <cellStyle name="Percent 0.00%" xfId="1792" xr:uid="{00000000-0005-0000-0000-0000B10D0000}"/>
    <cellStyle name="Percent 0.00% Long Underline" xfId="1793" xr:uid="{00000000-0005-0000-0000-0000B20D0000}"/>
    <cellStyle name="Percent 0.00%_Empr-CP LP - 1º e 2º  trim-2001." xfId="1794" xr:uid="{00000000-0005-0000-0000-0000B30D0000}"/>
    <cellStyle name="Percent 0.000%" xfId="1795" xr:uid="{00000000-0005-0000-0000-0000B40D0000}"/>
    <cellStyle name="Percent 0.000% Long Underline" xfId="1796" xr:uid="{00000000-0005-0000-0000-0000B50D0000}"/>
    <cellStyle name="Percent 0.000%_Empr-CP LP - 1º e 2º  trim-2001." xfId="1797" xr:uid="{00000000-0005-0000-0000-0000B60D0000}"/>
    <cellStyle name="Percent 10" xfId="1798" xr:uid="{00000000-0005-0000-0000-0000B70D0000}"/>
    <cellStyle name="Percent 10 2" xfId="1799" xr:uid="{00000000-0005-0000-0000-0000B80D0000}"/>
    <cellStyle name="Percent 10 2 2" xfId="1800" xr:uid="{00000000-0005-0000-0000-0000B90D0000}"/>
    <cellStyle name="Percent 10 2 2 2" xfId="2893" xr:uid="{00000000-0005-0000-0000-0000BA0D0000}"/>
    <cellStyle name="Percent 10 2 2 2 2" xfId="4516" xr:uid="{00000000-0005-0000-0000-0000BB0D0000}"/>
    <cellStyle name="Percent 10 2 2 3" xfId="3814" xr:uid="{00000000-0005-0000-0000-0000BC0D0000}"/>
    <cellStyle name="Percent 10 2 3" xfId="2892" xr:uid="{00000000-0005-0000-0000-0000BD0D0000}"/>
    <cellStyle name="Percent 10 2 3 2" xfId="4515" xr:uid="{00000000-0005-0000-0000-0000BE0D0000}"/>
    <cellStyle name="Percent 10 2 4" xfId="3813" xr:uid="{00000000-0005-0000-0000-0000BF0D0000}"/>
    <cellStyle name="Percent 10 3" xfId="2891" xr:uid="{00000000-0005-0000-0000-0000C00D0000}"/>
    <cellStyle name="Percent 10 3 2" xfId="4514" xr:uid="{00000000-0005-0000-0000-0000C10D0000}"/>
    <cellStyle name="Percent 10 4" xfId="3812" xr:uid="{00000000-0005-0000-0000-0000C20D0000}"/>
    <cellStyle name="Percent 11" xfId="3193" xr:uid="{00000000-0005-0000-0000-0000C30D0000}"/>
    <cellStyle name="Percent 11 2" xfId="4782" xr:uid="{00000000-0005-0000-0000-0000C40D0000}"/>
    <cellStyle name="Percent 12" xfId="3194" xr:uid="{00000000-0005-0000-0000-0000C50D0000}"/>
    <cellStyle name="Percent 12 2" xfId="4783" xr:uid="{00000000-0005-0000-0000-0000C60D0000}"/>
    <cellStyle name="Percent 13" xfId="3195" xr:uid="{00000000-0005-0000-0000-0000C70D0000}"/>
    <cellStyle name="Percent 13 2" xfId="4784" xr:uid="{00000000-0005-0000-0000-0000C80D0000}"/>
    <cellStyle name="Percent 14" xfId="3196" xr:uid="{00000000-0005-0000-0000-0000C90D0000}"/>
    <cellStyle name="Percent 14 2" xfId="4785" xr:uid="{00000000-0005-0000-0000-0000CA0D0000}"/>
    <cellStyle name="Percent 15" xfId="3198" xr:uid="{00000000-0005-0000-0000-0000CB0D0000}"/>
    <cellStyle name="Percent 15 2" xfId="4787" xr:uid="{00000000-0005-0000-0000-0000CC0D0000}"/>
    <cellStyle name="Percent 16" xfId="3199" xr:uid="{00000000-0005-0000-0000-0000CD0D0000}"/>
    <cellStyle name="Percent 16 2" xfId="4788" xr:uid="{00000000-0005-0000-0000-0000CE0D0000}"/>
    <cellStyle name="Percent 17" xfId="3200" xr:uid="{00000000-0005-0000-0000-0000CF0D0000}"/>
    <cellStyle name="Percent 17 2" xfId="4789" xr:uid="{00000000-0005-0000-0000-0000D00D0000}"/>
    <cellStyle name="Percent 18" xfId="3201" xr:uid="{00000000-0005-0000-0000-0000D10D0000}"/>
    <cellStyle name="Percent 18 2" xfId="4790" xr:uid="{00000000-0005-0000-0000-0000D20D0000}"/>
    <cellStyle name="Percent 19" xfId="3202" xr:uid="{00000000-0005-0000-0000-0000D30D0000}"/>
    <cellStyle name="Percent 19 2" xfId="4791" xr:uid="{00000000-0005-0000-0000-0000D40D0000}"/>
    <cellStyle name="Percent 2" xfId="1801" xr:uid="{00000000-0005-0000-0000-0000D50D0000}"/>
    <cellStyle name="Percent 2 2" xfId="5" xr:uid="{00000000-0005-0000-0000-0000D60D0000}"/>
    <cellStyle name="Percent 2 2 2" xfId="6" xr:uid="{00000000-0005-0000-0000-0000D70D0000}"/>
    <cellStyle name="Percent 2 2 2 2" xfId="3139" xr:uid="{00000000-0005-0000-0000-0000D80D0000}"/>
    <cellStyle name="Percent 2 2 2 3" xfId="5947" xr:uid="{C1D346E2-F28C-412E-A7C4-C711E1F71A59}"/>
    <cellStyle name="Percent 2 2 3" xfId="1802" xr:uid="{00000000-0005-0000-0000-0000D90D0000}"/>
    <cellStyle name="Percent 2 2 3 2" xfId="5991" xr:uid="{4002613D-8ED4-4EFD-9CB9-8F79B4F27191}"/>
    <cellStyle name="Percent 2 2 4" xfId="1803" xr:uid="{00000000-0005-0000-0000-0000DA0D0000}"/>
    <cellStyle name="Percent 2 2 5" xfId="1804" xr:uid="{00000000-0005-0000-0000-0000DB0D0000}"/>
    <cellStyle name="Percent 2 3" xfId="1805" xr:uid="{00000000-0005-0000-0000-0000DC0D0000}"/>
    <cellStyle name="Percent 2 3 2" xfId="1806" xr:uid="{00000000-0005-0000-0000-0000DD0D0000}"/>
    <cellStyle name="Percent 2 4" xfId="1807" xr:uid="{00000000-0005-0000-0000-0000DE0D0000}"/>
    <cellStyle name="Percent 2 5" xfId="1808" xr:uid="{00000000-0005-0000-0000-0000DF0D0000}"/>
    <cellStyle name="Percent 20" xfId="3203" xr:uid="{00000000-0005-0000-0000-0000E00D0000}"/>
    <cellStyle name="Percent 20 2" xfId="4792" xr:uid="{00000000-0005-0000-0000-0000E10D0000}"/>
    <cellStyle name="Percent 21" xfId="3204" xr:uid="{00000000-0005-0000-0000-0000E20D0000}"/>
    <cellStyle name="Percent 21 2" xfId="4793" xr:uid="{00000000-0005-0000-0000-0000E30D0000}"/>
    <cellStyle name="Percent 22" xfId="3205" xr:uid="{00000000-0005-0000-0000-0000E40D0000}"/>
    <cellStyle name="Percent 22 2" xfId="4794" xr:uid="{00000000-0005-0000-0000-0000E50D0000}"/>
    <cellStyle name="Percent 23" xfId="3206" xr:uid="{00000000-0005-0000-0000-0000E60D0000}"/>
    <cellStyle name="Percent 23 2" xfId="4795" xr:uid="{00000000-0005-0000-0000-0000E70D0000}"/>
    <cellStyle name="Percent 24" xfId="3208" xr:uid="{00000000-0005-0000-0000-0000E80D0000}"/>
    <cellStyle name="Percent 24 2" xfId="4797" xr:uid="{00000000-0005-0000-0000-0000E90D0000}"/>
    <cellStyle name="Percent 255" xfId="2463" xr:uid="{00000000-0005-0000-0000-0000EA0D0000}"/>
    <cellStyle name="Percent 3" xfId="1809" xr:uid="{00000000-0005-0000-0000-0000EB0D0000}"/>
    <cellStyle name="Percent 3 2" xfId="1810" xr:uid="{00000000-0005-0000-0000-0000EC0D0000}"/>
    <cellStyle name="Percent 3 2 2" xfId="5992" xr:uid="{B38AA59A-10FA-47D9-9CC6-5989507D49F3}"/>
    <cellStyle name="Percent 3 3" xfId="1811" xr:uid="{00000000-0005-0000-0000-0000ED0D0000}"/>
    <cellStyle name="Percent 3 3 2" xfId="5993" xr:uid="{334D92C6-EC68-4C9D-BC8A-AB739F60FC82}"/>
    <cellStyle name="Percent 3 4" xfId="1812" xr:uid="{00000000-0005-0000-0000-0000EE0D0000}"/>
    <cellStyle name="Percent 3 5" xfId="1813" xr:uid="{00000000-0005-0000-0000-0000EF0D0000}"/>
    <cellStyle name="Percent 4" xfId="1814" xr:uid="{00000000-0005-0000-0000-0000F00D0000}"/>
    <cellStyle name="Percent 4 2" xfId="2464" xr:uid="{00000000-0005-0000-0000-0000F10D0000}"/>
    <cellStyle name="Percent 4 3" xfId="2894" xr:uid="{00000000-0005-0000-0000-0000F20D0000}"/>
    <cellStyle name="Percent 4 3 2" xfId="4517" xr:uid="{00000000-0005-0000-0000-0000F30D0000}"/>
    <cellStyle name="Percent 4 4" xfId="3825" xr:uid="{00000000-0005-0000-0000-0000F40D0000}"/>
    <cellStyle name="Percent 45" xfId="2465" xr:uid="{00000000-0005-0000-0000-0000F50D0000}"/>
    <cellStyle name="Percent 5" xfId="1815" xr:uid="{00000000-0005-0000-0000-0000F60D0000}"/>
    <cellStyle name="Percent 5 2" xfId="1816" xr:uid="{00000000-0005-0000-0000-0000F70D0000}"/>
    <cellStyle name="Percent 5 2 2" xfId="1817" xr:uid="{00000000-0005-0000-0000-0000F80D0000}"/>
    <cellStyle name="Percent 5 2 2 2" xfId="1818" xr:uid="{00000000-0005-0000-0000-0000F90D0000}"/>
    <cellStyle name="Percent 5 2 2 2 2" xfId="2897" xr:uid="{00000000-0005-0000-0000-0000FA0D0000}"/>
    <cellStyle name="Percent 5 2 2 2 2 2" xfId="4520" xr:uid="{00000000-0005-0000-0000-0000FB0D0000}"/>
    <cellStyle name="Percent 5 2 2 2 3" xfId="3829" xr:uid="{00000000-0005-0000-0000-0000FC0D0000}"/>
    <cellStyle name="Percent 5 2 2 3" xfId="2896" xr:uid="{00000000-0005-0000-0000-0000FD0D0000}"/>
    <cellStyle name="Percent 5 2 2 3 2" xfId="4519" xr:uid="{00000000-0005-0000-0000-0000FE0D0000}"/>
    <cellStyle name="Percent 5 2 2 4" xfId="3828" xr:uid="{00000000-0005-0000-0000-0000FF0D0000}"/>
    <cellStyle name="Percent 5 2 3" xfId="1819" xr:uid="{00000000-0005-0000-0000-0000000E0000}"/>
    <cellStyle name="Percent 5 2 3 2" xfId="2898" xr:uid="{00000000-0005-0000-0000-0000010E0000}"/>
    <cellStyle name="Percent 5 2 3 2 2" xfId="4521" xr:uid="{00000000-0005-0000-0000-0000020E0000}"/>
    <cellStyle name="Percent 5 2 3 3" xfId="3830" xr:uid="{00000000-0005-0000-0000-0000030E0000}"/>
    <cellStyle name="Percent 5 2 4" xfId="2895" xr:uid="{00000000-0005-0000-0000-0000040E0000}"/>
    <cellStyle name="Percent 5 2 4 2" xfId="4518" xr:uid="{00000000-0005-0000-0000-0000050E0000}"/>
    <cellStyle name="Percent 5 2 5" xfId="3827" xr:uid="{00000000-0005-0000-0000-0000060E0000}"/>
    <cellStyle name="Percent 6" xfId="1820" xr:uid="{00000000-0005-0000-0000-0000070E0000}"/>
    <cellStyle name="Percent 7" xfId="1821" xr:uid="{00000000-0005-0000-0000-0000080E0000}"/>
    <cellStyle name="Percent 8" xfId="1822" xr:uid="{00000000-0005-0000-0000-0000090E0000}"/>
    <cellStyle name="Percent 9" xfId="1823" xr:uid="{00000000-0005-0000-0000-00000A0E0000}"/>
    <cellStyle name="Percent 9 2" xfId="2899" xr:uid="{00000000-0005-0000-0000-00000B0E0000}"/>
    <cellStyle name="Percent 9 2 2" xfId="4522" xr:uid="{00000000-0005-0000-0000-00000C0E0000}"/>
    <cellStyle name="Percent 9 3" xfId="3834" xr:uid="{00000000-0005-0000-0000-00000D0E0000}"/>
    <cellStyle name="Percent Hard" xfId="1824" xr:uid="{00000000-0005-0000-0000-00000E0E0000}"/>
    <cellStyle name="Percent(1)" xfId="1825" xr:uid="{00000000-0005-0000-0000-00000F0E0000}"/>
    <cellStyle name="Percent(1) 2" xfId="1826" xr:uid="{00000000-0005-0000-0000-0000100E0000}"/>
    <cellStyle name="Percent(1) 2 2" xfId="3836" xr:uid="{00000000-0005-0000-0000-0000110E0000}"/>
    <cellStyle name="Percent(1) 3" xfId="3835" xr:uid="{00000000-0005-0000-0000-0000120E0000}"/>
    <cellStyle name="Percent(3)" xfId="1827" xr:uid="{00000000-0005-0000-0000-0000130E0000}"/>
    <cellStyle name="Percent1" xfId="1828" xr:uid="{00000000-0005-0000-0000-0000140E0000}"/>
    <cellStyle name="Percent2" xfId="1829" xr:uid="{00000000-0005-0000-0000-0000150E0000}"/>
    <cellStyle name="percent3" xfId="1830" xr:uid="{00000000-0005-0000-0000-0000160E0000}"/>
    <cellStyle name="Percentage" xfId="1831" xr:uid="{00000000-0005-0000-0000-0000170E0000}"/>
    <cellStyle name="Percentage 2" xfId="2900" xr:uid="{00000000-0005-0000-0000-0000180E0000}"/>
    <cellStyle name="Percentage 2 2" xfId="4523" xr:uid="{00000000-0005-0000-0000-0000190E0000}"/>
    <cellStyle name="Percentage 2 2 2" xfId="7571" xr:uid="{18026A75-58E2-4872-9617-A6E2E4D57453}"/>
    <cellStyle name="Percentage 2 3" xfId="5139" xr:uid="{00000000-0005-0000-0000-00001A0E0000}"/>
    <cellStyle name="Percentage 2 3 2" xfId="8130" xr:uid="{A201A084-7E91-46E3-B2AE-2EDAD7702DC0}"/>
    <cellStyle name="Percentage 2 4" xfId="5365" xr:uid="{00000000-0005-0000-0000-00001B0E0000}"/>
    <cellStyle name="Percentage 2 4 2" xfId="8348" xr:uid="{20CBB0D9-3151-47AF-BD52-CBC7C7D61939}"/>
    <cellStyle name="Percentage 2 5" xfId="5498" xr:uid="{00000000-0005-0000-0000-00001C0E0000}"/>
    <cellStyle name="Percentage 2 5 2" xfId="8480" xr:uid="{43A2459B-8DBB-4FA9-B786-8BF33212BE0F}"/>
    <cellStyle name="Percentage 2 6" xfId="5772" xr:uid="{00000000-0005-0000-0000-00001D0E0000}"/>
    <cellStyle name="Percentage 2 6 2" xfId="8750" xr:uid="{DBDA5CEB-F629-416F-9E72-0389A482CC9B}"/>
    <cellStyle name="Percentage 2 7" xfId="6311" xr:uid="{5D86B25E-C597-4D40-9988-DDD7132F9802}"/>
    <cellStyle name="Percentage 3" xfId="2626" xr:uid="{00000000-0005-0000-0000-00001E0E0000}"/>
    <cellStyle name="Percentage 3 2" xfId="4268" xr:uid="{00000000-0005-0000-0000-00001F0E0000}"/>
    <cellStyle name="Percentage 3 2 2" xfId="7411" xr:uid="{D87244D8-4CD3-431D-9EF5-FEA6EBDE28E0}"/>
    <cellStyle name="Percentage 3 3" xfId="4971" xr:uid="{00000000-0005-0000-0000-0000200E0000}"/>
    <cellStyle name="Percentage 3 3 2" xfId="7963" xr:uid="{2A798C17-B9D2-43C1-9557-269C9164576B}"/>
    <cellStyle name="Percentage 3 4" xfId="4067" xr:uid="{00000000-0005-0000-0000-0000210E0000}"/>
    <cellStyle name="Percentage 3 4 2" xfId="7213" xr:uid="{E3DA015A-B0BB-4036-847B-EFB666D8EB75}"/>
    <cellStyle name="Percentage 3 5" xfId="3287" xr:uid="{00000000-0005-0000-0000-0000220E0000}"/>
    <cellStyle name="Percentage 3 5 2" xfId="6583" xr:uid="{56B4C2C8-13EB-42EB-9AA5-6626A834EF06}"/>
    <cellStyle name="Percentage 3 6" xfId="3800" xr:uid="{00000000-0005-0000-0000-0000230E0000}"/>
    <cellStyle name="Percentage 3 6 2" xfId="6980" xr:uid="{27BB7D53-0833-4F0E-869D-8D17DED4014D}"/>
    <cellStyle name="Percentage 3 7" xfId="6169" xr:uid="{4DE9DCD7-A3C5-4760-9696-CCC6F35807EE}"/>
    <cellStyle name="Percentage 4" xfId="3105" xr:uid="{00000000-0005-0000-0000-0000240E0000}"/>
    <cellStyle name="Percentage 4 2" xfId="4717" xr:uid="{00000000-0005-0000-0000-0000250E0000}"/>
    <cellStyle name="Percentage 4 2 2" xfId="7751" xr:uid="{C9440301-52E5-41A8-87F1-C6EA28595950}"/>
    <cellStyle name="Percentage 4 3" xfId="5317" xr:uid="{00000000-0005-0000-0000-0000260E0000}"/>
    <cellStyle name="Percentage 4 3 2" xfId="8300" xr:uid="{E8A4CFCB-C17A-4AFE-AF9E-60B17BC7A0E4}"/>
    <cellStyle name="Percentage 4 4" xfId="5639" xr:uid="{00000000-0005-0000-0000-0000270E0000}"/>
    <cellStyle name="Percentage 4 4 2" xfId="8620" xr:uid="{BFF33BC8-9F72-43DE-B01E-1AEC1CE1E590}"/>
    <cellStyle name="Percentage 4 5" xfId="5912" xr:uid="{00000000-0005-0000-0000-0000280E0000}"/>
    <cellStyle name="Percentage 4 5 2" xfId="8890" xr:uid="{3C7BFB24-FA0A-4867-8C50-F6C446B9EFB3}"/>
    <cellStyle name="Percentage 4 6" xfId="6473" xr:uid="{CF69D693-54F8-463B-BF53-C1D9B51056AE}"/>
    <cellStyle name="Percentage 5" xfId="2634" xr:uid="{00000000-0005-0000-0000-0000290E0000}"/>
    <cellStyle name="Percentage 5 2" xfId="4275" xr:uid="{00000000-0005-0000-0000-00002A0E0000}"/>
    <cellStyle name="Percentage 5 2 2" xfId="7418" xr:uid="{DB70F336-400D-4A23-BA48-173AA870DB9F}"/>
    <cellStyle name="Percentage 5 3" xfId="4979" xr:uid="{00000000-0005-0000-0000-00002B0E0000}"/>
    <cellStyle name="Percentage 5 3 2" xfId="7971" xr:uid="{17230994-11C2-4800-B5FE-DC2B5C1E8D8E}"/>
    <cellStyle name="Percentage 5 4" xfId="3840" xr:uid="{00000000-0005-0000-0000-00002C0E0000}"/>
    <cellStyle name="Percentage 5 4 2" xfId="7009" xr:uid="{D3292821-5C63-4BEC-8B85-1C94CB9F7046}"/>
    <cellStyle name="Percentage 5 5" xfId="5424" xr:uid="{00000000-0005-0000-0000-00002D0E0000}"/>
    <cellStyle name="Percentage 5 5 2" xfId="8406" xr:uid="{FE8D3026-D83A-4D3B-A33E-874403F0BD0A}"/>
    <cellStyle name="Percentage 5 6" xfId="6177" xr:uid="{0DA150DD-D5F7-4E60-BA7C-960363CA6068}"/>
    <cellStyle name="Percentage 6" xfId="3837" xr:uid="{00000000-0005-0000-0000-00002E0E0000}"/>
    <cellStyle name="Percentage 6 2" xfId="7006" xr:uid="{A6FA0262-51AF-4765-8B43-96111B95DD64}"/>
    <cellStyle name="Percentage 7" xfId="3592" xr:uid="{00000000-0005-0000-0000-00002F0E0000}"/>
    <cellStyle name="Percentage 7 2" xfId="6868" xr:uid="{41F673CD-021F-4CB8-9363-44B83C896A8B}"/>
    <cellStyle name="Percentage 8" xfId="3423" xr:uid="{00000000-0005-0000-0000-0000300E0000}"/>
    <cellStyle name="Percentage 8 2" xfId="6712" xr:uid="{ED281834-427F-4351-B7E0-71E8231E47DB}"/>
    <cellStyle name="PercentChange" xfId="1832" xr:uid="{00000000-0005-0000-0000-0000310E0000}"/>
    <cellStyle name="PercentChange 2" xfId="1833" xr:uid="{00000000-0005-0000-0000-0000320E0000}"/>
    <cellStyle name="PercentDash0" xfId="1834" xr:uid="{00000000-0005-0000-0000-0000330E0000}"/>
    <cellStyle name="PercentInterest" xfId="1835" xr:uid="{00000000-0005-0000-0000-0000340E0000}"/>
    <cellStyle name="PercentNoDash" xfId="1836" xr:uid="{00000000-0005-0000-0000-0000350E0000}"/>
    <cellStyle name="PercentPresentation" xfId="1837" xr:uid="{00000000-0005-0000-0000-0000360E0000}"/>
    <cellStyle name="PercentText1" xfId="1838" xr:uid="{00000000-0005-0000-0000-0000370E0000}"/>
    <cellStyle name="PercentText2" xfId="1839" xr:uid="{00000000-0005-0000-0000-0000380E0000}"/>
    <cellStyle name="Percentual" xfId="1840" xr:uid="{00000000-0005-0000-0000-0000390E0000}"/>
    <cellStyle name="Periods" xfId="1841" xr:uid="{00000000-0005-0000-0000-00003A0E0000}"/>
    <cellStyle name="Pershare" xfId="1842" xr:uid="{00000000-0005-0000-0000-00003B0E0000}"/>
    <cellStyle name="PerShare 2" xfId="2466" xr:uid="{00000000-0005-0000-0000-00003C0E0000}"/>
    <cellStyle name="point" xfId="1843" xr:uid="{00000000-0005-0000-0000-00003D0E0000}"/>
    <cellStyle name="Ponto" xfId="1844" xr:uid="{00000000-0005-0000-0000-00003E0E0000}"/>
    <cellStyle name="POPS" xfId="1845" xr:uid="{00000000-0005-0000-0000-00003F0E0000}"/>
    <cellStyle name="Porcen - Estilo7" xfId="1846" xr:uid="{00000000-0005-0000-0000-0000400E0000}"/>
    <cellStyle name="Porcentagem 10" xfId="1847" xr:uid="{00000000-0005-0000-0000-0000410E0000}"/>
    <cellStyle name="Porcentagem 2" xfId="1848" xr:uid="{00000000-0005-0000-0000-0000420E0000}"/>
    <cellStyle name="Porcentagem 2 10" xfId="1849" xr:uid="{00000000-0005-0000-0000-0000430E0000}"/>
    <cellStyle name="Porcentagem 2 11" xfId="1850" xr:uid="{00000000-0005-0000-0000-0000440E0000}"/>
    <cellStyle name="Porcentagem 2 12" xfId="1851" xr:uid="{00000000-0005-0000-0000-0000450E0000}"/>
    <cellStyle name="Porcentagem 2 13" xfId="1852" xr:uid="{00000000-0005-0000-0000-0000460E0000}"/>
    <cellStyle name="Porcentagem 2 14" xfId="1853" xr:uid="{00000000-0005-0000-0000-0000470E0000}"/>
    <cellStyle name="Porcentagem 2 15" xfId="1854" xr:uid="{00000000-0005-0000-0000-0000480E0000}"/>
    <cellStyle name="Porcentagem 2 16" xfId="1855" xr:uid="{00000000-0005-0000-0000-0000490E0000}"/>
    <cellStyle name="Porcentagem 2 2" xfId="1856" xr:uid="{00000000-0005-0000-0000-00004A0E0000}"/>
    <cellStyle name="Porcentagem 2 3" xfId="1857" xr:uid="{00000000-0005-0000-0000-00004B0E0000}"/>
    <cellStyle name="Porcentagem 2 4" xfId="1858" xr:uid="{00000000-0005-0000-0000-00004C0E0000}"/>
    <cellStyle name="Porcentagem 2 5" xfId="1859" xr:uid="{00000000-0005-0000-0000-00004D0E0000}"/>
    <cellStyle name="Porcentagem 2 6" xfId="1860" xr:uid="{00000000-0005-0000-0000-00004E0E0000}"/>
    <cellStyle name="Porcentagem 2 7" xfId="1861" xr:uid="{00000000-0005-0000-0000-00004F0E0000}"/>
    <cellStyle name="Porcentagem 2 8" xfId="1862" xr:uid="{00000000-0005-0000-0000-0000500E0000}"/>
    <cellStyle name="Porcentagem 2 9" xfId="1863" xr:uid="{00000000-0005-0000-0000-0000510E0000}"/>
    <cellStyle name="Porcentagem 3" xfId="1864" xr:uid="{00000000-0005-0000-0000-0000520E0000}"/>
    <cellStyle name="Porcentagem 3 2" xfId="1865" xr:uid="{00000000-0005-0000-0000-0000530E0000}"/>
    <cellStyle name="Porcentagem 3 3" xfId="1866" xr:uid="{00000000-0005-0000-0000-0000540E0000}"/>
    <cellStyle name="Porcentagem 3 3 2" xfId="1867" xr:uid="{00000000-0005-0000-0000-0000550E0000}"/>
    <cellStyle name="Porcentagem 3 3 2 2" xfId="2906" xr:uid="{00000000-0005-0000-0000-0000560E0000}"/>
    <cellStyle name="Porcentagem 3 3 2 2 2" xfId="4529" xr:uid="{00000000-0005-0000-0000-0000570E0000}"/>
    <cellStyle name="Porcentagem 3 3 2 3" xfId="3846" xr:uid="{00000000-0005-0000-0000-0000580E0000}"/>
    <cellStyle name="Porcentagem 3 3 3" xfId="2905" xr:uid="{00000000-0005-0000-0000-0000590E0000}"/>
    <cellStyle name="Porcentagem 3 3 3 2" xfId="4528" xr:uid="{00000000-0005-0000-0000-00005A0E0000}"/>
    <cellStyle name="Porcentagem 3 3 4" xfId="3845" xr:uid="{00000000-0005-0000-0000-00005B0E0000}"/>
    <cellStyle name="Porcentagem 3 4" xfId="1868" xr:uid="{00000000-0005-0000-0000-00005C0E0000}"/>
    <cellStyle name="Porcentagem 3 4 2" xfId="2907" xr:uid="{00000000-0005-0000-0000-00005D0E0000}"/>
    <cellStyle name="Porcentagem 3 4 2 2" xfId="4530" xr:uid="{00000000-0005-0000-0000-00005E0E0000}"/>
    <cellStyle name="Porcentagem 3 4 3" xfId="3847" xr:uid="{00000000-0005-0000-0000-00005F0E0000}"/>
    <cellStyle name="Porcentagem 3 5" xfId="2904" xr:uid="{00000000-0005-0000-0000-0000600E0000}"/>
    <cellStyle name="Porcentagem 3 5 2" xfId="4527" xr:uid="{00000000-0005-0000-0000-0000610E0000}"/>
    <cellStyle name="Porcentagem 3 6" xfId="3844" xr:uid="{00000000-0005-0000-0000-0000620E0000}"/>
    <cellStyle name="Porcentagem 4" xfId="1869" xr:uid="{00000000-0005-0000-0000-0000630E0000}"/>
    <cellStyle name="Porcentagem 4 2" xfId="1870" xr:uid="{00000000-0005-0000-0000-0000640E0000}"/>
    <cellStyle name="Porcentagem 4 3" xfId="1871" xr:uid="{00000000-0005-0000-0000-0000650E0000}"/>
    <cellStyle name="Porcentagem 4 4" xfId="1872" xr:uid="{00000000-0005-0000-0000-0000660E0000}"/>
    <cellStyle name="Porcentagem 4 5" xfId="1873" xr:uid="{00000000-0005-0000-0000-0000670E0000}"/>
    <cellStyle name="Porcentagem 4 6" xfId="1874" xr:uid="{00000000-0005-0000-0000-0000680E0000}"/>
    <cellStyle name="Porcentagem 5" xfId="1875" xr:uid="{00000000-0005-0000-0000-0000690E0000}"/>
    <cellStyle name="Porcentagem 6" xfId="1876" xr:uid="{00000000-0005-0000-0000-00006A0E0000}"/>
    <cellStyle name="Porcentagem 6 2" xfId="1877" xr:uid="{00000000-0005-0000-0000-00006B0E0000}"/>
    <cellStyle name="Porcentagem 7" xfId="1878" xr:uid="{00000000-0005-0000-0000-00006C0E0000}"/>
    <cellStyle name="Porcentagem 7 2" xfId="1879" xr:uid="{00000000-0005-0000-0000-00006D0E0000}"/>
    <cellStyle name="Porcentagem 8" xfId="1880" xr:uid="{00000000-0005-0000-0000-00006E0E0000}"/>
    <cellStyle name="Porcentagem 9" xfId="1881" xr:uid="{00000000-0005-0000-0000-00006F0E0000}"/>
    <cellStyle name="Porcentaje" xfId="1882" xr:uid="{00000000-0005-0000-0000-0000700E0000}"/>
    <cellStyle name="Porcentual_BAL" xfId="1883" xr:uid="{00000000-0005-0000-0000-0000710E0000}"/>
    <cellStyle name="pound" xfId="1884" xr:uid="{00000000-0005-0000-0000-0000720E0000}"/>
    <cellStyle name="Presentation" xfId="1885" xr:uid="{00000000-0005-0000-0000-0000730E0000}"/>
    <cellStyle name="PresentationZero" xfId="1886" xr:uid="{00000000-0005-0000-0000-0000740E0000}"/>
    <cellStyle name="Price" xfId="1887" xr:uid="{00000000-0005-0000-0000-0000750E0000}"/>
    <cellStyle name="Price 2" xfId="2467" xr:uid="{00000000-0005-0000-0000-0000760E0000}"/>
    <cellStyle name="Procenten" xfId="1888" xr:uid="{00000000-0005-0000-0000-0000770E0000}"/>
    <cellStyle name="Procenten estimate" xfId="1889" xr:uid="{00000000-0005-0000-0000-0000780E0000}"/>
    <cellStyle name="Procenten_EMI" xfId="1890" xr:uid="{00000000-0005-0000-0000-0000790E0000}"/>
    <cellStyle name="projection" xfId="1891" xr:uid="{00000000-0005-0000-0000-00007A0E0000}"/>
    <cellStyle name="prot" xfId="1892" xr:uid="{00000000-0005-0000-0000-00007B0E0000}"/>
    <cellStyle name="Protected" xfId="1893" xr:uid="{00000000-0005-0000-0000-00007C0E0000}"/>
    <cellStyle name="ProtectedDates" xfId="1894" xr:uid="{00000000-0005-0000-0000-00007D0E0000}"/>
    <cellStyle name="PSChar" xfId="1895" xr:uid="{00000000-0005-0000-0000-00007E0E0000}"/>
    <cellStyle name="PSDate" xfId="1896" xr:uid="{00000000-0005-0000-0000-00007F0E0000}"/>
    <cellStyle name="PSDec" xfId="1897" xr:uid="{00000000-0005-0000-0000-0000800E0000}"/>
    <cellStyle name="PSHeading" xfId="1898" xr:uid="{00000000-0005-0000-0000-0000810E0000}"/>
    <cellStyle name="PSHeading 2" xfId="3851" xr:uid="{00000000-0005-0000-0000-0000820E0000}"/>
    <cellStyle name="PSHeading 2 2" xfId="7016" xr:uid="{2FE9E4AB-C000-4419-BB20-35167B7DC974}"/>
    <cellStyle name="PSHeading 3" xfId="4395" xr:uid="{00000000-0005-0000-0000-0000830E0000}"/>
    <cellStyle name="PSHeading 4" xfId="4803" xr:uid="{00000000-0005-0000-0000-0000840E0000}"/>
    <cellStyle name="PSInt" xfId="1899" xr:uid="{00000000-0005-0000-0000-0000850E0000}"/>
    <cellStyle name="PSSpacer" xfId="1900" xr:uid="{00000000-0005-0000-0000-0000860E0000}"/>
    <cellStyle name="Punto" xfId="1901" xr:uid="{00000000-0005-0000-0000-0000870E0000}"/>
    <cellStyle name="Punto0" xfId="1902" xr:uid="{00000000-0005-0000-0000-0000880E0000}"/>
    <cellStyle name="Punto0 - Estilo6" xfId="1903" xr:uid="{00000000-0005-0000-0000-0000890E0000}"/>
    <cellStyle name="q" xfId="1904" xr:uid="{00000000-0005-0000-0000-00008A0E0000}"/>
    <cellStyle name="QEPS-h" xfId="1905" xr:uid="{00000000-0005-0000-0000-00008B0E0000}"/>
    <cellStyle name="QEPS-H1" xfId="1906" xr:uid="{00000000-0005-0000-0000-00008C0E0000}"/>
    <cellStyle name="QEPS-H1 2" xfId="1907" xr:uid="{00000000-0005-0000-0000-00008D0E0000}"/>
    <cellStyle name="QEPS-H1 2 2" xfId="3853" xr:uid="{00000000-0005-0000-0000-00008E0E0000}"/>
    <cellStyle name="QEPS-H1 3" xfId="3852" xr:uid="{00000000-0005-0000-0000-00008F0E0000}"/>
    <cellStyle name="qRange" xfId="1908" xr:uid="{00000000-0005-0000-0000-0000900E0000}"/>
    <cellStyle name="r" xfId="1909" xr:uid="{00000000-0005-0000-0000-0000910E0000}"/>
    <cellStyle name="range" xfId="1910" xr:uid="{00000000-0005-0000-0000-0000920E0000}"/>
    <cellStyle name="range 2" xfId="1911" xr:uid="{00000000-0005-0000-0000-0000930E0000}"/>
    <cellStyle name="range 2 2" xfId="2909" xr:uid="{00000000-0005-0000-0000-0000940E0000}"/>
    <cellStyle name="range 3" xfId="1912" xr:uid="{00000000-0005-0000-0000-0000950E0000}"/>
    <cellStyle name="range 3 2" xfId="2910" xr:uid="{00000000-0005-0000-0000-0000960E0000}"/>
    <cellStyle name="range 4" xfId="2908" xr:uid="{00000000-0005-0000-0000-0000970E0000}"/>
    <cellStyle name="Ratio" xfId="1913" xr:uid="{00000000-0005-0000-0000-0000980E0000}"/>
    <cellStyle name="RatioX" xfId="1914" xr:uid="{00000000-0005-0000-0000-0000990E0000}"/>
    <cellStyle name="RatioX 2" xfId="1915" xr:uid="{00000000-0005-0000-0000-00009A0E0000}"/>
    <cellStyle name="ReadInData" xfId="1916" xr:uid="{00000000-0005-0000-0000-00009B0E0000}"/>
    <cellStyle name="Real (00)" xfId="1917" xr:uid="{00000000-0005-0000-0000-00009C0E0000}"/>
    <cellStyle name="Real (00) 2" xfId="1918" xr:uid="{00000000-0005-0000-0000-00009D0E0000}"/>
    <cellStyle name="red" xfId="1919" xr:uid="{00000000-0005-0000-0000-00009E0E0000}"/>
    <cellStyle name="Renata" xfId="1920" xr:uid="{00000000-0005-0000-0000-00009F0E0000}"/>
    <cellStyle name="Renata I" xfId="1921" xr:uid="{00000000-0005-0000-0000-0000A00E0000}"/>
    <cellStyle name="Renata II" xfId="1922" xr:uid="{00000000-0005-0000-0000-0000A10E0000}"/>
    <cellStyle name="Renata III" xfId="1923" xr:uid="{00000000-0005-0000-0000-0000A20E0000}"/>
    <cellStyle name="Report" xfId="1924" xr:uid="{00000000-0005-0000-0000-0000A30E0000}"/>
    <cellStyle name="ReportNums" xfId="1925" xr:uid="{00000000-0005-0000-0000-0000A40E0000}"/>
    <cellStyle name="ReportNums 2" xfId="2548" xr:uid="{00000000-0005-0000-0000-0000A50E0000}"/>
    <cellStyle name="ReportNums 2 2" xfId="4191" xr:uid="{00000000-0005-0000-0000-0000A60E0000}"/>
    <cellStyle name="ReportNums 2 2 2" xfId="7334" xr:uid="{213BB113-BE7C-4F19-AE9C-C62A0ED95E42}"/>
    <cellStyle name="ReportNums 2 3" xfId="4893" xr:uid="{00000000-0005-0000-0000-0000A70E0000}"/>
    <cellStyle name="ReportNums 2 3 2" xfId="7885" xr:uid="{E54141A3-0371-4639-AA87-5CB92D867BE6}"/>
    <cellStyle name="ReportNums 2 4" xfId="4012" xr:uid="{00000000-0005-0000-0000-0000A80E0000}"/>
    <cellStyle name="ReportNums 2 4 2" xfId="7165" xr:uid="{F641546B-10A2-4357-BF1E-8D239FA8D6E7}"/>
    <cellStyle name="ReportNums 2 5" xfId="5211" xr:uid="{00000000-0005-0000-0000-0000A90E0000}"/>
    <cellStyle name="ReportNums 2 5 2" xfId="8194" xr:uid="{8CDDED87-27DB-42FA-A7B9-237E9801A350}"/>
    <cellStyle name="ReportNums 2 6" xfId="3946" xr:uid="{00000000-0005-0000-0000-0000AA0E0000}"/>
    <cellStyle name="ReportNums 2 6 2" xfId="7105" xr:uid="{7A11843A-9F8D-48E6-9F32-90641F04FCC2}"/>
    <cellStyle name="ReportNums 2 7" xfId="6094" xr:uid="{E08DE95C-0DA3-4F6D-ABEB-CAC8FF5BA07E}"/>
    <cellStyle name="Result" xfId="1926" xr:uid="{00000000-0005-0000-0000-0000AB0E0000}"/>
    <cellStyle name="Result 2" xfId="2547" xr:uid="{00000000-0005-0000-0000-0000AC0E0000}"/>
    <cellStyle name="Result 2 2" xfId="4892" xr:uid="{00000000-0005-0000-0000-0000AD0E0000}"/>
    <cellStyle name="Result 2 2 2" xfId="7884" xr:uid="{C40DE98B-F126-4820-B52B-31265C155DD0}"/>
    <cellStyle name="Result 2 3" xfId="4011" xr:uid="{00000000-0005-0000-0000-0000AE0E0000}"/>
    <cellStyle name="Result 2 3 2" xfId="7164" xr:uid="{5BB24C5B-A83C-4E63-88E8-4F9C67740785}"/>
    <cellStyle name="Result 2 4" xfId="5212" xr:uid="{00000000-0005-0000-0000-0000AF0E0000}"/>
    <cellStyle name="Result 2 4 2" xfId="8195" xr:uid="{F97D60F3-98D8-4F08-9FFE-E1BAD6DAC9E0}"/>
    <cellStyle name="Result 2 5" xfId="3945" xr:uid="{00000000-0005-0000-0000-0000B00E0000}"/>
    <cellStyle name="Result 2 5 2" xfId="7104" xr:uid="{4D0A2552-5F0D-400C-A51A-5B900FE39036}"/>
    <cellStyle name="Result 3" xfId="3598" xr:uid="{00000000-0005-0000-0000-0000B10E0000}"/>
    <cellStyle name="Result 3 2" xfId="6871" xr:uid="{A9262C8B-0C3D-45A0-9135-1EE4779DB276}"/>
    <cellStyle name="Result 4" xfId="3590" xr:uid="{00000000-0005-0000-0000-0000B20E0000}"/>
    <cellStyle name="Result 4 2" xfId="6866" xr:uid="{0F566D91-D5A8-44D4-B504-C0363250D74B}"/>
    <cellStyle name="results" xfId="1927" xr:uid="{00000000-0005-0000-0000-0000B30E0000}"/>
    <cellStyle name="results 2" xfId="1928" xr:uid="{00000000-0005-0000-0000-0000B40E0000}"/>
    <cellStyle name="results 2 2" xfId="2912" xr:uid="{00000000-0005-0000-0000-0000B50E0000}"/>
    <cellStyle name="results 3" xfId="1929" xr:uid="{00000000-0005-0000-0000-0000B60E0000}"/>
    <cellStyle name="results 3 2" xfId="2913" xr:uid="{00000000-0005-0000-0000-0000B70E0000}"/>
    <cellStyle name="results 4" xfId="2911" xr:uid="{00000000-0005-0000-0000-0000B80E0000}"/>
    <cellStyle name="Reuters Cells" xfId="1930" xr:uid="{00000000-0005-0000-0000-0000B90E0000}"/>
    <cellStyle name="RevList" xfId="1931" xr:uid="{00000000-0005-0000-0000-0000BA0E0000}"/>
    <cellStyle name="RM" xfId="1932" xr:uid="{00000000-0005-0000-0000-0000BB0E0000}"/>
    <cellStyle name="row_no_line" xfId="1933" xr:uid="{00000000-0005-0000-0000-0000BC0E0000}"/>
    <cellStyle name="RowLevel_1_OUTPUT2" xfId="1934" xr:uid="{00000000-0005-0000-0000-0000BD0E0000}"/>
    <cellStyle name="s" xfId="1935" xr:uid="{00000000-0005-0000-0000-0000BE0E0000}"/>
    <cellStyle name="Saída" xfId="1936" xr:uid="{00000000-0005-0000-0000-0000BF0E0000}"/>
    <cellStyle name="Saída 10" xfId="3420" xr:uid="{00000000-0005-0000-0000-0000C00E0000}"/>
    <cellStyle name="Saída 10 2" xfId="6709" xr:uid="{83FD3E74-6CA6-483E-A7EF-68D0B16107F9}"/>
    <cellStyle name="Saída 2" xfId="1937" xr:uid="{00000000-0005-0000-0000-0000C10E0000}"/>
    <cellStyle name="Saída 2 2" xfId="1938" xr:uid="{00000000-0005-0000-0000-0000C20E0000}"/>
    <cellStyle name="Saída 2 2 2" xfId="2916" xr:uid="{00000000-0005-0000-0000-0000C30E0000}"/>
    <cellStyle name="Saída 2 2 2 2" xfId="4533" xr:uid="{00000000-0005-0000-0000-0000C40E0000}"/>
    <cellStyle name="Saída 2 2 2 2 2" xfId="7577" xr:uid="{44177295-60C7-4099-ACAE-13DC0B027359}"/>
    <cellStyle name="Saída 2 2 2 3" xfId="5146" xr:uid="{00000000-0005-0000-0000-0000C50E0000}"/>
    <cellStyle name="Saída 2 2 2 3 2" xfId="8137" xr:uid="{C50FF3C4-3832-4378-932F-A4D41BE53B02}"/>
    <cellStyle name="Saída 2 2 2 4" xfId="5368" xr:uid="{00000000-0005-0000-0000-0000C60E0000}"/>
    <cellStyle name="Saída 2 2 2 4 2" xfId="8351" xr:uid="{082A1E96-1B30-4A7B-A3C5-AE9C5033108C}"/>
    <cellStyle name="Saída 2 2 2 5" xfId="5504" xr:uid="{00000000-0005-0000-0000-0000C70E0000}"/>
    <cellStyle name="Saída 2 2 2 5 2" xfId="8486" xr:uid="{CEF1584D-3C81-4A48-A796-72304BD9550C}"/>
    <cellStyle name="Saída 2 2 2 6" xfId="5778" xr:uid="{00000000-0005-0000-0000-0000C80E0000}"/>
    <cellStyle name="Saída 2 2 2 6 2" xfId="8756" xr:uid="{9E027804-6091-4EA7-AFA3-F3053DED7A83}"/>
    <cellStyle name="Saída 2 2 3" xfId="2591" xr:uid="{00000000-0005-0000-0000-0000C90E0000}"/>
    <cellStyle name="Saída 2 2 3 2" xfId="4234" xr:uid="{00000000-0005-0000-0000-0000CA0E0000}"/>
    <cellStyle name="Saída 2 2 3 2 2" xfId="7377" xr:uid="{0C28AF88-F0E2-4ABE-B9EC-BF37116F8D88}"/>
    <cellStyle name="Saída 2 2 3 3" xfId="4936" xr:uid="{00000000-0005-0000-0000-0000CB0E0000}"/>
    <cellStyle name="Saída 2 2 3 3 2" xfId="7928" xr:uid="{107A35F9-3580-427D-9838-6B6C5C5CF670}"/>
    <cellStyle name="Saída 2 2 3 4" xfId="4062" xr:uid="{00000000-0005-0000-0000-0000CC0E0000}"/>
    <cellStyle name="Saída 2 2 3 4 2" xfId="7209" xr:uid="{E69CE695-FDE1-48FD-8C61-BB51B5A2C453}"/>
    <cellStyle name="Saída 2 2 3 5" xfId="3322" xr:uid="{00000000-0005-0000-0000-0000CD0E0000}"/>
    <cellStyle name="Saída 2 2 3 5 2" xfId="6618" xr:uid="{8667975B-A247-4F0F-8486-180BF4C0FCED}"/>
    <cellStyle name="Saída 2 2 3 6" xfId="3769" xr:uid="{00000000-0005-0000-0000-0000CE0E0000}"/>
    <cellStyle name="Saída 2 2 3 6 2" xfId="6949" xr:uid="{EBDB40B4-AE70-4249-8747-674C8C777D28}"/>
    <cellStyle name="Saída 2 2 4" xfId="2795" xr:uid="{00000000-0005-0000-0000-0000CF0E0000}"/>
    <cellStyle name="Saída 2 2 4 2" xfId="4418" xr:uid="{00000000-0005-0000-0000-0000D00E0000}"/>
    <cellStyle name="Saída 2 2 4 2 2" xfId="7544" xr:uid="{5269C34F-8900-4606-A69C-C4D4135BA694}"/>
    <cellStyle name="Saída 2 2 4 3" xfId="5093" xr:uid="{00000000-0005-0000-0000-0000D10E0000}"/>
    <cellStyle name="Saída 2 2 4 3 2" xfId="8084" xr:uid="{EA0A2AFC-45E6-4DFA-92C6-2B4F054EE8AE}"/>
    <cellStyle name="Saída 2 2 4 4" xfId="3217" xr:uid="{00000000-0005-0000-0000-0000D20E0000}"/>
    <cellStyle name="Saída 2 2 4 4 2" xfId="6513" xr:uid="{ADC6E753-72CD-4F13-92CE-B6E0F8F0E1AC}"/>
    <cellStyle name="Saída 2 2 4 5" xfId="5748" xr:uid="{00000000-0005-0000-0000-0000D30E0000}"/>
    <cellStyle name="Saída 2 2 4 5 2" xfId="8726" xr:uid="{77D902A5-6E72-447C-B429-5DCFF27CD94C}"/>
    <cellStyle name="Saída 2 2 4 6" xfId="6287" xr:uid="{71233C85-DDBA-43ED-AF55-BED4CB000FAA}"/>
    <cellStyle name="Saída 2 2 5" xfId="2631" xr:uid="{00000000-0005-0000-0000-0000D40E0000}"/>
    <cellStyle name="Saída 2 2 5 2" xfId="4272" xr:uid="{00000000-0005-0000-0000-0000D50E0000}"/>
    <cellStyle name="Saída 2 2 5 2 2" xfId="7415" xr:uid="{9A254CC7-B601-4098-B5DD-0338C8DC0F70}"/>
    <cellStyle name="Saída 2 2 5 3" xfId="4976" xr:uid="{00000000-0005-0000-0000-0000D60E0000}"/>
    <cellStyle name="Saída 2 2 5 3 2" xfId="7968" xr:uid="{57324BE9-F34D-4C19-B1D6-D4456AD3AEF2}"/>
    <cellStyle name="Saída 2 2 5 4" xfId="3284" xr:uid="{00000000-0005-0000-0000-0000D70E0000}"/>
    <cellStyle name="Saída 2 2 5 4 2" xfId="6580" xr:uid="{021B667E-CA94-49F8-BA2B-72E4B71FA6AC}"/>
    <cellStyle name="Saída 2 2 5 5" xfId="3841" xr:uid="{00000000-0005-0000-0000-0000D80E0000}"/>
    <cellStyle name="Saída 2 2 5 5 2" xfId="7010" xr:uid="{577B9328-D0CD-49D1-A7F7-F2604C0BF51B}"/>
    <cellStyle name="Saída 2 2 5 6" xfId="6174" xr:uid="{80BA8AB9-2959-439E-BC27-C33193841F5C}"/>
    <cellStyle name="Saída 2 2 6" xfId="3858" xr:uid="{00000000-0005-0000-0000-0000D90E0000}"/>
    <cellStyle name="Saída 2 2 6 2" xfId="7021" xr:uid="{C5AE7B15-88F8-4E32-9E20-D5E49C945B41}"/>
    <cellStyle name="Saída 2 2 7" xfId="3601" xr:uid="{00000000-0005-0000-0000-0000DA0E0000}"/>
    <cellStyle name="Saída 2 2 7 2" xfId="6874" xr:uid="{C0735A41-0C4B-4710-A8F6-73F5E3F4849C}"/>
    <cellStyle name="Saída 2 2 8" xfId="5482" xr:uid="{00000000-0005-0000-0000-0000DB0E0000}"/>
    <cellStyle name="Saída 2 2 8 2" xfId="8464" xr:uid="{CEC5CF65-0803-428E-BB3A-3A7F1511E835}"/>
    <cellStyle name="Saída 2 3" xfId="2915" xr:uid="{00000000-0005-0000-0000-0000DC0E0000}"/>
    <cellStyle name="Saída 2 3 2" xfId="4532" xr:uid="{00000000-0005-0000-0000-0000DD0E0000}"/>
    <cellStyle name="Saída 2 3 2 2" xfId="7576" xr:uid="{51175641-72A1-4E31-82F1-E9F5522D2DE9}"/>
    <cellStyle name="Saída 2 3 3" xfId="5145" xr:uid="{00000000-0005-0000-0000-0000DE0E0000}"/>
    <cellStyle name="Saída 2 3 3 2" xfId="8136" xr:uid="{012B1BF1-B26E-47B1-BCFA-01695957297C}"/>
    <cellStyle name="Saída 2 3 4" xfId="5367" xr:uid="{00000000-0005-0000-0000-0000DF0E0000}"/>
    <cellStyle name="Saída 2 3 4 2" xfId="8350" xr:uid="{231EE1EC-1106-4A34-A0D4-0FD5740E37DE}"/>
    <cellStyle name="Saída 2 3 5" xfId="5503" xr:uid="{00000000-0005-0000-0000-0000E00E0000}"/>
    <cellStyle name="Saída 2 3 5 2" xfId="8485" xr:uid="{B8574AA1-9A51-4C10-9A35-4E9A79E9DCF6}"/>
    <cellStyle name="Saída 2 3 6" xfId="5777" xr:uid="{00000000-0005-0000-0000-0000E10E0000}"/>
    <cellStyle name="Saída 2 3 6 2" xfId="8755" xr:uid="{DA9DDB7E-960F-4000-9C32-7C817705066C}"/>
    <cellStyle name="Saída 2 4" xfId="2592" xr:uid="{00000000-0005-0000-0000-0000E20E0000}"/>
    <cellStyle name="Saída 2 4 2" xfId="4235" xr:uid="{00000000-0005-0000-0000-0000E30E0000}"/>
    <cellStyle name="Saída 2 4 2 2" xfId="7378" xr:uid="{4224293C-CA63-4F4A-9A76-7F7CCAC5459B}"/>
    <cellStyle name="Saída 2 4 3" xfId="4937" xr:uid="{00000000-0005-0000-0000-0000E40E0000}"/>
    <cellStyle name="Saída 2 4 3 2" xfId="7929" xr:uid="{341B3975-7329-4686-9975-9786B4667917}"/>
    <cellStyle name="Saída 2 4 4" xfId="4063" xr:uid="{00000000-0005-0000-0000-0000E50E0000}"/>
    <cellStyle name="Saída 2 4 4 2" xfId="7210" xr:uid="{BFA5A221-2004-44AF-885D-BA188117DF4E}"/>
    <cellStyle name="Saída 2 4 5" xfId="3321" xr:uid="{00000000-0005-0000-0000-0000E60E0000}"/>
    <cellStyle name="Saída 2 4 5 2" xfId="6617" xr:uid="{6A576B77-BA7D-4DB7-BA56-6DBD645089E9}"/>
    <cellStyle name="Saída 2 4 6" xfId="4811" xr:uid="{00000000-0005-0000-0000-0000E70E0000}"/>
    <cellStyle name="Saída 2 4 6 2" xfId="7803" xr:uid="{451B4044-F440-4464-B9FC-9C78B5EE1F63}"/>
    <cellStyle name="Saída 2 5" xfId="2794" xr:uid="{00000000-0005-0000-0000-0000E80E0000}"/>
    <cellStyle name="Saída 2 5 2" xfId="4417" xr:uid="{00000000-0005-0000-0000-0000E90E0000}"/>
    <cellStyle name="Saída 2 5 2 2" xfId="7543" xr:uid="{5AEAF412-1B55-47BF-AC01-686EA8A41D72}"/>
    <cellStyle name="Saída 2 5 3" xfId="5092" xr:uid="{00000000-0005-0000-0000-0000EA0E0000}"/>
    <cellStyle name="Saída 2 5 3 2" xfId="8083" xr:uid="{2D8E2F1B-940A-4D16-986C-19229D6C49DE}"/>
    <cellStyle name="Saída 2 5 4" xfId="3218" xr:uid="{00000000-0005-0000-0000-0000EB0E0000}"/>
    <cellStyle name="Saída 2 5 4 2" xfId="6514" xr:uid="{BF3B4562-BE34-4825-ACCC-65D10A42A20C}"/>
    <cellStyle name="Saída 2 5 5" xfId="5747" xr:uid="{00000000-0005-0000-0000-0000EC0E0000}"/>
    <cellStyle name="Saída 2 5 5 2" xfId="8725" xr:uid="{E29AEB4E-CFCC-4CCD-A25B-7AABA1D8F224}"/>
    <cellStyle name="Saída 2 5 6" xfId="6286" xr:uid="{A841D8CF-127E-4FEC-961C-73CB4CA6ABB4}"/>
    <cellStyle name="Saída 2 6" xfId="2632" xr:uid="{00000000-0005-0000-0000-0000ED0E0000}"/>
    <cellStyle name="Saída 2 6 2" xfId="4273" xr:uid="{00000000-0005-0000-0000-0000EE0E0000}"/>
    <cellStyle name="Saída 2 6 2 2" xfId="7416" xr:uid="{68E1F6E9-08EF-4535-A334-78911A6F5264}"/>
    <cellStyle name="Saída 2 6 3" xfId="4977" xr:uid="{00000000-0005-0000-0000-0000EF0E0000}"/>
    <cellStyle name="Saída 2 6 3 2" xfId="7969" xr:uid="{D481A82E-E94E-4050-A9E9-E9A6E3AC2B32}"/>
    <cellStyle name="Saída 2 6 4" xfId="3283" xr:uid="{00000000-0005-0000-0000-0000F00E0000}"/>
    <cellStyle name="Saída 2 6 4 2" xfId="6579" xr:uid="{88B27F34-6875-405F-90D1-AB92C6A2B239}"/>
    <cellStyle name="Saída 2 6 5" xfId="3805" xr:uid="{00000000-0005-0000-0000-0000F10E0000}"/>
    <cellStyle name="Saída 2 6 5 2" xfId="6985" xr:uid="{4FCA6668-384C-454F-B2F0-950E1F172968}"/>
    <cellStyle name="Saída 2 6 6" xfId="6175" xr:uid="{C883F7FE-7421-4E91-A3F7-2148148AD4D1}"/>
    <cellStyle name="Saída 2 7" xfId="3857" xr:uid="{00000000-0005-0000-0000-0000F20E0000}"/>
    <cellStyle name="Saída 2 7 2" xfId="7020" xr:uid="{0F407158-F567-407F-965C-7BC697C53161}"/>
    <cellStyle name="Saída 2 8" xfId="3600" xr:uid="{00000000-0005-0000-0000-0000F30E0000}"/>
    <cellStyle name="Saída 2 8 2" xfId="6873" xr:uid="{C4D3F54E-E1B8-4BEF-B3F7-8F14CD74E96D}"/>
    <cellStyle name="Saída 2 9" xfId="5485" xr:uid="{00000000-0005-0000-0000-0000F40E0000}"/>
    <cellStyle name="Saída 2 9 2" xfId="8467" xr:uid="{BC05A307-6F78-4B67-9344-B278E5ECCA1D}"/>
    <cellStyle name="Saída 3" xfId="1939" xr:uid="{00000000-0005-0000-0000-0000F50E0000}"/>
    <cellStyle name="Saída 3 2" xfId="2917" xr:uid="{00000000-0005-0000-0000-0000F60E0000}"/>
    <cellStyle name="Saída 3 2 2" xfId="4534" xr:uid="{00000000-0005-0000-0000-0000F70E0000}"/>
    <cellStyle name="Saída 3 2 2 2" xfId="7578" xr:uid="{E1C619E3-5263-42F7-999C-4A3E69B38515}"/>
    <cellStyle name="Saída 3 2 3" xfId="5147" xr:uid="{00000000-0005-0000-0000-0000F80E0000}"/>
    <cellStyle name="Saída 3 2 3 2" xfId="8138" xr:uid="{DBAD08B6-D862-4A21-8A39-615F92BB25FD}"/>
    <cellStyle name="Saída 3 2 4" xfId="5369" xr:uid="{00000000-0005-0000-0000-0000F90E0000}"/>
    <cellStyle name="Saída 3 2 4 2" xfId="8352" xr:uid="{BB3AD1A9-BEF0-4720-B27B-A2DC1449FF91}"/>
    <cellStyle name="Saída 3 2 5" xfId="5505" xr:uid="{00000000-0005-0000-0000-0000FA0E0000}"/>
    <cellStyle name="Saída 3 2 5 2" xfId="8487" xr:uid="{680C6A6E-7C21-436A-BA20-5FA172CC970C}"/>
    <cellStyle name="Saída 3 2 6" xfId="5779" xr:uid="{00000000-0005-0000-0000-0000FB0E0000}"/>
    <cellStyle name="Saída 3 2 6 2" xfId="8757" xr:uid="{3277290A-B2DA-4234-BD28-A095CAF85A12}"/>
    <cellStyle name="Saída 3 3" xfId="3049" xr:uid="{00000000-0005-0000-0000-0000FC0E0000}"/>
    <cellStyle name="Saída 3 3 2" xfId="4662" xr:uid="{00000000-0005-0000-0000-0000FD0E0000}"/>
    <cellStyle name="Saída 3 3 2 2" xfId="7698" xr:uid="{1A5F98F1-D895-49A6-984F-24284847425C}"/>
    <cellStyle name="Saída 3 3 3" xfId="5263" xr:uid="{00000000-0005-0000-0000-0000FE0E0000}"/>
    <cellStyle name="Saída 3 3 3 2" xfId="8246" xr:uid="{CB732073-68F4-43FF-B4C7-0511A680FFC5}"/>
    <cellStyle name="Saída 3 3 4" xfId="5433" xr:uid="{00000000-0005-0000-0000-0000FF0E0000}"/>
    <cellStyle name="Saída 3 3 4 2" xfId="8415" xr:uid="{1CF99E2A-0F48-409A-A5B9-B26B1A1B185C}"/>
    <cellStyle name="Saída 3 3 5" xfId="5584" xr:uid="{00000000-0005-0000-0000-0000000F0000}"/>
    <cellStyle name="Saída 3 3 5 2" xfId="8566" xr:uid="{FEFDC0B0-151E-4699-844B-FB470861151E}"/>
    <cellStyle name="Saída 3 3 6" xfId="5858" xr:uid="{00000000-0005-0000-0000-0000010F0000}"/>
    <cellStyle name="Saída 3 3 6 2" xfId="8836" xr:uid="{F98CFA8A-0F52-46C4-A1E2-0090032032D7}"/>
    <cellStyle name="Saída 3 4" xfId="2796" xr:uid="{00000000-0005-0000-0000-0000020F0000}"/>
    <cellStyle name="Saída 3 4 2" xfId="4419" xr:uid="{00000000-0005-0000-0000-0000030F0000}"/>
    <cellStyle name="Saída 3 4 2 2" xfId="7545" xr:uid="{FB08A71A-1FBA-44F4-82E1-78372549321F}"/>
    <cellStyle name="Saída 3 4 3" xfId="5094" xr:uid="{00000000-0005-0000-0000-0000040F0000}"/>
    <cellStyle name="Saída 3 4 3 2" xfId="8085" xr:uid="{51B0C1F7-8A45-4A90-AF68-96D062306F6E}"/>
    <cellStyle name="Saída 3 4 4" xfId="3216" xr:uid="{00000000-0005-0000-0000-0000050F0000}"/>
    <cellStyle name="Saída 3 4 4 2" xfId="6512" xr:uid="{8B8A4D3A-F77A-40BE-9665-620C8BCBDD37}"/>
    <cellStyle name="Saída 3 4 5" xfId="5749" xr:uid="{00000000-0005-0000-0000-0000060F0000}"/>
    <cellStyle name="Saída 3 4 5 2" xfId="8727" xr:uid="{41FAB5E5-CE25-43B3-B0CE-A0ED64EA2466}"/>
    <cellStyle name="Saída 3 4 6" xfId="6288" xr:uid="{A203DEEF-F0BF-4189-9BA7-8D70277B6F94}"/>
    <cellStyle name="Saída 3 5" xfId="2630" xr:uid="{00000000-0005-0000-0000-0000070F0000}"/>
    <cellStyle name="Saída 3 5 2" xfId="4271" xr:uid="{00000000-0005-0000-0000-0000080F0000}"/>
    <cellStyle name="Saída 3 5 2 2" xfId="7414" xr:uid="{5A29CD3E-8EC7-4F54-B6A1-B90091FCF155}"/>
    <cellStyle name="Saída 3 5 3" xfId="4975" xr:uid="{00000000-0005-0000-0000-0000090F0000}"/>
    <cellStyle name="Saída 3 5 3 2" xfId="7967" xr:uid="{AE875D47-73EA-4909-8B7C-E7527048EB11}"/>
    <cellStyle name="Saída 3 5 4" xfId="4117" xr:uid="{00000000-0005-0000-0000-00000A0F0000}"/>
    <cellStyle name="Saída 3 5 4 2" xfId="7262" xr:uid="{0135D35E-FC24-4D21-B81C-A2B021C3555C}"/>
    <cellStyle name="Saída 3 5 5" xfId="3804" xr:uid="{00000000-0005-0000-0000-00000B0F0000}"/>
    <cellStyle name="Saída 3 5 5 2" xfId="6984" xr:uid="{BAFCE583-AB1A-4302-A3C1-CB9B120B8D12}"/>
    <cellStyle name="Saída 3 5 6" xfId="6173" xr:uid="{D0DCE2F1-ADDA-4466-BB25-596134A92A19}"/>
    <cellStyle name="Saída 3 6" xfId="3859" xr:uid="{00000000-0005-0000-0000-00000C0F0000}"/>
    <cellStyle name="Saída 3 6 2" xfId="7022" xr:uid="{E9800036-0145-4330-BA79-AAF032FF398A}"/>
    <cellStyle name="Saída 3 7" xfId="3602" xr:uid="{00000000-0005-0000-0000-00000D0F0000}"/>
    <cellStyle name="Saída 3 7 2" xfId="6875" xr:uid="{08FB0B3B-4402-4BAD-9956-A1E687A06DAE}"/>
    <cellStyle name="Saída 3 8" xfId="5479" xr:uid="{00000000-0005-0000-0000-00000E0F0000}"/>
    <cellStyle name="Saída 3 8 2" xfId="8461" xr:uid="{E6D50E68-8911-413E-8533-0F01EAA4CB48}"/>
    <cellStyle name="Saída 4" xfId="2914" xr:uid="{00000000-0005-0000-0000-00000F0F0000}"/>
    <cellStyle name="Saída 4 2" xfId="4531" xr:uid="{00000000-0005-0000-0000-0000100F0000}"/>
    <cellStyle name="Saída 4 2 2" xfId="7575" xr:uid="{D3DEC3F9-668A-460D-B13E-46345FA12A96}"/>
    <cellStyle name="Saída 4 3" xfId="5144" xr:uid="{00000000-0005-0000-0000-0000110F0000}"/>
    <cellStyle name="Saída 4 3 2" xfId="8135" xr:uid="{99293269-45A5-46AA-A204-2C35A39F8628}"/>
    <cellStyle name="Saída 4 4" xfId="5366" xr:uid="{00000000-0005-0000-0000-0000120F0000}"/>
    <cellStyle name="Saída 4 4 2" xfId="8349" xr:uid="{B4B391BA-BCDD-42CE-8C33-736309F69893}"/>
    <cellStyle name="Saída 4 5" xfId="5502" xr:uid="{00000000-0005-0000-0000-0000130F0000}"/>
    <cellStyle name="Saída 4 5 2" xfId="8484" xr:uid="{3499EB3A-570A-4BE6-80D4-568D0AA65232}"/>
    <cellStyle name="Saída 4 6" xfId="5776" xr:uid="{00000000-0005-0000-0000-0000140F0000}"/>
    <cellStyle name="Saída 4 6 2" xfId="8754" xr:uid="{CFE04D72-841D-45F5-8F49-5EB0A9A93892}"/>
    <cellStyle name="Saída 5" xfId="3124" xr:uid="{00000000-0005-0000-0000-0000150F0000}"/>
    <cellStyle name="Saída 5 2" xfId="4736" xr:uid="{00000000-0005-0000-0000-0000160F0000}"/>
    <cellStyle name="Saída 5 2 2" xfId="7770" xr:uid="{679F2629-95DE-40FE-9DA5-2698102B77B3}"/>
    <cellStyle name="Saída 5 3" xfId="5336" xr:uid="{00000000-0005-0000-0000-0000170F0000}"/>
    <cellStyle name="Saída 5 3 2" xfId="8319" xr:uid="{1D7AD72B-4518-4CE2-88A1-23A03121E172}"/>
    <cellStyle name="Saída 5 4" xfId="5457" xr:uid="{00000000-0005-0000-0000-0000180F0000}"/>
    <cellStyle name="Saída 5 4 2" xfId="8439" xr:uid="{8460E5B5-9231-4E20-BCC8-17AC0975EA24}"/>
    <cellStyle name="Saída 5 5" xfId="5658" xr:uid="{00000000-0005-0000-0000-0000190F0000}"/>
    <cellStyle name="Saída 5 5 2" xfId="8639" xr:uid="{FFF38527-D05F-4577-A18D-CE526B4E4129}"/>
    <cellStyle name="Saída 5 6" xfId="5931" xr:uid="{00000000-0005-0000-0000-00001A0F0000}"/>
    <cellStyle name="Saída 5 6 2" xfId="8909" xr:uid="{7F782651-EF20-443E-BBBF-6A372A6995C6}"/>
    <cellStyle name="Saída 6" xfId="2793" xr:uid="{00000000-0005-0000-0000-00001B0F0000}"/>
    <cellStyle name="Saída 6 2" xfId="4416" xr:uid="{00000000-0005-0000-0000-00001C0F0000}"/>
    <cellStyle name="Saída 6 2 2" xfId="7542" xr:uid="{9DD94627-205C-4A3F-9AEA-C3FFE080D34E}"/>
    <cellStyle name="Saída 6 3" xfId="5091" xr:uid="{00000000-0005-0000-0000-00001D0F0000}"/>
    <cellStyle name="Saída 6 3 2" xfId="8082" xr:uid="{266446C2-78BC-47F5-ABF1-4395D1634319}"/>
    <cellStyle name="Saída 6 4" xfId="3219" xr:uid="{00000000-0005-0000-0000-00001E0F0000}"/>
    <cellStyle name="Saída 6 4 2" xfId="6515" xr:uid="{9E34132C-2E0E-45C2-9B70-F5E07DDBD9E9}"/>
    <cellStyle name="Saída 6 5" xfId="5746" xr:uid="{00000000-0005-0000-0000-00001F0F0000}"/>
    <cellStyle name="Saída 6 5 2" xfId="8724" xr:uid="{4456E6A9-398E-4D8A-A5B5-0786BB54CE15}"/>
    <cellStyle name="Saída 6 6" xfId="6285" xr:uid="{3EF713D1-9C22-4666-82A6-2845481F8071}"/>
    <cellStyle name="Saída 7" xfId="2633" xr:uid="{00000000-0005-0000-0000-0000200F0000}"/>
    <cellStyle name="Saída 7 2" xfId="4274" xr:uid="{00000000-0005-0000-0000-0000210F0000}"/>
    <cellStyle name="Saída 7 2 2" xfId="7417" xr:uid="{4FB1A6F7-D002-48B6-BA7E-DC53C83A3473}"/>
    <cellStyle name="Saída 7 3" xfId="4978" xr:uid="{00000000-0005-0000-0000-0000220F0000}"/>
    <cellStyle name="Saída 7 3 2" xfId="7970" xr:uid="{AB1E88CF-38F6-4A66-BD82-26516B914175}"/>
    <cellStyle name="Saída 7 4" xfId="3282" xr:uid="{00000000-0005-0000-0000-0000230F0000}"/>
    <cellStyle name="Saída 7 4 2" xfId="6578" xr:uid="{8AE02881-9D4A-4F6E-BF49-4DCE7BD56F14}"/>
    <cellStyle name="Saída 7 5" xfId="3806" xr:uid="{00000000-0005-0000-0000-0000240F0000}"/>
    <cellStyle name="Saída 7 5 2" xfId="6986" xr:uid="{E041C6A0-7AFE-4DB4-A335-98549B853781}"/>
    <cellStyle name="Saída 7 6" xfId="6176" xr:uid="{CC452533-F3D9-4FC5-A030-57C24F247C97}"/>
    <cellStyle name="Saída 8" xfId="3856" xr:uid="{00000000-0005-0000-0000-0000250F0000}"/>
    <cellStyle name="Saída 8 2" xfId="7019" xr:uid="{C9221277-36E0-4F6E-8240-E1680C0D85C3}"/>
    <cellStyle name="Saída 9" xfId="3599" xr:uid="{00000000-0005-0000-0000-0000260F0000}"/>
    <cellStyle name="Saída 9 2" xfId="6872" xr:uid="{9E6CEDA0-4545-447D-A351-9B8757C80FE6}"/>
    <cellStyle name="Salida" xfId="1940" xr:uid="{00000000-0005-0000-0000-0000270F0000}"/>
    <cellStyle name="Salida 2" xfId="1941" xr:uid="{00000000-0005-0000-0000-0000280F0000}"/>
    <cellStyle name="Salida 2 2" xfId="2919" xr:uid="{00000000-0005-0000-0000-0000290F0000}"/>
    <cellStyle name="Salida 2 2 2" xfId="4536" xr:uid="{00000000-0005-0000-0000-00002A0F0000}"/>
    <cellStyle name="Salida 2 2 2 2" xfId="7580" xr:uid="{97813BC8-270D-42AC-B29C-CC7A973A414C}"/>
    <cellStyle name="Salida 2 2 3" xfId="5149" xr:uid="{00000000-0005-0000-0000-00002B0F0000}"/>
    <cellStyle name="Salida 2 2 3 2" xfId="8140" xr:uid="{987FBBA7-F8BD-4240-A6A5-F8B9A2289E0C}"/>
    <cellStyle name="Salida 2 2 4" xfId="5371" xr:uid="{00000000-0005-0000-0000-00002C0F0000}"/>
    <cellStyle name="Salida 2 2 4 2" xfId="8354" xr:uid="{7204781D-434C-4AFE-B2FA-A4D367F35705}"/>
    <cellStyle name="Salida 2 2 5" xfId="5507" xr:uid="{00000000-0005-0000-0000-00002D0F0000}"/>
    <cellStyle name="Salida 2 2 5 2" xfId="8489" xr:uid="{9DA8A8A0-D079-43DD-B6F9-7BBF17B8737E}"/>
    <cellStyle name="Salida 2 2 6" xfId="5781" xr:uid="{00000000-0005-0000-0000-00002E0F0000}"/>
    <cellStyle name="Salida 2 2 6 2" xfId="8759" xr:uid="{1E907E7E-BCDD-44D9-8F10-14762A83B327}"/>
    <cellStyle name="Salida 2 3" xfId="2590" xr:uid="{00000000-0005-0000-0000-00002F0F0000}"/>
    <cellStyle name="Salida 2 3 2" xfId="4233" xr:uid="{00000000-0005-0000-0000-0000300F0000}"/>
    <cellStyle name="Salida 2 3 2 2" xfId="7376" xr:uid="{D3C3B401-D84D-487D-83B8-98D92CA8231F}"/>
    <cellStyle name="Salida 2 3 3" xfId="4935" xr:uid="{00000000-0005-0000-0000-0000310F0000}"/>
    <cellStyle name="Salida 2 3 3 2" xfId="7927" xr:uid="{2D92A78A-BD99-4944-956D-67DF4416739F}"/>
    <cellStyle name="Salida 2 3 4" xfId="4061" xr:uid="{00000000-0005-0000-0000-0000320F0000}"/>
    <cellStyle name="Salida 2 3 4 2" xfId="7208" xr:uid="{B09063C9-3BA1-4176-B1FF-AD61786A8CDA}"/>
    <cellStyle name="Salida 2 3 5" xfId="3323" xr:uid="{00000000-0005-0000-0000-0000330F0000}"/>
    <cellStyle name="Salida 2 3 5 2" xfId="6619" xr:uid="{0E53DF19-6D8C-4DA5-8186-91DB2784383C}"/>
    <cellStyle name="Salida 2 3 6" xfId="4511" xr:uid="{00000000-0005-0000-0000-0000340F0000}"/>
    <cellStyle name="Salida 2 3 6 2" xfId="7568" xr:uid="{402CC6D3-C1AF-4A12-BD5C-C98F41CA1574}"/>
    <cellStyle name="Salida 2 4" xfId="2798" xr:uid="{00000000-0005-0000-0000-0000350F0000}"/>
    <cellStyle name="Salida 2 4 2" xfId="4421" xr:uid="{00000000-0005-0000-0000-0000360F0000}"/>
    <cellStyle name="Salida 2 4 2 2" xfId="7547" xr:uid="{626FCC5D-BFD5-4EA1-AC21-A96476390F17}"/>
    <cellStyle name="Salida 2 4 3" xfId="5096" xr:uid="{00000000-0005-0000-0000-0000370F0000}"/>
    <cellStyle name="Salida 2 4 3 2" xfId="8087" xr:uid="{49E43C2A-EC2E-431C-96BC-E0CAE8ADA7E1}"/>
    <cellStyle name="Salida 2 4 4" xfId="3214" xr:uid="{00000000-0005-0000-0000-0000380F0000}"/>
    <cellStyle name="Salida 2 4 4 2" xfId="6510" xr:uid="{0F9BFAB0-E937-48F4-830B-E46DA8CD5CC3}"/>
    <cellStyle name="Salida 2 4 5" xfId="5751" xr:uid="{00000000-0005-0000-0000-0000390F0000}"/>
    <cellStyle name="Salida 2 4 5 2" xfId="8729" xr:uid="{E9578C35-3660-455B-A0EE-3BDEBF887F26}"/>
    <cellStyle name="Salida 2 4 6" xfId="6290" xr:uid="{D2E6DC0E-F96B-445B-9DAF-1838292D3B2D}"/>
    <cellStyle name="Salida 2 5" xfId="3050" xr:uid="{00000000-0005-0000-0000-00003A0F0000}"/>
    <cellStyle name="Salida 2 5 2" xfId="4663" xr:uid="{00000000-0005-0000-0000-00003B0F0000}"/>
    <cellStyle name="Salida 2 5 2 2" xfId="7699" xr:uid="{7471C041-D75E-4433-825F-AF98B997EB89}"/>
    <cellStyle name="Salida 2 5 3" xfId="5264" xr:uid="{00000000-0005-0000-0000-00003C0F0000}"/>
    <cellStyle name="Salida 2 5 3 2" xfId="8247" xr:uid="{9665092E-BDF9-4F28-A024-1A313647EA80}"/>
    <cellStyle name="Salida 2 5 4" xfId="5585" xr:uid="{00000000-0005-0000-0000-00003D0F0000}"/>
    <cellStyle name="Salida 2 5 4 2" xfId="8567" xr:uid="{15C5EFA0-35BB-4914-92D5-525B72F5551B}"/>
    <cellStyle name="Salida 2 5 5" xfId="5859" xr:uid="{00000000-0005-0000-0000-00003E0F0000}"/>
    <cellStyle name="Salida 2 5 5 2" xfId="8837" xr:uid="{7D5B3BDE-A81B-4FBA-AAAD-5682F2A608B8}"/>
    <cellStyle name="Salida 2 5 6" xfId="6425" xr:uid="{CBF454F0-0CD6-4B37-8D10-AC2187F1A17D}"/>
    <cellStyle name="Salida 2 6" xfId="3861" xr:uid="{00000000-0005-0000-0000-00003F0F0000}"/>
    <cellStyle name="Salida 2 6 2" xfId="7024" xr:uid="{F9021546-ADCE-4048-904C-32061E443F8D}"/>
    <cellStyle name="Salida 2 7" xfId="4750" xr:uid="{00000000-0005-0000-0000-0000400F0000}"/>
    <cellStyle name="Salida 2 7 2" xfId="7784" xr:uid="{10D503F8-2273-4C0B-AB9B-9A9C82DF121F}"/>
    <cellStyle name="Salida 2 8" xfId="5473" xr:uid="{00000000-0005-0000-0000-0000410F0000}"/>
    <cellStyle name="Salida 2 8 2" xfId="8455" xr:uid="{B6A8F9AD-48A3-40EB-9AA8-C4B49C779500}"/>
    <cellStyle name="Salida 3" xfId="2918" xr:uid="{00000000-0005-0000-0000-0000420F0000}"/>
    <cellStyle name="Salida 3 2" xfId="4535" xr:uid="{00000000-0005-0000-0000-0000430F0000}"/>
    <cellStyle name="Salida 3 2 2" xfId="7579" xr:uid="{FA5CC651-13EC-45CD-AF3D-7CB605B05DAA}"/>
    <cellStyle name="Salida 3 3" xfId="5148" xr:uid="{00000000-0005-0000-0000-0000440F0000}"/>
    <cellStyle name="Salida 3 3 2" xfId="8139" xr:uid="{175347AF-41BD-4EFC-9435-1A8BB00F9B0C}"/>
    <cellStyle name="Salida 3 4" xfId="5370" xr:uid="{00000000-0005-0000-0000-0000450F0000}"/>
    <cellStyle name="Salida 3 4 2" xfId="8353" xr:uid="{B22A854D-EE03-4281-9CA3-6C58ECE3D7A1}"/>
    <cellStyle name="Salida 3 5" xfId="5506" xr:uid="{00000000-0005-0000-0000-0000460F0000}"/>
    <cellStyle name="Salida 3 5 2" xfId="8488" xr:uid="{6DE009A1-9CED-45E0-93B7-B7FBABD5C7BC}"/>
    <cellStyle name="Salida 3 6" xfId="5780" xr:uid="{00000000-0005-0000-0000-0000470F0000}"/>
    <cellStyle name="Salida 3 6 2" xfId="8758" xr:uid="{D29401E2-8BEA-480C-857B-5D0F10120BA7}"/>
    <cellStyle name="Salida 4" xfId="3048" xr:uid="{00000000-0005-0000-0000-0000480F0000}"/>
    <cellStyle name="Salida 4 2" xfId="4661" xr:uid="{00000000-0005-0000-0000-0000490F0000}"/>
    <cellStyle name="Salida 4 2 2" xfId="7697" xr:uid="{8109CD4C-BCB3-4A45-9830-922F91CF816C}"/>
    <cellStyle name="Salida 4 3" xfId="5262" xr:uid="{00000000-0005-0000-0000-00004A0F0000}"/>
    <cellStyle name="Salida 4 3 2" xfId="8245" xr:uid="{8004FC40-5FE8-4D5C-B1FA-D195AE953146}"/>
    <cellStyle name="Salida 4 4" xfId="5432" xr:uid="{00000000-0005-0000-0000-00004B0F0000}"/>
    <cellStyle name="Salida 4 4 2" xfId="8414" xr:uid="{38A8E5DF-B194-4A91-AC23-E58C5A1A0DE4}"/>
    <cellStyle name="Salida 4 5" xfId="5583" xr:uid="{00000000-0005-0000-0000-00004C0F0000}"/>
    <cellStyle name="Salida 4 5 2" xfId="8565" xr:uid="{BCA64854-E296-4656-AFB8-CB4A2AED6C28}"/>
    <cellStyle name="Salida 4 6" xfId="5857" xr:uid="{00000000-0005-0000-0000-00004D0F0000}"/>
    <cellStyle name="Salida 4 6 2" xfId="8835" xr:uid="{9B30837D-3C21-4C35-9CB5-F0DE48211AF5}"/>
    <cellStyle name="Salida 5" xfId="2797" xr:uid="{00000000-0005-0000-0000-00004E0F0000}"/>
    <cellStyle name="Salida 5 2" xfId="4420" xr:uid="{00000000-0005-0000-0000-00004F0F0000}"/>
    <cellStyle name="Salida 5 2 2" xfId="7546" xr:uid="{E8B24926-4027-476D-84E2-E43FA12AE21F}"/>
    <cellStyle name="Salida 5 3" xfId="5095" xr:uid="{00000000-0005-0000-0000-0000500F0000}"/>
    <cellStyle name="Salida 5 3 2" xfId="8086" xr:uid="{80989900-05AF-4362-A1E1-E7F962A7C77C}"/>
    <cellStyle name="Salida 5 4" xfId="3215" xr:uid="{00000000-0005-0000-0000-0000510F0000}"/>
    <cellStyle name="Salida 5 4 2" xfId="6511" xr:uid="{46A9EE96-83B1-46BC-8D6C-013EBC296C54}"/>
    <cellStyle name="Salida 5 5" xfId="5750" xr:uid="{00000000-0005-0000-0000-0000520F0000}"/>
    <cellStyle name="Salida 5 5 2" xfId="8728" xr:uid="{E9DD68BE-2395-4938-A670-8FE772043C71}"/>
    <cellStyle name="Salida 5 6" xfId="6289" xr:uid="{2BCCDF55-BA9F-4E53-AA9E-07FBDD194EDC}"/>
    <cellStyle name="Salida 6" xfId="2629" xr:uid="{00000000-0005-0000-0000-0000530F0000}"/>
    <cellStyle name="Salida 6 2" xfId="4270" xr:uid="{00000000-0005-0000-0000-0000540F0000}"/>
    <cellStyle name="Salida 6 2 2" xfId="7413" xr:uid="{0F7566BF-CE69-43D8-87B3-A1248543DEF1}"/>
    <cellStyle name="Salida 6 3" xfId="4974" xr:uid="{00000000-0005-0000-0000-0000550F0000}"/>
    <cellStyle name="Salida 6 3 2" xfId="7966" xr:uid="{995F2862-4540-46A7-B28F-53E61ACB9AE3}"/>
    <cellStyle name="Salida 6 4" xfId="3285" xr:uid="{00000000-0005-0000-0000-0000560F0000}"/>
    <cellStyle name="Salida 6 4 2" xfId="6581" xr:uid="{51B69F2A-9193-4CE5-8E33-A7C599802DE6}"/>
    <cellStyle name="Salida 6 5" xfId="3803" xr:uid="{00000000-0005-0000-0000-0000570F0000}"/>
    <cellStyle name="Salida 6 5 2" xfId="6983" xr:uid="{C62CE9E6-08B2-4F73-B6B5-6A8DFFE6F858}"/>
    <cellStyle name="Salida 6 6" xfId="6172" xr:uid="{730A39B6-28CD-4D58-A0F0-61D622310F85}"/>
    <cellStyle name="Salida 7" xfId="3860" xr:uid="{00000000-0005-0000-0000-0000580F0000}"/>
    <cellStyle name="Salida 7 2" xfId="7023" xr:uid="{DFF0725B-02B2-4695-8E67-A6504447AFD9}"/>
    <cellStyle name="Salida 8" xfId="3603" xr:uid="{00000000-0005-0000-0000-0000590F0000}"/>
    <cellStyle name="Salida 8 2" xfId="6876" xr:uid="{428BDAA5-F81C-4499-B002-37BD9DA877A1}"/>
    <cellStyle name="Salida 9" xfId="5476" xr:uid="{00000000-0005-0000-0000-00005A0F0000}"/>
    <cellStyle name="Salida 9 2" xfId="8458" xr:uid="{C5B54428-DBD6-45DA-AB57-CA80108727FB}"/>
    <cellStyle name="Salomon Logo" xfId="1942" xr:uid="{00000000-0005-0000-0000-00005B0F0000}"/>
    <cellStyle name="Salomon Logo 2" xfId="2545" xr:uid="{00000000-0005-0000-0000-00005C0F0000}"/>
    <cellStyle name="Salomon Logo 2 2" xfId="4189" xr:uid="{00000000-0005-0000-0000-00005D0F0000}"/>
    <cellStyle name="Salomon Logo 2 2 2" xfId="7332" xr:uid="{D01363C6-0460-407F-8FC3-AF418282E021}"/>
    <cellStyle name="Salomon Logo 2 3" xfId="4890" xr:uid="{00000000-0005-0000-0000-00005E0F0000}"/>
    <cellStyle name="Salomon Logo 2 3 2" xfId="7882" xr:uid="{1FF0441A-1EA8-4C94-B1CB-379D9A083468}"/>
    <cellStyle name="Salomon Logo 2 4" xfId="4010" xr:uid="{00000000-0005-0000-0000-00005F0F0000}"/>
    <cellStyle name="Salomon Logo 2 4 2" xfId="7163" xr:uid="{F78EB9DF-1D53-471A-A403-ABCA75DAB77A}"/>
    <cellStyle name="Salomon Logo 2 5" xfId="3352" xr:uid="{00000000-0005-0000-0000-0000600F0000}"/>
    <cellStyle name="Salomon Logo 2 5 2" xfId="6648" xr:uid="{C3E0248F-E581-41C6-A107-52B6C111A3AF}"/>
    <cellStyle name="Salomon Logo 2 6" xfId="3942" xr:uid="{00000000-0005-0000-0000-0000610F0000}"/>
    <cellStyle name="Salomon Logo 2 6 2" xfId="7101" xr:uid="{548501BD-AFD1-4FE8-8B7B-7B94A5DA037E}"/>
    <cellStyle name="Salomon Logo 2 7" xfId="6092" xr:uid="{C6B53983-E691-48AC-B4F9-4BEEAA99DBFF}"/>
    <cellStyle name="Salomon Logo 3" xfId="2589" xr:uid="{00000000-0005-0000-0000-0000620F0000}"/>
    <cellStyle name="Salomon Logo 3 2" xfId="4232" xr:uid="{00000000-0005-0000-0000-0000630F0000}"/>
    <cellStyle name="Salomon Logo 3 2 2" xfId="7375" xr:uid="{E05EBCB4-8A1B-4147-9728-193BFEE2B4A2}"/>
    <cellStyle name="Salomon Logo 3 3" xfId="4934" xr:uid="{00000000-0005-0000-0000-0000640F0000}"/>
    <cellStyle name="Salomon Logo 3 3 2" xfId="7926" xr:uid="{53EAF312-1E1C-451A-A001-67079296CF30}"/>
    <cellStyle name="Salomon Logo 3 4" xfId="4060" xr:uid="{00000000-0005-0000-0000-0000650F0000}"/>
    <cellStyle name="Salomon Logo 3 4 2" xfId="7207" xr:uid="{2C2D56E9-7049-4933-9013-818E65655879}"/>
    <cellStyle name="Salomon Logo 3 5" xfId="3324" xr:uid="{00000000-0005-0000-0000-0000660F0000}"/>
    <cellStyle name="Salomon Logo 3 5 2" xfId="6620" xr:uid="{46F21CE0-C7BB-47E9-BC4F-3A39413A0D4C}"/>
    <cellStyle name="Salomon Logo 3 6" xfId="4512" xr:uid="{00000000-0005-0000-0000-0000670F0000}"/>
    <cellStyle name="Salomon Logo 3 6 2" xfId="7569" xr:uid="{DED15F5C-98F2-440D-89A4-6AD5BF065288}"/>
    <cellStyle name="Salomon Logo 3 7" xfId="6135" xr:uid="{4840E9CC-E0A0-475C-9347-4E21BECD0BF6}"/>
    <cellStyle name="Salomon Logo 4" xfId="2628" xr:uid="{00000000-0005-0000-0000-0000680F0000}"/>
    <cellStyle name="Salomon Logo 4 2" xfId="4973" xr:uid="{00000000-0005-0000-0000-0000690F0000}"/>
    <cellStyle name="Salomon Logo 4 2 2" xfId="7965" xr:uid="{B48CA7BC-74DD-4BB0-9E3C-044D4C5AE636}"/>
    <cellStyle name="Salomon Logo 4 3" xfId="4143" xr:uid="{00000000-0005-0000-0000-00006A0F0000}"/>
    <cellStyle name="Salomon Logo 4 3 2" xfId="7287" xr:uid="{66A55B73-E7E0-4029-B52C-BA35CF314AF2}"/>
    <cellStyle name="Salomon Logo 4 4" xfId="3286" xr:uid="{00000000-0005-0000-0000-00006B0F0000}"/>
    <cellStyle name="Salomon Logo 4 4 2" xfId="6582" xr:uid="{21CB21A4-2F0D-46A4-A457-96313F50E118}"/>
    <cellStyle name="Salomon Logo 4 5" xfId="3802" xr:uid="{00000000-0005-0000-0000-00006C0F0000}"/>
    <cellStyle name="Salomon Logo 4 5 2" xfId="6982" xr:uid="{C89B5F66-63C8-422C-8085-57714B0EF704}"/>
    <cellStyle name="Salomon Logo 4 6" xfId="6171" xr:uid="{96C12A63-8390-4587-B847-165A1CFBF7BE}"/>
    <cellStyle name="Salomon Logo 5" xfId="3377" xr:uid="{00000000-0005-0000-0000-00006D0F0000}"/>
    <cellStyle name="Salomon Logo 5 2" xfId="6666" xr:uid="{9665BF5F-4BAA-45A7-B9CC-6CE5AFEFCB5C}"/>
    <cellStyle name="Salomon Logo 6" xfId="3604" xr:uid="{00000000-0005-0000-0000-00006E0F0000}"/>
    <cellStyle name="Salomon Logo 6 2" xfId="6877" xr:uid="{7103D907-1DB6-4C5D-91F3-5E5DCB1A03A6}"/>
    <cellStyle name="Salomon Logo 7" xfId="5470" xr:uid="{00000000-0005-0000-0000-00006F0F0000}"/>
    <cellStyle name="Salomon Logo 7 2" xfId="8452" xr:uid="{4BDE25A7-EBC3-456A-ACF0-E222396BDE23}"/>
    <cellStyle name="Salomon Logo 8" xfId="4325" xr:uid="{00000000-0005-0000-0000-0000700F0000}"/>
    <cellStyle name="Salomon Logo 8 2" xfId="7468" xr:uid="{95B4FD2B-D77A-4CFD-9D24-36A28C707A09}"/>
    <cellStyle name="SAN" xfId="1943" xr:uid="{00000000-0005-0000-0000-0000710F0000}"/>
    <cellStyle name="SAPBEXaggData" xfId="1944" xr:uid="{00000000-0005-0000-0000-0000720F0000}"/>
    <cellStyle name="SAPBEXaggData 2" xfId="1945" xr:uid="{00000000-0005-0000-0000-0000730F0000}"/>
    <cellStyle name="SAPBEXaggData 2 2" xfId="2921" xr:uid="{00000000-0005-0000-0000-0000740F0000}"/>
    <cellStyle name="SAPBEXaggData 2 2 2" xfId="4538" xr:uid="{00000000-0005-0000-0000-0000750F0000}"/>
    <cellStyle name="SAPBEXaggData 2 2 2 2" xfId="7582" xr:uid="{D697A574-82CD-447D-B2E4-8C3E727ACEFE}"/>
    <cellStyle name="SAPBEXaggData 2 2 3" xfId="5151" xr:uid="{00000000-0005-0000-0000-0000760F0000}"/>
    <cellStyle name="SAPBEXaggData 2 2 3 2" xfId="8142" xr:uid="{A7330263-981F-4FBE-A641-52CBD2F4089E}"/>
    <cellStyle name="SAPBEXaggData 2 2 4" xfId="5373" xr:uid="{00000000-0005-0000-0000-0000770F0000}"/>
    <cellStyle name="SAPBEXaggData 2 2 4 2" xfId="8356" xr:uid="{4277C655-4AB1-4D2E-9B18-E0BF454FDA2E}"/>
    <cellStyle name="SAPBEXaggData 2 2 5" xfId="5509" xr:uid="{00000000-0005-0000-0000-0000780F0000}"/>
    <cellStyle name="SAPBEXaggData 2 2 5 2" xfId="8491" xr:uid="{8A28673E-C334-416B-A6E8-7990DBF52B2E}"/>
    <cellStyle name="SAPBEXaggData 2 2 6" xfId="5783" xr:uid="{00000000-0005-0000-0000-0000790F0000}"/>
    <cellStyle name="SAPBEXaggData 2 2 6 2" xfId="8761" xr:uid="{82452E74-5154-4F1F-8133-EB5BD3CB8FC7}"/>
    <cellStyle name="SAPBEXaggData 2 2 7" xfId="6316" xr:uid="{4B039CAC-C1D9-40CA-90D2-B1160B1AF4DF}"/>
    <cellStyle name="SAPBEXaggData 2 3" xfId="2588" xr:uid="{00000000-0005-0000-0000-00007A0F0000}"/>
    <cellStyle name="SAPBEXaggData 2 3 2" xfId="4231" xr:uid="{00000000-0005-0000-0000-00007B0F0000}"/>
    <cellStyle name="SAPBEXaggData 2 3 2 2" xfId="7374" xr:uid="{AABDEB28-09ED-4727-92DC-27F2D1534423}"/>
    <cellStyle name="SAPBEXaggData 2 3 3" xfId="4933" xr:uid="{00000000-0005-0000-0000-00007C0F0000}"/>
    <cellStyle name="SAPBEXaggData 2 3 3 2" xfId="7925" xr:uid="{30995E75-C919-4474-908F-CD1344A8716F}"/>
    <cellStyle name="SAPBEXaggData 2 3 4" xfId="4059" xr:uid="{00000000-0005-0000-0000-00007D0F0000}"/>
    <cellStyle name="SAPBEXaggData 2 3 4 2" xfId="7206" xr:uid="{D8D04121-09A0-4295-BB72-D63BB51CA2C7}"/>
    <cellStyle name="SAPBEXaggData 2 3 5" xfId="3325" xr:uid="{00000000-0005-0000-0000-00007E0F0000}"/>
    <cellStyle name="SAPBEXaggData 2 3 5 2" xfId="6621" xr:uid="{9166AAAB-4204-4B4B-BEF0-D23D16E59191}"/>
    <cellStyle name="SAPBEXaggData 2 3 6" xfId="3767" xr:uid="{00000000-0005-0000-0000-00007F0F0000}"/>
    <cellStyle name="SAPBEXaggData 2 3 6 2" xfId="6947" xr:uid="{7DD18733-7627-459D-867C-CD1A9B36913A}"/>
    <cellStyle name="SAPBEXaggData 2 3 7" xfId="6134" xr:uid="{C327BF9E-C96B-4F05-823A-01B8A21EA43D}"/>
    <cellStyle name="SAPBEXaggData 2 4" xfId="2800" xr:uid="{00000000-0005-0000-0000-0000800F0000}"/>
    <cellStyle name="SAPBEXaggData 2 4 2" xfId="4423" xr:uid="{00000000-0005-0000-0000-0000810F0000}"/>
    <cellStyle name="SAPBEXaggData 2 4 2 2" xfId="7549" xr:uid="{7D2D70F4-56A5-4B22-8D8B-26EF85F9B620}"/>
    <cellStyle name="SAPBEXaggData 2 4 3" xfId="5098" xr:uid="{00000000-0005-0000-0000-0000820F0000}"/>
    <cellStyle name="SAPBEXaggData 2 4 3 2" xfId="8089" xr:uid="{56E57A9D-60C7-4FB0-BAB7-D250B7B1DB5A}"/>
    <cellStyle name="SAPBEXaggData 2 4 4" xfId="4798" xr:uid="{00000000-0005-0000-0000-0000830F0000}"/>
    <cellStyle name="SAPBEXaggData 2 4 4 2" xfId="7791" xr:uid="{E28590DF-6D1C-44CC-B3EB-424FBAA2154A}"/>
    <cellStyle name="SAPBEXaggData 2 4 5" xfId="5753" xr:uid="{00000000-0005-0000-0000-0000840F0000}"/>
    <cellStyle name="SAPBEXaggData 2 4 5 2" xfId="8731" xr:uid="{9248B8BD-6908-4A05-8741-A7884671CDCD}"/>
    <cellStyle name="SAPBEXaggData 2 4 6" xfId="6292" xr:uid="{B74DA89E-3810-4898-AA98-F33FE76C1305}"/>
    <cellStyle name="SAPBEXaggData 2 5" xfId="3106" xr:uid="{00000000-0005-0000-0000-0000850F0000}"/>
    <cellStyle name="SAPBEXaggData 2 5 2" xfId="4718" xr:uid="{00000000-0005-0000-0000-0000860F0000}"/>
    <cellStyle name="SAPBEXaggData 2 5 2 2" xfId="7752" xr:uid="{1A35ED57-31F0-4271-BA76-59BD8E857F2E}"/>
    <cellStyle name="SAPBEXaggData 2 5 3" xfId="5318" xr:uid="{00000000-0005-0000-0000-0000870F0000}"/>
    <cellStyle name="SAPBEXaggData 2 5 3 2" xfId="8301" xr:uid="{87A8904F-232C-4377-B363-1DC04083C2AA}"/>
    <cellStyle name="SAPBEXaggData 2 5 4" xfId="5640" xr:uid="{00000000-0005-0000-0000-0000880F0000}"/>
    <cellStyle name="SAPBEXaggData 2 5 4 2" xfId="8621" xr:uid="{C28B3BA9-37CD-4C08-9F38-7A9CE4A9D970}"/>
    <cellStyle name="SAPBEXaggData 2 5 5" xfId="5913" xr:uid="{00000000-0005-0000-0000-0000890F0000}"/>
    <cellStyle name="SAPBEXaggData 2 5 5 2" xfId="8891" xr:uid="{DDD3F1A4-F511-4C55-A82D-A8E7642EC5A7}"/>
    <cellStyle name="SAPBEXaggData 2 5 6" xfId="6474" xr:uid="{1A05E979-940F-48C4-98D5-51560472F392}"/>
    <cellStyle name="SAPBEXaggData 2 6" xfId="3863" xr:uid="{00000000-0005-0000-0000-00008A0F0000}"/>
    <cellStyle name="SAPBEXaggData 2 6 2" xfId="7026" xr:uid="{D26F90B0-F488-4CC2-9689-01BAE27BF493}"/>
    <cellStyle name="SAPBEXaggData 2 7" xfId="3606" xr:uid="{00000000-0005-0000-0000-00008B0F0000}"/>
    <cellStyle name="SAPBEXaggData 2 7 2" xfId="6879" xr:uid="{EC8824F8-A3F5-46A0-AD36-7F20AEDB0AA7}"/>
    <cellStyle name="SAPBEXaggData 2 8" xfId="5108" xr:uid="{00000000-0005-0000-0000-00008C0F0000}"/>
    <cellStyle name="SAPBEXaggData 2 8 2" xfId="8099" xr:uid="{2F568A20-4639-4198-A536-6E0520768F20}"/>
    <cellStyle name="SAPBEXaggData 3" xfId="2920" xr:uid="{00000000-0005-0000-0000-00008D0F0000}"/>
    <cellStyle name="SAPBEXaggData 3 2" xfId="4537" xr:uid="{00000000-0005-0000-0000-00008E0F0000}"/>
    <cellStyle name="SAPBEXaggData 3 2 2" xfId="7581" xr:uid="{5C14F1D3-FFCB-4055-89DC-9ED7848B109F}"/>
    <cellStyle name="SAPBEXaggData 3 3" xfId="5150" xr:uid="{00000000-0005-0000-0000-00008F0F0000}"/>
    <cellStyle name="SAPBEXaggData 3 3 2" xfId="8141" xr:uid="{D7A30E4A-0CF8-419A-890D-970F18989991}"/>
    <cellStyle name="SAPBEXaggData 3 4" xfId="5372" xr:uid="{00000000-0005-0000-0000-0000900F0000}"/>
    <cellStyle name="SAPBEXaggData 3 4 2" xfId="8355" xr:uid="{C9B132AE-6EBD-4C5F-9C6C-208F80F2E4A4}"/>
    <cellStyle name="SAPBEXaggData 3 5" xfId="5508" xr:uid="{00000000-0005-0000-0000-0000910F0000}"/>
    <cellStyle name="SAPBEXaggData 3 5 2" xfId="8490" xr:uid="{44114070-5FBF-4539-A159-CA81754CCC54}"/>
    <cellStyle name="SAPBEXaggData 3 6" xfId="5782" xr:uid="{00000000-0005-0000-0000-0000920F0000}"/>
    <cellStyle name="SAPBEXaggData 3 6 2" xfId="8760" xr:uid="{787BED6A-E8C5-42D1-AD2E-8B1120A82184}"/>
    <cellStyle name="SAPBEXaggData 3 7" xfId="6315" xr:uid="{B36ED5F9-1B74-45FA-B9CA-0F2CD6BD073A}"/>
    <cellStyle name="SAPBEXaggData 4" xfId="3125" xr:uid="{00000000-0005-0000-0000-0000930F0000}"/>
    <cellStyle name="SAPBEXaggData 4 2" xfId="4737" xr:uid="{00000000-0005-0000-0000-0000940F0000}"/>
    <cellStyle name="SAPBEXaggData 4 2 2" xfId="7771" xr:uid="{5BCD2E9D-5290-41B9-B472-F76685D5F028}"/>
    <cellStyle name="SAPBEXaggData 4 3" xfId="5337" xr:uid="{00000000-0005-0000-0000-0000950F0000}"/>
    <cellStyle name="SAPBEXaggData 4 3 2" xfId="8320" xr:uid="{4BB8E7B2-65EF-4927-AB21-541B838C5CF3}"/>
    <cellStyle name="SAPBEXaggData 4 4" xfId="5458" xr:uid="{00000000-0005-0000-0000-0000960F0000}"/>
    <cellStyle name="SAPBEXaggData 4 4 2" xfId="8440" xr:uid="{282E4A93-D35C-48D7-919B-6FE2625F6201}"/>
    <cellStyle name="SAPBEXaggData 4 5" xfId="5659" xr:uid="{00000000-0005-0000-0000-0000970F0000}"/>
    <cellStyle name="SAPBEXaggData 4 5 2" xfId="8640" xr:uid="{4D895010-D7E9-4D9D-AA68-B705AA7C382A}"/>
    <cellStyle name="SAPBEXaggData 4 6" xfId="5932" xr:uid="{00000000-0005-0000-0000-0000980F0000}"/>
    <cellStyle name="SAPBEXaggData 4 6 2" xfId="8910" xr:uid="{725225B4-4C5F-4D67-B971-5AE72EFC5A34}"/>
    <cellStyle name="SAPBEXaggData 4 7" xfId="6492" xr:uid="{7A985789-46EE-49F9-8915-D68E3D5F80B7}"/>
    <cellStyle name="SAPBEXaggData 5" xfId="2799" xr:uid="{00000000-0005-0000-0000-0000990F0000}"/>
    <cellStyle name="SAPBEXaggData 5 2" xfId="4422" xr:uid="{00000000-0005-0000-0000-00009A0F0000}"/>
    <cellStyle name="SAPBEXaggData 5 2 2" xfId="7548" xr:uid="{3E73A6C1-ED32-479D-9E34-0EDB5B5C0633}"/>
    <cellStyle name="SAPBEXaggData 5 3" xfId="5097" xr:uid="{00000000-0005-0000-0000-00009B0F0000}"/>
    <cellStyle name="SAPBEXaggData 5 3 2" xfId="8088" xr:uid="{86F3A5A7-81A4-44F3-B9B2-174C90677B6F}"/>
    <cellStyle name="SAPBEXaggData 5 4" xfId="3213" xr:uid="{00000000-0005-0000-0000-00009C0F0000}"/>
    <cellStyle name="SAPBEXaggData 5 4 2" xfId="6509" xr:uid="{96C53AEB-AB38-46D7-B2DB-CD4BC9F360B9}"/>
    <cellStyle name="SAPBEXaggData 5 5" xfId="5752" xr:uid="{00000000-0005-0000-0000-00009D0F0000}"/>
    <cellStyle name="SAPBEXaggData 5 5 2" xfId="8730" xr:uid="{754E53A0-6FDA-40D2-8A91-102AFD6555F6}"/>
    <cellStyle name="SAPBEXaggData 5 6" xfId="6291" xr:uid="{B175E4A8-D125-4837-AF08-73CEEBF17358}"/>
    <cellStyle name="SAPBEXaggData 6" xfId="2627" xr:uid="{00000000-0005-0000-0000-00009E0F0000}"/>
    <cellStyle name="SAPBEXaggData 6 2" xfId="4269" xr:uid="{00000000-0005-0000-0000-00009F0F0000}"/>
    <cellStyle name="SAPBEXaggData 6 2 2" xfId="7412" xr:uid="{DCF84A23-28D3-476F-8FAB-A31B3DE780EA}"/>
    <cellStyle name="SAPBEXaggData 6 3" xfId="4972" xr:uid="{00000000-0005-0000-0000-0000A00F0000}"/>
    <cellStyle name="SAPBEXaggData 6 3 2" xfId="7964" xr:uid="{AFB086E3-FDC2-4A47-BC02-D66DE23B8E9E}"/>
    <cellStyle name="SAPBEXaggData 6 4" xfId="4832" xr:uid="{00000000-0005-0000-0000-0000A10F0000}"/>
    <cellStyle name="SAPBEXaggData 6 4 2" xfId="7824" xr:uid="{58C0F81B-5CF7-42C7-A1D1-DB2F0A15CAF6}"/>
    <cellStyle name="SAPBEXaggData 6 5" xfId="3801" xr:uid="{00000000-0005-0000-0000-0000A20F0000}"/>
    <cellStyle name="SAPBEXaggData 6 5 2" xfId="6981" xr:uid="{69366E79-0017-45AE-96CB-A734165C6898}"/>
    <cellStyle name="SAPBEXaggData 6 6" xfId="6170" xr:uid="{E3EB0D54-C615-4C39-A6EC-EF7F1CF4B86F}"/>
    <cellStyle name="SAPBEXaggData 7" xfId="3862" xr:uid="{00000000-0005-0000-0000-0000A30F0000}"/>
    <cellStyle name="SAPBEXaggData 7 2" xfId="7025" xr:uid="{0BACDBFE-C1EC-4324-87C0-9E430C976F57}"/>
    <cellStyle name="SAPBEXaggData 8" xfId="3605" xr:uid="{00000000-0005-0000-0000-0000A40F0000}"/>
    <cellStyle name="SAPBEXaggData 8 2" xfId="6878" xr:uid="{2EFB360D-7E96-4AC9-9F25-7796AD508386}"/>
    <cellStyle name="SAPBEXaggData 9" xfId="5109" xr:uid="{00000000-0005-0000-0000-0000A50F0000}"/>
    <cellStyle name="SAPBEXaggData 9 2" xfId="8100" xr:uid="{EAD8FBF3-BCE7-4F23-A6C9-FFCCB62BE95C}"/>
    <cellStyle name="SAPBEXaggDataEmph" xfId="1946" xr:uid="{00000000-0005-0000-0000-0000A60F0000}"/>
    <cellStyle name="SAPBEXaggDataEmph 2" xfId="1947" xr:uid="{00000000-0005-0000-0000-0000A70F0000}"/>
    <cellStyle name="SAPBEXaggDataEmph 2 2" xfId="2923" xr:uid="{00000000-0005-0000-0000-0000A80F0000}"/>
    <cellStyle name="SAPBEXaggDataEmph 2 2 2" xfId="4540" xr:uid="{00000000-0005-0000-0000-0000A90F0000}"/>
    <cellStyle name="SAPBEXaggDataEmph 2 2 2 2" xfId="7584" xr:uid="{AD90AB52-B4F6-44EC-85CB-534972802B01}"/>
    <cellStyle name="SAPBEXaggDataEmph 2 2 3" xfId="5153" xr:uid="{00000000-0005-0000-0000-0000AA0F0000}"/>
    <cellStyle name="SAPBEXaggDataEmph 2 2 3 2" xfId="8144" xr:uid="{10AE079E-DF3F-41FA-9E44-753F6CD4F704}"/>
    <cellStyle name="SAPBEXaggDataEmph 2 2 4" xfId="5375" xr:uid="{00000000-0005-0000-0000-0000AB0F0000}"/>
    <cellStyle name="SAPBEXaggDataEmph 2 2 4 2" xfId="8358" xr:uid="{2FED0F45-6854-4306-835A-20EF68D1791B}"/>
    <cellStyle name="SAPBEXaggDataEmph 2 2 5" xfId="5511" xr:uid="{00000000-0005-0000-0000-0000AC0F0000}"/>
    <cellStyle name="SAPBEXaggDataEmph 2 2 5 2" xfId="8493" xr:uid="{548E40A1-CAA4-43D0-B378-31CA62162945}"/>
    <cellStyle name="SAPBEXaggDataEmph 2 2 6" xfId="5785" xr:uid="{00000000-0005-0000-0000-0000AD0F0000}"/>
    <cellStyle name="SAPBEXaggDataEmph 2 2 6 2" xfId="8763" xr:uid="{189AF76E-EB0B-4629-9DEF-ECAFD435F1B7}"/>
    <cellStyle name="SAPBEXaggDataEmph 2 2 7" xfId="6318" xr:uid="{B717FDFB-BC76-4037-9937-2F5F14F61927}"/>
    <cellStyle name="SAPBEXaggDataEmph 2 3" xfId="2586" xr:uid="{00000000-0005-0000-0000-0000AE0F0000}"/>
    <cellStyle name="SAPBEXaggDataEmph 2 3 2" xfId="4229" xr:uid="{00000000-0005-0000-0000-0000AF0F0000}"/>
    <cellStyle name="SAPBEXaggDataEmph 2 3 2 2" xfId="7372" xr:uid="{81D4C330-DA41-46E2-82C8-98C644FCD953}"/>
    <cellStyle name="SAPBEXaggDataEmph 2 3 3" xfId="4931" xr:uid="{00000000-0005-0000-0000-0000B00F0000}"/>
    <cellStyle name="SAPBEXaggDataEmph 2 3 3 2" xfId="7923" xr:uid="{75693880-6B3B-4BEF-B668-CA17E88FE67E}"/>
    <cellStyle name="SAPBEXaggDataEmph 2 3 4" xfId="4057" xr:uid="{00000000-0005-0000-0000-0000B10F0000}"/>
    <cellStyle name="SAPBEXaggDataEmph 2 3 4 2" xfId="7204" xr:uid="{F7350925-C46E-420D-B25B-045FE76B0821}"/>
    <cellStyle name="SAPBEXaggDataEmph 2 3 5" xfId="3327" xr:uid="{00000000-0005-0000-0000-0000B20F0000}"/>
    <cellStyle name="SAPBEXaggDataEmph 2 3 5 2" xfId="6623" xr:uid="{C3AF9BE6-2D54-4224-A2BC-9466807057B3}"/>
    <cellStyle name="SAPBEXaggDataEmph 2 3 6" xfId="3765" xr:uid="{00000000-0005-0000-0000-0000B30F0000}"/>
    <cellStyle name="SAPBEXaggDataEmph 2 3 6 2" xfId="6945" xr:uid="{CB2BA2BC-F7C0-40A7-9D13-4F90CD25C3DD}"/>
    <cellStyle name="SAPBEXaggDataEmph 2 3 7" xfId="6132" xr:uid="{4F0DD431-D101-4E09-9DEA-E895EE90CA10}"/>
    <cellStyle name="SAPBEXaggDataEmph 2 4" xfId="3066" xr:uid="{00000000-0005-0000-0000-0000B40F0000}"/>
    <cellStyle name="SAPBEXaggDataEmph 2 4 2" xfId="4679" xr:uid="{00000000-0005-0000-0000-0000B50F0000}"/>
    <cellStyle name="SAPBEXaggDataEmph 2 4 2 2" xfId="7715" xr:uid="{8AF36BCB-8DAC-467E-96CD-A53C5EE4A9DD}"/>
    <cellStyle name="SAPBEXaggDataEmph 2 4 3" xfId="5280" xr:uid="{00000000-0005-0000-0000-0000B60F0000}"/>
    <cellStyle name="SAPBEXaggDataEmph 2 4 3 2" xfId="8263" xr:uid="{2B85790B-2ABE-4ABC-A8DF-F25EB6F5BE53}"/>
    <cellStyle name="SAPBEXaggDataEmph 2 4 4" xfId="5601" xr:uid="{00000000-0005-0000-0000-0000B70F0000}"/>
    <cellStyle name="SAPBEXaggDataEmph 2 4 4 2" xfId="8583" xr:uid="{8D90F97B-A673-4FF6-884D-4BC14CD4023B}"/>
    <cellStyle name="SAPBEXaggDataEmph 2 4 5" xfId="5875" xr:uid="{00000000-0005-0000-0000-0000B80F0000}"/>
    <cellStyle name="SAPBEXaggDataEmph 2 4 5 2" xfId="8853" xr:uid="{E2418658-9024-42C6-AA01-0AA37940350A}"/>
    <cellStyle name="SAPBEXaggDataEmph 2 4 6" xfId="6437" xr:uid="{D5D2879B-462A-4439-9C7B-15285D69077B}"/>
    <cellStyle name="SAPBEXaggDataEmph 2 5" xfId="3097" xr:uid="{00000000-0005-0000-0000-0000B90F0000}"/>
    <cellStyle name="SAPBEXaggDataEmph 2 5 2" xfId="4709" xr:uid="{00000000-0005-0000-0000-0000BA0F0000}"/>
    <cellStyle name="SAPBEXaggDataEmph 2 5 2 2" xfId="7744" xr:uid="{056C556F-F957-4F17-B58B-0CDA298BCB91}"/>
    <cellStyle name="SAPBEXaggDataEmph 2 5 3" xfId="5310" xr:uid="{00000000-0005-0000-0000-0000BB0F0000}"/>
    <cellStyle name="SAPBEXaggDataEmph 2 5 3 2" xfId="8293" xr:uid="{C99DD047-6DB8-41C3-A4E0-5D8B3588DA15}"/>
    <cellStyle name="SAPBEXaggDataEmph 2 5 4" xfId="5631" xr:uid="{00000000-0005-0000-0000-0000BC0F0000}"/>
    <cellStyle name="SAPBEXaggDataEmph 2 5 4 2" xfId="8613" xr:uid="{0B5224AE-C151-41C5-AA6D-A224B852C843}"/>
    <cellStyle name="SAPBEXaggDataEmph 2 5 5" xfId="5905" xr:uid="{00000000-0005-0000-0000-0000BD0F0000}"/>
    <cellStyle name="SAPBEXaggDataEmph 2 5 5 2" xfId="8883" xr:uid="{53F6501F-6105-4B3D-850B-D998838BA09B}"/>
    <cellStyle name="SAPBEXaggDataEmph 2 5 6" xfId="6466" xr:uid="{79CFEA44-2A56-4049-B6D4-2B3472751A1B}"/>
    <cellStyle name="SAPBEXaggDataEmph 2 6" xfId="3865" xr:uid="{00000000-0005-0000-0000-0000BE0F0000}"/>
    <cellStyle name="SAPBEXaggDataEmph 2 6 2" xfId="7028" xr:uid="{D36B2F7F-A23F-48B1-917C-68E434881B2F}"/>
    <cellStyle name="SAPBEXaggDataEmph 2 7" xfId="4814" xr:uid="{00000000-0005-0000-0000-0000BF0F0000}"/>
    <cellStyle name="SAPBEXaggDataEmph 2 7 2" xfId="7806" xr:uid="{EB4F1F1F-5E25-4052-9315-4F07C3735A0B}"/>
    <cellStyle name="SAPBEXaggDataEmph 2 8" xfId="5110" xr:uid="{00000000-0005-0000-0000-0000C00F0000}"/>
    <cellStyle name="SAPBEXaggDataEmph 2 8 2" xfId="8101" xr:uid="{25D8DD65-0504-45CE-8235-8164A2438FCB}"/>
    <cellStyle name="SAPBEXaggDataEmph 3" xfId="2922" xr:uid="{00000000-0005-0000-0000-0000C10F0000}"/>
    <cellStyle name="SAPBEXaggDataEmph 3 2" xfId="4539" xr:uid="{00000000-0005-0000-0000-0000C20F0000}"/>
    <cellStyle name="SAPBEXaggDataEmph 3 2 2" xfId="7583" xr:uid="{87BD4B91-DC45-4771-8845-951B325CAB99}"/>
    <cellStyle name="SAPBEXaggDataEmph 3 3" xfId="5152" xr:uid="{00000000-0005-0000-0000-0000C30F0000}"/>
    <cellStyle name="SAPBEXaggDataEmph 3 3 2" xfId="8143" xr:uid="{8BEAF50D-D954-47C1-85E1-02DC7FBF8755}"/>
    <cellStyle name="SAPBEXaggDataEmph 3 4" xfId="5374" xr:uid="{00000000-0005-0000-0000-0000C40F0000}"/>
    <cellStyle name="SAPBEXaggDataEmph 3 4 2" xfId="8357" xr:uid="{9A751DDA-D286-4DF9-82DC-243D9318BE25}"/>
    <cellStyle name="SAPBEXaggDataEmph 3 5" xfId="5510" xr:uid="{00000000-0005-0000-0000-0000C50F0000}"/>
    <cellStyle name="SAPBEXaggDataEmph 3 5 2" xfId="8492" xr:uid="{524344A4-77BF-43E5-BFD0-0DA2B09100A0}"/>
    <cellStyle name="SAPBEXaggDataEmph 3 6" xfId="5784" xr:uid="{00000000-0005-0000-0000-0000C60F0000}"/>
    <cellStyle name="SAPBEXaggDataEmph 3 6 2" xfId="8762" xr:uid="{C6FD7A2D-B7F7-4F12-8EF9-CC37745A23A5}"/>
    <cellStyle name="SAPBEXaggDataEmph 3 7" xfId="6317" xr:uid="{A9F60532-EABD-49BF-804D-4A137B943163}"/>
    <cellStyle name="SAPBEXaggDataEmph 4" xfId="2587" xr:uid="{00000000-0005-0000-0000-0000C70F0000}"/>
    <cellStyle name="SAPBEXaggDataEmph 4 2" xfId="4230" xr:uid="{00000000-0005-0000-0000-0000C80F0000}"/>
    <cellStyle name="SAPBEXaggDataEmph 4 2 2" xfId="7373" xr:uid="{C1170BA8-05F2-4D8C-8138-718A33AA7618}"/>
    <cellStyle name="SAPBEXaggDataEmph 4 3" xfId="4932" xr:uid="{00000000-0005-0000-0000-0000C90F0000}"/>
    <cellStyle name="SAPBEXaggDataEmph 4 3 2" xfId="7924" xr:uid="{15B9A2A9-8E58-4377-B53F-3DBF5D7F9ECB}"/>
    <cellStyle name="SAPBEXaggDataEmph 4 4" xfId="4058" xr:uid="{00000000-0005-0000-0000-0000CA0F0000}"/>
    <cellStyle name="SAPBEXaggDataEmph 4 4 2" xfId="7205" xr:uid="{BDB818BE-674F-45C9-9939-E3EE789EA591}"/>
    <cellStyle name="SAPBEXaggDataEmph 4 5" xfId="3326" xr:uid="{00000000-0005-0000-0000-0000CB0F0000}"/>
    <cellStyle name="SAPBEXaggDataEmph 4 5 2" xfId="6622" xr:uid="{A837C430-603A-405C-B90A-B766FDF13933}"/>
    <cellStyle name="SAPBEXaggDataEmph 4 6" xfId="3766" xr:uid="{00000000-0005-0000-0000-0000CC0F0000}"/>
    <cellStyle name="SAPBEXaggDataEmph 4 6 2" xfId="6946" xr:uid="{1B92B114-6F07-444D-83F6-0BE5D0D864CA}"/>
    <cellStyle name="SAPBEXaggDataEmph 4 7" xfId="6133" xr:uid="{06C17C63-61E0-4CDD-88E0-3CB09A9F6BA7}"/>
    <cellStyle name="SAPBEXaggDataEmph 5" xfId="2801" xr:uid="{00000000-0005-0000-0000-0000CD0F0000}"/>
    <cellStyle name="SAPBEXaggDataEmph 5 2" xfId="4424" xr:uid="{00000000-0005-0000-0000-0000CE0F0000}"/>
    <cellStyle name="SAPBEXaggDataEmph 5 2 2" xfId="7550" xr:uid="{9A67565D-B4CF-4FBB-B6EC-3BAFF15A5067}"/>
    <cellStyle name="SAPBEXaggDataEmph 5 3" xfId="5099" xr:uid="{00000000-0005-0000-0000-0000CF0F0000}"/>
    <cellStyle name="SAPBEXaggDataEmph 5 3 2" xfId="8090" xr:uid="{2E5F155C-656D-47E9-932D-5331E65AC46D}"/>
    <cellStyle name="SAPBEXaggDataEmph 5 4" xfId="4810" xr:uid="{00000000-0005-0000-0000-0000D00F0000}"/>
    <cellStyle name="SAPBEXaggDataEmph 5 4 2" xfId="7802" xr:uid="{EADFAFD5-9A0D-4F5D-A06E-EAEDEA25068B}"/>
    <cellStyle name="SAPBEXaggDataEmph 5 5" xfId="5754" xr:uid="{00000000-0005-0000-0000-0000D10F0000}"/>
    <cellStyle name="SAPBEXaggDataEmph 5 5 2" xfId="8732" xr:uid="{E5AE0DC5-812E-4155-BE5F-70EF3F6B6AD7}"/>
    <cellStyle name="SAPBEXaggDataEmph 5 6" xfId="6293" xr:uid="{5FC91477-AE05-43C8-B5A1-47D4B8E81805}"/>
    <cellStyle name="SAPBEXaggDataEmph 6" xfId="3130" xr:uid="{00000000-0005-0000-0000-0000D20F0000}"/>
    <cellStyle name="SAPBEXaggDataEmph 6 2" xfId="4742" xr:uid="{00000000-0005-0000-0000-0000D30F0000}"/>
    <cellStyle name="SAPBEXaggDataEmph 6 2 2" xfId="7776" xr:uid="{3080E9D7-51F1-4076-9332-3B7C5C35FEAE}"/>
    <cellStyle name="SAPBEXaggDataEmph 6 3" xfId="5342" xr:uid="{00000000-0005-0000-0000-0000D40F0000}"/>
    <cellStyle name="SAPBEXaggDataEmph 6 3 2" xfId="8325" xr:uid="{A70B31FA-A4A5-46D1-8880-0CC802E9F42D}"/>
    <cellStyle name="SAPBEXaggDataEmph 6 4" xfId="5664" xr:uid="{00000000-0005-0000-0000-0000D50F0000}"/>
    <cellStyle name="SAPBEXaggDataEmph 6 4 2" xfId="8645" xr:uid="{92C43273-536C-411F-A913-7F67CD16382A}"/>
    <cellStyle name="SAPBEXaggDataEmph 6 5" xfId="5937" xr:uid="{00000000-0005-0000-0000-0000D60F0000}"/>
    <cellStyle name="SAPBEXaggDataEmph 6 5 2" xfId="8915" xr:uid="{CFF6CB17-67EF-423D-B589-D8E0A5D48622}"/>
    <cellStyle name="SAPBEXaggDataEmph 6 6" xfId="6497" xr:uid="{1078D4AB-1147-45F0-82B8-A7A3CED911F0}"/>
    <cellStyle name="SAPBEXaggDataEmph 7" xfId="3864" xr:uid="{00000000-0005-0000-0000-0000D70F0000}"/>
    <cellStyle name="SAPBEXaggDataEmph 7 2" xfId="7027" xr:uid="{82A3512A-5FF0-4DC5-8803-D9E692D7C437}"/>
    <cellStyle name="SAPBEXaggDataEmph 8" xfId="3607" xr:uid="{00000000-0005-0000-0000-0000D80F0000}"/>
    <cellStyle name="SAPBEXaggDataEmph 8 2" xfId="6880" xr:uid="{2D112625-3B51-412D-A2D4-F08F899C1050}"/>
    <cellStyle name="SAPBEXaggDataEmph 9" xfId="3419" xr:uid="{00000000-0005-0000-0000-0000D90F0000}"/>
    <cellStyle name="SAPBEXaggDataEmph 9 2" xfId="6708" xr:uid="{321DFC1A-13FD-4ED3-8B8E-49FBFF85D331}"/>
    <cellStyle name="SAPBEXaggItem" xfId="1948" xr:uid="{00000000-0005-0000-0000-0000DA0F0000}"/>
    <cellStyle name="SAPBEXaggItem 2" xfId="1949" xr:uid="{00000000-0005-0000-0000-0000DB0F0000}"/>
    <cellStyle name="SAPBEXaggItem 2 2" xfId="2925" xr:uid="{00000000-0005-0000-0000-0000DC0F0000}"/>
    <cellStyle name="SAPBEXaggItem 2 2 2" xfId="4542" xr:uid="{00000000-0005-0000-0000-0000DD0F0000}"/>
    <cellStyle name="SAPBEXaggItem 2 2 2 2" xfId="7586" xr:uid="{551CA6CE-08EF-432E-ADB7-775EF48F24D0}"/>
    <cellStyle name="SAPBEXaggItem 2 2 3" xfId="5155" xr:uid="{00000000-0005-0000-0000-0000DE0F0000}"/>
    <cellStyle name="SAPBEXaggItem 2 2 3 2" xfId="8146" xr:uid="{4AC19E57-6D99-4462-BB66-3FB610B753BF}"/>
    <cellStyle name="SAPBEXaggItem 2 2 4" xfId="5377" xr:uid="{00000000-0005-0000-0000-0000DF0F0000}"/>
    <cellStyle name="SAPBEXaggItem 2 2 4 2" xfId="8360" xr:uid="{C4B2E8B4-62CD-45D0-AE07-D6AD8EE69B9E}"/>
    <cellStyle name="SAPBEXaggItem 2 2 5" xfId="5513" xr:uid="{00000000-0005-0000-0000-0000E00F0000}"/>
    <cellStyle name="SAPBEXaggItem 2 2 5 2" xfId="8495" xr:uid="{4C325915-2AEA-4724-A0DC-4B5C28E23956}"/>
    <cellStyle name="SAPBEXaggItem 2 2 6" xfId="5787" xr:uid="{00000000-0005-0000-0000-0000E10F0000}"/>
    <cellStyle name="SAPBEXaggItem 2 2 6 2" xfId="8765" xr:uid="{04CF22AC-B778-4E41-AAE4-853B6EF44D2B}"/>
    <cellStyle name="SAPBEXaggItem 2 2 7" xfId="6320" xr:uid="{BCF59801-D52D-4B29-B3E1-130B1DC0E752}"/>
    <cellStyle name="SAPBEXaggItem 2 3" xfId="3047" xr:uid="{00000000-0005-0000-0000-0000E20F0000}"/>
    <cellStyle name="SAPBEXaggItem 2 3 2" xfId="4660" xr:uid="{00000000-0005-0000-0000-0000E30F0000}"/>
    <cellStyle name="SAPBEXaggItem 2 3 2 2" xfId="7696" xr:uid="{B79AAFF6-DF9B-421F-8FEF-60C146E36591}"/>
    <cellStyle name="SAPBEXaggItem 2 3 3" xfId="5261" xr:uid="{00000000-0005-0000-0000-0000E40F0000}"/>
    <cellStyle name="SAPBEXaggItem 2 3 3 2" xfId="8244" xr:uid="{C8FB605C-CA9C-4716-9888-8E79176FE40C}"/>
    <cellStyle name="SAPBEXaggItem 2 3 4" xfId="5431" xr:uid="{00000000-0005-0000-0000-0000E50F0000}"/>
    <cellStyle name="SAPBEXaggItem 2 3 4 2" xfId="8413" xr:uid="{7FF4A947-2501-46D3-8724-9A2DBB0C24B1}"/>
    <cellStyle name="SAPBEXaggItem 2 3 5" xfId="5582" xr:uid="{00000000-0005-0000-0000-0000E60F0000}"/>
    <cellStyle name="SAPBEXaggItem 2 3 5 2" xfId="8564" xr:uid="{67E380A0-C8DF-4499-BEBE-A2C6C3877AA4}"/>
    <cellStyle name="SAPBEXaggItem 2 3 6" xfId="5856" xr:uid="{00000000-0005-0000-0000-0000E70F0000}"/>
    <cellStyle name="SAPBEXaggItem 2 3 6 2" xfId="8834" xr:uid="{4AFBC326-C010-456C-A111-49DD1C0479E8}"/>
    <cellStyle name="SAPBEXaggItem 2 3 7" xfId="6424" xr:uid="{ED1FC112-9C58-4A7A-A7DA-6FC85469D94C}"/>
    <cellStyle name="SAPBEXaggItem 2 4" xfId="2810" xr:uid="{00000000-0005-0000-0000-0000E80F0000}"/>
    <cellStyle name="SAPBEXaggItem 2 4 2" xfId="4433" xr:uid="{00000000-0005-0000-0000-0000E90F0000}"/>
    <cellStyle name="SAPBEXaggItem 2 4 2 2" xfId="7551" xr:uid="{ED107FC7-04CF-4918-A130-08C171BC2CA9}"/>
    <cellStyle name="SAPBEXaggItem 2 4 3" xfId="5103" xr:uid="{00000000-0005-0000-0000-0000EA0F0000}"/>
    <cellStyle name="SAPBEXaggItem 2 4 3 2" xfId="8094" xr:uid="{E17F3FC9-4494-48D5-A926-6FBF70C94893}"/>
    <cellStyle name="SAPBEXaggItem 2 4 4" xfId="3838" xr:uid="{00000000-0005-0000-0000-0000EB0F0000}"/>
    <cellStyle name="SAPBEXaggItem 2 4 4 2" xfId="7007" xr:uid="{3EAEF11F-2684-4B16-BF1E-CDFB25099E37}"/>
    <cellStyle name="SAPBEXaggItem 2 4 5" xfId="5755" xr:uid="{00000000-0005-0000-0000-0000EC0F0000}"/>
    <cellStyle name="SAPBEXaggItem 2 4 5 2" xfId="8733" xr:uid="{76CD250D-5BA5-43D3-BC3B-2E678DBC722E}"/>
    <cellStyle name="SAPBEXaggItem 2 4 6" xfId="6294" xr:uid="{F2B18480-8679-4B73-B4D2-178C73A9F47A}"/>
    <cellStyle name="SAPBEXaggItem 2 5" xfId="3044" xr:uid="{00000000-0005-0000-0000-0000ED0F0000}"/>
    <cellStyle name="SAPBEXaggItem 2 5 2" xfId="4658" xr:uid="{00000000-0005-0000-0000-0000EE0F0000}"/>
    <cellStyle name="SAPBEXaggItem 2 5 2 2" xfId="7694" xr:uid="{5C43502C-25BB-4EC8-A9A1-43D2A285C705}"/>
    <cellStyle name="SAPBEXaggItem 2 5 3" xfId="5258" xr:uid="{00000000-0005-0000-0000-0000EF0F0000}"/>
    <cellStyle name="SAPBEXaggItem 2 5 3 2" xfId="8241" xr:uid="{92C4C395-1FDC-49F1-9B8C-147D36BFA782}"/>
    <cellStyle name="SAPBEXaggItem 2 5 4" xfId="5579" xr:uid="{00000000-0005-0000-0000-0000F00F0000}"/>
    <cellStyle name="SAPBEXaggItem 2 5 4 2" xfId="8561" xr:uid="{C50F10BD-8CB8-4E09-A53F-03DADC6045B1}"/>
    <cellStyle name="SAPBEXaggItem 2 5 5" xfId="5853" xr:uid="{00000000-0005-0000-0000-0000F10F0000}"/>
    <cellStyle name="SAPBEXaggItem 2 5 5 2" xfId="8831" xr:uid="{561472E7-579F-4A28-8A2A-AC6619FBFC92}"/>
    <cellStyle name="SAPBEXaggItem 2 5 6" xfId="6421" xr:uid="{74967FC4-E48F-44B0-A97B-4D425A41962C}"/>
    <cellStyle name="SAPBEXaggItem 2 6" xfId="3867" xr:uid="{00000000-0005-0000-0000-0000F20F0000}"/>
    <cellStyle name="SAPBEXaggItem 2 6 2" xfId="7030" xr:uid="{4B6FDDD5-8A7B-4939-815D-5B669634B54D}"/>
    <cellStyle name="SAPBEXaggItem 2 7" xfId="3609" xr:uid="{00000000-0005-0000-0000-0000F30F0000}"/>
    <cellStyle name="SAPBEXaggItem 2 7 2" xfId="6882" xr:uid="{699FC430-0389-44E1-BD27-0D83EAC6BBD5}"/>
    <cellStyle name="SAPBEXaggItem 2 8" xfId="3417" xr:uid="{00000000-0005-0000-0000-0000F40F0000}"/>
    <cellStyle name="SAPBEXaggItem 2 8 2" xfId="6706" xr:uid="{FA57F0C6-7F46-4AFF-97D9-FEA9FE4DE77D}"/>
    <cellStyle name="SAPBEXaggItem 3" xfId="2924" xr:uid="{00000000-0005-0000-0000-0000F50F0000}"/>
    <cellStyle name="SAPBEXaggItem 3 2" xfId="4541" xr:uid="{00000000-0005-0000-0000-0000F60F0000}"/>
    <cellStyle name="SAPBEXaggItem 3 2 2" xfId="7585" xr:uid="{0E99B6A4-8F1A-4A40-8955-5CFAE2FC72EC}"/>
    <cellStyle name="SAPBEXaggItem 3 3" xfId="5154" xr:uid="{00000000-0005-0000-0000-0000F70F0000}"/>
    <cellStyle name="SAPBEXaggItem 3 3 2" xfId="8145" xr:uid="{2085AE51-6C1F-4C53-A8B2-69D7B01C17AE}"/>
    <cellStyle name="SAPBEXaggItem 3 4" xfId="5376" xr:uid="{00000000-0005-0000-0000-0000F80F0000}"/>
    <cellStyle name="SAPBEXaggItem 3 4 2" xfId="8359" xr:uid="{2F6C6658-C119-4831-BCE1-E9D5B9B4829A}"/>
    <cellStyle name="SAPBEXaggItem 3 5" xfId="5512" xr:uid="{00000000-0005-0000-0000-0000F90F0000}"/>
    <cellStyle name="SAPBEXaggItem 3 5 2" xfId="8494" xr:uid="{238E28CF-19D8-4BFA-B392-0103F0D238EF}"/>
    <cellStyle name="SAPBEXaggItem 3 6" xfId="5786" xr:uid="{00000000-0005-0000-0000-0000FA0F0000}"/>
    <cellStyle name="SAPBEXaggItem 3 6 2" xfId="8764" xr:uid="{EB838DF6-0F6E-499A-A42C-19BA4CBDA28A}"/>
    <cellStyle name="SAPBEXaggItem 3 7" xfId="6319" xr:uid="{846C742B-E015-430F-B2D4-D79D998CF8CB}"/>
    <cellStyle name="SAPBEXaggItem 4" xfId="2585" xr:uid="{00000000-0005-0000-0000-0000FB0F0000}"/>
    <cellStyle name="SAPBEXaggItem 4 2" xfId="4228" xr:uid="{00000000-0005-0000-0000-0000FC0F0000}"/>
    <cellStyle name="SAPBEXaggItem 4 2 2" xfId="7371" xr:uid="{944A11E1-F8AD-478A-9D4F-311A525320C8}"/>
    <cellStyle name="SAPBEXaggItem 4 3" xfId="4930" xr:uid="{00000000-0005-0000-0000-0000FD0F0000}"/>
    <cellStyle name="SAPBEXaggItem 4 3 2" xfId="7922" xr:uid="{68617452-D201-41CE-A263-E22A6FFDF473}"/>
    <cellStyle name="SAPBEXaggItem 4 4" xfId="4056" xr:uid="{00000000-0005-0000-0000-0000FE0F0000}"/>
    <cellStyle name="SAPBEXaggItem 4 4 2" xfId="7203" xr:uid="{7B670FC1-413B-4075-8B96-07EAD7B19C05}"/>
    <cellStyle name="SAPBEXaggItem 4 5" xfId="3328" xr:uid="{00000000-0005-0000-0000-0000FF0F0000}"/>
    <cellStyle name="SAPBEXaggItem 4 5 2" xfId="6624" xr:uid="{569871EA-1C8D-4C80-89BB-4C904E637F1F}"/>
    <cellStyle name="SAPBEXaggItem 4 6" xfId="3764" xr:uid="{00000000-0005-0000-0000-000000100000}"/>
    <cellStyle name="SAPBEXaggItem 4 6 2" xfId="6944" xr:uid="{39280A24-265D-4E78-909F-988DD22380A6}"/>
    <cellStyle name="SAPBEXaggItem 4 7" xfId="6131" xr:uid="{E7BCC826-0F17-4D18-8217-E8529220809A}"/>
    <cellStyle name="SAPBEXaggItem 5" xfId="3067" xr:uid="{00000000-0005-0000-0000-000001100000}"/>
    <cellStyle name="SAPBEXaggItem 5 2" xfId="4680" xr:uid="{00000000-0005-0000-0000-000002100000}"/>
    <cellStyle name="SAPBEXaggItem 5 2 2" xfId="7716" xr:uid="{4B271EDF-4A7E-403C-8B31-E70A1FC9CDFC}"/>
    <cellStyle name="SAPBEXaggItem 5 3" xfId="5281" xr:uid="{00000000-0005-0000-0000-000003100000}"/>
    <cellStyle name="SAPBEXaggItem 5 3 2" xfId="8264" xr:uid="{701ABA10-C9D4-44A2-9284-459CAE5DF083}"/>
    <cellStyle name="SAPBEXaggItem 5 4" xfId="5602" xr:uid="{00000000-0005-0000-0000-000004100000}"/>
    <cellStyle name="SAPBEXaggItem 5 4 2" xfId="8584" xr:uid="{F2FDB193-77C3-48B1-9035-9C8C260BAB38}"/>
    <cellStyle name="SAPBEXaggItem 5 5" xfId="5876" xr:uid="{00000000-0005-0000-0000-000005100000}"/>
    <cellStyle name="SAPBEXaggItem 5 5 2" xfId="8854" xr:uid="{8B855D6F-BCFD-4961-969F-B8F19321AD58}"/>
    <cellStyle name="SAPBEXaggItem 5 6" xfId="6438" xr:uid="{8F3FC6C4-040C-43E3-8FC5-88C96229FA37}"/>
    <cellStyle name="SAPBEXaggItem 6" xfId="3107" xr:uid="{00000000-0005-0000-0000-000006100000}"/>
    <cellStyle name="SAPBEXaggItem 6 2" xfId="4719" xr:uid="{00000000-0005-0000-0000-000007100000}"/>
    <cellStyle name="SAPBEXaggItem 6 2 2" xfId="7753" xr:uid="{FC49B171-F1C5-46DD-8B3C-7A4102779493}"/>
    <cellStyle name="SAPBEXaggItem 6 3" xfId="5319" xr:uid="{00000000-0005-0000-0000-000008100000}"/>
    <cellStyle name="SAPBEXaggItem 6 3 2" xfId="8302" xr:uid="{514EF76F-9F6E-499F-9D36-8E28E1949075}"/>
    <cellStyle name="SAPBEXaggItem 6 4" xfId="5641" xr:uid="{00000000-0005-0000-0000-000009100000}"/>
    <cellStyle name="SAPBEXaggItem 6 4 2" xfId="8622" xr:uid="{8A30149B-886A-45AA-8ED1-1577137C2808}"/>
    <cellStyle name="SAPBEXaggItem 6 5" xfId="5914" xr:uid="{00000000-0005-0000-0000-00000A100000}"/>
    <cellStyle name="SAPBEXaggItem 6 5 2" xfId="8892" xr:uid="{D0D12C4E-A634-4654-861F-5FEAFA8671A3}"/>
    <cellStyle name="SAPBEXaggItem 6 6" xfId="6475" xr:uid="{738AF8F6-32CF-4134-A82F-CFCF4A57D954}"/>
    <cellStyle name="SAPBEXaggItem 7" xfId="3866" xr:uid="{00000000-0005-0000-0000-00000B100000}"/>
    <cellStyle name="SAPBEXaggItem 7 2" xfId="7029" xr:uid="{893A1894-06CF-4E48-96FB-B09437735F49}"/>
    <cellStyle name="SAPBEXaggItem 8" xfId="3608" xr:uid="{00000000-0005-0000-0000-00000C100000}"/>
    <cellStyle name="SAPBEXaggItem 8 2" xfId="6881" xr:uid="{05E230CF-82AA-43A5-A4D6-FFC03A0CE498}"/>
    <cellStyle name="SAPBEXaggItem 9" xfId="3418" xr:uid="{00000000-0005-0000-0000-00000D100000}"/>
    <cellStyle name="SAPBEXaggItem 9 2" xfId="6707" xr:uid="{AD52D8ED-DC79-42EA-B3AD-FEDC2C0E327F}"/>
    <cellStyle name="SAPBEXchaText" xfId="1950" xr:uid="{00000000-0005-0000-0000-00000E100000}"/>
    <cellStyle name="SAPBEXexcBad7" xfId="1951" xr:uid="{00000000-0005-0000-0000-00000F100000}"/>
    <cellStyle name="SAPBEXexcBad7 2" xfId="1952" xr:uid="{00000000-0005-0000-0000-000010100000}"/>
    <cellStyle name="SAPBEXexcBad7 2 2" xfId="2927" xr:uid="{00000000-0005-0000-0000-000011100000}"/>
    <cellStyle name="SAPBEXexcBad7 2 2 2" xfId="4544" xr:uid="{00000000-0005-0000-0000-000012100000}"/>
    <cellStyle name="SAPBEXexcBad7 2 2 2 2" xfId="7588" xr:uid="{40D15940-9E63-4210-9A2D-1F17B278AD05}"/>
    <cellStyle name="SAPBEXexcBad7 2 2 3" xfId="5157" xr:uid="{00000000-0005-0000-0000-000013100000}"/>
    <cellStyle name="SAPBEXexcBad7 2 2 3 2" xfId="8148" xr:uid="{F1C43186-A094-4CBC-B583-9B7F5D77CB41}"/>
    <cellStyle name="SAPBEXexcBad7 2 2 4" xfId="5379" xr:uid="{00000000-0005-0000-0000-000014100000}"/>
    <cellStyle name="SAPBEXexcBad7 2 2 4 2" xfId="8362" xr:uid="{4C69D24B-4B76-47E2-90FE-4DA1B8416C84}"/>
    <cellStyle name="SAPBEXexcBad7 2 2 5" xfId="5515" xr:uid="{00000000-0005-0000-0000-000015100000}"/>
    <cellStyle name="SAPBEXexcBad7 2 2 5 2" xfId="8497" xr:uid="{8C490254-325D-4181-8367-5AC9D8518EA4}"/>
    <cellStyle name="SAPBEXexcBad7 2 2 6" xfId="5789" xr:uid="{00000000-0005-0000-0000-000016100000}"/>
    <cellStyle name="SAPBEXexcBad7 2 2 6 2" xfId="8767" xr:uid="{2BDF4DC0-C5E8-4ABF-A5DC-6678C73A4782}"/>
    <cellStyle name="SAPBEXexcBad7 2 2 7" xfId="6322" xr:uid="{073A42A7-BF19-4BE9-9177-BC8DD81A2EB2}"/>
    <cellStyle name="SAPBEXexcBad7 2 3" xfId="3046" xr:uid="{00000000-0005-0000-0000-000017100000}"/>
    <cellStyle name="SAPBEXexcBad7 2 3 2" xfId="4659" xr:uid="{00000000-0005-0000-0000-000018100000}"/>
    <cellStyle name="SAPBEXexcBad7 2 3 2 2" xfId="7695" xr:uid="{FEA02F70-FC3D-47A9-9AF9-E60B18A88265}"/>
    <cellStyle name="SAPBEXexcBad7 2 3 3" xfId="5260" xr:uid="{00000000-0005-0000-0000-000019100000}"/>
    <cellStyle name="SAPBEXexcBad7 2 3 3 2" xfId="8243" xr:uid="{F72F2FEA-EAF7-4A8E-BDA8-4681868E6DD8}"/>
    <cellStyle name="SAPBEXexcBad7 2 3 4" xfId="5430" xr:uid="{00000000-0005-0000-0000-00001A100000}"/>
    <cellStyle name="SAPBEXexcBad7 2 3 4 2" xfId="8412" xr:uid="{1EE1747A-910E-4E2B-BA61-186A05A34848}"/>
    <cellStyle name="SAPBEXexcBad7 2 3 5" xfId="5581" xr:uid="{00000000-0005-0000-0000-00001B100000}"/>
    <cellStyle name="SAPBEXexcBad7 2 3 5 2" xfId="8563" xr:uid="{2A57AE74-6728-4341-A337-0429F4E2D190}"/>
    <cellStyle name="SAPBEXexcBad7 2 3 6" xfId="5855" xr:uid="{00000000-0005-0000-0000-00001C100000}"/>
    <cellStyle name="SAPBEXexcBad7 2 3 6 2" xfId="8833" xr:uid="{C1A56F6D-21BE-4BE5-8E65-D34720C8F13D}"/>
    <cellStyle name="SAPBEXexcBad7 2 3 7" xfId="6423" xr:uid="{501EFB63-7ED1-42BD-A8EF-021A97A89FE3}"/>
    <cellStyle name="SAPBEXexcBad7 2 4" xfId="2812" xr:uid="{00000000-0005-0000-0000-00001D100000}"/>
    <cellStyle name="SAPBEXexcBad7 2 4 2" xfId="4435" xr:uid="{00000000-0005-0000-0000-00001E100000}"/>
    <cellStyle name="SAPBEXexcBad7 2 4 2 2" xfId="7552" xr:uid="{8E62FDB6-4431-491F-8549-5CC78007961D}"/>
    <cellStyle name="SAPBEXexcBad7 2 4 3" xfId="5104" xr:uid="{00000000-0005-0000-0000-00001F100000}"/>
    <cellStyle name="SAPBEXexcBad7 2 4 3 2" xfId="8095" xr:uid="{15FD2605-8C2B-4527-A286-054FD815E821}"/>
    <cellStyle name="SAPBEXexcBad7 2 4 4" xfId="4799" xr:uid="{00000000-0005-0000-0000-000020100000}"/>
    <cellStyle name="SAPBEXexcBad7 2 4 4 2" xfId="7792" xr:uid="{33BF4736-E5D1-469B-94B6-5B589C84228D}"/>
    <cellStyle name="SAPBEXexcBad7 2 4 5" xfId="5756" xr:uid="{00000000-0005-0000-0000-000021100000}"/>
    <cellStyle name="SAPBEXexcBad7 2 4 5 2" xfId="8734" xr:uid="{66FE5926-00E6-448D-A032-EDAC5D672BB3}"/>
    <cellStyle name="SAPBEXexcBad7 2 4 6" xfId="6295" xr:uid="{0559F9D0-7E72-4210-BF57-F02F02853E62}"/>
    <cellStyle name="SAPBEXexcBad7 2 5" xfId="2624" xr:uid="{00000000-0005-0000-0000-000022100000}"/>
    <cellStyle name="SAPBEXexcBad7 2 5 2" xfId="4266" xr:uid="{00000000-0005-0000-0000-000023100000}"/>
    <cellStyle name="SAPBEXexcBad7 2 5 2 2" xfId="7409" xr:uid="{DE90931A-7351-4A28-AB92-61F9D661EF60}"/>
    <cellStyle name="SAPBEXexcBad7 2 5 3" xfId="4969" xr:uid="{00000000-0005-0000-0000-000024100000}"/>
    <cellStyle name="SAPBEXexcBad7 2 5 3 2" xfId="7961" xr:uid="{F75C4461-3B50-4B5E-BD74-3A20B228B7FD}"/>
    <cellStyle name="SAPBEXexcBad7 2 5 4" xfId="3289" xr:uid="{00000000-0005-0000-0000-000025100000}"/>
    <cellStyle name="SAPBEXexcBad7 2 5 4 2" xfId="6585" xr:uid="{B4E24526-1361-40A3-92B3-917E0F095819}"/>
    <cellStyle name="SAPBEXexcBad7 2 5 5" xfId="3798" xr:uid="{00000000-0005-0000-0000-000026100000}"/>
    <cellStyle name="SAPBEXexcBad7 2 5 5 2" xfId="6978" xr:uid="{ACD9389C-6374-4463-8B03-69AD38944825}"/>
    <cellStyle name="SAPBEXexcBad7 2 5 6" xfId="6167" xr:uid="{CABDDF77-1362-406B-9C35-2A1023A3EB7B}"/>
    <cellStyle name="SAPBEXexcBad7 2 6" xfId="3869" xr:uid="{00000000-0005-0000-0000-000027100000}"/>
    <cellStyle name="SAPBEXexcBad7 2 6 2" xfId="7032" xr:uid="{2B0D7765-9BE9-4CBB-9B7D-7E5F437A6202}"/>
    <cellStyle name="SAPBEXexcBad7 2 7" xfId="3611" xr:uid="{00000000-0005-0000-0000-000028100000}"/>
    <cellStyle name="SAPBEXexcBad7 2 7 2" xfId="6884" xr:uid="{033003D6-9B5C-43F7-99C6-42FB9654ABAA}"/>
    <cellStyle name="SAPBEXexcBad7 2 8" xfId="5112" xr:uid="{00000000-0005-0000-0000-000029100000}"/>
    <cellStyle name="SAPBEXexcBad7 2 8 2" xfId="8103" xr:uid="{BC5B611B-FD2C-4878-9D99-6138217B99EC}"/>
    <cellStyle name="SAPBEXexcBad7 3" xfId="2926" xr:uid="{00000000-0005-0000-0000-00002A100000}"/>
    <cellStyle name="SAPBEXexcBad7 3 2" xfId="4543" xr:uid="{00000000-0005-0000-0000-00002B100000}"/>
    <cellStyle name="SAPBEXexcBad7 3 2 2" xfId="7587" xr:uid="{8B888A5B-2ADF-4859-A7FC-6689F11899E6}"/>
    <cellStyle name="SAPBEXexcBad7 3 3" xfId="5156" xr:uid="{00000000-0005-0000-0000-00002C100000}"/>
    <cellStyle name="SAPBEXexcBad7 3 3 2" xfId="8147" xr:uid="{D633C34B-CA82-4B24-A294-F8C212BD575F}"/>
    <cellStyle name="SAPBEXexcBad7 3 4" xfId="5378" xr:uid="{00000000-0005-0000-0000-00002D100000}"/>
    <cellStyle name="SAPBEXexcBad7 3 4 2" xfId="8361" xr:uid="{0EABC87F-E8F0-449D-BC61-E35414E60390}"/>
    <cellStyle name="SAPBEXexcBad7 3 5" xfId="5514" xr:uid="{00000000-0005-0000-0000-00002E100000}"/>
    <cellStyle name="SAPBEXexcBad7 3 5 2" xfId="8496" xr:uid="{CC3FE0F2-AC02-4DD4-BAD2-508C236BE6C7}"/>
    <cellStyle name="SAPBEXexcBad7 3 6" xfId="5788" xr:uid="{00000000-0005-0000-0000-00002F100000}"/>
    <cellStyle name="SAPBEXexcBad7 3 6 2" xfId="8766" xr:uid="{0933A1B4-D812-4349-991F-EB92A62D52FB}"/>
    <cellStyle name="SAPBEXexcBad7 3 7" xfId="6321" xr:uid="{289BD405-228D-488F-ABD3-7C887F22989A}"/>
    <cellStyle name="SAPBEXexcBad7 4" xfId="2584" xr:uid="{00000000-0005-0000-0000-000030100000}"/>
    <cellStyle name="SAPBEXexcBad7 4 2" xfId="4227" xr:uid="{00000000-0005-0000-0000-000031100000}"/>
    <cellStyle name="SAPBEXexcBad7 4 2 2" xfId="7370" xr:uid="{57D8DFAD-7398-41DC-A10B-E3C2D6680C97}"/>
    <cellStyle name="SAPBEXexcBad7 4 3" xfId="4929" xr:uid="{00000000-0005-0000-0000-000032100000}"/>
    <cellStyle name="SAPBEXexcBad7 4 3 2" xfId="7921" xr:uid="{B2D1FB93-5C91-4C8D-A250-9EC8E2A9D0DF}"/>
    <cellStyle name="SAPBEXexcBad7 4 4" xfId="4142" xr:uid="{00000000-0005-0000-0000-000033100000}"/>
    <cellStyle name="SAPBEXexcBad7 4 4 2" xfId="7286" xr:uid="{D10F88C5-2A3A-40F9-B728-6F286D9BBAE7}"/>
    <cellStyle name="SAPBEXexcBad7 4 5" xfId="3329" xr:uid="{00000000-0005-0000-0000-000034100000}"/>
    <cellStyle name="SAPBEXexcBad7 4 5 2" xfId="6625" xr:uid="{AA07C88F-CE96-4223-9ECE-7C2024C9A661}"/>
    <cellStyle name="SAPBEXexcBad7 4 6" xfId="3763" xr:uid="{00000000-0005-0000-0000-000035100000}"/>
    <cellStyle name="SAPBEXexcBad7 4 6 2" xfId="6943" xr:uid="{A25A73FA-C5EA-46C2-A559-B5F5B6AEF119}"/>
    <cellStyle name="SAPBEXexcBad7 4 7" xfId="6130" xr:uid="{AF2EFA68-73E1-4587-9430-42A97E3B8EEB}"/>
    <cellStyle name="SAPBEXexcBad7 5" xfId="3068" xr:uid="{00000000-0005-0000-0000-000036100000}"/>
    <cellStyle name="SAPBEXexcBad7 5 2" xfId="4681" xr:uid="{00000000-0005-0000-0000-000037100000}"/>
    <cellStyle name="SAPBEXexcBad7 5 2 2" xfId="7717" xr:uid="{3BDE5AB7-301A-4D0D-B802-DE33F2BBB7DF}"/>
    <cellStyle name="SAPBEXexcBad7 5 3" xfId="5282" xr:uid="{00000000-0005-0000-0000-000038100000}"/>
    <cellStyle name="SAPBEXexcBad7 5 3 2" xfId="8265" xr:uid="{1EDB2942-C398-4E49-A56C-404C391CFF54}"/>
    <cellStyle name="SAPBEXexcBad7 5 4" xfId="5603" xr:uid="{00000000-0005-0000-0000-000039100000}"/>
    <cellStyle name="SAPBEXexcBad7 5 4 2" xfId="8585" xr:uid="{F2B7BC96-1484-498D-9581-61C8F9DB5039}"/>
    <cellStyle name="SAPBEXexcBad7 5 5" xfId="5877" xr:uid="{00000000-0005-0000-0000-00003A100000}"/>
    <cellStyle name="SAPBEXexcBad7 5 5 2" xfId="8855" xr:uid="{277561B0-5E8D-4FF0-AFF7-37EF83DA7E1B}"/>
    <cellStyle name="SAPBEXexcBad7 5 6" xfId="6439" xr:uid="{7A224931-53B8-4D98-ADCC-3948A3C3F3E1}"/>
    <cellStyle name="SAPBEXexcBad7 6" xfId="2625" xr:uid="{00000000-0005-0000-0000-00003B100000}"/>
    <cellStyle name="SAPBEXexcBad7 6 2" xfId="4267" xr:uid="{00000000-0005-0000-0000-00003C100000}"/>
    <cellStyle name="SAPBEXexcBad7 6 2 2" xfId="7410" xr:uid="{B37632F8-BCDE-49D3-9C0C-E1E6C7781DFD}"/>
    <cellStyle name="SAPBEXexcBad7 6 3" xfId="4970" xr:uid="{00000000-0005-0000-0000-00003D100000}"/>
    <cellStyle name="SAPBEXexcBad7 6 3 2" xfId="7962" xr:uid="{95057135-4354-4187-A530-D018AE80382A}"/>
    <cellStyle name="SAPBEXexcBad7 6 4" xfId="3288" xr:uid="{00000000-0005-0000-0000-00003E100000}"/>
    <cellStyle name="SAPBEXexcBad7 6 4 2" xfId="6584" xr:uid="{AC4C3DF3-7E2B-4951-862E-79E5CC3E63BC}"/>
    <cellStyle name="SAPBEXexcBad7 6 5" xfId="3799" xr:uid="{00000000-0005-0000-0000-00003F100000}"/>
    <cellStyle name="SAPBEXexcBad7 6 5 2" xfId="6979" xr:uid="{9A1E3386-B148-49CD-AE8C-F738970E8C02}"/>
    <cellStyle name="SAPBEXexcBad7 6 6" xfId="6168" xr:uid="{AA60E177-0702-4EA5-A686-1878FA629A78}"/>
    <cellStyle name="SAPBEXexcBad7 7" xfId="3868" xr:uid="{00000000-0005-0000-0000-000040100000}"/>
    <cellStyle name="SAPBEXexcBad7 7 2" xfId="7031" xr:uid="{33FBDE1B-99D0-4B01-A17D-F8A4F37BD12D}"/>
    <cellStyle name="SAPBEXexcBad7 8" xfId="3610" xr:uid="{00000000-0005-0000-0000-000041100000}"/>
    <cellStyle name="SAPBEXexcBad7 8 2" xfId="6883" xr:uid="{310866B2-46A8-4FA7-AD88-836D4E39AB7A}"/>
    <cellStyle name="SAPBEXexcBad7 9" xfId="5113" xr:uid="{00000000-0005-0000-0000-000042100000}"/>
    <cellStyle name="SAPBEXexcBad7 9 2" xfId="8104" xr:uid="{22DB4BB3-02D2-4C92-9833-965FCDFF7F62}"/>
    <cellStyle name="SAPBEXexcBad8" xfId="1953" xr:uid="{00000000-0005-0000-0000-000043100000}"/>
    <cellStyle name="SAPBEXexcBad8 2" xfId="1954" xr:uid="{00000000-0005-0000-0000-000044100000}"/>
    <cellStyle name="SAPBEXexcBad8 2 2" xfId="2929" xr:uid="{00000000-0005-0000-0000-000045100000}"/>
    <cellStyle name="SAPBEXexcBad8 2 2 2" xfId="4546" xr:uid="{00000000-0005-0000-0000-000046100000}"/>
    <cellStyle name="SAPBEXexcBad8 2 2 2 2" xfId="7590" xr:uid="{9C5F0BDE-0BB6-4CA7-8FF2-331174C2F320}"/>
    <cellStyle name="SAPBEXexcBad8 2 2 3" xfId="5159" xr:uid="{00000000-0005-0000-0000-000047100000}"/>
    <cellStyle name="SAPBEXexcBad8 2 2 3 2" xfId="8150" xr:uid="{19449A9E-4E00-41CF-B891-2C585FA57050}"/>
    <cellStyle name="SAPBEXexcBad8 2 2 4" xfId="5381" xr:uid="{00000000-0005-0000-0000-000048100000}"/>
    <cellStyle name="SAPBEXexcBad8 2 2 4 2" xfId="8364" xr:uid="{A1DB0AB3-5074-4B29-8413-D3547257FD2D}"/>
    <cellStyle name="SAPBEXexcBad8 2 2 5" xfId="5517" xr:uid="{00000000-0005-0000-0000-000049100000}"/>
    <cellStyle name="SAPBEXexcBad8 2 2 5 2" xfId="8499" xr:uid="{62D86521-45FF-4325-B52C-0067CDE36137}"/>
    <cellStyle name="SAPBEXexcBad8 2 2 6" xfId="5791" xr:uid="{00000000-0005-0000-0000-00004A100000}"/>
    <cellStyle name="SAPBEXexcBad8 2 2 6 2" xfId="8769" xr:uid="{E924AD68-0E18-449B-973D-F7BE18C34FE3}"/>
    <cellStyle name="SAPBEXexcBad8 2 2 7" xfId="6324" xr:uid="{95C23C71-861C-4BB8-B694-4B0571778C5A}"/>
    <cellStyle name="SAPBEXexcBad8 2 3" xfId="2582" xr:uid="{00000000-0005-0000-0000-00004B100000}"/>
    <cellStyle name="SAPBEXexcBad8 2 3 2" xfId="4225" xr:uid="{00000000-0005-0000-0000-00004C100000}"/>
    <cellStyle name="SAPBEXexcBad8 2 3 2 2" xfId="7368" xr:uid="{8063FD5B-5B69-4F6A-AF8F-50B26939C1F3}"/>
    <cellStyle name="SAPBEXexcBad8 2 3 3" xfId="4927" xr:uid="{00000000-0005-0000-0000-00004D100000}"/>
    <cellStyle name="SAPBEXexcBad8 2 3 3 2" xfId="7919" xr:uid="{C459A6BF-3C0A-4D9F-9C22-D0C11FF31F06}"/>
    <cellStyle name="SAPBEXexcBad8 2 3 4" xfId="4054" xr:uid="{00000000-0005-0000-0000-00004E100000}"/>
    <cellStyle name="SAPBEXexcBad8 2 3 4 2" xfId="7201" xr:uid="{8CFBE4BF-7DC2-4FEE-AC5C-AA66232D8153}"/>
    <cellStyle name="SAPBEXexcBad8 2 3 5" xfId="3331" xr:uid="{00000000-0005-0000-0000-00004F100000}"/>
    <cellStyle name="SAPBEXexcBad8 2 3 5 2" xfId="6627" xr:uid="{3A1A938C-34E5-4B68-BDB9-F968627551B2}"/>
    <cellStyle name="SAPBEXexcBad8 2 3 6" xfId="4135" xr:uid="{00000000-0005-0000-0000-000050100000}"/>
    <cellStyle name="SAPBEXexcBad8 2 3 6 2" xfId="7279" xr:uid="{A2E20C24-6576-4F7E-B606-45099814E31A}"/>
    <cellStyle name="SAPBEXexcBad8 2 3 7" xfId="6128" xr:uid="{7254D79D-6009-4464-8AD3-EC41DFD977F4}"/>
    <cellStyle name="SAPBEXexcBad8 2 4" xfId="3040" xr:uid="{00000000-0005-0000-0000-000051100000}"/>
    <cellStyle name="SAPBEXexcBad8 2 4 2" xfId="4654" xr:uid="{00000000-0005-0000-0000-000052100000}"/>
    <cellStyle name="SAPBEXexcBad8 2 4 2 2" xfId="7690" xr:uid="{E63A7C7B-BC72-47CE-866D-E82100341952}"/>
    <cellStyle name="SAPBEXexcBad8 2 4 3" xfId="5254" xr:uid="{00000000-0005-0000-0000-000053100000}"/>
    <cellStyle name="SAPBEXexcBad8 2 4 3 2" xfId="8237" xr:uid="{F3008FFC-4747-425D-BA9C-9CBBF8F9D53F}"/>
    <cellStyle name="SAPBEXexcBad8 2 4 4" xfId="5575" xr:uid="{00000000-0005-0000-0000-000054100000}"/>
    <cellStyle name="SAPBEXexcBad8 2 4 4 2" xfId="8557" xr:uid="{F7C7DECF-C2AD-4EF6-9C73-F0FD3857CE1B}"/>
    <cellStyle name="SAPBEXexcBad8 2 4 5" xfId="5849" xr:uid="{00000000-0005-0000-0000-000055100000}"/>
    <cellStyle name="SAPBEXexcBad8 2 4 5 2" xfId="8827" xr:uid="{9FBAFB0A-451F-4FEE-AC7F-CD33EAA82769}"/>
    <cellStyle name="SAPBEXexcBad8 2 4 6" xfId="6417" xr:uid="{814AC6ED-FFBB-4327-AFBC-BC76F1573C77}"/>
    <cellStyle name="SAPBEXexcBad8 2 5" xfId="2622" xr:uid="{00000000-0005-0000-0000-000056100000}"/>
    <cellStyle name="SAPBEXexcBad8 2 5 2" xfId="4264" xr:uid="{00000000-0005-0000-0000-000057100000}"/>
    <cellStyle name="SAPBEXexcBad8 2 5 2 2" xfId="7407" xr:uid="{1EE865E9-8579-44B7-AAF6-5563E0B7040D}"/>
    <cellStyle name="SAPBEXexcBad8 2 5 3" xfId="4967" xr:uid="{00000000-0005-0000-0000-000058100000}"/>
    <cellStyle name="SAPBEXexcBad8 2 5 3 2" xfId="7959" xr:uid="{4DE49125-DF5C-4440-A17C-81D2943C025F}"/>
    <cellStyle name="SAPBEXexcBad8 2 5 4" xfId="3291" xr:uid="{00000000-0005-0000-0000-000059100000}"/>
    <cellStyle name="SAPBEXexcBad8 2 5 4 2" xfId="6587" xr:uid="{ABBB4D39-7B61-49ED-BA5B-1A73FD2815A4}"/>
    <cellStyle name="SAPBEXexcBad8 2 5 5" xfId="3380" xr:uid="{00000000-0005-0000-0000-00005A100000}"/>
    <cellStyle name="SAPBEXexcBad8 2 5 5 2" xfId="6669" xr:uid="{E2A46A00-2F10-4473-BB96-D1F2332298FF}"/>
    <cellStyle name="SAPBEXexcBad8 2 5 6" xfId="6165" xr:uid="{F6031E9C-270C-4949-A46B-F03317888E13}"/>
    <cellStyle name="SAPBEXexcBad8 2 6" xfId="3871" xr:uid="{00000000-0005-0000-0000-00005B100000}"/>
    <cellStyle name="SAPBEXexcBad8 2 6 2" xfId="7034" xr:uid="{B6F7916D-BD8C-4746-9F16-28E12EA4E1BC}"/>
    <cellStyle name="SAPBEXexcBad8 2 7" xfId="3613" xr:uid="{00000000-0005-0000-0000-00005C100000}"/>
    <cellStyle name="SAPBEXexcBad8 2 7 2" xfId="6886" xr:uid="{8B7542A7-FC72-42BC-8CDB-1D0467C32C74}"/>
    <cellStyle name="SAPBEXexcBad8 2 8" xfId="5114" xr:uid="{00000000-0005-0000-0000-00005D100000}"/>
    <cellStyle name="SAPBEXexcBad8 2 8 2" xfId="8105" xr:uid="{5B590EDB-AD57-4065-B049-ABF435E00A65}"/>
    <cellStyle name="SAPBEXexcBad8 3" xfId="2928" xr:uid="{00000000-0005-0000-0000-00005E100000}"/>
    <cellStyle name="SAPBEXexcBad8 3 2" xfId="4545" xr:uid="{00000000-0005-0000-0000-00005F100000}"/>
    <cellStyle name="SAPBEXexcBad8 3 2 2" xfId="7589" xr:uid="{4A75F474-4FCA-4392-8E9A-988C6DA9B7CC}"/>
    <cellStyle name="SAPBEXexcBad8 3 3" xfId="5158" xr:uid="{00000000-0005-0000-0000-000060100000}"/>
    <cellStyle name="SAPBEXexcBad8 3 3 2" xfId="8149" xr:uid="{0238AA4A-3C48-4252-9C44-6BA400B67EE2}"/>
    <cellStyle name="SAPBEXexcBad8 3 4" xfId="5380" xr:uid="{00000000-0005-0000-0000-000061100000}"/>
    <cellStyle name="SAPBEXexcBad8 3 4 2" xfId="8363" xr:uid="{0B390E64-D7DE-4195-B1CD-24E6FC8C60A4}"/>
    <cellStyle name="SAPBEXexcBad8 3 5" xfId="5516" xr:uid="{00000000-0005-0000-0000-000062100000}"/>
    <cellStyle name="SAPBEXexcBad8 3 5 2" xfId="8498" xr:uid="{7C85CC4E-3208-4BC6-B5AC-3C05F0C26A2A}"/>
    <cellStyle name="SAPBEXexcBad8 3 6" xfId="5790" xr:uid="{00000000-0005-0000-0000-000063100000}"/>
    <cellStyle name="SAPBEXexcBad8 3 6 2" xfId="8768" xr:uid="{7434126E-D04E-46AF-850A-B4D699599407}"/>
    <cellStyle name="SAPBEXexcBad8 3 7" xfId="6323" xr:uid="{859C85DE-83B3-4825-AD05-77150EE5DEB0}"/>
    <cellStyle name="SAPBEXexcBad8 4" xfId="2583" xr:uid="{00000000-0005-0000-0000-000064100000}"/>
    <cellStyle name="SAPBEXexcBad8 4 2" xfId="4226" xr:uid="{00000000-0005-0000-0000-000065100000}"/>
    <cellStyle name="SAPBEXexcBad8 4 2 2" xfId="7369" xr:uid="{90D2CF77-0CD5-4914-9E08-BDDF463E214F}"/>
    <cellStyle name="SAPBEXexcBad8 4 3" xfId="4928" xr:uid="{00000000-0005-0000-0000-000066100000}"/>
    <cellStyle name="SAPBEXexcBad8 4 3 2" xfId="7920" xr:uid="{78D13EE0-1B3B-4F2D-BE83-F6BF5B38AC1C}"/>
    <cellStyle name="SAPBEXexcBad8 4 4" xfId="4055" xr:uid="{00000000-0005-0000-0000-000067100000}"/>
    <cellStyle name="SAPBEXexcBad8 4 4 2" xfId="7202" xr:uid="{E31B364A-C2E4-4CDE-A4A6-C0BDB35F1208}"/>
    <cellStyle name="SAPBEXexcBad8 4 5" xfId="3330" xr:uid="{00000000-0005-0000-0000-000068100000}"/>
    <cellStyle name="SAPBEXexcBad8 4 5 2" xfId="6626" xr:uid="{62FAD120-548C-4D45-9881-7E86FBB1680A}"/>
    <cellStyle name="SAPBEXexcBad8 4 6" xfId="4136" xr:uid="{00000000-0005-0000-0000-000069100000}"/>
    <cellStyle name="SAPBEXexcBad8 4 6 2" xfId="7280" xr:uid="{463A27D4-0532-4809-AE49-D1EFF185BF8A}"/>
    <cellStyle name="SAPBEXexcBad8 4 7" xfId="6129" xr:uid="{DAAFC565-2798-40E3-9863-2AF1499CDB60}"/>
    <cellStyle name="SAPBEXexcBad8 5" xfId="2813" xr:uid="{00000000-0005-0000-0000-00006A100000}"/>
    <cellStyle name="SAPBEXexcBad8 5 2" xfId="4436" xr:uid="{00000000-0005-0000-0000-00006B100000}"/>
    <cellStyle name="SAPBEXexcBad8 5 2 2" xfId="7553" xr:uid="{38043796-974A-4F6A-BEC5-61857B85B774}"/>
    <cellStyle name="SAPBEXexcBad8 5 3" xfId="5105" xr:uid="{00000000-0005-0000-0000-00006C100000}"/>
    <cellStyle name="SAPBEXexcBad8 5 3 2" xfId="8096" xr:uid="{DADFB8E2-C170-4451-8A6A-F691C4649F75}"/>
    <cellStyle name="SAPBEXexcBad8 5 4" xfId="4800" xr:uid="{00000000-0005-0000-0000-00006D100000}"/>
    <cellStyle name="SAPBEXexcBad8 5 4 2" xfId="7793" xr:uid="{066DAFD4-1009-4426-A544-490EEB3A0B1B}"/>
    <cellStyle name="SAPBEXexcBad8 5 5" xfId="5757" xr:uid="{00000000-0005-0000-0000-00006E100000}"/>
    <cellStyle name="SAPBEXexcBad8 5 5 2" xfId="8735" xr:uid="{5A123E7B-4F68-44F0-8915-E70855FCC346}"/>
    <cellStyle name="SAPBEXexcBad8 5 6" xfId="6296" xr:uid="{CD99BC5F-BE70-476F-ABC6-F1DF0E1368AC}"/>
    <cellStyle name="SAPBEXexcBad8 6" xfId="2623" xr:uid="{00000000-0005-0000-0000-00006F100000}"/>
    <cellStyle name="SAPBEXexcBad8 6 2" xfId="4265" xr:uid="{00000000-0005-0000-0000-000070100000}"/>
    <cellStyle name="SAPBEXexcBad8 6 2 2" xfId="7408" xr:uid="{549406EE-E0B8-4749-A418-B8EB5C03CC31}"/>
    <cellStyle name="SAPBEXexcBad8 6 3" xfId="4968" xr:uid="{00000000-0005-0000-0000-000071100000}"/>
    <cellStyle name="SAPBEXexcBad8 6 3 2" xfId="7960" xr:uid="{65783CE4-D02E-4EBD-A46D-38718C155671}"/>
    <cellStyle name="SAPBEXexcBad8 6 4" xfId="3290" xr:uid="{00000000-0005-0000-0000-000072100000}"/>
    <cellStyle name="SAPBEXexcBad8 6 4 2" xfId="6586" xr:uid="{4C5EC3A2-9E93-427B-86A2-55702D4E8140}"/>
    <cellStyle name="SAPBEXexcBad8 6 5" xfId="3797" xr:uid="{00000000-0005-0000-0000-000073100000}"/>
    <cellStyle name="SAPBEXexcBad8 6 5 2" xfId="6977" xr:uid="{F74C17C9-5796-4362-8BD8-A056663A71A2}"/>
    <cellStyle name="SAPBEXexcBad8 6 6" xfId="6166" xr:uid="{4A301F15-B761-4383-95CE-FE9BE4CB2A76}"/>
    <cellStyle name="SAPBEXexcBad8 7" xfId="3870" xr:uid="{00000000-0005-0000-0000-000074100000}"/>
    <cellStyle name="SAPBEXexcBad8 7 2" xfId="7033" xr:uid="{6CCBD029-CF10-4418-97A8-E042D49B61B0}"/>
    <cellStyle name="SAPBEXexcBad8 8" xfId="3612" xr:uid="{00000000-0005-0000-0000-000075100000}"/>
    <cellStyle name="SAPBEXexcBad8 8 2" xfId="6885" xr:uid="{392C66BF-4063-400A-B0B4-5332693615EC}"/>
    <cellStyle name="SAPBEXexcBad8 9" xfId="3416" xr:uid="{00000000-0005-0000-0000-000076100000}"/>
    <cellStyle name="SAPBEXexcBad8 9 2" xfId="6705" xr:uid="{E9253D4C-B75C-4E7D-9DF9-0E973186F8E2}"/>
    <cellStyle name="SAPBEXexcBad9" xfId="1955" xr:uid="{00000000-0005-0000-0000-000077100000}"/>
    <cellStyle name="SAPBEXexcBad9 2" xfId="1956" xr:uid="{00000000-0005-0000-0000-000078100000}"/>
    <cellStyle name="SAPBEXexcBad9 2 2" xfId="2931" xr:uid="{00000000-0005-0000-0000-000079100000}"/>
    <cellStyle name="SAPBEXexcBad9 2 2 2" xfId="4548" xr:uid="{00000000-0005-0000-0000-00007A100000}"/>
    <cellStyle name="SAPBEXexcBad9 2 2 2 2" xfId="7592" xr:uid="{5CEA4A69-FF35-40CE-8A5F-DDC8D0E0F365}"/>
    <cellStyle name="SAPBEXexcBad9 2 2 3" xfId="5161" xr:uid="{00000000-0005-0000-0000-00007B100000}"/>
    <cellStyle name="SAPBEXexcBad9 2 2 3 2" xfId="8152" xr:uid="{8AA16E8E-4FB3-4D6C-A8A1-0B52C5778CBA}"/>
    <cellStyle name="SAPBEXexcBad9 2 2 4" xfId="5383" xr:uid="{00000000-0005-0000-0000-00007C100000}"/>
    <cellStyle name="SAPBEXexcBad9 2 2 4 2" xfId="8366" xr:uid="{8A556D70-E3B5-4505-8C4C-B588086BA463}"/>
    <cellStyle name="SAPBEXexcBad9 2 2 5" xfId="5519" xr:uid="{00000000-0005-0000-0000-00007D100000}"/>
    <cellStyle name="SAPBEXexcBad9 2 2 5 2" xfId="8501" xr:uid="{F18FCD78-A9B1-4981-B95C-B8836B4DB369}"/>
    <cellStyle name="SAPBEXexcBad9 2 2 6" xfId="5793" xr:uid="{00000000-0005-0000-0000-00007E100000}"/>
    <cellStyle name="SAPBEXexcBad9 2 2 6 2" xfId="8771" xr:uid="{AA1DEAF4-4ED1-4B5C-B309-233604778693}"/>
    <cellStyle name="SAPBEXexcBad9 2 2 7" xfId="6326" xr:uid="{33DD2A38-CF00-41D5-A3BD-C5645CF22274}"/>
    <cellStyle name="SAPBEXexcBad9 2 3" xfId="2580" xr:uid="{00000000-0005-0000-0000-00007F100000}"/>
    <cellStyle name="SAPBEXexcBad9 2 3 2" xfId="4223" xr:uid="{00000000-0005-0000-0000-000080100000}"/>
    <cellStyle name="SAPBEXexcBad9 2 3 2 2" xfId="7366" xr:uid="{FBFA972E-721B-4EB6-8A3F-5899BFC340B8}"/>
    <cellStyle name="SAPBEXexcBad9 2 3 3" xfId="4925" xr:uid="{00000000-0005-0000-0000-000081100000}"/>
    <cellStyle name="SAPBEXexcBad9 2 3 3 2" xfId="7917" xr:uid="{9DCDCFBE-9994-479A-B88E-967F5FA1C786}"/>
    <cellStyle name="SAPBEXexcBad9 2 3 4" xfId="4052" xr:uid="{00000000-0005-0000-0000-000082100000}"/>
    <cellStyle name="SAPBEXexcBad9 2 3 4 2" xfId="7199" xr:uid="{88CEC6F1-2663-4331-9C2A-7BCB18EFFC36}"/>
    <cellStyle name="SAPBEXexcBad9 2 3 5" xfId="3333" xr:uid="{00000000-0005-0000-0000-000083100000}"/>
    <cellStyle name="SAPBEXexcBad9 2 3 5 2" xfId="6629" xr:uid="{3CE76727-1282-4550-B0B7-811CF748C2A5}"/>
    <cellStyle name="SAPBEXexcBad9 2 3 6" xfId="3762" xr:uid="{00000000-0005-0000-0000-000084100000}"/>
    <cellStyle name="SAPBEXexcBad9 2 3 6 2" xfId="6942" xr:uid="{9E0F8687-4E4A-4815-84A4-E0166536642C}"/>
    <cellStyle name="SAPBEXexcBad9 2 3 7" xfId="6126" xr:uid="{3F5EFE78-93CF-4576-85FE-7131C0B72967}"/>
    <cellStyle name="SAPBEXexcBad9 2 4" xfId="2851" xr:uid="{00000000-0005-0000-0000-000085100000}"/>
    <cellStyle name="SAPBEXexcBad9 2 4 2" xfId="4474" xr:uid="{00000000-0005-0000-0000-000086100000}"/>
    <cellStyle name="SAPBEXexcBad9 2 4 2 2" xfId="7555" xr:uid="{2DF250A0-0B4A-4F03-82ED-B18DF1E2BB57}"/>
    <cellStyle name="SAPBEXexcBad9 2 4 3" xfId="5119" xr:uid="{00000000-0005-0000-0000-000087100000}"/>
    <cellStyle name="SAPBEXexcBad9 2 4 3 2" xfId="8110" xr:uid="{3D5312C7-27A0-4AD5-BFAA-B018BFEDBCEF}"/>
    <cellStyle name="SAPBEXexcBad9 2 4 4" xfId="4802" xr:uid="{00000000-0005-0000-0000-000088100000}"/>
    <cellStyle name="SAPBEXexcBad9 2 4 4 2" xfId="7795" xr:uid="{9609DB2B-7826-46CF-8853-C1D293792B9F}"/>
    <cellStyle name="SAPBEXexcBad9 2 4 5" xfId="5759" xr:uid="{00000000-0005-0000-0000-000089100000}"/>
    <cellStyle name="SAPBEXexcBad9 2 4 5 2" xfId="8737" xr:uid="{FD775234-3924-440D-B0FA-302087A19D09}"/>
    <cellStyle name="SAPBEXexcBad9 2 4 6" xfId="6298" xr:uid="{8547B8E4-A55F-4743-8F12-91FD8DBAC744}"/>
    <cellStyle name="SAPBEXexcBad9 2 5" xfId="3100" xr:uid="{00000000-0005-0000-0000-00008A100000}"/>
    <cellStyle name="SAPBEXexcBad9 2 5 2" xfId="4712" xr:uid="{00000000-0005-0000-0000-00008B100000}"/>
    <cellStyle name="SAPBEXexcBad9 2 5 2 2" xfId="7746" xr:uid="{BCEFBB7B-883B-44B2-83D5-094DF3880E39}"/>
    <cellStyle name="SAPBEXexcBad9 2 5 3" xfId="5312" xr:uid="{00000000-0005-0000-0000-00008C100000}"/>
    <cellStyle name="SAPBEXexcBad9 2 5 3 2" xfId="8295" xr:uid="{C62DFD23-DB83-4814-9053-ADD78064B845}"/>
    <cellStyle name="SAPBEXexcBad9 2 5 4" xfId="5634" xr:uid="{00000000-0005-0000-0000-00008D100000}"/>
    <cellStyle name="SAPBEXexcBad9 2 5 4 2" xfId="8615" xr:uid="{0AB2154F-7407-43BA-8E4E-B60C1957D826}"/>
    <cellStyle name="SAPBEXexcBad9 2 5 5" xfId="5907" xr:uid="{00000000-0005-0000-0000-00008E100000}"/>
    <cellStyle name="SAPBEXexcBad9 2 5 5 2" xfId="8885" xr:uid="{85F821BF-E95D-4580-B0AB-C0AFF6AB76C1}"/>
    <cellStyle name="SAPBEXexcBad9 2 5 6" xfId="6468" xr:uid="{702C866D-32A6-4764-95F1-947052273E26}"/>
    <cellStyle name="SAPBEXexcBad9 2 6" xfId="3873" xr:uid="{00000000-0005-0000-0000-00008F100000}"/>
    <cellStyle name="SAPBEXexcBad9 2 6 2" xfId="7036" xr:uid="{9CBDA471-A59D-48F4-ADBA-9BA8B0F91879}"/>
    <cellStyle name="SAPBEXexcBad9 2 7" xfId="3615" xr:uid="{00000000-0005-0000-0000-000090100000}"/>
    <cellStyle name="SAPBEXexcBad9 2 7 2" xfId="6888" xr:uid="{85211F28-9793-4C9B-8F33-5750489BDEEB}"/>
    <cellStyle name="SAPBEXexcBad9 2 8" xfId="3415" xr:uid="{00000000-0005-0000-0000-000091100000}"/>
    <cellStyle name="SAPBEXexcBad9 2 8 2" xfId="6704" xr:uid="{98BE5431-A2CB-4C27-977C-1FFB316D5967}"/>
    <cellStyle name="SAPBEXexcBad9 3" xfId="2930" xr:uid="{00000000-0005-0000-0000-000092100000}"/>
    <cellStyle name="SAPBEXexcBad9 3 2" xfId="4547" xr:uid="{00000000-0005-0000-0000-000093100000}"/>
    <cellStyle name="SAPBEXexcBad9 3 2 2" xfId="7591" xr:uid="{DFBA1EFC-88CC-4688-A98B-67B7E0B02A60}"/>
    <cellStyle name="SAPBEXexcBad9 3 3" xfId="5160" xr:uid="{00000000-0005-0000-0000-000094100000}"/>
    <cellStyle name="SAPBEXexcBad9 3 3 2" xfId="8151" xr:uid="{52A09633-3E4B-4B9F-96B6-BB4D848D2336}"/>
    <cellStyle name="SAPBEXexcBad9 3 4" xfId="5382" xr:uid="{00000000-0005-0000-0000-000095100000}"/>
    <cellStyle name="SAPBEXexcBad9 3 4 2" xfId="8365" xr:uid="{8C65EB5D-2EB9-4694-A7CF-812E54FF579B}"/>
    <cellStyle name="SAPBEXexcBad9 3 5" xfId="5518" xr:uid="{00000000-0005-0000-0000-000096100000}"/>
    <cellStyle name="SAPBEXexcBad9 3 5 2" xfId="8500" xr:uid="{94B4990E-2D31-4AE4-A783-B12084EC42BD}"/>
    <cellStyle name="SAPBEXexcBad9 3 6" xfId="5792" xr:uid="{00000000-0005-0000-0000-000097100000}"/>
    <cellStyle name="SAPBEXexcBad9 3 6 2" xfId="8770" xr:uid="{C21740FB-F4AC-42FC-817B-F4A8D44A5F60}"/>
    <cellStyle name="SAPBEXexcBad9 3 7" xfId="6325" xr:uid="{BCD5DCDC-29F3-4569-B897-6C1AA48E30CE}"/>
    <cellStyle name="SAPBEXexcBad9 4" xfId="2581" xr:uid="{00000000-0005-0000-0000-000098100000}"/>
    <cellStyle name="SAPBEXexcBad9 4 2" xfId="4224" xr:uid="{00000000-0005-0000-0000-000099100000}"/>
    <cellStyle name="SAPBEXexcBad9 4 2 2" xfId="7367" xr:uid="{AA04C20E-357E-4AFE-B828-A32B6187A9AE}"/>
    <cellStyle name="SAPBEXexcBad9 4 3" xfId="4926" xr:uid="{00000000-0005-0000-0000-00009A100000}"/>
    <cellStyle name="SAPBEXexcBad9 4 3 2" xfId="7918" xr:uid="{D7B84AC3-1275-452C-98CA-58A8187E94F8}"/>
    <cellStyle name="SAPBEXexcBad9 4 4" xfId="4053" xr:uid="{00000000-0005-0000-0000-00009B100000}"/>
    <cellStyle name="SAPBEXexcBad9 4 4 2" xfId="7200" xr:uid="{F9FBF69A-B5D9-4C2C-A0CB-A90C75ABE479}"/>
    <cellStyle name="SAPBEXexcBad9 4 5" xfId="3332" xr:uid="{00000000-0005-0000-0000-00009C100000}"/>
    <cellStyle name="SAPBEXexcBad9 4 5 2" xfId="6628" xr:uid="{D1ED43EC-3267-4798-9043-B3129B528279}"/>
    <cellStyle name="SAPBEXexcBad9 4 6" xfId="4751" xr:uid="{00000000-0005-0000-0000-00009D100000}"/>
    <cellStyle name="SAPBEXexcBad9 4 6 2" xfId="7785" xr:uid="{B24E9A7C-FAEE-40C0-A0F4-B7CD224E1273}"/>
    <cellStyle name="SAPBEXexcBad9 4 7" xfId="6127" xr:uid="{8D8637CF-8362-4CC6-8FEA-0819E46FA83E}"/>
    <cellStyle name="SAPBEXexcBad9 5" xfId="2814" xr:uid="{00000000-0005-0000-0000-00009E100000}"/>
    <cellStyle name="SAPBEXexcBad9 5 2" xfId="4437" xr:uid="{00000000-0005-0000-0000-00009F100000}"/>
    <cellStyle name="SAPBEXexcBad9 5 2 2" xfId="7554" xr:uid="{32B97A76-3E9B-4F19-A39B-AC22B5266170}"/>
    <cellStyle name="SAPBEXexcBad9 5 3" xfId="5106" xr:uid="{00000000-0005-0000-0000-0000A0100000}"/>
    <cellStyle name="SAPBEXexcBad9 5 3 2" xfId="8097" xr:uid="{5CADC32F-6CD0-4ED9-8169-FB88E8F2B327}"/>
    <cellStyle name="SAPBEXexcBad9 5 4" xfId="4801" xr:uid="{00000000-0005-0000-0000-0000A1100000}"/>
    <cellStyle name="SAPBEXexcBad9 5 4 2" xfId="7794" xr:uid="{DF65DAE5-BFA6-46B0-A8F2-3146DD451A62}"/>
    <cellStyle name="SAPBEXexcBad9 5 5" xfId="5758" xr:uid="{00000000-0005-0000-0000-0000A2100000}"/>
    <cellStyle name="SAPBEXexcBad9 5 5 2" xfId="8736" xr:uid="{7C063102-BF72-4D2A-AAEE-81AE3A262EE7}"/>
    <cellStyle name="SAPBEXexcBad9 5 6" xfId="6297" xr:uid="{B5493F61-FE2C-4FC8-8D5B-BBB693046373}"/>
    <cellStyle name="SAPBEXexcBad9 6" xfId="2621" xr:uid="{00000000-0005-0000-0000-0000A3100000}"/>
    <cellStyle name="SAPBEXexcBad9 6 2" xfId="4263" xr:uid="{00000000-0005-0000-0000-0000A4100000}"/>
    <cellStyle name="SAPBEXexcBad9 6 2 2" xfId="7406" xr:uid="{7E4EB93F-DEBA-435C-AD02-1247DC99B976}"/>
    <cellStyle name="SAPBEXexcBad9 6 3" xfId="4966" xr:uid="{00000000-0005-0000-0000-0000A5100000}"/>
    <cellStyle name="SAPBEXexcBad9 6 3 2" xfId="7958" xr:uid="{9366EE4D-2298-4032-BE1E-4FF0E8514265}"/>
    <cellStyle name="SAPBEXexcBad9 6 4" xfId="3292" xr:uid="{00000000-0005-0000-0000-0000A6100000}"/>
    <cellStyle name="SAPBEXexcBad9 6 4 2" xfId="6588" xr:uid="{0187E252-D613-4C18-8804-0F2413F167C9}"/>
    <cellStyle name="SAPBEXexcBad9 6 5" xfId="3796" xr:uid="{00000000-0005-0000-0000-0000A7100000}"/>
    <cellStyle name="SAPBEXexcBad9 6 5 2" xfId="6976" xr:uid="{0D5895FE-B112-4570-8137-1A2287153609}"/>
    <cellStyle name="SAPBEXexcBad9 6 6" xfId="6164" xr:uid="{77F5D394-6D37-4D65-B28A-B89C1C03F4AE}"/>
    <cellStyle name="SAPBEXexcBad9 7" xfId="3872" xr:uid="{00000000-0005-0000-0000-0000A8100000}"/>
    <cellStyle name="SAPBEXexcBad9 7 2" xfId="7035" xr:uid="{49AD31E5-E794-4EB6-B4C6-AEFDABA655A2}"/>
    <cellStyle name="SAPBEXexcBad9 8" xfId="3614" xr:uid="{00000000-0005-0000-0000-0000A9100000}"/>
    <cellStyle name="SAPBEXexcBad9 8 2" xfId="6887" xr:uid="{52E5FFAC-4844-4581-AE56-5A602FD6F8CF}"/>
    <cellStyle name="SAPBEXexcBad9 9" xfId="5111" xr:uid="{00000000-0005-0000-0000-0000AA100000}"/>
    <cellStyle name="SAPBEXexcBad9 9 2" xfId="8102" xr:uid="{3C0D7C40-D09E-4A93-82E0-18EC56B9F51E}"/>
    <cellStyle name="SAPBEXexcCritical4" xfId="1957" xr:uid="{00000000-0005-0000-0000-0000AB100000}"/>
    <cellStyle name="SAPBEXexcCritical4 2" xfId="1958" xr:uid="{00000000-0005-0000-0000-0000AC100000}"/>
    <cellStyle name="SAPBEXexcCritical4 2 2" xfId="2933" xr:uid="{00000000-0005-0000-0000-0000AD100000}"/>
    <cellStyle name="SAPBEXexcCritical4 2 2 2" xfId="4550" xr:uid="{00000000-0005-0000-0000-0000AE100000}"/>
    <cellStyle name="SAPBEXexcCritical4 2 2 2 2" xfId="7594" xr:uid="{DFF96B99-3121-4946-A352-B805B4E99CBB}"/>
    <cellStyle name="SAPBEXexcCritical4 2 2 3" xfId="5163" xr:uid="{00000000-0005-0000-0000-0000AF100000}"/>
    <cellStyle name="SAPBEXexcCritical4 2 2 3 2" xfId="8154" xr:uid="{579B5D39-4950-4D33-81D5-7E34308ED4A7}"/>
    <cellStyle name="SAPBEXexcCritical4 2 2 4" xfId="5385" xr:uid="{00000000-0005-0000-0000-0000B0100000}"/>
    <cellStyle name="SAPBEXexcCritical4 2 2 4 2" xfId="8368" xr:uid="{C1C55623-18F3-4D37-ADAD-355D46DD888C}"/>
    <cellStyle name="SAPBEXexcCritical4 2 2 5" xfId="5521" xr:uid="{00000000-0005-0000-0000-0000B1100000}"/>
    <cellStyle name="SAPBEXexcCritical4 2 2 5 2" xfId="8503" xr:uid="{E223A119-51F9-4F03-A644-17255022157A}"/>
    <cellStyle name="SAPBEXexcCritical4 2 2 6" xfId="5795" xr:uid="{00000000-0005-0000-0000-0000B2100000}"/>
    <cellStyle name="SAPBEXexcCritical4 2 2 6 2" xfId="8773" xr:uid="{7C3942D5-5C25-49AA-8F11-14D2799175F8}"/>
    <cellStyle name="SAPBEXexcCritical4 2 2 7" xfId="6328" xr:uid="{9C8B5F0C-ACE0-4FF8-AEFF-C2ECCFBD3632}"/>
    <cellStyle name="SAPBEXexcCritical4 2 3" xfId="2578" xr:uid="{00000000-0005-0000-0000-0000B3100000}"/>
    <cellStyle name="SAPBEXexcCritical4 2 3 2" xfId="4221" xr:uid="{00000000-0005-0000-0000-0000B4100000}"/>
    <cellStyle name="SAPBEXexcCritical4 2 3 2 2" xfId="7364" xr:uid="{4C6D002A-15BD-4560-B469-772321C43F07}"/>
    <cellStyle name="SAPBEXexcCritical4 2 3 3" xfId="4923" xr:uid="{00000000-0005-0000-0000-0000B5100000}"/>
    <cellStyle name="SAPBEXexcCritical4 2 3 3 2" xfId="7915" xr:uid="{D631AEB8-4915-497E-BF4D-50EA232DD30D}"/>
    <cellStyle name="SAPBEXexcCritical4 2 3 4" xfId="4050" xr:uid="{00000000-0005-0000-0000-0000B6100000}"/>
    <cellStyle name="SAPBEXexcCritical4 2 3 4 2" xfId="7197" xr:uid="{6EC5F5BF-CE5D-408F-9CD6-E9643BEB1C9F}"/>
    <cellStyle name="SAPBEXexcCritical4 2 3 5" xfId="5222" xr:uid="{00000000-0005-0000-0000-0000B7100000}"/>
    <cellStyle name="SAPBEXexcCritical4 2 3 5 2" xfId="8205" xr:uid="{B06B103F-C339-40B8-B5EA-7639D38A7A3B}"/>
    <cellStyle name="SAPBEXexcCritical4 2 3 6" xfId="3997" xr:uid="{00000000-0005-0000-0000-0000B8100000}"/>
    <cellStyle name="SAPBEXexcCritical4 2 3 6 2" xfId="7150" xr:uid="{1BC29D27-E2E9-443C-B354-DCBA958202F1}"/>
    <cellStyle name="SAPBEXexcCritical4 2 3 7" xfId="6124" xr:uid="{E9E7EE50-1336-4B67-A9B0-F37C28B3A9D3}"/>
    <cellStyle name="SAPBEXexcCritical4 2 4" xfId="3070" xr:uid="{00000000-0005-0000-0000-0000B9100000}"/>
    <cellStyle name="SAPBEXexcCritical4 2 4 2" xfId="4683" xr:uid="{00000000-0005-0000-0000-0000BA100000}"/>
    <cellStyle name="SAPBEXexcCritical4 2 4 2 2" xfId="7719" xr:uid="{A4E0B778-A37A-47BF-A7FB-F3D4FD926162}"/>
    <cellStyle name="SAPBEXexcCritical4 2 4 3" xfId="5284" xr:uid="{00000000-0005-0000-0000-0000BB100000}"/>
    <cellStyle name="SAPBEXexcCritical4 2 4 3 2" xfId="8267" xr:uid="{E1EA3025-3129-46FD-80A2-23A605BCCC15}"/>
    <cellStyle name="SAPBEXexcCritical4 2 4 4" xfId="5605" xr:uid="{00000000-0005-0000-0000-0000BC100000}"/>
    <cellStyle name="SAPBEXexcCritical4 2 4 4 2" xfId="8587" xr:uid="{A9BD1EFE-3BB3-43A9-A9DB-AE82130301B9}"/>
    <cellStyle name="SAPBEXexcCritical4 2 4 5" xfId="5879" xr:uid="{00000000-0005-0000-0000-0000BD100000}"/>
    <cellStyle name="SAPBEXexcCritical4 2 4 5 2" xfId="8857" xr:uid="{B2C2970C-A991-45F8-A585-7893E7FE06AF}"/>
    <cellStyle name="SAPBEXexcCritical4 2 4 6" xfId="6441" xr:uid="{E0EF05E1-B35D-447D-943E-DC36A282D12F}"/>
    <cellStyle name="SAPBEXexcCritical4 2 5" xfId="2619" xr:uid="{00000000-0005-0000-0000-0000BE100000}"/>
    <cellStyle name="SAPBEXexcCritical4 2 5 2" xfId="4261" xr:uid="{00000000-0005-0000-0000-0000BF100000}"/>
    <cellStyle name="SAPBEXexcCritical4 2 5 2 2" xfId="7404" xr:uid="{7DDBDDF2-7446-4A39-955C-9873068572DB}"/>
    <cellStyle name="SAPBEXexcCritical4 2 5 3" xfId="4964" xr:uid="{00000000-0005-0000-0000-0000C0100000}"/>
    <cellStyle name="SAPBEXexcCritical4 2 5 3 2" xfId="7956" xr:uid="{D78A5D70-0F5C-4B07-8113-BC591BF13AE3}"/>
    <cellStyle name="SAPBEXexcCritical4 2 5 4" xfId="3294" xr:uid="{00000000-0005-0000-0000-0000C1100000}"/>
    <cellStyle name="SAPBEXexcCritical4 2 5 4 2" xfId="6590" xr:uid="{8B3340C8-E4EB-43DF-89F9-FFCE53EF46A0}"/>
    <cellStyle name="SAPBEXexcCritical4 2 5 5" xfId="3794" xr:uid="{00000000-0005-0000-0000-0000C2100000}"/>
    <cellStyle name="SAPBEXexcCritical4 2 5 5 2" xfId="6974" xr:uid="{CCFA1201-5072-4500-AB93-D1CAA0F7C608}"/>
    <cellStyle name="SAPBEXexcCritical4 2 5 6" xfId="6162" xr:uid="{D3B0C5A1-73B4-4CA0-847E-F4ACBDB4A469}"/>
    <cellStyle name="SAPBEXexcCritical4 2 6" xfId="3875" xr:uid="{00000000-0005-0000-0000-0000C3100000}"/>
    <cellStyle name="SAPBEXexcCritical4 2 6 2" xfId="7038" xr:uid="{1EC6C139-B417-4CEB-A900-97D521873121}"/>
    <cellStyle name="SAPBEXexcCritical4 2 7" xfId="3617" xr:uid="{00000000-0005-0000-0000-0000C4100000}"/>
    <cellStyle name="SAPBEXexcCritical4 2 7 2" xfId="6890" xr:uid="{E62329BC-3754-477C-B4FD-683843CBCD57}"/>
    <cellStyle name="SAPBEXexcCritical4 2 8" xfId="3413" xr:uid="{00000000-0005-0000-0000-0000C5100000}"/>
    <cellStyle name="SAPBEXexcCritical4 2 8 2" xfId="6702" xr:uid="{40861F97-A7CF-4BF1-8016-874C83C91E16}"/>
    <cellStyle name="SAPBEXexcCritical4 3" xfId="2932" xr:uid="{00000000-0005-0000-0000-0000C6100000}"/>
    <cellStyle name="SAPBEXexcCritical4 3 2" xfId="4549" xr:uid="{00000000-0005-0000-0000-0000C7100000}"/>
    <cellStyle name="SAPBEXexcCritical4 3 2 2" xfId="7593" xr:uid="{577EF523-354F-4996-A588-F0C07E314384}"/>
    <cellStyle name="SAPBEXexcCritical4 3 3" xfId="5162" xr:uid="{00000000-0005-0000-0000-0000C8100000}"/>
    <cellStyle name="SAPBEXexcCritical4 3 3 2" xfId="8153" xr:uid="{1384B956-18D9-4186-B527-7A20EFE4277C}"/>
    <cellStyle name="SAPBEXexcCritical4 3 4" xfId="5384" xr:uid="{00000000-0005-0000-0000-0000C9100000}"/>
    <cellStyle name="SAPBEXexcCritical4 3 4 2" xfId="8367" xr:uid="{5577328E-D350-459D-83F6-38D35001DC0C}"/>
    <cellStyle name="SAPBEXexcCritical4 3 5" xfId="5520" xr:uid="{00000000-0005-0000-0000-0000CA100000}"/>
    <cellStyle name="SAPBEXexcCritical4 3 5 2" xfId="8502" xr:uid="{F083B13A-020B-43B9-919A-52A5662CE059}"/>
    <cellStyle name="SAPBEXexcCritical4 3 6" xfId="5794" xr:uid="{00000000-0005-0000-0000-0000CB100000}"/>
    <cellStyle name="SAPBEXexcCritical4 3 6 2" xfId="8772" xr:uid="{36833E49-DC7E-42B5-8206-E7A584754941}"/>
    <cellStyle name="SAPBEXexcCritical4 3 7" xfId="6327" xr:uid="{5BC4E5DE-AB00-433A-8505-DC4F58EC716E}"/>
    <cellStyle name="SAPBEXexcCritical4 4" xfId="2579" xr:uid="{00000000-0005-0000-0000-0000CC100000}"/>
    <cellStyle name="SAPBEXexcCritical4 4 2" xfId="4222" xr:uid="{00000000-0005-0000-0000-0000CD100000}"/>
    <cellStyle name="SAPBEXexcCritical4 4 2 2" xfId="7365" xr:uid="{E63F5749-BCE9-422F-972C-EE31E037961B}"/>
    <cellStyle name="SAPBEXexcCritical4 4 3" xfId="4924" xr:uid="{00000000-0005-0000-0000-0000CE100000}"/>
    <cellStyle name="SAPBEXexcCritical4 4 3 2" xfId="7916" xr:uid="{F85123A2-38E1-47C0-993E-600E9A841247}"/>
    <cellStyle name="SAPBEXexcCritical4 4 4" xfId="4051" xr:uid="{00000000-0005-0000-0000-0000CF100000}"/>
    <cellStyle name="SAPBEXexcCritical4 4 4 2" xfId="7198" xr:uid="{37C9D362-D5BB-4390-A689-094E6B801EFF}"/>
    <cellStyle name="SAPBEXexcCritical4 4 5" xfId="3334" xr:uid="{00000000-0005-0000-0000-0000D0100000}"/>
    <cellStyle name="SAPBEXexcCritical4 4 5 2" xfId="6630" xr:uid="{1EE23DB5-A23F-4AB3-A84B-D38E4F6B7491}"/>
    <cellStyle name="SAPBEXexcCritical4 4 6" xfId="3761" xr:uid="{00000000-0005-0000-0000-0000D1100000}"/>
    <cellStyle name="SAPBEXexcCritical4 4 6 2" xfId="6941" xr:uid="{DDDA20B5-81EB-4221-B337-CC81CFE9AFD7}"/>
    <cellStyle name="SAPBEXexcCritical4 4 7" xfId="6125" xr:uid="{B6D27022-FAB4-4FBF-BB0A-F41BF5F6D8B0}"/>
    <cellStyle name="SAPBEXexcCritical4 5" xfId="3069" xr:uid="{00000000-0005-0000-0000-0000D2100000}"/>
    <cellStyle name="SAPBEXexcCritical4 5 2" xfId="4682" xr:uid="{00000000-0005-0000-0000-0000D3100000}"/>
    <cellStyle name="SAPBEXexcCritical4 5 2 2" xfId="7718" xr:uid="{B613B44B-CDC7-469D-95FF-D7A05AD2A1FD}"/>
    <cellStyle name="SAPBEXexcCritical4 5 3" xfId="5283" xr:uid="{00000000-0005-0000-0000-0000D4100000}"/>
    <cellStyle name="SAPBEXexcCritical4 5 3 2" xfId="8266" xr:uid="{2864BB87-8B45-45B6-B8C1-8686A952324C}"/>
    <cellStyle name="SAPBEXexcCritical4 5 4" xfId="5604" xr:uid="{00000000-0005-0000-0000-0000D5100000}"/>
    <cellStyle name="SAPBEXexcCritical4 5 4 2" xfId="8586" xr:uid="{78CE93B3-5D79-466C-8B93-CDB6AEE4C1A3}"/>
    <cellStyle name="SAPBEXexcCritical4 5 5" xfId="5878" xr:uid="{00000000-0005-0000-0000-0000D6100000}"/>
    <cellStyle name="SAPBEXexcCritical4 5 5 2" xfId="8856" xr:uid="{D37EE4ED-5B53-46C5-B9A4-ABA58EE0B13D}"/>
    <cellStyle name="SAPBEXexcCritical4 5 6" xfId="6440" xr:uid="{2F30D1C4-2F65-4DD8-B5C5-5201045D0F10}"/>
    <cellStyle name="SAPBEXexcCritical4 6" xfId="2620" xr:uid="{00000000-0005-0000-0000-0000D7100000}"/>
    <cellStyle name="SAPBEXexcCritical4 6 2" xfId="4262" xr:uid="{00000000-0005-0000-0000-0000D8100000}"/>
    <cellStyle name="SAPBEXexcCritical4 6 2 2" xfId="7405" xr:uid="{5FCCE2B5-4517-4A7A-A9FA-16EA7536B6C1}"/>
    <cellStyle name="SAPBEXexcCritical4 6 3" xfId="4965" xr:uid="{00000000-0005-0000-0000-0000D9100000}"/>
    <cellStyle name="SAPBEXexcCritical4 6 3 2" xfId="7957" xr:uid="{E48A17BC-6E6A-4A49-8D5A-3E14D4D8C0C6}"/>
    <cellStyle name="SAPBEXexcCritical4 6 4" xfId="3293" xr:uid="{00000000-0005-0000-0000-0000DA100000}"/>
    <cellStyle name="SAPBEXexcCritical4 6 4 2" xfId="6589" xr:uid="{CA942676-60A2-4834-B0C0-C1F5F47713EF}"/>
    <cellStyle name="SAPBEXexcCritical4 6 5" xfId="3795" xr:uid="{00000000-0005-0000-0000-0000DB100000}"/>
    <cellStyle name="SAPBEXexcCritical4 6 5 2" xfId="6975" xr:uid="{3EF529CA-F29E-4803-8DF3-5DA09E200074}"/>
    <cellStyle name="SAPBEXexcCritical4 6 6" xfId="6163" xr:uid="{CC9D10DC-F462-4D15-9B60-7E8B6FAD96E7}"/>
    <cellStyle name="SAPBEXexcCritical4 7" xfId="3874" xr:uid="{00000000-0005-0000-0000-0000DC100000}"/>
    <cellStyle name="SAPBEXexcCritical4 7 2" xfId="7037" xr:uid="{2690629F-0571-4FD5-A0E9-AC24FC4FD815}"/>
    <cellStyle name="SAPBEXexcCritical4 8" xfId="3616" xr:uid="{00000000-0005-0000-0000-0000DD100000}"/>
    <cellStyle name="SAPBEXexcCritical4 8 2" xfId="6889" xr:uid="{B74F52B4-9BAA-472C-896A-D241AE715390}"/>
    <cellStyle name="SAPBEXexcCritical4 9" xfId="3414" xr:uid="{00000000-0005-0000-0000-0000DE100000}"/>
    <cellStyle name="SAPBEXexcCritical4 9 2" xfId="6703" xr:uid="{2158CC3D-A98B-4357-B45C-880777C7C9F4}"/>
    <cellStyle name="SAPBEXexcCritical5" xfId="1959" xr:uid="{00000000-0005-0000-0000-0000DF100000}"/>
    <cellStyle name="SAPBEXexcCritical5 2" xfId="1960" xr:uid="{00000000-0005-0000-0000-0000E0100000}"/>
    <cellStyle name="SAPBEXexcCritical5 2 2" xfId="2935" xr:uid="{00000000-0005-0000-0000-0000E1100000}"/>
    <cellStyle name="SAPBEXexcCritical5 2 2 2" xfId="4552" xr:uid="{00000000-0005-0000-0000-0000E2100000}"/>
    <cellStyle name="SAPBEXexcCritical5 2 2 2 2" xfId="7596" xr:uid="{D367EDA9-4CEC-4E3F-9969-911D757FEA88}"/>
    <cellStyle name="SAPBEXexcCritical5 2 2 3" xfId="5165" xr:uid="{00000000-0005-0000-0000-0000E3100000}"/>
    <cellStyle name="SAPBEXexcCritical5 2 2 3 2" xfId="8156" xr:uid="{090E9A7F-4473-4EC5-9704-C2919C4EA10B}"/>
    <cellStyle name="SAPBEXexcCritical5 2 2 4" xfId="5387" xr:uid="{00000000-0005-0000-0000-0000E4100000}"/>
    <cellStyle name="SAPBEXexcCritical5 2 2 4 2" xfId="8370" xr:uid="{9302775F-C941-4465-A4FC-E1BBAAEEF50A}"/>
    <cellStyle name="SAPBEXexcCritical5 2 2 5" xfId="5523" xr:uid="{00000000-0005-0000-0000-0000E5100000}"/>
    <cellStyle name="SAPBEXexcCritical5 2 2 5 2" xfId="8505" xr:uid="{6A09F6FE-437C-418D-A4E5-F27C76EC7BA4}"/>
    <cellStyle name="SAPBEXexcCritical5 2 2 6" xfId="5797" xr:uid="{00000000-0005-0000-0000-0000E6100000}"/>
    <cellStyle name="SAPBEXexcCritical5 2 2 6 2" xfId="8775" xr:uid="{30429D9C-A40D-4300-ADF9-3C5544E42EDC}"/>
    <cellStyle name="SAPBEXexcCritical5 2 2 7" xfId="6330" xr:uid="{01E9FEB1-3864-477F-B6A2-1EAE5240ED94}"/>
    <cellStyle name="SAPBEXexcCritical5 2 3" xfId="2576" xr:uid="{00000000-0005-0000-0000-0000E7100000}"/>
    <cellStyle name="SAPBEXexcCritical5 2 3 2" xfId="4219" xr:uid="{00000000-0005-0000-0000-0000E8100000}"/>
    <cellStyle name="SAPBEXexcCritical5 2 3 2 2" xfId="7362" xr:uid="{51861536-DCD4-4C87-97C0-9672B8C135B5}"/>
    <cellStyle name="SAPBEXexcCritical5 2 3 3" xfId="4921" xr:uid="{00000000-0005-0000-0000-0000E9100000}"/>
    <cellStyle name="SAPBEXexcCritical5 2 3 3 2" xfId="7913" xr:uid="{D8475264-AA00-4D16-A484-BA2F40BC0DC3}"/>
    <cellStyle name="SAPBEXexcCritical5 2 3 4" xfId="4048" xr:uid="{00000000-0005-0000-0000-0000EA100000}"/>
    <cellStyle name="SAPBEXexcCritical5 2 3 4 2" xfId="7195" xr:uid="{1731952D-E360-45D7-979C-75DC794D82FD}"/>
    <cellStyle name="SAPBEXexcCritical5 2 3 5" xfId="3335" xr:uid="{00000000-0005-0000-0000-0000EB100000}"/>
    <cellStyle name="SAPBEXexcCritical5 2 3 5 2" xfId="6631" xr:uid="{D8495CD9-70D1-4855-9936-B9A70A91D1EC}"/>
    <cellStyle name="SAPBEXexcCritical5 2 3 6" xfId="3759" xr:uid="{00000000-0005-0000-0000-0000EC100000}"/>
    <cellStyle name="SAPBEXexcCritical5 2 3 6 2" xfId="6939" xr:uid="{8B372F2C-7E13-44FF-BEB6-86978FA003AA}"/>
    <cellStyle name="SAPBEXexcCritical5 2 3 7" xfId="6122" xr:uid="{71C4347F-AC64-429A-8458-0FD9790E3875}"/>
    <cellStyle name="SAPBEXexcCritical5 2 4" xfId="3072" xr:uid="{00000000-0005-0000-0000-0000ED100000}"/>
    <cellStyle name="SAPBEXexcCritical5 2 4 2" xfId="4685" xr:uid="{00000000-0005-0000-0000-0000EE100000}"/>
    <cellStyle name="SAPBEXexcCritical5 2 4 2 2" xfId="7721" xr:uid="{F425267D-B366-4616-B227-78C2AF6EA441}"/>
    <cellStyle name="SAPBEXexcCritical5 2 4 3" xfId="5286" xr:uid="{00000000-0005-0000-0000-0000EF100000}"/>
    <cellStyle name="SAPBEXexcCritical5 2 4 3 2" xfId="8269" xr:uid="{79AC72F2-1188-4BA2-BD69-84A839A8404C}"/>
    <cellStyle name="SAPBEXexcCritical5 2 4 4" xfId="5607" xr:uid="{00000000-0005-0000-0000-0000F0100000}"/>
    <cellStyle name="SAPBEXexcCritical5 2 4 4 2" xfId="8589" xr:uid="{965B6F0F-0E49-4F24-B47F-CC727742BA50}"/>
    <cellStyle name="SAPBEXexcCritical5 2 4 5" xfId="5881" xr:uid="{00000000-0005-0000-0000-0000F1100000}"/>
    <cellStyle name="SAPBEXexcCritical5 2 4 5 2" xfId="8859" xr:uid="{3CF45B4D-E573-4BA8-98E5-8EE35C515A58}"/>
    <cellStyle name="SAPBEXexcCritical5 2 4 6" xfId="6443" xr:uid="{C36BD6CF-9144-4253-AA2D-BB276871D22E}"/>
    <cellStyle name="SAPBEXexcCritical5 2 5" xfId="2617" xr:uid="{00000000-0005-0000-0000-0000F2100000}"/>
    <cellStyle name="SAPBEXexcCritical5 2 5 2" xfId="4259" xr:uid="{00000000-0005-0000-0000-0000F3100000}"/>
    <cellStyle name="SAPBEXexcCritical5 2 5 2 2" xfId="7402" xr:uid="{5AF6F2CB-3E08-4EEE-A796-9BF4024BD0B3}"/>
    <cellStyle name="SAPBEXexcCritical5 2 5 3" xfId="4962" xr:uid="{00000000-0005-0000-0000-0000F4100000}"/>
    <cellStyle name="SAPBEXexcCritical5 2 5 3 2" xfId="7954" xr:uid="{1F5120DB-6409-4C92-86D4-DB3B3BAE6BB4}"/>
    <cellStyle name="SAPBEXexcCritical5 2 5 4" xfId="3296" xr:uid="{00000000-0005-0000-0000-0000F5100000}"/>
    <cellStyle name="SAPBEXexcCritical5 2 5 4 2" xfId="6592" xr:uid="{A8A14244-EA2D-4BAA-B4B9-61F28464D6F3}"/>
    <cellStyle name="SAPBEXexcCritical5 2 5 5" xfId="3792" xr:uid="{00000000-0005-0000-0000-0000F6100000}"/>
    <cellStyle name="SAPBEXexcCritical5 2 5 5 2" xfId="6972" xr:uid="{831DA555-0E75-4A8C-8A3C-99FB8AD1D1EB}"/>
    <cellStyle name="SAPBEXexcCritical5 2 5 6" xfId="6160" xr:uid="{AE8531C0-4CDC-411A-84FA-5B82CECF33EE}"/>
    <cellStyle name="SAPBEXexcCritical5 2 6" xfId="3877" xr:uid="{00000000-0005-0000-0000-0000F7100000}"/>
    <cellStyle name="SAPBEXexcCritical5 2 6 2" xfId="7040" xr:uid="{14B029B0-CF75-43D8-ABFB-57B6CB74FBF8}"/>
    <cellStyle name="SAPBEXexcCritical5 2 7" xfId="3619" xr:uid="{00000000-0005-0000-0000-0000F8100000}"/>
    <cellStyle name="SAPBEXexcCritical5 2 7 2" xfId="6892" xr:uid="{B258F720-8995-443F-979C-1F4FD39244BB}"/>
    <cellStyle name="SAPBEXexcCritical5 2 8" xfId="5116" xr:uid="{00000000-0005-0000-0000-0000F9100000}"/>
    <cellStyle name="SAPBEXexcCritical5 2 8 2" xfId="8107" xr:uid="{4F12DB54-91DE-4202-9710-5A1657107E1A}"/>
    <cellStyle name="SAPBEXexcCritical5 3" xfId="2934" xr:uid="{00000000-0005-0000-0000-0000FA100000}"/>
    <cellStyle name="SAPBEXexcCritical5 3 2" xfId="4551" xr:uid="{00000000-0005-0000-0000-0000FB100000}"/>
    <cellStyle name="SAPBEXexcCritical5 3 2 2" xfId="7595" xr:uid="{2951B42A-D40D-4282-BB47-04BEDF56023F}"/>
    <cellStyle name="SAPBEXexcCritical5 3 3" xfId="5164" xr:uid="{00000000-0005-0000-0000-0000FC100000}"/>
    <cellStyle name="SAPBEXexcCritical5 3 3 2" xfId="8155" xr:uid="{D101F768-C18B-48A7-95BC-01C9067911F0}"/>
    <cellStyle name="SAPBEXexcCritical5 3 4" xfId="5386" xr:uid="{00000000-0005-0000-0000-0000FD100000}"/>
    <cellStyle name="SAPBEXexcCritical5 3 4 2" xfId="8369" xr:uid="{C5AFAF04-C894-4228-A5E0-FB66819B4A6A}"/>
    <cellStyle name="SAPBEXexcCritical5 3 5" xfId="5522" xr:uid="{00000000-0005-0000-0000-0000FE100000}"/>
    <cellStyle name="SAPBEXexcCritical5 3 5 2" xfId="8504" xr:uid="{C4B8D6C4-0230-4E39-9614-350C6CB93F9A}"/>
    <cellStyle name="SAPBEXexcCritical5 3 6" xfId="5796" xr:uid="{00000000-0005-0000-0000-0000FF100000}"/>
    <cellStyle name="SAPBEXexcCritical5 3 6 2" xfId="8774" xr:uid="{EA7612B2-BF0F-40EB-B9E0-C0A0DF2A41F5}"/>
    <cellStyle name="SAPBEXexcCritical5 3 7" xfId="6329" xr:uid="{D4C48B13-CDCB-4415-9210-D0DD83975370}"/>
    <cellStyle name="SAPBEXexcCritical5 4" xfId="2577" xr:uid="{00000000-0005-0000-0000-000000110000}"/>
    <cellStyle name="SAPBEXexcCritical5 4 2" xfId="4220" xr:uid="{00000000-0005-0000-0000-000001110000}"/>
    <cellStyle name="SAPBEXexcCritical5 4 2 2" xfId="7363" xr:uid="{C2AA5D9B-002A-4973-8973-AB663D19AF07}"/>
    <cellStyle name="SAPBEXexcCritical5 4 3" xfId="4922" xr:uid="{00000000-0005-0000-0000-000002110000}"/>
    <cellStyle name="SAPBEXexcCritical5 4 3 2" xfId="7914" xr:uid="{9D1E90D7-ADE8-4F94-93C8-D2024DB1F601}"/>
    <cellStyle name="SAPBEXexcCritical5 4 4" xfId="4049" xr:uid="{00000000-0005-0000-0000-000003110000}"/>
    <cellStyle name="SAPBEXexcCritical5 4 4 2" xfId="7196" xr:uid="{0CB416EF-7A95-41E8-AA3D-EE83BB59AA9B}"/>
    <cellStyle name="SAPBEXexcCritical5 4 5" xfId="5225" xr:uid="{00000000-0005-0000-0000-000004110000}"/>
    <cellStyle name="SAPBEXexcCritical5 4 5 2" xfId="8208" xr:uid="{9F3A1027-B91B-4ECF-A499-444EBE7293E4}"/>
    <cellStyle name="SAPBEXexcCritical5 4 6" xfId="3760" xr:uid="{00000000-0005-0000-0000-000005110000}"/>
    <cellStyle name="SAPBEXexcCritical5 4 6 2" xfId="6940" xr:uid="{B8A2624B-F486-4B4C-ABDF-56EC0B11692E}"/>
    <cellStyle name="SAPBEXexcCritical5 4 7" xfId="6123" xr:uid="{C202DE7B-945C-4D76-B169-F36805CA1A00}"/>
    <cellStyle name="SAPBEXexcCritical5 5" xfId="3071" xr:uid="{00000000-0005-0000-0000-000006110000}"/>
    <cellStyle name="SAPBEXexcCritical5 5 2" xfId="4684" xr:uid="{00000000-0005-0000-0000-000007110000}"/>
    <cellStyle name="SAPBEXexcCritical5 5 2 2" xfId="7720" xr:uid="{DC67B337-DE3E-424D-96B5-2AB133FA410A}"/>
    <cellStyle name="SAPBEXexcCritical5 5 3" xfId="5285" xr:uid="{00000000-0005-0000-0000-000008110000}"/>
    <cellStyle name="SAPBEXexcCritical5 5 3 2" xfId="8268" xr:uid="{7095C186-3455-4A9B-8184-F4D5FAB7ADDE}"/>
    <cellStyle name="SAPBEXexcCritical5 5 4" xfId="5606" xr:uid="{00000000-0005-0000-0000-000009110000}"/>
    <cellStyle name="SAPBEXexcCritical5 5 4 2" xfId="8588" xr:uid="{167EE73E-B7F6-4DED-B48A-2726828784A7}"/>
    <cellStyle name="SAPBEXexcCritical5 5 5" xfId="5880" xr:uid="{00000000-0005-0000-0000-00000A110000}"/>
    <cellStyle name="SAPBEXexcCritical5 5 5 2" xfId="8858" xr:uid="{0CBEC0B6-46AD-4DB8-8AB4-DEFE50A10566}"/>
    <cellStyle name="SAPBEXexcCritical5 5 6" xfId="6442" xr:uid="{6BBAA2B4-3D83-4539-BDCC-7C3424B85BF1}"/>
    <cellStyle name="SAPBEXexcCritical5 6" xfId="2618" xr:uid="{00000000-0005-0000-0000-00000B110000}"/>
    <cellStyle name="SAPBEXexcCritical5 6 2" xfId="4260" xr:uid="{00000000-0005-0000-0000-00000C110000}"/>
    <cellStyle name="SAPBEXexcCritical5 6 2 2" xfId="7403" xr:uid="{B9DC3984-1E2A-41D3-919E-188F6D9DA4F1}"/>
    <cellStyle name="SAPBEXexcCritical5 6 3" xfId="4963" xr:uid="{00000000-0005-0000-0000-00000D110000}"/>
    <cellStyle name="SAPBEXexcCritical5 6 3 2" xfId="7955" xr:uid="{A8E2E177-E66F-455F-A401-C0300F67C0DB}"/>
    <cellStyle name="SAPBEXexcCritical5 6 4" xfId="3295" xr:uid="{00000000-0005-0000-0000-00000E110000}"/>
    <cellStyle name="SAPBEXexcCritical5 6 4 2" xfId="6591" xr:uid="{E3492090-4B27-49C0-B126-9668CB496167}"/>
    <cellStyle name="SAPBEXexcCritical5 6 5" xfId="3793" xr:uid="{00000000-0005-0000-0000-00000F110000}"/>
    <cellStyle name="SAPBEXexcCritical5 6 5 2" xfId="6973" xr:uid="{F0A4E070-1D38-492D-9D19-D916EF67454E}"/>
    <cellStyle name="SAPBEXexcCritical5 6 6" xfId="6161" xr:uid="{D9D4DA1F-989F-4BD0-99BD-1178FBA992F1}"/>
    <cellStyle name="SAPBEXexcCritical5 7" xfId="3876" xr:uid="{00000000-0005-0000-0000-000010110000}"/>
    <cellStyle name="SAPBEXexcCritical5 7 2" xfId="7039" xr:uid="{004FD877-0DAC-411A-B2AF-82233EF91B58}"/>
    <cellStyle name="SAPBEXexcCritical5 8" xfId="3618" xr:uid="{00000000-0005-0000-0000-000011110000}"/>
    <cellStyle name="SAPBEXexcCritical5 8 2" xfId="6891" xr:uid="{5EFA6EB1-2729-4C01-892C-24452765938E}"/>
    <cellStyle name="SAPBEXexcCritical5 9" xfId="5117" xr:uid="{00000000-0005-0000-0000-000012110000}"/>
    <cellStyle name="SAPBEXexcCritical5 9 2" xfId="8108" xr:uid="{4F46A6B0-82B4-4BF7-A0AA-90B25A8810CC}"/>
    <cellStyle name="SAPBEXexcCritical6" xfId="1961" xr:uid="{00000000-0005-0000-0000-000013110000}"/>
    <cellStyle name="SAPBEXexcCritical6 2" xfId="1962" xr:uid="{00000000-0005-0000-0000-000014110000}"/>
    <cellStyle name="SAPBEXexcCritical6 2 2" xfId="2937" xr:uid="{00000000-0005-0000-0000-000015110000}"/>
    <cellStyle name="SAPBEXexcCritical6 2 2 2" xfId="4554" xr:uid="{00000000-0005-0000-0000-000016110000}"/>
    <cellStyle name="SAPBEXexcCritical6 2 2 2 2" xfId="7598" xr:uid="{D1C13DB8-AF81-4649-BD0C-70E9C8C5B5C7}"/>
    <cellStyle name="SAPBEXexcCritical6 2 2 3" xfId="5167" xr:uid="{00000000-0005-0000-0000-000017110000}"/>
    <cellStyle name="SAPBEXexcCritical6 2 2 3 2" xfId="8158" xr:uid="{A6B81142-4E7B-47B9-BCAC-8D3CFBF45CC9}"/>
    <cellStyle name="SAPBEXexcCritical6 2 2 4" xfId="5389" xr:uid="{00000000-0005-0000-0000-000018110000}"/>
    <cellStyle name="SAPBEXexcCritical6 2 2 4 2" xfId="8372" xr:uid="{5D3928A5-B20F-4A28-8107-305097F30D0C}"/>
    <cellStyle name="SAPBEXexcCritical6 2 2 5" xfId="5525" xr:uid="{00000000-0005-0000-0000-000019110000}"/>
    <cellStyle name="SAPBEXexcCritical6 2 2 5 2" xfId="8507" xr:uid="{7EE0753B-648B-4F46-9FDB-943F6833262F}"/>
    <cellStyle name="SAPBEXexcCritical6 2 2 6" xfId="5799" xr:uid="{00000000-0005-0000-0000-00001A110000}"/>
    <cellStyle name="SAPBEXexcCritical6 2 2 6 2" xfId="8777" xr:uid="{2DA06B91-F567-4D12-A210-5D8B17CD316C}"/>
    <cellStyle name="SAPBEXexcCritical6 2 2 7" xfId="6332" xr:uid="{F7B3E979-B4FA-42D1-BD63-F40E691FAB80}"/>
    <cellStyle name="SAPBEXexcCritical6 2 3" xfId="2574" xr:uid="{00000000-0005-0000-0000-00001B110000}"/>
    <cellStyle name="SAPBEXexcCritical6 2 3 2" xfId="4217" xr:uid="{00000000-0005-0000-0000-00001C110000}"/>
    <cellStyle name="SAPBEXexcCritical6 2 3 2 2" xfId="7360" xr:uid="{36E5F27B-A29D-4692-A29C-3264D315674F}"/>
    <cellStyle name="SAPBEXexcCritical6 2 3 3" xfId="4919" xr:uid="{00000000-0005-0000-0000-00001D110000}"/>
    <cellStyle name="SAPBEXexcCritical6 2 3 3 2" xfId="7911" xr:uid="{64DBF74C-DCAA-415B-88B6-A7A6ADC20C6A}"/>
    <cellStyle name="SAPBEXexcCritical6 2 3 4" xfId="4040" xr:uid="{00000000-0005-0000-0000-00001E110000}"/>
    <cellStyle name="SAPBEXexcCritical6 2 3 4 2" xfId="7193" xr:uid="{27EFEB7F-82F0-4149-8980-161820848458}"/>
    <cellStyle name="SAPBEXexcCritical6 2 3 5" xfId="5224" xr:uid="{00000000-0005-0000-0000-00001F110000}"/>
    <cellStyle name="SAPBEXexcCritical6 2 3 5 2" xfId="8207" xr:uid="{95DE7157-E2BE-4515-A654-4DB85845E20E}"/>
    <cellStyle name="SAPBEXexcCritical6 2 3 6" xfId="3757" xr:uid="{00000000-0005-0000-0000-000020110000}"/>
    <cellStyle name="SAPBEXexcCritical6 2 3 6 2" xfId="6937" xr:uid="{911342FC-E6BB-4FB3-865F-8F389A801590}"/>
    <cellStyle name="SAPBEXexcCritical6 2 3 7" xfId="6120" xr:uid="{1F719CF5-6C3D-4047-BFD8-34ECB0BECAEC}"/>
    <cellStyle name="SAPBEXexcCritical6 2 4" xfId="3074" xr:uid="{00000000-0005-0000-0000-000021110000}"/>
    <cellStyle name="SAPBEXexcCritical6 2 4 2" xfId="4687" xr:uid="{00000000-0005-0000-0000-000022110000}"/>
    <cellStyle name="SAPBEXexcCritical6 2 4 2 2" xfId="7723" xr:uid="{7D1A5B68-0C98-47F8-9E77-CDC56394CB72}"/>
    <cellStyle name="SAPBEXexcCritical6 2 4 3" xfId="5288" xr:uid="{00000000-0005-0000-0000-000023110000}"/>
    <cellStyle name="SAPBEXexcCritical6 2 4 3 2" xfId="8271" xr:uid="{87907749-7AEB-4802-9DA3-55725AB43E30}"/>
    <cellStyle name="SAPBEXexcCritical6 2 4 4" xfId="5609" xr:uid="{00000000-0005-0000-0000-000024110000}"/>
    <cellStyle name="SAPBEXexcCritical6 2 4 4 2" xfId="8591" xr:uid="{F4BF64D1-EAEF-476C-94FC-F5099CE766A7}"/>
    <cellStyle name="SAPBEXexcCritical6 2 4 5" xfId="5883" xr:uid="{00000000-0005-0000-0000-000025110000}"/>
    <cellStyle name="SAPBEXexcCritical6 2 4 5 2" xfId="8861" xr:uid="{DC6AB304-E102-43E3-BF76-C4FED257DB26}"/>
    <cellStyle name="SAPBEXexcCritical6 2 4 6" xfId="6445" xr:uid="{893F962D-6543-4EE4-A587-BB61C5A3EAEA}"/>
    <cellStyle name="SAPBEXexcCritical6 2 5" xfId="2615" xr:uid="{00000000-0005-0000-0000-000026110000}"/>
    <cellStyle name="SAPBEXexcCritical6 2 5 2" xfId="4257" xr:uid="{00000000-0005-0000-0000-000027110000}"/>
    <cellStyle name="SAPBEXexcCritical6 2 5 2 2" xfId="7400" xr:uid="{D86B03CF-CE3E-4FEB-9F9A-8C7CBCD583AD}"/>
    <cellStyle name="SAPBEXexcCritical6 2 5 3" xfId="4960" xr:uid="{00000000-0005-0000-0000-000028110000}"/>
    <cellStyle name="SAPBEXexcCritical6 2 5 3 2" xfId="7952" xr:uid="{D3564883-B909-421C-AC11-CD70E1AA3BAC}"/>
    <cellStyle name="SAPBEXexcCritical6 2 5 4" xfId="3298" xr:uid="{00000000-0005-0000-0000-000029110000}"/>
    <cellStyle name="SAPBEXexcCritical6 2 5 4 2" xfId="6594" xr:uid="{CAC53AAC-B032-465C-BBC7-EE01161944FE}"/>
    <cellStyle name="SAPBEXexcCritical6 2 5 5" xfId="3790" xr:uid="{00000000-0005-0000-0000-00002A110000}"/>
    <cellStyle name="SAPBEXexcCritical6 2 5 5 2" xfId="6970" xr:uid="{A31977E6-78EA-4CE7-8193-84530B39B5E7}"/>
    <cellStyle name="SAPBEXexcCritical6 2 5 6" xfId="6158" xr:uid="{AF2EE81B-5907-44C7-B675-0C8F7E53FF94}"/>
    <cellStyle name="SAPBEXexcCritical6 2 6" xfId="3879" xr:uid="{00000000-0005-0000-0000-00002B110000}"/>
    <cellStyle name="SAPBEXexcCritical6 2 6 2" xfId="7042" xr:uid="{2440CCC7-7C88-499F-9ABC-5DD096CD1F1F}"/>
    <cellStyle name="SAPBEXexcCritical6 2 7" xfId="3623" xr:uid="{00000000-0005-0000-0000-00002C110000}"/>
    <cellStyle name="SAPBEXexcCritical6 2 7 2" xfId="6894" xr:uid="{23A43702-3D34-4A12-9AFE-8F713C8A586D}"/>
    <cellStyle name="SAPBEXexcCritical6 2 8" xfId="5481" xr:uid="{00000000-0005-0000-0000-00002D110000}"/>
    <cellStyle name="SAPBEXexcCritical6 2 8 2" xfId="8463" xr:uid="{ACA08938-3832-4FBA-B83B-2A9990FEE8F8}"/>
    <cellStyle name="SAPBEXexcCritical6 3" xfId="2936" xr:uid="{00000000-0005-0000-0000-00002E110000}"/>
    <cellStyle name="SAPBEXexcCritical6 3 2" xfId="4553" xr:uid="{00000000-0005-0000-0000-00002F110000}"/>
    <cellStyle name="SAPBEXexcCritical6 3 2 2" xfId="7597" xr:uid="{67264BAA-A257-4974-88E3-B3293EABB272}"/>
    <cellStyle name="SAPBEXexcCritical6 3 3" xfId="5166" xr:uid="{00000000-0005-0000-0000-000030110000}"/>
    <cellStyle name="SAPBEXexcCritical6 3 3 2" xfId="8157" xr:uid="{36A20EE5-8B06-4877-A948-27AEF877A8D4}"/>
    <cellStyle name="SAPBEXexcCritical6 3 4" xfId="5388" xr:uid="{00000000-0005-0000-0000-000031110000}"/>
    <cellStyle name="SAPBEXexcCritical6 3 4 2" xfId="8371" xr:uid="{4E13BD11-F409-470B-8B27-4774C3127CEF}"/>
    <cellStyle name="SAPBEXexcCritical6 3 5" xfId="5524" xr:uid="{00000000-0005-0000-0000-000032110000}"/>
    <cellStyle name="SAPBEXexcCritical6 3 5 2" xfId="8506" xr:uid="{BE04EAD8-9D7A-4F02-B8BB-12C95F4C57CD}"/>
    <cellStyle name="SAPBEXexcCritical6 3 6" xfId="5798" xr:uid="{00000000-0005-0000-0000-000033110000}"/>
    <cellStyle name="SAPBEXexcCritical6 3 6 2" xfId="8776" xr:uid="{BBAE9C28-703B-45B5-AC67-8F262C927E41}"/>
    <cellStyle name="SAPBEXexcCritical6 3 7" xfId="6331" xr:uid="{58E10967-45C9-477D-87DD-C407221E7EA2}"/>
    <cellStyle name="SAPBEXexcCritical6 4" xfId="2575" xr:uid="{00000000-0005-0000-0000-000034110000}"/>
    <cellStyle name="SAPBEXexcCritical6 4 2" xfId="4218" xr:uid="{00000000-0005-0000-0000-000035110000}"/>
    <cellStyle name="SAPBEXexcCritical6 4 2 2" xfId="7361" xr:uid="{CB6C8D10-2E59-4FDE-93F0-B1B618FF67D9}"/>
    <cellStyle name="SAPBEXexcCritical6 4 3" xfId="4920" xr:uid="{00000000-0005-0000-0000-000036110000}"/>
    <cellStyle name="SAPBEXexcCritical6 4 3 2" xfId="7912" xr:uid="{DE1CB15A-0FBF-4FC4-B052-B819E48A68D6}"/>
    <cellStyle name="SAPBEXexcCritical6 4 4" xfId="4045" xr:uid="{00000000-0005-0000-0000-000037110000}"/>
    <cellStyle name="SAPBEXexcCritical6 4 4 2" xfId="7194" xr:uid="{F1F9FB6E-8246-4F8A-BB46-ACEFF348EC0E}"/>
    <cellStyle name="SAPBEXexcCritical6 4 5" xfId="5223" xr:uid="{00000000-0005-0000-0000-000038110000}"/>
    <cellStyle name="SAPBEXexcCritical6 4 5 2" xfId="8206" xr:uid="{993350C9-0BB0-4ACC-9AF2-65DF96BF1F00}"/>
    <cellStyle name="SAPBEXexcCritical6 4 6" xfId="3758" xr:uid="{00000000-0005-0000-0000-000039110000}"/>
    <cellStyle name="SAPBEXexcCritical6 4 6 2" xfId="6938" xr:uid="{8A1D518D-12F3-4B6F-A325-620BE5A006C8}"/>
    <cellStyle name="SAPBEXexcCritical6 4 7" xfId="6121" xr:uid="{04DDCDDE-2178-4FD3-9D6B-73B219F1833C}"/>
    <cellStyle name="SAPBEXexcCritical6 5" xfId="3073" xr:uid="{00000000-0005-0000-0000-00003A110000}"/>
    <cellStyle name="SAPBEXexcCritical6 5 2" xfId="4686" xr:uid="{00000000-0005-0000-0000-00003B110000}"/>
    <cellStyle name="SAPBEXexcCritical6 5 2 2" xfId="7722" xr:uid="{E7507AA9-3C30-48FA-9A16-2BA8A69A58FA}"/>
    <cellStyle name="SAPBEXexcCritical6 5 3" xfId="5287" xr:uid="{00000000-0005-0000-0000-00003C110000}"/>
    <cellStyle name="SAPBEXexcCritical6 5 3 2" xfId="8270" xr:uid="{80C93DF1-C2F0-4CBA-BC23-BFEB33D195D3}"/>
    <cellStyle name="SAPBEXexcCritical6 5 4" xfId="5608" xr:uid="{00000000-0005-0000-0000-00003D110000}"/>
    <cellStyle name="SAPBEXexcCritical6 5 4 2" xfId="8590" xr:uid="{BF9AAD99-9D22-4FD8-8542-60AD1A9B8466}"/>
    <cellStyle name="SAPBEXexcCritical6 5 5" xfId="5882" xr:uid="{00000000-0005-0000-0000-00003E110000}"/>
    <cellStyle name="SAPBEXexcCritical6 5 5 2" xfId="8860" xr:uid="{BDBB195C-2B67-4FDA-BA7C-CE3CF3678459}"/>
    <cellStyle name="SAPBEXexcCritical6 5 6" xfId="6444" xr:uid="{2FF75145-45F4-4146-AC9F-004715028FBF}"/>
    <cellStyle name="SAPBEXexcCritical6 6" xfId="2616" xr:uid="{00000000-0005-0000-0000-00003F110000}"/>
    <cellStyle name="SAPBEXexcCritical6 6 2" xfId="4258" xr:uid="{00000000-0005-0000-0000-000040110000}"/>
    <cellStyle name="SAPBEXexcCritical6 6 2 2" xfId="7401" xr:uid="{4CA35C0A-F718-4166-873B-DEFA75F6DD7F}"/>
    <cellStyle name="SAPBEXexcCritical6 6 3" xfId="4961" xr:uid="{00000000-0005-0000-0000-000041110000}"/>
    <cellStyle name="SAPBEXexcCritical6 6 3 2" xfId="7953" xr:uid="{A96647DA-D997-478B-9552-004AD886D902}"/>
    <cellStyle name="SAPBEXexcCritical6 6 4" xfId="3297" xr:uid="{00000000-0005-0000-0000-000042110000}"/>
    <cellStyle name="SAPBEXexcCritical6 6 4 2" xfId="6593" xr:uid="{DACFCCAB-5F7E-4756-81EA-4B4716225542}"/>
    <cellStyle name="SAPBEXexcCritical6 6 5" xfId="3791" xr:uid="{00000000-0005-0000-0000-000043110000}"/>
    <cellStyle name="SAPBEXexcCritical6 6 5 2" xfId="6971" xr:uid="{4ECC94AA-CC50-42D6-8FAC-E8504E0360E3}"/>
    <cellStyle name="SAPBEXexcCritical6 6 6" xfId="6159" xr:uid="{4AF3FED7-2F2B-467E-AA74-D6EE6D372F1A}"/>
    <cellStyle name="SAPBEXexcCritical6 7" xfId="3878" xr:uid="{00000000-0005-0000-0000-000044110000}"/>
    <cellStyle name="SAPBEXexcCritical6 7 2" xfId="7041" xr:uid="{AC318F13-9D38-4BD6-9341-985AD2266C58}"/>
    <cellStyle name="SAPBEXexcCritical6 8" xfId="3622" xr:uid="{00000000-0005-0000-0000-000045110000}"/>
    <cellStyle name="SAPBEXexcCritical6 8 2" xfId="6893" xr:uid="{0B1E7548-3D56-42A8-AC29-E753CE1AA47E}"/>
    <cellStyle name="SAPBEXexcCritical6 9" xfId="5484" xr:uid="{00000000-0005-0000-0000-000046110000}"/>
    <cellStyle name="SAPBEXexcCritical6 9 2" xfId="8466" xr:uid="{A9C2452F-2847-4591-9D26-7AD181240E23}"/>
    <cellStyle name="SAPBEXexcGood1" xfId="1963" xr:uid="{00000000-0005-0000-0000-000047110000}"/>
    <cellStyle name="SAPBEXexcGood1 2" xfId="1964" xr:uid="{00000000-0005-0000-0000-000048110000}"/>
    <cellStyle name="SAPBEXexcGood1 2 2" xfId="2939" xr:uid="{00000000-0005-0000-0000-000049110000}"/>
    <cellStyle name="SAPBEXexcGood1 2 2 2" xfId="4556" xr:uid="{00000000-0005-0000-0000-00004A110000}"/>
    <cellStyle name="SAPBEXexcGood1 2 2 2 2" xfId="7600" xr:uid="{A8C15A86-92F8-467B-B179-DF2C30807166}"/>
    <cellStyle name="SAPBEXexcGood1 2 2 3" xfId="5169" xr:uid="{00000000-0005-0000-0000-00004B110000}"/>
    <cellStyle name="SAPBEXexcGood1 2 2 3 2" xfId="8160" xr:uid="{9D41FB86-E6D9-4A9F-9548-4FBC04AE33E6}"/>
    <cellStyle name="SAPBEXexcGood1 2 2 4" xfId="5391" xr:uid="{00000000-0005-0000-0000-00004C110000}"/>
    <cellStyle name="SAPBEXexcGood1 2 2 4 2" xfId="8374" xr:uid="{29147334-60B7-4E7C-AE43-90FBA139F262}"/>
    <cellStyle name="SAPBEXexcGood1 2 2 5" xfId="5527" xr:uid="{00000000-0005-0000-0000-00004D110000}"/>
    <cellStyle name="SAPBEXexcGood1 2 2 5 2" xfId="8509" xr:uid="{C5DB91BE-A7D1-4E44-AB6A-F9DCB672A853}"/>
    <cellStyle name="SAPBEXexcGood1 2 2 6" xfId="5801" xr:uid="{00000000-0005-0000-0000-00004E110000}"/>
    <cellStyle name="SAPBEXexcGood1 2 2 6 2" xfId="8779" xr:uid="{C24078EB-429C-4C27-9597-339E0096C874}"/>
    <cellStyle name="SAPBEXexcGood1 2 2 7" xfId="6334" xr:uid="{D88459CC-46E7-4C1F-9E30-26FA82CB5BB8}"/>
    <cellStyle name="SAPBEXexcGood1 2 3" xfId="2572" xr:uid="{00000000-0005-0000-0000-00004F110000}"/>
    <cellStyle name="SAPBEXexcGood1 2 3 2" xfId="4215" xr:uid="{00000000-0005-0000-0000-000050110000}"/>
    <cellStyle name="SAPBEXexcGood1 2 3 2 2" xfId="7358" xr:uid="{6A5A5844-C82B-4552-B3F9-CFDA99FF5046}"/>
    <cellStyle name="SAPBEXexcGood1 2 3 3" xfId="4917" xr:uid="{00000000-0005-0000-0000-000051110000}"/>
    <cellStyle name="SAPBEXexcGood1 2 3 3 2" xfId="7909" xr:uid="{60EDEB34-ACB9-49FA-BB31-4B13509B4FD1}"/>
    <cellStyle name="SAPBEXexcGood1 2 3 4" xfId="4038" xr:uid="{00000000-0005-0000-0000-000052110000}"/>
    <cellStyle name="SAPBEXexcGood1 2 3 4 2" xfId="7191" xr:uid="{022AE7AA-4C20-40F4-8FD8-7BA13019E232}"/>
    <cellStyle name="SAPBEXexcGood1 2 3 5" xfId="3337" xr:uid="{00000000-0005-0000-0000-000053110000}"/>
    <cellStyle name="SAPBEXexcGood1 2 3 5 2" xfId="6633" xr:uid="{3DB12C04-DFB9-4CCC-8043-89A2B531CD71}"/>
    <cellStyle name="SAPBEXexcGood1 2 3 6" xfId="3755" xr:uid="{00000000-0005-0000-0000-000054110000}"/>
    <cellStyle name="SAPBEXexcGood1 2 3 6 2" xfId="6935" xr:uid="{A78B72F2-3BB2-4148-85ED-A058853C43A6}"/>
    <cellStyle name="SAPBEXexcGood1 2 3 7" xfId="6118" xr:uid="{ADB281AB-0C1B-495F-920C-84A0D1A0F89A}"/>
    <cellStyle name="SAPBEXexcGood1 2 4" xfId="3076" xr:uid="{00000000-0005-0000-0000-000055110000}"/>
    <cellStyle name="SAPBEXexcGood1 2 4 2" xfId="4689" xr:uid="{00000000-0005-0000-0000-000056110000}"/>
    <cellStyle name="SAPBEXexcGood1 2 4 2 2" xfId="7725" xr:uid="{8B2119EA-41CC-406E-A621-0CE716CD8C8F}"/>
    <cellStyle name="SAPBEXexcGood1 2 4 3" xfId="5290" xr:uid="{00000000-0005-0000-0000-000057110000}"/>
    <cellStyle name="SAPBEXexcGood1 2 4 3 2" xfId="8273" xr:uid="{1B781F8E-B7D1-44CE-8918-268878399ED2}"/>
    <cellStyle name="SAPBEXexcGood1 2 4 4" xfId="5611" xr:uid="{00000000-0005-0000-0000-000058110000}"/>
    <cellStyle name="SAPBEXexcGood1 2 4 4 2" xfId="8593" xr:uid="{A0C96964-2B66-4DA1-B057-0AF850D319E0}"/>
    <cellStyle name="SAPBEXexcGood1 2 4 5" xfId="5885" xr:uid="{00000000-0005-0000-0000-000059110000}"/>
    <cellStyle name="SAPBEXexcGood1 2 4 5 2" xfId="8863" xr:uid="{A5E045DA-3C5D-4495-996C-144C12E44202}"/>
    <cellStyle name="SAPBEXexcGood1 2 4 6" xfId="6447" xr:uid="{6FC23C59-7330-4A02-B17B-74CA3EFA584B}"/>
    <cellStyle name="SAPBEXexcGood1 2 5" xfId="2613" xr:uid="{00000000-0005-0000-0000-00005A110000}"/>
    <cellStyle name="SAPBEXexcGood1 2 5 2" xfId="4255" xr:uid="{00000000-0005-0000-0000-00005B110000}"/>
    <cellStyle name="SAPBEXexcGood1 2 5 2 2" xfId="7398" xr:uid="{A7C4D709-A3A5-4160-8354-D7137577F96C}"/>
    <cellStyle name="SAPBEXexcGood1 2 5 3" xfId="4958" xr:uid="{00000000-0005-0000-0000-00005C110000}"/>
    <cellStyle name="SAPBEXexcGood1 2 5 3 2" xfId="7950" xr:uid="{11026CCA-3BF2-4687-9166-C2047A1FF528}"/>
    <cellStyle name="SAPBEXexcGood1 2 5 4" xfId="3300" xr:uid="{00000000-0005-0000-0000-00005D110000}"/>
    <cellStyle name="SAPBEXexcGood1 2 5 4 2" xfId="6596" xr:uid="{E0808A35-6A5F-4271-A4BD-83DC70F36795}"/>
    <cellStyle name="SAPBEXexcGood1 2 5 5" xfId="3788" xr:uid="{00000000-0005-0000-0000-00005E110000}"/>
    <cellStyle name="SAPBEXexcGood1 2 5 5 2" xfId="6968" xr:uid="{E1396F12-5E96-400B-A5D9-8957547DC7DC}"/>
    <cellStyle name="SAPBEXexcGood1 2 5 6" xfId="6156" xr:uid="{22FA4279-7DA3-4B40-A6F1-AF2738C861DE}"/>
    <cellStyle name="SAPBEXexcGood1 2 6" xfId="3881" xr:uid="{00000000-0005-0000-0000-00005F110000}"/>
    <cellStyle name="SAPBEXexcGood1 2 6 2" xfId="7044" xr:uid="{FD78A2FF-0A54-438B-BD22-464F38D66294}"/>
    <cellStyle name="SAPBEXexcGood1 2 7" xfId="3625" xr:uid="{00000000-0005-0000-0000-000060110000}"/>
    <cellStyle name="SAPBEXexcGood1 2 7 2" xfId="6896" xr:uid="{B5170F84-5325-40A1-AA39-C931168B3812}"/>
    <cellStyle name="SAPBEXexcGood1 2 8" xfId="5475" xr:uid="{00000000-0005-0000-0000-000061110000}"/>
    <cellStyle name="SAPBEXexcGood1 2 8 2" xfId="8457" xr:uid="{F60B91D8-D01A-4911-8F62-F7E037F88BB1}"/>
    <cellStyle name="SAPBEXexcGood1 3" xfId="2938" xr:uid="{00000000-0005-0000-0000-000062110000}"/>
    <cellStyle name="SAPBEXexcGood1 3 2" xfId="4555" xr:uid="{00000000-0005-0000-0000-000063110000}"/>
    <cellStyle name="SAPBEXexcGood1 3 2 2" xfId="7599" xr:uid="{ABCA04DF-CC9E-4411-A8F2-4A475D3BBC40}"/>
    <cellStyle name="SAPBEXexcGood1 3 3" xfId="5168" xr:uid="{00000000-0005-0000-0000-000064110000}"/>
    <cellStyle name="SAPBEXexcGood1 3 3 2" xfId="8159" xr:uid="{69690AB3-ED05-436F-B661-6F01E9740990}"/>
    <cellStyle name="SAPBEXexcGood1 3 4" xfId="5390" xr:uid="{00000000-0005-0000-0000-000065110000}"/>
    <cellStyle name="SAPBEXexcGood1 3 4 2" xfId="8373" xr:uid="{2E0B4405-0D37-4CC8-8865-7944E2CC2018}"/>
    <cellStyle name="SAPBEXexcGood1 3 5" xfId="5526" xr:uid="{00000000-0005-0000-0000-000066110000}"/>
    <cellStyle name="SAPBEXexcGood1 3 5 2" xfId="8508" xr:uid="{0809F60C-DFD9-4CBD-9E21-7450535F9710}"/>
    <cellStyle name="SAPBEXexcGood1 3 6" xfId="5800" xr:uid="{00000000-0005-0000-0000-000067110000}"/>
    <cellStyle name="SAPBEXexcGood1 3 6 2" xfId="8778" xr:uid="{EBB9174C-2B22-4A62-9E4C-C5ABAD5CBEE9}"/>
    <cellStyle name="SAPBEXexcGood1 3 7" xfId="6333" xr:uid="{5BC27DF7-B5E6-4DC2-86EB-0691E25984E1}"/>
    <cellStyle name="SAPBEXexcGood1 4" xfId="2573" xr:uid="{00000000-0005-0000-0000-000068110000}"/>
    <cellStyle name="SAPBEXexcGood1 4 2" xfId="4216" xr:uid="{00000000-0005-0000-0000-000069110000}"/>
    <cellStyle name="SAPBEXexcGood1 4 2 2" xfId="7359" xr:uid="{86A711B2-7FDE-4C50-A707-8791D4410F2B}"/>
    <cellStyle name="SAPBEXexcGood1 4 3" xfId="4918" xr:uid="{00000000-0005-0000-0000-00006A110000}"/>
    <cellStyle name="SAPBEXexcGood1 4 3 2" xfId="7910" xr:uid="{25ED564C-641D-4BE4-ABB7-1504BD1E0283}"/>
    <cellStyle name="SAPBEXexcGood1 4 4" xfId="4039" xr:uid="{00000000-0005-0000-0000-00006B110000}"/>
    <cellStyle name="SAPBEXexcGood1 4 4 2" xfId="7192" xr:uid="{BDDA04FD-8893-4A3E-B1D0-676C924A2135}"/>
    <cellStyle name="SAPBEXexcGood1 4 5" xfId="3336" xr:uid="{00000000-0005-0000-0000-00006C110000}"/>
    <cellStyle name="SAPBEXexcGood1 4 5 2" xfId="6632" xr:uid="{069CD8EA-54B6-4309-9341-83AA047A7C54}"/>
    <cellStyle name="SAPBEXexcGood1 4 6" xfId="3756" xr:uid="{00000000-0005-0000-0000-00006D110000}"/>
    <cellStyle name="SAPBEXexcGood1 4 6 2" xfId="6936" xr:uid="{39AD4FF6-4105-4904-B0B8-EC4FBDA465D8}"/>
    <cellStyle name="SAPBEXexcGood1 4 7" xfId="6119" xr:uid="{0BD9C5BF-567D-44A9-AFA9-E61CAC5F44B5}"/>
    <cellStyle name="SAPBEXexcGood1 5" xfId="3075" xr:uid="{00000000-0005-0000-0000-00006E110000}"/>
    <cellStyle name="SAPBEXexcGood1 5 2" xfId="4688" xr:uid="{00000000-0005-0000-0000-00006F110000}"/>
    <cellStyle name="SAPBEXexcGood1 5 2 2" xfId="7724" xr:uid="{061120AD-2418-4EE5-81F2-6B8AC432CA47}"/>
    <cellStyle name="SAPBEXexcGood1 5 3" xfId="5289" xr:uid="{00000000-0005-0000-0000-000070110000}"/>
    <cellStyle name="SAPBEXexcGood1 5 3 2" xfId="8272" xr:uid="{6716D436-A355-445F-9FE7-D04D5730B0FD}"/>
    <cellStyle name="SAPBEXexcGood1 5 4" xfId="5610" xr:uid="{00000000-0005-0000-0000-000071110000}"/>
    <cellStyle name="SAPBEXexcGood1 5 4 2" xfId="8592" xr:uid="{82C2BB0B-B61D-415D-86C2-757AF81B5370}"/>
    <cellStyle name="SAPBEXexcGood1 5 5" xfId="5884" xr:uid="{00000000-0005-0000-0000-000072110000}"/>
    <cellStyle name="SAPBEXexcGood1 5 5 2" xfId="8862" xr:uid="{4FA52699-8CC6-46D5-9D41-955272DD2C6F}"/>
    <cellStyle name="SAPBEXexcGood1 5 6" xfId="6446" xr:uid="{7CBEEA75-A959-4C28-BABA-988306BF9BC4}"/>
    <cellStyle name="SAPBEXexcGood1 6" xfId="2614" xr:uid="{00000000-0005-0000-0000-000073110000}"/>
    <cellStyle name="SAPBEXexcGood1 6 2" xfId="4256" xr:uid="{00000000-0005-0000-0000-000074110000}"/>
    <cellStyle name="SAPBEXexcGood1 6 2 2" xfId="7399" xr:uid="{51088FF6-9E89-47A7-B16B-151A3FCB28DF}"/>
    <cellStyle name="SAPBEXexcGood1 6 3" xfId="4959" xr:uid="{00000000-0005-0000-0000-000075110000}"/>
    <cellStyle name="SAPBEXexcGood1 6 3 2" xfId="7951" xr:uid="{7049B99F-415F-4BC2-BD6A-AF01A4A75A07}"/>
    <cellStyle name="SAPBEXexcGood1 6 4" xfId="3299" xr:uid="{00000000-0005-0000-0000-000076110000}"/>
    <cellStyle name="SAPBEXexcGood1 6 4 2" xfId="6595" xr:uid="{5203EFA5-B167-4BEF-827E-7B6E7A20602B}"/>
    <cellStyle name="SAPBEXexcGood1 6 5" xfId="3789" xr:uid="{00000000-0005-0000-0000-000077110000}"/>
    <cellStyle name="SAPBEXexcGood1 6 5 2" xfId="6969" xr:uid="{8DA058B2-F985-41F5-B7D9-CE5445B09371}"/>
    <cellStyle name="SAPBEXexcGood1 6 6" xfId="6157" xr:uid="{C691B4FF-C4D3-4ADA-B052-E62131EBBB75}"/>
    <cellStyle name="SAPBEXexcGood1 7" xfId="3880" xr:uid="{00000000-0005-0000-0000-000078110000}"/>
    <cellStyle name="SAPBEXexcGood1 7 2" xfId="7043" xr:uid="{68EE4862-B447-488F-B1D0-92C8C21CD13C}"/>
    <cellStyle name="SAPBEXexcGood1 8" xfId="3624" xr:uid="{00000000-0005-0000-0000-000079110000}"/>
    <cellStyle name="SAPBEXexcGood1 8 2" xfId="6895" xr:uid="{50A2DBC3-07A2-4224-B774-9D9390B2BDE2}"/>
    <cellStyle name="SAPBEXexcGood1 9" xfId="5478" xr:uid="{00000000-0005-0000-0000-00007A110000}"/>
    <cellStyle name="SAPBEXexcGood1 9 2" xfId="8460" xr:uid="{C8A81156-2146-440A-A0BC-62A6650C5D4C}"/>
    <cellStyle name="SAPBEXexcGood2" xfId="1965" xr:uid="{00000000-0005-0000-0000-00007B110000}"/>
    <cellStyle name="SAPBEXexcGood2 2" xfId="1966" xr:uid="{00000000-0005-0000-0000-00007C110000}"/>
    <cellStyle name="SAPBEXexcGood2 2 2" xfId="2941" xr:uid="{00000000-0005-0000-0000-00007D110000}"/>
    <cellStyle name="SAPBEXexcGood2 2 2 2" xfId="4558" xr:uid="{00000000-0005-0000-0000-00007E110000}"/>
    <cellStyle name="SAPBEXexcGood2 2 2 2 2" xfId="7602" xr:uid="{F40B4A74-D86E-446B-B559-EC4322A332A2}"/>
    <cellStyle name="SAPBEXexcGood2 2 2 3" xfId="5171" xr:uid="{00000000-0005-0000-0000-00007F110000}"/>
    <cellStyle name="SAPBEXexcGood2 2 2 3 2" xfId="8162" xr:uid="{8D7DFCD1-3E6A-4629-BDD7-F45BBBBC903C}"/>
    <cellStyle name="SAPBEXexcGood2 2 2 4" xfId="5393" xr:uid="{00000000-0005-0000-0000-000080110000}"/>
    <cellStyle name="SAPBEXexcGood2 2 2 4 2" xfId="8376" xr:uid="{61F62467-70CE-4CD4-8B2F-0C6F39C9648A}"/>
    <cellStyle name="SAPBEXexcGood2 2 2 5" xfId="5529" xr:uid="{00000000-0005-0000-0000-000081110000}"/>
    <cellStyle name="SAPBEXexcGood2 2 2 5 2" xfId="8511" xr:uid="{73DE8503-8940-4982-BE1F-2FAE0A39D979}"/>
    <cellStyle name="SAPBEXexcGood2 2 2 6" xfId="5803" xr:uid="{00000000-0005-0000-0000-000082110000}"/>
    <cellStyle name="SAPBEXexcGood2 2 2 6 2" xfId="8781" xr:uid="{3C86DE6B-DE01-4F6D-96E7-90B174E9EB6C}"/>
    <cellStyle name="SAPBEXexcGood2 2 2 7" xfId="6336" xr:uid="{CB1FEE91-371A-4477-9655-F6CAD203EC92}"/>
    <cellStyle name="SAPBEXexcGood2 2 3" xfId="2570" xr:uid="{00000000-0005-0000-0000-000083110000}"/>
    <cellStyle name="SAPBEXexcGood2 2 3 2" xfId="4213" xr:uid="{00000000-0005-0000-0000-000084110000}"/>
    <cellStyle name="SAPBEXexcGood2 2 3 2 2" xfId="7356" xr:uid="{CF709E0E-B15D-401A-B1AF-054A0B5C861B}"/>
    <cellStyle name="SAPBEXexcGood2 2 3 3" xfId="4915" xr:uid="{00000000-0005-0000-0000-000085110000}"/>
    <cellStyle name="SAPBEXexcGood2 2 3 3 2" xfId="7907" xr:uid="{10DABFE1-4712-4E5C-815B-407F601B7E1C}"/>
    <cellStyle name="SAPBEXexcGood2 2 3 4" xfId="4036" xr:uid="{00000000-0005-0000-0000-000086110000}"/>
    <cellStyle name="SAPBEXexcGood2 2 3 4 2" xfId="7189" xr:uid="{ACA5F797-194D-488E-AF34-17512A10BB75}"/>
    <cellStyle name="SAPBEXexcGood2 2 3 5" xfId="3339" xr:uid="{00000000-0005-0000-0000-000087110000}"/>
    <cellStyle name="SAPBEXexcGood2 2 3 5 2" xfId="6635" xr:uid="{1ABD5B32-7D47-4600-92C8-EB6C0644763F}"/>
    <cellStyle name="SAPBEXexcGood2 2 3 6" xfId="3996" xr:uid="{00000000-0005-0000-0000-000088110000}"/>
    <cellStyle name="SAPBEXexcGood2 2 3 6 2" xfId="7149" xr:uid="{0F918E6E-532A-43EA-A5DC-6FBC90B98406}"/>
    <cellStyle name="SAPBEXexcGood2 2 3 7" xfId="6116" xr:uid="{0A6FB3D6-9809-4401-A5E6-2E12D1AFD286}"/>
    <cellStyle name="SAPBEXexcGood2 2 4" xfId="3078" xr:uid="{00000000-0005-0000-0000-000089110000}"/>
    <cellStyle name="SAPBEXexcGood2 2 4 2" xfId="4691" xr:uid="{00000000-0005-0000-0000-00008A110000}"/>
    <cellStyle name="SAPBEXexcGood2 2 4 2 2" xfId="7727" xr:uid="{A32A0249-0A1D-4B49-85F0-145188BF23FC}"/>
    <cellStyle name="SAPBEXexcGood2 2 4 3" xfId="5292" xr:uid="{00000000-0005-0000-0000-00008B110000}"/>
    <cellStyle name="SAPBEXexcGood2 2 4 3 2" xfId="8275" xr:uid="{461E773D-20A0-42E0-B2D5-DD022EE6BA81}"/>
    <cellStyle name="SAPBEXexcGood2 2 4 4" xfId="5613" xr:uid="{00000000-0005-0000-0000-00008C110000}"/>
    <cellStyle name="SAPBEXexcGood2 2 4 4 2" xfId="8595" xr:uid="{A1BAC801-A77C-420D-83C3-B459484BE1EE}"/>
    <cellStyle name="SAPBEXexcGood2 2 4 5" xfId="5887" xr:uid="{00000000-0005-0000-0000-00008D110000}"/>
    <cellStyle name="SAPBEXexcGood2 2 4 5 2" xfId="8865" xr:uid="{89164FB7-60DA-4064-86B6-6EBCC6847FC8}"/>
    <cellStyle name="SAPBEXexcGood2 2 4 6" xfId="6449" xr:uid="{413EF43E-D3A3-42B3-8C5C-8616C20DF7B6}"/>
    <cellStyle name="SAPBEXexcGood2 2 5" xfId="2611" xr:uid="{00000000-0005-0000-0000-00008E110000}"/>
    <cellStyle name="SAPBEXexcGood2 2 5 2" xfId="4253" xr:uid="{00000000-0005-0000-0000-00008F110000}"/>
    <cellStyle name="SAPBEXexcGood2 2 5 2 2" xfId="7396" xr:uid="{BA871BC0-5AA4-419E-939E-62EED4E9B82C}"/>
    <cellStyle name="SAPBEXexcGood2 2 5 3" xfId="4956" xr:uid="{00000000-0005-0000-0000-000090110000}"/>
    <cellStyle name="SAPBEXexcGood2 2 5 3 2" xfId="7948" xr:uid="{A25B36DF-5D45-4C8D-A32D-C8A32AF120FA}"/>
    <cellStyle name="SAPBEXexcGood2 2 5 4" xfId="3302" xr:uid="{00000000-0005-0000-0000-000091110000}"/>
    <cellStyle name="SAPBEXexcGood2 2 5 4 2" xfId="6598" xr:uid="{5DD4954C-4F44-4F67-B320-3026C2BD73F4}"/>
    <cellStyle name="SAPBEXexcGood2 2 5 5" xfId="3210" xr:uid="{00000000-0005-0000-0000-000092110000}"/>
    <cellStyle name="SAPBEXexcGood2 2 5 5 2" xfId="6506" xr:uid="{B1866315-18E2-454F-9BB2-C0F0B8B5331C}"/>
    <cellStyle name="SAPBEXexcGood2 2 5 6" xfId="6154" xr:uid="{864837F0-5462-4769-8050-28760E132257}"/>
    <cellStyle name="SAPBEXexcGood2 2 6" xfId="3883" xr:uid="{00000000-0005-0000-0000-000093110000}"/>
    <cellStyle name="SAPBEXexcGood2 2 6 2" xfId="7046" xr:uid="{3D7DC18D-0749-4FC2-917B-094F42EE3639}"/>
    <cellStyle name="SAPBEXexcGood2 2 7" xfId="3627" xr:uid="{00000000-0005-0000-0000-000094110000}"/>
    <cellStyle name="SAPBEXexcGood2 2 7 2" xfId="6898" xr:uid="{AC331A5D-5D08-4B9C-B17A-D1644DAA6267}"/>
    <cellStyle name="SAPBEXexcGood2 2 8" xfId="5469" xr:uid="{00000000-0005-0000-0000-000095110000}"/>
    <cellStyle name="SAPBEXexcGood2 2 8 2" xfId="8451" xr:uid="{561B951B-B32F-4B87-A1F0-DE799816EA03}"/>
    <cellStyle name="SAPBEXexcGood2 3" xfId="2940" xr:uid="{00000000-0005-0000-0000-000096110000}"/>
    <cellStyle name="SAPBEXexcGood2 3 2" xfId="4557" xr:uid="{00000000-0005-0000-0000-000097110000}"/>
    <cellStyle name="SAPBEXexcGood2 3 2 2" xfId="7601" xr:uid="{C3915066-2322-4F3F-B030-48F24D752776}"/>
    <cellStyle name="SAPBEXexcGood2 3 3" xfId="5170" xr:uid="{00000000-0005-0000-0000-000098110000}"/>
    <cellStyle name="SAPBEXexcGood2 3 3 2" xfId="8161" xr:uid="{5AA29E61-A283-40CC-B01D-48A91CC53CA2}"/>
    <cellStyle name="SAPBEXexcGood2 3 4" xfId="5392" xr:uid="{00000000-0005-0000-0000-000099110000}"/>
    <cellStyle name="SAPBEXexcGood2 3 4 2" xfId="8375" xr:uid="{592B6D92-37C6-4AB2-A0EB-F721DC95E725}"/>
    <cellStyle name="SAPBEXexcGood2 3 5" xfId="5528" xr:uid="{00000000-0005-0000-0000-00009A110000}"/>
    <cellStyle name="SAPBEXexcGood2 3 5 2" xfId="8510" xr:uid="{55D57C37-9FA2-450C-B8D4-61914D04EBE1}"/>
    <cellStyle name="SAPBEXexcGood2 3 6" xfId="5802" xr:uid="{00000000-0005-0000-0000-00009B110000}"/>
    <cellStyle name="SAPBEXexcGood2 3 6 2" xfId="8780" xr:uid="{F98449C5-C0AD-4421-B4F7-97BCCAB9A29D}"/>
    <cellStyle name="SAPBEXexcGood2 3 7" xfId="6335" xr:uid="{FCFD1063-E03C-4BB3-8668-51C2FF3AEDE6}"/>
    <cellStyle name="SAPBEXexcGood2 4" xfId="2571" xr:uid="{00000000-0005-0000-0000-00009C110000}"/>
    <cellStyle name="SAPBEXexcGood2 4 2" xfId="4214" xr:uid="{00000000-0005-0000-0000-00009D110000}"/>
    <cellStyle name="SAPBEXexcGood2 4 2 2" xfId="7357" xr:uid="{3FBB7D87-C843-4FDB-939D-5424128AC9D8}"/>
    <cellStyle name="SAPBEXexcGood2 4 3" xfId="4916" xr:uid="{00000000-0005-0000-0000-00009E110000}"/>
    <cellStyle name="SAPBEXexcGood2 4 3 2" xfId="7908" xr:uid="{B9F77F3A-4E2D-4757-AC5F-36A6A77FB379}"/>
    <cellStyle name="SAPBEXexcGood2 4 4" xfId="4037" xr:uid="{00000000-0005-0000-0000-00009F110000}"/>
    <cellStyle name="SAPBEXexcGood2 4 4 2" xfId="7190" xr:uid="{5ED30514-E13A-44F6-BD7E-407041F60FE5}"/>
    <cellStyle name="SAPBEXexcGood2 4 5" xfId="3338" xr:uid="{00000000-0005-0000-0000-0000A0110000}"/>
    <cellStyle name="SAPBEXexcGood2 4 5 2" xfId="6634" xr:uid="{B2FA01C6-01D0-4C2A-B83A-E9ED727C6FE6}"/>
    <cellStyle name="SAPBEXexcGood2 4 6" xfId="3754" xr:uid="{00000000-0005-0000-0000-0000A1110000}"/>
    <cellStyle name="SAPBEXexcGood2 4 6 2" xfId="6934" xr:uid="{4E32FFD3-EE30-4B1C-ACD6-0627058CF121}"/>
    <cellStyle name="SAPBEXexcGood2 4 7" xfId="6117" xr:uid="{21556B85-9781-4FE1-B692-C243A065D2EC}"/>
    <cellStyle name="SAPBEXexcGood2 5" xfId="3077" xr:uid="{00000000-0005-0000-0000-0000A2110000}"/>
    <cellStyle name="SAPBEXexcGood2 5 2" xfId="4690" xr:uid="{00000000-0005-0000-0000-0000A3110000}"/>
    <cellStyle name="SAPBEXexcGood2 5 2 2" xfId="7726" xr:uid="{EE5B3F8E-5E56-445A-B83E-539A5AC4230B}"/>
    <cellStyle name="SAPBEXexcGood2 5 3" xfId="5291" xr:uid="{00000000-0005-0000-0000-0000A4110000}"/>
    <cellStyle name="SAPBEXexcGood2 5 3 2" xfId="8274" xr:uid="{EE9DF40C-F2E1-4C2B-AE29-5612F5549C0C}"/>
    <cellStyle name="SAPBEXexcGood2 5 4" xfId="5612" xr:uid="{00000000-0005-0000-0000-0000A5110000}"/>
    <cellStyle name="SAPBEXexcGood2 5 4 2" xfId="8594" xr:uid="{E5B6F1B7-1F62-4EBD-A25F-DA0A565221A2}"/>
    <cellStyle name="SAPBEXexcGood2 5 5" xfId="5886" xr:uid="{00000000-0005-0000-0000-0000A6110000}"/>
    <cellStyle name="SAPBEXexcGood2 5 5 2" xfId="8864" xr:uid="{B88F4CAE-894A-4F7C-91BC-FEC2840A79C9}"/>
    <cellStyle name="SAPBEXexcGood2 5 6" xfId="6448" xr:uid="{DA84B6DF-9F4B-40F3-A377-E19C63E96B1F}"/>
    <cellStyle name="SAPBEXexcGood2 6" xfId="2612" xr:uid="{00000000-0005-0000-0000-0000A7110000}"/>
    <cellStyle name="SAPBEXexcGood2 6 2" xfId="4254" xr:uid="{00000000-0005-0000-0000-0000A8110000}"/>
    <cellStyle name="SAPBEXexcGood2 6 2 2" xfId="7397" xr:uid="{EE413F7D-C058-4EBF-AE7A-500D3DF9BBCF}"/>
    <cellStyle name="SAPBEXexcGood2 6 3" xfId="4957" xr:uid="{00000000-0005-0000-0000-0000A9110000}"/>
    <cellStyle name="SAPBEXexcGood2 6 3 2" xfId="7949" xr:uid="{B6891359-F406-47E0-A6EF-1C1C7AE1C092}"/>
    <cellStyle name="SAPBEXexcGood2 6 4" xfId="3301" xr:uid="{00000000-0005-0000-0000-0000AA110000}"/>
    <cellStyle name="SAPBEXexcGood2 6 4 2" xfId="6597" xr:uid="{9E4EDEAC-783A-4C8F-B1D4-3F65CC789E27}"/>
    <cellStyle name="SAPBEXexcGood2 6 5" xfId="3787" xr:uid="{00000000-0005-0000-0000-0000AB110000}"/>
    <cellStyle name="SAPBEXexcGood2 6 5 2" xfId="6967" xr:uid="{A331E3B3-B45A-4F00-B95D-815563A53DD9}"/>
    <cellStyle name="SAPBEXexcGood2 6 6" xfId="6155" xr:uid="{D2CCCCDF-5705-4F2F-9476-3419BEAEF025}"/>
    <cellStyle name="SAPBEXexcGood2 7" xfId="3882" xr:uid="{00000000-0005-0000-0000-0000AC110000}"/>
    <cellStyle name="SAPBEXexcGood2 7 2" xfId="7045" xr:uid="{27239B3B-7E7C-4E99-BD18-C2A663EC76C3}"/>
    <cellStyle name="SAPBEXexcGood2 8" xfId="3626" xr:uid="{00000000-0005-0000-0000-0000AD110000}"/>
    <cellStyle name="SAPBEXexcGood2 8 2" xfId="6897" xr:uid="{56B4053C-96ED-4C9E-B3F0-58C8E074EE78}"/>
    <cellStyle name="SAPBEXexcGood2 9" xfId="5472" xr:uid="{00000000-0005-0000-0000-0000AE110000}"/>
    <cellStyle name="SAPBEXexcGood2 9 2" xfId="8454" xr:uid="{9F73CD93-C926-4FF8-9211-45E5095E2BEF}"/>
    <cellStyle name="SAPBEXexcGood3" xfId="1967" xr:uid="{00000000-0005-0000-0000-0000AF110000}"/>
    <cellStyle name="SAPBEXexcGood3 2" xfId="1968" xr:uid="{00000000-0005-0000-0000-0000B0110000}"/>
    <cellStyle name="SAPBEXexcGood3 2 2" xfId="2943" xr:uid="{00000000-0005-0000-0000-0000B1110000}"/>
    <cellStyle name="SAPBEXexcGood3 2 2 2" xfId="4560" xr:uid="{00000000-0005-0000-0000-0000B2110000}"/>
    <cellStyle name="SAPBEXexcGood3 2 2 2 2" xfId="7604" xr:uid="{6224F628-83D0-49D8-918E-0FB2B44FB6B5}"/>
    <cellStyle name="SAPBEXexcGood3 2 2 3" xfId="5173" xr:uid="{00000000-0005-0000-0000-0000B3110000}"/>
    <cellStyle name="SAPBEXexcGood3 2 2 3 2" xfId="8164" xr:uid="{35FA59FA-BDF1-414A-B87E-10706E93D049}"/>
    <cellStyle name="SAPBEXexcGood3 2 2 4" xfId="5395" xr:uid="{00000000-0005-0000-0000-0000B4110000}"/>
    <cellStyle name="SAPBEXexcGood3 2 2 4 2" xfId="8378" xr:uid="{F2524510-5D36-481A-9CA0-C3932B1D2FD2}"/>
    <cellStyle name="SAPBEXexcGood3 2 2 5" xfId="5531" xr:uid="{00000000-0005-0000-0000-0000B5110000}"/>
    <cellStyle name="SAPBEXexcGood3 2 2 5 2" xfId="8513" xr:uid="{EE18BD6C-5130-45A0-B3CC-7FE8B1FF8938}"/>
    <cellStyle name="SAPBEXexcGood3 2 2 6" xfId="5805" xr:uid="{00000000-0005-0000-0000-0000B6110000}"/>
    <cellStyle name="SAPBEXexcGood3 2 2 6 2" xfId="8783" xr:uid="{885F70BC-E72B-46AF-961B-3C1C56564950}"/>
    <cellStyle name="SAPBEXexcGood3 2 2 7" xfId="6338" xr:uid="{A78E6ABF-C3BA-4A95-9A5C-B0987F806549}"/>
    <cellStyle name="SAPBEXexcGood3 2 3" xfId="2568" xr:uid="{00000000-0005-0000-0000-0000B7110000}"/>
    <cellStyle name="SAPBEXexcGood3 2 3 2" xfId="4211" xr:uid="{00000000-0005-0000-0000-0000B8110000}"/>
    <cellStyle name="SAPBEXexcGood3 2 3 2 2" xfId="7354" xr:uid="{2BE5A3B2-9160-496B-AEC6-9194C2957765}"/>
    <cellStyle name="SAPBEXexcGood3 2 3 3" xfId="4913" xr:uid="{00000000-0005-0000-0000-0000B9110000}"/>
    <cellStyle name="SAPBEXexcGood3 2 3 3 2" xfId="7905" xr:uid="{4996012E-7379-457F-BD58-50D695F8E8E7}"/>
    <cellStyle name="SAPBEXexcGood3 2 3 4" xfId="4643" xr:uid="{00000000-0005-0000-0000-0000BA110000}"/>
    <cellStyle name="SAPBEXexcGood3 2 3 4 2" xfId="7679" xr:uid="{B3412885-11B4-4DF2-A46E-AD89FD1F3136}"/>
    <cellStyle name="SAPBEXexcGood3 2 3 5" xfId="5221" xr:uid="{00000000-0005-0000-0000-0000BB110000}"/>
    <cellStyle name="SAPBEXexcGood3 2 3 5 2" xfId="8204" xr:uid="{0366F9E4-6314-4D8B-87A3-0DDC81F3999D}"/>
    <cellStyle name="SAPBEXexcGood3 2 3 6" xfId="3992" xr:uid="{00000000-0005-0000-0000-0000BC110000}"/>
    <cellStyle name="SAPBEXexcGood3 2 3 6 2" xfId="7147" xr:uid="{DE21FEF0-E35E-4A9C-9110-3C13A4FBB2F6}"/>
    <cellStyle name="SAPBEXexcGood3 2 3 7" xfId="6114" xr:uid="{882678B9-730C-46CE-B27A-B71C3D3F076F}"/>
    <cellStyle name="SAPBEXexcGood3 2 4" xfId="2853" xr:uid="{00000000-0005-0000-0000-0000BD110000}"/>
    <cellStyle name="SAPBEXexcGood3 2 4 2" xfId="4476" xr:uid="{00000000-0005-0000-0000-0000BE110000}"/>
    <cellStyle name="SAPBEXexcGood3 2 4 2 2" xfId="7557" xr:uid="{E486E6EF-9C15-45DA-B2E6-8A3C8055EA74}"/>
    <cellStyle name="SAPBEXexcGood3 2 4 3" xfId="5121" xr:uid="{00000000-0005-0000-0000-0000BF110000}"/>
    <cellStyle name="SAPBEXexcGood3 2 4 3 2" xfId="8112" xr:uid="{0D1C48D6-9293-4379-8112-07AEECCF60C5}"/>
    <cellStyle name="SAPBEXexcGood3 2 4 4" xfId="5487" xr:uid="{00000000-0005-0000-0000-0000C0110000}"/>
    <cellStyle name="SAPBEXexcGood3 2 4 4 2" xfId="8469" xr:uid="{50A33EFE-29C4-450B-8BA7-34D669AB9AB9}"/>
    <cellStyle name="SAPBEXexcGood3 2 4 5" xfId="5761" xr:uid="{00000000-0005-0000-0000-0000C1110000}"/>
    <cellStyle name="SAPBEXexcGood3 2 4 5 2" xfId="8739" xr:uid="{65484F53-8E89-48E2-88F7-C398A039A7F9}"/>
    <cellStyle name="SAPBEXexcGood3 2 4 6" xfId="6300" xr:uid="{AC4005E9-BFDF-45A4-8CA9-CE4188301ED1}"/>
    <cellStyle name="SAPBEXexcGood3 2 5" xfId="2610" xr:uid="{00000000-0005-0000-0000-0000C2110000}"/>
    <cellStyle name="SAPBEXexcGood3 2 5 2" xfId="4252" xr:uid="{00000000-0005-0000-0000-0000C3110000}"/>
    <cellStyle name="SAPBEXexcGood3 2 5 2 2" xfId="7395" xr:uid="{50FB5A3C-AAAB-4788-914E-B0BE045BC50A}"/>
    <cellStyle name="SAPBEXexcGood3 2 5 3" xfId="4955" xr:uid="{00000000-0005-0000-0000-0000C4110000}"/>
    <cellStyle name="SAPBEXexcGood3 2 5 3 2" xfId="7947" xr:uid="{F944F419-6968-408B-9C5D-DEB2519F2C04}"/>
    <cellStyle name="SAPBEXexcGood3 2 5 4" xfId="3303" xr:uid="{00000000-0005-0000-0000-0000C5110000}"/>
    <cellStyle name="SAPBEXexcGood3 2 5 4 2" xfId="6599" xr:uid="{59B8C543-7808-4B35-AB78-6BF398EABB2C}"/>
    <cellStyle name="SAPBEXexcGood3 2 5 5" xfId="3786" xr:uid="{00000000-0005-0000-0000-0000C6110000}"/>
    <cellStyle name="SAPBEXexcGood3 2 5 5 2" xfId="6966" xr:uid="{1CDFA0B6-C04B-4CF3-9F79-F8F3FB203767}"/>
    <cellStyle name="SAPBEXexcGood3 2 5 6" xfId="6153" xr:uid="{6EC0256D-74CE-4501-9B7B-3C92A088FB43}"/>
    <cellStyle name="SAPBEXexcGood3 2 6" xfId="3885" xr:uid="{00000000-0005-0000-0000-0000C7110000}"/>
    <cellStyle name="SAPBEXexcGood3 2 6 2" xfId="7048" xr:uid="{4768726B-3E7A-4CBA-B893-2650F130A211}"/>
    <cellStyle name="SAPBEXexcGood3 2 7" xfId="3631" xr:uid="{00000000-0005-0000-0000-0000C8110000}"/>
    <cellStyle name="SAPBEXexcGood3 2 7 2" xfId="6902" xr:uid="{93AE5C75-03C5-47D1-8515-632E7C79BCF1}"/>
    <cellStyle name="SAPBEXexcGood3 2 8" xfId="5118" xr:uid="{00000000-0005-0000-0000-0000C9110000}"/>
    <cellStyle name="SAPBEXexcGood3 2 8 2" xfId="8109" xr:uid="{589C42CD-C6FF-4E18-8C06-C8DA40E63F9B}"/>
    <cellStyle name="SAPBEXexcGood3 3" xfId="2942" xr:uid="{00000000-0005-0000-0000-0000CA110000}"/>
    <cellStyle name="SAPBEXexcGood3 3 2" xfId="4559" xr:uid="{00000000-0005-0000-0000-0000CB110000}"/>
    <cellStyle name="SAPBEXexcGood3 3 2 2" xfId="7603" xr:uid="{244E2C1C-E633-471D-B05D-21688A7A3D9A}"/>
    <cellStyle name="SAPBEXexcGood3 3 3" xfId="5172" xr:uid="{00000000-0005-0000-0000-0000CC110000}"/>
    <cellStyle name="SAPBEXexcGood3 3 3 2" xfId="8163" xr:uid="{70B6E9D4-CD3C-4ACC-BA0D-645A1EDF6F18}"/>
    <cellStyle name="SAPBEXexcGood3 3 4" xfId="5394" xr:uid="{00000000-0005-0000-0000-0000CD110000}"/>
    <cellStyle name="SAPBEXexcGood3 3 4 2" xfId="8377" xr:uid="{D88B2106-1903-4D7D-80B5-CCB8AA8A9984}"/>
    <cellStyle name="SAPBEXexcGood3 3 5" xfId="5530" xr:uid="{00000000-0005-0000-0000-0000CE110000}"/>
    <cellStyle name="SAPBEXexcGood3 3 5 2" xfId="8512" xr:uid="{2E6BC833-7935-4AC8-9344-50A7DEF92C3B}"/>
    <cellStyle name="SAPBEXexcGood3 3 6" xfId="5804" xr:uid="{00000000-0005-0000-0000-0000CF110000}"/>
    <cellStyle name="SAPBEXexcGood3 3 6 2" xfId="8782" xr:uid="{C1253430-32B1-4678-9C17-30BEB5FB0B49}"/>
    <cellStyle name="SAPBEXexcGood3 3 7" xfId="6337" xr:uid="{133DEDF5-1F43-4FA1-B05D-030A87975A44}"/>
    <cellStyle name="SAPBEXexcGood3 4" xfId="2569" xr:uid="{00000000-0005-0000-0000-0000D0110000}"/>
    <cellStyle name="SAPBEXexcGood3 4 2" xfId="4212" xr:uid="{00000000-0005-0000-0000-0000D1110000}"/>
    <cellStyle name="SAPBEXexcGood3 4 2 2" xfId="7355" xr:uid="{D8A33D8E-0322-4E66-A9C2-CFE6CC120B98}"/>
    <cellStyle name="SAPBEXexcGood3 4 3" xfId="4914" xr:uid="{00000000-0005-0000-0000-0000D2110000}"/>
    <cellStyle name="SAPBEXexcGood3 4 3 2" xfId="7906" xr:uid="{E3E42667-D933-4FA2-A8F5-0081E69F0598}"/>
    <cellStyle name="SAPBEXexcGood3 4 4" xfId="4642" xr:uid="{00000000-0005-0000-0000-0000D3110000}"/>
    <cellStyle name="SAPBEXexcGood3 4 4 2" xfId="7678" xr:uid="{083C7410-797B-437E-A794-DD39C773D715}"/>
    <cellStyle name="SAPBEXexcGood3 4 5" xfId="5218" xr:uid="{00000000-0005-0000-0000-0000D4110000}"/>
    <cellStyle name="SAPBEXexcGood3 4 5 2" xfId="8201" xr:uid="{476B3AA1-7979-4E4E-82BF-A4C18596B15B}"/>
    <cellStyle name="SAPBEXexcGood3 4 6" xfId="3995" xr:uid="{00000000-0005-0000-0000-0000D5110000}"/>
    <cellStyle name="SAPBEXexcGood3 4 6 2" xfId="7148" xr:uid="{6169A18F-C031-4A01-BE5D-9F5B399916AC}"/>
    <cellStyle name="SAPBEXexcGood3 4 7" xfId="6115" xr:uid="{F8758342-0442-44B0-81E5-9FAC5CFF0048}"/>
    <cellStyle name="SAPBEXexcGood3 5" xfId="2852" xr:uid="{00000000-0005-0000-0000-0000D6110000}"/>
    <cellStyle name="SAPBEXexcGood3 5 2" xfId="4475" xr:uid="{00000000-0005-0000-0000-0000D7110000}"/>
    <cellStyle name="SAPBEXexcGood3 5 2 2" xfId="7556" xr:uid="{99B99CF5-D87D-42DB-A51E-02F3E813F037}"/>
    <cellStyle name="SAPBEXexcGood3 5 3" xfId="5120" xr:uid="{00000000-0005-0000-0000-0000D8110000}"/>
    <cellStyle name="SAPBEXexcGood3 5 3 2" xfId="8111" xr:uid="{4C40E2E5-DD36-4962-8947-3F56B112E688}"/>
    <cellStyle name="SAPBEXexcGood3 5 4" xfId="5486" xr:uid="{00000000-0005-0000-0000-0000D9110000}"/>
    <cellStyle name="SAPBEXexcGood3 5 4 2" xfId="8468" xr:uid="{C5AEB869-1B94-4592-AA90-A9B00360151C}"/>
    <cellStyle name="SAPBEXexcGood3 5 5" xfId="5760" xr:uid="{00000000-0005-0000-0000-0000DA110000}"/>
    <cellStyle name="SAPBEXexcGood3 5 5 2" xfId="8738" xr:uid="{13FDF600-0724-401A-AF31-C4649A5707A0}"/>
    <cellStyle name="SAPBEXexcGood3 5 6" xfId="6299" xr:uid="{184E329D-9256-46AB-90EB-197560CE5C37}"/>
    <cellStyle name="SAPBEXexcGood3 6" xfId="3121" xr:uid="{00000000-0005-0000-0000-0000DB110000}"/>
    <cellStyle name="SAPBEXexcGood3 6 2" xfId="4733" xr:uid="{00000000-0005-0000-0000-0000DC110000}"/>
    <cellStyle name="SAPBEXexcGood3 6 2 2" xfId="7767" xr:uid="{3591E7D5-78AE-4343-B7C4-F962B840FB30}"/>
    <cellStyle name="SAPBEXexcGood3 6 3" xfId="5333" xr:uid="{00000000-0005-0000-0000-0000DD110000}"/>
    <cellStyle name="SAPBEXexcGood3 6 3 2" xfId="8316" xr:uid="{69188CBB-427C-4273-97C6-3BE23E053BD7}"/>
    <cellStyle name="SAPBEXexcGood3 6 4" xfId="5655" xr:uid="{00000000-0005-0000-0000-0000DE110000}"/>
    <cellStyle name="SAPBEXexcGood3 6 4 2" xfId="8636" xr:uid="{C4AC1025-0B56-475A-9978-017A0A21A5AE}"/>
    <cellStyle name="SAPBEXexcGood3 6 5" xfId="5928" xr:uid="{00000000-0005-0000-0000-0000DF110000}"/>
    <cellStyle name="SAPBEXexcGood3 6 5 2" xfId="8906" xr:uid="{B28C8F68-39C1-4402-9173-A55A81179669}"/>
    <cellStyle name="SAPBEXexcGood3 6 6" xfId="6489" xr:uid="{A272AB72-1440-415D-81CD-F676BF9DCEDA}"/>
    <cellStyle name="SAPBEXexcGood3 7" xfId="3884" xr:uid="{00000000-0005-0000-0000-0000E0110000}"/>
    <cellStyle name="SAPBEXexcGood3 7 2" xfId="7047" xr:uid="{8B112169-A08F-4A6E-8871-576F1588C690}"/>
    <cellStyle name="SAPBEXexcGood3 8" xfId="3630" xr:uid="{00000000-0005-0000-0000-0000E1110000}"/>
    <cellStyle name="SAPBEXexcGood3 8 2" xfId="6901" xr:uid="{7F323FFB-933A-4559-BA24-F53E355A10F5}"/>
    <cellStyle name="SAPBEXexcGood3 9" xfId="3412" xr:uid="{00000000-0005-0000-0000-0000E2110000}"/>
    <cellStyle name="SAPBEXexcGood3 9 2" xfId="6701" xr:uid="{31017564-C14E-479D-AA2D-42AB7E5DABB1}"/>
    <cellStyle name="SAPBEXfilterDrill" xfId="1969" xr:uid="{00000000-0005-0000-0000-0000E3110000}"/>
    <cellStyle name="SAPBEXfilterDrill 2" xfId="2468" xr:uid="{00000000-0005-0000-0000-0000E4110000}"/>
    <cellStyle name="SAPBEXfilterDrill 2 2" xfId="3127" xr:uid="{00000000-0005-0000-0000-0000E5110000}"/>
    <cellStyle name="SAPBEXfilterDrill 2 2 2" xfId="4739" xr:uid="{00000000-0005-0000-0000-0000E6110000}"/>
    <cellStyle name="SAPBEXfilterDrill 2 2 2 2" xfId="7773" xr:uid="{404781D9-A689-4746-B8DC-1AD0DED3F394}"/>
    <cellStyle name="SAPBEXfilterDrill 2 2 3" xfId="5339" xr:uid="{00000000-0005-0000-0000-0000E7110000}"/>
    <cellStyle name="SAPBEXfilterDrill 2 2 3 2" xfId="8322" xr:uid="{B4D18BC3-8354-49B1-AD81-1E36DE95A5D6}"/>
    <cellStyle name="SAPBEXfilterDrill 2 2 4" xfId="5460" xr:uid="{00000000-0005-0000-0000-0000E8110000}"/>
    <cellStyle name="SAPBEXfilterDrill 2 2 4 2" xfId="8442" xr:uid="{FF4C2D2F-FDF7-4C64-86BE-229D497884C1}"/>
    <cellStyle name="SAPBEXfilterDrill 2 2 5" xfId="5661" xr:uid="{00000000-0005-0000-0000-0000E9110000}"/>
    <cellStyle name="SAPBEXfilterDrill 2 2 5 2" xfId="8642" xr:uid="{8A2ABA36-4C2A-40EB-9942-57094F9727B4}"/>
    <cellStyle name="SAPBEXfilterDrill 2 2 6" xfId="5934" xr:uid="{00000000-0005-0000-0000-0000EA110000}"/>
    <cellStyle name="SAPBEXfilterDrill 2 2 6 2" xfId="8912" xr:uid="{BA73C741-5F67-419F-8C55-345FB329B649}"/>
    <cellStyle name="SAPBEXfilterDrill 2 2 7" xfId="6494" xr:uid="{9996CA4B-7104-43E5-8115-1D5404DD9707}"/>
    <cellStyle name="SAPBEXfilterDrill 2 3" xfId="3101" xr:uid="{00000000-0005-0000-0000-0000EB110000}"/>
    <cellStyle name="SAPBEXfilterDrill 2 3 2" xfId="4713" xr:uid="{00000000-0005-0000-0000-0000EC110000}"/>
    <cellStyle name="SAPBEXfilterDrill 2 3 2 2" xfId="7747" xr:uid="{F1E4B272-ADC9-4C14-8F8B-72DC9B783F20}"/>
    <cellStyle name="SAPBEXfilterDrill 2 3 3" xfId="5313" xr:uid="{00000000-0005-0000-0000-0000ED110000}"/>
    <cellStyle name="SAPBEXfilterDrill 2 3 3 2" xfId="8296" xr:uid="{9D9CEB09-3007-4D30-9240-EB6B06146435}"/>
    <cellStyle name="SAPBEXfilterDrill 2 3 4" xfId="5450" xr:uid="{00000000-0005-0000-0000-0000EE110000}"/>
    <cellStyle name="SAPBEXfilterDrill 2 3 4 2" xfId="8432" xr:uid="{9EB5E1C5-B5DE-4526-9542-21C4F27F3C0A}"/>
    <cellStyle name="SAPBEXfilterDrill 2 3 5" xfId="5635" xr:uid="{00000000-0005-0000-0000-0000EF110000}"/>
    <cellStyle name="SAPBEXfilterDrill 2 3 5 2" xfId="8616" xr:uid="{83183D2E-30F9-4CA8-B461-748A76E46F17}"/>
    <cellStyle name="SAPBEXfilterDrill 2 3 6" xfId="5908" xr:uid="{00000000-0005-0000-0000-0000F0110000}"/>
    <cellStyle name="SAPBEXfilterDrill 2 3 6 2" xfId="8886" xr:uid="{BE91F908-C1ED-4A7C-8A46-34A733BD6AC2}"/>
    <cellStyle name="SAPBEXfilterDrill 2 3 7" xfId="6469" xr:uid="{8EB7BB5A-96FC-41D6-9AB7-3BCEEC0024B8}"/>
    <cellStyle name="SAPBEXfilterDrill 2 4" xfId="3136" xr:uid="{00000000-0005-0000-0000-0000F1110000}"/>
    <cellStyle name="SAPBEXfilterDrill 2 4 2" xfId="5348" xr:uid="{00000000-0005-0000-0000-0000F2110000}"/>
    <cellStyle name="SAPBEXfilterDrill 2 4 2 2" xfId="8331" xr:uid="{07516B05-FA2A-4B95-969C-D1354D026BA5}"/>
    <cellStyle name="SAPBEXfilterDrill 2 4 3" xfId="5464" xr:uid="{00000000-0005-0000-0000-0000F3110000}"/>
    <cellStyle name="SAPBEXfilterDrill 2 4 3 2" xfId="8446" xr:uid="{9D0E342C-1EF0-4963-986A-6D50B74066C7}"/>
    <cellStyle name="SAPBEXfilterDrill 2 4 4" xfId="5670" xr:uid="{00000000-0005-0000-0000-0000F4110000}"/>
    <cellStyle name="SAPBEXfilterDrill 2 4 4 2" xfId="8651" xr:uid="{E6EB4972-BB26-476E-B982-282769C91594}"/>
    <cellStyle name="SAPBEXfilterDrill 2 4 5" xfId="5943" xr:uid="{00000000-0005-0000-0000-0000F5110000}"/>
    <cellStyle name="SAPBEXfilterDrill 2 4 5 2" xfId="8921" xr:uid="{71D848D8-61D8-4F73-8C97-BFED1C4D8A05}"/>
    <cellStyle name="SAPBEXfilterDrill 2 4 6" xfId="6503" xr:uid="{D98F58B0-527D-45D9-A5D0-2370C25FE145}"/>
    <cellStyle name="SAPBEXfilterDrill 2 5" xfId="4831" xr:uid="{00000000-0005-0000-0000-0000F6110000}"/>
    <cellStyle name="SAPBEXfilterDrill 2 5 2" xfId="7823" xr:uid="{BDE94DBC-5D2A-4387-8E1C-E408B6E8F88B}"/>
    <cellStyle name="SAPBEXfilterDrill 2 6" xfId="3905" xr:uid="{00000000-0005-0000-0000-0000F7110000}"/>
    <cellStyle name="SAPBEXfilterDrill 2 6 2" xfId="7068" xr:uid="{90A00ACE-E7F0-4B1A-A5DD-04129024A79F}"/>
    <cellStyle name="SAPBEXfilterDrill 2 7" xfId="3363" xr:uid="{00000000-0005-0000-0000-0000F8110000}"/>
    <cellStyle name="SAPBEXfilterDrill 2 7 2" xfId="6659" xr:uid="{D3ED3718-6F1A-4AE3-851B-6D1F21B0726B}"/>
    <cellStyle name="SAPBEXfilterDrill 2 8" xfId="4132" xr:uid="{00000000-0005-0000-0000-0000F9110000}"/>
    <cellStyle name="SAPBEXfilterDrill 2 8 2" xfId="7277" xr:uid="{FBC5B3EC-B582-480F-94AB-273F2EDDDBF8}"/>
    <cellStyle name="SAPBEXfilterDrill 3" xfId="2543" xr:uid="{00000000-0005-0000-0000-0000FA110000}"/>
    <cellStyle name="SAPBEXfilterDrill 3 2" xfId="4187" xr:uid="{00000000-0005-0000-0000-0000FB110000}"/>
    <cellStyle name="SAPBEXfilterDrill 3 2 2" xfId="7330" xr:uid="{18230AA0-6ADC-49B6-ACE8-9CF911A69C04}"/>
    <cellStyle name="SAPBEXfilterDrill 3 3" xfId="4888" xr:uid="{00000000-0005-0000-0000-0000FC110000}"/>
    <cellStyle name="SAPBEXfilterDrill 3 3 2" xfId="7880" xr:uid="{6F03DFC8-467E-40AB-8D6E-8A22BA0A3E11}"/>
    <cellStyle name="SAPBEXfilterDrill 3 4" xfId="4009" xr:uid="{00000000-0005-0000-0000-0000FD110000}"/>
    <cellStyle name="SAPBEXfilterDrill 3 4 2" xfId="7162" xr:uid="{8E9CA1C1-3AA7-47E0-A37E-D26B86379E33}"/>
    <cellStyle name="SAPBEXfilterDrill 3 5" xfId="5206" xr:uid="{00000000-0005-0000-0000-0000FE110000}"/>
    <cellStyle name="SAPBEXfilterDrill 3 5 2" xfId="8189" xr:uid="{625CD59E-87BC-4349-A81B-57DE341CEC85}"/>
    <cellStyle name="SAPBEXfilterDrill 3 6" xfId="3940" xr:uid="{00000000-0005-0000-0000-0000FF110000}"/>
    <cellStyle name="SAPBEXfilterDrill 3 6 2" xfId="7099" xr:uid="{423FA9E5-0696-4AB0-880D-28D302F5ABEE}"/>
    <cellStyle name="SAPBEXfilterDrill 3 7" xfId="6090" xr:uid="{EF7D7DE0-49D0-4055-AC7A-D9990A5F5E0E}"/>
    <cellStyle name="SAPBEXfilterDrill 4" xfId="2567" xr:uid="{00000000-0005-0000-0000-000000120000}"/>
    <cellStyle name="SAPBEXfilterDrill 4 2" xfId="4210" xr:uid="{00000000-0005-0000-0000-000001120000}"/>
    <cellStyle name="SAPBEXfilterDrill 4 2 2" xfId="7353" xr:uid="{A03A8DAB-F41D-4668-9806-D52F2A086E3D}"/>
    <cellStyle name="SAPBEXfilterDrill 4 3" xfId="4912" xr:uid="{00000000-0005-0000-0000-000002120000}"/>
    <cellStyle name="SAPBEXfilterDrill 4 3 2" xfId="7904" xr:uid="{2FC60BE6-BF9B-4430-B7F7-CF265243DC70}"/>
    <cellStyle name="SAPBEXfilterDrill 4 4" xfId="4034" xr:uid="{00000000-0005-0000-0000-000003120000}"/>
    <cellStyle name="SAPBEXfilterDrill 4 4 2" xfId="7187" xr:uid="{73E572E3-DF6B-4FDC-9089-B97F9D546630}"/>
    <cellStyle name="SAPBEXfilterDrill 4 5" xfId="3340" xr:uid="{00000000-0005-0000-0000-000004120000}"/>
    <cellStyle name="SAPBEXfilterDrill 4 5 2" xfId="6636" xr:uid="{97EE088D-052E-4870-86C3-679F361B075B}"/>
    <cellStyle name="SAPBEXfilterDrill 4 6" xfId="3991" xr:uid="{00000000-0005-0000-0000-000005120000}"/>
    <cellStyle name="SAPBEXfilterDrill 4 6 2" xfId="7146" xr:uid="{AA6037C1-4500-45FD-BAEC-E2E78BEA915F}"/>
    <cellStyle name="SAPBEXfilterDrill 4 7" xfId="6113" xr:uid="{A67445AC-6E3E-4EF0-85FB-27AA498D0684}"/>
    <cellStyle name="SAPBEXfilterDrill 5" xfId="2609" xr:uid="{00000000-0005-0000-0000-000006120000}"/>
    <cellStyle name="SAPBEXfilterDrill 5 2" xfId="4954" xr:uid="{00000000-0005-0000-0000-000007120000}"/>
    <cellStyle name="SAPBEXfilterDrill 5 2 2" xfId="7946" xr:uid="{84E51866-B493-442F-A241-BBA1E03B6184}"/>
    <cellStyle name="SAPBEXfilterDrill 5 3" xfId="4065" xr:uid="{00000000-0005-0000-0000-000008120000}"/>
    <cellStyle name="SAPBEXfilterDrill 5 3 2" xfId="7211" xr:uid="{25DBE448-8016-464B-B153-C6795C7580B8}"/>
    <cellStyle name="SAPBEXfilterDrill 5 4" xfId="3304" xr:uid="{00000000-0005-0000-0000-000009120000}"/>
    <cellStyle name="SAPBEXfilterDrill 5 4 2" xfId="6600" xr:uid="{B5314857-59F0-42E3-91A8-EBBD554C89C1}"/>
    <cellStyle name="SAPBEXfilterDrill 5 5" xfId="3785" xr:uid="{00000000-0005-0000-0000-00000A120000}"/>
    <cellStyle name="SAPBEXfilterDrill 5 5 2" xfId="6965" xr:uid="{8B7368B9-BC52-479C-9CAA-598EF475CBDB}"/>
    <cellStyle name="SAPBEXfilterDrill 5 6" xfId="6152" xr:uid="{05745FC5-B3C3-4B4A-A8EB-E96235E50403}"/>
    <cellStyle name="SAPBEXfilterDrill 6" xfId="3375" xr:uid="{00000000-0005-0000-0000-00000B120000}"/>
    <cellStyle name="SAPBEXfilterDrill 6 2" xfId="6664" xr:uid="{C05B485D-ACB1-4EC6-9E8A-1839FF12A88B}"/>
    <cellStyle name="SAPBEXfilterDrill 7" xfId="4129" xr:uid="{00000000-0005-0000-0000-00000C120000}"/>
    <cellStyle name="SAPBEXfilterDrill 7 2" xfId="7274" xr:uid="{DCCBE7E1-7D0E-492B-ACFD-B8D6B877FA83}"/>
    <cellStyle name="SAPBEXfilterDrill 8" xfId="5115" xr:uid="{00000000-0005-0000-0000-00000D120000}"/>
    <cellStyle name="SAPBEXfilterDrill 8 2" xfId="8106" xr:uid="{20484EA8-6D1D-41AC-B44F-AE9E67AAC587}"/>
    <cellStyle name="SAPBEXfilterDrill 9" xfId="3591" xr:uid="{00000000-0005-0000-0000-00000E120000}"/>
    <cellStyle name="SAPBEXfilterDrill 9 2" xfId="6867" xr:uid="{0392559A-1B34-4549-8F2A-5CF6ED034D4A}"/>
    <cellStyle name="SAPBEXfilterItem" xfId="1970" xr:uid="{00000000-0005-0000-0000-00000F120000}"/>
    <cellStyle name="SAPBEXfilterItem 2" xfId="2469" xr:uid="{00000000-0005-0000-0000-000010120000}"/>
    <cellStyle name="SAPBEXfilterText" xfId="1971" xr:uid="{00000000-0005-0000-0000-000011120000}"/>
    <cellStyle name="SAPBEXfilterText 2" xfId="2470" xr:uid="{00000000-0005-0000-0000-000012120000}"/>
    <cellStyle name="SAPBEXformats" xfId="1972" xr:uid="{00000000-0005-0000-0000-000013120000}"/>
    <cellStyle name="SAPBEXformats 2" xfId="1973" xr:uid="{00000000-0005-0000-0000-000014120000}"/>
    <cellStyle name="SAPBEXformats 2 2" xfId="2945" xr:uid="{00000000-0005-0000-0000-000015120000}"/>
    <cellStyle name="SAPBEXformats 2 2 2" xfId="4562" xr:uid="{00000000-0005-0000-0000-000016120000}"/>
    <cellStyle name="SAPBEXformats 2 2 2 2" xfId="7606" xr:uid="{B3713CED-3595-436B-8750-449F46DEAE03}"/>
    <cellStyle name="SAPBEXformats 2 2 3" xfId="5175" xr:uid="{00000000-0005-0000-0000-000017120000}"/>
    <cellStyle name="SAPBEXformats 2 2 3 2" xfId="8166" xr:uid="{5F90F33D-B410-4273-8939-E541C62E3793}"/>
    <cellStyle name="SAPBEXformats 2 2 4" xfId="5397" xr:uid="{00000000-0005-0000-0000-000018120000}"/>
    <cellStyle name="SAPBEXformats 2 2 4 2" xfId="8380" xr:uid="{F7B2BE83-FF29-46F9-B638-FE42AD035F81}"/>
    <cellStyle name="SAPBEXformats 2 2 5" xfId="5533" xr:uid="{00000000-0005-0000-0000-000019120000}"/>
    <cellStyle name="SAPBEXformats 2 2 5 2" xfId="8515" xr:uid="{DF6FFEFC-2A88-443E-840B-5A9560A4D6B5}"/>
    <cellStyle name="SAPBEXformats 2 2 6" xfId="5807" xr:uid="{00000000-0005-0000-0000-00001A120000}"/>
    <cellStyle name="SAPBEXformats 2 2 6 2" xfId="8785" xr:uid="{BB91BFA4-E879-4418-A5BD-BE4CF14A2A7A}"/>
    <cellStyle name="SAPBEXformats 2 2 7" xfId="6340" xr:uid="{D4C0D1D8-7FA7-4562-98D5-E532A0FE2394}"/>
    <cellStyle name="SAPBEXformats 2 3" xfId="3126" xr:uid="{00000000-0005-0000-0000-00001B120000}"/>
    <cellStyle name="SAPBEXformats 2 3 2" xfId="4738" xr:uid="{00000000-0005-0000-0000-00001C120000}"/>
    <cellStyle name="SAPBEXformats 2 3 2 2" xfId="7772" xr:uid="{25588AEF-363E-4B9E-AF36-B0A7624F0826}"/>
    <cellStyle name="SAPBEXformats 2 3 3" xfId="5338" xr:uid="{00000000-0005-0000-0000-00001D120000}"/>
    <cellStyle name="SAPBEXformats 2 3 3 2" xfId="8321" xr:uid="{8E73BBAA-9ED3-4E5C-9E5F-86A9EF326F86}"/>
    <cellStyle name="SAPBEXformats 2 3 4" xfId="5459" xr:uid="{00000000-0005-0000-0000-00001E120000}"/>
    <cellStyle name="SAPBEXformats 2 3 4 2" xfId="8441" xr:uid="{B114E04E-52DE-4FF8-BD9C-F3821CC7C713}"/>
    <cellStyle name="SAPBEXformats 2 3 5" xfId="5660" xr:uid="{00000000-0005-0000-0000-00001F120000}"/>
    <cellStyle name="SAPBEXformats 2 3 5 2" xfId="8641" xr:uid="{85408634-E6D2-4FCD-9F72-AB03BAA7F1AB}"/>
    <cellStyle name="SAPBEXformats 2 3 6" xfId="5933" xr:uid="{00000000-0005-0000-0000-000020120000}"/>
    <cellStyle name="SAPBEXformats 2 3 6 2" xfId="8911" xr:uid="{56913D2C-CA55-40AB-BAD5-5A98A867014B}"/>
    <cellStyle name="SAPBEXformats 2 3 7" xfId="6493" xr:uid="{EC1D0DD0-C2F4-4199-B5AA-1EB71DA5F1C4}"/>
    <cellStyle name="SAPBEXformats 2 4" xfId="3080" xr:uid="{00000000-0005-0000-0000-000021120000}"/>
    <cellStyle name="SAPBEXformats 2 4 2" xfId="4693" xr:uid="{00000000-0005-0000-0000-000022120000}"/>
    <cellStyle name="SAPBEXformats 2 4 2 2" xfId="7729" xr:uid="{BEB4D7D8-FEE9-4AFC-AFAF-777EB27CCC16}"/>
    <cellStyle name="SAPBEXformats 2 4 3" xfId="5294" xr:uid="{00000000-0005-0000-0000-000023120000}"/>
    <cellStyle name="SAPBEXformats 2 4 3 2" xfId="8277" xr:uid="{37C0DC66-98B6-4609-A956-E3818A146B19}"/>
    <cellStyle name="SAPBEXformats 2 4 4" xfId="5615" xr:uid="{00000000-0005-0000-0000-000024120000}"/>
    <cellStyle name="SAPBEXformats 2 4 4 2" xfId="8597" xr:uid="{C7BE5694-17CC-4006-88A2-237F7CF63ABA}"/>
    <cellStyle name="SAPBEXformats 2 4 5" xfId="5889" xr:uid="{00000000-0005-0000-0000-000025120000}"/>
    <cellStyle name="SAPBEXformats 2 4 5 2" xfId="8867" xr:uid="{1401CD05-7840-480D-BEB7-D7594D5EE717}"/>
    <cellStyle name="SAPBEXformats 2 4 6" xfId="6451" xr:uid="{45D8AEDE-C2FC-4054-BFD6-B0D1A26CC786}"/>
    <cellStyle name="SAPBEXformats 2 5" xfId="2607" xr:uid="{00000000-0005-0000-0000-000026120000}"/>
    <cellStyle name="SAPBEXformats 2 5 2" xfId="4250" xr:uid="{00000000-0005-0000-0000-000027120000}"/>
    <cellStyle name="SAPBEXformats 2 5 2 2" xfId="7393" xr:uid="{6CB7F0EB-B064-4C17-BC4B-5DD40473646F}"/>
    <cellStyle name="SAPBEXformats 2 5 3" xfId="4952" xr:uid="{00000000-0005-0000-0000-000028120000}"/>
    <cellStyle name="SAPBEXformats 2 5 3 2" xfId="7944" xr:uid="{5BDA2D8F-AC76-4DB8-B369-FA76134238E4}"/>
    <cellStyle name="SAPBEXformats 2 5 4" xfId="3306" xr:uid="{00000000-0005-0000-0000-000029120000}"/>
    <cellStyle name="SAPBEXformats 2 5 4 2" xfId="6602" xr:uid="{CFDCC934-654F-46F5-9665-B22E8CCA21B9}"/>
    <cellStyle name="SAPBEXformats 2 5 5" xfId="3783" xr:uid="{00000000-0005-0000-0000-00002A120000}"/>
    <cellStyle name="SAPBEXformats 2 5 5 2" xfId="6963" xr:uid="{4032A909-EDD5-4755-B36C-2B71679467B8}"/>
    <cellStyle name="SAPBEXformats 2 5 6" xfId="6150" xr:uid="{74E241AA-1F82-4DE8-9036-1C2DA70E8C06}"/>
    <cellStyle name="SAPBEXformats 2 6" xfId="3887" xr:uid="{00000000-0005-0000-0000-00002B120000}"/>
    <cellStyle name="SAPBEXformats 2 6 2" xfId="7050" xr:uid="{14D634FF-27C2-4397-9862-4A7E5112F27C}"/>
    <cellStyle name="SAPBEXformats 2 7" xfId="3633" xr:uid="{00000000-0005-0000-0000-00002C120000}"/>
    <cellStyle name="SAPBEXformats 2 7 2" xfId="6904" xr:uid="{6C1F36CB-0D62-418D-9B0D-DBE8A5F33C9A}"/>
    <cellStyle name="SAPBEXformats 2 8" xfId="4824" xr:uid="{00000000-0005-0000-0000-00002D120000}"/>
    <cellStyle name="SAPBEXformats 2 8 2" xfId="7816" xr:uid="{01A99B30-B814-4968-A277-92116180B764}"/>
    <cellStyle name="SAPBEXformats 3" xfId="2944" xr:uid="{00000000-0005-0000-0000-00002E120000}"/>
    <cellStyle name="SAPBEXformats 3 2" xfId="4561" xr:uid="{00000000-0005-0000-0000-00002F120000}"/>
    <cellStyle name="SAPBEXformats 3 2 2" xfId="7605" xr:uid="{FEA62B2B-A579-455E-A6FF-F29599B5A235}"/>
    <cellStyle name="SAPBEXformats 3 3" xfId="5174" xr:uid="{00000000-0005-0000-0000-000030120000}"/>
    <cellStyle name="SAPBEXformats 3 3 2" xfId="8165" xr:uid="{D046848F-15BD-4861-BFEE-8FA3243E978B}"/>
    <cellStyle name="SAPBEXformats 3 4" xfId="5396" xr:uid="{00000000-0005-0000-0000-000031120000}"/>
    <cellStyle name="SAPBEXformats 3 4 2" xfId="8379" xr:uid="{2DEB69DC-F4EC-438C-BEFA-AC20DCF8F9C4}"/>
    <cellStyle name="SAPBEXformats 3 5" xfId="5532" xr:uid="{00000000-0005-0000-0000-000032120000}"/>
    <cellStyle name="SAPBEXformats 3 5 2" xfId="8514" xr:uid="{95D2119A-3155-431D-9B28-236839AB712E}"/>
    <cellStyle name="SAPBEXformats 3 6" xfId="5806" xr:uid="{00000000-0005-0000-0000-000033120000}"/>
    <cellStyle name="SAPBEXformats 3 6 2" xfId="8784" xr:uid="{F09FCF48-138F-4A6A-BCAA-91D203D8BC04}"/>
    <cellStyle name="SAPBEXformats 3 7" xfId="6339" xr:uid="{2C0398EC-0692-4051-B7F5-23940F09F52C}"/>
    <cellStyle name="SAPBEXformats 4" xfId="2566" xr:uid="{00000000-0005-0000-0000-000034120000}"/>
    <cellStyle name="SAPBEXformats 4 2" xfId="4209" xr:uid="{00000000-0005-0000-0000-000035120000}"/>
    <cellStyle name="SAPBEXformats 4 2 2" xfId="7352" xr:uid="{69B222F9-EDA9-4DE6-92C3-932E50BABE5B}"/>
    <cellStyle name="SAPBEXformats 4 3" xfId="4911" xr:uid="{00000000-0005-0000-0000-000036120000}"/>
    <cellStyle name="SAPBEXformats 4 3 2" xfId="7903" xr:uid="{C48F14C5-8538-48C8-8829-CE539BD4FC3B}"/>
    <cellStyle name="SAPBEXformats 4 4" xfId="4033" xr:uid="{00000000-0005-0000-0000-000037120000}"/>
    <cellStyle name="SAPBEXformats 4 4 2" xfId="7186" xr:uid="{01AE3196-1651-4C88-9A21-4E5B5C0372E5}"/>
    <cellStyle name="SAPBEXformats 4 5" xfId="5219" xr:uid="{00000000-0005-0000-0000-000038120000}"/>
    <cellStyle name="SAPBEXformats 4 5 2" xfId="8202" xr:uid="{DACAFBF9-C3CB-4691-A1B2-14E0D2C68F82}"/>
    <cellStyle name="SAPBEXformats 4 6" xfId="3990" xr:uid="{00000000-0005-0000-0000-000039120000}"/>
    <cellStyle name="SAPBEXformats 4 6 2" xfId="7145" xr:uid="{881C6E14-93F1-473B-8B8D-87859C4E39E8}"/>
    <cellStyle name="SAPBEXformats 4 7" xfId="6112" xr:uid="{06833D62-415E-498B-AB33-96CE321E72EC}"/>
    <cellStyle name="SAPBEXformats 5" xfId="3079" xr:uid="{00000000-0005-0000-0000-00003A120000}"/>
    <cellStyle name="SAPBEXformats 5 2" xfId="4692" xr:uid="{00000000-0005-0000-0000-00003B120000}"/>
    <cellStyle name="SAPBEXformats 5 2 2" xfId="7728" xr:uid="{1DB4D540-6656-4866-BE2E-BF956D039CC0}"/>
    <cellStyle name="SAPBEXformats 5 3" xfId="5293" xr:uid="{00000000-0005-0000-0000-00003C120000}"/>
    <cellStyle name="SAPBEXformats 5 3 2" xfId="8276" xr:uid="{AEEFEF2E-E51B-4A37-9B98-5210EC7A96E6}"/>
    <cellStyle name="SAPBEXformats 5 4" xfId="5614" xr:uid="{00000000-0005-0000-0000-00003D120000}"/>
    <cellStyle name="SAPBEXformats 5 4 2" xfId="8596" xr:uid="{5F4301E8-57DB-4B38-9488-4359DB5F7C27}"/>
    <cellStyle name="SAPBEXformats 5 5" xfId="5888" xr:uid="{00000000-0005-0000-0000-00003E120000}"/>
    <cellStyle name="SAPBEXformats 5 5 2" xfId="8866" xr:uid="{BE9BC053-E21D-4B6A-A13D-75B551D35E95}"/>
    <cellStyle name="SAPBEXformats 5 6" xfId="6450" xr:uid="{0B03FEF9-38E4-46C6-BEF1-47B4F4369F31}"/>
    <cellStyle name="SAPBEXformats 6" xfId="2608" xr:uid="{00000000-0005-0000-0000-00003F120000}"/>
    <cellStyle name="SAPBEXformats 6 2" xfId="4251" xr:uid="{00000000-0005-0000-0000-000040120000}"/>
    <cellStyle name="SAPBEXformats 6 2 2" xfId="7394" xr:uid="{658B9212-DD53-4734-A6D9-4A0071B70DC0}"/>
    <cellStyle name="SAPBEXformats 6 3" xfId="4953" xr:uid="{00000000-0005-0000-0000-000041120000}"/>
    <cellStyle name="SAPBEXformats 6 3 2" xfId="7945" xr:uid="{75B11A02-9A22-44BB-9E3B-AF5ECC8706E0}"/>
    <cellStyle name="SAPBEXformats 6 4" xfId="3305" xr:uid="{00000000-0005-0000-0000-000042120000}"/>
    <cellStyle name="SAPBEXformats 6 4 2" xfId="6601" xr:uid="{547E3F5D-8368-4DF5-BCA5-FF9926653869}"/>
    <cellStyle name="SAPBEXformats 6 5" xfId="3784" xr:uid="{00000000-0005-0000-0000-000043120000}"/>
    <cellStyle name="SAPBEXformats 6 5 2" xfId="6964" xr:uid="{6D7E47A6-FAF7-4657-B040-14B47E061305}"/>
    <cellStyle name="SAPBEXformats 6 6" xfId="6151" xr:uid="{4E1B5F92-2D16-42AE-B4B3-54D14275D4C0}"/>
    <cellStyle name="SAPBEXformats 7" xfId="3886" xr:uid="{00000000-0005-0000-0000-000044120000}"/>
    <cellStyle name="SAPBEXformats 7 2" xfId="7049" xr:uid="{4B40D516-B8AB-4779-B61F-CBB65AC7126A}"/>
    <cellStyle name="SAPBEXformats 8" xfId="3632" xr:uid="{00000000-0005-0000-0000-000045120000}"/>
    <cellStyle name="SAPBEXformats 8 2" xfId="6903" xr:uid="{5AEE1B42-CDE6-447A-9EEC-6D0553C8237C}"/>
    <cellStyle name="SAPBEXformats 9" xfId="4823" xr:uid="{00000000-0005-0000-0000-000046120000}"/>
    <cellStyle name="SAPBEXformats 9 2" xfId="7815" xr:uid="{ACE21EEA-2B50-4791-88F9-919D4107DBEC}"/>
    <cellStyle name="SAPBEXheaderItem" xfId="1974" xr:uid="{00000000-0005-0000-0000-000047120000}"/>
    <cellStyle name="SAPBEXheaderText" xfId="1975" xr:uid="{00000000-0005-0000-0000-000048120000}"/>
    <cellStyle name="SAPBEXresData" xfId="1976" xr:uid="{00000000-0005-0000-0000-000049120000}"/>
    <cellStyle name="SAPBEXresData 2" xfId="1977" xr:uid="{00000000-0005-0000-0000-00004A120000}"/>
    <cellStyle name="SAPBEXresData 2 2" xfId="2947" xr:uid="{00000000-0005-0000-0000-00004B120000}"/>
    <cellStyle name="SAPBEXresData 2 2 2" xfId="4564" xr:uid="{00000000-0005-0000-0000-00004C120000}"/>
    <cellStyle name="SAPBEXresData 2 2 2 2" xfId="7608" xr:uid="{61856FB7-61D3-481F-8CD9-D48E864A9F1F}"/>
    <cellStyle name="SAPBEXresData 2 2 3" xfId="5177" xr:uid="{00000000-0005-0000-0000-00004D120000}"/>
    <cellStyle name="SAPBEXresData 2 2 3 2" xfId="8168" xr:uid="{592B72DF-C37A-4F84-938E-115AB203D877}"/>
    <cellStyle name="SAPBEXresData 2 2 4" xfId="5399" xr:uid="{00000000-0005-0000-0000-00004E120000}"/>
    <cellStyle name="SAPBEXresData 2 2 4 2" xfId="8382" xr:uid="{BE6ED9A3-268E-4DEE-A2F8-6C9F75B7741F}"/>
    <cellStyle name="SAPBEXresData 2 2 5" xfId="5535" xr:uid="{00000000-0005-0000-0000-00004F120000}"/>
    <cellStyle name="SAPBEXresData 2 2 5 2" xfId="8517" xr:uid="{08F49A8A-86EF-46DC-8058-76D157456933}"/>
    <cellStyle name="SAPBEXresData 2 2 6" xfId="5809" xr:uid="{00000000-0005-0000-0000-000050120000}"/>
    <cellStyle name="SAPBEXresData 2 2 6 2" xfId="8787" xr:uid="{5F4A2BF1-8C11-45EE-8017-B79C066B28C5}"/>
    <cellStyle name="SAPBEXresData 2 2 7" xfId="6342" xr:uid="{47F9AA9D-0337-4BD5-8541-8EA576EE8E74}"/>
    <cellStyle name="SAPBEXresData 2 3" xfId="2564" xr:uid="{00000000-0005-0000-0000-000051120000}"/>
    <cellStyle name="SAPBEXresData 2 3 2" xfId="4207" xr:uid="{00000000-0005-0000-0000-000052120000}"/>
    <cellStyle name="SAPBEXresData 2 3 2 2" xfId="7350" xr:uid="{E5E1AC88-6D1A-41E2-91C6-2BCC600D87D2}"/>
    <cellStyle name="SAPBEXresData 2 3 3" xfId="4909" xr:uid="{00000000-0005-0000-0000-000053120000}"/>
    <cellStyle name="SAPBEXresData 2 3 3 2" xfId="7901" xr:uid="{D39F61DB-4484-4548-AF5A-F119AB457933}"/>
    <cellStyle name="SAPBEXresData 2 3 4" xfId="4030" xr:uid="{00000000-0005-0000-0000-000054120000}"/>
    <cellStyle name="SAPBEXresData 2 3 4 2" xfId="7183" xr:uid="{78F89A2A-5EE9-4B6C-9D1C-5E48116C6F05}"/>
    <cellStyle name="SAPBEXresData 2 3 5" xfId="3341" xr:uid="{00000000-0005-0000-0000-000055120000}"/>
    <cellStyle name="SAPBEXresData 2 3 5 2" xfId="6637" xr:uid="{64A308B7-D2F1-42FA-A5FA-1E48EE917D94}"/>
    <cellStyle name="SAPBEXresData 2 3 6" xfId="3988" xr:uid="{00000000-0005-0000-0000-000056120000}"/>
    <cellStyle name="SAPBEXresData 2 3 6 2" xfId="7143" xr:uid="{6F865DE4-0E65-42FC-B477-D2464213DC8A}"/>
    <cellStyle name="SAPBEXresData 2 3 7" xfId="6110" xr:uid="{3D6BC8D3-D172-4902-AB63-294E9F2603EA}"/>
    <cellStyle name="SAPBEXresData 2 4" xfId="3082" xr:uid="{00000000-0005-0000-0000-000057120000}"/>
    <cellStyle name="SAPBEXresData 2 4 2" xfId="4695" xr:uid="{00000000-0005-0000-0000-000058120000}"/>
    <cellStyle name="SAPBEXresData 2 4 2 2" xfId="7731" xr:uid="{C92A95FE-CD70-4486-8C67-28CED4F5748E}"/>
    <cellStyle name="SAPBEXresData 2 4 3" xfId="5296" xr:uid="{00000000-0005-0000-0000-000059120000}"/>
    <cellStyle name="SAPBEXresData 2 4 3 2" xfId="8279" xr:uid="{CCF04AA0-5662-4CF5-AA0B-8E397034568D}"/>
    <cellStyle name="SAPBEXresData 2 4 4" xfId="5617" xr:uid="{00000000-0005-0000-0000-00005A120000}"/>
    <cellStyle name="SAPBEXresData 2 4 4 2" xfId="8599" xr:uid="{1C74DA30-AFCC-4C3B-AF33-1CF0D93271C2}"/>
    <cellStyle name="SAPBEXresData 2 4 5" xfId="5891" xr:uid="{00000000-0005-0000-0000-00005B120000}"/>
    <cellStyle name="SAPBEXresData 2 4 5 2" xfId="8869" xr:uid="{3A196080-887E-4470-8A33-4475F35A4125}"/>
    <cellStyle name="SAPBEXresData 2 4 6" xfId="6453" xr:uid="{499D418D-ACBE-4CE6-AF5A-F7345939518E}"/>
    <cellStyle name="SAPBEXresData 2 5" xfId="2605" xr:uid="{00000000-0005-0000-0000-00005C120000}"/>
    <cellStyle name="SAPBEXresData 2 5 2" xfId="4248" xr:uid="{00000000-0005-0000-0000-00005D120000}"/>
    <cellStyle name="SAPBEXresData 2 5 2 2" xfId="7391" xr:uid="{693390E9-17A8-4D2A-B495-4E74221EF875}"/>
    <cellStyle name="SAPBEXresData 2 5 3" xfId="4950" xr:uid="{00000000-0005-0000-0000-00005E120000}"/>
    <cellStyle name="SAPBEXresData 2 5 3 2" xfId="7942" xr:uid="{B0B11160-6A10-4AC9-A087-017E0F8FAA4B}"/>
    <cellStyle name="SAPBEXresData 2 5 4" xfId="3308" xr:uid="{00000000-0005-0000-0000-00005F120000}"/>
    <cellStyle name="SAPBEXresData 2 5 4 2" xfId="6604" xr:uid="{4B815602-F4E4-4522-8227-3E29CCA2B2A6}"/>
    <cellStyle name="SAPBEXresData 2 5 5" xfId="3781" xr:uid="{00000000-0005-0000-0000-000060120000}"/>
    <cellStyle name="SAPBEXresData 2 5 5 2" xfId="6961" xr:uid="{5574D503-870A-4F12-B69A-4BC62E27E32C}"/>
    <cellStyle name="SAPBEXresData 2 5 6" xfId="6148" xr:uid="{9D2CE394-F35A-482D-9D53-185111520EE2}"/>
    <cellStyle name="SAPBEXresData 2 6" xfId="3889" xr:uid="{00000000-0005-0000-0000-000061120000}"/>
    <cellStyle name="SAPBEXresData 2 6 2" xfId="7052" xr:uid="{46249B65-E3BE-40A3-8378-1B7D90FB5CE9}"/>
    <cellStyle name="SAPBEXresData 2 7" xfId="4813" xr:uid="{00000000-0005-0000-0000-000062120000}"/>
    <cellStyle name="SAPBEXresData 2 7 2" xfId="7805" xr:uid="{DB6D3781-9B43-499F-9A6A-1EEB64354BAB}"/>
    <cellStyle name="SAPBEXresData 2 8" xfId="4826" xr:uid="{00000000-0005-0000-0000-000063120000}"/>
    <cellStyle name="SAPBEXresData 2 8 2" xfId="7818" xr:uid="{52497731-EC9B-49F3-B633-20356319406F}"/>
    <cellStyle name="SAPBEXresData 3" xfId="2946" xr:uid="{00000000-0005-0000-0000-000064120000}"/>
    <cellStyle name="SAPBEXresData 3 2" xfId="4563" xr:uid="{00000000-0005-0000-0000-000065120000}"/>
    <cellStyle name="SAPBEXresData 3 2 2" xfId="7607" xr:uid="{FA2C07B9-7715-495C-A9B7-7A59388A3BEB}"/>
    <cellStyle name="SAPBEXresData 3 3" xfId="5176" xr:uid="{00000000-0005-0000-0000-000066120000}"/>
    <cellStyle name="SAPBEXresData 3 3 2" xfId="8167" xr:uid="{8D73E741-F832-42ED-B922-36DC9A67FCFD}"/>
    <cellStyle name="SAPBEXresData 3 4" xfId="5398" xr:uid="{00000000-0005-0000-0000-000067120000}"/>
    <cellStyle name="SAPBEXresData 3 4 2" xfId="8381" xr:uid="{08220C40-24FC-4A77-996B-15CC819177CA}"/>
    <cellStyle name="SAPBEXresData 3 5" xfId="5534" xr:uid="{00000000-0005-0000-0000-000068120000}"/>
    <cellStyle name="SAPBEXresData 3 5 2" xfId="8516" xr:uid="{B9571B80-1B59-4392-9585-DF6E091191B2}"/>
    <cellStyle name="SAPBEXresData 3 6" xfId="5808" xr:uid="{00000000-0005-0000-0000-000069120000}"/>
    <cellStyle name="SAPBEXresData 3 6 2" xfId="8786" xr:uid="{FD3B3027-6F5E-4C3A-AF86-462F0CAAECFA}"/>
    <cellStyle name="SAPBEXresData 3 7" xfId="6341" xr:uid="{FAE3FB9B-3810-4661-9FE2-90677992D3DA}"/>
    <cellStyle name="SAPBEXresData 4" xfId="2565" xr:uid="{00000000-0005-0000-0000-00006A120000}"/>
    <cellStyle name="SAPBEXresData 4 2" xfId="4208" xr:uid="{00000000-0005-0000-0000-00006B120000}"/>
    <cellStyle name="SAPBEXresData 4 2 2" xfId="7351" xr:uid="{7D718A79-A57C-4916-9F99-AFF6ADB350B6}"/>
    <cellStyle name="SAPBEXresData 4 3" xfId="4910" xr:uid="{00000000-0005-0000-0000-00006C120000}"/>
    <cellStyle name="SAPBEXresData 4 3 2" xfId="7902" xr:uid="{6FB4BBBB-D11F-488B-9BBA-B547A93A5163}"/>
    <cellStyle name="SAPBEXresData 4 4" xfId="4031" xr:uid="{00000000-0005-0000-0000-00006D120000}"/>
    <cellStyle name="SAPBEXresData 4 4 2" xfId="7184" xr:uid="{3E707017-93A1-4AD9-ADC9-996CCD503036}"/>
    <cellStyle name="SAPBEXresData 4 5" xfId="5220" xr:uid="{00000000-0005-0000-0000-00006E120000}"/>
    <cellStyle name="SAPBEXresData 4 5 2" xfId="8203" xr:uid="{6BD013E5-0F3D-428A-A017-C58120C3E3CA}"/>
    <cellStyle name="SAPBEXresData 4 6" xfId="3989" xr:uid="{00000000-0005-0000-0000-00006F120000}"/>
    <cellStyle name="SAPBEXresData 4 6 2" xfId="7144" xr:uid="{C1B63B31-DC84-4B7A-95E4-FF9CF14A3B0E}"/>
    <cellStyle name="SAPBEXresData 4 7" xfId="6111" xr:uid="{54E19B27-A73A-4A7B-BE71-D138AB7A4F4E}"/>
    <cellStyle name="SAPBEXresData 5" xfId="3081" xr:uid="{00000000-0005-0000-0000-000070120000}"/>
    <cellStyle name="SAPBEXresData 5 2" xfId="4694" xr:uid="{00000000-0005-0000-0000-000071120000}"/>
    <cellStyle name="SAPBEXresData 5 2 2" xfId="7730" xr:uid="{467D0B5C-7015-4C8A-B20E-6A40E2DA0991}"/>
    <cellStyle name="SAPBEXresData 5 3" xfId="5295" xr:uid="{00000000-0005-0000-0000-000072120000}"/>
    <cellStyle name="SAPBEXresData 5 3 2" xfId="8278" xr:uid="{99FB3C95-3A89-4698-9F70-9E96801CE9BE}"/>
    <cellStyle name="SAPBEXresData 5 4" xfId="5616" xr:uid="{00000000-0005-0000-0000-000073120000}"/>
    <cellStyle name="SAPBEXresData 5 4 2" xfId="8598" xr:uid="{6ED582E5-D9D5-4149-B771-4201BD4426BB}"/>
    <cellStyle name="SAPBEXresData 5 5" xfId="5890" xr:uid="{00000000-0005-0000-0000-000074120000}"/>
    <cellStyle name="SAPBEXresData 5 5 2" xfId="8868" xr:uid="{595D8B63-89D5-415E-9050-40E1A666AE23}"/>
    <cellStyle name="SAPBEXresData 5 6" xfId="6452" xr:uid="{FB2304C8-A4A1-4625-9F58-B61725371C41}"/>
    <cellStyle name="SAPBEXresData 6" xfId="2606" xr:uid="{00000000-0005-0000-0000-000075120000}"/>
    <cellStyle name="SAPBEXresData 6 2" xfId="4249" xr:uid="{00000000-0005-0000-0000-000076120000}"/>
    <cellStyle name="SAPBEXresData 6 2 2" xfId="7392" xr:uid="{DD47303E-896E-4C53-92D3-95E0CA7BAD41}"/>
    <cellStyle name="SAPBEXresData 6 3" xfId="4951" xr:uid="{00000000-0005-0000-0000-000077120000}"/>
    <cellStyle name="SAPBEXresData 6 3 2" xfId="7943" xr:uid="{F800C8F3-11FC-4244-9293-9A08A9897786}"/>
    <cellStyle name="SAPBEXresData 6 4" xfId="3307" xr:uid="{00000000-0005-0000-0000-000078120000}"/>
    <cellStyle name="SAPBEXresData 6 4 2" xfId="6603" xr:uid="{9E4977F3-08D4-4CF6-AA4C-67A432961113}"/>
    <cellStyle name="SAPBEXresData 6 5" xfId="3782" xr:uid="{00000000-0005-0000-0000-000079120000}"/>
    <cellStyle name="SAPBEXresData 6 5 2" xfId="6962" xr:uid="{50951292-CDCF-4716-9E07-B689D2206B62}"/>
    <cellStyle name="SAPBEXresData 6 6" xfId="6149" xr:uid="{3290B1AD-88C5-48F3-9B00-F96DBECDE732}"/>
    <cellStyle name="SAPBEXresData 7" xfId="3888" xr:uid="{00000000-0005-0000-0000-00007A120000}"/>
    <cellStyle name="SAPBEXresData 7 2" xfId="7051" xr:uid="{8323828F-8D22-43BF-83BC-01C2B5980521}"/>
    <cellStyle name="SAPBEXresData 8" xfId="3634" xr:uid="{00000000-0005-0000-0000-00007B120000}"/>
    <cellStyle name="SAPBEXresData 8 2" xfId="6905" xr:uid="{30C039F1-B859-43BB-9D65-39FE40D106B7}"/>
    <cellStyle name="SAPBEXresData 9" xfId="4825" xr:uid="{00000000-0005-0000-0000-00007C120000}"/>
    <cellStyle name="SAPBEXresData 9 2" xfId="7817" xr:uid="{5777C2B4-FD4C-4AD5-879D-7E572F0A8232}"/>
    <cellStyle name="SAPBEXresDataEmph" xfId="1978" xr:uid="{00000000-0005-0000-0000-00007D120000}"/>
    <cellStyle name="SAPBEXresDataEmph 2" xfId="1979" xr:uid="{00000000-0005-0000-0000-00007E120000}"/>
    <cellStyle name="SAPBEXresDataEmph 2 2" xfId="2949" xr:uid="{00000000-0005-0000-0000-00007F120000}"/>
    <cellStyle name="SAPBEXresDataEmph 2 2 2" xfId="4566" xr:uid="{00000000-0005-0000-0000-000080120000}"/>
    <cellStyle name="SAPBEXresDataEmph 2 2 2 2" xfId="7610" xr:uid="{05762597-483A-4650-94DC-80EF1C1B48F8}"/>
    <cellStyle name="SAPBEXresDataEmph 2 2 3" xfId="5179" xr:uid="{00000000-0005-0000-0000-000081120000}"/>
    <cellStyle name="SAPBEXresDataEmph 2 2 3 2" xfId="8170" xr:uid="{973634A7-78C6-4168-8ECC-E96965086D2A}"/>
    <cellStyle name="SAPBEXresDataEmph 2 2 4" xfId="5401" xr:uid="{00000000-0005-0000-0000-000082120000}"/>
    <cellStyle name="SAPBEXresDataEmph 2 2 4 2" xfId="8384" xr:uid="{75F252F9-AAEE-4631-99F2-03716F9A19EE}"/>
    <cellStyle name="SAPBEXresDataEmph 2 2 5" xfId="5537" xr:uid="{00000000-0005-0000-0000-000083120000}"/>
    <cellStyle name="SAPBEXresDataEmph 2 2 5 2" xfId="8519" xr:uid="{1CA87306-5CD1-4C43-AFA5-E9182D917360}"/>
    <cellStyle name="SAPBEXresDataEmph 2 2 6" xfId="5811" xr:uid="{00000000-0005-0000-0000-000084120000}"/>
    <cellStyle name="SAPBEXresDataEmph 2 2 6 2" xfId="8789" xr:uid="{5DA94F86-235E-4A3E-B40F-26E57DE8E830}"/>
    <cellStyle name="SAPBEXresDataEmph 2 2 7" xfId="6344" xr:uid="{9F0D74F8-C9EC-450F-ACF6-890E990423E0}"/>
    <cellStyle name="SAPBEXresDataEmph 2 3" xfId="2562" xr:uid="{00000000-0005-0000-0000-000085120000}"/>
    <cellStyle name="SAPBEXresDataEmph 2 3 2" xfId="4205" xr:uid="{00000000-0005-0000-0000-000086120000}"/>
    <cellStyle name="SAPBEXresDataEmph 2 3 2 2" xfId="7348" xr:uid="{89BEF502-459F-49E4-B7D0-FC2228D3CAA8}"/>
    <cellStyle name="SAPBEXresDataEmph 2 3 3" xfId="4907" xr:uid="{00000000-0005-0000-0000-000087120000}"/>
    <cellStyle name="SAPBEXresDataEmph 2 3 3 2" xfId="7899" xr:uid="{A281E1E1-C433-46E1-AA4B-7C9991A8E5C8}"/>
    <cellStyle name="SAPBEXresDataEmph 2 3 4" xfId="4028" xr:uid="{00000000-0005-0000-0000-000088120000}"/>
    <cellStyle name="SAPBEXresDataEmph 2 3 4 2" xfId="7181" xr:uid="{F0C9672D-BCD9-46E1-80FF-A455A1FA1927}"/>
    <cellStyle name="SAPBEXresDataEmph 2 3 5" xfId="3343" xr:uid="{00000000-0005-0000-0000-000089120000}"/>
    <cellStyle name="SAPBEXresDataEmph 2 3 5 2" xfId="6639" xr:uid="{42BBEF29-8ACE-4822-93F3-8D637D91D798}"/>
    <cellStyle name="SAPBEXresDataEmph 2 3 6" xfId="3379" xr:uid="{00000000-0005-0000-0000-00008A120000}"/>
    <cellStyle name="SAPBEXresDataEmph 2 3 6 2" xfId="6668" xr:uid="{72FB4B1E-1F01-44B2-AFD6-E0EF716F555B}"/>
    <cellStyle name="SAPBEXresDataEmph 2 3 7" xfId="6108" xr:uid="{EF7812B2-E5A2-449A-9C16-93E7F0EF5D54}"/>
    <cellStyle name="SAPBEXresDataEmph 2 4" xfId="3084" xr:uid="{00000000-0005-0000-0000-00008B120000}"/>
    <cellStyle name="SAPBEXresDataEmph 2 4 2" xfId="4697" xr:uid="{00000000-0005-0000-0000-00008C120000}"/>
    <cellStyle name="SAPBEXresDataEmph 2 4 2 2" xfId="7733" xr:uid="{87D1A552-529B-4A92-91D6-153CB3557BC1}"/>
    <cellStyle name="SAPBEXresDataEmph 2 4 3" xfId="5298" xr:uid="{00000000-0005-0000-0000-00008D120000}"/>
    <cellStyle name="SAPBEXresDataEmph 2 4 3 2" xfId="8281" xr:uid="{FDF919C3-A8FD-4A45-912D-D05D75548A0D}"/>
    <cellStyle name="SAPBEXresDataEmph 2 4 4" xfId="5619" xr:uid="{00000000-0005-0000-0000-00008E120000}"/>
    <cellStyle name="SAPBEXresDataEmph 2 4 4 2" xfId="8601" xr:uid="{C2F257C5-AF2D-4A80-B331-8328D36D88CC}"/>
    <cellStyle name="SAPBEXresDataEmph 2 4 5" xfId="5893" xr:uid="{00000000-0005-0000-0000-00008F120000}"/>
    <cellStyle name="SAPBEXresDataEmph 2 4 5 2" xfId="8871" xr:uid="{C2CA9CA3-107E-426F-90D7-ADD9802CFFB2}"/>
    <cellStyle name="SAPBEXresDataEmph 2 4 6" xfId="6455" xr:uid="{975F6D3C-7307-4F39-ACF5-C78F110BEC52}"/>
    <cellStyle name="SAPBEXresDataEmph 2 5" xfId="2603" xr:uid="{00000000-0005-0000-0000-000090120000}"/>
    <cellStyle name="SAPBEXresDataEmph 2 5 2" xfId="4246" xr:uid="{00000000-0005-0000-0000-000091120000}"/>
    <cellStyle name="SAPBEXresDataEmph 2 5 2 2" xfId="7389" xr:uid="{EC9EFBFF-CEAF-4FBD-AE85-89C9A0798CC8}"/>
    <cellStyle name="SAPBEXresDataEmph 2 5 3" xfId="4948" xr:uid="{00000000-0005-0000-0000-000092120000}"/>
    <cellStyle name="SAPBEXresDataEmph 2 5 3 2" xfId="7940" xr:uid="{62FF0DBB-226B-44AC-BE03-377855CA4CB4}"/>
    <cellStyle name="SAPBEXresDataEmph 2 5 4" xfId="3310" xr:uid="{00000000-0005-0000-0000-000093120000}"/>
    <cellStyle name="SAPBEXresDataEmph 2 5 4 2" xfId="6606" xr:uid="{AAE05350-A97F-4B90-983A-D17E04288E47}"/>
    <cellStyle name="SAPBEXresDataEmph 2 5 5" xfId="3779" xr:uid="{00000000-0005-0000-0000-000094120000}"/>
    <cellStyle name="SAPBEXresDataEmph 2 5 5 2" xfId="6959" xr:uid="{DD2A11AF-4AD8-453C-986F-1C4A70926479}"/>
    <cellStyle name="SAPBEXresDataEmph 2 5 6" xfId="6146" xr:uid="{F3EC2D61-76B9-47F2-B1B8-0132B4E09CB9}"/>
    <cellStyle name="SAPBEXresDataEmph 2 6" xfId="3891" xr:uid="{00000000-0005-0000-0000-000095120000}"/>
    <cellStyle name="SAPBEXresDataEmph 2 6 2" xfId="7054" xr:uid="{7AF35110-B0B1-4AAF-936F-07BEFF0D5A0A}"/>
    <cellStyle name="SAPBEXresDataEmph 2 7" xfId="4301" xr:uid="{00000000-0005-0000-0000-000096120000}"/>
    <cellStyle name="SAPBEXresDataEmph 2 7 2" xfId="7444" xr:uid="{40808C09-0466-49AC-BD72-6E34B9BF3C97}"/>
    <cellStyle name="SAPBEXresDataEmph 2 8" xfId="4828" xr:uid="{00000000-0005-0000-0000-000097120000}"/>
    <cellStyle name="SAPBEXresDataEmph 2 8 2" xfId="7820" xr:uid="{877AD49A-B749-4175-8FA7-1854EAF43605}"/>
    <cellStyle name="SAPBEXresDataEmph 3" xfId="2948" xr:uid="{00000000-0005-0000-0000-000098120000}"/>
    <cellStyle name="SAPBEXresDataEmph 3 2" xfId="4565" xr:uid="{00000000-0005-0000-0000-000099120000}"/>
    <cellStyle name="SAPBEXresDataEmph 3 2 2" xfId="7609" xr:uid="{032BD485-12FB-4595-BA3E-1764CD5B66C6}"/>
    <cellStyle name="SAPBEXresDataEmph 3 3" xfId="5178" xr:uid="{00000000-0005-0000-0000-00009A120000}"/>
    <cellStyle name="SAPBEXresDataEmph 3 3 2" xfId="8169" xr:uid="{04DF4E2D-8303-4F1F-8D76-DE43CAEBB7B0}"/>
    <cellStyle name="SAPBEXresDataEmph 3 4" xfId="5400" xr:uid="{00000000-0005-0000-0000-00009B120000}"/>
    <cellStyle name="SAPBEXresDataEmph 3 4 2" xfId="8383" xr:uid="{09EF8C12-619F-4599-8164-DABABD98C69A}"/>
    <cellStyle name="SAPBEXresDataEmph 3 5" xfId="5536" xr:uid="{00000000-0005-0000-0000-00009C120000}"/>
    <cellStyle name="SAPBEXresDataEmph 3 5 2" xfId="8518" xr:uid="{65BED6F5-AD46-44BC-9F38-02278781E274}"/>
    <cellStyle name="SAPBEXresDataEmph 3 6" xfId="5810" xr:uid="{00000000-0005-0000-0000-00009D120000}"/>
    <cellStyle name="SAPBEXresDataEmph 3 6 2" xfId="8788" xr:uid="{2DBEF0CC-B379-4B02-8614-39CCB4708565}"/>
    <cellStyle name="SAPBEXresDataEmph 3 7" xfId="6343" xr:uid="{C93EB5F1-75E7-485F-B8E1-ABFFE6F09701}"/>
    <cellStyle name="SAPBEXresDataEmph 4" xfId="2563" xr:uid="{00000000-0005-0000-0000-00009E120000}"/>
    <cellStyle name="SAPBEXresDataEmph 4 2" xfId="4206" xr:uid="{00000000-0005-0000-0000-00009F120000}"/>
    <cellStyle name="SAPBEXresDataEmph 4 2 2" xfId="7349" xr:uid="{9D29953E-A305-4F3E-9081-230E7CD26B62}"/>
    <cellStyle name="SAPBEXresDataEmph 4 3" xfId="4908" xr:uid="{00000000-0005-0000-0000-0000A0120000}"/>
    <cellStyle name="SAPBEXresDataEmph 4 3 2" xfId="7900" xr:uid="{38E78334-F8AA-45AE-B170-6AA6A88D4A10}"/>
    <cellStyle name="SAPBEXresDataEmph 4 4" xfId="4029" xr:uid="{00000000-0005-0000-0000-0000A1120000}"/>
    <cellStyle name="SAPBEXresDataEmph 4 4 2" xfId="7182" xr:uid="{F8F6F35C-F2D0-40F8-92A8-B87966FDA9D3}"/>
    <cellStyle name="SAPBEXresDataEmph 4 5" xfId="3342" xr:uid="{00000000-0005-0000-0000-0000A2120000}"/>
    <cellStyle name="SAPBEXresDataEmph 4 5 2" xfId="6638" xr:uid="{FCCC40BC-4AF2-40B8-80B3-082BE742D8B0}"/>
    <cellStyle name="SAPBEXresDataEmph 4 6" xfId="3987" xr:uid="{00000000-0005-0000-0000-0000A3120000}"/>
    <cellStyle name="SAPBEXresDataEmph 4 6 2" xfId="7142" xr:uid="{351EF843-6262-46B7-9317-C6C5C49AF771}"/>
    <cellStyle name="SAPBEXresDataEmph 4 7" xfId="6109" xr:uid="{4CF1BB3B-7D71-427A-B358-6EEA631B9493}"/>
    <cellStyle name="SAPBEXresDataEmph 5" xfId="3083" xr:uid="{00000000-0005-0000-0000-0000A4120000}"/>
    <cellStyle name="SAPBEXresDataEmph 5 2" xfId="4696" xr:uid="{00000000-0005-0000-0000-0000A5120000}"/>
    <cellStyle name="SAPBEXresDataEmph 5 2 2" xfId="7732" xr:uid="{50789EED-4A58-4311-97CD-59C6A97E6BDE}"/>
    <cellStyle name="SAPBEXresDataEmph 5 3" xfId="5297" xr:uid="{00000000-0005-0000-0000-0000A6120000}"/>
    <cellStyle name="SAPBEXresDataEmph 5 3 2" xfId="8280" xr:uid="{4E7B1C3C-8F5C-4ED4-B724-0D9AE22DA321}"/>
    <cellStyle name="SAPBEXresDataEmph 5 4" xfId="5618" xr:uid="{00000000-0005-0000-0000-0000A7120000}"/>
    <cellStyle name="SAPBEXresDataEmph 5 4 2" xfId="8600" xr:uid="{DB7CCC7B-F6E4-43D4-AB25-C6941D12D5A3}"/>
    <cellStyle name="SAPBEXresDataEmph 5 5" xfId="5892" xr:uid="{00000000-0005-0000-0000-0000A8120000}"/>
    <cellStyle name="SAPBEXresDataEmph 5 5 2" xfId="8870" xr:uid="{A6879E21-C6EE-4D61-AF64-A0AC2412EF13}"/>
    <cellStyle name="SAPBEXresDataEmph 5 6" xfId="6454" xr:uid="{2095F962-6AC0-400D-AC77-3DD5FD9D3244}"/>
    <cellStyle name="SAPBEXresDataEmph 6" xfId="2604" xr:uid="{00000000-0005-0000-0000-0000A9120000}"/>
    <cellStyle name="SAPBEXresDataEmph 6 2" xfId="4247" xr:uid="{00000000-0005-0000-0000-0000AA120000}"/>
    <cellStyle name="SAPBEXresDataEmph 6 2 2" xfId="7390" xr:uid="{04B223B7-72A2-45A5-99A1-64678CAB31DA}"/>
    <cellStyle name="SAPBEXresDataEmph 6 3" xfId="4949" xr:uid="{00000000-0005-0000-0000-0000AB120000}"/>
    <cellStyle name="SAPBEXresDataEmph 6 3 2" xfId="7941" xr:uid="{9170EF84-E0D9-4409-A454-0838895E19AE}"/>
    <cellStyle name="SAPBEXresDataEmph 6 4" xfId="3309" xr:uid="{00000000-0005-0000-0000-0000AC120000}"/>
    <cellStyle name="SAPBEXresDataEmph 6 4 2" xfId="6605" xr:uid="{7C8A2333-33F5-4BF6-A7F0-35F7F9C69995}"/>
    <cellStyle name="SAPBEXresDataEmph 6 5" xfId="3780" xr:uid="{00000000-0005-0000-0000-0000AD120000}"/>
    <cellStyle name="SAPBEXresDataEmph 6 5 2" xfId="6960" xr:uid="{0CB8EB86-87A0-4948-923F-56334A6C8B45}"/>
    <cellStyle name="SAPBEXresDataEmph 6 6" xfId="6147" xr:uid="{21AE86F9-EB05-46E4-82FA-9512B19AA35B}"/>
    <cellStyle name="SAPBEXresDataEmph 7" xfId="3890" xr:uid="{00000000-0005-0000-0000-0000AE120000}"/>
    <cellStyle name="SAPBEXresDataEmph 7 2" xfId="7053" xr:uid="{816FA769-3E76-420D-A33E-3FA802728A17}"/>
    <cellStyle name="SAPBEXresDataEmph 8" xfId="3637" xr:uid="{00000000-0005-0000-0000-0000AF120000}"/>
    <cellStyle name="SAPBEXresDataEmph 8 2" xfId="6906" xr:uid="{ED73B51B-7111-4B53-AB18-DA35662F6920}"/>
    <cellStyle name="SAPBEXresDataEmph 9" xfId="4827" xr:uid="{00000000-0005-0000-0000-0000B0120000}"/>
    <cellStyle name="SAPBEXresDataEmph 9 2" xfId="7819" xr:uid="{5DF8854F-FA44-4A55-B75F-3B7349556007}"/>
    <cellStyle name="SAPBEXresItem" xfId="1980" xr:uid="{00000000-0005-0000-0000-0000B1120000}"/>
    <cellStyle name="SAPBEXresItem 2" xfId="1981" xr:uid="{00000000-0005-0000-0000-0000B2120000}"/>
    <cellStyle name="SAPBEXresItem 2 2" xfId="2951" xr:uid="{00000000-0005-0000-0000-0000B3120000}"/>
    <cellStyle name="SAPBEXresItem 2 2 2" xfId="4568" xr:uid="{00000000-0005-0000-0000-0000B4120000}"/>
    <cellStyle name="SAPBEXresItem 2 2 2 2" xfId="7612" xr:uid="{7F4E47B5-6626-43D9-8436-7FAA8ADE724A}"/>
    <cellStyle name="SAPBEXresItem 2 2 3" xfId="5181" xr:uid="{00000000-0005-0000-0000-0000B5120000}"/>
    <cellStyle name="SAPBEXresItem 2 2 3 2" xfId="8172" xr:uid="{21C0965F-48BB-487A-88E0-8E701D52E3EB}"/>
    <cellStyle name="SAPBEXresItem 2 2 4" xfId="5403" xr:uid="{00000000-0005-0000-0000-0000B6120000}"/>
    <cellStyle name="SAPBEXresItem 2 2 4 2" xfId="8386" xr:uid="{95F3BB8E-C304-4500-98FB-8AF7C07D1D23}"/>
    <cellStyle name="SAPBEXresItem 2 2 5" xfId="5539" xr:uid="{00000000-0005-0000-0000-0000B7120000}"/>
    <cellStyle name="SAPBEXresItem 2 2 5 2" xfId="8521" xr:uid="{D2F35C20-B645-4B20-854D-EDC5B4C05AF5}"/>
    <cellStyle name="SAPBEXresItem 2 2 6" xfId="5813" xr:uid="{00000000-0005-0000-0000-0000B8120000}"/>
    <cellStyle name="SAPBEXresItem 2 2 6 2" xfId="8791" xr:uid="{41459295-AEA3-41A9-9E46-BBA68A57AF3D}"/>
    <cellStyle name="SAPBEXresItem 2 2 7" xfId="6346" xr:uid="{CBC132B3-1A23-4AE7-AFCD-EEDFC960B942}"/>
    <cellStyle name="SAPBEXresItem 2 3" xfId="2560" xr:uid="{00000000-0005-0000-0000-0000B9120000}"/>
    <cellStyle name="SAPBEXresItem 2 3 2" xfId="4203" xr:uid="{00000000-0005-0000-0000-0000BA120000}"/>
    <cellStyle name="SAPBEXresItem 2 3 2 2" xfId="7346" xr:uid="{45B40454-A9DA-42E4-BE67-34F95A76D441}"/>
    <cellStyle name="SAPBEXresItem 2 3 3" xfId="4905" xr:uid="{00000000-0005-0000-0000-0000BB120000}"/>
    <cellStyle name="SAPBEXresItem 2 3 3 2" xfId="7897" xr:uid="{FFD50D31-10DC-463F-95FF-3FB094AFCCFD}"/>
    <cellStyle name="SAPBEXresItem 2 3 4" xfId="4026" xr:uid="{00000000-0005-0000-0000-0000BC120000}"/>
    <cellStyle name="SAPBEXresItem 2 3 4 2" xfId="7179" xr:uid="{C9FB78B8-0612-44A7-A1E3-774D68BDAE64}"/>
    <cellStyle name="SAPBEXresItem 2 3 5" xfId="5214" xr:uid="{00000000-0005-0000-0000-0000BD120000}"/>
    <cellStyle name="SAPBEXresItem 2 3 5 2" xfId="8197" xr:uid="{DB5AB930-7FB7-4A36-9B24-7C2DFED0B295}"/>
    <cellStyle name="SAPBEXresItem 2 3 6" xfId="3978" xr:uid="{00000000-0005-0000-0000-0000BE120000}"/>
    <cellStyle name="SAPBEXresItem 2 3 6 2" xfId="7137" xr:uid="{D467AF28-8FFE-44CC-A30D-A7ADD93445BC}"/>
    <cellStyle name="SAPBEXresItem 2 3 7" xfId="6106" xr:uid="{CC50B386-0313-4888-B1D9-154CE78B09E6}"/>
    <cellStyle name="SAPBEXresItem 2 4" xfId="3086" xr:uid="{00000000-0005-0000-0000-0000BF120000}"/>
    <cellStyle name="SAPBEXresItem 2 4 2" xfId="4699" xr:uid="{00000000-0005-0000-0000-0000C0120000}"/>
    <cellStyle name="SAPBEXresItem 2 4 2 2" xfId="7735" xr:uid="{6D21A5A9-EE19-4716-80FF-97FF53CD589B}"/>
    <cellStyle name="SAPBEXresItem 2 4 3" xfId="5300" xr:uid="{00000000-0005-0000-0000-0000C1120000}"/>
    <cellStyle name="SAPBEXresItem 2 4 3 2" xfId="8283" xr:uid="{A8B05567-9B8C-4C8F-9BAC-A44C0EA69902}"/>
    <cellStyle name="SAPBEXresItem 2 4 4" xfId="5621" xr:uid="{00000000-0005-0000-0000-0000C2120000}"/>
    <cellStyle name="SAPBEXresItem 2 4 4 2" xfId="8603" xr:uid="{91E462D4-75AB-4EF9-9DC6-E14D35112C8E}"/>
    <cellStyle name="SAPBEXresItem 2 4 5" xfId="5895" xr:uid="{00000000-0005-0000-0000-0000C3120000}"/>
    <cellStyle name="SAPBEXresItem 2 4 5 2" xfId="8873" xr:uid="{ED47B234-0FA4-4269-8C78-7D40DCD6F022}"/>
    <cellStyle name="SAPBEXresItem 2 4 6" xfId="6457" xr:uid="{096F8BB6-FF6A-4B68-92AC-0FAD436B5D9D}"/>
    <cellStyle name="SAPBEXresItem 2 5" xfId="2601" xr:uid="{00000000-0005-0000-0000-0000C4120000}"/>
    <cellStyle name="SAPBEXresItem 2 5 2" xfId="4244" xr:uid="{00000000-0005-0000-0000-0000C5120000}"/>
    <cellStyle name="SAPBEXresItem 2 5 2 2" xfId="7387" xr:uid="{BC2AC4A5-254D-43B2-8701-28437E8992AE}"/>
    <cellStyle name="SAPBEXresItem 2 5 3" xfId="4946" xr:uid="{00000000-0005-0000-0000-0000C6120000}"/>
    <cellStyle name="SAPBEXresItem 2 5 3 2" xfId="7938" xr:uid="{727A637F-212F-47AA-AF71-5597B622BEF5}"/>
    <cellStyle name="SAPBEXresItem 2 5 4" xfId="3312" xr:uid="{00000000-0005-0000-0000-0000C7120000}"/>
    <cellStyle name="SAPBEXresItem 2 5 4 2" xfId="6608" xr:uid="{2EF5548E-A8C6-4344-B4C2-1709F465413F}"/>
    <cellStyle name="SAPBEXresItem 2 5 5" xfId="3777" xr:uid="{00000000-0005-0000-0000-0000C8120000}"/>
    <cellStyle name="SAPBEXresItem 2 5 5 2" xfId="6957" xr:uid="{0F3A9845-536B-42C7-A248-EC53709E393F}"/>
    <cellStyle name="SAPBEXresItem 2 5 6" xfId="6144" xr:uid="{3690B924-E64E-46D6-BA0D-21041C5E4310}"/>
    <cellStyle name="SAPBEXresItem 2 6" xfId="3893" xr:uid="{00000000-0005-0000-0000-0000C9120000}"/>
    <cellStyle name="SAPBEXresItem 2 6 2" xfId="7056" xr:uid="{4CC21C7A-7128-434C-9D7C-3190267542EF}"/>
    <cellStyle name="SAPBEXresItem 2 7" xfId="4752" xr:uid="{00000000-0005-0000-0000-0000CA120000}"/>
    <cellStyle name="SAPBEXresItem 2 7 2" xfId="7786" xr:uid="{C1A397A4-960A-4DA7-B2D9-C3AFA8B907D6}"/>
    <cellStyle name="SAPBEXresItem 2 8" xfId="4830" xr:uid="{00000000-0005-0000-0000-0000CB120000}"/>
    <cellStyle name="SAPBEXresItem 2 8 2" xfId="7822" xr:uid="{BCEC1389-4091-40A2-832F-EADB755ACD3D}"/>
    <cellStyle name="SAPBEXresItem 3" xfId="2950" xr:uid="{00000000-0005-0000-0000-0000CC120000}"/>
    <cellStyle name="SAPBEXresItem 3 2" xfId="4567" xr:uid="{00000000-0005-0000-0000-0000CD120000}"/>
    <cellStyle name="SAPBEXresItem 3 2 2" xfId="7611" xr:uid="{AC27FBA9-24B6-48AE-84BA-ABF17B14D0E0}"/>
    <cellStyle name="SAPBEXresItem 3 3" xfId="5180" xr:uid="{00000000-0005-0000-0000-0000CE120000}"/>
    <cellStyle name="SAPBEXresItem 3 3 2" xfId="8171" xr:uid="{397880E8-423F-4B06-9154-64AB76C4DE93}"/>
    <cellStyle name="SAPBEXresItem 3 4" xfId="5402" xr:uid="{00000000-0005-0000-0000-0000CF120000}"/>
    <cellStyle name="SAPBEXresItem 3 4 2" xfId="8385" xr:uid="{54CD9BC6-B28A-4E56-A866-64038765A44E}"/>
    <cellStyle name="SAPBEXresItem 3 5" xfId="5538" xr:uid="{00000000-0005-0000-0000-0000D0120000}"/>
    <cellStyle name="SAPBEXresItem 3 5 2" xfId="8520" xr:uid="{6DD49C3C-85EC-456E-AEA5-2F9849E0F01C}"/>
    <cellStyle name="SAPBEXresItem 3 6" xfId="5812" xr:uid="{00000000-0005-0000-0000-0000D1120000}"/>
    <cellStyle name="SAPBEXresItem 3 6 2" xfId="8790" xr:uid="{1A7244C8-78A1-44F9-A693-B9EA42D51962}"/>
    <cellStyle name="SAPBEXresItem 3 7" xfId="6345" xr:uid="{5DD97246-7A2C-425A-9800-19762EE79CB2}"/>
    <cellStyle name="SAPBEXresItem 4" xfId="2561" xr:uid="{00000000-0005-0000-0000-0000D2120000}"/>
    <cellStyle name="SAPBEXresItem 4 2" xfId="4204" xr:uid="{00000000-0005-0000-0000-0000D3120000}"/>
    <cellStyle name="SAPBEXresItem 4 2 2" xfId="7347" xr:uid="{9C2BF83F-A7CA-4D2F-B16B-D4252CD4685F}"/>
    <cellStyle name="SAPBEXresItem 4 3" xfId="4906" xr:uid="{00000000-0005-0000-0000-0000D4120000}"/>
    <cellStyle name="SAPBEXresItem 4 3 2" xfId="7898" xr:uid="{6DCAA864-4896-4428-AFA8-82A186CAECBD}"/>
    <cellStyle name="SAPBEXresItem 4 4" xfId="4027" xr:uid="{00000000-0005-0000-0000-0000D5120000}"/>
    <cellStyle name="SAPBEXresItem 4 4 2" xfId="7180" xr:uid="{FAD6BF03-1F6B-4E73-9F73-893B6BC7B826}"/>
    <cellStyle name="SAPBEXresItem 4 5" xfId="3344" xr:uid="{00000000-0005-0000-0000-0000D6120000}"/>
    <cellStyle name="SAPBEXresItem 4 5 2" xfId="6640" xr:uid="{4BA0C151-5281-4D98-8C05-AE3CC93822AF}"/>
    <cellStyle name="SAPBEXresItem 4 6" xfId="3983" xr:uid="{00000000-0005-0000-0000-0000D7120000}"/>
    <cellStyle name="SAPBEXresItem 4 6 2" xfId="7141" xr:uid="{9594E136-2A00-4677-BE23-65D32D1BCAA3}"/>
    <cellStyle name="SAPBEXresItem 4 7" xfId="6107" xr:uid="{8A4D139B-A4E7-4C2F-9A68-B8AA4EF82144}"/>
    <cellStyle name="SAPBEXresItem 5" xfId="3085" xr:uid="{00000000-0005-0000-0000-0000D8120000}"/>
    <cellStyle name="SAPBEXresItem 5 2" xfId="4698" xr:uid="{00000000-0005-0000-0000-0000D9120000}"/>
    <cellStyle name="SAPBEXresItem 5 2 2" xfId="7734" xr:uid="{EF66834F-C6E4-4CB7-BA95-E80220873C05}"/>
    <cellStyle name="SAPBEXresItem 5 3" xfId="5299" xr:uid="{00000000-0005-0000-0000-0000DA120000}"/>
    <cellStyle name="SAPBEXresItem 5 3 2" xfId="8282" xr:uid="{2253E429-AFCF-4ED5-95FF-5280FE99E25C}"/>
    <cellStyle name="SAPBEXresItem 5 4" xfId="5620" xr:uid="{00000000-0005-0000-0000-0000DB120000}"/>
    <cellStyle name="SAPBEXresItem 5 4 2" xfId="8602" xr:uid="{01C7CAC5-635A-46EA-94DF-C2C61A39B65B}"/>
    <cellStyle name="SAPBEXresItem 5 5" xfId="5894" xr:uid="{00000000-0005-0000-0000-0000DC120000}"/>
    <cellStyle name="SAPBEXresItem 5 5 2" xfId="8872" xr:uid="{F41B56AA-E40A-4DA3-B273-36196B68DEEF}"/>
    <cellStyle name="SAPBEXresItem 5 6" xfId="6456" xr:uid="{654D7778-6740-46BB-81D0-DDEC4CE1B22C}"/>
    <cellStyle name="SAPBEXresItem 6" xfId="2602" xr:uid="{00000000-0005-0000-0000-0000DD120000}"/>
    <cellStyle name="SAPBEXresItem 6 2" xfId="4245" xr:uid="{00000000-0005-0000-0000-0000DE120000}"/>
    <cellStyle name="SAPBEXresItem 6 2 2" xfId="7388" xr:uid="{35AF40E0-C19B-4A52-9432-827B568EC946}"/>
    <cellStyle name="SAPBEXresItem 6 3" xfId="4947" xr:uid="{00000000-0005-0000-0000-0000DF120000}"/>
    <cellStyle name="SAPBEXresItem 6 3 2" xfId="7939" xr:uid="{DC74E5B4-E993-499F-864D-37209331F9C6}"/>
    <cellStyle name="SAPBEXresItem 6 4" xfId="3311" xr:uid="{00000000-0005-0000-0000-0000E0120000}"/>
    <cellStyle name="SAPBEXresItem 6 4 2" xfId="6607" xr:uid="{63D64713-5AA3-45E9-A48D-16F4B09D64E2}"/>
    <cellStyle name="SAPBEXresItem 6 5" xfId="3778" xr:uid="{00000000-0005-0000-0000-0000E1120000}"/>
    <cellStyle name="SAPBEXresItem 6 5 2" xfId="6958" xr:uid="{0168F956-A316-4ED3-A6E5-BA64DC9562BB}"/>
    <cellStyle name="SAPBEXresItem 6 6" xfId="6145" xr:uid="{B8A7C488-38B4-47D2-9F85-FE0EFA918DDA}"/>
    <cellStyle name="SAPBEXresItem 7" xfId="3892" xr:uid="{00000000-0005-0000-0000-0000E2120000}"/>
    <cellStyle name="SAPBEXresItem 7 2" xfId="7055" xr:uid="{84FBAF7A-02C7-47C2-A4D4-F275C9B1359B}"/>
    <cellStyle name="SAPBEXresItem 8" xfId="3638" xr:uid="{00000000-0005-0000-0000-0000E3120000}"/>
    <cellStyle name="SAPBEXresItem 8 2" xfId="6907" xr:uid="{08842C5A-9E69-4895-9207-F4DF900D81B8}"/>
    <cellStyle name="SAPBEXresItem 9" xfId="4829" xr:uid="{00000000-0005-0000-0000-0000E4120000}"/>
    <cellStyle name="SAPBEXresItem 9 2" xfId="7821" xr:uid="{18E81A5A-48D1-40C7-AD9B-52854C3AD347}"/>
    <cellStyle name="SAPBEXstdData" xfId="1982" xr:uid="{00000000-0005-0000-0000-0000E5120000}"/>
    <cellStyle name="SAPBEXstdData 2" xfId="1983" xr:uid="{00000000-0005-0000-0000-0000E6120000}"/>
    <cellStyle name="SAPBEXstdData 2 2" xfId="2953" xr:uid="{00000000-0005-0000-0000-0000E7120000}"/>
    <cellStyle name="SAPBEXstdData 2 2 2" xfId="4570" xr:uid="{00000000-0005-0000-0000-0000E8120000}"/>
    <cellStyle name="SAPBEXstdData 2 2 2 2" xfId="7614" xr:uid="{01717397-5819-4406-975D-A8B8EDC34621}"/>
    <cellStyle name="SAPBEXstdData 2 2 3" xfId="5183" xr:uid="{00000000-0005-0000-0000-0000E9120000}"/>
    <cellStyle name="SAPBEXstdData 2 2 3 2" xfId="8174" xr:uid="{9A840CCF-770F-44F5-AE6E-47F7D1843548}"/>
    <cellStyle name="SAPBEXstdData 2 2 4" xfId="5405" xr:uid="{00000000-0005-0000-0000-0000EA120000}"/>
    <cellStyle name="SAPBEXstdData 2 2 4 2" xfId="8388" xr:uid="{39A6A8A5-5F2A-49A4-94D3-501B0B97C940}"/>
    <cellStyle name="SAPBEXstdData 2 2 5" xfId="5541" xr:uid="{00000000-0005-0000-0000-0000EB120000}"/>
    <cellStyle name="SAPBEXstdData 2 2 5 2" xfId="8523" xr:uid="{C90B735D-7B80-4012-A265-2879D1A1CC69}"/>
    <cellStyle name="SAPBEXstdData 2 2 6" xfId="5815" xr:uid="{00000000-0005-0000-0000-0000EC120000}"/>
    <cellStyle name="SAPBEXstdData 2 2 6 2" xfId="8793" xr:uid="{3F6574AC-C239-40D4-84AB-F86118FC3A40}"/>
    <cellStyle name="SAPBEXstdData 2 2 7" xfId="6348" xr:uid="{F89469A0-7ADC-43D7-BBF8-17490DF87397}"/>
    <cellStyle name="SAPBEXstdData 2 3" xfId="2558" xr:uid="{00000000-0005-0000-0000-0000ED120000}"/>
    <cellStyle name="SAPBEXstdData 2 3 2" xfId="4201" xr:uid="{00000000-0005-0000-0000-0000EE120000}"/>
    <cellStyle name="SAPBEXstdData 2 3 2 2" xfId="7344" xr:uid="{916983BF-0A59-4A77-B782-3F4F70225F3B}"/>
    <cellStyle name="SAPBEXstdData 2 3 3" xfId="4903" xr:uid="{00000000-0005-0000-0000-0000EF120000}"/>
    <cellStyle name="SAPBEXstdData 2 3 3 2" xfId="7895" xr:uid="{C9D76695-AD53-40EB-8ED8-C00FAAED20AC}"/>
    <cellStyle name="SAPBEXstdData 2 3 4" xfId="4024" xr:uid="{00000000-0005-0000-0000-0000F0120000}"/>
    <cellStyle name="SAPBEXstdData 2 3 4 2" xfId="7177" xr:uid="{C7BCC776-E2EB-41F4-A27F-05C17875C698}"/>
    <cellStyle name="SAPBEXstdData 2 3 5" xfId="3345" xr:uid="{00000000-0005-0000-0000-0000F1120000}"/>
    <cellStyle name="SAPBEXstdData 2 3 5 2" xfId="6641" xr:uid="{4DB09B1F-35C9-455A-8BD8-FA535772AB2E}"/>
    <cellStyle name="SAPBEXstdData 2 3 6" xfId="3964" xr:uid="{00000000-0005-0000-0000-0000F2120000}"/>
    <cellStyle name="SAPBEXstdData 2 3 6 2" xfId="7123" xr:uid="{0BADA436-B932-4E65-A286-633C2C834518}"/>
    <cellStyle name="SAPBEXstdData 2 3 7" xfId="6104" xr:uid="{EEE8CB4C-DC3D-4A38-BA0B-DC5D04C86691}"/>
    <cellStyle name="SAPBEXstdData 2 4" xfId="2862" xr:uid="{00000000-0005-0000-0000-0000F3120000}"/>
    <cellStyle name="SAPBEXstdData 2 4 2" xfId="4485" xr:uid="{00000000-0005-0000-0000-0000F4120000}"/>
    <cellStyle name="SAPBEXstdData 2 4 2 2" xfId="7559" xr:uid="{765B4F9A-A20D-4FD0-A1E0-06D9D702342B}"/>
    <cellStyle name="SAPBEXstdData 2 4 3" xfId="5123" xr:uid="{00000000-0005-0000-0000-0000F5120000}"/>
    <cellStyle name="SAPBEXstdData 2 4 3 2" xfId="8114" xr:uid="{6FE62AA2-1AB3-417A-A19E-E6F83354B994}"/>
    <cellStyle name="SAPBEXstdData 2 4 4" xfId="5489" xr:uid="{00000000-0005-0000-0000-0000F6120000}"/>
    <cellStyle name="SAPBEXstdData 2 4 4 2" xfId="8471" xr:uid="{651C6BA8-EDCB-49BC-BE0A-133D063B461A}"/>
    <cellStyle name="SAPBEXstdData 2 4 5" xfId="5763" xr:uid="{00000000-0005-0000-0000-0000F7120000}"/>
    <cellStyle name="SAPBEXstdData 2 4 5 2" xfId="8741" xr:uid="{72784F46-DCED-48E6-BC85-7CFBDE8A7C91}"/>
    <cellStyle name="SAPBEXstdData 2 4 6" xfId="6302" xr:uid="{5BBB30E4-112A-4F44-A5E8-DB5A3A62DDB1}"/>
    <cellStyle name="SAPBEXstdData 2 5" xfId="2599" xr:uid="{00000000-0005-0000-0000-0000F8120000}"/>
    <cellStyle name="SAPBEXstdData 2 5 2" xfId="4242" xr:uid="{00000000-0005-0000-0000-0000F9120000}"/>
    <cellStyle name="SAPBEXstdData 2 5 2 2" xfId="7385" xr:uid="{A31C22F9-721B-4405-8D8F-C3FC57AE26BF}"/>
    <cellStyle name="SAPBEXstdData 2 5 3" xfId="4944" xr:uid="{00000000-0005-0000-0000-0000FA120000}"/>
    <cellStyle name="SAPBEXstdData 2 5 3 2" xfId="7936" xr:uid="{8CD46057-5DF8-4DA6-BAAC-BAD9E7F6E528}"/>
    <cellStyle name="SAPBEXstdData 2 5 4" xfId="3314" xr:uid="{00000000-0005-0000-0000-0000FB120000}"/>
    <cellStyle name="SAPBEXstdData 2 5 4 2" xfId="6610" xr:uid="{8B8A8671-6DB6-4565-824B-AA7F2F1E6848}"/>
    <cellStyle name="SAPBEXstdData 2 5 5" xfId="3776" xr:uid="{00000000-0005-0000-0000-0000FC120000}"/>
    <cellStyle name="SAPBEXstdData 2 5 5 2" xfId="6956" xr:uid="{17E21FA0-E3DD-4F5D-BE4A-33C77E633B8C}"/>
    <cellStyle name="SAPBEXstdData 2 5 6" xfId="6142" xr:uid="{3BB25686-4B86-4C4F-BA66-06F9F195846B}"/>
    <cellStyle name="SAPBEXstdData 2 6" xfId="3895" xr:uid="{00000000-0005-0000-0000-0000FD120000}"/>
    <cellStyle name="SAPBEXstdData 2 6 2" xfId="7058" xr:uid="{B7716F98-2563-48AC-9000-29A019034DA7}"/>
    <cellStyle name="SAPBEXstdData 2 7" xfId="3640" xr:uid="{00000000-0005-0000-0000-0000FE120000}"/>
    <cellStyle name="SAPBEXstdData 2 7 2" xfId="6909" xr:uid="{EDC2F6E9-D070-4C2D-9950-7520C8824785}"/>
    <cellStyle name="SAPBEXstdData 2 8" xfId="3410" xr:uid="{00000000-0005-0000-0000-0000FF120000}"/>
    <cellStyle name="SAPBEXstdData 2 8 2" xfId="6699" xr:uid="{F5A5630D-CA9A-435B-8C8E-2997410D9702}"/>
    <cellStyle name="SAPBEXstdData 3" xfId="2952" xr:uid="{00000000-0005-0000-0000-000000130000}"/>
    <cellStyle name="SAPBEXstdData 3 2" xfId="4569" xr:uid="{00000000-0005-0000-0000-000001130000}"/>
    <cellStyle name="SAPBEXstdData 3 2 2" xfId="7613" xr:uid="{69E9964B-2B16-451B-9A35-0E8A615CFBCD}"/>
    <cellStyle name="SAPBEXstdData 3 3" xfId="5182" xr:uid="{00000000-0005-0000-0000-000002130000}"/>
    <cellStyle name="SAPBEXstdData 3 3 2" xfId="8173" xr:uid="{EB49DBEA-482F-4EA6-A1D2-862E93DCD446}"/>
    <cellStyle name="SAPBEXstdData 3 4" xfId="5404" xr:uid="{00000000-0005-0000-0000-000003130000}"/>
    <cellStyle name="SAPBEXstdData 3 4 2" xfId="8387" xr:uid="{4824C850-01EB-49A3-83C9-36663CAC9640}"/>
    <cellStyle name="SAPBEXstdData 3 5" xfId="5540" xr:uid="{00000000-0005-0000-0000-000004130000}"/>
    <cellStyle name="SAPBEXstdData 3 5 2" xfId="8522" xr:uid="{A6E62C5E-C7DD-437B-80DC-A5BF9C1B0C39}"/>
    <cellStyle name="SAPBEXstdData 3 6" xfId="5814" xr:uid="{00000000-0005-0000-0000-000005130000}"/>
    <cellStyle name="SAPBEXstdData 3 6 2" xfId="8792" xr:uid="{496DEDEE-0ABE-4559-BA2E-D0A904F61A29}"/>
    <cellStyle name="SAPBEXstdData 3 7" xfId="6347" xr:uid="{6C3E0045-F7B1-405A-B573-D0A8CE949D94}"/>
    <cellStyle name="SAPBEXstdData 4" xfId="2559" xr:uid="{00000000-0005-0000-0000-000006130000}"/>
    <cellStyle name="SAPBEXstdData 4 2" xfId="4202" xr:uid="{00000000-0005-0000-0000-000007130000}"/>
    <cellStyle name="SAPBEXstdData 4 2 2" xfId="7345" xr:uid="{E1C25FD9-F392-470C-9D6E-F5ADCB4994B8}"/>
    <cellStyle name="SAPBEXstdData 4 3" xfId="4904" xr:uid="{00000000-0005-0000-0000-000008130000}"/>
    <cellStyle name="SAPBEXstdData 4 3 2" xfId="7896" xr:uid="{3F9BB4AD-F09A-44A9-931F-A46BC16156A1}"/>
    <cellStyle name="SAPBEXstdData 4 4" xfId="4025" xr:uid="{00000000-0005-0000-0000-000009130000}"/>
    <cellStyle name="SAPBEXstdData 4 4 2" xfId="7178" xr:uid="{1304BF2A-3C15-4843-A686-D99D4D9F3083}"/>
    <cellStyle name="SAPBEXstdData 4 5" xfId="5217" xr:uid="{00000000-0005-0000-0000-00000A130000}"/>
    <cellStyle name="SAPBEXstdData 4 5 2" xfId="8200" xr:uid="{80C87192-6E8D-40E3-8237-9586BA24E732}"/>
    <cellStyle name="SAPBEXstdData 4 6" xfId="3973" xr:uid="{00000000-0005-0000-0000-00000B130000}"/>
    <cellStyle name="SAPBEXstdData 4 6 2" xfId="7132" xr:uid="{F10F6C6B-5CCD-4085-B12F-76BA2ABB87C6}"/>
    <cellStyle name="SAPBEXstdData 4 7" xfId="6105" xr:uid="{18CED4BE-F622-47E2-AD9F-2AFDB5817BCF}"/>
    <cellStyle name="SAPBEXstdData 5" xfId="2861" xr:uid="{00000000-0005-0000-0000-00000C130000}"/>
    <cellStyle name="SAPBEXstdData 5 2" xfId="4484" xr:uid="{00000000-0005-0000-0000-00000D130000}"/>
    <cellStyle name="SAPBEXstdData 5 2 2" xfId="7558" xr:uid="{66033D11-3126-434F-8F35-07023E9CF0B4}"/>
    <cellStyle name="SAPBEXstdData 5 3" xfId="5122" xr:uid="{00000000-0005-0000-0000-00000E130000}"/>
    <cellStyle name="SAPBEXstdData 5 3 2" xfId="8113" xr:uid="{467BFA89-0EBA-461A-8A49-483914102223}"/>
    <cellStyle name="SAPBEXstdData 5 4" xfId="5488" xr:uid="{00000000-0005-0000-0000-00000F130000}"/>
    <cellStyle name="SAPBEXstdData 5 4 2" xfId="8470" xr:uid="{C7C2CC83-2C87-4E04-8F6C-893A5A6C9192}"/>
    <cellStyle name="SAPBEXstdData 5 5" xfId="5762" xr:uid="{00000000-0005-0000-0000-000010130000}"/>
    <cellStyle name="SAPBEXstdData 5 5 2" xfId="8740" xr:uid="{4BE5FE99-75E7-4401-B4D6-1075EFE7BF6B}"/>
    <cellStyle name="SAPBEXstdData 5 6" xfId="6301" xr:uid="{6B530096-68E7-4DFB-ABB8-663A1A0DEF2D}"/>
    <cellStyle name="SAPBEXstdData 6" xfId="2600" xr:uid="{00000000-0005-0000-0000-000011130000}"/>
    <cellStyle name="SAPBEXstdData 6 2" xfId="4243" xr:uid="{00000000-0005-0000-0000-000012130000}"/>
    <cellStyle name="SAPBEXstdData 6 2 2" xfId="7386" xr:uid="{24CA0D62-2347-46EF-9E6C-B0906EB56642}"/>
    <cellStyle name="SAPBEXstdData 6 3" xfId="4945" xr:uid="{00000000-0005-0000-0000-000013130000}"/>
    <cellStyle name="SAPBEXstdData 6 3 2" xfId="7937" xr:uid="{523EFEAE-A00D-4160-BAC9-C1E8096BE0F6}"/>
    <cellStyle name="SAPBEXstdData 6 4" xfId="3313" xr:uid="{00000000-0005-0000-0000-000014130000}"/>
    <cellStyle name="SAPBEXstdData 6 4 2" xfId="6609" xr:uid="{E38BF7C0-D5AA-487F-B3CC-B76AF8C1FE3B}"/>
    <cellStyle name="SAPBEXstdData 6 5" xfId="5467" xr:uid="{00000000-0005-0000-0000-000015130000}"/>
    <cellStyle name="SAPBEXstdData 6 5 2" xfId="8449" xr:uid="{FCAF430D-FB91-4266-9AC5-95E47EF07BEB}"/>
    <cellStyle name="SAPBEXstdData 6 6" xfId="6143" xr:uid="{36BE8AFF-8438-49F3-8A1A-41D15E8102BD}"/>
    <cellStyle name="SAPBEXstdData 7" xfId="3894" xr:uid="{00000000-0005-0000-0000-000016130000}"/>
    <cellStyle name="SAPBEXstdData 7 2" xfId="7057" xr:uid="{5C7F8404-CEC5-4D31-BC40-A1C42BA42F4A}"/>
    <cellStyle name="SAPBEXstdData 8" xfId="3639" xr:uid="{00000000-0005-0000-0000-000017130000}"/>
    <cellStyle name="SAPBEXstdData 8 2" xfId="6908" xr:uid="{E810A506-77E5-4744-B68F-689B4635EC4D}"/>
    <cellStyle name="SAPBEXstdData 9" xfId="3411" xr:uid="{00000000-0005-0000-0000-000018130000}"/>
    <cellStyle name="SAPBEXstdData 9 2" xfId="6700" xr:uid="{A5253785-7F48-4F77-84DB-7BA1A0388D96}"/>
    <cellStyle name="SAPBEXstdDataEmph" xfId="1984" xr:uid="{00000000-0005-0000-0000-000019130000}"/>
    <cellStyle name="SAPBEXstdDataEmph 2" xfId="1985" xr:uid="{00000000-0005-0000-0000-00001A130000}"/>
    <cellStyle name="SAPBEXstdDataEmph 2 2" xfId="2955" xr:uid="{00000000-0005-0000-0000-00001B130000}"/>
    <cellStyle name="SAPBEXstdDataEmph 2 2 2" xfId="4572" xr:uid="{00000000-0005-0000-0000-00001C130000}"/>
    <cellStyle name="SAPBEXstdDataEmph 2 2 2 2" xfId="7616" xr:uid="{8C9E3CC4-1395-45A2-8445-A4CC19201DAC}"/>
    <cellStyle name="SAPBEXstdDataEmph 2 2 3" xfId="5185" xr:uid="{00000000-0005-0000-0000-00001D130000}"/>
    <cellStyle name="SAPBEXstdDataEmph 2 2 3 2" xfId="8176" xr:uid="{309218F1-B9E7-4B95-9216-3E82F903F02D}"/>
    <cellStyle name="SAPBEXstdDataEmph 2 2 4" xfId="5407" xr:uid="{00000000-0005-0000-0000-00001E130000}"/>
    <cellStyle name="SAPBEXstdDataEmph 2 2 4 2" xfId="8390" xr:uid="{EA5F4748-DF7D-40B5-978B-B8C7E8663AB0}"/>
    <cellStyle name="SAPBEXstdDataEmph 2 2 5" xfId="5543" xr:uid="{00000000-0005-0000-0000-00001F130000}"/>
    <cellStyle name="SAPBEXstdDataEmph 2 2 5 2" xfId="8525" xr:uid="{641DEBD6-7FF5-431D-B7B9-2EED64A0FD85}"/>
    <cellStyle name="SAPBEXstdDataEmph 2 2 6" xfId="5817" xr:uid="{00000000-0005-0000-0000-000020130000}"/>
    <cellStyle name="SAPBEXstdDataEmph 2 2 6 2" xfId="8795" xr:uid="{2CAC0A1D-99A4-4A78-A20C-6C087CB535CD}"/>
    <cellStyle name="SAPBEXstdDataEmph 2 2 7" xfId="6350" xr:uid="{C1F49A8E-0DAE-45A4-99E5-2D56C11ECE20}"/>
    <cellStyle name="SAPBEXstdDataEmph 2 3" xfId="2556" xr:uid="{00000000-0005-0000-0000-000021130000}"/>
    <cellStyle name="SAPBEXstdDataEmph 2 3 2" xfId="4199" xr:uid="{00000000-0005-0000-0000-000022130000}"/>
    <cellStyle name="SAPBEXstdDataEmph 2 3 2 2" xfId="7342" xr:uid="{C5336638-2DBA-419C-A67F-FFB268C6B5E6}"/>
    <cellStyle name="SAPBEXstdDataEmph 2 3 3" xfId="4901" xr:uid="{00000000-0005-0000-0000-000023130000}"/>
    <cellStyle name="SAPBEXstdDataEmph 2 3 3 2" xfId="7893" xr:uid="{D7AD8793-2BD7-43C3-A28B-395EDC5EDEB8}"/>
    <cellStyle name="SAPBEXstdDataEmph 2 3 4" xfId="4018" xr:uid="{00000000-0005-0000-0000-000024130000}"/>
    <cellStyle name="SAPBEXstdDataEmph 2 3 4 2" xfId="7171" xr:uid="{22B91A48-2A42-407B-9DE7-F81C390172DD}"/>
    <cellStyle name="SAPBEXstdDataEmph 2 3 5" xfId="5216" xr:uid="{00000000-0005-0000-0000-000025130000}"/>
    <cellStyle name="SAPBEXstdDataEmph 2 3 5 2" xfId="8199" xr:uid="{F3532C3D-2287-49D9-9ED1-ACAE5444EB71}"/>
    <cellStyle name="SAPBEXstdDataEmph 2 3 6" xfId="3958" xr:uid="{00000000-0005-0000-0000-000026130000}"/>
    <cellStyle name="SAPBEXstdDataEmph 2 3 6 2" xfId="7117" xr:uid="{91F50B3F-6094-4D25-940B-3CF842BDE224}"/>
    <cellStyle name="SAPBEXstdDataEmph 2 3 7" xfId="6102" xr:uid="{D8AF84A1-46D3-4E63-A57C-7A11A25AD1E9}"/>
    <cellStyle name="SAPBEXstdDataEmph 2 4" xfId="3087" xr:uid="{00000000-0005-0000-0000-000027130000}"/>
    <cellStyle name="SAPBEXstdDataEmph 2 4 2" xfId="4700" xr:uid="{00000000-0005-0000-0000-000028130000}"/>
    <cellStyle name="SAPBEXstdDataEmph 2 4 2 2" xfId="7736" xr:uid="{94B7B745-32C3-43AA-96CD-8A6F662FF0AB}"/>
    <cellStyle name="SAPBEXstdDataEmph 2 4 3" xfId="5301" xr:uid="{00000000-0005-0000-0000-000029130000}"/>
    <cellStyle name="SAPBEXstdDataEmph 2 4 3 2" xfId="8284" xr:uid="{45B4EDD9-0939-4DEE-AC3A-9AD5B47F82B2}"/>
    <cellStyle name="SAPBEXstdDataEmph 2 4 4" xfId="5622" xr:uid="{00000000-0005-0000-0000-00002A130000}"/>
    <cellStyle name="SAPBEXstdDataEmph 2 4 4 2" xfId="8604" xr:uid="{AECF7A1C-1E58-49DB-BCF5-F5A7EBDC57B6}"/>
    <cellStyle name="SAPBEXstdDataEmph 2 4 5" xfId="5896" xr:uid="{00000000-0005-0000-0000-00002B130000}"/>
    <cellStyle name="SAPBEXstdDataEmph 2 4 5 2" xfId="8874" xr:uid="{8EF01202-665A-43A0-AF24-510460C66A24}"/>
    <cellStyle name="SAPBEXstdDataEmph 2 4 6" xfId="6458" xr:uid="{1A00F79A-C53F-4075-955A-25B8C9F852BD}"/>
    <cellStyle name="SAPBEXstdDataEmph 2 5" xfId="3123" xr:uid="{00000000-0005-0000-0000-00002C130000}"/>
    <cellStyle name="SAPBEXstdDataEmph 2 5 2" xfId="4735" xr:uid="{00000000-0005-0000-0000-00002D130000}"/>
    <cellStyle name="SAPBEXstdDataEmph 2 5 2 2" xfId="7769" xr:uid="{0FB63BE4-2E8E-4D5E-AFF5-25FA11F57CCC}"/>
    <cellStyle name="SAPBEXstdDataEmph 2 5 3" xfId="5335" xr:uid="{00000000-0005-0000-0000-00002E130000}"/>
    <cellStyle name="SAPBEXstdDataEmph 2 5 3 2" xfId="8318" xr:uid="{DB38E1BF-039B-4C3C-99DF-7842FC07A03A}"/>
    <cellStyle name="SAPBEXstdDataEmph 2 5 4" xfId="5657" xr:uid="{00000000-0005-0000-0000-00002F130000}"/>
    <cellStyle name="SAPBEXstdDataEmph 2 5 4 2" xfId="8638" xr:uid="{7207F1E0-A833-4BA7-983F-D0BA6D3EDEF6}"/>
    <cellStyle name="SAPBEXstdDataEmph 2 5 5" xfId="5930" xr:uid="{00000000-0005-0000-0000-000030130000}"/>
    <cellStyle name="SAPBEXstdDataEmph 2 5 5 2" xfId="8908" xr:uid="{FF0739F9-6871-4638-B561-86C0C782621D}"/>
    <cellStyle name="SAPBEXstdDataEmph 2 5 6" xfId="6491" xr:uid="{ECFEF864-002A-471D-A79A-1626742DCB10}"/>
    <cellStyle name="SAPBEXstdDataEmph 2 6" xfId="3897" xr:uid="{00000000-0005-0000-0000-000031130000}"/>
    <cellStyle name="SAPBEXstdDataEmph 2 6 2" xfId="7060" xr:uid="{041C23E9-9C35-44DD-8833-43BB1C14B06A}"/>
    <cellStyle name="SAPBEXstdDataEmph 2 7" xfId="3643" xr:uid="{00000000-0005-0000-0000-000032130000}"/>
    <cellStyle name="SAPBEXstdDataEmph 2 7 2" xfId="6912" xr:uid="{07CC4A3F-F521-42E5-A7BB-B38553DD1564}"/>
    <cellStyle name="SAPBEXstdDataEmph 2 8" xfId="3408" xr:uid="{00000000-0005-0000-0000-000033130000}"/>
    <cellStyle name="SAPBEXstdDataEmph 2 8 2" xfId="6697" xr:uid="{E7878238-871F-4362-907B-EF059E1B60F8}"/>
    <cellStyle name="SAPBEXstdDataEmph 3" xfId="2954" xr:uid="{00000000-0005-0000-0000-000034130000}"/>
    <cellStyle name="SAPBEXstdDataEmph 3 2" xfId="4571" xr:uid="{00000000-0005-0000-0000-000035130000}"/>
    <cellStyle name="SAPBEXstdDataEmph 3 2 2" xfId="7615" xr:uid="{AE80966E-C660-4B6A-9E4A-92DAE740AEC6}"/>
    <cellStyle name="SAPBEXstdDataEmph 3 3" xfId="5184" xr:uid="{00000000-0005-0000-0000-000036130000}"/>
    <cellStyle name="SAPBEXstdDataEmph 3 3 2" xfId="8175" xr:uid="{B7232F69-7EBD-4952-96EB-9DC4825D840D}"/>
    <cellStyle name="SAPBEXstdDataEmph 3 4" xfId="5406" xr:uid="{00000000-0005-0000-0000-000037130000}"/>
    <cellStyle name="SAPBEXstdDataEmph 3 4 2" xfId="8389" xr:uid="{23F577D0-DE26-4725-B44E-E7C132964322}"/>
    <cellStyle name="SAPBEXstdDataEmph 3 5" xfId="5542" xr:uid="{00000000-0005-0000-0000-000038130000}"/>
    <cellStyle name="SAPBEXstdDataEmph 3 5 2" xfId="8524" xr:uid="{86832EF6-1959-4F66-9DA5-B701FAE027D6}"/>
    <cellStyle name="SAPBEXstdDataEmph 3 6" xfId="5816" xr:uid="{00000000-0005-0000-0000-000039130000}"/>
    <cellStyle name="SAPBEXstdDataEmph 3 6 2" xfId="8794" xr:uid="{1F0D2BE2-3C75-4158-9E9E-4FB3AA77EA60}"/>
    <cellStyle name="SAPBEXstdDataEmph 3 7" xfId="6349" xr:uid="{E4451E35-5FFD-4E5E-B004-33705C56D477}"/>
    <cellStyle name="SAPBEXstdDataEmph 4" xfId="2557" xr:uid="{00000000-0005-0000-0000-00003A130000}"/>
    <cellStyle name="SAPBEXstdDataEmph 4 2" xfId="4200" xr:uid="{00000000-0005-0000-0000-00003B130000}"/>
    <cellStyle name="SAPBEXstdDataEmph 4 2 2" xfId="7343" xr:uid="{0DA811A9-01F4-49F9-8F17-CB937BCF100C}"/>
    <cellStyle name="SAPBEXstdDataEmph 4 3" xfId="4902" xr:uid="{00000000-0005-0000-0000-00003C130000}"/>
    <cellStyle name="SAPBEXstdDataEmph 4 3 2" xfId="7894" xr:uid="{44A64079-CF68-418F-A0FA-A072D3AE5C93}"/>
    <cellStyle name="SAPBEXstdDataEmph 4 4" xfId="4023" xr:uid="{00000000-0005-0000-0000-00003D130000}"/>
    <cellStyle name="SAPBEXstdDataEmph 4 4 2" xfId="7176" xr:uid="{0FBAA2FB-3F53-446C-9074-00EF66F8A140}"/>
    <cellStyle name="SAPBEXstdDataEmph 4 5" xfId="5215" xr:uid="{00000000-0005-0000-0000-00003E130000}"/>
    <cellStyle name="SAPBEXstdDataEmph 4 5 2" xfId="8198" xr:uid="{FDBB3BEC-FC17-4FE7-ADE7-B95BD8EF807E}"/>
    <cellStyle name="SAPBEXstdDataEmph 4 6" xfId="3962" xr:uid="{00000000-0005-0000-0000-00003F130000}"/>
    <cellStyle name="SAPBEXstdDataEmph 4 6 2" xfId="7121" xr:uid="{45EEB2FC-F6B4-44B2-BF2E-6A01A1071019}"/>
    <cellStyle name="SAPBEXstdDataEmph 4 7" xfId="6103" xr:uid="{4D144EEB-E048-4FCA-840E-C64063C074CA}"/>
    <cellStyle name="SAPBEXstdDataEmph 5" xfId="2863" xr:uid="{00000000-0005-0000-0000-000040130000}"/>
    <cellStyle name="SAPBEXstdDataEmph 5 2" xfId="4486" xr:uid="{00000000-0005-0000-0000-000041130000}"/>
    <cellStyle name="SAPBEXstdDataEmph 5 2 2" xfId="7560" xr:uid="{6ACDE75D-344A-40C6-A041-257294220523}"/>
    <cellStyle name="SAPBEXstdDataEmph 5 3" xfId="5124" xr:uid="{00000000-0005-0000-0000-000042130000}"/>
    <cellStyle name="SAPBEXstdDataEmph 5 3 2" xfId="8115" xr:uid="{8134C52F-DF96-416E-8C05-A626EF7FA74D}"/>
    <cellStyle name="SAPBEXstdDataEmph 5 4" xfId="5490" xr:uid="{00000000-0005-0000-0000-000043130000}"/>
    <cellStyle name="SAPBEXstdDataEmph 5 4 2" xfId="8472" xr:uid="{CC4CDE4E-AABF-4AC3-88A1-D6F513640619}"/>
    <cellStyle name="SAPBEXstdDataEmph 5 5" xfId="5764" xr:uid="{00000000-0005-0000-0000-000044130000}"/>
    <cellStyle name="SAPBEXstdDataEmph 5 5 2" xfId="8742" xr:uid="{64457556-1B61-4363-8B37-12C0B40A9F3D}"/>
    <cellStyle name="SAPBEXstdDataEmph 5 6" xfId="6303" xr:uid="{7609F6FD-C231-4E87-BFB7-9BEC87D5500D}"/>
    <cellStyle name="SAPBEXstdDataEmph 6" xfId="3122" xr:uid="{00000000-0005-0000-0000-000045130000}"/>
    <cellStyle name="SAPBEXstdDataEmph 6 2" xfId="4734" xr:uid="{00000000-0005-0000-0000-000046130000}"/>
    <cellStyle name="SAPBEXstdDataEmph 6 2 2" xfId="7768" xr:uid="{07EB1A98-FA5A-411F-B4B2-79C286E9AEC4}"/>
    <cellStyle name="SAPBEXstdDataEmph 6 3" xfId="5334" xr:uid="{00000000-0005-0000-0000-000047130000}"/>
    <cellStyle name="SAPBEXstdDataEmph 6 3 2" xfId="8317" xr:uid="{10CDFD92-35F9-403A-A9EF-2676086C6EC6}"/>
    <cellStyle name="SAPBEXstdDataEmph 6 4" xfId="5656" xr:uid="{00000000-0005-0000-0000-000048130000}"/>
    <cellStyle name="SAPBEXstdDataEmph 6 4 2" xfId="8637" xr:uid="{63B72293-2CBB-4849-A792-0CA3BA9C9917}"/>
    <cellStyle name="SAPBEXstdDataEmph 6 5" xfId="5929" xr:uid="{00000000-0005-0000-0000-000049130000}"/>
    <cellStyle name="SAPBEXstdDataEmph 6 5 2" xfId="8907" xr:uid="{DC5B8D15-D507-46D7-A2E7-6F1D23013CB3}"/>
    <cellStyle name="SAPBEXstdDataEmph 6 6" xfId="6490" xr:uid="{96973BB4-6E86-49F0-B9A1-9759399ABCB3}"/>
    <cellStyle name="SAPBEXstdDataEmph 7" xfId="3896" xr:uid="{00000000-0005-0000-0000-00004A130000}"/>
    <cellStyle name="SAPBEXstdDataEmph 7 2" xfId="7059" xr:uid="{2F3DC2BA-AE33-4A10-8218-8425E9387056}"/>
    <cellStyle name="SAPBEXstdDataEmph 8" xfId="3641" xr:uid="{00000000-0005-0000-0000-00004B130000}"/>
    <cellStyle name="SAPBEXstdDataEmph 8 2" xfId="6910" xr:uid="{3F17DE65-FA7D-4ACB-A3CA-8CAE15309AE5}"/>
    <cellStyle name="SAPBEXstdDataEmph 9" xfId="3409" xr:uid="{00000000-0005-0000-0000-00004C130000}"/>
    <cellStyle name="SAPBEXstdDataEmph 9 2" xfId="6698" xr:uid="{712B1528-D05D-49BA-8530-C8B258D8D60D}"/>
    <cellStyle name="SAPBEXstdItem" xfId="1986" xr:uid="{00000000-0005-0000-0000-00004D130000}"/>
    <cellStyle name="SAPBEXstdItem 2" xfId="1987" xr:uid="{00000000-0005-0000-0000-00004E130000}"/>
    <cellStyle name="SAPBEXstdItem 2 2" xfId="2957" xr:uid="{00000000-0005-0000-0000-00004F130000}"/>
    <cellStyle name="SAPBEXstdItem 2 2 2" xfId="4574" xr:uid="{00000000-0005-0000-0000-000050130000}"/>
    <cellStyle name="SAPBEXstdItem 2 2 2 2" xfId="7618" xr:uid="{7263DE9E-AF2A-4926-ABA1-A03FB862C0A2}"/>
    <cellStyle name="SAPBEXstdItem 2 2 3" xfId="5187" xr:uid="{00000000-0005-0000-0000-000051130000}"/>
    <cellStyle name="SAPBEXstdItem 2 2 3 2" xfId="8178" xr:uid="{7C7B0C18-87B9-40CD-9E63-2131E9BE8DBB}"/>
    <cellStyle name="SAPBEXstdItem 2 2 4" xfId="5409" xr:uid="{00000000-0005-0000-0000-000052130000}"/>
    <cellStyle name="SAPBEXstdItem 2 2 4 2" xfId="8392" xr:uid="{BFB8A1E0-55AA-445C-A430-89D26BE7233B}"/>
    <cellStyle name="SAPBEXstdItem 2 2 5" xfId="5545" xr:uid="{00000000-0005-0000-0000-000053130000}"/>
    <cellStyle name="SAPBEXstdItem 2 2 5 2" xfId="8527" xr:uid="{94AF949D-B2F4-4CB9-831F-D41D62E7D1CF}"/>
    <cellStyle name="SAPBEXstdItem 2 2 6" xfId="5819" xr:uid="{00000000-0005-0000-0000-000054130000}"/>
    <cellStyle name="SAPBEXstdItem 2 2 6 2" xfId="8797" xr:uid="{69EFC5E1-216C-4FDE-8D16-A5B4247F5594}"/>
    <cellStyle name="SAPBEXstdItem 2 2 7" xfId="6352" xr:uid="{CBBB245C-8CFE-486E-B73D-71AB1D65383D}"/>
    <cellStyle name="SAPBEXstdItem 2 3" xfId="2554" xr:uid="{00000000-0005-0000-0000-000055130000}"/>
    <cellStyle name="SAPBEXstdItem 2 3 2" xfId="4197" xr:uid="{00000000-0005-0000-0000-000056130000}"/>
    <cellStyle name="SAPBEXstdItem 2 3 2 2" xfId="7340" xr:uid="{A58EDA7E-04BE-43AF-9655-0BE3D4C88E77}"/>
    <cellStyle name="SAPBEXstdItem 2 3 3" xfId="4899" xr:uid="{00000000-0005-0000-0000-000057130000}"/>
    <cellStyle name="SAPBEXstdItem 2 3 3 2" xfId="7891" xr:uid="{4E449886-F0EA-444F-9B93-3D3FD15579CA}"/>
    <cellStyle name="SAPBEXstdItem 2 3 4" xfId="4016" xr:uid="{00000000-0005-0000-0000-000058130000}"/>
    <cellStyle name="SAPBEXstdItem 2 3 4 2" xfId="7169" xr:uid="{50BBB607-C172-4AF0-8E8D-6FC72E490DE4}"/>
    <cellStyle name="SAPBEXstdItem 2 3 5" xfId="3347" xr:uid="{00000000-0005-0000-0000-000059130000}"/>
    <cellStyle name="SAPBEXstdItem 2 3 5 2" xfId="6643" xr:uid="{595B5164-73B7-46D1-831D-A0344B56965B}"/>
    <cellStyle name="SAPBEXstdItem 2 3 6" xfId="3956" xr:uid="{00000000-0005-0000-0000-00005A130000}"/>
    <cellStyle name="SAPBEXstdItem 2 3 6 2" xfId="7115" xr:uid="{108D447C-B32B-4012-92DC-4640F857E197}"/>
    <cellStyle name="SAPBEXstdItem 2 3 7" xfId="6100" xr:uid="{1623F601-14EE-4B87-A29E-6B9E7D98909B}"/>
    <cellStyle name="SAPBEXstdItem 2 4" xfId="3089" xr:uid="{00000000-0005-0000-0000-00005B130000}"/>
    <cellStyle name="SAPBEXstdItem 2 4 2" xfId="4702" xr:uid="{00000000-0005-0000-0000-00005C130000}"/>
    <cellStyle name="SAPBEXstdItem 2 4 2 2" xfId="7738" xr:uid="{2EE1CF76-A376-4AC3-97E7-F01B00002A75}"/>
    <cellStyle name="SAPBEXstdItem 2 4 3" xfId="5303" xr:uid="{00000000-0005-0000-0000-00005D130000}"/>
    <cellStyle name="SAPBEXstdItem 2 4 3 2" xfId="8286" xr:uid="{C1A74BF5-469A-4931-AC5E-39AFFECEF3F5}"/>
    <cellStyle name="SAPBEXstdItem 2 4 4" xfId="5624" xr:uid="{00000000-0005-0000-0000-00005E130000}"/>
    <cellStyle name="SAPBEXstdItem 2 4 4 2" xfId="8606" xr:uid="{7EFA6521-72DF-42C3-9D2D-7804EA876751}"/>
    <cellStyle name="SAPBEXstdItem 2 4 5" xfId="5898" xr:uid="{00000000-0005-0000-0000-00005F130000}"/>
    <cellStyle name="SAPBEXstdItem 2 4 5 2" xfId="8876" xr:uid="{FD53D0E3-10A3-4528-B59F-15A1895CB56A}"/>
    <cellStyle name="SAPBEXstdItem 2 4 6" xfId="6460" xr:uid="{C2A02D4C-7CB9-4FAE-9684-56F45DE273A6}"/>
    <cellStyle name="SAPBEXstdItem 2 5" xfId="2597" xr:uid="{00000000-0005-0000-0000-000060130000}"/>
    <cellStyle name="SAPBEXstdItem 2 5 2" xfId="4240" xr:uid="{00000000-0005-0000-0000-000061130000}"/>
    <cellStyle name="SAPBEXstdItem 2 5 2 2" xfId="7383" xr:uid="{FEEFC266-A923-41D0-8CBF-801EBABE8899}"/>
    <cellStyle name="SAPBEXstdItem 2 5 3" xfId="4942" xr:uid="{00000000-0005-0000-0000-000062130000}"/>
    <cellStyle name="SAPBEXstdItem 2 5 3 2" xfId="7934" xr:uid="{4E00ADF8-ABAE-4D2D-91EA-93589161B7FD}"/>
    <cellStyle name="SAPBEXstdItem 2 5 4" xfId="3316" xr:uid="{00000000-0005-0000-0000-000063130000}"/>
    <cellStyle name="SAPBEXstdItem 2 5 4 2" xfId="6612" xr:uid="{AD8B2B4F-37C9-4229-AA3A-C17A109774B6}"/>
    <cellStyle name="SAPBEXstdItem 2 5 5" xfId="3774" xr:uid="{00000000-0005-0000-0000-000064130000}"/>
    <cellStyle name="SAPBEXstdItem 2 5 5 2" xfId="6954" xr:uid="{2F5CBA79-7E60-43D6-AED1-EB5954D693B2}"/>
    <cellStyle name="SAPBEXstdItem 2 5 6" xfId="6140" xr:uid="{AE82BC96-C4C3-424C-A18D-84483B6577B3}"/>
    <cellStyle name="SAPBEXstdItem 2 6" xfId="3899" xr:uid="{00000000-0005-0000-0000-000065130000}"/>
    <cellStyle name="SAPBEXstdItem 2 6 2" xfId="7062" xr:uid="{4BB45927-0EB8-45B7-8584-44B4C5FDE897}"/>
    <cellStyle name="SAPBEXstdItem 2 7" xfId="3645" xr:uid="{00000000-0005-0000-0000-000066130000}"/>
    <cellStyle name="SAPBEXstdItem 2 7 2" xfId="6914" xr:uid="{1306739F-87EA-48EA-B726-591C1E739D0E}"/>
    <cellStyle name="SAPBEXstdItem 2 8" xfId="5480" xr:uid="{00000000-0005-0000-0000-000067130000}"/>
    <cellStyle name="SAPBEXstdItem 2 8 2" xfId="8462" xr:uid="{BA658E13-F672-42AD-B441-3FBB393E963B}"/>
    <cellStyle name="SAPBEXstdItem 3" xfId="2956" xr:uid="{00000000-0005-0000-0000-000068130000}"/>
    <cellStyle name="SAPBEXstdItem 3 2" xfId="4573" xr:uid="{00000000-0005-0000-0000-000069130000}"/>
    <cellStyle name="SAPBEXstdItem 3 2 2" xfId="7617" xr:uid="{13F09E5A-443A-411F-9A86-31650788773F}"/>
    <cellStyle name="SAPBEXstdItem 3 3" xfId="5186" xr:uid="{00000000-0005-0000-0000-00006A130000}"/>
    <cellStyle name="SAPBEXstdItem 3 3 2" xfId="8177" xr:uid="{46517E80-4C4C-46C3-B573-ABB68840898B}"/>
    <cellStyle name="SAPBEXstdItem 3 4" xfId="5408" xr:uid="{00000000-0005-0000-0000-00006B130000}"/>
    <cellStyle name="SAPBEXstdItem 3 4 2" xfId="8391" xr:uid="{4A97CA9B-489B-4664-8822-4CB80ED41065}"/>
    <cellStyle name="SAPBEXstdItem 3 5" xfId="5544" xr:uid="{00000000-0005-0000-0000-00006C130000}"/>
    <cellStyle name="SAPBEXstdItem 3 5 2" xfId="8526" xr:uid="{7557B554-97BD-4C1C-A51D-1387F7141BC1}"/>
    <cellStyle name="SAPBEXstdItem 3 6" xfId="5818" xr:uid="{00000000-0005-0000-0000-00006D130000}"/>
    <cellStyle name="SAPBEXstdItem 3 6 2" xfId="8796" xr:uid="{3B7BBDD4-3188-4046-9D92-0BD55C62CCB6}"/>
    <cellStyle name="SAPBEXstdItem 3 7" xfId="6351" xr:uid="{E1DD0A85-0665-4837-9E5A-080FB521DFCF}"/>
    <cellStyle name="SAPBEXstdItem 4" xfId="2555" xr:uid="{00000000-0005-0000-0000-00006E130000}"/>
    <cellStyle name="SAPBEXstdItem 4 2" xfId="4198" xr:uid="{00000000-0005-0000-0000-00006F130000}"/>
    <cellStyle name="SAPBEXstdItem 4 2 2" xfId="7341" xr:uid="{1BE2C6BF-A9BD-4DA9-B16D-D78E61E1A7D9}"/>
    <cellStyle name="SAPBEXstdItem 4 3" xfId="4900" xr:uid="{00000000-0005-0000-0000-000070130000}"/>
    <cellStyle name="SAPBEXstdItem 4 3 2" xfId="7892" xr:uid="{06B87B1E-CA19-4844-8B5C-71BF41326144}"/>
    <cellStyle name="SAPBEXstdItem 4 4" xfId="4017" xr:uid="{00000000-0005-0000-0000-000071130000}"/>
    <cellStyle name="SAPBEXstdItem 4 4 2" xfId="7170" xr:uid="{8621A65E-79EB-49EF-AE08-543E4BC6FF06}"/>
    <cellStyle name="SAPBEXstdItem 4 5" xfId="3346" xr:uid="{00000000-0005-0000-0000-000072130000}"/>
    <cellStyle name="SAPBEXstdItem 4 5 2" xfId="6642" xr:uid="{3B91F818-9189-444C-A7C6-7D87108EA1B5}"/>
    <cellStyle name="SAPBEXstdItem 4 6" xfId="3957" xr:uid="{00000000-0005-0000-0000-000073130000}"/>
    <cellStyle name="SAPBEXstdItem 4 6 2" xfId="7116" xr:uid="{E4801F1D-ACED-4A17-9B88-E0E6048656F8}"/>
    <cellStyle name="SAPBEXstdItem 4 7" xfId="6101" xr:uid="{4AF0D6FD-C00B-4B21-AD6A-3598F11DF9C9}"/>
    <cellStyle name="SAPBEXstdItem 5" xfId="3088" xr:uid="{00000000-0005-0000-0000-000074130000}"/>
    <cellStyle name="SAPBEXstdItem 5 2" xfId="4701" xr:uid="{00000000-0005-0000-0000-000075130000}"/>
    <cellStyle name="SAPBEXstdItem 5 2 2" xfId="7737" xr:uid="{70B2EA87-A47C-490B-BF3F-D7774B7E62E4}"/>
    <cellStyle name="SAPBEXstdItem 5 3" xfId="5302" xr:uid="{00000000-0005-0000-0000-000076130000}"/>
    <cellStyle name="SAPBEXstdItem 5 3 2" xfId="8285" xr:uid="{043AD4D6-A145-4EDB-9030-E22ECCECCC31}"/>
    <cellStyle name="SAPBEXstdItem 5 4" xfId="5623" xr:uid="{00000000-0005-0000-0000-000077130000}"/>
    <cellStyle name="SAPBEXstdItem 5 4 2" xfId="8605" xr:uid="{8EF743E8-8293-4C61-9B4C-AA95A0C55FD0}"/>
    <cellStyle name="SAPBEXstdItem 5 5" xfId="5897" xr:uid="{00000000-0005-0000-0000-000078130000}"/>
    <cellStyle name="SAPBEXstdItem 5 5 2" xfId="8875" xr:uid="{D4590B77-834A-448D-B037-BC5B5CDEAE77}"/>
    <cellStyle name="SAPBEXstdItem 5 6" xfId="6459" xr:uid="{42753B5F-0D73-4706-B943-57557A556B5D}"/>
    <cellStyle name="SAPBEXstdItem 6" xfId="2598" xr:uid="{00000000-0005-0000-0000-000079130000}"/>
    <cellStyle name="SAPBEXstdItem 6 2" xfId="4241" xr:uid="{00000000-0005-0000-0000-00007A130000}"/>
    <cellStyle name="SAPBEXstdItem 6 2 2" xfId="7384" xr:uid="{BEA2B52B-2BED-41F4-9735-D90F1541E767}"/>
    <cellStyle name="SAPBEXstdItem 6 3" xfId="4943" xr:uid="{00000000-0005-0000-0000-00007B130000}"/>
    <cellStyle name="SAPBEXstdItem 6 3 2" xfId="7935" xr:uid="{BDFA7066-BA9C-4173-92CB-B4627D94D93D}"/>
    <cellStyle name="SAPBEXstdItem 6 4" xfId="3315" xr:uid="{00000000-0005-0000-0000-00007C130000}"/>
    <cellStyle name="SAPBEXstdItem 6 4 2" xfId="6611" xr:uid="{9269924D-2E22-4EC0-BF8F-8746274AE810}"/>
    <cellStyle name="SAPBEXstdItem 6 5" xfId="3775" xr:uid="{00000000-0005-0000-0000-00007D130000}"/>
    <cellStyle name="SAPBEXstdItem 6 5 2" xfId="6955" xr:uid="{B5898C7C-6542-40E2-9203-A6F99A4D2795}"/>
    <cellStyle name="SAPBEXstdItem 6 6" xfId="6141" xr:uid="{34FB0B3B-4624-4AA6-9308-3B224DC43A28}"/>
    <cellStyle name="SAPBEXstdItem 7" xfId="3898" xr:uid="{00000000-0005-0000-0000-00007E130000}"/>
    <cellStyle name="SAPBEXstdItem 7 2" xfId="7061" xr:uid="{6BD74D58-D9B9-4D32-8B27-27BB173AFD32}"/>
    <cellStyle name="SAPBEXstdItem 8" xfId="3644" xr:uid="{00000000-0005-0000-0000-00007F130000}"/>
    <cellStyle name="SAPBEXstdItem 8 2" xfId="6913" xr:uid="{04000F15-E4A3-4891-8490-BA086F36DEA9}"/>
    <cellStyle name="SAPBEXstdItem 9" xfId="5483" xr:uid="{00000000-0005-0000-0000-000080130000}"/>
    <cellStyle name="SAPBEXstdItem 9 2" xfId="8465" xr:uid="{050FB99B-9A93-4971-94FA-E9291D436B1D}"/>
    <cellStyle name="SAPBEXtitle" xfId="1988" xr:uid="{00000000-0005-0000-0000-000081130000}"/>
    <cellStyle name="SAPBEXtitle 2" xfId="1989" xr:uid="{00000000-0005-0000-0000-000082130000}"/>
    <cellStyle name="SAPBEXtitle 2 2" xfId="2959" xr:uid="{00000000-0005-0000-0000-000083130000}"/>
    <cellStyle name="SAPBEXtitle 2 2 2" xfId="4576" xr:uid="{00000000-0005-0000-0000-000084130000}"/>
    <cellStyle name="SAPBEXtitle 2 2 2 2" xfId="7620" xr:uid="{293E42BE-AA74-4278-AC51-E267CA8585CC}"/>
    <cellStyle name="SAPBEXtitle 2 2 3" xfId="5189" xr:uid="{00000000-0005-0000-0000-000085130000}"/>
    <cellStyle name="SAPBEXtitle 2 2 3 2" xfId="8180" xr:uid="{4BAF37F7-D356-4722-97B9-844078E84DAC}"/>
    <cellStyle name="SAPBEXtitle 2 2 4" xfId="5411" xr:uid="{00000000-0005-0000-0000-000086130000}"/>
    <cellStyle name="SAPBEXtitle 2 2 4 2" xfId="8394" xr:uid="{DE6C697B-2590-4984-8A26-7201F5E38543}"/>
    <cellStyle name="SAPBEXtitle 2 2 5" xfId="5547" xr:uid="{00000000-0005-0000-0000-000087130000}"/>
    <cellStyle name="SAPBEXtitle 2 2 5 2" xfId="8529" xr:uid="{BE640BD7-DBB5-429E-AE5D-18EDA7330587}"/>
    <cellStyle name="SAPBEXtitle 2 2 6" xfId="5821" xr:uid="{00000000-0005-0000-0000-000088130000}"/>
    <cellStyle name="SAPBEXtitle 2 2 6 2" xfId="8799" xr:uid="{FF59BCAE-9BEF-4B92-8B30-CA8422389BBD}"/>
    <cellStyle name="SAPBEXtitle 2 2 7" xfId="6354" xr:uid="{BFD3F2EA-BB4D-446C-8ABE-50B7E1C507D4}"/>
    <cellStyle name="SAPBEXtitle 2 3" xfId="2552" xr:uid="{00000000-0005-0000-0000-000089130000}"/>
    <cellStyle name="SAPBEXtitle 2 3 2" xfId="4195" xr:uid="{00000000-0005-0000-0000-00008A130000}"/>
    <cellStyle name="SAPBEXtitle 2 3 2 2" xfId="7338" xr:uid="{F6FEECC8-2FDB-4B6C-B296-4B084476209F}"/>
    <cellStyle name="SAPBEXtitle 2 3 3" xfId="4897" xr:uid="{00000000-0005-0000-0000-00008B130000}"/>
    <cellStyle name="SAPBEXtitle 2 3 3 2" xfId="7889" xr:uid="{898DBCEA-3A93-4467-BAF1-7FCE27170519}"/>
    <cellStyle name="SAPBEXtitle 2 3 4" xfId="4809" xr:uid="{00000000-0005-0000-0000-00008C130000}"/>
    <cellStyle name="SAPBEXtitle 2 3 4 2" xfId="7801" xr:uid="{F1B6A2AC-75CD-4938-A3F0-72E1357F1C2C}"/>
    <cellStyle name="SAPBEXtitle 2 3 5" xfId="3349" xr:uid="{00000000-0005-0000-0000-00008D130000}"/>
    <cellStyle name="SAPBEXtitle 2 3 5 2" xfId="6645" xr:uid="{AD0E6AB0-3F08-4F6B-87F6-503CD8E7696C}"/>
    <cellStyle name="SAPBEXtitle 2 3 6" xfId="3954" xr:uid="{00000000-0005-0000-0000-00008E130000}"/>
    <cellStyle name="SAPBEXtitle 2 3 6 2" xfId="7113" xr:uid="{E2BACEBA-DB4B-41B2-8347-248E1A837301}"/>
    <cellStyle name="SAPBEXtitle 2 3 7" xfId="6098" xr:uid="{2370B2B3-E348-46CB-B3EA-2F40B896BEA8}"/>
    <cellStyle name="SAPBEXtitle 2 4" xfId="3091" xr:uid="{00000000-0005-0000-0000-00008F130000}"/>
    <cellStyle name="SAPBEXtitle 2 4 2" xfId="4704" xr:uid="{00000000-0005-0000-0000-000090130000}"/>
    <cellStyle name="SAPBEXtitle 2 4 2 2" xfId="7740" xr:uid="{51F3990C-6F12-441E-8A26-825BAA9927D1}"/>
    <cellStyle name="SAPBEXtitle 2 4 3" xfId="5305" xr:uid="{00000000-0005-0000-0000-000091130000}"/>
    <cellStyle name="SAPBEXtitle 2 4 3 2" xfId="8288" xr:uid="{945B945A-C9C7-40DD-9B7C-5FA6BADA5517}"/>
    <cellStyle name="SAPBEXtitle 2 4 4" xfId="5626" xr:uid="{00000000-0005-0000-0000-000092130000}"/>
    <cellStyle name="SAPBEXtitle 2 4 4 2" xfId="8608" xr:uid="{CA10EE35-D7C1-4AA3-8307-7C3B61CE2659}"/>
    <cellStyle name="SAPBEXtitle 2 4 5" xfId="5900" xr:uid="{00000000-0005-0000-0000-000093130000}"/>
    <cellStyle name="SAPBEXtitle 2 4 5 2" xfId="8878" xr:uid="{438C6291-14D5-4F04-B9CE-186637025698}"/>
    <cellStyle name="SAPBEXtitle 2 4 6" xfId="6462" xr:uid="{B5374470-E551-449A-926F-7ACE9D7B2356}"/>
    <cellStyle name="SAPBEXtitle 2 5" xfId="2595" xr:uid="{00000000-0005-0000-0000-000094130000}"/>
    <cellStyle name="SAPBEXtitle 2 5 2" xfId="4238" xr:uid="{00000000-0005-0000-0000-000095130000}"/>
    <cellStyle name="SAPBEXtitle 2 5 2 2" xfId="7381" xr:uid="{67B7EEBA-A68A-43EC-8068-EBB7F8967D82}"/>
    <cellStyle name="SAPBEXtitle 2 5 3" xfId="4940" xr:uid="{00000000-0005-0000-0000-000096130000}"/>
    <cellStyle name="SAPBEXtitle 2 5 3 2" xfId="7932" xr:uid="{0134F5F6-EF65-4E1D-A670-EABCE8636D28}"/>
    <cellStyle name="SAPBEXtitle 2 5 4" xfId="3318" xr:uid="{00000000-0005-0000-0000-000097130000}"/>
    <cellStyle name="SAPBEXtitle 2 5 4 2" xfId="6614" xr:uid="{C4C0312E-5B38-4298-A6DF-7D7C0E557A7E}"/>
    <cellStyle name="SAPBEXtitle 2 5 5" xfId="3772" xr:uid="{00000000-0005-0000-0000-000098130000}"/>
    <cellStyle name="SAPBEXtitle 2 5 5 2" xfId="6952" xr:uid="{3FFA249C-4DA2-4BE4-BB22-13FFDD5DD43A}"/>
    <cellStyle name="SAPBEXtitle 2 5 6" xfId="6138" xr:uid="{D36B6015-2873-40DA-B532-F07D8A3555DE}"/>
    <cellStyle name="SAPBEXtitle 2 6" xfId="3901" xr:uid="{00000000-0005-0000-0000-000099130000}"/>
    <cellStyle name="SAPBEXtitle 2 6 2" xfId="7064" xr:uid="{F9EFA761-D4C2-4975-8DA4-7EBF09C42966}"/>
    <cellStyle name="SAPBEXtitle 2 7" xfId="3647" xr:uid="{00000000-0005-0000-0000-00009A130000}"/>
    <cellStyle name="SAPBEXtitle 2 7 2" xfId="6916" xr:uid="{C0F05204-A64F-4DD6-9FF5-441DD3E27415}"/>
    <cellStyle name="SAPBEXtitle 2 8" xfId="5474" xr:uid="{00000000-0005-0000-0000-00009B130000}"/>
    <cellStyle name="SAPBEXtitle 2 8 2" xfId="8456" xr:uid="{62CADD7E-3008-4C9D-BD98-BE59140920AF}"/>
    <cellStyle name="SAPBEXtitle 3" xfId="2958" xr:uid="{00000000-0005-0000-0000-00009C130000}"/>
    <cellStyle name="SAPBEXtitle 3 2" xfId="4575" xr:uid="{00000000-0005-0000-0000-00009D130000}"/>
    <cellStyle name="SAPBEXtitle 3 2 2" xfId="7619" xr:uid="{37F0FE32-881B-46D3-AD44-5E731B3404A0}"/>
    <cellStyle name="SAPBEXtitle 3 3" xfId="5188" xr:uid="{00000000-0005-0000-0000-00009E130000}"/>
    <cellStyle name="SAPBEXtitle 3 3 2" xfId="8179" xr:uid="{B9338231-E818-4000-AE43-A2F4FF6E73FB}"/>
    <cellStyle name="SAPBEXtitle 3 4" xfId="5410" xr:uid="{00000000-0005-0000-0000-00009F130000}"/>
    <cellStyle name="SAPBEXtitle 3 4 2" xfId="8393" xr:uid="{165ACCC8-03C4-4F3A-B2B6-EECCA9713B87}"/>
    <cellStyle name="SAPBEXtitle 3 5" xfId="5546" xr:uid="{00000000-0005-0000-0000-0000A0130000}"/>
    <cellStyle name="SAPBEXtitle 3 5 2" xfId="8528" xr:uid="{288E0F9E-DBA2-49BB-B09C-965383ACC978}"/>
    <cellStyle name="SAPBEXtitle 3 6" xfId="5820" xr:uid="{00000000-0005-0000-0000-0000A1130000}"/>
    <cellStyle name="SAPBEXtitle 3 6 2" xfId="8798" xr:uid="{A7F5FC97-0679-406C-AACF-EF223B0EB998}"/>
    <cellStyle name="SAPBEXtitle 3 7" xfId="6353" xr:uid="{005BE9A8-1A7D-463C-AD31-D4BBD5972122}"/>
    <cellStyle name="SAPBEXtitle 4" xfId="2553" xr:uid="{00000000-0005-0000-0000-0000A2130000}"/>
    <cellStyle name="SAPBEXtitle 4 2" xfId="4196" xr:uid="{00000000-0005-0000-0000-0000A3130000}"/>
    <cellStyle name="SAPBEXtitle 4 2 2" xfId="7339" xr:uid="{061C0C1F-CCF6-4BF0-9611-7333F5D374A5}"/>
    <cellStyle name="SAPBEXtitle 4 3" xfId="4898" xr:uid="{00000000-0005-0000-0000-0000A4130000}"/>
    <cellStyle name="SAPBEXtitle 4 3 2" xfId="7890" xr:uid="{BE26871E-841D-4B64-867B-EE9E2D4496C1}"/>
    <cellStyle name="SAPBEXtitle 4 4" xfId="4015" xr:uid="{00000000-0005-0000-0000-0000A5130000}"/>
    <cellStyle name="SAPBEXtitle 4 4 2" xfId="7168" xr:uid="{690B0337-FD52-4D99-A888-D9518266A096}"/>
    <cellStyle name="SAPBEXtitle 4 5" xfId="3348" xr:uid="{00000000-0005-0000-0000-0000A6130000}"/>
    <cellStyle name="SAPBEXtitle 4 5 2" xfId="6644" xr:uid="{13FFAAD7-4B50-44D5-8960-70A0118DDEC6}"/>
    <cellStyle name="SAPBEXtitle 4 6" xfId="3955" xr:uid="{00000000-0005-0000-0000-0000A7130000}"/>
    <cellStyle name="SAPBEXtitle 4 6 2" xfId="7114" xr:uid="{67B392F8-7CF0-4D3B-A354-21B3CD630E9E}"/>
    <cellStyle name="SAPBEXtitle 4 7" xfId="6099" xr:uid="{E550C8DF-BBCE-4FA1-A104-8DDC447AEC76}"/>
    <cellStyle name="SAPBEXtitle 5" xfId="3090" xr:uid="{00000000-0005-0000-0000-0000A8130000}"/>
    <cellStyle name="SAPBEXtitle 5 2" xfId="4703" xr:uid="{00000000-0005-0000-0000-0000A9130000}"/>
    <cellStyle name="SAPBEXtitle 5 2 2" xfId="7739" xr:uid="{B165B7FB-653D-4BDC-A4B7-5C2DDF303F06}"/>
    <cellStyle name="SAPBEXtitle 5 3" xfId="5304" xr:uid="{00000000-0005-0000-0000-0000AA130000}"/>
    <cellStyle name="SAPBEXtitle 5 3 2" xfId="8287" xr:uid="{61D72653-E6CF-42E3-BE23-C051B252539A}"/>
    <cellStyle name="SAPBEXtitle 5 4" xfId="5625" xr:uid="{00000000-0005-0000-0000-0000AB130000}"/>
    <cellStyle name="SAPBEXtitle 5 4 2" xfId="8607" xr:uid="{00951B85-58B3-4BF8-88C1-175DE07DF654}"/>
    <cellStyle name="SAPBEXtitle 5 5" xfId="5899" xr:uid="{00000000-0005-0000-0000-0000AC130000}"/>
    <cellStyle name="SAPBEXtitle 5 5 2" xfId="8877" xr:uid="{45B496EF-820E-42DD-8224-0DC720893C48}"/>
    <cellStyle name="SAPBEXtitle 5 6" xfId="6461" xr:uid="{831CB45F-D749-48C9-8E35-A051D38A3257}"/>
    <cellStyle name="SAPBEXtitle 6" xfId="2596" xr:uid="{00000000-0005-0000-0000-0000AD130000}"/>
    <cellStyle name="SAPBEXtitle 6 2" xfId="4239" xr:uid="{00000000-0005-0000-0000-0000AE130000}"/>
    <cellStyle name="SAPBEXtitle 6 2 2" xfId="7382" xr:uid="{4D7AAB2A-2EF7-4174-B269-A44642CA52C8}"/>
    <cellStyle name="SAPBEXtitle 6 3" xfId="4941" xr:uid="{00000000-0005-0000-0000-0000AF130000}"/>
    <cellStyle name="SAPBEXtitle 6 3 2" xfId="7933" xr:uid="{5B4C0448-3FA8-4F8F-897B-F9C483081410}"/>
    <cellStyle name="SAPBEXtitle 6 4" xfId="3317" xr:uid="{00000000-0005-0000-0000-0000B0130000}"/>
    <cellStyle name="SAPBEXtitle 6 4 2" xfId="6613" xr:uid="{1177076B-2112-4513-B328-ECFFAB02CF63}"/>
    <cellStyle name="SAPBEXtitle 6 5" xfId="3773" xr:uid="{00000000-0005-0000-0000-0000B1130000}"/>
    <cellStyle name="SAPBEXtitle 6 5 2" xfId="6953" xr:uid="{C1E5D377-AE45-4C4A-BC64-3A02F9A83305}"/>
    <cellStyle name="SAPBEXtitle 6 6" xfId="6139" xr:uid="{ECD0B1BF-4BA1-4078-808B-E9E5307005A4}"/>
    <cellStyle name="SAPBEXtitle 7" xfId="3900" xr:uid="{00000000-0005-0000-0000-0000B2130000}"/>
    <cellStyle name="SAPBEXtitle 7 2" xfId="7063" xr:uid="{1245A3CF-5D4C-479C-93D6-C5805991A387}"/>
    <cellStyle name="SAPBEXtitle 8" xfId="3646" xr:uid="{00000000-0005-0000-0000-0000B3130000}"/>
    <cellStyle name="SAPBEXtitle 8 2" xfId="6915" xr:uid="{63C70961-9AC6-44C4-AB11-E17ECF2A91D5}"/>
    <cellStyle name="SAPBEXtitle 9" xfId="5477" xr:uid="{00000000-0005-0000-0000-0000B4130000}"/>
    <cellStyle name="SAPBEXtitle 9 2" xfId="8459" xr:uid="{0EADFFA7-5243-4739-A139-1E5999A2648B}"/>
    <cellStyle name="SAPBEXundefined" xfId="1990" xr:uid="{00000000-0005-0000-0000-0000B5130000}"/>
    <cellStyle name="SAPBEXundefined 2" xfId="1991" xr:uid="{00000000-0005-0000-0000-0000B6130000}"/>
    <cellStyle name="SAPBEXundefined 2 2" xfId="2961" xr:uid="{00000000-0005-0000-0000-0000B7130000}"/>
    <cellStyle name="SAPBEXundefined 2 2 2" xfId="4578" xr:uid="{00000000-0005-0000-0000-0000B8130000}"/>
    <cellStyle name="SAPBEXundefined 2 2 2 2" xfId="7622" xr:uid="{235E4FAE-F94A-448B-A625-8E8C999EB491}"/>
    <cellStyle name="SAPBEXundefined 2 2 3" xfId="5191" xr:uid="{00000000-0005-0000-0000-0000B9130000}"/>
    <cellStyle name="SAPBEXundefined 2 2 3 2" xfId="8182" xr:uid="{D064A024-DEBE-449E-BD66-C5053C80192F}"/>
    <cellStyle name="SAPBEXundefined 2 2 4" xfId="5413" xr:uid="{00000000-0005-0000-0000-0000BA130000}"/>
    <cellStyle name="SAPBEXundefined 2 2 4 2" xfId="8396" xr:uid="{16F9399F-CCAD-41F6-B33A-E841787B19AD}"/>
    <cellStyle name="SAPBEXundefined 2 2 5" xfId="5549" xr:uid="{00000000-0005-0000-0000-0000BB130000}"/>
    <cellStyle name="SAPBEXundefined 2 2 5 2" xfId="8531" xr:uid="{B8EE4CC1-D194-4273-A842-6DDCED4BD06F}"/>
    <cellStyle name="SAPBEXundefined 2 2 6" xfId="5823" xr:uid="{00000000-0005-0000-0000-0000BC130000}"/>
    <cellStyle name="SAPBEXundefined 2 2 6 2" xfId="8801" xr:uid="{35771309-0F6F-495F-8A1C-D6A98960F66C}"/>
    <cellStyle name="SAPBEXundefined 2 2 7" xfId="6356" xr:uid="{BCB22818-1E7E-45CE-8109-52F71B8D0F21}"/>
    <cellStyle name="SAPBEXundefined 2 3" xfId="2550" xr:uid="{00000000-0005-0000-0000-0000BD130000}"/>
    <cellStyle name="SAPBEXundefined 2 3 2" xfId="4193" xr:uid="{00000000-0005-0000-0000-0000BE130000}"/>
    <cellStyle name="SAPBEXundefined 2 3 2 2" xfId="7336" xr:uid="{AA64C2A4-06CB-4427-9CB0-D2A9F23F7B2A}"/>
    <cellStyle name="SAPBEXundefined 2 3 3" xfId="4895" xr:uid="{00000000-0005-0000-0000-0000BF130000}"/>
    <cellStyle name="SAPBEXundefined 2 3 3 2" xfId="7887" xr:uid="{05BB89E3-A15D-468F-996A-ECA65BB8FDE1}"/>
    <cellStyle name="SAPBEXundefined 2 3 4" xfId="4013" xr:uid="{00000000-0005-0000-0000-0000C0130000}"/>
    <cellStyle name="SAPBEXundefined 2 3 4 2" xfId="7166" xr:uid="{17A8F450-B94F-48BB-B6F2-95A376A02549}"/>
    <cellStyle name="SAPBEXundefined 2 3 5" xfId="5213" xr:uid="{00000000-0005-0000-0000-0000C1130000}"/>
    <cellStyle name="SAPBEXundefined 2 3 5 2" xfId="8196" xr:uid="{5BCF45A2-AFE3-43EC-B70E-26AE6F5B4712}"/>
    <cellStyle name="SAPBEXundefined 2 3 6" xfId="3948" xr:uid="{00000000-0005-0000-0000-0000C2130000}"/>
    <cellStyle name="SAPBEXundefined 2 3 6 2" xfId="7107" xr:uid="{98973A51-A667-46A9-AF08-A718BC91E684}"/>
    <cellStyle name="SAPBEXundefined 2 3 7" xfId="6096" xr:uid="{268E900C-D3D7-44C9-881F-D8C309310756}"/>
    <cellStyle name="SAPBEXundefined 2 4" xfId="2864" xr:uid="{00000000-0005-0000-0000-0000C3130000}"/>
    <cellStyle name="SAPBEXundefined 2 4 2" xfId="4487" xr:uid="{00000000-0005-0000-0000-0000C4130000}"/>
    <cellStyle name="SAPBEXundefined 2 4 2 2" xfId="7561" xr:uid="{19E1B220-97B1-4A58-855D-CA3938BFC4C8}"/>
    <cellStyle name="SAPBEXundefined 2 4 3" xfId="5125" xr:uid="{00000000-0005-0000-0000-0000C5130000}"/>
    <cellStyle name="SAPBEXundefined 2 4 3 2" xfId="8116" xr:uid="{BB629ECE-CCD9-412F-9E74-390331ABD5D7}"/>
    <cellStyle name="SAPBEXundefined 2 4 4" xfId="5491" xr:uid="{00000000-0005-0000-0000-0000C6130000}"/>
    <cellStyle name="SAPBEXundefined 2 4 4 2" xfId="8473" xr:uid="{229BA449-3831-4BCD-8ABC-C7AEE9ED2751}"/>
    <cellStyle name="SAPBEXundefined 2 4 5" xfId="5765" xr:uid="{00000000-0005-0000-0000-0000C7130000}"/>
    <cellStyle name="SAPBEXundefined 2 4 5 2" xfId="8743" xr:uid="{1FA0918F-4C98-4489-A2CC-E349081B52C5}"/>
    <cellStyle name="SAPBEXundefined 2 4 6" xfId="6304" xr:uid="{98C832C9-F5C7-4758-B846-B80E42B08ABE}"/>
    <cellStyle name="SAPBEXundefined 2 5" xfId="2593" xr:uid="{00000000-0005-0000-0000-0000C8130000}"/>
    <cellStyle name="SAPBEXundefined 2 5 2" xfId="4236" xr:uid="{00000000-0005-0000-0000-0000C9130000}"/>
    <cellStyle name="SAPBEXundefined 2 5 2 2" xfId="7379" xr:uid="{B2392230-76C4-4698-B226-132E895220D3}"/>
    <cellStyle name="SAPBEXundefined 2 5 3" xfId="4938" xr:uid="{00000000-0005-0000-0000-0000CA130000}"/>
    <cellStyle name="SAPBEXundefined 2 5 3 2" xfId="7930" xr:uid="{625678FD-C818-45F9-A426-FA62BFF78DF4}"/>
    <cellStyle name="SAPBEXundefined 2 5 4" xfId="3320" xr:uid="{00000000-0005-0000-0000-0000CB130000}"/>
    <cellStyle name="SAPBEXundefined 2 5 4 2" xfId="6616" xr:uid="{AFAB48D6-7430-4B7D-8BD2-7B4AC6557025}"/>
    <cellStyle name="SAPBEXundefined 2 5 5" xfId="3770" xr:uid="{00000000-0005-0000-0000-0000CC130000}"/>
    <cellStyle name="SAPBEXundefined 2 5 5 2" xfId="6950" xr:uid="{506E7B83-DE38-4424-8A1B-BBB4404345C5}"/>
    <cellStyle name="SAPBEXundefined 2 5 6" xfId="6136" xr:uid="{B51F4B82-7DBF-41A3-B669-96AEAECC9EEE}"/>
    <cellStyle name="SAPBEXundefined 2 6" xfId="3903" xr:uid="{00000000-0005-0000-0000-0000CD130000}"/>
    <cellStyle name="SAPBEXundefined 2 6 2" xfId="7066" xr:uid="{8D523DF9-3A00-4B1E-A731-4119E5326C4C}"/>
    <cellStyle name="SAPBEXundefined 2 7" xfId="4289" xr:uid="{00000000-0005-0000-0000-0000CE130000}"/>
    <cellStyle name="SAPBEXundefined 2 7 2" xfId="7432" xr:uid="{273643E7-9890-4330-A3B7-672B3147761C}"/>
    <cellStyle name="SAPBEXundefined 2 8" xfId="5468" xr:uid="{00000000-0005-0000-0000-0000CF130000}"/>
    <cellStyle name="SAPBEXundefined 2 8 2" xfId="8450" xr:uid="{407505D9-266A-4DB1-B084-97A49647A4D1}"/>
    <cellStyle name="SAPBEXundefined 3" xfId="2960" xr:uid="{00000000-0005-0000-0000-0000D0130000}"/>
    <cellStyle name="SAPBEXundefined 3 2" xfId="4577" xr:uid="{00000000-0005-0000-0000-0000D1130000}"/>
    <cellStyle name="SAPBEXundefined 3 2 2" xfId="7621" xr:uid="{2AD28698-E671-4FC5-A8A6-5CB6812C0E7E}"/>
    <cellStyle name="SAPBEXundefined 3 3" xfId="5190" xr:uid="{00000000-0005-0000-0000-0000D2130000}"/>
    <cellStyle name="SAPBEXundefined 3 3 2" xfId="8181" xr:uid="{5FCAC29A-1D30-4319-A483-838B859D0D0B}"/>
    <cellStyle name="SAPBEXundefined 3 4" xfId="5412" xr:uid="{00000000-0005-0000-0000-0000D3130000}"/>
    <cellStyle name="SAPBEXundefined 3 4 2" xfId="8395" xr:uid="{CDEB4DE6-0216-481F-B240-1F2C781DB0D2}"/>
    <cellStyle name="SAPBEXundefined 3 5" xfId="5548" xr:uid="{00000000-0005-0000-0000-0000D4130000}"/>
    <cellStyle name="SAPBEXundefined 3 5 2" xfId="8530" xr:uid="{178E74BB-F9E2-43F1-9CCF-84CF9FAE7DA8}"/>
    <cellStyle name="SAPBEXundefined 3 6" xfId="5822" xr:uid="{00000000-0005-0000-0000-0000D5130000}"/>
    <cellStyle name="SAPBEXundefined 3 6 2" xfId="8800" xr:uid="{4593252E-8C74-422D-9458-D7523D64157B}"/>
    <cellStyle name="SAPBEXundefined 3 7" xfId="6355" xr:uid="{C9A9F35F-82AA-491C-B220-CEAD8BD3C845}"/>
    <cellStyle name="SAPBEXundefined 4" xfId="2551" xr:uid="{00000000-0005-0000-0000-0000D6130000}"/>
    <cellStyle name="SAPBEXundefined 4 2" xfId="4194" xr:uid="{00000000-0005-0000-0000-0000D7130000}"/>
    <cellStyle name="SAPBEXundefined 4 2 2" xfId="7337" xr:uid="{3830EF07-8F0E-40E5-950F-EC43DCDF25C6}"/>
    <cellStyle name="SAPBEXundefined 4 3" xfId="4896" xr:uid="{00000000-0005-0000-0000-0000D8130000}"/>
    <cellStyle name="SAPBEXundefined 4 3 2" xfId="7888" xr:uid="{FFD7DEB1-3F5A-4E4F-932F-14D10BFE7701}"/>
    <cellStyle name="SAPBEXundefined 4 4" xfId="4014" xr:uid="{00000000-0005-0000-0000-0000D9130000}"/>
    <cellStyle name="SAPBEXundefined 4 4 2" xfId="7167" xr:uid="{3683C43C-49A5-4411-973D-DCC1015035A4}"/>
    <cellStyle name="SAPBEXundefined 4 5" xfId="5210" xr:uid="{00000000-0005-0000-0000-0000DA130000}"/>
    <cellStyle name="SAPBEXundefined 4 5 2" xfId="8193" xr:uid="{EBE60B15-3F86-44F2-A740-3B376AE670FE}"/>
    <cellStyle name="SAPBEXundefined 4 6" xfId="3949" xr:uid="{00000000-0005-0000-0000-0000DB130000}"/>
    <cellStyle name="SAPBEXundefined 4 6 2" xfId="7108" xr:uid="{FA312EB1-DCD1-4D79-8B33-767BDF7A67C6}"/>
    <cellStyle name="SAPBEXundefined 4 7" xfId="6097" xr:uid="{6DD9B4F4-F11E-4E57-8104-39571B8224D8}"/>
    <cellStyle name="SAPBEXundefined 5" xfId="2530" xr:uid="{00000000-0005-0000-0000-0000DC130000}"/>
    <cellStyle name="SAPBEXundefined 5 2" xfId="4174" xr:uid="{00000000-0005-0000-0000-0000DD130000}"/>
    <cellStyle name="SAPBEXundefined 5 2 2" xfId="7317" xr:uid="{300894A9-3443-41AB-98A0-5BE98331A5A8}"/>
    <cellStyle name="SAPBEXundefined 5 3" xfId="4875" xr:uid="{00000000-0005-0000-0000-0000DE130000}"/>
    <cellStyle name="SAPBEXundefined 5 3 2" xfId="7867" xr:uid="{CFCEF776-7058-4960-94EA-9D07581E1787}"/>
    <cellStyle name="SAPBEXundefined 5 4" xfId="5203" xr:uid="{00000000-0005-0000-0000-0000DF130000}"/>
    <cellStyle name="SAPBEXundefined 5 4 2" xfId="8187" xr:uid="{F0910AAA-EF66-419C-A99F-1A4A5E5A8DF2}"/>
    <cellStyle name="SAPBEXundefined 5 5" xfId="3927" xr:uid="{00000000-0005-0000-0000-0000E0130000}"/>
    <cellStyle name="SAPBEXundefined 5 5 2" xfId="7086" xr:uid="{1B968EC6-E6B1-47E2-B15F-BEA653CAE339}"/>
    <cellStyle name="SAPBEXundefined 5 6" xfId="6077" xr:uid="{EACE0C33-20B0-4D2C-8F48-68EFC3F93059}"/>
    <cellStyle name="SAPBEXundefined 6" xfId="2594" xr:uid="{00000000-0005-0000-0000-0000E1130000}"/>
    <cellStyle name="SAPBEXundefined 6 2" xfId="4237" xr:uid="{00000000-0005-0000-0000-0000E2130000}"/>
    <cellStyle name="SAPBEXundefined 6 2 2" xfId="7380" xr:uid="{A8E6351B-3C3B-4278-9582-9058A1A973D7}"/>
    <cellStyle name="SAPBEXundefined 6 3" xfId="4939" xr:uid="{00000000-0005-0000-0000-0000E3130000}"/>
    <cellStyle name="SAPBEXundefined 6 3 2" xfId="7931" xr:uid="{33B58EBF-ECAF-490D-839E-D08930651A90}"/>
    <cellStyle name="SAPBEXundefined 6 4" xfId="3319" xr:uid="{00000000-0005-0000-0000-0000E4130000}"/>
    <cellStyle name="SAPBEXundefined 6 4 2" xfId="6615" xr:uid="{37DC65AA-C3A5-4B6D-BD86-746C59D9D81F}"/>
    <cellStyle name="SAPBEXundefined 6 5" xfId="3771" xr:uid="{00000000-0005-0000-0000-0000E5130000}"/>
    <cellStyle name="SAPBEXundefined 6 5 2" xfId="6951" xr:uid="{B4DD6E32-F547-4ACB-BC18-0D8C990299CA}"/>
    <cellStyle name="SAPBEXundefined 6 6" xfId="6137" xr:uid="{494D0DB4-E7A9-4FF1-8416-D18BFF60E0CD}"/>
    <cellStyle name="SAPBEXundefined 7" xfId="3902" xr:uid="{00000000-0005-0000-0000-0000E6130000}"/>
    <cellStyle name="SAPBEXundefined 7 2" xfId="7065" xr:uid="{FB1DADBA-9412-4504-BD9B-8D2B2F525145}"/>
    <cellStyle name="SAPBEXundefined 8" xfId="3648" xr:uid="{00000000-0005-0000-0000-0000E7130000}"/>
    <cellStyle name="SAPBEXundefined 8 2" xfId="6917" xr:uid="{E722BC7E-1C99-4C9E-953C-7470712DBD27}"/>
    <cellStyle name="SAPBEXundefined 9" xfId="5471" xr:uid="{00000000-0005-0000-0000-0000E8130000}"/>
    <cellStyle name="SAPBEXundefined 9 2" xfId="8453" xr:uid="{B14C6776-C386-49FD-9E88-30B2DB531AE3}"/>
    <cellStyle name="SAPKey" xfId="1992" xr:uid="{00000000-0005-0000-0000-0000E9130000}"/>
    <cellStyle name="SAPKey 2" xfId="1993" xr:uid="{00000000-0005-0000-0000-0000EA130000}"/>
    <cellStyle name="SAPLocked" xfId="1994" xr:uid="{00000000-0005-0000-0000-0000EB130000}"/>
    <cellStyle name="SAPLocked 2" xfId="1995" xr:uid="{00000000-0005-0000-0000-0000EC130000}"/>
    <cellStyle name="SAPOutput" xfId="1996" xr:uid="{00000000-0005-0000-0000-0000ED130000}"/>
    <cellStyle name="SAPOutput 2" xfId="1997" xr:uid="{00000000-0005-0000-0000-0000EE130000}"/>
    <cellStyle name="SAPSpace" xfId="1998" xr:uid="{00000000-0005-0000-0000-0000EF130000}"/>
    <cellStyle name="SAPSpace 2" xfId="1999" xr:uid="{00000000-0005-0000-0000-0000F0130000}"/>
    <cellStyle name="SAPText" xfId="2000" xr:uid="{00000000-0005-0000-0000-0000F1130000}"/>
    <cellStyle name="SAPText 2" xfId="2001" xr:uid="{00000000-0005-0000-0000-0000F2130000}"/>
    <cellStyle name="SAPUnLocked" xfId="2002" xr:uid="{00000000-0005-0000-0000-0000F3130000}"/>
    <cellStyle name="SAPUnLocked 2" xfId="2003" xr:uid="{00000000-0005-0000-0000-0000F4130000}"/>
    <cellStyle name="ScripFactor" xfId="2004" xr:uid="{00000000-0005-0000-0000-0000F5130000}"/>
    <cellStyle name="sDefault" xfId="2005" xr:uid="{00000000-0005-0000-0000-0000F6130000}"/>
    <cellStyle name="sDefault 2" xfId="2006" xr:uid="{00000000-0005-0000-0000-0000F7130000}"/>
    <cellStyle name="sDefault 3" xfId="2007" xr:uid="{00000000-0005-0000-0000-0000F8130000}"/>
    <cellStyle name="SDEntry" xfId="2008" xr:uid="{00000000-0005-0000-0000-0000F9130000}"/>
    <cellStyle name="SDHeader" xfId="2009" xr:uid="{00000000-0005-0000-0000-0000FA130000}"/>
    <cellStyle name="second.line" xfId="2010" xr:uid="{00000000-0005-0000-0000-0000FB130000}"/>
    <cellStyle name="second.line 2" xfId="3904" xr:uid="{00000000-0005-0000-0000-0000FC130000}"/>
    <cellStyle name="second.line 2 2" xfId="7067" xr:uid="{93E9DBDC-CE09-4BD8-BBF9-C5568AFB5366}"/>
    <cellStyle name="second.line 3" xfId="3649" xr:uid="{00000000-0005-0000-0000-0000FD130000}"/>
    <cellStyle name="second.line 4" xfId="3593" xr:uid="{00000000-0005-0000-0000-0000FE130000}"/>
    <cellStyle name="SectionHeading" xfId="2011" xr:uid="{00000000-0005-0000-0000-0000FF130000}"/>
    <cellStyle name="SectionHeading 2" xfId="2471" xr:uid="{00000000-0005-0000-0000-000000140000}"/>
    <cellStyle name="SEHeader" xfId="2012" xr:uid="{00000000-0005-0000-0000-000001140000}"/>
    <cellStyle name="Sep. milhar [0]" xfId="2013" xr:uid="{00000000-0005-0000-0000-000002140000}"/>
    <cellStyle name="Separador de m" xfId="2014" xr:uid="{00000000-0005-0000-0000-000003140000}"/>
    <cellStyle name="Separador de milhares [0]_CÁLCULO %R DAS VENDAS" xfId="2015" xr:uid="{00000000-0005-0000-0000-000004140000}"/>
    <cellStyle name="Separador de milhares 10" xfId="2016" xr:uid="{00000000-0005-0000-0000-000005140000}"/>
    <cellStyle name="Separador de milhares 10 2" xfId="2017" xr:uid="{00000000-0005-0000-0000-000006140000}"/>
    <cellStyle name="Separador de milhares 10 2 2" xfId="5995" xr:uid="{C303E1EF-12C6-4C21-AA96-1BF15ACAC5A9}"/>
    <cellStyle name="Separador de milhares 10 3" xfId="2018" xr:uid="{00000000-0005-0000-0000-000007140000}"/>
    <cellStyle name="Separador de milhares 10 3 2" xfId="2019" xr:uid="{00000000-0005-0000-0000-000008140000}"/>
    <cellStyle name="Separador de milhares 10 3 2 2" xfId="2964" xr:uid="{00000000-0005-0000-0000-000009140000}"/>
    <cellStyle name="Separador de milhares 10 3 2 2 2" xfId="4581" xr:uid="{00000000-0005-0000-0000-00000A140000}"/>
    <cellStyle name="Separador de milhares 10 3 2 2 2 2" xfId="7625" xr:uid="{99B8FC6A-F373-42CA-B833-B65295513E0A}"/>
    <cellStyle name="Separador de milhares 10 3 2 2 3" xfId="6359" xr:uid="{9D55BE6C-A424-463B-A61F-CAAA4F8441E5}"/>
    <cellStyle name="Separador de milhares 10 3 2 3" xfId="3909" xr:uid="{00000000-0005-0000-0000-00000B140000}"/>
    <cellStyle name="Separador de milhares 10 3 2 3 2" xfId="7072" xr:uid="{EBF28BDE-04B0-492D-B886-3F095C35180D}"/>
    <cellStyle name="Separador de milhares 10 3 2 4" xfId="5997" xr:uid="{348BDB20-E49E-4638-839F-AC381726786E}"/>
    <cellStyle name="Separador de milhares 10 3 3" xfId="2963" xr:uid="{00000000-0005-0000-0000-00000C140000}"/>
    <cellStyle name="Separador de milhares 10 3 3 2" xfId="4580" xr:uid="{00000000-0005-0000-0000-00000D140000}"/>
    <cellStyle name="Separador de milhares 10 3 3 2 2" xfId="7624" xr:uid="{66F38997-7754-4F51-B4E5-E50E806D9E36}"/>
    <cellStyle name="Separador de milhares 10 3 3 3" xfId="6358" xr:uid="{5481AC5C-198C-4FA4-B4CF-BA4A19783737}"/>
    <cellStyle name="Separador de milhares 10 3 4" xfId="3908" xr:uid="{00000000-0005-0000-0000-00000E140000}"/>
    <cellStyle name="Separador de milhares 10 3 4 2" xfId="7071" xr:uid="{FD4CA75A-0AE4-40C6-9D2F-78CD3485238C}"/>
    <cellStyle name="Separador de milhares 10 3 5" xfId="5996" xr:uid="{02393862-7E1A-4BC2-9EC2-99C3E32A6F69}"/>
    <cellStyle name="Separador de milhares 10 4" xfId="2020" xr:uid="{00000000-0005-0000-0000-00000F140000}"/>
    <cellStyle name="Separador de milhares 10 4 2" xfId="2965" xr:uid="{00000000-0005-0000-0000-000010140000}"/>
    <cellStyle name="Separador de milhares 10 4 2 2" xfId="4582" xr:uid="{00000000-0005-0000-0000-000011140000}"/>
    <cellStyle name="Separador de milhares 10 4 2 2 2" xfId="7626" xr:uid="{4FBE2388-84E8-4275-B1FE-D9D9C4242FE9}"/>
    <cellStyle name="Separador de milhares 10 4 2 3" xfId="6360" xr:uid="{3432B8EC-A34F-4A66-A308-7E186C9FACB7}"/>
    <cellStyle name="Separador de milhares 10 4 3" xfId="3910" xr:uid="{00000000-0005-0000-0000-000012140000}"/>
    <cellStyle name="Separador de milhares 10 4 3 2" xfId="7073" xr:uid="{8B777446-1057-4BA6-B279-A7E6B9C1AD78}"/>
    <cellStyle name="Separador de milhares 10 4 4" xfId="5998" xr:uid="{A38C267B-158E-46A3-B00B-AE02C04239AC}"/>
    <cellStyle name="Separador de milhares 10 5" xfId="2962" xr:uid="{00000000-0005-0000-0000-000013140000}"/>
    <cellStyle name="Separador de milhares 10 5 2" xfId="4579" xr:uid="{00000000-0005-0000-0000-000014140000}"/>
    <cellStyle name="Separador de milhares 10 5 2 2" xfId="7623" xr:uid="{F797008A-03BF-4FAC-822D-1818E7FCBF1A}"/>
    <cellStyle name="Separador de milhares 10 5 3" xfId="6357" xr:uid="{DD54E49A-E3A9-4F9D-BAC9-1D447B643859}"/>
    <cellStyle name="Separador de milhares 10 6" xfId="3907" xr:uid="{00000000-0005-0000-0000-000015140000}"/>
    <cellStyle name="Separador de milhares 10 6 2" xfId="7070" xr:uid="{3FBE67CC-9C21-44B3-91FA-91075603B8A2}"/>
    <cellStyle name="Separador de milhares 10 7" xfId="5994" xr:uid="{DDA43FA5-27A4-4AC8-AB4C-06E1D476C831}"/>
    <cellStyle name="Separador de milhares 11" xfId="2021" xr:uid="{00000000-0005-0000-0000-000016140000}"/>
    <cellStyle name="Separador de milhares 11 2" xfId="2022" xr:uid="{00000000-0005-0000-0000-000017140000}"/>
    <cellStyle name="Separador de milhares 11 2 2" xfId="2023" xr:uid="{00000000-0005-0000-0000-000018140000}"/>
    <cellStyle name="Separador de milhares 11 2 2 2" xfId="2968" xr:uid="{00000000-0005-0000-0000-000019140000}"/>
    <cellStyle name="Separador de milhares 11 2 2 2 2" xfId="4585" xr:uid="{00000000-0005-0000-0000-00001A140000}"/>
    <cellStyle name="Separador de milhares 11 2 2 3" xfId="3913" xr:uid="{00000000-0005-0000-0000-00001B140000}"/>
    <cellStyle name="Separador de milhares 11 2 3" xfId="2967" xr:uid="{00000000-0005-0000-0000-00001C140000}"/>
    <cellStyle name="Separador de milhares 11 2 3 2" xfId="4584" xr:uid="{00000000-0005-0000-0000-00001D140000}"/>
    <cellStyle name="Separador de milhares 11 2 4" xfId="3912" xr:uid="{00000000-0005-0000-0000-00001E140000}"/>
    <cellStyle name="Separador de milhares 11 3" xfId="2024" xr:uid="{00000000-0005-0000-0000-00001F140000}"/>
    <cellStyle name="Separador de milhares 11 3 2" xfId="2969" xr:uid="{00000000-0005-0000-0000-000020140000}"/>
    <cellStyle name="Separador de milhares 11 3 2 2" xfId="4586" xr:uid="{00000000-0005-0000-0000-000021140000}"/>
    <cellStyle name="Separador de milhares 11 3 3" xfId="3914" xr:uid="{00000000-0005-0000-0000-000022140000}"/>
    <cellStyle name="Separador de milhares 11 4" xfId="2966" xr:uid="{00000000-0005-0000-0000-000023140000}"/>
    <cellStyle name="Separador de milhares 11 4 2" xfId="4583" xr:uid="{00000000-0005-0000-0000-000024140000}"/>
    <cellStyle name="Separador de milhares 11 5" xfId="3911" xr:uid="{00000000-0005-0000-0000-000025140000}"/>
    <cellStyle name="Separador de milhares 12" xfId="2025" xr:uid="{00000000-0005-0000-0000-000026140000}"/>
    <cellStyle name="Separador de milhares 12 2" xfId="2026" xr:uid="{00000000-0005-0000-0000-000027140000}"/>
    <cellStyle name="Separador de milhares 12 2 2" xfId="2027" xr:uid="{00000000-0005-0000-0000-000028140000}"/>
    <cellStyle name="Separador de milhares 12 2 2 2" xfId="2028" xr:uid="{00000000-0005-0000-0000-000029140000}"/>
    <cellStyle name="Separador de milhares 12 2 2 2 2" xfId="2973" xr:uid="{00000000-0005-0000-0000-00002A140000}"/>
    <cellStyle name="Separador de milhares 12 2 2 2 2 2" xfId="4590" xr:uid="{00000000-0005-0000-0000-00002B140000}"/>
    <cellStyle name="Separador de milhares 12 2 2 2 2 2 2" xfId="7630" xr:uid="{D55ACCB7-E310-4F2A-9FF3-80D35D5F8985}"/>
    <cellStyle name="Separador de milhares 12 2 2 2 2 3" xfId="6364" xr:uid="{986A7D25-3974-4554-B434-946FEDCDA105}"/>
    <cellStyle name="Separador de milhares 12 2 2 2 3" xfId="3918" xr:uid="{00000000-0005-0000-0000-00002C140000}"/>
    <cellStyle name="Separador de milhares 12 2 2 2 3 2" xfId="7077" xr:uid="{730D19F9-6ACC-43CB-9CDE-B4E06FD033FF}"/>
    <cellStyle name="Separador de milhares 12 2 2 2 4" xfId="6002" xr:uid="{96C2F328-07F3-4332-82E9-DBB8CBCFA24A}"/>
    <cellStyle name="Separador de milhares 12 2 2 3" xfId="2972" xr:uid="{00000000-0005-0000-0000-00002D140000}"/>
    <cellStyle name="Separador de milhares 12 2 2 3 2" xfId="4589" xr:uid="{00000000-0005-0000-0000-00002E140000}"/>
    <cellStyle name="Separador de milhares 12 2 2 3 2 2" xfId="7629" xr:uid="{87B30F79-5F19-40DF-808D-871B91C775B8}"/>
    <cellStyle name="Separador de milhares 12 2 2 3 3" xfId="6363" xr:uid="{53DF5425-EF57-4EB7-98D7-31C895C9635B}"/>
    <cellStyle name="Separador de milhares 12 2 2 4" xfId="3917" xr:uid="{00000000-0005-0000-0000-00002F140000}"/>
    <cellStyle name="Separador de milhares 12 2 2 4 2" xfId="7076" xr:uid="{9C01A1C2-74F8-4B0B-898A-EB91F11F7F0A}"/>
    <cellStyle name="Separador de milhares 12 2 2 5" xfId="6001" xr:uid="{0EDD583C-C881-427E-AD40-954F94882891}"/>
    <cellStyle name="Separador de milhares 12 2 3" xfId="2029" xr:uid="{00000000-0005-0000-0000-000030140000}"/>
    <cellStyle name="Separador de milhares 12 2 3 2" xfId="2974" xr:uid="{00000000-0005-0000-0000-000031140000}"/>
    <cellStyle name="Separador de milhares 12 2 3 2 2" xfId="4591" xr:uid="{00000000-0005-0000-0000-000032140000}"/>
    <cellStyle name="Separador de milhares 12 2 3 2 2 2" xfId="7631" xr:uid="{198EE05F-2DA4-4B57-AB14-98658847AD7B}"/>
    <cellStyle name="Separador de milhares 12 2 3 2 3" xfId="6365" xr:uid="{E6D89962-E6D3-4C43-BFBF-CFFBA3571173}"/>
    <cellStyle name="Separador de milhares 12 2 3 3" xfId="3919" xr:uid="{00000000-0005-0000-0000-000033140000}"/>
    <cellStyle name="Separador de milhares 12 2 3 3 2" xfId="7078" xr:uid="{89004D42-7CA6-4857-BAD2-0A170C0D1B60}"/>
    <cellStyle name="Separador de milhares 12 2 3 4" xfId="6003" xr:uid="{33D85865-70B6-4B8D-A8EE-F517CEBD913C}"/>
    <cellStyle name="Separador de milhares 12 2 4" xfId="2971" xr:uid="{00000000-0005-0000-0000-000034140000}"/>
    <cellStyle name="Separador de milhares 12 2 4 2" xfId="4588" xr:uid="{00000000-0005-0000-0000-000035140000}"/>
    <cellStyle name="Separador de milhares 12 2 4 2 2" xfId="7628" xr:uid="{F090BEAA-16BF-462F-966C-EC1C8D401CED}"/>
    <cellStyle name="Separador de milhares 12 2 4 3" xfId="6362" xr:uid="{FED85E58-AE76-473A-8F6E-B05182E005B4}"/>
    <cellStyle name="Separador de milhares 12 2 5" xfId="3916" xr:uid="{00000000-0005-0000-0000-000036140000}"/>
    <cellStyle name="Separador de milhares 12 2 5 2" xfId="7075" xr:uid="{CC7D23D4-118E-42EE-9388-A8DBA7C776ED}"/>
    <cellStyle name="Separador de milhares 12 2 6" xfId="6000" xr:uid="{F2D0FCA9-C664-47D2-B6C5-1DEA715F31D5}"/>
    <cellStyle name="Separador de milhares 12 3" xfId="2030" xr:uid="{00000000-0005-0000-0000-000037140000}"/>
    <cellStyle name="Separador de milhares 12 3 2" xfId="2031" xr:uid="{00000000-0005-0000-0000-000038140000}"/>
    <cellStyle name="Separador de milhares 12 3 2 2" xfId="2032" xr:uid="{00000000-0005-0000-0000-000039140000}"/>
    <cellStyle name="Separador de milhares 12 3 2 2 2" xfId="2977" xr:uid="{00000000-0005-0000-0000-00003A140000}"/>
    <cellStyle name="Separador de milhares 12 3 2 2 2 2" xfId="4594" xr:uid="{00000000-0005-0000-0000-00003B140000}"/>
    <cellStyle name="Separador de milhares 12 3 2 2 2 2 2" xfId="7634" xr:uid="{306ADAAD-44C2-46B4-8A6A-3421B3898C20}"/>
    <cellStyle name="Separador de milhares 12 3 2 2 2 3" xfId="6368" xr:uid="{63DCDE95-A50C-42D2-B272-161EAC9BD506}"/>
    <cellStyle name="Separador de milhares 12 3 2 2 3" xfId="3922" xr:uid="{00000000-0005-0000-0000-00003C140000}"/>
    <cellStyle name="Separador de milhares 12 3 2 2 3 2" xfId="7081" xr:uid="{BD1D2137-B778-49CE-ADD9-60A5C98D330B}"/>
    <cellStyle name="Separador de milhares 12 3 2 2 4" xfId="6006" xr:uid="{0109A86E-46CA-4C30-B4E9-1C442F3A16A6}"/>
    <cellStyle name="Separador de milhares 12 3 2 3" xfId="2976" xr:uid="{00000000-0005-0000-0000-00003D140000}"/>
    <cellStyle name="Separador de milhares 12 3 2 3 2" xfId="4593" xr:uid="{00000000-0005-0000-0000-00003E140000}"/>
    <cellStyle name="Separador de milhares 12 3 2 3 2 2" xfId="7633" xr:uid="{5CBD6CCD-2249-49CE-8A34-9863C796FF3B}"/>
    <cellStyle name="Separador de milhares 12 3 2 3 3" xfId="6367" xr:uid="{4B3E38C0-C9C6-407F-921F-4E1B0FA9B141}"/>
    <cellStyle name="Separador de milhares 12 3 2 4" xfId="3921" xr:uid="{00000000-0005-0000-0000-00003F140000}"/>
    <cellStyle name="Separador de milhares 12 3 2 4 2" xfId="7080" xr:uid="{8CC68984-BF2A-4659-B434-858227AD9E85}"/>
    <cellStyle name="Separador de milhares 12 3 2 5" xfId="6005" xr:uid="{37D19C8F-5CA8-4433-BA18-845E4856E105}"/>
    <cellStyle name="Separador de milhares 12 3 3" xfId="2033" xr:uid="{00000000-0005-0000-0000-000040140000}"/>
    <cellStyle name="Separador de milhares 12 3 3 2" xfId="2978" xr:uid="{00000000-0005-0000-0000-000041140000}"/>
    <cellStyle name="Separador de milhares 12 3 3 2 2" xfId="4595" xr:uid="{00000000-0005-0000-0000-000042140000}"/>
    <cellStyle name="Separador de milhares 12 3 3 2 2 2" xfId="7635" xr:uid="{2E9B378A-36D8-48D1-BF01-986CDAB06A68}"/>
    <cellStyle name="Separador de milhares 12 3 3 2 3" xfId="6369" xr:uid="{51E54490-4E40-4AAA-8D3D-12CAA1F45102}"/>
    <cellStyle name="Separador de milhares 12 3 3 3" xfId="3923" xr:uid="{00000000-0005-0000-0000-000043140000}"/>
    <cellStyle name="Separador de milhares 12 3 3 3 2" xfId="7082" xr:uid="{B7C86500-11C2-4C75-92B1-28B01BF86F3E}"/>
    <cellStyle name="Separador de milhares 12 3 3 4" xfId="6007" xr:uid="{05E4C326-56C8-4BFC-94D2-9D7D3C344B27}"/>
    <cellStyle name="Separador de milhares 12 3 4" xfId="2975" xr:uid="{00000000-0005-0000-0000-000044140000}"/>
    <cellStyle name="Separador de milhares 12 3 4 2" xfId="4592" xr:uid="{00000000-0005-0000-0000-000045140000}"/>
    <cellStyle name="Separador de milhares 12 3 4 2 2" xfId="7632" xr:uid="{B9D05FE3-3102-41F3-954B-6298635559B9}"/>
    <cellStyle name="Separador de milhares 12 3 4 3" xfId="6366" xr:uid="{97ED8B32-6142-4093-B18E-A79488FD6915}"/>
    <cellStyle name="Separador de milhares 12 3 5" xfId="3920" xr:uid="{00000000-0005-0000-0000-000046140000}"/>
    <cellStyle name="Separador de milhares 12 3 5 2" xfId="7079" xr:uid="{7EB8DA1D-FAB8-4A08-9227-FA438DD73E55}"/>
    <cellStyle name="Separador de milhares 12 3 6" xfId="6004" xr:uid="{622CFB4A-1444-4CE7-8900-E606A9814A66}"/>
    <cellStyle name="Separador de milhares 12 4" xfId="2034" xr:uid="{00000000-0005-0000-0000-000047140000}"/>
    <cellStyle name="Separador de milhares 12 4 2" xfId="2035" xr:uid="{00000000-0005-0000-0000-000048140000}"/>
    <cellStyle name="Separador de milhares 12 4 2 2" xfId="2980" xr:uid="{00000000-0005-0000-0000-000049140000}"/>
    <cellStyle name="Separador de milhares 12 4 2 2 2" xfId="4597" xr:uid="{00000000-0005-0000-0000-00004A140000}"/>
    <cellStyle name="Separador de milhares 12 4 2 2 2 2" xfId="7637" xr:uid="{37CF9C4A-A758-4782-BB1A-85198839D50E}"/>
    <cellStyle name="Separador de milhares 12 4 2 2 3" xfId="6371" xr:uid="{514A7471-8804-40EE-BF58-4DBEA04AAE9F}"/>
    <cellStyle name="Separador de milhares 12 4 2 3" xfId="3925" xr:uid="{00000000-0005-0000-0000-00004B140000}"/>
    <cellStyle name="Separador de milhares 12 4 2 3 2" xfId="7084" xr:uid="{8CC7CA9F-33FF-496C-B1E6-64D701E4A705}"/>
    <cellStyle name="Separador de milhares 12 4 2 4" xfId="6009" xr:uid="{97E2A687-FDBC-405A-950C-6F16A429986F}"/>
    <cellStyle name="Separador de milhares 12 4 3" xfId="2979" xr:uid="{00000000-0005-0000-0000-00004C140000}"/>
    <cellStyle name="Separador de milhares 12 4 3 2" xfId="4596" xr:uid="{00000000-0005-0000-0000-00004D140000}"/>
    <cellStyle name="Separador de milhares 12 4 3 2 2" xfId="7636" xr:uid="{3CBDF19B-2084-4AB1-8CDC-B7729A62DE01}"/>
    <cellStyle name="Separador de milhares 12 4 3 3" xfId="6370" xr:uid="{07FEE188-C63A-4DDA-BFFE-D8B3E8275F02}"/>
    <cellStyle name="Separador de milhares 12 4 4" xfId="3924" xr:uid="{00000000-0005-0000-0000-00004E140000}"/>
    <cellStyle name="Separador de milhares 12 4 4 2" xfId="7083" xr:uid="{AB865AE8-0A3C-497E-9D28-62D43A9555EC}"/>
    <cellStyle name="Separador de milhares 12 4 5" xfId="6008" xr:uid="{031313B3-2017-4400-95EE-211CF509F805}"/>
    <cellStyle name="Separador de milhares 12 5" xfId="2036" xr:uid="{00000000-0005-0000-0000-00004F140000}"/>
    <cellStyle name="Separador de milhares 12 5 2" xfId="2981" xr:uid="{00000000-0005-0000-0000-000050140000}"/>
    <cellStyle name="Separador de milhares 12 5 2 2" xfId="4598" xr:uid="{00000000-0005-0000-0000-000051140000}"/>
    <cellStyle name="Separador de milhares 12 5 2 2 2" xfId="7638" xr:uid="{2228A1F4-3E6C-4E07-A1D5-08466AF91368}"/>
    <cellStyle name="Separador de milhares 12 5 2 3" xfId="6372" xr:uid="{BA8E1BE3-9F6E-4403-AD65-B707B7089AC5}"/>
    <cellStyle name="Separador de milhares 12 5 3" xfId="3926" xr:uid="{00000000-0005-0000-0000-000052140000}"/>
    <cellStyle name="Separador de milhares 12 5 3 2" xfId="7085" xr:uid="{794E99FA-D492-44CF-965C-630496D4A5A4}"/>
    <cellStyle name="Separador de milhares 12 5 4" xfId="6010" xr:uid="{1996FC05-CDBE-4101-9E39-E5A6E7626E17}"/>
    <cellStyle name="Separador de milhares 12 6" xfId="2970" xr:uid="{00000000-0005-0000-0000-000053140000}"/>
    <cellStyle name="Separador de milhares 12 6 2" xfId="4587" xr:uid="{00000000-0005-0000-0000-000054140000}"/>
    <cellStyle name="Separador de milhares 12 6 2 2" xfId="7627" xr:uid="{D1C5AEFA-3864-4E08-8C02-B4F0D0DCADEE}"/>
    <cellStyle name="Separador de milhares 12 6 3" xfId="6361" xr:uid="{8DAD6930-965B-42B1-B72E-98940B46625F}"/>
    <cellStyle name="Separador de milhares 12 7" xfId="3915" xr:uid="{00000000-0005-0000-0000-000055140000}"/>
    <cellStyle name="Separador de milhares 12 7 2" xfId="7074" xr:uid="{8CCF4B60-6390-46E4-8527-C09766EF085A}"/>
    <cellStyle name="Separador de milhares 12 8" xfId="5999" xr:uid="{6A014A43-44F6-4D75-9D41-1F881C6B3805}"/>
    <cellStyle name="Separador de milhares 13" xfId="2037" xr:uid="{00000000-0005-0000-0000-000056140000}"/>
    <cellStyle name="Separador de milhares 13 2" xfId="6011" xr:uid="{6C80F8C2-F0D8-4261-A9C9-96E0613A9A2B}"/>
    <cellStyle name="Separador de milhares 19" xfId="2038" xr:uid="{00000000-0005-0000-0000-000057140000}"/>
    <cellStyle name="Separador de milhares 19 2" xfId="6012" xr:uid="{F66ABC34-D3F6-4642-AC96-CCB0E329B000}"/>
    <cellStyle name="Separador de milhares 2" xfId="2039" xr:uid="{00000000-0005-0000-0000-000058140000}"/>
    <cellStyle name="Separador de milhares 2 10" xfId="2040" xr:uid="{00000000-0005-0000-0000-000059140000}"/>
    <cellStyle name="Separador de milhares 2 10 2" xfId="6014" xr:uid="{2664A5B0-E3BA-46E1-8E5F-65BC0FE72236}"/>
    <cellStyle name="Separador de milhares 2 11" xfId="2041" xr:uid="{00000000-0005-0000-0000-00005A140000}"/>
    <cellStyle name="Separador de milhares 2 11 2" xfId="6015" xr:uid="{8CD9175E-D285-4536-AFFC-369C99403533}"/>
    <cellStyle name="Separador de milhares 2 12" xfId="2042" xr:uid="{00000000-0005-0000-0000-00005B140000}"/>
    <cellStyle name="Separador de milhares 2 12 2" xfId="6016" xr:uid="{CBCB3EEC-78BC-4349-9F37-BCFE6FA749DC}"/>
    <cellStyle name="Separador de milhares 2 13" xfId="2043" xr:uid="{00000000-0005-0000-0000-00005C140000}"/>
    <cellStyle name="Separador de milhares 2 13 2" xfId="6017" xr:uid="{935336EC-7D5E-4880-A2CF-8407B3B95F11}"/>
    <cellStyle name="Separador de milhares 2 14" xfId="2044" xr:uid="{00000000-0005-0000-0000-00005D140000}"/>
    <cellStyle name="Separador de milhares 2 14 2" xfId="6018" xr:uid="{4D768972-FED8-4D03-B1C2-7FE7EFE49E8C}"/>
    <cellStyle name="Separador de milhares 2 15" xfId="2045" xr:uid="{00000000-0005-0000-0000-00005E140000}"/>
    <cellStyle name="Separador de milhares 2 15 2" xfId="6019" xr:uid="{37AB584D-C8AE-4C95-8F83-21C73A08D5D3}"/>
    <cellStyle name="Separador de milhares 2 16" xfId="2046" xr:uid="{00000000-0005-0000-0000-00005F140000}"/>
    <cellStyle name="Separador de milhares 2 16 2" xfId="6020" xr:uid="{74641791-09AF-4402-BA3B-B822B6CEB9BF}"/>
    <cellStyle name="Separador de milhares 2 17" xfId="2047" xr:uid="{00000000-0005-0000-0000-000060140000}"/>
    <cellStyle name="Separador de milhares 2 17 2" xfId="6021" xr:uid="{E13ABCEB-CDA9-4574-9208-2D1A45F346DF}"/>
    <cellStyle name="Separador de milhares 2 18" xfId="2048" xr:uid="{00000000-0005-0000-0000-000061140000}"/>
    <cellStyle name="Separador de milhares 2 18 2" xfId="6022" xr:uid="{BABC319B-9D1B-445F-9677-861EBFE20602}"/>
    <cellStyle name="Separador de milhares 2 19" xfId="6013" xr:uid="{68C3B2E7-AF57-4A17-BFDE-BBA75216A06E}"/>
    <cellStyle name="Separador de milhares 2 2" xfId="2049" xr:uid="{00000000-0005-0000-0000-000062140000}"/>
    <cellStyle name="Separador de milhares 2 2 2" xfId="2050" xr:uid="{00000000-0005-0000-0000-000063140000}"/>
    <cellStyle name="Separador de milhares 2 2 2 2" xfId="6024" xr:uid="{C9D2A22C-2FDD-4A37-886B-B13A467566DC}"/>
    <cellStyle name="Separador de milhares 2 2 3" xfId="2051" xr:uid="{00000000-0005-0000-0000-000064140000}"/>
    <cellStyle name="Separador de milhares 2 2 3 2" xfId="6025" xr:uid="{8F572B14-F5ED-48F5-88F3-E19FAD38F2C5}"/>
    <cellStyle name="Separador de milhares 2 2 4" xfId="2052" xr:uid="{00000000-0005-0000-0000-000065140000}"/>
    <cellStyle name="Separador de milhares 2 2 4 2" xfId="6026" xr:uid="{BA5527F6-EDE0-44B5-8D4B-604773E288A6}"/>
    <cellStyle name="Separador de milhares 2 2 5" xfId="2053" xr:uid="{00000000-0005-0000-0000-000066140000}"/>
    <cellStyle name="Separador de milhares 2 2 5 2" xfId="6027" xr:uid="{C03CBF1E-D320-49F1-B095-ADB16399F718}"/>
    <cellStyle name="Separador de milhares 2 2 6" xfId="6023" xr:uid="{295B6E09-497A-4712-B7F8-50DDCD6B6630}"/>
    <cellStyle name="Separador de milhares 2 3" xfId="2054" xr:uid="{00000000-0005-0000-0000-000067140000}"/>
    <cellStyle name="Separador de milhares 2 3 2" xfId="6028" xr:uid="{E52520A6-11BC-49FA-83C2-BFBFD18275F2}"/>
    <cellStyle name="Separador de milhares 2 4" xfId="2055" xr:uid="{00000000-0005-0000-0000-000068140000}"/>
    <cellStyle name="Separador de milhares 2 4 2" xfId="6029" xr:uid="{C6E6D969-CFE1-400F-B5E7-6B57F73820C3}"/>
    <cellStyle name="Separador de milhares 2 5" xfId="2056" xr:uid="{00000000-0005-0000-0000-000069140000}"/>
    <cellStyle name="Separador de milhares 2 5 2" xfId="6030" xr:uid="{E32D7E62-9C0A-4F45-B8CB-8B0AF84515C7}"/>
    <cellStyle name="Separador de milhares 2 6" xfId="2057" xr:uid="{00000000-0005-0000-0000-00006A140000}"/>
    <cellStyle name="Separador de milhares 2 6 2" xfId="6031" xr:uid="{C11F8B48-69C7-4F4A-99B2-87D0E39D3FA5}"/>
    <cellStyle name="Separador de milhares 2 7" xfId="2058" xr:uid="{00000000-0005-0000-0000-00006B140000}"/>
    <cellStyle name="Separador de milhares 2 7 2" xfId="6032" xr:uid="{031736B1-828E-4509-843F-93CF089B1F14}"/>
    <cellStyle name="Separador de milhares 2 8" xfId="2059" xr:uid="{00000000-0005-0000-0000-00006C140000}"/>
    <cellStyle name="Separador de milhares 2 8 2" xfId="6033" xr:uid="{BC5C3665-9D0A-4D7B-8B9B-C203BC566BD6}"/>
    <cellStyle name="Separador de milhares 2 9" xfId="2060" xr:uid="{00000000-0005-0000-0000-00006D140000}"/>
    <cellStyle name="Separador de milhares 2 9 2" xfId="6034" xr:uid="{8675710D-6D1F-4BEE-BDC8-14713313F0ED}"/>
    <cellStyle name="Separador de milhares 22" xfId="2061" xr:uid="{00000000-0005-0000-0000-00006E140000}"/>
    <cellStyle name="Separador de milhares 22 2" xfId="6035" xr:uid="{B93883DF-F4DD-4AC0-9055-A9ACEF6E914E}"/>
    <cellStyle name="Separador de milhares 25" xfId="2062" xr:uid="{00000000-0005-0000-0000-00006F140000}"/>
    <cellStyle name="Separador de milhares 25 2" xfId="6036" xr:uid="{BB1E7373-6A35-4D2F-91BA-8F1E166D2E25}"/>
    <cellStyle name="Separador de milhares 3" xfId="2063" xr:uid="{00000000-0005-0000-0000-000070140000}"/>
    <cellStyle name="Separador de milhares 3 10" xfId="3943" xr:uid="{00000000-0005-0000-0000-000071140000}"/>
    <cellStyle name="Separador de milhares 3 10 2" xfId="7102" xr:uid="{34E6A989-0DE1-494F-B699-F39AC407712D}"/>
    <cellStyle name="Separador de milhares 3 11" xfId="6037" xr:uid="{4F346FAA-2FEA-4F44-82D5-B9A5583D0C58}"/>
    <cellStyle name="Separador de milhares 3 2" xfId="2064" xr:uid="{00000000-0005-0000-0000-000072140000}"/>
    <cellStyle name="Separador de milhares 3 2 2" xfId="2065" xr:uid="{00000000-0005-0000-0000-000073140000}"/>
    <cellStyle name="Separador de milhares 3 2 2 2" xfId="6039" xr:uid="{DBD747D9-717F-4D7F-AD30-E27DFA59B19C}"/>
    <cellStyle name="Separador de milhares 3 2 3" xfId="6038" xr:uid="{4DC8E199-E263-4C97-BFCD-B3841D8F0D30}"/>
    <cellStyle name="Separador de milhares 3 3" xfId="2066" xr:uid="{00000000-0005-0000-0000-000074140000}"/>
    <cellStyle name="Separador de milhares 3 3 2" xfId="6040" xr:uid="{DBC6B8C9-E80F-403C-B013-53114C95290B}"/>
    <cellStyle name="Separador de milhares 3 4" xfId="2067" xr:uid="{00000000-0005-0000-0000-000075140000}"/>
    <cellStyle name="Separador de milhares 3 4 2" xfId="6041" xr:uid="{2967CA93-58DA-42B8-937F-403A63937318}"/>
    <cellStyle name="Separador de milhares 3 5" xfId="2068" xr:uid="{00000000-0005-0000-0000-000076140000}"/>
    <cellStyle name="Separador de milhares 3 5 2" xfId="6042" xr:uid="{4B9C9AE0-1F45-442C-B777-F9FEA540A1C5}"/>
    <cellStyle name="Separador de milhares 3 6" xfId="2069" xr:uid="{00000000-0005-0000-0000-000077140000}"/>
    <cellStyle name="Separador de milhares 3 6 2" xfId="6043" xr:uid="{EEC601B5-7B60-49B2-AC6E-D9E2D1381822}"/>
    <cellStyle name="Separador de milhares 3 7" xfId="2070" xr:uid="{00000000-0005-0000-0000-000078140000}"/>
    <cellStyle name="Separador de milhares 3 7 2" xfId="2071" xr:uid="{00000000-0005-0000-0000-000079140000}"/>
    <cellStyle name="Separador de milhares 3 7 2 2" xfId="2985" xr:uid="{00000000-0005-0000-0000-00007A140000}"/>
    <cellStyle name="Separador de milhares 3 7 2 2 2" xfId="4602" xr:uid="{00000000-0005-0000-0000-00007B140000}"/>
    <cellStyle name="Separador de milhares 3 7 2 2 2 2" xfId="7642" xr:uid="{833F67B5-C50C-4DE1-A175-083E76B90916}"/>
    <cellStyle name="Separador de milhares 3 7 2 2 3" xfId="6376" xr:uid="{8BD758A9-2394-4C61-BAC7-3A1A6030AE04}"/>
    <cellStyle name="Separador de milhares 3 7 2 3" xfId="3951" xr:uid="{00000000-0005-0000-0000-00007C140000}"/>
    <cellStyle name="Separador de milhares 3 7 2 3 2" xfId="7110" xr:uid="{3AE40F43-8EC4-490F-A818-5C8FE0C1B31B}"/>
    <cellStyle name="Separador de milhares 3 7 2 4" xfId="6045" xr:uid="{0B9A3212-FAE2-450B-9326-2E951DA91427}"/>
    <cellStyle name="Separador de milhares 3 7 3" xfId="2984" xr:uid="{00000000-0005-0000-0000-00007D140000}"/>
    <cellStyle name="Separador de milhares 3 7 3 2" xfId="4601" xr:uid="{00000000-0005-0000-0000-00007E140000}"/>
    <cellStyle name="Separador de milhares 3 7 3 2 2" xfId="7641" xr:uid="{1A994922-7CEE-42A7-9A83-41D7D7E118B0}"/>
    <cellStyle name="Separador de milhares 3 7 3 3" xfId="6375" xr:uid="{A1D8C302-F605-4B16-BBC7-8B9E6EE8B05F}"/>
    <cellStyle name="Separador de milhares 3 7 4" xfId="3950" xr:uid="{00000000-0005-0000-0000-00007F140000}"/>
    <cellStyle name="Separador de milhares 3 7 4 2" xfId="7109" xr:uid="{0BD9FE3D-6BB3-4185-B90C-FEFB9846D746}"/>
    <cellStyle name="Separador de milhares 3 7 5" xfId="6044" xr:uid="{64392F79-91B7-47F1-9651-3CB5D13204C5}"/>
    <cellStyle name="Separador de milhares 3 8" xfId="2072" xr:uid="{00000000-0005-0000-0000-000080140000}"/>
    <cellStyle name="Separador de milhares 3 8 2" xfId="2986" xr:uid="{00000000-0005-0000-0000-000081140000}"/>
    <cellStyle name="Separador de milhares 3 8 2 2" xfId="4603" xr:uid="{00000000-0005-0000-0000-000082140000}"/>
    <cellStyle name="Separador de milhares 3 8 2 2 2" xfId="7643" xr:uid="{B045152E-92FA-4572-9249-558B45777450}"/>
    <cellStyle name="Separador de milhares 3 8 2 3" xfId="6377" xr:uid="{4A90467A-085E-4A93-90CF-D7F92423814D}"/>
    <cellStyle name="Separador de milhares 3 8 3" xfId="3952" xr:uid="{00000000-0005-0000-0000-000083140000}"/>
    <cellStyle name="Separador de milhares 3 8 3 2" xfId="7111" xr:uid="{C28E5C05-48D8-4858-8C78-999CE1AAD6C6}"/>
    <cellStyle name="Separador de milhares 3 8 4" xfId="6046" xr:uid="{2AC14611-2099-42FD-8DB9-C9B5CB6B4D88}"/>
    <cellStyle name="Separador de milhares 3 9" xfId="2983" xr:uid="{00000000-0005-0000-0000-000084140000}"/>
    <cellStyle name="Separador de milhares 3 9 2" xfId="4600" xr:uid="{00000000-0005-0000-0000-000085140000}"/>
    <cellStyle name="Separador de milhares 3 9 2 2" xfId="7640" xr:uid="{54EA68A6-782D-4394-99A1-79890360AA9F}"/>
    <cellStyle name="Separador de milhares 3 9 3" xfId="6374" xr:uid="{95B5092A-E4A7-4740-90BA-4FD4E589B479}"/>
    <cellStyle name="Separador de milhares 4" xfId="2073" xr:uid="{00000000-0005-0000-0000-000086140000}"/>
    <cellStyle name="Separador de milhares 4 10" xfId="3953" xr:uid="{00000000-0005-0000-0000-000087140000}"/>
    <cellStyle name="Separador de milhares 4 10 2" xfId="7112" xr:uid="{6A7CCBD0-AD4B-4A7A-837A-3346C07CA61F}"/>
    <cellStyle name="Separador de milhares 4 11" xfId="6047" xr:uid="{24B5E684-DEE7-4755-B023-DEF9AD37D748}"/>
    <cellStyle name="Separador de milhares 4 2" xfId="2074" xr:uid="{00000000-0005-0000-0000-000088140000}"/>
    <cellStyle name="Separador de milhares 4 2 2" xfId="6048" xr:uid="{769440BD-EEE9-4E7E-A30A-1A4FDFD149A8}"/>
    <cellStyle name="Separador de milhares 4 3" xfId="2075" xr:uid="{00000000-0005-0000-0000-000089140000}"/>
    <cellStyle name="Separador de milhares 4 3 2" xfId="6049" xr:uid="{994ECE1C-B544-4C22-8EF4-F6E5765131B7}"/>
    <cellStyle name="Separador de milhares 4 4" xfId="2076" xr:uid="{00000000-0005-0000-0000-00008A140000}"/>
    <cellStyle name="Separador de milhares 4 4 2" xfId="6050" xr:uid="{70820ACC-FEC8-4CFC-80EB-D9347257056B}"/>
    <cellStyle name="Separador de milhares 4 5" xfId="2077" xr:uid="{00000000-0005-0000-0000-00008B140000}"/>
    <cellStyle name="Separador de milhares 4 5 2" xfId="6051" xr:uid="{33C6FD15-8B4A-48BE-92AB-0BDA4C79F90E}"/>
    <cellStyle name="Separador de milhares 4 6" xfId="2078" xr:uid="{00000000-0005-0000-0000-00008C140000}"/>
    <cellStyle name="Separador de milhares 4 6 2" xfId="6052" xr:uid="{226E0CF1-3375-47A3-9D0B-DBDEC716AE1B}"/>
    <cellStyle name="Separador de milhares 4 7" xfId="2079" xr:uid="{00000000-0005-0000-0000-00008D140000}"/>
    <cellStyle name="Separador de milhares 4 7 2" xfId="2080" xr:uid="{00000000-0005-0000-0000-00008E140000}"/>
    <cellStyle name="Separador de milhares 4 7 2 2" xfId="2989" xr:uid="{00000000-0005-0000-0000-00008F140000}"/>
    <cellStyle name="Separador de milhares 4 7 2 2 2" xfId="4606" xr:uid="{00000000-0005-0000-0000-000090140000}"/>
    <cellStyle name="Separador de milhares 4 7 2 2 2 2" xfId="7646" xr:uid="{FCC213AA-FE04-458C-9BA7-88FF2A67202B}"/>
    <cellStyle name="Separador de milhares 4 7 2 2 3" xfId="6380" xr:uid="{F444F147-12FC-4A1C-91C8-5C178A9CA006}"/>
    <cellStyle name="Separador de milhares 4 7 2 3" xfId="3960" xr:uid="{00000000-0005-0000-0000-000091140000}"/>
    <cellStyle name="Separador de milhares 4 7 2 3 2" xfId="7119" xr:uid="{A7FEB393-F36C-46BD-942F-9446ED42E78F}"/>
    <cellStyle name="Separador de milhares 4 7 2 4" xfId="6054" xr:uid="{5711CCCB-AD19-402E-BF2B-F48670E133A5}"/>
    <cellStyle name="Separador de milhares 4 7 3" xfId="2988" xr:uid="{00000000-0005-0000-0000-000092140000}"/>
    <cellStyle name="Separador de milhares 4 7 3 2" xfId="4605" xr:uid="{00000000-0005-0000-0000-000093140000}"/>
    <cellStyle name="Separador de milhares 4 7 3 2 2" xfId="7645" xr:uid="{3892117B-A38D-4177-8678-44C650D5785B}"/>
    <cellStyle name="Separador de milhares 4 7 3 3" xfId="6379" xr:uid="{4C25222E-E35F-4D4E-8332-272EF9F4E3F2}"/>
    <cellStyle name="Separador de milhares 4 7 4" xfId="3959" xr:uid="{00000000-0005-0000-0000-000094140000}"/>
    <cellStyle name="Separador de milhares 4 7 4 2" xfId="7118" xr:uid="{E262344C-9550-4190-860D-A915D195EBD8}"/>
    <cellStyle name="Separador de milhares 4 7 5" xfId="6053" xr:uid="{14E28616-3B58-470E-9E89-D2E95F71FB2C}"/>
    <cellStyle name="Separador de milhares 4 8" xfId="2081" xr:uid="{00000000-0005-0000-0000-000095140000}"/>
    <cellStyle name="Separador de milhares 4 8 2" xfId="2990" xr:uid="{00000000-0005-0000-0000-000096140000}"/>
    <cellStyle name="Separador de milhares 4 8 2 2" xfId="4607" xr:uid="{00000000-0005-0000-0000-000097140000}"/>
    <cellStyle name="Separador de milhares 4 8 2 2 2" xfId="7647" xr:uid="{D6F5A9B4-28DE-47AC-A3B9-011ACE53BF6D}"/>
    <cellStyle name="Separador de milhares 4 8 2 3" xfId="6381" xr:uid="{9E57FD1C-3784-4612-A6D7-8DAD114A2416}"/>
    <cellStyle name="Separador de milhares 4 8 3" xfId="3961" xr:uid="{00000000-0005-0000-0000-000098140000}"/>
    <cellStyle name="Separador de milhares 4 8 3 2" xfId="7120" xr:uid="{E250D4F3-CD77-498E-8ACE-8CDBB2929CF7}"/>
    <cellStyle name="Separador de milhares 4 8 4" xfId="6055" xr:uid="{C2933256-2D40-42EE-8ECD-970C91FA465D}"/>
    <cellStyle name="Separador de milhares 4 9" xfId="2987" xr:uid="{00000000-0005-0000-0000-000099140000}"/>
    <cellStyle name="Separador de milhares 4 9 2" xfId="4604" xr:uid="{00000000-0005-0000-0000-00009A140000}"/>
    <cellStyle name="Separador de milhares 4 9 2 2" xfId="7644" xr:uid="{E76E1F4F-4D44-4D82-9C39-909E950B919A}"/>
    <cellStyle name="Separador de milhares 4 9 3" xfId="6378" xr:uid="{6F531C14-7D31-43F0-A9B4-07EDB310829C}"/>
    <cellStyle name="Separador de milhares 41" xfId="2082" xr:uid="{00000000-0005-0000-0000-00009B140000}"/>
    <cellStyle name="Separador de milhares 41 2" xfId="6056" xr:uid="{111E6303-4BA7-4E4A-A54C-AF89FB244F0B}"/>
    <cellStyle name="Separador de milhares 5" xfId="2083" xr:uid="{00000000-0005-0000-0000-00009C140000}"/>
    <cellStyle name="Separador de milhares 5 2" xfId="2084" xr:uid="{00000000-0005-0000-0000-00009D140000}"/>
    <cellStyle name="Separador de milhares 5 2 2" xfId="6058" xr:uid="{B2D273B3-1771-4021-B263-7F6D720AE94D}"/>
    <cellStyle name="Separador de milhares 5 3" xfId="2085" xr:uid="{00000000-0005-0000-0000-00009E140000}"/>
    <cellStyle name="Separador de milhares 5 3 2" xfId="2086" xr:uid="{00000000-0005-0000-0000-00009F140000}"/>
    <cellStyle name="Separador de milhares 5 3 2 2" xfId="2993" xr:uid="{00000000-0005-0000-0000-0000A0140000}"/>
    <cellStyle name="Separador de milhares 5 3 2 2 2" xfId="4610" xr:uid="{00000000-0005-0000-0000-0000A1140000}"/>
    <cellStyle name="Separador de milhares 5 3 2 2 2 2" xfId="7650" xr:uid="{71090C27-9F43-46ED-A654-ABA6C30A7E77}"/>
    <cellStyle name="Separador de milhares 5 3 2 2 3" xfId="6384" xr:uid="{24DB9FEF-F84C-4763-844D-574135752CA9}"/>
    <cellStyle name="Separador de milhares 5 3 2 3" xfId="3966" xr:uid="{00000000-0005-0000-0000-0000A2140000}"/>
    <cellStyle name="Separador de milhares 5 3 2 3 2" xfId="7125" xr:uid="{F4823421-C16B-4435-8579-42EEAE22509B}"/>
    <cellStyle name="Separador de milhares 5 3 2 4" xfId="6060" xr:uid="{C2F9B07D-EA0D-4850-8D04-03479EFF0E7E}"/>
    <cellStyle name="Separador de milhares 5 3 3" xfId="2992" xr:uid="{00000000-0005-0000-0000-0000A3140000}"/>
    <cellStyle name="Separador de milhares 5 3 3 2" xfId="4609" xr:uid="{00000000-0005-0000-0000-0000A4140000}"/>
    <cellStyle name="Separador de milhares 5 3 3 2 2" xfId="7649" xr:uid="{FE98A13B-7923-4298-8A94-84D10C3D7516}"/>
    <cellStyle name="Separador de milhares 5 3 3 3" xfId="6383" xr:uid="{7F125E4C-84E4-45D9-9D41-71A6B6A47105}"/>
    <cellStyle name="Separador de milhares 5 3 4" xfId="3965" xr:uid="{00000000-0005-0000-0000-0000A5140000}"/>
    <cellStyle name="Separador de milhares 5 3 4 2" xfId="7124" xr:uid="{C8E2DB51-EE26-471D-9194-EF70A9E63549}"/>
    <cellStyle name="Separador de milhares 5 3 5" xfId="6059" xr:uid="{7261D097-50BF-4D92-8D42-E416BB7E50EB}"/>
    <cellStyle name="Separador de milhares 5 4" xfId="2087" xr:uid="{00000000-0005-0000-0000-0000A6140000}"/>
    <cellStyle name="Separador de milhares 5 4 2" xfId="2994" xr:uid="{00000000-0005-0000-0000-0000A7140000}"/>
    <cellStyle name="Separador de milhares 5 4 2 2" xfId="4611" xr:uid="{00000000-0005-0000-0000-0000A8140000}"/>
    <cellStyle name="Separador de milhares 5 4 2 2 2" xfId="7651" xr:uid="{C53FDE8F-430D-48D3-BAFD-C704582E3306}"/>
    <cellStyle name="Separador de milhares 5 4 2 3" xfId="6385" xr:uid="{DA2A2D78-6283-493A-A3F6-9E4AF2B18D2D}"/>
    <cellStyle name="Separador de milhares 5 4 3" xfId="3967" xr:uid="{00000000-0005-0000-0000-0000A9140000}"/>
    <cellStyle name="Separador de milhares 5 4 3 2" xfId="7126" xr:uid="{80B58048-FE14-44D2-B5B0-45C31D0E4372}"/>
    <cellStyle name="Separador de milhares 5 4 4" xfId="6061" xr:uid="{4E22FD56-125D-4B54-914F-75B5F71E4ED6}"/>
    <cellStyle name="Separador de milhares 5 5" xfId="2991" xr:uid="{00000000-0005-0000-0000-0000AA140000}"/>
    <cellStyle name="Separador de milhares 5 5 2" xfId="4608" xr:uid="{00000000-0005-0000-0000-0000AB140000}"/>
    <cellStyle name="Separador de milhares 5 5 2 2" xfId="7648" xr:uid="{F2AC126C-1811-44FF-8D63-B24A8C8E4144}"/>
    <cellStyle name="Separador de milhares 5 5 3" xfId="6382" xr:uid="{82CD5FC1-7534-40E0-96F3-C3D31C8F3CF8}"/>
    <cellStyle name="Separador de milhares 5 6" xfId="3963" xr:uid="{00000000-0005-0000-0000-0000AC140000}"/>
    <cellStyle name="Separador de milhares 5 6 2" xfId="7122" xr:uid="{87228366-DF57-4B25-B0CD-FB40111B1B67}"/>
    <cellStyle name="Separador de milhares 5 7" xfId="6057" xr:uid="{BC0E653A-2AB4-4119-8DCA-36CFAF4D1F68}"/>
    <cellStyle name="Separador de milhares 6" xfId="2088" xr:uid="{00000000-0005-0000-0000-0000AD140000}"/>
    <cellStyle name="Separador de milhares 6 2" xfId="2089" xr:uid="{00000000-0005-0000-0000-0000AE140000}"/>
    <cellStyle name="Separador de milhares 6 2 2" xfId="2090" xr:uid="{00000000-0005-0000-0000-0000AF140000}"/>
    <cellStyle name="Separador de milhares 6 2 2 2" xfId="2997" xr:uid="{00000000-0005-0000-0000-0000B0140000}"/>
    <cellStyle name="Separador de milhares 6 2 2 2 2" xfId="4614" xr:uid="{00000000-0005-0000-0000-0000B1140000}"/>
    <cellStyle name="Separador de milhares 6 2 2 2 2 2" xfId="7654" xr:uid="{891BF842-BBE4-461D-9D23-AD312960C32E}"/>
    <cellStyle name="Separador de milhares 6 2 2 2 3" xfId="6388" xr:uid="{C04E818E-90B6-4C14-BA69-C853135F3EF8}"/>
    <cellStyle name="Separador de milhares 6 2 2 3" xfId="3970" xr:uid="{00000000-0005-0000-0000-0000B2140000}"/>
    <cellStyle name="Separador de milhares 6 2 2 3 2" xfId="7129" xr:uid="{7071F799-0743-47FD-82D3-CE96CDE19882}"/>
    <cellStyle name="Separador de milhares 6 2 2 4" xfId="6064" xr:uid="{7E95F091-7448-46A0-A9BB-03ADBF0430C8}"/>
    <cellStyle name="Separador de milhares 6 2 3" xfId="2996" xr:uid="{00000000-0005-0000-0000-0000B3140000}"/>
    <cellStyle name="Separador de milhares 6 2 3 2" xfId="4613" xr:uid="{00000000-0005-0000-0000-0000B4140000}"/>
    <cellStyle name="Separador de milhares 6 2 3 2 2" xfId="7653" xr:uid="{918F9AE8-9157-4776-9F16-570A86CD6349}"/>
    <cellStyle name="Separador de milhares 6 2 3 3" xfId="6387" xr:uid="{349B7E7F-7DC6-41F0-9D29-FD174447A394}"/>
    <cellStyle name="Separador de milhares 6 2 4" xfId="3969" xr:uid="{00000000-0005-0000-0000-0000B5140000}"/>
    <cellStyle name="Separador de milhares 6 2 4 2" xfId="7128" xr:uid="{5306A96A-BAA1-4B90-9DAC-CCF6765AFA0D}"/>
    <cellStyle name="Separador de milhares 6 2 5" xfId="6063" xr:uid="{D60D7A1C-7312-43B5-B4D3-5394FCBD4008}"/>
    <cellStyle name="Separador de milhares 6 3" xfId="2091" xr:uid="{00000000-0005-0000-0000-0000B6140000}"/>
    <cellStyle name="Separador de milhares 6 3 2" xfId="2998" xr:uid="{00000000-0005-0000-0000-0000B7140000}"/>
    <cellStyle name="Separador de milhares 6 3 2 2" xfId="4615" xr:uid="{00000000-0005-0000-0000-0000B8140000}"/>
    <cellStyle name="Separador de milhares 6 3 2 2 2" xfId="7655" xr:uid="{0CB31419-652D-4F72-8318-DABCFA7B2B0C}"/>
    <cellStyle name="Separador de milhares 6 3 2 3" xfId="6389" xr:uid="{B9598FA3-9013-43EC-9BFB-BDE821658299}"/>
    <cellStyle name="Separador de milhares 6 3 3" xfId="3971" xr:uid="{00000000-0005-0000-0000-0000B9140000}"/>
    <cellStyle name="Separador de milhares 6 3 3 2" xfId="7130" xr:uid="{F8C9EA30-FBB1-4D21-90D2-D34981DF29DE}"/>
    <cellStyle name="Separador de milhares 6 3 4" xfId="6065" xr:uid="{0D9D0E4B-37A2-4F8B-8F6D-8F6D67F468A5}"/>
    <cellStyle name="Separador de milhares 6 4" xfId="2995" xr:uid="{00000000-0005-0000-0000-0000BA140000}"/>
    <cellStyle name="Separador de milhares 6 4 2" xfId="4612" xr:uid="{00000000-0005-0000-0000-0000BB140000}"/>
    <cellStyle name="Separador de milhares 6 4 2 2" xfId="7652" xr:uid="{8BBDB55C-E57C-46E1-9765-5732BD9121D4}"/>
    <cellStyle name="Separador de milhares 6 4 3" xfId="6386" xr:uid="{8773294A-BC7F-4B5A-AC78-4E428B59862A}"/>
    <cellStyle name="Separador de milhares 6 5" xfId="3968" xr:uid="{00000000-0005-0000-0000-0000BC140000}"/>
    <cellStyle name="Separador de milhares 6 5 2" xfId="7127" xr:uid="{3D62CF71-52EC-4529-BAE9-B4564A899F3A}"/>
    <cellStyle name="Separador de milhares 6 6" xfId="6062" xr:uid="{3B8998FD-F475-44E2-AC28-FDF85808F3AB}"/>
    <cellStyle name="Separador de milhares 7" xfId="2092" xr:uid="{00000000-0005-0000-0000-0000BD140000}"/>
    <cellStyle name="Separador de milhares 7 2" xfId="2093" xr:uid="{00000000-0005-0000-0000-0000BE140000}"/>
    <cellStyle name="Separador de milhares 7 2 2" xfId="6067" xr:uid="{AD1ED528-435B-412E-A8AF-86EDE70CDDAC}"/>
    <cellStyle name="Separador de milhares 7 3" xfId="2094" xr:uid="{00000000-0005-0000-0000-0000BF140000}"/>
    <cellStyle name="Separador de milhares 7 3 2" xfId="2095" xr:uid="{00000000-0005-0000-0000-0000C0140000}"/>
    <cellStyle name="Separador de milhares 7 3 2 2" xfId="3001" xr:uid="{00000000-0005-0000-0000-0000C1140000}"/>
    <cellStyle name="Separador de milhares 7 3 2 2 2" xfId="4618" xr:uid="{00000000-0005-0000-0000-0000C2140000}"/>
    <cellStyle name="Separador de milhares 7 3 2 2 2 2" xfId="7658" xr:uid="{D6018CEF-E05B-49A5-8984-B3EB5B2B5C1C}"/>
    <cellStyle name="Separador de milhares 7 3 2 2 3" xfId="6392" xr:uid="{09C9CB3D-0FAB-4FB3-AF46-1E96F5DE6298}"/>
    <cellStyle name="Separador de milhares 7 3 2 3" xfId="3975" xr:uid="{00000000-0005-0000-0000-0000C3140000}"/>
    <cellStyle name="Separador de milhares 7 3 2 3 2" xfId="7134" xr:uid="{D54DBFCC-ED28-4BD9-8E44-2D2BB701208A}"/>
    <cellStyle name="Separador de milhares 7 3 2 4" xfId="6069" xr:uid="{E47AECFB-F462-4CC0-8A3C-E607E240638D}"/>
    <cellStyle name="Separador de milhares 7 3 3" xfId="3000" xr:uid="{00000000-0005-0000-0000-0000C4140000}"/>
    <cellStyle name="Separador de milhares 7 3 3 2" xfId="4617" xr:uid="{00000000-0005-0000-0000-0000C5140000}"/>
    <cellStyle name="Separador de milhares 7 3 3 2 2" xfId="7657" xr:uid="{9A9A3320-2803-4E59-BB97-D134B264F90E}"/>
    <cellStyle name="Separador de milhares 7 3 3 3" xfId="6391" xr:uid="{C0881FC6-119C-4D93-BB33-533C5D4E69EC}"/>
    <cellStyle name="Separador de milhares 7 3 4" xfId="3974" xr:uid="{00000000-0005-0000-0000-0000C6140000}"/>
    <cellStyle name="Separador de milhares 7 3 4 2" xfId="7133" xr:uid="{01AC546F-F5B2-4AFD-80D6-D04A74DB1E3D}"/>
    <cellStyle name="Separador de milhares 7 3 5" xfId="6068" xr:uid="{850A7EC6-DD80-4087-BDB3-A45D5006BD45}"/>
    <cellStyle name="Separador de milhares 7 4" xfId="2096" xr:uid="{00000000-0005-0000-0000-0000C7140000}"/>
    <cellStyle name="Separador de milhares 7 4 2" xfId="3002" xr:uid="{00000000-0005-0000-0000-0000C8140000}"/>
    <cellStyle name="Separador de milhares 7 4 2 2" xfId="4619" xr:uid="{00000000-0005-0000-0000-0000C9140000}"/>
    <cellStyle name="Separador de milhares 7 4 2 2 2" xfId="7659" xr:uid="{A363BCF5-A3B7-4711-83C0-D53FF6EA2FB6}"/>
    <cellStyle name="Separador de milhares 7 4 2 3" xfId="6393" xr:uid="{CFA492AA-9834-4D8D-8EDA-6310ACCA3002}"/>
    <cellStyle name="Separador de milhares 7 4 3" xfId="3976" xr:uid="{00000000-0005-0000-0000-0000CA140000}"/>
    <cellStyle name="Separador de milhares 7 4 3 2" xfId="7135" xr:uid="{2B61F650-C0AE-4114-9BEB-79CAB6CC80B4}"/>
    <cellStyle name="Separador de milhares 7 4 4" xfId="6070" xr:uid="{970DEBEB-9807-462A-8E76-F6BABBB8F26C}"/>
    <cellStyle name="Separador de milhares 7 5" xfId="2999" xr:uid="{00000000-0005-0000-0000-0000CB140000}"/>
    <cellStyle name="Separador de milhares 7 5 2" xfId="4616" xr:uid="{00000000-0005-0000-0000-0000CC140000}"/>
    <cellStyle name="Separador de milhares 7 5 2 2" xfId="7656" xr:uid="{F0420FA9-FFF6-4A9E-921F-7BCB684828D8}"/>
    <cellStyle name="Separador de milhares 7 5 3" xfId="6390" xr:uid="{2D9F1BB1-B20D-4121-AFCD-9894AD2A93FB}"/>
    <cellStyle name="Separador de milhares 7 6" xfId="3972" xr:uid="{00000000-0005-0000-0000-0000CD140000}"/>
    <cellStyle name="Separador de milhares 7 6 2" xfId="7131" xr:uid="{C68A95A6-EC59-4776-9176-33E0986A74F6}"/>
    <cellStyle name="Separador de milhares 7 7" xfId="6066" xr:uid="{359AE73C-E8A9-4ACD-90B3-9F6B6C8CD749}"/>
    <cellStyle name="Separador de milhares 8" xfId="2097" xr:uid="{00000000-0005-0000-0000-0000CE140000}"/>
    <cellStyle name="Separador de milhares 8 2" xfId="2098" xr:uid="{00000000-0005-0000-0000-0000CF140000}"/>
    <cellStyle name="Separador de milhares 8 2 2" xfId="6072" xr:uid="{564347BE-FDCE-4B02-8A11-E46272D8639F}"/>
    <cellStyle name="Separador de milhares 8 3" xfId="2099" xr:uid="{00000000-0005-0000-0000-0000D0140000}"/>
    <cellStyle name="Separador de milhares 8 3 2" xfId="2100" xr:uid="{00000000-0005-0000-0000-0000D1140000}"/>
    <cellStyle name="Separador de milhares 8 3 2 2" xfId="3005" xr:uid="{00000000-0005-0000-0000-0000D2140000}"/>
    <cellStyle name="Separador de milhares 8 3 2 2 2" xfId="4622" xr:uid="{00000000-0005-0000-0000-0000D3140000}"/>
    <cellStyle name="Separador de milhares 8 3 2 2 2 2" xfId="7662" xr:uid="{4D2F87F6-1FA8-4BD3-9788-F3DE125703A5}"/>
    <cellStyle name="Separador de milhares 8 3 2 2 3" xfId="6396" xr:uid="{41765827-5D4F-45E4-999A-2E1FE5096B07}"/>
    <cellStyle name="Separador de milhares 8 3 2 3" xfId="3980" xr:uid="{00000000-0005-0000-0000-0000D4140000}"/>
    <cellStyle name="Separador de milhares 8 3 2 3 2" xfId="7139" xr:uid="{B10BCE07-A0CC-4804-81B6-17B2DA923AC2}"/>
    <cellStyle name="Separador de milhares 8 3 2 4" xfId="6074" xr:uid="{BB808228-D905-45B4-ADEF-84BDE453C709}"/>
    <cellStyle name="Separador de milhares 8 3 3" xfId="3004" xr:uid="{00000000-0005-0000-0000-0000D5140000}"/>
    <cellStyle name="Separador de milhares 8 3 3 2" xfId="4621" xr:uid="{00000000-0005-0000-0000-0000D6140000}"/>
    <cellStyle name="Separador de milhares 8 3 3 2 2" xfId="7661" xr:uid="{EF2AB6C5-C6CF-4B1A-BFCB-6611940D1C87}"/>
    <cellStyle name="Separador de milhares 8 3 3 3" xfId="6395" xr:uid="{1851BB36-1F09-43FB-B23C-A064D925B86A}"/>
    <cellStyle name="Separador de milhares 8 3 4" xfId="3979" xr:uid="{00000000-0005-0000-0000-0000D7140000}"/>
    <cellStyle name="Separador de milhares 8 3 4 2" xfId="7138" xr:uid="{F34C32EA-079D-4423-B735-5E41BD47DE4D}"/>
    <cellStyle name="Separador de milhares 8 3 5" xfId="6073" xr:uid="{D222CF31-5920-4E17-AA68-1CEE71B1804B}"/>
    <cellStyle name="Separador de milhares 8 4" xfId="2101" xr:uid="{00000000-0005-0000-0000-0000D8140000}"/>
    <cellStyle name="Separador de milhares 8 4 2" xfId="3006" xr:uid="{00000000-0005-0000-0000-0000D9140000}"/>
    <cellStyle name="Separador de milhares 8 4 2 2" xfId="4623" xr:uid="{00000000-0005-0000-0000-0000DA140000}"/>
    <cellStyle name="Separador de milhares 8 4 2 2 2" xfId="7663" xr:uid="{E1C93BF9-E1BF-4734-937A-80E2E695713D}"/>
    <cellStyle name="Separador de milhares 8 4 2 3" xfId="6397" xr:uid="{7732E6DE-3728-4F2F-82BE-5288E993588E}"/>
    <cellStyle name="Separador de milhares 8 4 3" xfId="3981" xr:uid="{00000000-0005-0000-0000-0000DB140000}"/>
    <cellStyle name="Separador de milhares 8 4 3 2" xfId="7140" xr:uid="{313911E2-978C-4184-B341-58635F2EE88B}"/>
    <cellStyle name="Separador de milhares 8 4 4" xfId="6075" xr:uid="{33F74EF9-2B81-467E-AECE-76E2AE988121}"/>
    <cellStyle name="Separador de milhares 8 5" xfId="3003" xr:uid="{00000000-0005-0000-0000-0000DC140000}"/>
    <cellStyle name="Separador de milhares 8 5 2" xfId="4620" xr:uid="{00000000-0005-0000-0000-0000DD140000}"/>
    <cellStyle name="Separador de milhares 8 5 2 2" xfId="7660" xr:uid="{F486791A-BD93-4B20-9F8D-9DDF7329135C}"/>
    <cellStyle name="Separador de milhares 8 5 3" xfId="6394" xr:uid="{A0FB6780-F9FA-406B-A519-C9F4C57D60AB}"/>
    <cellStyle name="Separador de milhares 8 6" xfId="3977" xr:uid="{00000000-0005-0000-0000-0000DE140000}"/>
    <cellStyle name="Separador de milhares 8 6 2" xfId="7136" xr:uid="{0A552ED9-33D9-4AD2-B3BD-0ED2260588CE}"/>
    <cellStyle name="Separador de milhares 8 7" xfId="6071" xr:uid="{1B7A5576-860D-462E-A9F2-591D82533545}"/>
    <cellStyle name="Separador de milhares 9" xfId="2102" xr:uid="{00000000-0005-0000-0000-0000DF140000}"/>
    <cellStyle name="Separador de milhares 9 2" xfId="2103" xr:uid="{00000000-0005-0000-0000-0000E0140000}"/>
    <cellStyle name="Separador de milhares 9 2 2" xfId="6076" xr:uid="{C96CEADB-E7E2-4180-90A9-A76493814F45}"/>
    <cellStyle name="Separador de milhares 9 3" xfId="2104" xr:uid="{00000000-0005-0000-0000-0000E1140000}"/>
    <cellStyle name="Separador de milhares 9 3 2" xfId="2105" xr:uid="{00000000-0005-0000-0000-0000E2140000}"/>
    <cellStyle name="Separador de milhares 9 3 2 2" xfId="3009" xr:uid="{00000000-0005-0000-0000-0000E3140000}"/>
    <cellStyle name="Separador de milhares 9 3 2 2 2" xfId="4626" xr:uid="{00000000-0005-0000-0000-0000E4140000}"/>
    <cellStyle name="Separador de milhares 9 3 2 3" xfId="3985" xr:uid="{00000000-0005-0000-0000-0000E5140000}"/>
    <cellStyle name="Separador de milhares 9 3 3" xfId="3008" xr:uid="{00000000-0005-0000-0000-0000E6140000}"/>
    <cellStyle name="Separador de milhares 9 3 3 2" xfId="4625" xr:uid="{00000000-0005-0000-0000-0000E7140000}"/>
    <cellStyle name="Separador de milhares 9 3 4" xfId="3984" xr:uid="{00000000-0005-0000-0000-0000E8140000}"/>
    <cellStyle name="Separador de milhares 9 4" xfId="2106" xr:uid="{00000000-0005-0000-0000-0000E9140000}"/>
    <cellStyle name="Separador de milhares 9 4 2" xfId="3010" xr:uid="{00000000-0005-0000-0000-0000EA140000}"/>
    <cellStyle name="Separador de milhares 9 4 2 2" xfId="4627" xr:uid="{00000000-0005-0000-0000-0000EB140000}"/>
    <cellStyle name="Separador de milhares 9 4 3" xfId="3986" xr:uid="{00000000-0005-0000-0000-0000EC140000}"/>
    <cellStyle name="Separador de milhares 9 5" xfId="3007" xr:uid="{00000000-0005-0000-0000-0000ED140000}"/>
    <cellStyle name="Separador de milhares 9 5 2" xfId="4624" xr:uid="{00000000-0005-0000-0000-0000EE140000}"/>
    <cellStyle name="Separador de milhares 9 6" xfId="3982" xr:uid="{00000000-0005-0000-0000-0000EF140000}"/>
    <cellStyle name="Separador de milhares_CÁLCULO %R DAS VENDAS" xfId="2107" xr:uid="{00000000-0005-0000-0000-0000F0140000}"/>
    <cellStyle name="SEPEntry" xfId="2108" xr:uid="{00000000-0005-0000-0000-0000F1140000}"/>
    <cellStyle name="Shade" xfId="2109" xr:uid="{00000000-0005-0000-0000-0000F2140000}"/>
    <cellStyle name="Shaded" xfId="2110" xr:uid="{00000000-0005-0000-0000-0000F3140000}"/>
    <cellStyle name="ShadedCells_Database" xfId="2111" xr:uid="{00000000-0005-0000-0000-0000F4140000}"/>
    <cellStyle name="Shading" xfId="2112" xr:uid="{00000000-0005-0000-0000-0000F5140000}"/>
    <cellStyle name="Share" xfId="2113" xr:uid="{00000000-0005-0000-0000-0000F6140000}"/>
    <cellStyle name="Share 2" xfId="2114" xr:uid="{00000000-0005-0000-0000-0000F7140000}"/>
    <cellStyle name="Share 2 2" xfId="3994" xr:uid="{00000000-0005-0000-0000-0000F8140000}"/>
    <cellStyle name="Share 3" xfId="3993" xr:uid="{00000000-0005-0000-0000-0000F9140000}"/>
    <cellStyle name="Shares" xfId="2115" xr:uid="{00000000-0005-0000-0000-0000FA140000}"/>
    <cellStyle name="Sheet Title" xfId="2116" xr:uid="{00000000-0005-0000-0000-0000FB140000}"/>
    <cellStyle name="ShOut" xfId="2117" xr:uid="{00000000-0005-0000-0000-0000FC140000}"/>
    <cellStyle name="Size10Pt" xfId="2118" xr:uid="{00000000-0005-0000-0000-0000FD140000}"/>
    <cellStyle name="Size12Pt" xfId="2119" xr:uid="{00000000-0005-0000-0000-0000FE140000}"/>
    <cellStyle name="Size8Pt" xfId="2120" xr:uid="{00000000-0005-0000-0000-0000FF140000}"/>
    <cellStyle name="SN" xfId="2121" xr:uid="{00000000-0005-0000-0000-000000150000}"/>
    <cellStyle name="Source" xfId="2122" xr:uid="{00000000-0005-0000-0000-000001150000}"/>
    <cellStyle name="Source Hed" xfId="2123" xr:uid="{00000000-0005-0000-0000-000002150000}"/>
    <cellStyle name="Source Superscript" xfId="2124" xr:uid="{00000000-0005-0000-0000-000003150000}"/>
    <cellStyle name="Source Text" xfId="2125" xr:uid="{00000000-0005-0000-0000-000004150000}"/>
    <cellStyle name="Space" xfId="2126" xr:uid="{00000000-0005-0000-0000-000005150000}"/>
    <cellStyle name="SS1000" xfId="2127" xr:uid="{00000000-0005-0000-0000-000006150000}"/>
    <cellStyle name="Standaard_Map2" xfId="2128" xr:uid="{00000000-0005-0000-0000-000007150000}"/>
    <cellStyle name="Standard" xfId="2129" xr:uid="{00000000-0005-0000-0000-000008150000}"/>
    <cellStyle name="Standard format" xfId="2130" xr:uid="{00000000-0005-0000-0000-000009150000}"/>
    <cellStyle name="Standard_Anpassen der Amortisation" xfId="2131" xr:uid="{00000000-0005-0000-0000-00000A150000}"/>
    <cellStyle name="State" xfId="2132" xr:uid="{00000000-0005-0000-0000-00000B150000}"/>
    <cellStyle name="std" xfId="2133" xr:uid="{00000000-0005-0000-0000-00000C150000}"/>
    <cellStyle name="step" xfId="2134" xr:uid="{00000000-0005-0000-0000-00000D150000}"/>
    <cellStyle name="step 2" xfId="2135" xr:uid="{00000000-0005-0000-0000-00000E150000}"/>
    <cellStyle name="step 2 2" xfId="3016" xr:uid="{00000000-0005-0000-0000-00000F150000}"/>
    <cellStyle name="step 2 2 2" xfId="4633" xr:uid="{00000000-0005-0000-0000-000010150000}"/>
    <cellStyle name="step 2 2 2 2" xfId="7669" xr:uid="{B56C9CD7-4AAE-4429-9007-A46F5257DF42}"/>
    <cellStyle name="step 2 2 3" xfId="5231" xr:uid="{00000000-0005-0000-0000-000011150000}"/>
    <cellStyle name="step 2 2 3 2" xfId="8214" xr:uid="{FA884167-4A93-4D01-8DFA-F49F1DBD1A46}"/>
    <cellStyle name="step 2 2 4" xfId="5417" xr:uid="{00000000-0005-0000-0000-000012150000}"/>
    <cellStyle name="step 2 2 4 2" xfId="8399" xr:uid="{4F2E3D76-0483-4CB8-B552-E9262DE81BE1}"/>
    <cellStyle name="step 2 2 5" xfId="5556" xr:uid="{00000000-0005-0000-0000-000013150000}"/>
    <cellStyle name="step 2 2 5 2" xfId="8538" xr:uid="{59EF492D-045B-4223-97FF-5D28C9825062}"/>
    <cellStyle name="step 2 2 6" xfId="5830" xr:uid="{00000000-0005-0000-0000-000014150000}"/>
    <cellStyle name="step 2 2 6 2" xfId="8808" xr:uid="{F3D7234D-E483-4360-81ED-B173DE9E2D1C}"/>
    <cellStyle name="step 2 2 7" xfId="6403" xr:uid="{6AEE1E38-FF5D-4DA4-8D1A-77D520DB42F1}"/>
    <cellStyle name="step 2 3" xfId="2541" xr:uid="{00000000-0005-0000-0000-000015150000}"/>
    <cellStyle name="step 2 3 2" xfId="4185" xr:uid="{00000000-0005-0000-0000-000016150000}"/>
    <cellStyle name="step 2 3 2 2" xfId="7328" xr:uid="{59DA7B03-EDF9-46EE-8110-355D6F3F7A5A}"/>
    <cellStyle name="step 2 3 3" xfId="4886" xr:uid="{00000000-0005-0000-0000-000017150000}"/>
    <cellStyle name="step 2 3 3 2" xfId="7878" xr:uid="{4A017A72-5197-4E6B-AA79-BBAF109FCF4F}"/>
    <cellStyle name="step 2 3 4" xfId="4007" xr:uid="{00000000-0005-0000-0000-000018150000}"/>
    <cellStyle name="step 2 3 4 2" xfId="7160" xr:uid="{70E25295-26CF-4E8C-A8A1-CF1ADC261ED3}"/>
    <cellStyle name="step 2 3 5" xfId="3354" xr:uid="{00000000-0005-0000-0000-000019150000}"/>
    <cellStyle name="step 2 3 5 2" xfId="6650" xr:uid="{82A665B9-80DE-456A-B674-E9B0B203FB76}"/>
    <cellStyle name="step 2 3 6" xfId="3938" xr:uid="{00000000-0005-0000-0000-00001A150000}"/>
    <cellStyle name="step 2 3 6 2" xfId="7097" xr:uid="{600864AC-C310-4E83-AB82-281A79DA36E6}"/>
    <cellStyle name="step 2 3 7" xfId="6088" xr:uid="{E11A73F1-59A4-422D-A146-694418BC0736}"/>
    <cellStyle name="step 2 4" xfId="2901" xr:uid="{00000000-0005-0000-0000-00001B150000}"/>
    <cellStyle name="step 2 4 2" xfId="4524" xr:uid="{00000000-0005-0000-0000-00001C150000}"/>
    <cellStyle name="step 2 4 2 2" xfId="7572" xr:uid="{D61D4949-35EE-4F5E-AD5B-C11EFAFBD91C}"/>
    <cellStyle name="step 2 4 3" xfId="5140" xr:uid="{00000000-0005-0000-0000-00001D150000}"/>
    <cellStyle name="step 2 4 3 2" xfId="8131" xr:uid="{7A630122-3704-49AB-9D8A-EE6E0844E7D8}"/>
    <cellStyle name="step 2 4 4" xfId="5499" xr:uid="{00000000-0005-0000-0000-00001E150000}"/>
    <cellStyle name="step 2 4 4 2" xfId="8481" xr:uid="{03D616C8-AD28-4DE1-BDC5-2D86124409BB}"/>
    <cellStyle name="step 2 4 5" xfId="5773" xr:uid="{00000000-0005-0000-0000-00001F150000}"/>
    <cellStyle name="step 2 4 5 2" xfId="8751" xr:uid="{7B2BA718-8F73-48D5-9F0B-C7379AEA5482}"/>
    <cellStyle name="step 2 4 6" xfId="6312" xr:uid="{44D0514F-12D7-45D5-9971-56698D44ECCE}"/>
    <cellStyle name="step 2 5" xfId="2546" xr:uid="{00000000-0005-0000-0000-000020150000}"/>
    <cellStyle name="step 2 5 2" xfId="4190" xr:uid="{00000000-0005-0000-0000-000021150000}"/>
    <cellStyle name="step 2 5 2 2" xfId="7333" xr:uid="{0A21297D-AC10-4A44-A578-485DF81C5C3F}"/>
    <cellStyle name="step 2 5 3" xfId="4891" xr:uid="{00000000-0005-0000-0000-000022150000}"/>
    <cellStyle name="step 2 5 3 2" xfId="7883" xr:uid="{0A21133C-C015-4E34-8FF2-8D62CE78055D}"/>
    <cellStyle name="step 2 5 4" xfId="3351" xr:uid="{00000000-0005-0000-0000-000023150000}"/>
    <cellStyle name="step 2 5 4 2" xfId="6647" xr:uid="{0B1FB7DA-8CA1-4755-8589-8F7D9445989E}"/>
    <cellStyle name="step 2 5 5" xfId="3944" xr:uid="{00000000-0005-0000-0000-000024150000}"/>
    <cellStyle name="step 2 5 5 2" xfId="7103" xr:uid="{C8290831-4883-4A8A-A31F-D8C9B2E245D1}"/>
    <cellStyle name="step 2 5 6" xfId="6093" xr:uid="{B662D5C9-C416-4C9B-A0D9-6F9F2B084C06}"/>
    <cellStyle name="step 2 6" xfId="4006" xr:uid="{00000000-0005-0000-0000-000025150000}"/>
    <cellStyle name="step 2 6 2" xfId="7159" xr:uid="{473D9D58-7BEB-478E-895D-E0B85163667F}"/>
    <cellStyle name="step 2 7" xfId="3674" xr:uid="{00000000-0005-0000-0000-000026150000}"/>
    <cellStyle name="step 2 7 2" xfId="6923" xr:uid="{3EB8989B-3CA6-4160-B32F-EDD55DA94015}"/>
    <cellStyle name="step 2 8" xfId="3394" xr:uid="{00000000-0005-0000-0000-000027150000}"/>
    <cellStyle name="step 2 8 2" xfId="6683" xr:uid="{5ABF4347-98C8-4530-95D2-42E3F064AC3A}"/>
    <cellStyle name="step 3" xfId="3015" xr:uid="{00000000-0005-0000-0000-000028150000}"/>
    <cellStyle name="step 3 2" xfId="4632" xr:uid="{00000000-0005-0000-0000-000029150000}"/>
    <cellStyle name="step 3 2 2" xfId="7668" xr:uid="{8B056634-2BEC-4949-8A66-C9040AF5197A}"/>
    <cellStyle name="step 3 3" xfId="5230" xr:uid="{00000000-0005-0000-0000-00002A150000}"/>
    <cellStyle name="step 3 3 2" xfId="8213" xr:uid="{E6F8EEAA-372F-440D-BA77-BD3029F78DC4}"/>
    <cellStyle name="step 3 4" xfId="5416" xr:uid="{00000000-0005-0000-0000-00002B150000}"/>
    <cellStyle name="step 3 4 2" xfId="8398" xr:uid="{53AC2005-4AD5-42C4-86DB-E9C92842B93C}"/>
    <cellStyle name="step 3 5" xfId="5555" xr:uid="{00000000-0005-0000-0000-00002C150000}"/>
    <cellStyle name="step 3 5 2" xfId="8537" xr:uid="{0541B600-B8C4-4D98-A255-9E13F63CEDA4}"/>
    <cellStyle name="step 3 6" xfId="5829" xr:uid="{00000000-0005-0000-0000-00002D150000}"/>
    <cellStyle name="step 3 6 2" xfId="8807" xr:uid="{7E557A88-F3F0-46F4-BE05-3E0693610AEC}"/>
    <cellStyle name="step 3 7" xfId="6402" xr:uid="{33A144B8-F0C3-45D7-A32D-BCFD53414784}"/>
    <cellStyle name="step 4" xfId="2542" xr:uid="{00000000-0005-0000-0000-00002E150000}"/>
    <cellStyle name="step 4 2" xfId="4186" xr:uid="{00000000-0005-0000-0000-00002F150000}"/>
    <cellStyle name="step 4 2 2" xfId="7329" xr:uid="{74A7E4E7-EEF4-48A1-AD14-052EB4B0FDBD}"/>
    <cellStyle name="step 4 3" xfId="4887" xr:uid="{00000000-0005-0000-0000-000030150000}"/>
    <cellStyle name="step 4 3 2" xfId="7879" xr:uid="{19835CD1-E6A4-4283-80C4-E495B7F1179A}"/>
    <cellStyle name="step 4 4" xfId="4008" xr:uid="{00000000-0005-0000-0000-000031150000}"/>
    <cellStyle name="step 4 4 2" xfId="7161" xr:uid="{8C0CDD45-5B1D-4A82-8A0D-4355D62BD62D}"/>
    <cellStyle name="step 4 5" xfId="5209" xr:uid="{00000000-0005-0000-0000-000032150000}"/>
    <cellStyle name="step 4 5 2" xfId="8192" xr:uid="{830AF90C-81E7-4B55-B428-E393D55AECF7}"/>
    <cellStyle name="step 4 6" xfId="3939" xr:uid="{00000000-0005-0000-0000-000033150000}"/>
    <cellStyle name="step 4 6 2" xfId="7098" xr:uid="{A0EC5557-EEEB-465E-B65E-4CC4D341506D}"/>
    <cellStyle name="step 4 7" xfId="6089" xr:uid="{4B67DC76-0743-49FE-9C77-86B97F897B55}"/>
    <cellStyle name="step 5" xfId="3111" xr:uid="{00000000-0005-0000-0000-000034150000}"/>
    <cellStyle name="step 5 2" xfId="4723" xr:uid="{00000000-0005-0000-0000-000035150000}"/>
    <cellStyle name="step 5 2 2" xfId="7757" xr:uid="{5077F577-3DDC-4B45-9F0E-C51D384F81A3}"/>
    <cellStyle name="step 5 3" xfId="5323" xr:uid="{00000000-0005-0000-0000-000036150000}"/>
    <cellStyle name="step 5 3 2" xfId="8306" xr:uid="{5FB770BB-6653-467E-91D6-9E3B9E22E3DE}"/>
    <cellStyle name="step 5 4" xfId="5645" xr:uid="{00000000-0005-0000-0000-000037150000}"/>
    <cellStyle name="step 5 4 2" xfId="8626" xr:uid="{9B5D4720-A541-4BB1-9A7C-68F53DA1445F}"/>
    <cellStyle name="step 5 5" xfId="5918" xr:uid="{00000000-0005-0000-0000-000038150000}"/>
    <cellStyle name="step 5 5 2" xfId="8896" xr:uid="{FD5AB43E-62C7-4C80-84D3-10E75E54A1CD}"/>
    <cellStyle name="step 5 6" xfId="6479" xr:uid="{1565C1E5-D768-4DB8-9C12-0CFC10A58780}"/>
    <cellStyle name="step 6" xfId="2549" xr:uid="{00000000-0005-0000-0000-000039150000}"/>
    <cellStyle name="step 6 2" xfId="4192" xr:uid="{00000000-0005-0000-0000-00003A150000}"/>
    <cellStyle name="step 6 2 2" xfId="7335" xr:uid="{1E9E3384-BCFA-4249-B438-12CC416848A3}"/>
    <cellStyle name="step 6 3" xfId="4894" xr:uid="{00000000-0005-0000-0000-00003B150000}"/>
    <cellStyle name="step 6 3 2" xfId="7886" xr:uid="{963B6B24-D6AD-471A-BEB9-2CA2A6F7F9B6}"/>
    <cellStyle name="step 6 4" xfId="3350" xr:uid="{00000000-0005-0000-0000-00003C150000}"/>
    <cellStyle name="step 6 4 2" xfId="6646" xr:uid="{0125511D-0C79-40A8-A141-DFBE139305C4}"/>
    <cellStyle name="step 6 5" xfId="3947" xr:uid="{00000000-0005-0000-0000-00003D150000}"/>
    <cellStyle name="step 6 5 2" xfId="7106" xr:uid="{1FD55166-D41B-4389-A810-63B7AC2FB804}"/>
    <cellStyle name="step 6 6" xfId="6095" xr:uid="{4DED56B0-49E4-4604-958A-4BA2B68DF22C}"/>
    <cellStyle name="step 7" xfId="4005" xr:uid="{00000000-0005-0000-0000-00003E150000}"/>
    <cellStyle name="step 7 2" xfId="7158" xr:uid="{6F6D030B-14BA-4BA0-AE32-4B277F80346C}"/>
    <cellStyle name="step 8" xfId="3673" xr:uid="{00000000-0005-0000-0000-00003F150000}"/>
    <cellStyle name="step 8 2" xfId="6922" xr:uid="{426F1D04-3C01-4D07-9D00-E7F5F3EF799A}"/>
    <cellStyle name="step 9" xfId="3395" xr:uid="{00000000-0005-0000-0000-000040150000}"/>
    <cellStyle name="step 9 2" xfId="6684" xr:uid="{D61493B3-0E9F-4395-99D1-26C279BD5901}"/>
    <cellStyle name="Stock price" xfId="2136" xr:uid="{00000000-0005-0000-0000-000041150000}"/>
    <cellStyle name="Strikethru" xfId="2137" xr:uid="{00000000-0005-0000-0000-000042150000}"/>
    <cellStyle name="STYL1 - Style1" xfId="2138" xr:uid="{00000000-0005-0000-0000-000043150000}"/>
    <cellStyle name="Style 1" xfId="2139" xr:uid="{00000000-0005-0000-0000-000044150000}"/>
    <cellStyle name="Style 1 2" xfId="2140" xr:uid="{00000000-0005-0000-0000-000045150000}"/>
    <cellStyle name="Style 1 3" xfId="2141" xr:uid="{00000000-0005-0000-0000-000046150000}"/>
    <cellStyle name="Style 2" xfId="2142" xr:uid="{00000000-0005-0000-0000-000047150000}"/>
    <cellStyle name="Style 3" xfId="2143" xr:uid="{00000000-0005-0000-0000-000048150000}"/>
    <cellStyle name="Style D green" xfId="2144" xr:uid="{00000000-0005-0000-0000-000049150000}"/>
    <cellStyle name="Style E" xfId="2145" xr:uid="{00000000-0005-0000-0000-00004A150000}"/>
    <cellStyle name="Style H" xfId="2146" xr:uid="{00000000-0005-0000-0000-00004B150000}"/>
    <cellStyle name="style1 - Style1" xfId="2147" xr:uid="{00000000-0005-0000-0000-00004C150000}"/>
    <cellStyle name="style2 - Style2" xfId="2148" xr:uid="{00000000-0005-0000-0000-00004D150000}"/>
    <cellStyle name="style3 - Style3" xfId="2149" xr:uid="{00000000-0005-0000-0000-00004E150000}"/>
    <cellStyle name="style4 - Style4" xfId="2150" xr:uid="{00000000-0005-0000-0000-00004F150000}"/>
    <cellStyle name="Sub total" xfId="2151" xr:uid="{00000000-0005-0000-0000-000050150000}"/>
    <cellStyle name="Sub total 10" xfId="5444" xr:uid="{00000000-0005-0000-0000-000051150000}"/>
    <cellStyle name="Sub total 10 2" xfId="8426" xr:uid="{5AD134FA-5D65-49D9-8805-18F612026E96}"/>
    <cellStyle name="Sub total 2" xfId="2152" xr:uid="{00000000-0005-0000-0000-000052150000}"/>
    <cellStyle name="Sub total 2 2" xfId="2153" xr:uid="{00000000-0005-0000-0000-000053150000}"/>
    <cellStyle name="Sub total 2 2 2" xfId="3019" xr:uid="{00000000-0005-0000-0000-000054150000}"/>
    <cellStyle name="Sub total 2 2 2 2" xfId="4636" xr:uid="{00000000-0005-0000-0000-000055150000}"/>
    <cellStyle name="Sub total 2 2 2 2 2" xfId="7672" xr:uid="{B9609698-1A9A-41C8-9D09-CA85CA61BC1C}"/>
    <cellStyle name="Sub total 2 2 2 3" xfId="5234" xr:uid="{00000000-0005-0000-0000-000056150000}"/>
    <cellStyle name="Sub total 2 2 2 3 2" xfId="8217" xr:uid="{78AA1224-A7D9-4510-8606-1C7BE99DA133}"/>
    <cellStyle name="Sub total 2 2 2 4" xfId="5420" xr:uid="{00000000-0005-0000-0000-000057150000}"/>
    <cellStyle name="Sub total 2 2 2 4 2" xfId="8402" xr:uid="{F3ADCEBF-F755-4990-AE39-AAF99F5CF31A}"/>
    <cellStyle name="Sub total 2 2 2 5" xfId="5559" xr:uid="{00000000-0005-0000-0000-000058150000}"/>
    <cellStyle name="Sub total 2 2 2 5 2" xfId="8541" xr:uid="{E1A95921-2932-4B4A-B1C7-C58F1372B846}"/>
    <cellStyle name="Sub total 2 2 2 6" xfId="5833" xr:uid="{00000000-0005-0000-0000-000059150000}"/>
    <cellStyle name="Sub total 2 2 2 6 2" xfId="8811" xr:uid="{FC83BB07-ECB2-420D-8495-00A11CCFAEE9}"/>
    <cellStyle name="Sub total 2 2 3" xfId="2536" xr:uid="{00000000-0005-0000-0000-00005A150000}"/>
    <cellStyle name="Sub total 2 2 3 2" xfId="4180" xr:uid="{00000000-0005-0000-0000-00005B150000}"/>
    <cellStyle name="Sub total 2 2 3 2 2" xfId="7323" xr:uid="{A6E5D828-82BC-48B9-9D01-C7014C1671C0}"/>
    <cellStyle name="Sub total 2 2 3 3" xfId="4881" xr:uid="{00000000-0005-0000-0000-00005C150000}"/>
    <cellStyle name="Sub total 2 2 3 3 2" xfId="7873" xr:uid="{B1926A20-2A83-47F9-8666-AEB7280D847A}"/>
    <cellStyle name="Sub total 2 2 3 4" xfId="3357" xr:uid="{00000000-0005-0000-0000-00005D150000}"/>
    <cellStyle name="Sub total 2 2 3 4 2" xfId="6653" xr:uid="{8BA4D8AF-9752-45DF-A7B1-DED559CEBD76}"/>
    <cellStyle name="Sub total 2 2 3 5" xfId="3933" xr:uid="{00000000-0005-0000-0000-00005E150000}"/>
    <cellStyle name="Sub total 2 2 3 5 2" xfId="7092" xr:uid="{3815E648-5DA4-4E4D-8E5B-E74D24CEFCA7}"/>
    <cellStyle name="Sub total 2 2 3 6" xfId="6083" xr:uid="{65F900BB-E066-473F-9531-78078A31C5B9}"/>
    <cellStyle name="Sub total 2 2 4" xfId="2903" xr:uid="{00000000-0005-0000-0000-00005F150000}"/>
    <cellStyle name="Sub total 2 2 4 2" xfId="4526" xr:uid="{00000000-0005-0000-0000-000060150000}"/>
    <cellStyle name="Sub total 2 2 4 2 2" xfId="7574" xr:uid="{AEE2C4F2-EAB8-40ED-A31B-591EA1633C46}"/>
    <cellStyle name="Sub total 2 2 4 3" xfId="5142" xr:uid="{00000000-0005-0000-0000-000061150000}"/>
    <cellStyle name="Sub total 2 2 4 3 2" xfId="8133" xr:uid="{80B637B9-2ADE-4E53-8F35-2C4981F48C2A}"/>
    <cellStyle name="Sub total 2 2 4 4" xfId="5501" xr:uid="{00000000-0005-0000-0000-000062150000}"/>
    <cellStyle name="Sub total 2 2 4 4 2" xfId="8483" xr:uid="{D74CC92B-5300-415B-9747-73EDF2ACF1A4}"/>
    <cellStyle name="Sub total 2 2 4 5" xfId="5775" xr:uid="{00000000-0005-0000-0000-000063150000}"/>
    <cellStyle name="Sub total 2 2 4 5 2" xfId="8753" xr:uid="{88327313-D6C6-4257-B6B6-A615BFEAC25C}"/>
    <cellStyle name="Sub total 2 2 4 6" xfId="6314" xr:uid="{1A5E0C1F-522C-4BC9-91E9-C74648A4A594}"/>
    <cellStyle name="Sub total 2 2 5" xfId="4021" xr:uid="{00000000-0005-0000-0000-000064150000}"/>
    <cellStyle name="Sub total 2 2 5 2" xfId="7174" xr:uid="{E7CE0FF3-AE6E-413A-A272-66A76D200166}"/>
    <cellStyle name="Sub total 2 2 6" xfId="3391" xr:uid="{00000000-0005-0000-0000-000065150000}"/>
    <cellStyle name="Sub total 2 2 6 2" xfId="6680" xr:uid="{44742A5E-B178-4388-B51A-D7D08837DBA7}"/>
    <cellStyle name="Sub total 2 2 7" xfId="5443" xr:uid="{00000000-0005-0000-0000-000066150000}"/>
    <cellStyle name="Sub total 2 2 7 2" xfId="8425" xr:uid="{16D04A14-B156-439D-A378-40F969F19D64}"/>
    <cellStyle name="Sub total 2 3" xfId="3018" xr:uid="{00000000-0005-0000-0000-000067150000}"/>
    <cellStyle name="Sub total 2 3 2" xfId="4635" xr:uid="{00000000-0005-0000-0000-000068150000}"/>
    <cellStyle name="Sub total 2 3 2 2" xfId="7671" xr:uid="{DD6EFBD6-D58A-49E6-B823-4FCBC844ABFF}"/>
    <cellStyle name="Sub total 2 3 3" xfId="5233" xr:uid="{00000000-0005-0000-0000-000069150000}"/>
    <cellStyle name="Sub total 2 3 3 2" xfId="8216" xr:uid="{92EA232B-8A50-4C58-8458-79580C2A9D05}"/>
    <cellStyle name="Sub total 2 3 4" xfId="5419" xr:uid="{00000000-0005-0000-0000-00006A150000}"/>
    <cellStyle name="Sub total 2 3 4 2" xfId="8401" xr:uid="{5B60B857-C125-45BA-9D99-996C25BF6D6E}"/>
    <cellStyle name="Sub total 2 3 5" xfId="5558" xr:uid="{00000000-0005-0000-0000-00006B150000}"/>
    <cellStyle name="Sub total 2 3 5 2" xfId="8540" xr:uid="{6295328F-1EB5-4AB3-BFB4-A3A0FBE7F46F}"/>
    <cellStyle name="Sub total 2 3 6" xfId="5832" xr:uid="{00000000-0005-0000-0000-00006C150000}"/>
    <cellStyle name="Sub total 2 3 6 2" xfId="8810" xr:uid="{4D7C578A-8DBE-46CB-A094-F8EBA5ACE85D}"/>
    <cellStyle name="Sub total 2 4" xfId="2537" xr:uid="{00000000-0005-0000-0000-00006D150000}"/>
    <cellStyle name="Sub total 2 4 2" xfId="4181" xr:uid="{00000000-0005-0000-0000-00006E150000}"/>
    <cellStyle name="Sub total 2 4 2 2" xfId="7324" xr:uid="{34805237-DCD7-4F22-92AD-FB3336E37FC7}"/>
    <cellStyle name="Sub total 2 4 3" xfId="4882" xr:uid="{00000000-0005-0000-0000-00006F150000}"/>
    <cellStyle name="Sub total 2 4 3 2" xfId="7874" xr:uid="{9EB84F34-6997-4514-902B-F9ED8111FDAA}"/>
    <cellStyle name="Sub total 2 4 4" xfId="3356" xr:uid="{00000000-0005-0000-0000-000070150000}"/>
    <cellStyle name="Sub total 2 4 4 2" xfId="6652" xr:uid="{49798B99-D0E0-402E-BF3C-5A6E81857180}"/>
    <cellStyle name="Sub total 2 4 5" xfId="3934" xr:uid="{00000000-0005-0000-0000-000071150000}"/>
    <cellStyle name="Sub total 2 4 5 2" xfId="7093" xr:uid="{6D18998C-E3D0-486D-BED5-276E372F0854}"/>
    <cellStyle name="Sub total 2 4 6" xfId="6084" xr:uid="{F1E0E512-85A7-458C-822E-85E4CDED16FE}"/>
    <cellStyle name="Sub total 2 5" xfId="2902" xr:uid="{00000000-0005-0000-0000-000072150000}"/>
    <cellStyle name="Sub total 2 5 2" xfId="4525" xr:uid="{00000000-0005-0000-0000-000073150000}"/>
    <cellStyle name="Sub total 2 5 2 2" xfId="7573" xr:uid="{54948200-5F83-4307-8CE3-5543E635A3B6}"/>
    <cellStyle name="Sub total 2 5 3" xfId="5141" xr:uid="{00000000-0005-0000-0000-000074150000}"/>
    <cellStyle name="Sub total 2 5 3 2" xfId="8132" xr:uid="{7643873B-3CF4-4A18-85DD-CF3B2F21D91A}"/>
    <cellStyle name="Sub total 2 5 4" xfId="5500" xr:uid="{00000000-0005-0000-0000-000075150000}"/>
    <cellStyle name="Sub total 2 5 4 2" xfId="8482" xr:uid="{2D640D1B-C265-4594-A3EB-1FCBCE2411D1}"/>
    <cellStyle name="Sub total 2 5 5" xfId="5774" xr:uid="{00000000-0005-0000-0000-000076150000}"/>
    <cellStyle name="Sub total 2 5 5 2" xfId="8752" xr:uid="{368C9E55-07DC-421B-A5BA-FD0267CE0CC3}"/>
    <cellStyle name="Sub total 2 5 6" xfId="6313" xr:uid="{B1977E2D-3D84-4135-9632-28948D1DC391}"/>
    <cellStyle name="Sub total 2 6" xfId="4020" xr:uid="{00000000-0005-0000-0000-000077150000}"/>
    <cellStyle name="Sub total 2 6 2" xfId="7173" xr:uid="{9B536CA2-2AAD-434A-8187-0C17B354B8DB}"/>
    <cellStyle name="Sub total 2 7" xfId="3392" xr:uid="{00000000-0005-0000-0000-000078150000}"/>
    <cellStyle name="Sub total 2 7 2" xfId="6681" xr:uid="{AB7810B2-D44A-4408-9F70-936B7FC64D1E}"/>
    <cellStyle name="Sub total 2 8" xfId="4066" xr:uid="{00000000-0005-0000-0000-000079150000}"/>
    <cellStyle name="Sub total 2 8 2" xfId="7212" xr:uid="{86590A7E-6C58-4E0B-9BAB-23BD29BF5C45}"/>
    <cellStyle name="Sub total 3" xfId="2154" xr:uid="{00000000-0005-0000-0000-00007A150000}"/>
    <cellStyle name="Sub total 3 2" xfId="3020" xr:uid="{00000000-0005-0000-0000-00007B150000}"/>
    <cellStyle name="Sub total 3 2 2" xfId="4637" xr:uid="{00000000-0005-0000-0000-00007C150000}"/>
    <cellStyle name="Sub total 3 2 2 2" xfId="7673" xr:uid="{2DE4107F-CF3A-4AAE-91C2-F6A638D3B6F6}"/>
    <cellStyle name="Sub total 3 2 3" xfId="5235" xr:uid="{00000000-0005-0000-0000-00007D150000}"/>
    <cellStyle name="Sub total 3 2 3 2" xfId="8218" xr:uid="{00676D8E-B4F9-49B0-A528-498DB495397B}"/>
    <cellStyle name="Sub total 3 2 4" xfId="5421" xr:uid="{00000000-0005-0000-0000-00007E150000}"/>
    <cellStyle name="Sub total 3 2 4 2" xfId="8403" xr:uid="{ED69F90D-93A3-4C1A-9F86-5BA81087820B}"/>
    <cellStyle name="Sub total 3 2 5" xfId="5560" xr:uid="{00000000-0005-0000-0000-00007F150000}"/>
    <cellStyle name="Sub total 3 2 5 2" xfId="8542" xr:uid="{86A2F04F-B8F9-4924-89C0-76249A941149}"/>
    <cellStyle name="Sub total 3 2 6" xfId="5834" xr:uid="{00000000-0005-0000-0000-000080150000}"/>
    <cellStyle name="Sub total 3 2 6 2" xfId="8812" xr:uid="{C097F90D-389A-4AB3-94FA-E3EC5CF0D27B}"/>
    <cellStyle name="Sub total 3 3" xfId="2535" xr:uid="{00000000-0005-0000-0000-000081150000}"/>
    <cellStyle name="Sub total 3 3 2" xfId="4179" xr:uid="{00000000-0005-0000-0000-000082150000}"/>
    <cellStyle name="Sub total 3 3 2 2" xfId="7322" xr:uid="{21627E21-B656-46FE-82BF-90396601A76E}"/>
    <cellStyle name="Sub total 3 3 3" xfId="4880" xr:uid="{00000000-0005-0000-0000-000083150000}"/>
    <cellStyle name="Sub total 3 3 3 2" xfId="7872" xr:uid="{1DD72708-59B2-44E8-981D-1EBF871AE266}"/>
    <cellStyle name="Sub total 3 3 4" xfId="3358" xr:uid="{00000000-0005-0000-0000-000084150000}"/>
    <cellStyle name="Sub total 3 3 4 2" xfId="6654" xr:uid="{28D082DE-DE7A-490B-A127-E78980108081}"/>
    <cellStyle name="Sub total 3 3 5" xfId="3932" xr:uid="{00000000-0005-0000-0000-000085150000}"/>
    <cellStyle name="Sub total 3 3 5 2" xfId="7091" xr:uid="{CB98A02F-9077-4E5B-984F-1FBEA9A7F520}"/>
    <cellStyle name="Sub total 3 3 6" xfId="6082" xr:uid="{6AFA39C1-2D3F-4AB6-93DF-3A0A9F3516E1}"/>
    <cellStyle name="Sub total 3 4" xfId="3109" xr:uid="{00000000-0005-0000-0000-000086150000}"/>
    <cellStyle name="Sub total 3 4 2" xfId="4721" xr:uid="{00000000-0005-0000-0000-000087150000}"/>
    <cellStyle name="Sub total 3 4 2 2" xfId="7755" xr:uid="{F6ECCB32-9DA9-490F-AB50-4AE4FA509B26}"/>
    <cellStyle name="Sub total 3 4 3" xfId="5321" xr:uid="{00000000-0005-0000-0000-000088150000}"/>
    <cellStyle name="Sub total 3 4 3 2" xfId="8304" xr:uid="{D7E21606-1665-4363-9892-42DEC4A5B501}"/>
    <cellStyle name="Sub total 3 4 4" xfId="5643" xr:uid="{00000000-0005-0000-0000-000089150000}"/>
    <cellStyle name="Sub total 3 4 4 2" xfId="8624" xr:uid="{37F0B182-CC2F-4097-AAAC-27A288E1691E}"/>
    <cellStyle name="Sub total 3 4 5" xfId="5916" xr:uid="{00000000-0005-0000-0000-00008A150000}"/>
    <cellStyle name="Sub total 3 4 5 2" xfId="8894" xr:uid="{5ADBD8C1-76BB-47C6-9B2D-DAC2B1171C74}"/>
    <cellStyle name="Sub total 3 4 6" xfId="6477" xr:uid="{2A089633-BB84-4121-9A2E-84CDFBBD7530}"/>
    <cellStyle name="Sub total 3 5" xfId="4022" xr:uid="{00000000-0005-0000-0000-00008B150000}"/>
    <cellStyle name="Sub total 3 5 2" xfId="7175" xr:uid="{2ECC5CFE-F5A3-4482-A0DD-2CCBBDD1763B}"/>
    <cellStyle name="Sub total 3 6" xfId="3390" xr:uid="{00000000-0005-0000-0000-00008C150000}"/>
    <cellStyle name="Sub total 3 6 2" xfId="6679" xr:uid="{EF20DF98-14DA-4EBD-9A3D-9692FD3BAF7F}"/>
    <cellStyle name="Sub total 3 7" xfId="5143" xr:uid="{00000000-0005-0000-0000-00008D150000}"/>
    <cellStyle name="Sub total 3 7 2" xfId="8134" xr:uid="{6E29635B-3A74-4E98-AB2B-4DC9403DB7CB}"/>
    <cellStyle name="Sub total 4" xfId="2472" xr:uid="{00000000-0005-0000-0000-00008E150000}"/>
    <cellStyle name="Sub total 4 2" xfId="3093" xr:uid="{00000000-0005-0000-0000-00008F150000}"/>
    <cellStyle name="Sub total 4 2 2" xfId="4706" xr:uid="{00000000-0005-0000-0000-000090150000}"/>
    <cellStyle name="Sub total 4 2 2 2" xfId="7741" xr:uid="{F68327DD-BA02-48EE-B437-01AC5BE06A67}"/>
    <cellStyle name="Sub total 4 2 3" xfId="5306" xr:uid="{00000000-0005-0000-0000-000091150000}"/>
    <cellStyle name="Sub total 4 2 3 2" xfId="8289" xr:uid="{316ACE17-4710-4255-9FF1-EE327D9CE9B7}"/>
    <cellStyle name="Sub total 4 2 4" xfId="5445" xr:uid="{00000000-0005-0000-0000-000092150000}"/>
    <cellStyle name="Sub total 4 2 4 2" xfId="8427" xr:uid="{A36A3BB0-504E-4835-BB15-C702D2A65C9C}"/>
    <cellStyle name="Sub total 4 2 5" xfId="5627" xr:uid="{00000000-0005-0000-0000-000093150000}"/>
    <cellStyle name="Sub total 4 2 5 2" xfId="8609" xr:uid="{97A86DF4-8D13-4AC4-8196-C1CEADF29F2A}"/>
    <cellStyle name="Sub total 4 2 6" xfId="5901" xr:uid="{00000000-0005-0000-0000-000094150000}"/>
    <cellStyle name="Sub total 4 2 6 2" xfId="8879" xr:uid="{EB56B829-2E47-45D1-8702-2D84F35D5103}"/>
    <cellStyle name="Sub total 4 3" xfId="3128" xr:uid="{00000000-0005-0000-0000-000095150000}"/>
    <cellStyle name="Sub total 4 3 2" xfId="4740" xr:uid="{00000000-0005-0000-0000-000096150000}"/>
    <cellStyle name="Sub total 4 3 2 2" xfId="7774" xr:uid="{7EED0845-69BB-4C3D-A5C9-7D9346FB734F}"/>
    <cellStyle name="Sub total 4 3 3" xfId="5340" xr:uid="{00000000-0005-0000-0000-000097150000}"/>
    <cellStyle name="Sub total 4 3 3 2" xfId="8323" xr:uid="{F6E00A81-EF71-47FD-AB58-FD1E0BCD8A4D}"/>
    <cellStyle name="Sub total 4 3 4" xfId="5662" xr:uid="{00000000-0005-0000-0000-000098150000}"/>
    <cellStyle name="Sub total 4 3 4 2" xfId="8643" xr:uid="{685D4BBC-2D2A-48FC-BA56-3DD3BB2AA576}"/>
    <cellStyle name="Sub total 4 3 5" xfId="5935" xr:uid="{00000000-0005-0000-0000-000099150000}"/>
    <cellStyle name="Sub total 4 3 5 2" xfId="8913" xr:uid="{7653B565-205B-476A-BCBA-0953B026BFA7}"/>
    <cellStyle name="Sub total 4 3 6" xfId="6495" xr:uid="{94BF3396-4AD4-4F49-A4C7-1AB16425CD9D}"/>
    <cellStyle name="Sub total 4 4" xfId="3134" xr:uid="{00000000-0005-0000-0000-00009A150000}"/>
    <cellStyle name="Sub total 4 4 2" xfId="4746" xr:uid="{00000000-0005-0000-0000-00009B150000}"/>
    <cellStyle name="Sub total 4 4 2 2" xfId="7780" xr:uid="{1383206D-9CDC-4F84-AE48-00454E56DB8D}"/>
    <cellStyle name="Sub total 4 4 3" xfId="5346" xr:uid="{00000000-0005-0000-0000-00009C150000}"/>
    <cellStyle name="Sub total 4 4 3 2" xfId="8329" xr:uid="{0CE79A3E-AA1D-41C7-B638-D3FA440B0F85}"/>
    <cellStyle name="Sub total 4 4 4" xfId="5668" xr:uid="{00000000-0005-0000-0000-00009D150000}"/>
    <cellStyle name="Sub total 4 4 4 2" xfId="8649" xr:uid="{A7D5303C-9D16-4533-8212-B7B32F8D82D4}"/>
    <cellStyle name="Sub total 4 4 5" xfId="5941" xr:uid="{00000000-0005-0000-0000-00009E150000}"/>
    <cellStyle name="Sub total 4 4 5 2" xfId="8919" xr:uid="{9BE1DD48-85ED-41E3-AA64-C3F86F7A56CF}"/>
    <cellStyle name="Sub total 4 4 6" xfId="6501" xr:uid="{CC423935-E12B-4EA8-AC18-4AE54E23A64E}"/>
    <cellStyle name="Sub total 4 5" xfId="4140" xr:uid="{00000000-0005-0000-0000-00009F150000}"/>
    <cellStyle name="Sub total 4 5 2" xfId="7284" xr:uid="{66876A79-76F5-4BF9-A00E-52EBFE1EB95E}"/>
    <cellStyle name="Sub total 4 6" xfId="5200" xr:uid="{00000000-0005-0000-0000-0000A0150000}"/>
    <cellStyle name="Sub total 4 6 2" xfId="8184" xr:uid="{4258B7D7-CD94-4F2C-8A5B-3A85F2B319AA}"/>
    <cellStyle name="Sub total 4 7" xfId="4133" xr:uid="{00000000-0005-0000-0000-0000A1150000}"/>
    <cellStyle name="Sub total 4 7 2" xfId="7278" xr:uid="{F88928C7-457D-4826-AFC8-DBB68DF4ACFE}"/>
    <cellStyle name="Sub total 5" xfId="3017" xr:uid="{00000000-0005-0000-0000-0000A2150000}"/>
    <cellStyle name="Sub total 5 2" xfId="4634" xr:uid="{00000000-0005-0000-0000-0000A3150000}"/>
    <cellStyle name="Sub total 5 2 2" xfId="7670" xr:uid="{65B07A41-074C-4A31-A62C-13B0009C424C}"/>
    <cellStyle name="Sub total 5 3" xfId="5232" xr:uid="{00000000-0005-0000-0000-0000A4150000}"/>
    <cellStyle name="Sub total 5 3 2" xfId="8215" xr:uid="{9E17E02D-4EDF-421C-AC47-73795F7406FE}"/>
    <cellStyle name="Sub total 5 4" xfId="5418" xr:uid="{00000000-0005-0000-0000-0000A5150000}"/>
    <cellStyle name="Sub total 5 4 2" xfId="8400" xr:uid="{DAB109E2-D095-459C-ACEE-E17D24E58247}"/>
    <cellStyle name="Sub total 5 5" xfId="5557" xr:uid="{00000000-0005-0000-0000-0000A6150000}"/>
    <cellStyle name="Sub total 5 5 2" xfId="8539" xr:uid="{92F2CB29-EC00-401D-A431-1533BCB47CD7}"/>
    <cellStyle name="Sub total 5 6" xfId="5831" xr:uid="{00000000-0005-0000-0000-0000A7150000}"/>
    <cellStyle name="Sub total 5 6 2" xfId="8809" xr:uid="{84A981DA-79F1-49A5-A99D-DEB9C19C37A9}"/>
    <cellStyle name="Sub total 6" xfId="2538" xr:uid="{00000000-0005-0000-0000-0000A8150000}"/>
    <cellStyle name="Sub total 6 2" xfId="4182" xr:uid="{00000000-0005-0000-0000-0000A9150000}"/>
    <cellStyle name="Sub total 6 2 2" xfId="7325" xr:uid="{34F70945-37DE-4B32-9B63-1ECD12B95929}"/>
    <cellStyle name="Sub total 6 3" xfId="4883" xr:uid="{00000000-0005-0000-0000-0000AA150000}"/>
    <cellStyle name="Sub total 6 3 2" xfId="7875" xr:uid="{1A4A321E-03F9-47C8-A20C-04A537499E93}"/>
    <cellStyle name="Sub total 6 4" xfId="3355" xr:uid="{00000000-0005-0000-0000-0000AB150000}"/>
    <cellStyle name="Sub total 6 4 2" xfId="6651" xr:uid="{D989D144-8F52-4CA5-8392-F24F2B0A4C26}"/>
    <cellStyle name="Sub total 6 5" xfId="3935" xr:uid="{00000000-0005-0000-0000-0000AC150000}"/>
    <cellStyle name="Sub total 6 5 2" xfId="7094" xr:uid="{786BE17D-23B4-4CCD-A556-B39C091D037A}"/>
    <cellStyle name="Sub total 6 6" xfId="6085" xr:uid="{13B659D2-0C2A-4A3F-9556-2684448EBB42}"/>
    <cellStyle name="Sub total 7" xfId="3110" xr:uid="{00000000-0005-0000-0000-0000AD150000}"/>
    <cellStyle name="Sub total 7 2" xfId="4722" xr:uid="{00000000-0005-0000-0000-0000AE150000}"/>
    <cellStyle name="Sub total 7 2 2" xfId="7756" xr:uid="{7B5CBC26-ECF9-4084-95ED-C0C2836639CD}"/>
    <cellStyle name="Sub total 7 3" xfId="5322" xr:uid="{00000000-0005-0000-0000-0000AF150000}"/>
    <cellStyle name="Sub total 7 3 2" xfId="8305" xr:uid="{4A54B77E-3A26-45F1-ADE9-BB941952B215}"/>
    <cellStyle name="Sub total 7 4" xfId="5644" xr:uid="{00000000-0005-0000-0000-0000B0150000}"/>
    <cellStyle name="Sub total 7 4 2" xfId="8625" xr:uid="{F53C23A8-E641-4257-8E20-3D3E7B120EFE}"/>
    <cellStyle name="Sub total 7 5" xfId="5917" xr:uid="{00000000-0005-0000-0000-0000B1150000}"/>
    <cellStyle name="Sub total 7 5 2" xfId="8895" xr:uid="{2B119242-6A48-441A-99DB-23BF5912062E}"/>
    <cellStyle name="Sub total 7 6" xfId="6478" xr:uid="{61EB2D47-0498-4132-899C-A8A64A43E5A0}"/>
    <cellStyle name="Sub total 8" xfId="4019" xr:uid="{00000000-0005-0000-0000-0000B2150000}"/>
    <cellStyle name="Sub total 8 2" xfId="7172" xr:uid="{E448DF97-2469-4250-AAAF-D78E9C07557D}"/>
    <cellStyle name="Sub total 9" xfId="3393" xr:uid="{00000000-0005-0000-0000-0000B3150000}"/>
    <cellStyle name="Sub total 9 2" xfId="6682" xr:uid="{43956EEA-FF20-4C87-8BB5-20487E70E17E}"/>
    <cellStyle name="SubHead" xfId="2155" xr:uid="{00000000-0005-0000-0000-0000B4150000}"/>
    <cellStyle name="SubHeading" xfId="2156" xr:uid="{00000000-0005-0000-0000-0000B5150000}"/>
    <cellStyle name="Subtotal" xfId="2157" xr:uid="{00000000-0005-0000-0000-0000B6150000}"/>
    <cellStyle name="Subtotal 2" xfId="2158" xr:uid="{00000000-0005-0000-0000-0000B7150000}"/>
    <cellStyle name="Sum" xfId="2159" xr:uid="{00000000-0005-0000-0000-0000B8150000}"/>
    <cellStyle name="Superscript" xfId="2160" xr:uid="{00000000-0005-0000-0000-0000B9150000}"/>
    <cellStyle name="Swiss" xfId="2161" xr:uid="{00000000-0005-0000-0000-0000BA150000}"/>
    <cellStyle name="swisses" xfId="2162" xr:uid="{00000000-0005-0000-0000-0000BB150000}"/>
    <cellStyle name="swisses 2" xfId="2163" xr:uid="{00000000-0005-0000-0000-0000BC150000}"/>
    <cellStyle name="SymbolBlue" xfId="2164" xr:uid="{00000000-0005-0000-0000-0000BD150000}"/>
    <cellStyle name="SymbolBlue 2" xfId="3024" xr:uid="{00000000-0005-0000-0000-0000BE150000}"/>
    <cellStyle name="SymbolBlue 2 2" xfId="4641" xr:uid="{00000000-0005-0000-0000-0000BF150000}"/>
    <cellStyle name="SymbolBlue 2 2 2" xfId="7677" xr:uid="{0D4FB4CE-E03E-46AA-A8B0-16853CE4C0B0}"/>
    <cellStyle name="SymbolBlue 2 3" xfId="5239" xr:uid="{00000000-0005-0000-0000-0000C0150000}"/>
    <cellStyle name="SymbolBlue 2 3 2" xfId="8222" xr:uid="{30144B46-0ABA-417C-B3E4-8B65645C0EF3}"/>
    <cellStyle name="SymbolBlue 2 4" xfId="5423" xr:uid="{00000000-0005-0000-0000-0000C1150000}"/>
    <cellStyle name="SymbolBlue 2 4 2" xfId="8405" xr:uid="{C5F665DC-2E94-4388-A41B-04A18B7F423B}"/>
    <cellStyle name="SymbolBlue 2 5" xfId="5564" xr:uid="{00000000-0005-0000-0000-0000C2150000}"/>
    <cellStyle name="SymbolBlue 2 5 2" xfId="8546" xr:uid="{596BE7CC-A9A1-41FB-992A-19B2881A861B}"/>
    <cellStyle name="SymbolBlue 2 6" xfId="5838" xr:uid="{00000000-0005-0000-0000-0000C3150000}"/>
    <cellStyle name="SymbolBlue 2 6 2" xfId="8816" xr:uid="{8531B955-7267-4C28-A9A2-4ACC8F136794}"/>
    <cellStyle name="SymbolBlue 2 7" xfId="6407" xr:uid="{516A78F7-8338-4C8B-8958-241C4E329FA1}"/>
    <cellStyle name="SymbolBlue 3" xfId="2540" xr:uid="{00000000-0005-0000-0000-0000C4150000}"/>
    <cellStyle name="SymbolBlue 3 2" xfId="4184" xr:uid="{00000000-0005-0000-0000-0000C5150000}"/>
    <cellStyle name="SymbolBlue 3 2 2" xfId="7327" xr:uid="{B985961B-2A97-40FD-9696-D30267B9B736}"/>
    <cellStyle name="SymbolBlue 3 3" xfId="4885" xr:uid="{00000000-0005-0000-0000-0000C6150000}"/>
    <cellStyle name="SymbolBlue 3 3 2" xfId="7877" xr:uid="{52146F86-4F03-40BC-9F33-C466351EDC4E}"/>
    <cellStyle name="SymbolBlue 3 4" xfId="4004" xr:uid="{00000000-0005-0000-0000-0000C7150000}"/>
    <cellStyle name="SymbolBlue 3 4 2" xfId="7157" xr:uid="{3EBA7785-7D7A-4003-8594-0AA83DC861DD}"/>
    <cellStyle name="SymbolBlue 3 5" xfId="5207" xr:uid="{00000000-0005-0000-0000-0000C8150000}"/>
    <cellStyle name="SymbolBlue 3 5 2" xfId="8190" xr:uid="{E8678159-7F13-4DEA-84C2-C4E5D0C45637}"/>
    <cellStyle name="SymbolBlue 3 6" xfId="3937" xr:uid="{00000000-0005-0000-0000-0000C9150000}"/>
    <cellStyle name="SymbolBlue 3 6 2" xfId="7096" xr:uid="{6A6D6F71-47F9-4A8A-9C3F-4303A6A8F5C1}"/>
    <cellStyle name="SymbolBlue 3 7" xfId="6087" xr:uid="{1C18EFB4-4483-4B83-8267-39136569DE2B}"/>
    <cellStyle name="SymbolBlue 4" xfId="2544" xr:uid="{00000000-0005-0000-0000-0000CA150000}"/>
    <cellStyle name="SymbolBlue 4 2" xfId="4188" xr:uid="{00000000-0005-0000-0000-0000CB150000}"/>
    <cellStyle name="SymbolBlue 4 2 2" xfId="7331" xr:uid="{73A3D3B1-09E2-427E-B4F3-5C4657EB6767}"/>
    <cellStyle name="SymbolBlue 4 3" xfId="4889" xr:uid="{00000000-0005-0000-0000-0000CC150000}"/>
    <cellStyle name="SymbolBlue 4 3 2" xfId="7881" xr:uid="{23F42053-FBCA-47A8-8DB9-7150E5D8C20F}"/>
    <cellStyle name="SymbolBlue 4 4" xfId="3353" xr:uid="{00000000-0005-0000-0000-0000CD150000}"/>
    <cellStyle name="SymbolBlue 4 4 2" xfId="6649" xr:uid="{A8683093-B4AF-4629-B030-B00A04794B3C}"/>
    <cellStyle name="SymbolBlue 4 5" xfId="3941" xr:uid="{00000000-0005-0000-0000-0000CE150000}"/>
    <cellStyle name="SymbolBlue 4 5 2" xfId="7100" xr:uid="{D33FE636-F9A3-49DA-8EB9-B85ED563F546}"/>
    <cellStyle name="SymbolBlue 4 6" xfId="6091" xr:uid="{785D0330-5E18-4F99-B2D5-2EB0FEF67EEC}"/>
    <cellStyle name="SymbolBlue 5" xfId="4032" xr:uid="{00000000-0005-0000-0000-0000CF150000}"/>
    <cellStyle name="SymbolBlue 5 2" xfId="7185" xr:uid="{884726B2-8705-44B4-A5FF-EA3BBF7FF90B}"/>
    <cellStyle name="SymbolBlue 6" xfId="4130" xr:uid="{00000000-0005-0000-0000-0000D0150000}"/>
    <cellStyle name="SymbolBlue 6 2" xfId="7275" xr:uid="{DA11C8A3-2E4D-4D56-AF24-F77381C52B6A}"/>
    <cellStyle name="SymbolBlue 7" xfId="3389" xr:uid="{00000000-0005-0000-0000-0000D1150000}"/>
    <cellStyle name="SymbolBlue 7 2" xfId="6678" xr:uid="{DFE150B8-9A85-4D92-AADF-A030147B3830}"/>
    <cellStyle name="Synopsis" xfId="2165" xr:uid="{00000000-0005-0000-0000-0000D2150000}"/>
    <cellStyle name="Synopsis 2" xfId="2166" xr:uid="{00000000-0005-0000-0000-0000D3150000}"/>
    <cellStyle name="Synopsis 2 2" xfId="3026" xr:uid="{00000000-0005-0000-0000-0000D4150000}"/>
    <cellStyle name="Synopsis 3" xfId="3025" xr:uid="{00000000-0005-0000-0000-0000D5150000}"/>
    <cellStyle name="t" xfId="2167" xr:uid="{00000000-0005-0000-0000-0000D6150000}"/>
    <cellStyle name="t 2" xfId="2473" xr:uid="{00000000-0005-0000-0000-0000D7150000}"/>
    <cellStyle name="t 2 2" xfId="3129" xr:uid="{00000000-0005-0000-0000-0000D8150000}"/>
    <cellStyle name="t 2 2 2" xfId="4741" xr:uid="{00000000-0005-0000-0000-0000D9150000}"/>
    <cellStyle name="t 2 2 2 2" xfId="7775" xr:uid="{2D4F2F18-3EA3-48AD-AB9C-13B6B820F9B6}"/>
    <cellStyle name="t 2 2 3" xfId="5341" xr:uid="{00000000-0005-0000-0000-0000DA150000}"/>
    <cellStyle name="t 2 2 3 2" xfId="8324" xr:uid="{FF396248-B747-49DE-8865-BB5CCF7AE16B}"/>
    <cellStyle name="t 2 2 4" xfId="5461" xr:uid="{00000000-0005-0000-0000-0000DB150000}"/>
    <cellStyle name="t 2 2 4 2" xfId="8443" xr:uid="{873E6820-035E-46FC-8C0F-66B7D001DFE3}"/>
    <cellStyle name="t 2 2 5" xfId="5663" xr:uid="{00000000-0005-0000-0000-0000DC150000}"/>
    <cellStyle name="t 2 2 5 2" xfId="8644" xr:uid="{14008898-9AE0-4463-BCE3-6A1A1FD03C9B}"/>
    <cellStyle name="t 2 2 6" xfId="5936" xr:uid="{00000000-0005-0000-0000-0000DD150000}"/>
    <cellStyle name="t 2 2 6 2" xfId="8914" xr:uid="{AC843603-642F-4440-A5D6-9FB265C0A6D9}"/>
    <cellStyle name="t 2 2 7" xfId="6496" xr:uid="{68F626E7-A5F7-4F46-B2A4-832465C8957B}"/>
    <cellStyle name="t 2 3" xfId="4141" xr:uid="{00000000-0005-0000-0000-0000DE150000}"/>
    <cellStyle name="t 2 3 2" xfId="7285" xr:uid="{427AEF08-DCA5-4923-A9EF-7ACD8B366B3A}"/>
    <cellStyle name="t 2 4" xfId="4833" xr:uid="{00000000-0005-0000-0000-0000DF150000}"/>
    <cellStyle name="t 2 4 2" xfId="7825" xr:uid="{E2D2E833-8BDE-485F-8BD9-E849C7674112}"/>
    <cellStyle name="t 2 5" xfId="3906" xr:uid="{00000000-0005-0000-0000-0000E0150000}"/>
    <cellStyle name="t 2 5 2" xfId="7069" xr:uid="{805ED642-B2DA-4E8A-B626-C017AEC6D38B}"/>
    <cellStyle name="t 2 6" xfId="5199" xr:uid="{00000000-0005-0000-0000-0000E1150000}"/>
    <cellStyle name="t 2 6 2" xfId="8183" xr:uid="{7F078C15-7029-4C8F-8914-F05CA06B7645}"/>
    <cellStyle name="t 3" xfId="2534" xr:uid="{00000000-0005-0000-0000-0000E2150000}"/>
    <cellStyle name="t 3 2" xfId="4178" xr:uid="{00000000-0005-0000-0000-0000E3150000}"/>
    <cellStyle name="t 3 2 2" xfId="7321" xr:uid="{CD29798E-5487-448A-81D6-7288ADD9A324}"/>
    <cellStyle name="t 3 3" xfId="4879" xr:uid="{00000000-0005-0000-0000-0000E4150000}"/>
    <cellStyle name="t 3 3 2" xfId="7871" xr:uid="{30CEB408-05A6-4ABE-8832-077F0DA54C21}"/>
    <cellStyle name="t 3 4" xfId="4002" xr:uid="{00000000-0005-0000-0000-0000E5150000}"/>
    <cellStyle name="t 3 4 2" xfId="7155" xr:uid="{711730F8-6D0B-4B8D-985C-71366B4746E4}"/>
    <cellStyle name="t 3 5" xfId="3359" xr:uid="{00000000-0005-0000-0000-0000E6150000}"/>
    <cellStyle name="t 3 5 2" xfId="6655" xr:uid="{31225856-6D89-43E7-9C84-56CD1EC9AFD3}"/>
    <cellStyle name="t 3 6" xfId="3931" xr:uid="{00000000-0005-0000-0000-0000E7150000}"/>
    <cellStyle name="t 3 6 2" xfId="7090" xr:uid="{AF2F419E-B77C-4751-BC90-B34CAA609B43}"/>
    <cellStyle name="t 3 7" xfId="6081" xr:uid="{1BB9DE9B-B28D-43C5-947E-0AEA2AD0D172}"/>
    <cellStyle name="t 4" xfId="4035" xr:uid="{00000000-0005-0000-0000-0000E8150000}"/>
    <cellStyle name="t 4 2" xfId="7188" xr:uid="{3ECEC10E-E501-44BD-824C-6E90FDA04CA3}"/>
    <cellStyle name="t 5" xfId="3275" xr:uid="{00000000-0005-0000-0000-0000E9150000}"/>
    <cellStyle name="t 5 2" xfId="6571" xr:uid="{E19B98DC-DF5A-42FD-9666-969D71AEBD08}"/>
    <cellStyle name="t 6" xfId="4131" xr:uid="{00000000-0005-0000-0000-0000EA150000}"/>
    <cellStyle name="t 6 2" xfId="7276" xr:uid="{2DFD2860-3D44-4C83-9EE0-ACA87DFDD4D8}"/>
    <cellStyle name="t 7" xfId="3388" xr:uid="{00000000-0005-0000-0000-0000EB150000}"/>
    <cellStyle name="t 7 2" xfId="6677" xr:uid="{DE0BF26F-4E05-4BEE-A8AF-4CB7E7208F5B}"/>
    <cellStyle name="t%" xfId="2168" xr:uid="{00000000-0005-0000-0000-0000EC150000}"/>
    <cellStyle name="Table" xfId="2169" xr:uid="{00000000-0005-0000-0000-0000ED150000}"/>
    <cellStyle name="Table Col Head" xfId="2170" xr:uid="{00000000-0005-0000-0000-0000EE150000}"/>
    <cellStyle name="Table Data" xfId="2171" xr:uid="{00000000-0005-0000-0000-0000EF150000}"/>
    <cellStyle name="Table end" xfId="2172" xr:uid="{00000000-0005-0000-0000-0000F0150000}"/>
    <cellStyle name="Table head" xfId="2173" xr:uid="{00000000-0005-0000-0000-0000F1150000}"/>
    <cellStyle name="Table head 2" xfId="2174" xr:uid="{00000000-0005-0000-0000-0000F2150000}"/>
    <cellStyle name="Table head 2 2" xfId="4042" xr:uid="{00000000-0005-0000-0000-0000F3150000}"/>
    <cellStyle name="Table head 3" xfId="4041" xr:uid="{00000000-0005-0000-0000-0000F4150000}"/>
    <cellStyle name="Table Head Aligned" xfId="2175" xr:uid="{00000000-0005-0000-0000-0000F5150000}"/>
    <cellStyle name="Table Head Aligned 2" xfId="2176" xr:uid="{00000000-0005-0000-0000-0000F6150000}"/>
    <cellStyle name="Table Head Aligned 2 2" xfId="4044" xr:uid="{00000000-0005-0000-0000-0000F7150000}"/>
    <cellStyle name="Table Head Aligned 3" xfId="4043" xr:uid="{00000000-0005-0000-0000-0000F8150000}"/>
    <cellStyle name="Table Head Blue" xfId="2177" xr:uid="{00000000-0005-0000-0000-0000F9150000}"/>
    <cellStyle name="Table Head Green" xfId="2178" xr:uid="{00000000-0005-0000-0000-0000FA150000}"/>
    <cellStyle name="Table Head Green 2" xfId="2179" xr:uid="{00000000-0005-0000-0000-0000FB150000}"/>
    <cellStyle name="Table Head Green 2 2" xfId="4047" xr:uid="{00000000-0005-0000-0000-0000FC150000}"/>
    <cellStyle name="Table Head Green 3" xfId="4046" xr:uid="{00000000-0005-0000-0000-0000FD150000}"/>
    <cellStyle name="Table Head Top" xfId="2180" xr:uid="{00000000-0005-0000-0000-0000FE150000}"/>
    <cellStyle name="Table Head_4. Debt Schedule" xfId="2181" xr:uid="{00000000-0005-0000-0000-0000FF150000}"/>
    <cellStyle name="Table Hed Side" xfId="2182" xr:uid="{00000000-0005-0000-0000-000000160000}"/>
    <cellStyle name="Table Source" xfId="2183" xr:uid="{00000000-0005-0000-0000-000001160000}"/>
    <cellStyle name="Table Sub Head" xfId="2184" xr:uid="{00000000-0005-0000-0000-000002160000}"/>
    <cellStyle name="Table Text" xfId="2185" xr:uid="{00000000-0005-0000-0000-000003160000}"/>
    <cellStyle name="table text bold" xfId="2186" xr:uid="{00000000-0005-0000-0000-000004160000}"/>
    <cellStyle name="table text bold green" xfId="2187" xr:uid="{00000000-0005-0000-0000-000005160000}"/>
    <cellStyle name="table text bold green 2" xfId="2474" xr:uid="{00000000-0005-0000-0000-000006160000}"/>
    <cellStyle name="table text bold_Adidas Model" xfId="2188" xr:uid="{00000000-0005-0000-0000-000007160000}"/>
    <cellStyle name="table text light" xfId="2189" xr:uid="{00000000-0005-0000-0000-000008160000}"/>
    <cellStyle name="Table Title" xfId="2190" xr:uid="{00000000-0005-0000-0000-000009160000}"/>
    <cellStyle name="Table Units" xfId="2191" xr:uid="{00000000-0005-0000-0000-00000A160000}"/>
    <cellStyle name="table_head1" xfId="2192" xr:uid="{00000000-0005-0000-0000-00000B160000}"/>
    <cellStyle name="TableBody" xfId="2193" xr:uid="{00000000-0005-0000-0000-00000C160000}"/>
    <cellStyle name="TableBodyR" xfId="2194" xr:uid="{00000000-0005-0000-0000-00000D160000}"/>
    <cellStyle name="TableColHeads" xfId="2195" xr:uid="{00000000-0005-0000-0000-00000E160000}"/>
    <cellStyle name="Taulukko" xfId="2196" xr:uid="{00000000-0005-0000-0000-00000F160000}"/>
    <cellStyle name="TB" xfId="2197" xr:uid="{00000000-0005-0000-0000-000010160000}"/>
    <cellStyle name="tcn" xfId="2198" xr:uid="{00000000-0005-0000-0000-000011160000}"/>
    <cellStyle name="test a style" xfId="2199" xr:uid="{00000000-0005-0000-0000-000012160000}"/>
    <cellStyle name="test a style 2" xfId="4064" xr:uid="{00000000-0005-0000-0000-000013160000}"/>
    <cellStyle name="Text" xfId="2200" xr:uid="{00000000-0005-0000-0000-000014160000}"/>
    <cellStyle name="Text 1" xfId="2201" xr:uid="{00000000-0005-0000-0000-000015160000}"/>
    <cellStyle name="Text 2" xfId="2202" xr:uid="{00000000-0005-0000-0000-000016160000}"/>
    <cellStyle name="Text 3" xfId="2203" xr:uid="{00000000-0005-0000-0000-000017160000}"/>
    <cellStyle name="Text 3 2" xfId="3028" xr:uid="{00000000-0005-0000-0000-000018160000}"/>
    <cellStyle name="Text 4" xfId="3027" xr:uid="{00000000-0005-0000-0000-000019160000}"/>
    <cellStyle name="Text Head" xfId="2204" xr:uid="{00000000-0005-0000-0000-00001A160000}"/>
    <cellStyle name="Text Head 1" xfId="2205" xr:uid="{00000000-0005-0000-0000-00001B160000}"/>
    <cellStyle name="Text Head 2" xfId="2206" xr:uid="{00000000-0005-0000-0000-00001C160000}"/>
    <cellStyle name="Text Head_BHI" xfId="2207" xr:uid="{00000000-0005-0000-0000-00001D160000}"/>
    <cellStyle name="Text Indent 1" xfId="2208" xr:uid="{00000000-0005-0000-0000-00001E160000}"/>
    <cellStyle name="Text Indent 2" xfId="2209" xr:uid="{00000000-0005-0000-0000-00001F160000}"/>
    <cellStyle name="text.area" xfId="2210" xr:uid="{00000000-0005-0000-0000-000020160000}"/>
    <cellStyle name="TextDys0" xfId="2211" xr:uid="{00000000-0005-0000-0000-000021160000}"/>
    <cellStyle name="TextDys1" xfId="2212" xr:uid="{00000000-0005-0000-0000-000022160000}"/>
    <cellStyle name="Texto de advertencia" xfId="2213" xr:uid="{00000000-0005-0000-0000-000023160000}"/>
    <cellStyle name="Texto de Aviso" xfId="2214" xr:uid="{00000000-0005-0000-0000-000024160000}"/>
    <cellStyle name="Texto de Aviso 2" xfId="2215" xr:uid="{00000000-0005-0000-0000-000025160000}"/>
    <cellStyle name="Texto explicativo" xfId="2216" xr:uid="{00000000-0005-0000-0000-000026160000}"/>
    <cellStyle name="Texto Explicativo 2" xfId="2217" xr:uid="{00000000-0005-0000-0000-000027160000}"/>
    <cellStyle name="TextYrs0" xfId="2218" xr:uid="{00000000-0005-0000-0000-000028160000}"/>
    <cellStyle name="TextYrs1" xfId="2219" xr:uid="{00000000-0005-0000-0000-000029160000}"/>
    <cellStyle name="threedecplace" xfId="2220" xr:uid="{00000000-0005-0000-0000-00002A160000}"/>
    <cellStyle name="Tickmark" xfId="2221" xr:uid="{00000000-0005-0000-0000-00002B160000}"/>
    <cellStyle name="tiles" xfId="2222" xr:uid="{00000000-0005-0000-0000-00002C160000}"/>
    <cellStyle name="time" xfId="2223" xr:uid="{00000000-0005-0000-0000-00002D160000}"/>
    <cellStyle name="Times" xfId="2224" xr:uid="{00000000-0005-0000-0000-00002E160000}"/>
    <cellStyle name="Times New Roman" xfId="2225" xr:uid="{00000000-0005-0000-0000-00002F160000}"/>
    <cellStyle name="titel" xfId="2226" xr:uid="{00000000-0005-0000-0000-000030160000}"/>
    <cellStyle name="Title" xfId="3140" builtinId="15" customBuiltin="1"/>
    <cellStyle name="Title - PROJECT" xfId="2227" xr:uid="{00000000-0005-0000-0000-000032160000}"/>
    <cellStyle name="Title - Underline" xfId="2228" xr:uid="{00000000-0005-0000-0000-000033160000}"/>
    <cellStyle name="Title 10" xfId="2475" xr:uid="{00000000-0005-0000-0000-000034160000}"/>
    <cellStyle name="Title 11" xfId="2476" xr:uid="{00000000-0005-0000-0000-000035160000}"/>
    <cellStyle name="Title 12" xfId="2477" xr:uid="{00000000-0005-0000-0000-000036160000}"/>
    <cellStyle name="Title 13" xfId="2478" xr:uid="{00000000-0005-0000-0000-000037160000}"/>
    <cellStyle name="Title 14" xfId="2479" xr:uid="{00000000-0005-0000-0000-000038160000}"/>
    <cellStyle name="Title 15" xfId="2480" xr:uid="{00000000-0005-0000-0000-000039160000}"/>
    <cellStyle name="Title 16" xfId="2481" xr:uid="{00000000-0005-0000-0000-00003A160000}"/>
    <cellStyle name="Title 17" xfId="2482" xr:uid="{00000000-0005-0000-0000-00003B160000}"/>
    <cellStyle name="Title 18" xfId="2483" xr:uid="{00000000-0005-0000-0000-00003C160000}"/>
    <cellStyle name="Title 19" xfId="2484" xr:uid="{00000000-0005-0000-0000-00003D160000}"/>
    <cellStyle name="Title 2" xfId="2485" xr:uid="{00000000-0005-0000-0000-00003E160000}"/>
    <cellStyle name="Title 20" xfId="2486" xr:uid="{00000000-0005-0000-0000-00003F160000}"/>
    <cellStyle name="Title 21" xfId="2487" xr:uid="{00000000-0005-0000-0000-000040160000}"/>
    <cellStyle name="Title 22" xfId="2488" xr:uid="{00000000-0005-0000-0000-000041160000}"/>
    <cellStyle name="Title 23" xfId="2489" xr:uid="{00000000-0005-0000-0000-000042160000}"/>
    <cellStyle name="Title 24" xfId="2490" xr:uid="{00000000-0005-0000-0000-000043160000}"/>
    <cellStyle name="Title 25" xfId="2491" xr:uid="{00000000-0005-0000-0000-000044160000}"/>
    <cellStyle name="Title 26" xfId="2492" xr:uid="{00000000-0005-0000-0000-000045160000}"/>
    <cellStyle name="Title 27" xfId="2493" xr:uid="{00000000-0005-0000-0000-000046160000}"/>
    <cellStyle name="Title 28" xfId="2494" xr:uid="{00000000-0005-0000-0000-000047160000}"/>
    <cellStyle name="Title 29" xfId="2495" xr:uid="{00000000-0005-0000-0000-000048160000}"/>
    <cellStyle name="Title 3" xfId="2496" xr:uid="{00000000-0005-0000-0000-000049160000}"/>
    <cellStyle name="Title 30" xfId="2497" xr:uid="{00000000-0005-0000-0000-00004A160000}"/>
    <cellStyle name="Title 31" xfId="2498" xr:uid="{00000000-0005-0000-0000-00004B160000}"/>
    <cellStyle name="Title 32" xfId="2499" xr:uid="{00000000-0005-0000-0000-00004C160000}"/>
    <cellStyle name="Title 33" xfId="2500" xr:uid="{00000000-0005-0000-0000-00004D160000}"/>
    <cellStyle name="Title 34" xfId="2501" xr:uid="{00000000-0005-0000-0000-00004E160000}"/>
    <cellStyle name="Title 35" xfId="2502" xr:uid="{00000000-0005-0000-0000-00004F160000}"/>
    <cellStyle name="Title 36" xfId="2503" xr:uid="{00000000-0005-0000-0000-000050160000}"/>
    <cellStyle name="Title 37" xfId="2504" xr:uid="{00000000-0005-0000-0000-000051160000}"/>
    <cellStyle name="Title 38" xfId="2505" xr:uid="{00000000-0005-0000-0000-000052160000}"/>
    <cellStyle name="Title 39" xfId="2506" xr:uid="{00000000-0005-0000-0000-000053160000}"/>
    <cellStyle name="Title 4" xfId="2507" xr:uid="{00000000-0005-0000-0000-000054160000}"/>
    <cellStyle name="Title 40" xfId="2508" xr:uid="{00000000-0005-0000-0000-000055160000}"/>
    <cellStyle name="Title 41" xfId="2509" xr:uid="{00000000-0005-0000-0000-000056160000}"/>
    <cellStyle name="Title 42" xfId="2510" xr:uid="{00000000-0005-0000-0000-000057160000}"/>
    <cellStyle name="Title 43" xfId="2511" xr:uid="{00000000-0005-0000-0000-000058160000}"/>
    <cellStyle name="Title 44" xfId="2512" xr:uid="{00000000-0005-0000-0000-000059160000}"/>
    <cellStyle name="Title 45" xfId="2513" xr:uid="{00000000-0005-0000-0000-00005A160000}"/>
    <cellStyle name="Title 46" xfId="2514" xr:uid="{00000000-0005-0000-0000-00005B160000}"/>
    <cellStyle name="Title 47" xfId="2515" xr:uid="{00000000-0005-0000-0000-00005C160000}"/>
    <cellStyle name="Title 48" xfId="2516" xr:uid="{00000000-0005-0000-0000-00005D160000}"/>
    <cellStyle name="Title 49" xfId="2517" xr:uid="{00000000-0005-0000-0000-00005E160000}"/>
    <cellStyle name="Title 5" xfId="2518" xr:uid="{00000000-0005-0000-0000-00005F160000}"/>
    <cellStyle name="Title 50" xfId="2519" xr:uid="{00000000-0005-0000-0000-000060160000}"/>
    <cellStyle name="Title 51" xfId="2520" xr:uid="{00000000-0005-0000-0000-000061160000}"/>
    <cellStyle name="Title 6" xfId="2521" xr:uid="{00000000-0005-0000-0000-000062160000}"/>
    <cellStyle name="Title 7" xfId="2522" xr:uid="{00000000-0005-0000-0000-000063160000}"/>
    <cellStyle name="Title 8" xfId="2523" xr:uid="{00000000-0005-0000-0000-000064160000}"/>
    <cellStyle name="Title 9" xfId="2524" xr:uid="{00000000-0005-0000-0000-000065160000}"/>
    <cellStyle name="Title Text" xfId="2229" xr:uid="{00000000-0005-0000-0000-000066160000}"/>
    <cellStyle name="Title Text 1" xfId="2230" xr:uid="{00000000-0005-0000-0000-000067160000}"/>
    <cellStyle name="Title Text 2" xfId="2231" xr:uid="{00000000-0005-0000-0000-000068160000}"/>
    <cellStyle name="Title1" xfId="2232" xr:uid="{00000000-0005-0000-0000-000069160000}"/>
    <cellStyle name="Title-1" xfId="2233" xr:uid="{00000000-0005-0000-0000-00006A160000}"/>
    <cellStyle name="Title2" xfId="2234" xr:uid="{00000000-0005-0000-0000-00006B160000}"/>
    <cellStyle name="Title-2" xfId="2235" xr:uid="{00000000-0005-0000-0000-00006C160000}"/>
    <cellStyle name="Title2 2" xfId="2525" xr:uid="{00000000-0005-0000-0000-00006D160000}"/>
    <cellStyle name="Title-3" xfId="2236" xr:uid="{00000000-0005-0000-0000-00006E160000}"/>
    <cellStyle name="TitleII" xfId="2237" xr:uid="{00000000-0005-0000-0000-00006F160000}"/>
    <cellStyle name="Titles" xfId="2238" xr:uid="{00000000-0005-0000-0000-000070160000}"/>
    <cellStyle name="Titles - Col. Headings" xfId="2239" xr:uid="{00000000-0005-0000-0000-000071160000}"/>
    <cellStyle name="Titles - Other" xfId="2240" xr:uid="{00000000-0005-0000-0000-000072160000}"/>
    <cellStyle name="Titles 2" xfId="2241" xr:uid="{00000000-0005-0000-0000-000073160000}"/>
    <cellStyle name="Título" xfId="2242" xr:uid="{00000000-0005-0000-0000-000074160000}"/>
    <cellStyle name="Título 1" xfId="2243" xr:uid="{00000000-0005-0000-0000-000075160000}"/>
    <cellStyle name="Título 1 2" xfId="2244" xr:uid="{00000000-0005-0000-0000-000076160000}"/>
    <cellStyle name="Título 2" xfId="2245" xr:uid="{00000000-0005-0000-0000-000077160000}"/>
    <cellStyle name="Título 2 2" xfId="2246" xr:uid="{00000000-0005-0000-0000-000078160000}"/>
    <cellStyle name="Título 3" xfId="2247" xr:uid="{00000000-0005-0000-0000-000079160000}"/>
    <cellStyle name="Título 3 2" xfId="2248" xr:uid="{00000000-0005-0000-0000-00007A160000}"/>
    <cellStyle name="Título 3 2 2" xfId="4084" xr:uid="{00000000-0005-0000-0000-00007B160000}"/>
    <cellStyle name="Título 3 2 2 2" xfId="7230" xr:uid="{605B99A0-AA58-4664-867F-0AE53DAA09AA}"/>
    <cellStyle name="Título 3 2 3" xfId="4513" xr:uid="{00000000-0005-0000-0000-00007C160000}"/>
    <cellStyle name="Título 3 2 3 2" xfId="7570" xr:uid="{97A8448A-8C42-4F47-A0CD-EDC68DEA8C66}"/>
    <cellStyle name="Título 3 2 4" xfId="3652" xr:uid="{00000000-0005-0000-0000-00007D160000}"/>
    <cellStyle name="Título 3 3" xfId="4083" xr:uid="{00000000-0005-0000-0000-00007E160000}"/>
    <cellStyle name="Título 3 3 2" xfId="7229" xr:uid="{AB6B79E1-9696-49C9-8D5D-44BE99136A7B}"/>
    <cellStyle name="Título 3 4" xfId="3768" xr:uid="{00000000-0005-0000-0000-00007F160000}"/>
    <cellStyle name="Título 3 4 2" xfId="6948" xr:uid="{E2AEC0E3-16D2-4038-A65B-06567C03C6BE}"/>
    <cellStyle name="Título 3 5" xfId="3651" xr:uid="{00000000-0005-0000-0000-000080160000}"/>
    <cellStyle name="Título 4" xfId="2249" xr:uid="{00000000-0005-0000-0000-000081160000}"/>
    <cellStyle name="Título 4 2" xfId="2250" xr:uid="{00000000-0005-0000-0000-000082160000}"/>
    <cellStyle name="Título 5" xfId="2251" xr:uid="{00000000-0005-0000-0000-000083160000}"/>
    <cellStyle name="Título_302_0075" xfId="2252" xr:uid="{00000000-0005-0000-0000-000084160000}"/>
    <cellStyle name="TITULO1" xfId="2253" xr:uid="{00000000-0005-0000-0000-000085160000}"/>
    <cellStyle name="Titulo2" xfId="2254" xr:uid="{00000000-0005-0000-0000-000086160000}"/>
    <cellStyle name="tn" xfId="2255" xr:uid="{00000000-0005-0000-0000-000087160000}"/>
    <cellStyle name="TOC 1" xfId="2256" xr:uid="{00000000-0005-0000-0000-000088160000}"/>
    <cellStyle name="TOC 2" xfId="2257" xr:uid="{00000000-0005-0000-0000-000089160000}"/>
    <cellStyle name="Top Line" xfId="2258" xr:uid="{00000000-0005-0000-0000-00008A160000}"/>
    <cellStyle name="Total" xfId="3155" builtinId="25" customBuiltin="1"/>
    <cellStyle name="Total 2" xfId="2259" xr:uid="{00000000-0005-0000-0000-00008C160000}"/>
    <cellStyle name="Total Currency" xfId="2260" xr:uid="{00000000-0005-0000-0000-00008D160000}"/>
    <cellStyle name="Total Normal" xfId="2261" xr:uid="{00000000-0005-0000-0000-00008E160000}"/>
    <cellStyle name="TotalCurrency" xfId="2262" xr:uid="{00000000-0005-0000-0000-00008F160000}"/>
    <cellStyle name="Totals" xfId="2263" xr:uid="{00000000-0005-0000-0000-000090160000}"/>
    <cellStyle name="TR 8" xfId="2264" xr:uid="{00000000-0005-0000-0000-000091160000}"/>
    <cellStyle name="TR 8 2" xfId="2265" xr:uid="{00000000-0005-0000-0000-000092160000}"/>
    <cellStyle name="TR 8B" xfId="2266" xr:uid="{00000000-0005-0000-0000-000093160000}"/>
    <cellStyle name="TR 8B 2" xfId="2267" xr:uid="{00000000-0005-0000-0000-000094160000}"/>
    <cellStyle name="Tusental (0)_laroux" xfId="2268" xr:uid="{00000000-0005-0000-0000-000095160000}"/>
    <cellStyle name="Tusental_laroux" xfId="2269" xr:uid="{00000000-0005-0000-0000-000096160000}"/>
    <cellStyle name="twodecplace" xfId="2270" xr:uid="{00000000-0005-0000-0000-000097160000}"/>
    <cellStyle name="Twodig" xfId="2271" xr:uid="{00000000-0005-0000-0000-000098160000}"/>
    <cellStyle name="u" xfId="2272" xr:uid="{00000000-0005-0000-0000-000099160000}"/>
    <cellStyle name="ubordinated Debt" xfId="2273" xr:uid="{00000000-0005-0000-0000-00009A160000}"/>
    <cellStyle name="UI Background" xfId="2274" xr:uid="{00000000-0005-0000-0000-00009B160000}"/>
    <cellStyle name="UIScreenText" xfId="2275" xr:uid="{00000000-0005-0000-0000-00009C160000}"/>
    <cellStyle name="Underline" xfId="2276" xr:uid="{00000000-0005-0000-0000-00009D160000}"/>
    <cellStyle name="Underline(0)" xfId="2277" xr:uid="{00000000-0005-0000-0000-00009E160000}"/>
    <cellStyle name="Underline_ANF" xfId="2278" xr:uid="{00000000-0005-0000-0000-00009F160000}"/>
    <cellStyle name="undernum" xfId="2279" xr:uid="{00000000-0005-0000-0000-0000A0160000}"/>
    <cellStyle name="unm" xfId="2280" xr:uid="{00000000-0005-0000-0000-0000A1160000}"/>
    <cellStyle name="Unprot" xfId="2281" xr:uid="{00000000-0005-0000-0000-0000A2160000}"/>
    <cellStyle name="Unprot 2" xfId="2282" xr:uid="{00000000-0005-0000-0000-0000A3160000}"/>
    <cellStyle name="Unprot 3" xfId="2283" xr:uid="{00000000-0005-0000-0000-0000A4160000}"/>
    <cellStyle name="Unprot 4" xfId="2284" xr:uid="{00000000-0005-0000-0000-0000A5160000}"/>
    <cellStyle name="Unprot 5" xfId="2285" xr:uid="{00000000-0005-0000-0000-0000A6160000}"/>
    <cellStyle name="Unprot$" xfId="2286" xr:uid="{00000000-0005-0000-0000-0000A7160000}"/>
    <cellStyle name="Unprot_analise_despesas_operacionais_2008-11" xfId="2287" xr:uid="{00000000-0005-0000-0000-0000A8160000}"/>
    <cellStyle name="Unprotect" xfId="2288" xr:uid="{00000000-0005-0000-0000-0000A9160000}"/>
    <cellStyle name="UnProtectedCalc" xfId="2289" xr:uid="{00000000-0005-0000-0000-0000AA160000}"/>
    <cellStyle name="UnProtectedCalc 2" xfId="3038" xr:uid="{00000000-0005-0000-0000-0000AB160000}"/>
    <cellStyle name="Upper Line" xfId="2290" xr:uid="{00000000-0005-0000-0000-0000AC160000}"/>
    <cellStyle name="Upper Line 2" xfId="3039" xr:uid="{00000000-0005-0000-0000-0000AD160000}"/>
    <cellStyle name="Upper Line 2 2" xfId="4653" xr:uid="{00000000-0005-0000-0000-0000AE160000}"/>
    <cellStyle name="Upper Line 2 2 2" xfId="7689" xr:uid="{7AB405C9-A1F5-49EA-B2B4-FF860C95C93D}"/>
    <cellStyle name="Upper Line 2 3" xfId="5253" xr:uid="{00000000-0005-0000-0000-0000AF160000}"/>
    <cellStyle name="Upper Line 2 3 2" xfId="8236" xr:uid="{6AAE41C3-A58D-464F-B9D7-436A04990B85}"/>
    <cellStyle name="Upper Line 2 4" xfId="5425" xr:uid="{00000000-0005-0000-0000-0000B0160000}"/>
    <cellStyle name="Upper Line 2 4 2" xfId="8407" xr:uid="{398DAA20-D2A6-4F19-B4F5-7523331CD821}"/>
    <cellStyle name="Upper Line 2 5" xfId="5574" xr:uid="{00000000-0005-0000-0000-0000B1160000}"/>
    <cellStyle name="Upper Line 2 5 2" xfId="8556" xr:uid="{26553BE3-0464-4AA1-B7D4-16D8B4296A56}"/>
    <cellStyle name="Upper Line 2 6" xfId="5848" xr:uid="{00000000-0005-0000-0000-0000B2160000}"/>
    <cellStyle name="Upper Line 2 6 2" xfId="8826" xr:uid="{88F45266-2CF8-496B-8C25-63F00D7B252F}"/>
    <cellStyle name="Upper Line 3" xfId="3104" xr:uid="{00000000-0005-0000-0000-0000B3160000}"/>
    <cellStyle name="Upper Line 3 2" xfId="4716" xr:uid="{00000000-0005-0000-0000-0000B4160000}"/>
    <cellStyle name="Upper Line 3 2 2" xfId="7750" xr:uid="{5D29B1D2-1160-41C0-882D-3DCE1BF392BF}"/>
    <cellStyle name="Upper Line 3 3" xfId="5316" xr:uid="{00000000-0005-0000-0000-0000B5160000}"/>
    <cellStyle name="Upper Line 3 3 2" xfId="8299" xr:uid="{F35E26E8-FE2B-4302-AA78-32499BDE7CF1}"/>
    <cellStyle name="Upper Line 3 4" xfId="5638" xr:uid="{00000000-0005-0000-0000-0000B6160000}"/>
    <cellStyle name="Upper Line 3 4 2" xfId="8619" xr:uid="{6A3D7C46-D147-403E-9975-23FC84647D57}"/>
    <cellStyle name="Upper Line 3 5" xfId="5911" xr:uid="{00000000-0005-0000-0000-0000B7160000}"/>
    <cellStyle name="Upper Line 3 5 2" xfId="8889" xr:uid="{6C3DE02F-59A5-443B-BF80-9611A6E6DF85}"/>
    <cellStyle name="Upper Line 3 6" xfId="6472" xr:uid="{599E0850-134A-474D-8776-C98EFB2FDAC7}"/>
    <cellStyle name="Upper Line 4" xfId="2982" xr:uid="{00000000-0005-0000-0000-0000B8160000}"/>
    <cellStyle name="Upper Line 4 2" xfId="4599" xr:uid="{00000000-0005-0000-0000-0000B9160000}"/>
    <cellStyle name="Upper Line 4 2 2" xfId="7639" xr:uid="{0ADADADA-51DF-4093-9656-E9FD369D67CE}"/>
    <cellStyle name="Upper Line 4 3" xfId="5201" xr:uid="{00000000-0005-0000-0000-0000BA160000}"/>
    <cellStyle name="Upper Line 4 3 2" xfId="8185" xr:uid="{F09C51AE-26BE-4334-B23D-C16C57D5C874}"/>
    <cellStyle name="Upper Line 4 4" xfId="5550" xr:uid="{00000000-0005-0000-0000-0000BB160000}"/>
    <cellStyle name="Upper Line 4 4 2" xfId="8532" xr:uid="{6FD494E4-588B-45FB-AE62-82605D3125A9}"/>
    <cellStyle name="Upper Line 4 5" xfId="5824" xr:uid="{00000000-0005-0000-0000-0000BC160000}"/>
    <cellStyle name="Upper Line 4 5 2" xfId="8802" xr:uid="{964C2F54-2FDA-4463-8C42-301C6D5DFCC5}"/>
    <cellStyle name="Upper Line 4 6" xfId="6373" xr:uid="{D51E63A5-E72E-477F-B44C-A275BF447FF3}"/>
    <cellStyle name="Upper Line 5" xfId="4102" xr:uid="{00000000-0005-0000-0000-0000BD160000}"/>
    <cellStyle name="Upper Line 5 2" xfId="7248" xr:uid="{4EA5FD56-75E4-4DD3-910A-CCDCB3955053}"/>
    <cellStyle name="Upper Line 6" xfId="3387" xr:uid="{00000000-0005-0000-0000-0000BE160000}"/>
    <cellStyle name="Upper Line 6 2" xfId="6676" xr:uid="{28AF67B1-FE6C-4A63-83F1-E4F646CC818B}"/>
    <cellStyle name="Upper Line 7" xfId="3653" xr:uid="{00000000-0005-0000-0000-0000BF160000}"/>
    <cellStyle name="Upper Line 7 2" xfId="6919" xr:uid="{9DBF1A84-4D10-4633-B3E4-0AF9A768B072}"/>
    <cellStyle name="Use_1dp" xfId="2291" xr:uid="{00000000-0005-0000-0000-0000C0160000}"/>
    <cellStyle name="UseB_1dp" xfId="2292" xr:uid="{00000000-0005-0000-0000-0000C1160000}"/>
    <cellStyle name="valerie" xfId="2293" xr:uid="{00000000-0005-0000-0000-0000C2160000}"/>
    <cellStyle name="Validation" xfId="2294" xr:uid="{00000000-0005-0000-0000-0000C3160000}"/>
    <cellStyle name="Valuta (0)_€ Tax plan2002-2005" xfId="2295" xr:uid="{00000000-0005-0000-0000-0000C4160000}"/>
    <cellStyle name="Valuta_ADMI" xfId="2296" xr:uid="{00000000-0005-0000-0000-0000C5160000}"/>
    <cellStyle name="Variables" xfId="2297" xr:uid="{00000000-0005-0000-0000-0000C6160000}"/>
    <cellStyle name="Währung [0]_1998" xfId="2298" xr:uid="{00000000-0005-0000-0000-0000C7160000}"/>
    <cellStyle name="Währung_1998" xfId="2299" xr:uid="{00000000-0005-0000-0000-0000C8160000}"/>
    <cellStyle name="Walutowy [0]_Arkusz1" xfId="2300" xr:uid="{00000000-0005-0000-0000-0000C9160000}"/>
    <cellStyle name="Walutowy_Arkusz1" xfId="2301" xr:uid="{00000000-0005-0000-0000-0000CA160000}"/>
    <cellStyle name="Warning Text" xfId="3153" builtinId="11" customBuiltin="1"/>
    <cellStyle name="WhiteCells" xfId="2302" xr:uid="{00000000-0005-0000-0000-0000CC160000}"/>
    <cellStyle name="WholeNumber" xfId="2303" xr:uid="{00000000-0005-0000-0000-0000CD160000}"/>
    <cellStyle name="wild guess" xfId="2304" xr:uid="{00000000-0005-0000-0000-0000CE160000}"/>
    <cellStyle name="Wildguess" xfId="2305" xr:uid="{00000000-0005-0000-0000-0000CF160000}"/>
    <cellStyle name="WingdingsBlack" xfId="2306" xr:uid="{00000000-0005-0000-0000-0000D0160000}"/>
    <cellStyle name="WingdingsBlack 2" xfId="3041" xr:uid="{00000000-0005-0000-0000-0000D1160000}"/>
    <cellStyle name="WingdingsBlack 2 2" xfId="4655" xr:uid="{00000000-0005-0000-0000-0000D2160000}"/>
    <cellStyle name="WingdingsBlack 2 2 2" xfId="7691" xr:uid="{504F7789-3B00-4101-A419-5EB7734CC936}"/>
    <cellStyle name="WingdingsBlack 2 3" xfId="5255" xr:uid="{00000000-0005-0000-0000-0000D3160000}"/>
    <cellStyle name="WingdingsBlack 2 3 2" xfId="8238" xr:uid="{EFACC7AA-19EA-479C-A270-30258BD031CB}"/>
    <cellStyle name="WingdingsBlack 2 4" xfId="5426" xr:uid="{00000000-0005-0000-0000-0000D4160000}"/>
    <cellStyle name="WingdingsBlack 2 4 2" xfId="8408" xr:uid="{7AFC4FBB-AC8F-4F1E-AE8D-C3AED102B7CD}"/>
    <cellStyle name="WingdingsBlack 2 5" xfId="5576" xr:uid="{00000000-0005-0000-0000-0000D5160000}"/>
    <cellStyle name="WingdingsBlack 2 5 2" xfId="8558" xr:uid="{BB3817C4-3405-4339-B3DE-BCA234DEA611}"/>
    <cellStyle name="WingdingsBlack 2 6" xfId="5850" xr:uid="{00000000-0005-0000-0000-0000D6160000}"/>
    <cellStyle name="WingdingsBlack 2 6 2" xfId="8828" xr:uid="{A884F294-7B7C-47F5-90D4-8E3ABCDCCEFD}"/>
    <cellStyle name="WingdingsBlack 2 7" xfId="6418" xr:uid="{94B1EC88-9F6E-4017-B9D4-307822FCEBC4}"/>
    <cellStyle name="WingdingsBlack 3" xfId="2533" xr:uid="{00000000-0005-0000-0000-0000D7160000}"/>
    <cellStyle name="WingdingsBlack 3 2" xfId="4177" xr:uid="{00000000-0005-0000-0000-0000D8160000}"/>
    <cellStyle name="WingdingsBlack 3 2 2" xfId="7320" xr:uid="{6DBA8A72-4E8A-42B2-89E7-FEAC482C557F}"/>
    <cellStyle name="WingdingsBlack 3 3" xfId="4878" xr:uid="{00000000-0005-0000-0000-0000D9160000}"/>
    <cellStyle name="WingdingsBlack 3 3 2" xfId="7870" xr:uid="{5EDFC049-ADCF-429D-83CB-2E9A8FB133CF}"/>
    <cellStyle name="WingdingsBlack 3 4" xfId="4001" xr:uid="{00000000-0005-0000-0000-0000DA160000}"/>
    <cellStyle name="WingdingsBlack 3 4 2" xfId="7154" xr:uid="{D46EB2ED-835F-47E2-81A1-103A7D4F00BD}"/>
    <cellStyle name="WingdingsBlack 3 5" xfId="5202" xr:uid="{00000000-0005-0000-0000-0000DB160000}"/>
    <cellStyle name="WingdingsBlack 3 5 2" xfId="8186" xr:uid="{BA689AA8-7650-4581-A93B-986AAE82D99A}"/>
    <cellStyle name="WingdingsBlack 3 6" xfId="3930" xr:uid="{00000000-0005-0000-0000-0000DC160000}"/>
    <cellStyle name="WingdingsBlack 3 6 2" xfId="7089" xr:uid="{8268AC33-9D8E-4E03-BC1F-73447E10AE52}"/>
    <cellStyle name="WingdingsBlack 3 7" xfId="6080" xr:uid="{B2B21373-568A-4F5A-B606-353C696F2AFF}"/>
    <cellStyle name="WingdingsBlack 4" xfId="2539" xr:uid="{00000000-0005-0000-0000-0000DD160000}"/>
    <cellStyle name="WingdingsBlack 4 2" xfId="4183" xr:uid="{00000000-0005-0000-0000-0000DE160000}"/>
    <cellStyle name="WingdingsBlack 4 2 2" xfId="7326" xr:uid="{E0130547-3631-45E2-A745-EC00405CDDEA}"/>
    <cellStyle name="WingdingsBlack 4 3" xfId="4884" xr:uid="{00000000-0005-0000-0000-0000DF160000}"/>
    <cellStyle name="WingdingsBlack 4 3 2" xfId="7876" xr:uid="{997A987D-3C9A-44FA-8A01-48B322B24FD1}"/>
    <cellStyle name="WingdingsBlack 4 4" xfId="5208" xr:uid="{00000000-0005-0000-0000-0000E0160000}"/>
    <cellStyle name="WingdingsBlack 4 4 2" xfId="8191" xr:uid="{6E1FF186-9E91-4EE9-B1E0-03355E9C1844}"/>
    <cellStyle name="WingdingsBlack 4 5" xfId="3936" xr:uid="{00000000-0005-0000-0000-0000E1160000}"/>
    <cellStyle name="WingdingsBlack 4 5 2" xfId="7095" xr:uid="{3A4A662F-9543-4D80-ACB9-F3A15D9511B1}"/>
    <cellStyle name="WingdingsBlack 4 6" xfId="6086" xr:uid="{BA482378-4523-4F56-AEEE-43F08ECDA5AF}"/>
    <cellStyle name="WingdingsBlack 5" xfId="4112" xr:uid="{00000000-0005-0000-0000-0000E2160000}"/>
    <cellStyle name="WingdingsBlack 5 2" xfId="7258" xr:uid="{F598C308-4C47-4457-A8EE-5C8BC24131A4}"/>
    <cellStyle name="WingdingsBlack 6" xfId="4137" xr:uid="{00000000-0005-0000-0000-0000E3160000}"/>
    <cellStyle name="WingdingsBlack 6 2" xfId="7281" xr:uid="{52EF8E6F-0864-4610-93CA-BC6F807FEBEA}"/>
    <cellStyle name="WingdingsBlack 7" xfId="3386" xr:uid="{00000000-0005-0000-0000-0000E4160000}"/>
    <cellStyle name="WingdingsBlack 7 2" xfId="6675" xr:uid="{AADCDE2B-83D1-47EA-8E60-FC384F58502C}"/>
    <cellStyle name="WingdingsRed" xfId="2307" xr:uid="{00000000-0005-0000-0000-0000E5160000}"/>
    <cellStyle name="WingdingsRed 2" xfId="3042" xr:uid="{00000000-0005-0000-0000-0000E6160000}"/>
    <cellStyle name="WingdingsRed 2 2" xfId="4656" xr:uid="{00000000-0005-0000-0000-0000E7160000}"/>
    <cellStyle name="WingdingsRed 2 2 2" xfId="7692" xr:uid="{85A99C43-00E2-4DCF-B4C0-944631DCDBF1}"/>
    <cellStyle name="WingdingsRed 2 3" xfId="5256" xr:uid="{00000000-0005-0000-0000-0000E8160000}"/>
    <cellStyle name="WingdingsRed 2 3 2" xfId="8239" xr:uid="{8790DFFF-A296-481B-A333-53A0108D1E38}"/>
    <cellStyle name="WingdingsRed 2 4" xfId="5427" xr:uid="{00000000-0005-0000-0000-0000E9160000}"/>
    <cellStyle name="WingdingsRed 2 4 2" xfId="8409" xr:uid="{0862B8C0-64CC-4589-9AA9-3879C6ECA6BE}"/>
    <cellStyle name="WingdingsRed 2 5" xfId="5577" xr:uid="{00000000-0005-0000-0000-0000EA160000}"/>
    <cellStyle name="WingdingsRed 2 5 2" xfId="8559" xr:uid="{E9DF7D24-AEEE-4D84-AF34-A8CED20D1927}"/>
    <cellStyle name="WingdingsRed 2 6" xfId="5851" xr:uid="{00000000-0005-0000-0000-0000EB160000}"/>
    <cellStyle name="WingdingsRed 2 6 2" xfId="8829" xr:uid="{E2032D6C-5D20-495F-9B8D-BFFB95B2C0B2}"/>
    <cellStyle name="WingdingsRed 2 7" xfId="6419" xr:uid="{0C1B036F-44B5-4F0E-8E97-43B3B544250F}"/>
    <cellStyle name="WingdingsRed 3" xfId="2532" xr:uid="{00000000-0005-0000-0000-0000EC160000}"/>
    <cellStyle name="WingdingsRed 3 2" xfId="4176" xr:uid="{00000000-0005-0000-0000-0000ED160000}"/>
    <cellStyle name="WingdingsRed 3 2 2" xfId="7319" xr:uid="{98395CDF-4495-4A3D-B982-23C99AC53258}"/>
    <cellStyle name="WingdingsRed 3 3" xfId="4877" xr:uid="{00000000-0005-0000-0000-0000EE160000}"/>
    <cellStyle name="WingdingsRed 3 3 2" xfId="7869" xr:uid="{D9F7CFBC-4433-489F-9346-2E82AE3ED1B5}"/>
    <cellStyle name="WingdingsRed 3 4" xfId="4000" xr:uid="{00000000-0005-0000-0000-0000EF160000}"/>
    <cellStyle name="WingdingsRed 3 4 2" xfId="7153" xr:uid="{FECE522C-A416-4C88-A4B7-5694C72F1D73}"/>
    <cellStyle name="WingdingsRed 3 5" xfId="5205" xr:uid="{00000000-0005-0000-0000-0000F0160000}"/>
    <cellStyle name="WingdingsRed 3 5 2" xfId="8188" xr:uid="{33B1C19F-3387-4B17-BAEF-2E9F54D60381}"/>
    <cellStyle name="WingdingsRed 3 6" xfId="3929" xr:uid="{00000000-0005-0000-0000-0000F1160000}"/>
    <cellStyle name="WingdingsRed 3 6 2" xfId="7088" xr:uid="{655A158F-3ABF-454D-8E5B-B370766F3736}"/>
    <cellStyle name="WingdingsRed 3 7" xfId="6079" xr:uid="{1748D4AB-D7AC-4E55-8968-A8A88701D544}"/>
    <cellStyle name="WingdingsRed 4" xfId="3102" xr:uid="{00000000-0005-0000-0000-0000F2160000}"/>
    <cellStyle name="WingdingsRed 4 2" xfId="4714" xr:uid="{00000000-0005-0000-0000-0000F3160000}"/>
    <cellStyle name="WingdingsRed 4 2 2" xfId="7748" xr:uid="{8CAD1D8E-5D16-4F4E-BCDB-565700DA511A}"/>
    <cellStyle name="WingdingsRed 4 3" xfId="5314" xr:uid="{00000000-0005-0000-0000-0000F4160000}"/>
    <cellStyle name="WingdingsRed 4 3 2" xfId="8297" xr:uid="{A8B66FF6-1092-490E-B3FE-1C33035899C2}"/>
    <cellStyle name="WingdingsRed 4 4" xfId="5636" xr:uid="{00000000-0005-0000-0000-0000F5160000}"/>
    <cellStyle name="WingdingsRed 4 4 2" xfId="8617" xr:uid="{6C4FA8A1-D065-4A7B-B990-A230893BA6A5}"/>
    <cellStyle name="WingdingsRed 4 5" xfId="5909" xr:uid="{00000000-0005-0000-0000-0000F6160000}"/>
    <cellStyle name="WingdingsRed 4 5 2" xfId="8887" xr:uid="{2F00C7FF-6DBE-4F5F-9B74-627EE00F8090}"/>
    <cellStyle name="WingdingsRed 4 6" xfId="6470" xr:uid="{7C451853-8A6B-4317-88CA-98C399976784}"/>
    <cellStyle name="WingdingsRed 5" xfId="4113" xr:uid="{00000000-0005-0000-0000-0000F7160000}"/>
    <cellStyle name="WingdingsRed 5 2" xfId="7259" xr:uid="{3A94BD9A-DD31-47B9-9BF8-F4BADEF525E0}"/>
    <cellStyle name="WingdingsRed 6" xfId="3820" xr:uid="{00000000-0005-0000-0000-0000F8160000}"/>
    <cellStyle name="WingdingsRed 6 2" xfId="6997" xr:uid="{DA4460D2-3386-45D2-B38E-618103BFAFE9}"/>
    <cellStyle name="WingdingsRed 7" xfId="3385" xr:uid="{00000000-0005-0000-0000-0000F9160000}"/>
    <cellStyle name="WingdingsRed 7 2" xfId="6674" xr:uid="{E4207FAA-495A-4F12-AFB2-FD5A0C666EB4}"/>
    <cellStyle name="WingdingsWhite" xfId="2308" xr:uid="{00000000-0005-0000-0000-0000FA160000}"/>
    <cellStyle name="WingdingsWhite 2" xfId="3043" xr:uid="{00000000-0005-0000-0000-0000FB160000}"/>
    <cellStyle name="WingdingsWhite 2 2" xfId="4657" xr:uid="{00000000-0005-0000-0000-0000FC160000}"/>
    <cellStyle name="WingdingsWhite 2 2 2" xfId="7693" xr:uid="{51C060E3-69EC-41C3-BF6F-6342F701620B}"/>
    <cellStyle name="WingdingsWhite 2 3" xfId="5257" xr:uid="{00000000-0005-0000-0000-0000FD160000}"/>
    <cellStyle name="WingdingsWhite 2 3 2" xfId="8240" xr:uid="{E6B31625-3E47-417F-8CEF-C257A1AE61DB}"/>
    <cellStyle name="WingdingsWhite 2 4" xfId="5428" xr:uid="{00000000-0005-0000-0000-0000FE160000}"/>
    <cellStyle name="WingdingsWhite 2 4 2" xfId="8410" xr:uid="{86DC8DBE-B5AE-4688-A592-1D8F1C2BF1F7}"/>
    <cellStyle name="WingdingsWhite 2 5" xfId="5578" xr:uid="{00000000-0005-0000-0000-0000FF160000}"/>
    <cellStyle name="WingdingsWhite 2 5 2" xfId="8560" xr:uid="{4846373C-E966-4A2D-9062-5E704BAD7CA8}"/>
    <cellStyle name="WingdingsWhite 2 6" xfId="5852" xr:uid="{00000000-0005-0000-0000-000000170000}"/>
    <cellStyle name="WingdingsWhite 2 6 2" xfId="8830" xr:uid="{53CD0EA9-674B-48E5-B111-FCB66E833BA3}"/>
    <cellStyle name="WingdingsWhite 2 7" xfId="6420" xr:uid="{EBA46757-CE16-45B3-A12E-DDFBAE595296}"/>
    <cellStyle name="WingdingsWhite 3" xfId="2531" xr:uid="{00000000-0005-0000-0000-000001170000}"/>
    <cellStyle name="WingdingsWhite 3 2" xfId="4175" xr:uid="{00000000-0005-0000-0000-000002170000}"/>
    <cellStyle name="WingdingsWhite 3 2 2" xfId="7318" xr:uid="{74CCCAE1-27BA-4ABD-9DB7-077C687A9071}"/>
    <cellStyle name="WingdingsWhite 3 3" xfId="4876" xr:uid="{00000000-0005-0000-0000-000003170000}"/>
    <cellStyle name="WingdingsWhite 3 3 2" xfId="7868" xr:uid="{8AC64515-0275-41F2-A83A-F8D3CD95CF25}"/>
    <cellStyle name="WingdingsWhite 3 4" xfId="3999" xr:uid="{00000000-0005-0000-0000-000004170000}"/>
    <cellStyle name="WingdingsWhite 3 4 2" xfId="7152" xr:uid="{6C9812F7-F874-4555-ABF6-F97C8DB7A9E6}"/>
    <cellStyle name="WingdingsWhite 3 5" xfId="3360" xr:uid="{00000000-0005-0000-0000-000005170000}"/>
    <cellStyle name="WingdingsWhite 3 5 2" xfId="6656" xr:uid="{A6777427-D2D4-4090-8B04-641E6599BE0A}"/>
    <cellStyle name="WingdingsWhite 3 6" xfId="3928" xr:uid="{00000000-0005-0000-0000-000006170000}"/>
    <cellStyle name="WingdingsWhite 3 6 2" xfId="7087" xr:uid="{8151D0F0-FC8E-4EED-80D7-5B49D05AAACC}"/>
    <cellStyle name="WingdingsWhite 3 7" xfId="6078" xr:uid="{18676F9F-C459-4147-B670-263FA08C54F6}"/>
    <cellStyle name="WingdingsWhite 4" xfId="3103" xr:uid="{00000000-0005-0000-0000-000007170000}"/>
    <cellStyle name="WingdingsWhite 4 2" xfId="4715" xr:uid="{00000000-0005-0000-0000-000008170000}"/>
    <cellStyle name="WingdingsWhite 4 2 2" xfId="7749" xr:uid="{03E18925-8847-4A8A-A05A-6FCE68CC943D}"/>
    <cellStyle name="WingdingsWhite 4 3" xfId="5315" xr:uid="{00000000-0005-0000-0000-000009170000}"/>
    <cellStyle name="WingdingsWhite 4 3 2" xfId="8298" xr:uid="{7E163004-3D13-4341-9794-7D74212211E2}"/>
    <cellStyle name="WingdingsWhite 4 4" xfId="5637" xr:uid="{00000000-0005-0000-0000-00000A170000}"/>
    <cellStyle name="WingdingsWhite 4 4 2" xfId="8618" xr:uid="{AAA243A2-AFF2-49BD-A60C-8C1564E4F44D}"/>
    <cellStyle name="WingdingsWhite 4 5" xfId="5910" xr:uid="{00000000-0005-0000-0000-00000B170000}"/>
    <cellStyle name="WingdingsWhite 4 5 2" xfId="8888" xr:uid="{2F6B7130-4D07-4E48-8DFE-7DA1843005F3}"/>
    <cellStyle name="WingdingsWhite 4 6" xfId="6471" xr:uid="{2213644D-22DB-40E7-BB22-611A3A0DD77D}"/>
    <cellStyle name="WingdingsWhite 5" xfId="4114" xr:uid="{00000000-0005-0000-0000-00000C170000}"/>
    <cellStyle name="WingdingsWhite 5 2" xfId="7260" xr:uid="{BFDCC935-70A8-4365-B4CA-BB2F69BB9117}"/>
    <cellStyle name="WingdingsWhite 6" xfId="3821" xr:uid="{00000000-0005-0000-0000-00000D170000}"/>
    <cellStyle name="WingdingsWhite 6 2" xfId="6998" xr:uid="{51781AA7-233A-4E2E-80DD-9B20AAE3F8E3}"/>
    <cellStyle name="WingdingsWhite 7" xfId="3384" xr:uid="{00000000-0005-0000-0000-00000E170000}"/>
    <cellStyle name="WingdingsWhite 7 2" xfId="6673" xr:uid="{C40DDCE2-E133-4582-8EFD-23877DD5F24A}"/>
    <cellStyle name="Wrap" xfId="2309" xr:uid="{00000000-0005-0000-0000-00000F170000}"/>
    <cellStyle name="Wrap Bold" xfId="2310" xr:uid="{00000000-0005-0000-0000-000010170000}"/>
    <cellStyle name="Wrap Title" xfId="2311" xr:uid="{00000000-0005-0000-0000-000011170000}"/>
    <cellStyle name="x" xfId="2312" xr:uid="{00000000-0005-0000-0000-000012170000}"/>
    <cellStyle name="YAxisData" xfId="2313" xr:uid="{00000000-0005-0000-0000-000013170000}"/>
    <cellStyle name="Year" xfId="2314" xr:uid="{00000000-0005-0000-0000-000014170000}"/>
    <cellStyle name="Year 2" xfId="2526" xr:uid="{00000000-0005-0000-0000-000015170000}"/>
    <cellStyle name="Year 2 2" xfId="3096" xr:uid="{00000000-0005-0000-0000-000016170000}"/>
    <cellStyle name="Year 2 2 2" xfId="4708" xr:uid="{00000000-0005-0000-0000-000017170000}"/>
    <cellStyle name="Year 2 2 2 2" xfId="7743" xr:uid="{45FF940C-A46B-44AE-95F7-21028F8B9F94}"/>
    <cellStyle name="Year 2 2 3" xfId="5309" xr:uid="{00000000-0005-0000-0000-000018170000}"/>
    <cellStyle name="Year 2 2 3 2" xfId="8292" xr:uid="{4D99295D-9DEE-4991-9478-6AB44E27ACBA}"/>
    <cellStyle name="Year 2 2 4" xfId="5448" xr:uid="{00000000-0005-0000-0000-000019170000}"/>
    <cellStyle name="Year 2 2 4 2" xfId="8430" xr:uid="{B964C933-A339-475B-B177-FEE0C03A3C33}"/>
    <cellStyle name="Year 2 2 5" xfId="5630" xr:uid="{00000000-0005-0000-0000-00001A170000}"/>
    <cellStyle name="Year 2 2 5 2" xfId="8612" xr:uid="{F61CFACD-42D5-423C-8C72-9EA37EDDC9E2}"/>
    <cellStyle name="Year 2 2 6" xfId="5904" xr:uid="{00000000-0005-0000-0000-00001B170000}"/>
    <cellStyle name="Year 2 2 6 2" xfId="8882" xr:uid="{016BABEC-5F60-4488-9927-13E4321C9EF2}"/>
    <cellStyle name="Year 2 2 7" xfId="6465" xr:uid="{47901F10-1A69-45EC-8411-A6B2C0737D70}"/>
    <cellStyle name="Year 2 3" xfId="3132" xr:uid="{00000000-0005-0000-0000-00001C170000}"/>
    <cellStyle name="Year 2 3 2" xfId="4744" xr:uid="{00000000-0005-0000-0000-00001D170000}"/>
    <cellStyle name="Year 2 3 2 2" xfId="7778" xr:uid="{1708E4A4-B07A-459A-8BC4-146BBF666F2B}"/>
    <cellStyle name="Year 2 3 3" xfId="5344" xr:uid="{00000000-0005-0000-0000-00001E170000}"/>
    <cellStyle name="Year 2 3 3 2" xfId="8327" xr:uid="{B97FF1DA-20A4-4449-A8A7-2EBD62B18C09}"/>
    <cellStyle name="Year 2 3 4" xfId="5462" xr:uid="{00000000-0005-0000-0000-00001F170000}"/>
    <cellStyle name="Year 2 3 4 2" xfId="8444" xr:uid="{74DBA6F5-9CF0-4058-BC6E-C616878DCBC6}"/>
    <cellStyle name="Year 2 3 5" xfId="5666" xr:uid="{00000000-0005-0000-0000-000020170000}"/>
    <cellStyle name="Year 2 3 5 2" xfId="8647" xr:uid="{A50099AD-A864-4E9A-BCA0-F264859542C8}"/>
    <cellStyle name="Year 2 3 6" xfId="5939" xr:uid="{00000000-0005-0000-0000-000021170000}"/>
    <cellStyle name="Year 2 3 6 2" xfId="8917" xr:uid="{825F5C60-97B1-4BDF-8591-B03A317342BD}"/>
    <cellStyle name="Year 2 3 7" xfId="6499" xr:uid="{A517ADEA-EFEF-49E7-A564-3D8BBFD4FB18}"/>
    <cellStyle name="Year 2 4" xfId="3135" xr:uid="{00000000-0005-0000-0000-000022170000}"/>
    <cellStyle name="Year 2 4 2" xfId="4747" xr:uid="{00000000-0005-0000-0000-000023170000}"/>
    <cellStyle name="Year 2 4 2 2" xfId="7781" xr:uid="{375197DE-9672-4179-8B37-389E3BC6CCF5}"/>
    <cellStyle name="Year 2 4 3" xfId="5347" xr:uid="{00000000-0005-0000-0000-000024170000}"/>
    <cellStyle name="Year 2 4 3 2" xfId="8330" xr:uid="{5126F0E9-254F-4A7D-9D74-8C55B3A9161D}"/>
    <cellStyle name="Year 2 4 4" xfId="5669" xr:uid="{00000000-0005-0000-0000-000025170000}"/>
    <cellStyle name="Year 2 4 4 2" xfId="8650" xr:uid="{5FA49289-9C9A-427E-9843-ED3DDB61552A}"/>
    <cellStyle name="Year 2 4 5" xfId="5942" xr:uid="{00000000-0005-0000-0000-000026170000}"/>
    <cellStyle name="Year 2 4 5 2" xfId="8920" xr:uid="{6153893F-76B9-4D2A-AEA0-1328B555FEF1}"/>
    <cellStyle name="Year 2 4 6" xfId="6502" xr:uid="{1855B898-9B08-419C-8911-E74FC951154D}"/>
    <cellStyle name="Year 2 5" xfId="3137" xr:uid="{00000000-0005-0000-0000-000027170000}"/>
    <cellStyle name="Year 2 5 2" xfId="4748" xr:uid="{00000000-0005-0000-0000-000028170000}"/>
    <cellStyle name="Year 2 5 2 2" xfId="7782" xr:uid="{A94733EF-80A1-4EE2-A80A-76F5F4AFC81E}"/>
    <cellStyle name="Year 2 5 3" xfId="5349" xr:uid="{00000000-0005-0000-0000-000029170000}"/>
    <cellStyle name="Year 2 5 3 2" xfId="8332" xr:uid="{24E6A2A5-2972-4EC8-AA5E-415A4C9A0674}"/>
    <cellStyle name="Year 2 5 4" xfId="5671" xr:uid="{00000000-0005-0000-0000-00002A170000}"/>
    <cellStyle name="Year 2 5 4 2" xfId="8652" xr:uid="{2C3D2F03-0EAC-4AC0-B665-056C2EE2BDC0}"/>
    <cellStyle name="Year 2 5 5" xfId="5944" xr:uid="{00000000-0005-0000-0000-00002B170000}"/>
    <cellStyle name="Year 2 5 5 2" xfId="8922" xr:uid="{CCBB05EF-554C-468C-89DA-E6336DDFFED5}"/>
    <cellStyle name="Year 2 5 6" xfId="6504" xr:uid="{52F38811-295B-4BB2-962B-1C201D8E5585}"/>
    <cellStyle name="Year 2 6" xfId="4170" xr:uid="{00000000-0005-0000-0000-00002C170000}"/>
    <cellStyle name="Year 2 6 2" xfId="7314" xr:uid="{350F3E3D-8B47-4ACE-B0FD-5E5EE15B7729}"/>
    <cellStyle name="Year 2 7" xfId="3362" xr:uid="{00000000-0005-0000-0000-00002D170000}"/>
    <cellStyle name="Year 2 7 2" xfId="6658" xr:uid="{7F6C2B0A-987F-4A8E-8780-51F42158BE6D}"/>
    <cellStyle name="Year Estimate" xfId="2315" xr:uid="{00000000-0005-0000-0000-00002E170000}"/>
    <cellStyle name="year_BHI" xfId="2316" xr:uid="{00000000-0005-0000-0000-00002F170000}"/>
    <cellStyle name="Year2" xfId="2317" xr:uid="{00000000-0005-0000-0000-000030170000}"/>
    <cellStyle name="Years" xfId="2318" xr:uid="{00000000-0005-0000-0000-000031170000}"/>
    <cellStyle name="yellow" xfId="2319" xr:uid="{00000000-0005-0000-0000-000032170000}"/>
    <cellStyle name="yellow 2" xfId="4115" xr:uid="{00000000-0005-0000-0000-000033170000}"/>
    <cellStyle name="yen" xfId="2320" xr:uid="{00000000-0005-0000-0000-000034170000}"/>
    <cellStyle name="yen 2" xfId="2527" xr:uid="{00000000-0005-0000-0000-000035170000}"/>
    <cellStyle name="千位分隔[0]_Capital injection summary-1106" xfId="2321" xr:uid="{00000000-0005-0000-0000-000036170000}"/>
    <cellStyle name="千位分隔_Capital injection summary-1106" xfId="2322" xr:uid="{00000000-0005-0000-0000-000037170000}"/>
    <cellStyle name="常规_Capital injection summary-1106" xfId="2323" xr:uid="{00000000-0005-0000-0000-000038170000}"/>
    <cellStyle name="標準_10.25印刷_FF (2)" xfId="2324" xr:uid="{00000000-0005-0000-0000-000039170000}"/>
    <cellStyle name="货币[0]_Capital injection summary-1106" xfId="2325" xr:uid="{00000000-0005-0000-0000-00003A170000}"/>
    <cellStyle name="货币_Capital injection summary-1106" xfId="2326" xr:uid="{00000000-0005-0000-0000-00003B170000}"/>
  </cellStyles>
  <dxfs count="42"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indexed="45"/>
        </patternFill>
      </fill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</dxfs>
  <tableStyles count="0" defaultTableStyle="TableStyleMedium2" defaultPivotStyle="PivotStyleLight16"/>
  <colors>
    <mruColors>
      <color rgb="FFFFCCCC"/>
      <color rgb="FFFFFF99"/>
      <color rgb="FF0000FF"/>
      <color rgb="FFFFFFCC"/>
      <color rgb="FFFF6699"/>
      <color rgb="FFE1F096"/>
      <color rgb="FFE8F4AE"/>
      <color rgb="FFEFFFFF"/>
      <color rgb="FF5E76AA"/>
      <color rgb="FFF1F8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TPV (US$, mn)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Payment!$B$38</c:f>
              <c:strCache>
                <c:ptCount val="1"/>
                <c:pt idx="0">
                  <c:v> Cielo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Payment!$C$37:$J$37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 formatCode="0&quot;e&quot;">
                  <c:v>2022</c:v>
                </c:pt>
                <c:pt idx="5" formatCode="0&quot;e&quot;">
                  <c:v>2023</c:v>
                </c:pt>
                <c:pt idx="6" formatCode="0&quot;e&quot;">
                  <c:v>2024</c:v>
                </c:pt>
                <c:pt idx="7" formatCode="0&quot;e&quot;">
                  <c:v>2025</c:v>
                </c:pt>
              </c:numCache>
            </c:numRef>
          </c:cat>
          <c:val>
            <c:numRef>
              <c:f>Payment!$C$38:$J$38</c:f>
              <c:numCache>
                <c:formatCode>#,##0.0</c:formatCode>
                <c:ptCount val="8"/>
                <c:pt idx="0">
                  <c:v>626.50790000000006</c:v>
                </c:pt>
                <c:pt idx="1">
                  <c:v>683.13800000000003</c:v>
                </c:pt>
                <c:pt idx="2">
                  <c:v>643.95499999999993</c:v>
                </c:pt>
                <c:pt idx="3">
                  <c:v>713.38670000000002</c:v>
                </c:pt>
                <c:pt idx="4">
                  <c:v>843.97199999999998</c:v>
                </c:pt>
                <c:pt idx="5">
                  <c:v>897.80200000000002</c:v>
                </c:pt>
                <c:pt idx="6">
                  <c:v>964.93499999999995</c:v>
                </c:pt>
                <c:pt idx="7">
                  <c:v>1034.6289999999999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1-45FD-89B8-7CCD7EE71BEB}"/>
            </c:ext>
          </c:extLst>
        </c:ser>
        <c:ser>
          <c:idx val="1"/>
          <c:order val="1"/>
          <c:tx>
            <c:strRef>
              <c:f>Payment!$B$39</c:f>
              <c:strCache>
                <c:ptCount val="1"/>
                <c:pt idx="0">
                  <c:v> Rede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Payment!$C$37:$J$37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 formatCode="0&quot;e&quot;">
                  <c:v>2022</c:v>
                </c:pt>
                <c:pt idx="5" formatCode="0&quot;e&quot;">
                  <c:v>2023</c:v>
                </c:pt>
                <c:pt idx="6" formatCode="0&quot;e&quot;">
                  <c:v>2024</c:v>
                </c:pt>
                <c:pt idx="7" formatCode="0&quot;e&quot;">
                  <c:v>2025</c:v>
                </c:pt>
              </c:numCache>
            </c:numRef>
          </c:cat>
          <c:val>
            <c:numRef>
              <c:f>Payment!$C$39:$J$39</c:f>
              <c:numCache>
                <c:formatCode>#,##0.0</c:formatCode>
                <c:ptCount val="8"/>
                <c:pt idx="0">
                  <c:v>437.08199999999999</c:v>
                </c:pt>
                <c:pt idx="1">
                  <c:v>487.79899999999998</c:v>
                </c:pt>
                <c:pt idx="2">
                  <c:v>509.81299999999999</c:v>
                </c:pt>
                <c:pt idx="3">
                  <c:v>519.61800000000005</c:v>
                </c:pt>
                <c:pt idx="4">
                  <c:v>647.13614606871067</c:v>
                </c:pt>
                <c:pt idx="5">
                  <c:v>770.98702479711699</c:v>
                </c:pt>
                <c:pt idx="6">
                  <c:v>901.85552579460932</c:v>
                </c:pt>
                <c:pt idx="7">
                  <c:v>1035.6093878703307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1-45FD-89B8-7CCD7EE71BEB}"/>
            </c:ext>
          </c:extLst>
        </c:ser>
        <c:ser>
          <c:idx val="2"/>
          <c:order val="2"/>
          <c:tx>
            <c:strRef>
              <c:f>Payment!$B$40</c:f>
              <c:strCache>
                <c:ptCount val="1"/>
                <c:pt idx="0">
                  <c:v> Santander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Payment!$C$37:$J$37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 formatCode="0&quot;e&quot;">
                  <c:v>2022</c:v>
                </c:pt>
                <c:pt idx="5" formatCode="0&quot;e&quot;">
                  <c:v>2023</c:v>
                </c:pt>
                <c:pt idx="6" formatCode="0&quot;e&quot;">
                  <c:v>2024</c:v>
                </c:pt>
                <c:pt idx="7" formatCode="0&quot;e&quot;">
                  <c:v>2025</c:v>
                </c:pt>
              </c:numCache>
            </c:numRef>
          </c:cat>
          <c:val>
            <c:numRef>
              <c:f>Payment!$C$40:$J$40</c:f>
              <c:numCache>
                <c:formatCode>#,##0.0</c:formatCode>
                <c:ptCount val="8"/>
                <c:pt idx="0">
                  <c:v>187.40300000000002</c:v>
                </c:pt>
                <c:pt idx="1">
                  <c:v>207.5</c:v>
                </c:pt>
                <c:pt idx="2">
                  <c:v>273.70000000000005</c:v>
                </c:pt>
                <c:pt idx="3">
                  <c:v>301.3</c:v>
                </c:pt>
                <c:pt idx="4">
                  <c:v>375.24127495680005</c:v>
                </c:pt>
                <c:pt idx="5">
                  <c:v>447.05608845607998</c:v>
                </c:pt>
                <c:pt idx="6">
                  <c:v>522.94006351187954</c:v>
                </c:pt>
                <c:pt idx="7">
                  <c:v>600.49711242745764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1-45FD-89B8-7CCD7EE71BEB}"/>
            </c:ext>
          </c:extLst>
        </c:ser>
        <c:ser>
          <c:idx val="3"/>
          <c:order val="3"/>
          <c:tx>
            <c:strRef>
              <c:f>Payment!$B$41</c:f>
              <c:strCache>
                <c:ptCount val="1"/>
                <c:pt idx="0">
                  <c:v> Stone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Payment!$C$37:$J$37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 formatCode="0&quot;e&quot;">
                  <c:v>2022</c:v>
                </c:pt>
                <c:pt idx="5" formatCode="0&quot;e&quot;">
                  <c:v>2023</c:v>
                </c:pt>
                <c:pt idx="6" formatCode="0&quot;e&quot;">
                  <c:v>2024</c:v>
                </c:pt>
                <c:pt idx="7" formatCode="0&quot;e&quot;">
                  <c:v>2025</c:v>
                </c:pt>
              </c:numCache>
            </c:numRef>
          </c:cat>
          <c:val>
            <c:numRef>
              <c:f>Payment!$C$41:$J$41</c:f>
              <c:numCache>
                <c:formatCode>#,##0.0</c:formatCode>
                <c:ptCount val="8"/>
                <c:pt idx="0">
                  <c:v>83.47</c:v>
                </c:pt>
                <c:pt idx="1">
                  <c:v>129.05000000000001</c:v>
                </c:pt>
                <c:pt idx="2">
                  <c:v>179.20000000000002</c:v>
                </c:pt>
                <c:pt idx="3">
                  <c:v>272</c:v>
                </c:pt>
                <c:pt idx="4">
                  <c:v>366.67046639732712</c:v>
                </c:pt>
                <c:pt idx="5">
                  <c:v>446.88289036437567</c:v>
                </c:pt>
                <c:pt idx="6">
                  <c:v>516.62718773088181</c:v>
                </c:pt>
                <c:pt idx="7">
                  <c:v>590.38883074471516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11-45FD-89B8-7CCD7EE71BEB}"/>
            </c:ext>
          </c:extLst>
        </c:ser>
        <c:ser>
          <c:idx val="4"/>
          <c:order val="4"/>
          <c:tx>
            <c:strRef>
              <c:f>Payment!$B$42</c:f>
              <c:strCache>
                <c:ptCount val="1"/>
                <c:pt idx="0">
                  <c:v> PagSeguro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Payment!$C$37:$J$37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 formatCode="0&quot;e&quot;">
                  <c:v>2022</c:v>
                </c:pt>
                <c:pt idx="5" formatCode="0&quot;e&quot;">
                  <c:v>2023</c:v>
                </c:pt>
                <c:pt idx="6" formatCode="0&quot;e&quot;">
                  <c:v>2024</c:v>
                </c:pt>
                <c:pt idx="7" formatCode="0&quot;e&quot;">
                  <c:v>2025</c:v>
                </c:pt>
              </c:numCache>
            </c:numRef>
          </c:cat>
          <c:val>
            <c:numRef>
              <c:f>Payment!$C$42:$J$42</c:f>
              <c:numCache>
                <c:formatCode>#,##0.0</c:formatCode>
                <c:ptCount val="8"/>
                <c:pt idx="0">
                  <c:v>76.141863999999998</c:v>
                </c:pt>
                <c:pt idx="1">
                  <c:v>114.82017494282937</c:v>
                </c:pt>
                <c:pt idx="2">
                  <c:v>156.94383101647429</c:v>
                </c:pt>
                <c:pt idx="3">
                  <c:v>252.11069012433342</c:v>
                </c:pt>
                <c:pt idx="4">
                  <c:v>338.791</c:v>
                </c:pt>
                <c:pt idx="5">
                  <c:v>424.04300000000001</c:v>
                </c:pt>
                <c:pt idx="6">
                  <c:v>517.37300000000005</c:v>
                </c:pt>
                <c:pt idx="7">
                  <c:v>617.048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11-45FD-89B8-7CCD7EE71BEB}"/>
            </c:ext>
          </c:extLst>
        </c:ser>
        <c:ser>
          <c:idx val="5"/>
          <c:order val="5"/>
          <c:tx>
            <c:strRef>
              <c:f>Payment!$B$43</c:f>
              <c:strCache>
                <c:ptCount val="1"/>
                <c:pt idx="0">
                  <c:v> Banrisul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Payment!$C$37:$J$37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 formatCode="0&quot;e&quot;">
                  <c:v>2022</c:v>
                </c:pt>
                <c:pt idx="5" formatCode="0&quot;e&quot;">
                  <c:v>2023</c:v>
                </c:pt>
                <c:pt idx="6" formatCode="0&quot;e&quot;">
                  <c:v>2024</c:v>
                </c:pt>
                <c:pt idx="7" formatCode="0&quot;e&quot;">
                  <c:v>2025</c:v>
                </c:pt>
              </c:numCache>
            </c:numRef>
          </c:cat>
          <c:val>
            <c:numRef>
              <c:f>Payment!$C$43:$J$43</c:f>
              <c:numCache>
                <c:formatCode>#,##0.0</c:formatCode>
                <c:ptCount val="8"/>
                <c:pt idx="0">
                  <c:v>26.7</c:v>
                </c:pt>
                <c:pt idx="1">
                  <c:v>29.5</c:v>
                </c:pt>
                <c:pt idx="2">
                  <c:v>30.299999999999997</c:v>
                </c:pt>
                <c:pt idx="3">
                  <c:v>30.9</c:v>
                </c:pt>
                <c:pt idx="4">
                  <c:v>38.483091258430534</c:v>
                </c:pt>
                <c:pt idx="5">
                  <c:v>45.848102002299598</c:v>
                </c:pt>
                <c:pt idx="6">
                  <c:v>53.630428020302269</c:v>
                </c:pt>
                <c:pt idx="7">
                  <c:v>61.58433711917835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11-45FD-89B8-7CCD7EE71BEB}"/>
            </c:ext>
          </c:extLst>
        </c:ser>
        <c:ser>
          <c:idx val="6"/>
          <c:order val="6"/>
          <c:tx>
            <c:strRef>
              <c:f>Payment!$B$44</c:f>
              <c:strCache>
                <c:ptCount val="1"/>
                <c:pt idx="0">
                  <c:v>Pago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Payment!$C$37:$J$37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 formatCode="0&quot;e&quot;">
                  <c:v>2022</c:v>
                </c:pt>
                <c:pt idx="5" formatCode="0&quot;e&quot;">
                  <c:v>2023</c:v>
                </c:pt>
                <c:pt idx="6" formatCode="0&quot;e&quot;">
                  <c:v>2024</c:v>
                </c:pt>
                <c:pt idx="7" formatCode="0&quot;e&quot;">
                  <c:v>2025</c:v>
                </c:pt>
              </c:numCache>
            </c:numRef>
          </c:cat>
          <c:val>
            <c:numRef>
              <c:f>Payment!$C$44:$J$44</c:f>
              <c:numCache>
                <c:formatCode>#,##0.0</c:formatCode>
                <c:ptCount val="8"/>
                <c:pt idx="0">
                  <c:v>37.297470537300242</c:v>
                </c:pt>
                <c:pt idx="1">
                  <c:v>60.703854868893877</c:v>
                </c:pt>
                <c:pt idx="2">
                  <c:v>123.49432364547073</c:v>
                </c:pt>
                <c:pt idx="3">
                  <c:v>201.75764736196359</c:v>
                </c:pt>
                <c:pt idx="4">
                  <c:v>332.75050103860593</c:v>
                </c:pt>
                <c:pt idx="5">
                  <c:v>476.48411126253438</c:v>
                </c:pt>
                <c:pt idx="6">
                  <c:v>631.11743119567359</c:v>
                </c:pt>
                <c:pt idx="7">
                  <c:v>791.11404508219437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11-45FD-89B8-7CCD7EE71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6041904"/>
        <c:axId val="1656026096"/>
      </c:lineChart>
      <c:catAx>
        <c:axId val="165604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6026096"/>
        <c:crosses val="autoZero"/>
        <c:auto val="1"/>
        <c:lblAlgn val="ctr"/>
        <c:lblOffset val="100"/>
        <c:noMultiLvlLbl val="0"/>
      </c:catAx>
      <c:valAx>
        <c:axId val="1656026096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prstDash val="lg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604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Prepayment Total</a:t>
            </a:r>
            <a:r>
              <a:rPr lang="en-US" baseline="0"/>
              <a:t> Yield (Annual)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D4-4E4A-8616-E053B03B4BD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D4-4E4A-8616-E053B03B4BD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DD4-4E4A-8616-E053B03B4BD3}"/>
              </c:ext>
            </c:extLst>
          </c:dPt>
          <c:cat>
            <c:strRef>
              <c:f>Estimates!$M$1:$AB$1</c:f>
              <c:strCache>
                <c:ptCount val="16"/>
                <c:pt idx="0">
                  <c:v>1Q19</c:v>
                </c:pt>
                <c:pt idx="1">
                  <c:v>2Q19</c:v>
                </c:pt>
                <c:pt idx="2">
                  <c:v>3Q19</c:v>
                </c:pt>
                <c:pt idx="3">
                  <c:v>4Q19</c:v>
                </c:pt>
                <c:pt idx="4">
                  <c:v>1Q20</c:v>
                </c:pt>
                <c:pt idx="5">
                  <c:v>2Q20</c:v>
                </c:pt>
                <c:pt idx="6">
                  <c:v>3Q20</c:v>
                </c:pt>
                <c:pt idx="7">
                  <c:v>4Q20</c:v>
                </c:pt>
                <c:pt idx="8">
                  <c:v>1Q21</c:v>
                </c:pt>
                <c:pt idx="9">
                  <c:v>2Q21</c:v>
                </c:pt>
                <c:pt idx="10">
                  <c:v>3Q21</c:v>
                </c:pt>
                <c:pt idx="11">
                  <c:v>4Q21</c:v>
                </c:pt>
                <c:pt idx="12">
                  <c:v>1Q22</c:v>
                </c:pt>
                <c:pt idx="13">
                  <c:v>2Q22E</c:v>
                </c:pt>
                <c:pt idx="14">
                  <c:v>3Q22E</c:v>
                </c:pt>
                <c:pt idx="15">
                  <c:v>4Q22E</c:v>
                </c:pt>
              </c:strCache>
            </c:strRef>
          </c:cat>
          <c:val>
            <c:numRef>
              <c:f>Estimates!$M$116:$AB$116</c:f>
              <c:numCache>
                <c:formatCode>0%</c:formatCode>
                <c:ptCount val="16"/>
                <c:pt idx="0">
                  <c:v>0.29802800388297102</c:v>
                </c:pt>
                <c:pt idx="1">
                  <c:v>0.33074949320628333</c:v>
                </c:pt>
                <c:pt idx="2">
                  <c:v>0.3202364244555842</c:v>
                </c:pt>
                <c:pt idx="3">
                  <c:v>0.30567877596931092</c:v>
                </c:pt>
                <c:pt idx="4">
                  <c:v>0.29705240027771551</c:v>
                </c:pt>
                <c:pt idx="5">
                  <c:v>0.28241126991870846</c:v>
                </c:pt>
                <c:pt idx="6">
                  <c:v>0.24160950991171859</c:v>
                </c:pt>
                <c:pt idx="7">
                  <c:v>0.20430889491330673</c:v>
                </c:pt>
                <c:pt idx="8">
                  <c:v>0.21926482306145889</c:v>
                </c:pt>
                <c:pt idx="9">
                  <c:v>0.25993038166985416</c:v>
                </c:pt>
                <c:pt idx="10">
                  <c:v>0.21484183862643902</c:v>
                </c:pt>
                <c:pt idx="11">
                  <c:v>0.22318181512834423</c:v>
                </c:pt>
                <c:pt idx="12">
                  <c:v>0.22198608409907283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D4-4E4A-8616-E053B03B4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14448079"/>
        <c:axId val="1114436015"/>
      </c:barChart>
      <c:catAx>
        <c:axId val="1114448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436015"/>
        <c:crosses val="autoZero"/>
        <c:auto val="1"/>
        <c:lblAlgn val="ctr"/>
        <c:lblOffset val="100"/>
        <c:noMultiLvlLbl val="0"/>
      </c:catAx>
      <c:valAx>
        <c:axId val="1114436015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prstDash val="lgDash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4480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Yield (annual)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Estimates!$C$116</c:f>
              <c:strCache>
                <c:ptCount val="1"/>
                <c:pt idx="0">
                  <c:v>Meli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Estimates!$E$1:$AB$1</c:f>
              <c:strCache>
                <c:ptCount val="24"/>
                <c:pt idx="0">
                  <c:v>1Q17</c:v>
                </c:pt>
                <c:pt idx="1">
                  <c:v>2Q17</c:v>
                </c:pt>
                <c:pt idx="2">
                  <c:v>3Q17</c:v>
                </c:pt>
                <c:pt idx="3">
                  <c:v>4Q17</c:v>
                </c:pt>
                <c:pt idx="4">
                  <c:v>1Q18</c:v>
                </c:pt>
                <c:pt idx="5">
                  <c:v>2Q18</c:v>
                </c:pt>
                <c:pt idx="6">
                  <c:v>3Q18</c:v>
                </c:pt>
                <c:pt idx="7">
                  <c:v>4Q18</c:v>
                </c:pt>
                <c:pt idx="8">
                  <c:v>1Q19</c:v>
                </c:pt>
                <c:pt idx="9">
                  <c:v>2Q19</c:v>
                </c:pt>
                <c:pt idx="10">
                  <c:v>3Q19</c:v>
                </c:pt>
                <c:pt idx="11">
                  <c:v>4Q19</c:v>
                </c:pt>
                <c:pt idx="12">
                  <c:v>1Q20</c:v>
                </c:pt>
                <c:pt idx="13">
                  <c:v>2Q20</c:v>
                </c:pt>
                <c:pt idx="14">
                  <c:v>3Q20</c:v>
                </c:pt>
                <c:pt idx="15">
                  <c:v>4Q20</c:v>
                </c:pt>
                <c:pt idx="16">
                  <c:v>1Q21</c:v>
                </c:pt>
                <c:pt idx="17">
                  <c:v>2Q21</c:v>
                </c:pt>
                <c:pt idx="18">
                  <c:v>3Q21</c:v>
                </c:pt>
                <c:pt idx="19">
                  <c:v>4Q21</c:v>
                </c:pt>
                <c:pt idx="20">
                  <c:v>1Q22</c:v>
                </c:pt>
                <c:pt idx="21">
                  <c:v>2Q22E</c:v>
                </c:pt>
                <c:pt idx="22">
                  <c:v>3Q22E</c:v>
                </c:pt>
                <c:pt idx="23">
                  <c:v>4Q22E</c:v>
                </c:pt>
              </c:strCache>
            </c:strRef>
          </c:cat>
          <c:val>
            <c:numRef>
              <c:f>Estimates!$D$116:$AB$116</c:f>
              <c:numCache>
                <c:formatCode>0%</c:formatCode>
                <c:ptCount val="25"/>
                <c:pt idx="1">
                  <c:v>0.3370220760775855</c:v>
                </c:pt>
                <c:pt idx="2">
                  <c:v>0.32451150279966279</c:v>
                </c:pt>
                <c:pt idx="3">
                  <c:v>0.26585874383305153</c:v>
                </c:pt>
                <c:pt idx="4">
                  <c:v>0.33205188005344821</c:v>
                </c:pt>
                <c:pt idx="5">
                  <c:v>0.33804272969831461</c:v>
                </c:pt>
                <c:pt idx="6">
                  <c:v>0.31165450854771137</c:v>
                </c:pt>
                <c:pt idx="7">
                  <c:v>0.28774126291974533</c:v>
                </c:pt>
                <c:pt idx="8">
                  <c:v>0.27795815863528772</c:v>
                </c:pt>
                <c:pt idx="9">
                  <c:v>0.29802800388297102</c:v>
                </c:pt>
                <c:pt idx="10">
                  <c:v>0.33074949320628333</c:v>
                </c:pt>
                <c:pt idx="11">
                  <c:v>0.3202364244555842</c:v>
                </c:pt>
                <c:pt idx="12">
                  <c:v>0.30567877596931092</c:v>
                </c:pt>
                <c:pt idx="13">
                  <c:v>0.29705240027771551</c:v>
                </c:pt>
                <c:pt idx="14">
                  <c:v>0.28241126991870846</c:v>
                </c:pt>
                <c:pt idx="15">
                  <c:v>0.24160950991171859</c:v>
                </c:pt>
                <c:pt idx="16">
                  <c:v>0.20430889491330673</c:v>
                </c:pt>
                <c:pt idx="17">
                  <c:v>0.21926482306145889</c:v>
                </c:pt>
                <c:pt idx="18">
                  <c:v>0.25993038166985416</c:v>
                </c:pt>
                <c:pt idx="19">
                  <c:v>0.21484183862643902</c:v>
                </c:pt>
                <c:pt idx="20">
                  <c:v>0.22318181512834423</c:v>
                </c:pt>
                <c:pt idx="21">
                  <c:v>0.22198608409907283</c:v>
                </c:pt>
                <c:pt idx="22">
                  <c:v>0.2</c:v>
                </c:pt>
                <c:pt idx="23">
                  <c:v>0.2</c:v>
                </c:pt>
                <c:pt idx="24">
                  <c:v>0.2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FD-4072-9505-61A7FDC97F78}"/>
            </c:ext>
          </c:extLst>
        </c:ser>
        <c:ser>
          <c:idx val="1"/>
          <c:order val="1"/>
          <c:tx>
            <c:strRef>
              <c:f>Estimates!$C$117</c:f>
              <c:strCache>
                <c:ptCount val="1"/>
                <c:pt idx="0">
                  <c:v>Stone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Estimates!$E$1:$AB$1</c:f>
              <c:strCache>
                <c:ptCount val="24"/>
                <c:pt idx="0">
                  <c:v>1Q17</c:v>
                </c:pt>
                <c:pt idx="1">
                  <c:v>2Q17</c:v>
                </c:pt>
                <c:pt idx="2">
                  <c:v>3Q17</c:v>
                </c:pt>
                <c:pt idx="3">
                  <c:v>4Q17</c:v>
                </c:pt>
                <c:pt idx="4">
                  <c:v>1Q18</c:v>
                </c:pt>
                <c:pt idx="5">
                  <c:v>2Q18</c:v>
                </c:pt>
                <c:pt idx="6">
                  <c:v>3Q18</c:v>
                </c:pt>
                <c:pt idx="7">
                  <c:v>4Q18</c:v>
                </c:pt>
                <c:pt idx="8">
                  <c:v>1Q19</c:v>
                </c:pt>
                <c:pt idx="9">
                  <c:v>2Q19</c:v>
                </c:pt>
                <c:pt idx="10">
                  <c:v>3Q19</c:v>
                </c:pt>
                <c:pt idx="11">
                  <c:v>4Q19</c:v>
                </c:pt>
                <c:pt idx="12">
                  <c:v>1Q20</c:v>
                </c:pt>
                <c:pt idx="13">
                  <c:v>2Q20</c:v>
                </c:pt>
                <c:pt idx="14">
                  <c:v>3Q20</c:v>
                </c:pt>
                <c:pt idx="15">
                  <c:v>4Q20</c:v>
                </c:pt>
                <c:pt idx="16">
                  <c:v>1Q21</c:v>
                </c:pt>
                <c:pt idx="17">
                  <c:v>2Q21</c:v>
                </c:pt>
                <c:pt idx="18">
                  <c:v>3Q21</c:v>
                </c:pt>
                <c:pt idx="19">
                  <c:v>4Q21</c:v>
                </c:pt>
                <c:pt idx="20">
                  <c:v>1Q22</c:v>
                </c:pt>
                <c:pt idx="21">
                  <c:v>2Q22E</c:v>
                </c:pt>
                <c:pt idx="22">
                  <c:v>3Q22E</c:v>
                </c:pt>
                <c:pt idx="23">
                  <c:v>4Q22E</c:v>
                </c:pt>
              </c:strCache>
            </c:strRef>
          </c:cat>
          <c:val>
            <c:numRef>
              <c:f>Estimates!$D$117:$AB$117</c:f>
              <c:numCache>
                <c:formatCode>0%</c:formatCode>
                <c:ptCount val="25"/>
                <c:pt idx="1">
                  <c:v>0.17292126237834027</c:v>
                </c:pt>
                <c:pt idx="2">
                  <c:v>0.16016382662285378</c:v>
                </c:pt>
                <c:pt idx="3">
                  <c:v>0.16934365047155464</c:v>
                </c:pt>
                <c:pt idx="4">
                  <c:v>0.165873033373378</c:v>
                </c:pt>
                <c:pt idx="5">
                  <c:v>0.17871701553789543</c:v>
                </c:pt>
                <c:pt idx="6">
                  <c:v>0.1970566517957828</c:v>
                </c:pt>
                <c:pt idx="7">
                  <c:v>0.19366914951629433</c:v>
                </c:pt>
                <c:pt idx="8">
                  <c:v>0.19097894554417993</c:v>
                </c:pt>
                <c:pt idx="9">
                  <c:v>0.18818217375100565</c:v>
                </c:pt>
                <c:pt idx="10">
                  <c:v>0.19859364996968809</c:v>
                </c:pt>
                <c:pt idx="11">
                  <c:v>0.20511666092050573</c:v>
                </c:pt>
                <c:pt idx="12">
                  <c:v>0.20023463123137564</c:v>
                </c:pt>
                <c:pt idx="13">
                  <c:v>0.18966464101407587</c:v>
                </c:pt>
                <c:pt idx="14">
                  <c:v>0.16885267215081545</c:v>
                </c:pt>
                <c:pt idx="15">
                  <c:v>0.12812189725662426</c:v>
                </c:pt>
                <c:pt idx="16">
                  <c:v>0.15233578616955157</c:v>
                </c:pt>
                <c:pt idx="17">
                  <c:v>0.1885058004106932</c:v>
                </c:pt>
                <c:pt idx="18">
                  <c:v>0.14116640098324451</c:v>
                </c:pt>
                <c:pt idx="19">
                  <c:v>0.15905516880738491</c:v>
                </c:pt>
                <c:pt idx="20">
                  <c:v>0.19222438585292734</c:v>
                </c:pt>
                <c:pt idx="21">
                  <c:v>0.22979001937524846</c:v>
                </c:pt>
                <c:pt idx="22">
                  <c:v>0.22879001937524845</c:v>
                </c:pt>
                <c:pt idx="23">
                  <c:v>0.22779001937524845</c:v>
                </c:pt>
                <c:pt idx="24">
                  <c:v>0.22679001937524845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FD-4072-9505-61A7FDC97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8646351"/>
        <c:axId val="1198649679"/>
      </c:lineChart>
      <c:catAx>
        <c:axId val="1198646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649679"/>
        <c:crosses val="autoZero"/>
        <c:auto val="1"/>
        <c:lblAlgn val="ctr"/>
        <c:lblOffset val="100"/>
        <c:noMultiLvlLbl val="0"/>
      </c:catAx>
      <c:valAx>
        <c:axId val="1198649679"/>
        <c:scaling>
          <c:orientation val="minMax"/>
          <c:min val="0.1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prstDash val="lg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6463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Credit Portfolio Breakdown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MercadoPago!$D$278</c:f>
              <c:strCache>
                <c:ptCount val="1"/>
                <c:pt idx="0">
                  <c:v>On-line Merchants</c:v>
                </c:pt>
              </c:strCache>
            </c:strRef>
          </c:tx>
          <c:spPr>
            <a:solidFill>
              <a:schemeClr val="accent2">
                <a:tint val="5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MercadoPago!$CQ$7:$CT$7</c:f>
              <c:strCache>
                <c:ptCount val="4"/>
                <c:pt idx="0">
                  <c:v>2Q21</c:v>
                </c:pt>
                <c:pt idx="1">
                  <c:v>3Q21</c:v>
                </c:pt>
                <c:pt idx="2">
                  <c:v>4Q21</c:v>
                </c:pt>
                <c:pt idx="3">
                  <c:v>1Q22</c:v>
                </c:pt>
              </c:strCache>
            </c:strRef>
          </c:cat>
          <c:val>
            <c:numRef>
              <c:f>MercadoPago!$CQ$278:$CT$278</c:f>
              <c:numCache>
                <c:formatCode>0%</c:formatCode>
                <c:ptCount val="4"/>
                <c:pt idx="0">
                  <c:v>0.31170348343245541</c:v>
                </c:pt>
                <c:pt idx="1">
                  <c:v>0.26813235581275624</c:v>
                </c:pt>
                <c:pt idx="2">
                  <c:v>0.21281600100077067</c:v>
                </c:pt>
                <c:pt idx="3">
                  <c:v>0.1763975155279503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C-413C-875D-1A3E9AC55C69}"/>
            </c:ext>
          </c:extLst>
        </c:ser>
        <c:ser>
          <c:idx val="1"/>
          <c:order val="1"/>
          <c:tx>
            <c:strRef>
              <c:f>MercadoPago!$D$279</c:f>
              <c:strCache>
                <c:ptCount val="1"/>
                <c:pt idx="0">
                  <c:v>In-Store Merchants</c:v>
                </c:pt>
              </c:strCache>
            </c:strRef>
          </c:tx>
          <c:spPr>
            <a:solidFill>
              <a:schemeClr val="accent2">
                <a:tint val="8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MercadoPago!$CQ$7:$CT$7</c:f>
              <c:strCache>
                <c:ptCount val="4"/>
                <c:pt idx="0">
                  <c:v>2Q21</c:v>
                </c:pt>
                <c:pt idx="1">
                  <c:v>3Q21</c:v>
                </c:pt>
                <c:pt idx="2">
                  <c:v>4Q21</c:v>
                </c:pt>
                <c:pt idx="3">
                  <c:v>1Q22</c:v>
                </c:pt>
              </c:strCache>
            </c:strRef>
          </c:cat>
          <c:val>
            <c:numRef>
              <c:f>MercadoPago!$CQ$279:$CT$279</c:f>
              <c:numCache>
                <c:formatCode>0%</c:formatCode>
                <c:ptCount val="4"/>
                <c:pt idx="0">
                  <c:v>0.14906714943391752</c:v>
                </c:pt>
                <c:pt idx="1">
                  <c:v>0.13676086840750537</c:v>
                </c:pt>
                <c:pt idx="2">
                  <c:v>0.1105698137834913</c:v>
                </c:pt>
                <c:pt idx="3">
                  <c:v>0.10393374741200828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C-413C-875D-1A3E9AC55C69}"/>
            </c:ext>
          </c:extLst>
        </c:ser>
        <c:ser>
          <c:idx val="2"/>
          <c:order val="2"/>
          <c:tx>
            <c:strRef>
              <c:f>MercadoPago!$D$282</c:f>
              <c:strCache>
                <c:ptCount val="1"/>
                <c:pt idx="0">
                  <c:v>Consumer (loans)</c:v>
                </c:pt>
              </c:strCache>
            </c:strRef>
          </c:tx>
          <c:spPr>
            <a:solidFill>
              <a:schemeClr val="accent2">
                <a:shade val="8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MercadoPago!$CQ$7:$CT$7</c:f>
              <c:strCache>
                <c:ptCount val="4"/>
                <c:pt idx="0">
                  <c:v>2Q21</c:v>
                </c:pt>
                <c:pt idx="1">
                  <c:v>3Q21</c:v>
                </c:pt>
                <c:pt idx="2">
                  <c:v>4Q21</c:v>
                </c:pt>
                <c:pt idx="3">
                  <c:v>1Q22</c:v>
                </c:pt>
              </c:strCache>
            </c:strRef>
          </c:cat>
          <c:val>
            <c:numRef>
              <c:f>MercadoPago!$CQ$282:$CT$282</c:f>
              <c:numCache>
                <c:formatCode>0%</c:formatCode>
                <c:ptCount val="4"/>
                <c:pt idx="0">
                  <c:v>0.52738164628242867</c:v>
                </c:pt>
                <c:pt idx="1">
                  <c:v>0.52316936786608204</c:v>
                </c:pt>
                <c:pt idx="2">
                  <c:v>0.50201275274474333</c:v>
                </c:pt>
                <c:pt idx="3">
                  <c:v>0.52587991718426497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EC-413C-875D-1A3E9AC55C69}"/>
            </c:ext>
          </c:extLst>
        </c:ser>
        <c:ser>
          <c:idx val="3"/>
          <c:order val="3"/>
          <c:tx>
            <c:strRef>
              <c:f>MercadoPago!$D$283</c:f>
              <c:strCache>
                <c:ptCount val="1"/>
                <c:pt idx="0">
                  <c:v>Consumer (credit cards)</c:v>
                </c:pt>
              </c:strCache>
            </c:strRef>
          </c:tx>
          <c:spPr>
            <a:solidFill>
              <a:schemeClr val="accent2">
                <a:shade val="5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MercadoPago!$CQ$7:$CT$7</c:f>
              <c:strCache>
                <c:ptCount val="4"/>
                <c:pt idx="0">
                  <c:v>2Q21</c:v>
                </c:pt>
                <c:pt idx="1">
                  <c:v>3Q21</c:v>
                </c:pt>
                <c:pt idx="2">
                  <c:v>4Q21</c:v>
                </c:pt>
                <c:pt idx="3">
                  <c:v>1Q22</c:v>
                </c:pt>
              </c:strCache>
            </c:strRef>
          </c:cat>
          <c:val>
            <c:numRef>
              <c:f>MercadoPago!$CQ$283:$CT$283</c:f>
              <c:numCache>
                <c:formatCode>0%</c:formatCode>
                <c:ptCount val="4"/>
                <c:pt idx="0">
                  <c:v>1.1847720851198356E-2</c:v>
                </c:pt>
                <c:pt idx="1">
                  <c:v>7.1937407913656298E-2</c:v>
                </c:pt>
                <c:pt idx="2">
                  <c:v>0.17460143247099477</c:v>
                </c:pt>
                <c:pt idx="3">
                  <c:v>0.1937888198757764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EC-413C-875D-1A3E9AC55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0197984"/>
        <c:axId val="1150208384"/>
      </c:barChart>
      <c:catAx>
        <c:axId val="115019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208384"/>
        <c:crosses val="autoZero"/>
        <c:auto val="1"/>
        <c:lblAlgn val="ctr"/>
        <c:lblOffset val="100"/>
        <c:noMultiLvlLbl val="0"/>
      </c:catAx>
      <c:valAx>
        <c:axId val="1150208384"/>
        <c:scaling>
          <c:orientation val="minMax"/>
          <c:max val="1"/>
        </c:scaling>
        <c:delete val="1"/>
        <c:axPos val="l"/>
        <c:numFmt formatCode="0%" sourceLinked="1"/>
        <c:majorTickMark val="none"/>
        <c:minorTickMark val="none"/>
        <c:tickLblPos val="nextTo"/>
        <c:crossAx val="1150197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Wallet TPV (QR Code, US$, mn)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MercadoPago!$D$310</c:f>
              <c:strCache>
                <c:ptCount val="1"/>
                <c:pt idx="0">
                  <c:v>Wallet TPV (QR Code)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98-4B37-8B5E-7814DC17DA9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698-4B37-8B5E-7814DC17DA9F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98-4B37-8B5E-7814DC17DA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MercadoPago!$CC$7:$CW$7</c:f>
              <c:strCache>
                <c:ptCount val="21"/>
                <c:pt idx="0">
                  <c:v>4Q17</c:v>
                </c:pt>
                <c:pt idx="1">
                  <c:v>1Q18</c:v>
                </c:pt>
                <c:pt idx="2">
                  <c:v>2Q18</c:v>
                </c:pt>
                <c:pt idx="3">
                  <c:v>3Q18</c:v>
                </c:pt>
                <c:pt idx="4">
                  <c:v>4Q18</c:v>
                </c:pt>
                <c:pt idx="5">
                  <c:v>1Q19</c:v>
                </c:pt>
                <c:pt idx="6">
                  <c:v>2Q19</c:v>
                </c:pt>
                <c:pt idx="7">
                  <c:v>3Q19</c:v>
                </c:pt>
                <c:pt idx="8">
                  <c:v>4Q19</c:v>
                </c:pt>
                <c:pt idx="9">
                  <c:v>1Q20</c:v>
                </c:pt>
                <c:pt idx="10">
                  <c:v>2Q20</c:v>
                </c:pt>
                <c:pt idx="11">
                  <c:v>3Q20</c:v>
                </c:pt>
                <c:pt idx="12">
                  <c:v>4Q20</c:v>
                </c:pt>
                <c:pt idx="13">
                  <c:v>1Q21</c:v>
                </c:pt>
                <c:pt idx="14">
                  <c:v>2Q21</c:v>
                </c:pt>
                <c:pt idx="15">
                  <c:v>3Q21</c:v>
                </c:pt>
                <c:pt idx="16">
                  <c:v>4Q21</c:v>
                </c:pt>
                <c:pt idx="17">
                  <c:v>1Q22</c:v>
                </c:pt>
                <c:pt idx="18">
                  <c:v>2Q22E</c:v>
                </c:pt>
                <c:pt idx="19">
                  <c:v>3Q22E</c:v>
                </c:pt>
                <c:pt idx="20">
                  <c:v>4Q22E</c:v>
                </c:pt>
              </c:strCache>
            </c:strRef>
          </c:cat>
          <c:val>
            <c:numRef>
              <c:f>MercadoPago!$CC$310:$CW$310</c:f>
              <c:numCache>
                <c:formatCode>#,##0_);\(#,##0\)</c:formatCode>
                <c:ptCount val="21"/>
                <c:pt idx="0">
                  <c:v>59.924856140350869</c:v>
                </c:pt>
                <c:pt idx="1">
                  <c:v>160.85943999999998</c:v>
                </c:pt>
                <c:pt idx="2">
                  <c:v>201.24103999999997</c:v>
                </c:pt>
                <c:pt idx="3">
                  <c:v>59.975399999999524</c:v>
                </c:pt>
                <c:pt idx="4">
                  <c:v>341.57167999999996</c:v>
                </c:pt>
                <c:pt idx="5">
                  <c:v>452.52058463999998</c:v>
                </c:pt>
                <c:pt idx="6">
                  <c:v>762.10307131702234</c:v>
                </c:pt>
                <c:pt idx="7">
                  <c:v>815.87293367999985</c:v>
                </c:pt>
                <c:pt idx="8">
                  <c:v>1300</c:v>
                </c:pt>
                <c:pt idx="9">
                  <c:v>1300</c:v>
                </c:pt>
                <c:pt idx="10">
                  <c:v>2074</c:v>
                </c:pt>
                <c:pt idx="11">
                  <c:v>3163.7998324427194</c:v>
                </c:pt>
                <c:pt idx="12">
                  <c:v>3300</c:v>
                </c:pt>
                <c:pt idx="13">
                  <c:v>2900</c:v>
                </c:pt>
                <c:pt idx="14">
                  <c:v>3611.9985203758042</c:v>
                </c:pt>
                <c:pt idx="15">
                  <c:v>4699.1048711685216</c:v>
                </c:pt>
                <c:pt idx="16">
                  <c:v>5645.9394347621792</c:v>
                </c:pt>
                <c:pt idx="17">
                  <c:v>6050.0195573953943</c:v>
                </c:pt>
                <c:pt idx="18">
                  <c:v>6800.0195573953943</c:v>
                </c:pt>
                <c:pt idx="19">
                  <c:v>7550.0195573953943</c:v>
                </c:pt>
                <c:pt idx="20">
                  <c:v>8300.0195573953933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8-4B37-8B5E-7814DC17D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6078096"/>
        <c:axId val="1656100144"/>
      </c:barChart>
      <c:catAx>
        <c:axId val="165607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6100144"/>
        <c:crosses val="autoZero"/>
        <c:auto val="1"/>
        <c:lblAlgn val="ctr"/>
        <c:lblOffset val="100"/>
        <c:noMultiLvlLbl val="0"/>
      </c:catAx>
      <c:valAx>
        <c:axId val="1656100144"/>
        <c:scaling>
          <c:orientation val="minMax"/>
        </c:scaling>
        <c:delete val="1"/>
        <c:axPos val="l"/>
        <c:numFmt formatCode="#,##0_);\(#,##0\)" sourceLinked="1"/>
        <c:majorTickMark val="none"/>
        <c:minorTickMark val="none"/>
        <c:tickLblPos val="nextTo"/>
        <c:crossAx val="1656078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Payment</a:t>
            </a:r>
            <a:r>
              <a:rPr lang="en-US" baseline="0"/>
              <a:t> Take-rate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Estimates!$C$127</c:f>
              <c:strCache>
                <c:ptCount val="1"/>
                <c:pt idx="0">
                  <c:v>Mercado Pago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Estimates!$E$1:$Y$1</c:f>
              <c:strCache>
                <c:ptCount val="21"/>
                <c:pt idx="0">
                  <c:v>1Q17</c:v>
                </c:pt>
                <c:pt idx="1">
                  <c:v>2Q17</c:v>
                </c:pt>
                <c:pt idx="2">
                  <c:v>3Q17</c:v>
                </c:pt>
                <c:pt idx="3">
                  <c:v>4Q17</c:v>
                </c:pt>
                <c:pt idx="4">
                  <c:v>1Q18</c:v>
                </c:pt>
                <c:pt idx="5">
                  <c:v>2Q18</c:v>
                </c:pt>
                <c:pt idx="6">
                  <c:v>3Q18</c:v>
                </c:pt>
                <c:pt idx="7">
                  <c:v>4Q18</c:v>
                </c:pt>
                <c:pt idx="8">
                  <c:v>1Q19</c:v>
                </c:pt>
                <c:pt idx="9">
                  <c:v>2Q19</c:v>
                </c:pt>
                <c:pt idx="10">
                  <c:v>3Q19</c:v>
                </c:pt>
                <c:pt idx="11">
                  <c:v>4Q19</c:v>
                </c:pt>
                <c:pt idx="12">
                  <c:v>1Q20</c:v>
                </c:pt>
                <c:pt idx="13">
                  <c:v>2Q20</c:v>
                </c:pt>
                <c:pt idx="14">
                  <c:v>3Q20</c:v>
                </c:pt>
                <c:pt idx="15">
                  <c:v>4Q20</c:v>
                </c:pt>
                <c:pt idx="16">
                  <c:v>1Q21</c:v>
                </c:pt>
                <c:pt idx="17">
                  <c:v>2Q21</c:v>
                </c:pt>
                <c:pt idx="18">
                  <c:v>3Q21</c:v>
                </c:pt>
                <c:pt idx="19">
                  <c:v>4Q21</c:v>
                </c:pt>
                <c:pt idx="20">
                  <c:v>1Q22</c:v>
                </c:pt>
              </c:strCache>
            </c:strRef>
          </c:cat>
          <c:val>
            <c:numRef>
              <c:f>Estimates!$E$127:$Y$127</c:f>
              <c:numCache>
                <c:formatCode>0.0%</c:formatCode>
                <c:ptCount val="21"/>
                <c:pt idx="0">
                  <c:v>2.5111227861642691E-2</c:v>
                </c:pt>
                <c:pt idx="1">
                  <c:v>2.4352372675126022E-2</c:v>
                </c:pt>
                <c:pt idx="2">
                  <c:v>2.2199797627252858E-2</c:v>
                </c:pt>
                <c:pt idx="3">
                  <c:v>2.5833350370730618E-2</c:v>
                </c:pt>
                <c:pt idx="4">
                  <c:v>2.6165989887673064E-2</c:v>
                </c:pt>
                <c:pt idx="5">
                  <c:v>2.7190641080129103E-2</c:v>
                </c:pt>
                <c:pt idx="6">
                  <c:v>2.6993080858321878E-2</c:v>
                </c:pt>
                <c:pt idx="7">
                  <c:v>2.8978475013921895E-2</c:v>
                </c:pt>
                <c:pt idx="8">
                  <c:v>2.9781546415135068E-2</c:v>
                </c:pt>
                <c:pt idx="9">
                  <c:v>3.2517274808511812E-2</c:v>
                </c:pt>
                <c:pt idx="10">
                  <c:v>3.2017749606864897E-2</c:v>
                </c:pt>
                <c:pt idx="11">
                  <c:v>3.1660041024267969E-2</c:v>
                </c:pt>
                <c:pt idx="12">
                  <c:v>3.0546795551340947E-2</c:v>
                </c:pt>
                <c:pt idx="13">
                  <c:v>3.0758459597861287E-2</c:v>
                </c:pt>
                <c:pt idx="14">
                  <c:v>2.5976276945446762E-2</c:v>
                </c:pt>
                <c:pt idx="15">
                  <c:v>2.604728561185168E-2</c:v>
                </c:pt>
                <c:pt idx="16">
                  <c:v>2.5810757978397207E-2</c:v>
                </c:pt>
                <c:pt idx="17">
                  <c:v>3.0172030904821043E-2</c:v>
                </c:pt>
                <c:pt idx="18">
                  <c:v>2.7390462094647856E-2</c:v>
                </c:pt>
                <c:pt idx="19">
                  <c:v>2.8370990765454827E-2</c:v>
                </c:pt>
                <c:pt idx="20">
                  <c:v>2.8230746082085239E-2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C4B-4BB6-8E21-BE67C16886BD}"/>
            </c:ext>
          </c:extLst>
        </c:ser>
        <c:ser>
          <c:idx val="1"/>
          <c:order val="1"/>
          <c:tx>
            <c:strRef>
              <c:f>Estimates!$C$128</c:f>
              <c:strCache>
                <c:ptCount val="1"/>
                <c:pt idx="0">
                  <c:v>Stone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Estimates!$E$1:$Y$1</c:f>
              <c:strCache>
                <c:ptCount val="21"/>
                <c:pt idx="0">
                  <c:v>1Q17</c:v>
                </c:pt>
                <c:pt idx="1">
                  <c:v>2Q17</c:v>
                </c:pt>
                <c:pt idx="2">
                  <c:v>3Q17</c:v>
                </c:pt>
                <c:pt idx="3">
                  <c:v>4Q17</c:v>
                </c:pt>
                <c:pt idx="4">
                  <c:v>1Q18</c:v>
                </c:pt>
                <c:pt idx="5">
                  <c:v>2Q18</c:v>
                </c:pt>
                <c:pt idx="6">
                  <c:v>3Q18</c:v>
                </c:pt>
                <c:pt idx="7">
                  <c:v>4Q18</c:v>
                </c:pt>
                <c:pt idx="8">
                  <c:v>1Q19</c:v>
                </c:pt>
                <c:pt idx="9">
                  <c:v>2Q19</c:v>
                </c:pt>
                <c:pt idx="10">
                  <c:v>3Q19</c:v>
                </c:pt>
                <c:pt idx="11">
                  <c:v>4Q19</c:v>
                </c:pt>
                <c:pt idx="12">
                  <c:v>1Q20</c:v>
                </c:pt>
                <c:pt idx="13">
                  <c:v>2Q20</c:v>
                </c:pt>
                <c:pt idx="14">
                  <c:v>3Q20</c:v>
                </c:pt>
                <c:pt idx="15">
                  <c:v>4Q20</c:v>
                </c:pt>
                <c:pt idx="16">
                  <c:v>1Q21</c:v>
                </c:pt>
                <c:pt idx="17">
                  <c:v>2Q21</c:v>
                </c:pt>
                <c:pt idx="18">
                  <c:v>3Q21</c:v>
                </c:pt>
                <c:pt idx="19">
                  <c:v>4Q21</c:v>
                </c:pt>
                <c:pt idx="20">
                  <c:v>1Q22</c:v>
                </c:pt>
              </c:strCache>
            </c:strRef>
          </c:cat>
          <c:val>
            <c:numRef>
              <c:f>Estimates!$E$128:$Y$128</c:f>
              <c:numCache>
                <c:formatCode>0.0%</c:formatCode>
                <c:ptCount val="21"/>
                <c:pt idx="0">
                  <c:v>1.3548835176401592E-2</c:v>
                </c:pt>
                <c:pt idx="1">
                  <c:v>1.4056140350877194E-2</c:v>
                </c:pt>
                <c:pt idx="2">
                  <c:v>1.6791323529411765E-2</c:v>
                </c:pt>
                <c:pt idx="3">
                  <c:v>1.6118206196737483E-2</c:v>
                </c:pt>
                <c:pt idx="4">
                  <c:v>1.7793416713906721E-2</c:v>
                </c:pt>
                <c:pt idx="5">
                  <c:v>1.8291279648087685E-2</c:v>
                </c:pt>
                <c:pt idx="6">
                  <c:v>1.8639876033057851E-2</c:v>
                </c:pt>
                <c:pt idx="7">
                  <c:v>1.6584632768361581E-2</c:v>
                </c:pt>
                <c:pt idx="8">
                  <c:v>1.7571687388987567E-2</c:v>
                </c:pt>
                <c:pt idx="9">
                  <c:v>1.7699006410256408E-2</c:v>
                </c:pt>
                <c:pt idx="10">
                  <c:v>1.8210274725274728E-2</c:v>
                </c:pt>
                <c:pt idx="11">
                  <c:v>1.6061285347043701E-2</c:v>
                </c:pt>
                <c:pt idx="12">
                  <c:v>1.5437146631439896E-2</c:v>
                </c:pt>
                <c:pt idx="13">
                  <c:v>1.5956289424860853E-2</c:v>
                </c:pt>
                <c:pt idx="14">
                  <c:v>1.3008008948545863E-2</c:v>
                </c:pt>
                <c:pt idx="15">
                  <c:v>1.3914662045060658E-2</c:v>
                </c:pt>
                <c:pt idx="16">
                  <c:v>1.429815080789946E-2</c:v>
                </c:pt>
                <c:pt idx="17">
                  <c:v>1.5427001477104872E-2</c:v>
                </c:pt>
                <c:pt idx="18">
                  <c:v>1.675462195121951E-2</c:v>
                </c:pt>
                <c:pt idx="19">
                  <c:v>1.7476190476190475E-2</c:v>
                </c:pt>
                <c:pt idx="20">
                  <c:v>2.2333027812684963E-2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C4B-4BB6-8E21-BE67C1688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6046064"/>
        <c:axId val="1656044816"/>
      </c:lineChart>
      <c:catAx>
        <c:axId val="165604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6044816"/>
        <c:crosses val="autoZero"/>
        <c:auto val="1"/>
        <c:lblAlgn val="ctr"/>
        <c:lblOffset val="100"/>
        <c:noMultiLvlLbl val="0"/>
      </c:catAx>
      <c:valAx>
        <c:axId val="1656044816"/>
        <c:scaling>
          <c:orientation val="minMax"/>
          <c:min val="1.0000000000000002E-2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prstDash val="lgDash"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604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Mercado Credito ROA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1-40D0-ACC7-2DCFB11CC1B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6B1-40D0-ACC7-2DCFB11CC1B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B1-40D0-ACC7-2DCFB11CC1B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B1-40D0-ACC7-2DCFB11CC1B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6B1-40D0-ACC7-2DCFB11CC1B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36B1-40D0-ACC7-2DCFB11CC1B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B1-40D0-ACC7-2DCFB11CC1B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B1-40D0-ACC7-2DCFB11CC1B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B1-40D0-ACC7-2DCFB11CC1B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B1-40D0-ACC7-2DCFB11CC1B2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6B1-40D0-ACC7-2DCFB11CC1B2}"/>
              </c:ext>
            </c:extLst>
          </c:dPt>
          <c:cat>
            <c:strRef>
              <c:f>MercadoPago!$CK$7:$DE$7</c:f>
              <c:strCache>
                <c:ptCount val="21"/>
                <c:pt idx="0">
                  <c:v>4Q19</c:v>
                </c:pt>
                <c:pt idx="1">
                  <c:v>1Q20</c:v>
                </c:pt>
                <c:pt idx="2">
                  <c:v>2Q20</c:v>
                </c:pt>
                <c:pt idx="3">
                  <c:v>3Q20</c:v>
                </c:pt>
                <c:pt idx="4">
                  <c:v>4Q20</c:v>
                </c:pt>
                <c:pt idx="5">
                  <c:v>1Q21</c:v>
                </c:pt>
                <c:pt idx="6">
                  <c:v>2Q21</c:v>
                </c:pt>
                <c:pt idx="7">
                  <c:v>3Q21</c:v>
                </c:pt>
                <c:pt idx="8">
                  <c:v>4Q21</c:v>
                </c:pt>
                <c:pt idx="9">
                  <c:v>1Q22</c:v>
                </c:pt>
                <c:pt idx="10">
                  <c:v>2Q22E</c:v>
                </c:pt>
                <c:pt idx="11">
                  <c:v>3Q22E</c:v>
                </c:pt>
                <c:pt idx="12">
                  <c:v>4Q22E</c:v>
                </c:pt>
                <c:pt idx="13">
                  <c:v>1Q23E</c:v>
                </c:pt>
                <c:pt idx="14">
                  <c:v>2Q23E</c:v>
                </c:pt>
                <c:pt idx="15">
                  <c:v>3Q23E</c:v>
                </c:pt>
                <c:pt idx="16">
                  <c:v>4Q23E</c:v>
                </c:pt>
                <c:pt idx="17">
                  <c:v>1Q24E</c:v>
                </c:pt>
                <c:pt idx="18">
                  <c:v>2Q24E</c:v>
                </c:pt>
                <c:pt idx="19">
                  <c:v>3Q24E</c:v>
                </c:pt>
                <c:pt idx="20">
                  <c:v>4Q24E</c:v>
                </c:pt>
              </c:strCache>
            </c:strRef>
          </c:cat>
          <c:val>
            <c:numRef>
              <c:f>MercadoPago!$CK$226:$DE$226</c:f>
              <c:numCache>
                <c:formatCode>0.0%</c:formatCode>
                <c:ptCount val="21"/>
                <c:pt idx="0">
                  <c:v>0.1303688501319272</c:v>
                </c:pt>
                <c:pt idx="1">
                  <c:v>0.14045607984878172</c:v>
                </c:pt>
                <c:pt idx="2">
                  <c:v>8.8314567866567759E-2</c:v>
                </c:pt>
                <c:pt idx="3">
                  <c:v>0.14755192938070619</c:v>
                </c:pt>
                <c:pt idx="4">
                  <c:v>9.4800064424805652E-2</c:v>
                </c:pt>
                <c:pt idx="5">
                  <c:v>5.4445326513459569E-2</c:v>
                </c:pt>
                <c:pt idx="6">
                  <c:v>7.9040316399788674E-2</c:v>
                </c:pt>
                <c:pt idx="7">
                  <c:v>8.5258552051294262E-2</c:v>
                </c:pt>
                <c:pt idx="8">
                  <c:v>7.1665571330644773E-2</c:v>
                </c:pt>
                <c:pt idx="9">
                  <c:v>4.5807078468615939E-2</c:v>
                </c:pt>
                <c:pt idx="10">
                  <c:v>5.8609434390911361E-2</c:v>
                </c:pt>
                <c:pt idx="11">
                  <c:v>6.4680719366028455E-2</c:v>
                </c:pt>
                <c:pt idx="12">
                  <c:v>6.6239734190089758E-2</c:v>
                </c:pt>
                <c:pt idx="13">
                  <c:v>8.0427045679633838E-2</c:v>
                </c:pt>
                <c:pt idx="14">
                  <c:v>8.0044059747826052E-2</c:v>
                </c:pt>
                <c:pt idx="15">
                  <c:v>7.9727680065028339E-2</c:v>
                </c:pt>
                <c:pt idx="16">
                  <c:v>7.9461921131478236E-2</c:v>
                </c:pt>
                <c:pt idx="17">
                  <c:v>9.1425616028985468E-2</c:v>
                </c:pt>
                <c:pt idx="18">
                  <c:v>9.1200429782608644E-2</c:v>
                </c:pt>
                <c:pt idx="19">
                  <c:v>9.1004299826086918E-2</c:v>
                </c:pt>
                <c:pt idx="20">
                  <c:v>9.0831943197628426E-2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1-40D0-ACC7-2DCFB11CC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6029008"/>
        <c:axId val="1656032336"/>
      </c:barChart>
      <c:catAx>
        <c:axId val="165602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6032336"/>
        <c:crosses val="autoZero"/>
        <c:auto val="1"/>
        <c:lblAlgn val="ctr"/>
        <c:lblOffset val="100"/>
        <c:noMultiLvlLbl val="0"/>
      </c:catAx>
      <c:valAx>
        <c:axId val="1656032336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prstDash val="lg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6029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GMV</a:t>
            </a:r>
            <a:r>
              <a:rPr lang="en-US" baseline="0"/>
              <a:t> Seas 1Q'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Charts!$A$1:$A$14</c:f>
              <c:numCache>
                <c:formatCode>General</c:formatCode>
                <c:ptCount val="14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</c:numCache>
            </c:numRef>
          </c:cat>
          <c:val>
            <c:numRef>
              <c:f>(Model!$AV$34,Model!$AZ$34,Model!$BD$34,Model!$BH$34,Model!$BL$34,Model!$BP$34,Model!$BT$34,Model!$BX$34,Model!$CB$34,Model!$CF$34,Model!$CJ$34,Model!$CN$34,Model!$CR$34,Model!$CV$34)</c:f>
            </c:numRef>
          </c:val>
          <c:extLst>
            <c:ext xmlns:c16="http://schemas.microsoft.com/office/drawing/2014/chart" uri="{C3380CC4-5D6E-409C-BE32-E72D297353CC}">
              <c16:uniqueId val="{00000002-4B7D-4656-82BF-27289A7F4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0500064"/>
        <c:axId val="680496736"/>
      </c:barChart>
      <c:catAx>
        <c:axId val="68050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0496736"/>
        <c:crosses val="autoZero"/>
        <c:auto val="1"/>
        <c:lblAlgn val="ctr"/>
        <c:lblOffset val="100"/>
        <c:noMultiLvlLbl val="0"/>
      </c:catAx>
      <c:valAx>
        <c:axId val="68049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0500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GMV</a:t>
            </a:r>
            <a:r>
              <a:rPr lang="en-US" baseline="0"/>
              <a:t> Seas 2Q'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Charts!$A$1:$A$14</c:f>
              <c:numCache>
                <c:formatCode>General</c:formatCode>
                <c:ptCount val="14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</c:numCache>
            </c:numRef>
          </c:cat>
          <c:val>
            <c:numRef>
              <c:f>(Model!$AW$34,Model!$BA$34,Model!$BE$34,Model!$BI$34,Model!$BM$34,Model!$BQ$34,Model!$BU$34,Model!$BY$34,Model!$CC$34,Model!$CG$34,Model!$CK$34,Model!$CO$34,Model!$CS$34,Model!$CW$34)</c:f>
            </c:numRef>
          </c:val>
          <c:extLst>
            <c:ext xmlns:c16="http://schemas.microsoft.com/office/drawing/2014/chart" uri="{C3380CC4-5D6E-409C-BE32-E72D297353CC}">
              <c16:uniqueId val="{00000000-1B98-4011-8290-A24C803F5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0500064"/>
        <c:axId val="680496736"/>
      </c:barChart>
      <c:catAx>
        <c:axId val="68050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0496736"/>
        <c:crosses val="autoZero"/>
        <c:auto val="1"/>
        <c:lblAlgn val="ctr"/>
        <c:lblOffset val="100"/>
        <c:noMultiLvlLbl val="0"/>
      </c:catAx>
      <c:valAx>
        <c:axId val="68049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0500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Gross Portfolio (US,mn)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Charts!$P$32</c:f>
              <c:strCache>
                <c:ptCount val="1"/>
                <c:pt idx="0">
                  <c:v>Online Merchant</c:v>
                </c:pt>
              </c:strCache>
            </c:strRef>
          </c:tx>
          <c:spPr>
            <a:solidFill>
              <a:schemeClr val="accent2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MercadoPago!$CL$7:$CT$7</c:f>
              <c:strCache>
                <c:ptCount val="9"/>
                <c:pt idx="0">
                  <c:v>1Q20</c:v>
                </c:pt>
                <c:pt idx="1">
                  <c:v>2Q20</c:v>
                </c:pt>
                <c:pt idx="2">
                  <c:v>3Q20</c:v>
                </c:pt>
                <c:pt idx="3">
                  <c:v>4Q20</c:v>
                </c:pt>
                <c:pt idx="4">
                  <c:v>1Q21</c:v>
                </c:pt>
                <c:pt idx="5">
                  <c:v>2Q21</c:v>
                </c:pt>
                <c:pt idx="6">
                  <c:v>3Q21</c:v>
                </c:pt>
                <c:pt idx="7">
                  <c:v>4Q21</c:v>
                </c:pt>
                <c:pt idx="8">
                  <c:v>1Q22</c:v>
                </c:pt>
              </c:strCache>
            </c:strRef>
          </c:cat>
          <c:val>
            <c:numRef>
              <c:f>MercadoPago!$CL$267:$CT$267</c:f>
              <c:numCache>
                <c:formatCode>#,##0</c:formatCode>
                <c:ptCount val="9"/>
                <c:pt idx="0">
                  <c:v>102.22799999999999</c:v>
                </c:pt>
                <c:pt idx="1">
                  <c:v>91.75</c:v>
                </c:pt>
                <c:pt idx="2">
                  <c:v>137.386</c:v>
                </c:pt>
                <c:pt idx="3">
                  <c:v>180.06299999999999</c:v>
                </c:pt>
                <c:pt idx="4">
                  <c:v>202.14599999999999</c:v>
                </c:pt>
                <c:pt idx="5">
                  <c:v>252.41</c:v>
                </c:pt>
                <c:pt idx="6">
                  <c:v>302.09399999999999</c:v>
                </c:pt>
                <c:pt idx="7">
                  <c:v>360.65800000000002</c:v>
                </c:pt>
                <c:pt idx="8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2-45E2-A927-0794A6E6001E}"/>
            </c:ext>
          </c:extLst>
        </c:ser>
        <c:ser>
          <c:idx val="1"/>
          <c:order val="1"/>
          <c:tx>
            <c:strRef>
              <c:f>Charts!$P$33</c:f>
              <c:strCache>
                <c:ptCount val="1"/>
                <c:pt idx="0">
                  <c:v>In-store Merchant</c:v>
                </c:pt>
              </c:strCache>
            </c:strRef>
          </c:tx>
          <c:spPr>
            <a:solidFill>
              <a:schemeClr val="accent2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MercadoPago!$CL$7:$CT$7</c:f>
              <c:strCache>
                <c:ptCount val="9"/>
                <c:pt idx="0">
                  <c:v>1Q20</c:v>
                </c:pt>
                <c:pt idx="1">
                  <c:v>2Q20</c:v>
                </c:pt>
                <c:pt idx="2">
                  <c:v>3Q20</c:v>
                </c:pt>
                <c:pt idx="3">
                  <c:v>4Q20</c:v>
                </c:pt>
                <c:pt idx="4">
                  <c:v>1Q21</c:v>
                </c:pt>
                <c:pt idx="5">
                  <c:v>2Q21</c:v>
                </c:pt>
                <c:pt idx="6">
                  <c:v>3Q21</c:v>
                </c:pt>
                <c:pt idx="7">
                  <c:v>4Q21</c:v>
                </c:pt>
                <c:pt idx="8">
                  <c:v>1Q22</c:v>
                </c:pt>
              </c:strCache>
            </c:strRef>
          </c:cat>
          <c:val>
            <c:numRef>
              <c:f>MercadoPago!$CL$268:$CT$268</c:f>
              <c:numCache>
                <c:formatCode>#,##0</c:formatCode>
                <c:ptCount val="9"/>
                <c:pt idx="0">
                  <c:v>18.326000000000001</c:v>
                </c:pt>
                <c:pt idx="1">
                  <c:v>18.469000000000001</c:v>
                </c:pt>
                <c:pt idx="2">
                  <c:v>29.283999999999999</c:v>
                </c:pt>
                <c:pt idx="3">
                  <c:v>61.451999999999998</c:v>
                </c:pt>
                <c:pt idx="4">
                  <c:v>77.272999999999996</c:v>
                </c:pt>
                <c:pt idx="5">
                  <c:v>120.711</c:v>
                </c:pt>
                <c:pt idx="6">
                  <c:v>154.083</c:v>
                </c:pt>
                <c:pt idx="7">
                  <c:v>187.38200000000001</c:v>
                </c:pt>
                <c:pt idx="8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2-45E2-A927-0794A6E6001E}"/>
            </c:ext>
          </c:extLst>
        </c:ser>
        <c:ser>
          <c:idx val="2"/>
          <c:order val="2"/>
          <c:tx>
            <c:strRef>
              <c:f>Charts!$P$34</c:f>
              <c:strCache>
                <c:ptCount val="1"/>
                <c:pt idx="0">
                  <c:v>Personal Loan</c:v>
                </c:pt>
              </c:strCache>
            </c:strRef>
          </c:tx>
          <c:spPr>
            <a:solidFill>
              <a:schemeClr val="accent2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MercadoPago!$CL$7:$CT$7</c:f>
              <c:strCache>
                <c:ptCount val="9"/>
                <c:pt idx="0">
                  <c:v>1Q20</c:v>
                </c:pt>
                <c:pt idx="1">
                  <c:v>2Q20</c:v>
                </c:pt>
                <c:pt idx="2">
                  <c:v>3Q20</c:v>
                </c:pt>
                <c:pt idx="3">
                  <c:v>4Q20</c:v>
                </c:pt>
                <c:pt idx="4">
                  <c:v>1Q21</c:v>
                </c:pt>
                <c:pt idx="5">
                  <c:v>2Q21</c:v>
                </c:pt>
                <c:pt idx="6">
                  <c:v>3Q21</c:v>
                </c:pt>
                <c:pt idx="7">
                  <c:v>4Q21</c:v>
                </c:pt>
                <c:pt idx="8">
                  <c:v>1Q22</c:v>
                </c:pt>
              </c:strCache>
            </c:strRef>
          </c:cat>
          <c:val>
            <c:numRef>
              <c:f>MercadoPago!$CL$272:$CT$272</c:f>
              <c:numCache>
                <c:formatCode>#,##0</c:formatCode>
                <c:ptCount val="9"/>
                <c:pt idx="0">
                  <c:v>58.106999999999999</c:v>
                </c:pt>
                <c:pt idx="1">
                  <c:v>59.814999999999998</c:v>
                </c:pt>
                <c:pt idx="2">
                  <c:v>117.54</c:v>
                </c:pt>
                <c:pt idx="3">
                  <c:v>237.95599999999999</c:v>
                </c:pt>
                <c:pt idx="4">
                  <c:v>296.45699999999999</c:v>
                </c:pt>
                <c:pt idx="5">
                  <c:v>427.06099999999998</c:v>
                </c:pt>
                <c:pt idx="6">
                  <c:v>589.43399999999997</c:v>
                </c:pt>
                <c:pt idx="7">
                  <c:v>850.75800000000004</c:v>
                </c:pt>
                <c:pt idx="8">
                  <c:v>1270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52-45E2-A927-0794A6E6001E}"/>
            </c:ext>
          </c:extLst>
        </c:ser>
        <c:ser>
          <c:idx val="3"/>
          <c:order val="3"/>
          <c:tx>
            <c:strRef>
              <c:f>Charts!$P$35</c:f>
              <c:strCache>
                <c:ptCount val="1"/>
                <c:pt idx="0">
                  <c:v>Credit Card</c:v>
                </c:pt>
              </c:strCache>
            </c:strRef>
          </c:tx>
          <c:spPr>
            <a:solidFill>
              <a:schemeClr val="accent2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MercadoPago!$CL$7:$CT$7</c:f>
              <c:strCache>
                <c:ptCount val="9"/>
                <c:pt idx="0">
                  <c:v>1Q20</c:v>
                </c:pt>
                <c:pt idx="1">
                  <c:v>2Q20</c:v>
                </c:pt>
                <c:pt idx="2">
                  <c:v>3Q20</c:v>
                </c:pt>
                <c:pt idx="3">
                  <c:v>4Q20</c:v>
                </c:pt>
                <c:pt idx="4">
                  <c:v>1Q21</c:v>
                </c:pt>
                <c:pt idx="5">
                  <c:v>2Q21</c:v>
                </c:pt>
                <c:pt idx="6">
                  <c:v>3Q21</c:v>
                </c:pt>
                <c:pt idx="7">
                  <c:v>4Q21</c:v>
                </c:pt>
                <c:pt idx="8">
                  <c:v>1Q22</c:v>
                </c:pt>
              </c:strCache>
            </c:strRef>
          </c:cat>
          <c:val>
            <c:numRef>
              <c:f>MercadoPago!$CL$276:$CT$276</c:f>
              <c:numCache>
                <c:formatCode>#,##0</c:formatCode>
                <c:ptCount val="9"/>
                <c:pt idx="5">
                  <c:v>9.5939999999999994</c:v>
                </c:pt>
                <c:pt idx="6">
                  <c:v>81.049000000000007</c:v>
                </c:pt>
                <c:pt idx="7">
                  <c:v>295.89600000000002</c:v>
                </c:pt>
                <c:pt idx="8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52-45E2-A927-0794A6E60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0392847"/>
        <c:axId val="1210393263"/>
      </c:barChart>
      <c:catAx>
        <c:axId val="121039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393263"/>
        <c:crosses val="autoZero"/>
        <c:auto val="1"/>
        <c:lblAlgn val="ctr"/>
        <c:lblOffset val="100"/>
        <c:noMultiLvlLbl val="0"/>
      </c:catAx>
      <c:valAx>
        <c:axId val="1210393263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392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GMV vs. TPV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Model!$C$192</c:f>
              <c:strCache>
                <c:ptCount val="1"/>
                <c:pt idx="0">
                  <c:v>Gross Merchandise Volume (US$mn)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Model!$K$6:$U$6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2022E</c:v>
                </c:pt>
              </c:strCache>
            </c:strRef>
          </c:cat>
          <c:val>
            <c:numRef>
              <c:f>Model!$K$192:$U$192</c:f>
              <c:numCache>
                <c:formatCode>#,##0.0</c:formatCode>
                <c:ptCount val="5"/>
                <c:pt idx="0">
                  <c:v>12490</c:v>
                </c:pt>
                <c:pt idx="1">
                  <c:v>13997.5</c:v>
                </c:pt>
                <c:pt idx="2">
                  <c:v>20926.699999999997</c:v>
                </c:pt>
                <c:pt idx="3">
                  <c:v>28350.899999999998</c:v>
                </c:pt>
                <c:pt idx="4">
                  <c:v>36980.41148313343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7-42EC-AD63-989852969948}"/>
            </c:ext>
          </c:extLst>
        </c:ser>
        <c:ser>
          <c:idx val="1"/>
          <c:order val="1"/>
          <c:tx>
            <c:strRef>
              <c:f>Model!$C$196</c:f>
              <c:strCache>
                <c:ptCount val="1"/>
                <c:pt idx="0">
                  <c:v>Total Payment Volume (US$mn)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Model!$K$6:$U$6</c:f>
              <c:strCach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2022E</c:v>
                </c:pt>
              </c:strCache>
            </c:strRef>
          </c:cat>
          <c:val>
            <c:numRef>
              <c:f>Model!$K$196:$U$196</c:f>
              <c:numCache>
                <c:formatCode>#,##0.0</c:formatCode>
                <c:ptCount val="5"/>
                <c:pt idx="0">
                  <c:v>18455.900000000001</c:v>
                </c:pt>
                <c:pt idx="1">
                  <c:v>28389.9</c:v>
                </c:pt>
                <c:pt idx="2">
                  <c:v>49756.9</c:v>
                </c:pt>
                <c:pt idx="3">
                  <c:v>77371.100000000006</c:v>
                </c:pt>
                <c:pt idx="4">
                  <c:v>125690.73900233056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7-42EC-AD63-989852969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39193023"/>
        <c:axId val="1139181375"/>
      </c:barChart>
      <c:catAx>
        <c:axId val="1139193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9181375"/>
        <c:crosses val="autoZero"/>
        <c:auto val="1"/>
        <c:lblAlgn val="ctr"/>
        <c:lblOffset val="100"/>
        <c:noMultiLvlLbl val="0"/>
      </c:catAx>
      <c:valAx>
        <c:axId val="1139181375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prstDash val="lg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9193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Fintech Take-rate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MercadoPago!$D$97</c:f>
              <c:strCache>
                <c:ptCount val="1"/>
                <c:pt idx="0">
                  <c:v>Argentina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MercadoPago!$CH$7:$CT$7</c:f>
              <c:strCache>
                <c:ptCount val="13"/>
                <c:pt idx="0">
                  <c:v>1Q19</c:v>
                </c:pt>
                <c:pt idx="1">
                  <c:v>2Q19</c:v>
                </c:pt>
                <c:pt idx="2">
                  <c:v>3Q19</c:v>
                </c:pt>
                <c:pt idx="3">
                  <c:v>4Q19</c:v>
                </c:pt>
                <c:pt idx="4">
                  <c:v>1Q20</c:v>
                </c:pt>
                <c:pt idx="5">
                  <c:v>2Q20</c:v>
                </c:pt>
                <c:pt idx="6">
                  <c:v>3Q20</c:v>
                </c:pt>
                <c:pt idx="7">
                  <c:v>4Q20</c:v>
                </c:pt>
                <c:pt idx="8">
                  <c:v>1Q21</c:v>
                </c:pt>
                <c:pt idx="9">
                  <c:v>2Q21</c:v>
                </c:pt>
                <c:pt idx="10">
                  <c:v>3Q21</c:v>
                </c:pt>
                <c:pt idx="11">
                  <c:v>4Q21</c:v>
                </c:pt>
                <c:pt idx="12">
                  <c:v>1Q22</c:v>
                </c:pt>
              </c:strCache>
            </c:strRef>
          </c:cat>
          <c:val>
            <c:numRef>
              <c:f>MercadoPago!$CH$99:$CT$99</c:f>
              <c:numCache>
                <c:formatCode>0.00%</c:formatCode>
                <c:ptCount val="13"/>
                <c:pt idx="0">
                  <c:v>3.2982156389089849E-2</c:v>
                </c:pt>
                <c:pt idx="1">
                  <c:v>3.3580830992905979E-2</c:v>
                </c:pt>
                <c:pt idx="2">
                  <c:v>2.875874689367101E-2</c:v>
                </c:pt>
                <c:pt idx="3">
                  <c:v>2.8746446090307097E-2</c:v>
                </c:pt>
                <c:pt idx="4">
                  <c:v>2.9392675834882264E-2</c:v>
                </c:pt>
                <c:pt idx="5">
                  <c:v>2.2560480814674117E-2</c:v>
                </c:pt>
                <c:pt idx="6">
                  <c:v>2.3268070565828417E-2</c:v>
                </c:pt>
                <c:pt idx="7">
                  <c:v>2.577021063724352E-2</c:v>
                </c:pt>
                <c:pt idx="8">
                  <c:v>2.7600983424719894E-2</c:v>
                </c:pt>
                <c:pt idx="9">
                  <c:v>2.7768527445320424E-2</c:v>
                </c:pt>
                <c:pt idx="10">
                  <c:v>2.370847062711328E-2</c:v>
                </c:pt>
                <c:pt idx="11">
                  <c:v>2.9805407324226003E-2</c:v>
                </c:pt>
                <c:pt idx="12">
                  <c:v>3.4312176626249059E-2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8-4842-8C2F-1073E4951033}"/>
            </c:ext>
          </c:extLst>
        </c:ser>
        <c:ser>
          <c:idx val="1"/>
          <c:order val="1"/>
          <c:tx>
            <c:strRef>
              <c:f>MercadoPago!$D$100</c:f>
              <c:strCache>
                <c:ptCount val="1"/>
                <c:pt idx="0">
                  <c:v>Brazil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MercadoPago!$CH$7:$CT$7</c:f>
              <c:strCache>
                <c:ptCount val="13"/>
                <c:pt idx="0">
                  <c:v>1Q19</c:v>
                </c:pt>
                <c:pt idx="1">
                  <c:v>2Q19</c:v>
                </c:pt>
                <c:pt idx="2">
                  <c:v>3Q19</c:v>
                </c:pt>
                <c:pt idx="3">
                  <c:v>4Q19</c:v>
                </c:pt>
                <c:pt idx="4">
                  <c:v>1Q20</c:v>
                </c:pt>
                <c:pt idx="5">
                  <c:v>2Q20</c:v>
                </c:pt>
                <c:pt idx="6">
                  <c:v>3Q20</c:v>
                </c:pt>
                <c:pt idx="7">
                  <c:v>4Q20</c:v>
                </c:pt>
                <c:pt idx="8">
                  <c:v>1Q21</c:v>
                </c:pt>
                <c:pt idx="9">
                  <c:v>2Q21</c:v>
                </c:pt>
                <c:pt idx="10">
                  <c:v>3Q21</c:v>
                </c:pt>
                <c:pt idx="11">
                  <c:v>4Q21</c:v>
                </c:pt>
                <c:pt idx="12">
                  <c:v>1Q22</c:v>
                </c:pt>
              </c:strCache>
            </c:strRef>
          </c:cat>
          <c:val>
            <c:numRef>
              <c:f>MercadoPago!$CH$102:$CT$102</c:f>
              <c:numCache>
                <c:formatCode>0.00%</c:formatCode>
                <c:ptCount val="13"/>
                <c:pt idx="0">
                  <c:v>4.0304507173480643E-2</c:v>
                </c:pt>
                <c:pt idx="1">
                  <c:v>4.4179644126557525E-2</c:v>
                </c:pt>
                <c:pt idx="2">
                  <c:v>4.6613348847543853E-2</c:v>
                </c:pt>
                <c:pt idx="3">
                  <c:v>4.3732612031128687E-2</c:v>
                </c:pt>
                <c:pt idx="4">
                  <c:v>3.9282056146551475E-2</c:v>
                </c:pt>
                <c:pt idx="5">
                  <c:v>3.2181133810303721E-2</c:v>
                </c:pt>
                <c:pt idx="6">
                  <c:v>3.2956194678064252E-2</c:v>
                </c:pt>
                <c:pt idx="7">
                  <c:v>3.777527997623218E-2</c:v>
                </c:pt>
                <c:pt idx="8">
                  <c:v>3.9319523147865035E-2</c:v>
                </c:pt>
                <c:pt idx="9">
                  <c:v>3.8921516613993255E-2</c:v>
                </c:pt>
                <c:pt idx="10">
                  <c:v>3.832152766469666E-2</c:v>
                </c:pt>
                <c:pt idx="11">
                  <c:v>3.7729589791922757E-2</c:v>
                </c:pt>
                <c:pt idx="12">
                  <c:v>4.6325552615295494E-2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F8-4842-8C2F-1073E4951033}"/>
            </c:ext>
          </c:extLst>
        </c:ser>
        <c:ser>
          <c:idx val="2"/>
          <c:order val="2"/>
          <c:tx>
            <c:strRef>
              <c:f>MercadoPago!$D$103</c:f>
              <c:strCache>
                <c:ptCount val="1"/>
                <c:pt idx="0">
                  <c:v>Mexico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MercadoPago!$CH$7:$CT$7</c:f>
              <c:strCache>
                <c:ptCount val="13"/>
                <c:pt idx="0">
                  <c:v>1Q19</c:v>
                </c:pt>
                <c:pt idx="1">
                  <c:v>2Q19</c:v>
                </c:pt>
                <c:pt idx="2">
                  <c:v>3Q19</c:v>
                </c:pt>
                <c:pt idx="3">
                  <c:v>4Q19</c:v>
                </c:pt>
                <c:pt idx="4">
                  <c:v>1Q20</c:v>
                </c:pt>
                <c:pt idx="5">
                  <c:v>2Q20</c:v>
                </c:pt>
                <c:pt idx="6">
                  <c:v>3Q20</c:v>
                </c:pt>
                <c:pt idx="7">
                  <c:v>4Q20</c:v>
                </c:pt>
                <c:pt idx="8">
                  <c:v>1Q21</c:v>
                </c:pt>
                <c:pt idx="9">
                  <c:v>2Q21</c:v>
                </c:pt>
                <c:pt idx="10">
                  <c:v>3Q21</c:v>
                </c:pt>
                <c:pt idx="11">
                  <c:v>4Q21</c:v>
                </c:pt>
                <c:pt idx="12">
                  <c:v>1Q22</c:v>
                </c:pt>
              </c:strCache>
            </c:strRef>
          </c:cat>
          <c:val>
            <c:numRef>
              <c:f>MercadoPago!$CH$105:$CT$105</c:f>
              <c:numCache>
                <c:formatCode>0.00%</c:formatCode>
                <c:ptCount val="13"/>
                <c:pt idx="0">
                  <c:v>1.139544805652255E-2</c:v>
                </c:pt>
                <c:pt idx="1">
                  <c:v>9.12655800301794E-3</c:v>
                </c:pt>
                <c:pt idx="2">
                  <c:v>1.0615563556029063E-2</c:v>
                </c:pt>
                <c:pt idx="3">
                  <c:v>1.128731713056509E-2</c:v>
                </c:pt>
                <c:pt idx="4">
                  <c:v>2.4097776092295107E-2</c:v>
                </c:pt>
                <c:pt idx="5">
                  <c:v>2.3022079394240932E-2</c:v>
                </c:pt>
                <c:pt idx="6">
                  <c:v>2.0311559988012109E-2</c:v>
                </c:pt>
                <c:pt idx="7">
                  <c:v>1.4297963332162617E-2</c:v>
                </c:pt>
                <c:pt idx="8">
                  <c:v>2.2465018178724872E-2</c:v>
                </c:pt>
                <c:pt idx="9">
                  <c:v>2.4529261183265542E-2</c:v>
                </c:pt>
                <c:pt idx="10">
                  <c:v>2.4111136735237852E-2</c:v>
                </c:pt>
                <c:pt idx="11">
                  <c:v>2.0864964883550819E-2</c:v>
                </c:pt>
                <c:pt idx="12">
                  <c:v>2.6363711209620298E-2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F8-4842-8C2F-1073E4951033}"/>
            </c:ext>
          </c:extLst>
        </c:ser>
        <c:ser>
          <c:idx val="3"/>
          <c:order val="3"/>
          <c:tx>
            <c:strRef>
              <c:f>MercadoPago!$D$106</c:f>
              <c:strCache>
                <c:ptCount val="1"/>
                <c:pt idx="0">
                  <c:v>Others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MercadoPago!$CH$7:$CT$7</c:f>
              <c:strCache>
                <c:ptCount val="13"/>
                <c:pt idx="0">
                  <c:v>1Q19</c:v>
                </c:pt>
                <c:pt idx="1">
                  <c:v>2Q19</c:v>
                </c:pt>
                <c:pt idx="2">
                  <c:v>3Q19</c:v>
                </c:pt>
                <c:pt idx="3">
                  <c:v>4Q19</c:v>
                </c:pt>
                <c:pt idx="4">
                  <c:v>1Q20</c:v>
                </c:pt>
                <c:pt idx="5">
                  <c:v>2Q20</c:v>
                </c:pt>
                <c:pt idx="6">
                  <c:v>3Q20</c:v>
                </c:pt>
                <c:pt idx="7">
                  <c:v>4Q20</c:v>
                </c:pt>
                <c:pt idx="8">
                  <c:v>1Q21</c:v>
                </c:pt>
                <c:pt idx="9">
                  <c:v>2Q21</c:v>
                </c:pt>
                <c:pt idx="10">
                  <c:v>3Q21</c:v>
                </c:pt>
                <c:pt idx="11">
                  <c:v>4Q21</c:v>
                </c:pt>
                <c:pt idx="12">
                  <c:v>1Q22</c:v>
                </c:pt>
              </c:strCache>
            </c:strRef>
          </c:cat>
          <c:val>
            <c:numRef>
              <c:f>MercadoPago!$CH$108:$CT$108</c:f>
              <c:numCache>
                <c:formatCode>0.00%</c:formatCode>
                <c:ptCount val="13"/>
                <c:pt idx="0">
                  <c:v>9.9063102030021583E-3</c:v>
                </c:pt>
                <c:pt idx="1">
                  <c:v>1.2830956897199043E-2</c:v>
                </c:pt>
                <c:pt idx="2">
                  <c:v>8.405286751312642E-3</c:v>
                </c:pt>
                <c:pt idx="3">
                  <c:v>1.341931747650865E-2</c:v>
                </c:pt>
                <c:pt idx="4">
                  <c:v>1.152834000079489E-2</c:v>
                </c:pt>
                <c:pt idx="5">
                  <c:v>1.5953989867610745E-2</c:v>
                </c:pt>
                <c:pt idx="6">
                  <c:v>1.5260285221816322E-2</c:v>
                </c:pt>
                <c:pt idx="7">
                  <c:v>1.7573862846887028E-2</c:v>
                </c:pt>
                <c:pt idx="8">
                  <c:v>1.66660401015882E-2</c:v>
                </c:pt>
                <c:pt idx="9">
                  <c:v>1.7710198157891488E-2</c:v>
                </c:pt>
                <c:pt idx="10">
                  <c:v>1.549156412252773E-2</c:v>
                </c:pt>
                <c:pt idx="11">
                  <c:v>2.2270840490742919E-2</c:v>
                </c:pt>
                <c:pt idx="12">
                  <c:v>2.2597064434922536E-2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F8-4842-8C2F-1073E4951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407823"/>
        <c:axId val="1210408655"/>
      </c:lineChart>
      <c:catAx>
        <c:axId val="121040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408655"/>
        <c:crosses val="autoZero"/>
        <c:auto val="1"/>
        <c:lblAlgn val="ctr"/>
        <c:lblOffset val="100"/>
        <c:noMultiLvlLbl val="0"/>
      </c:catAx>
      <c:valAx>
        <c:axId val="1210408655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prstDash val="lgDash"/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4078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On/Off-TPV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Model!$C$270</c:f>
              <c:strCache>
                <c:ptCount val="1"/>
                <c:pt idx="0">
                  <c:v>On-platform TPV (US$mn)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Model!$BP$6:$CR$6</c:f>
              <c:strCache>
                <c:ptCount val="17"/>
                <c:pt idx="0">
                  <c:v>1Q18</c:v>
                </c:pt>
                <c:pt idx="1">
                  <c:v>2Q18</c:v>
                </c:pt>
                <c:pt idx="2">
                  <c:v>3Q18</c:v>
                </c:pt>
                <c:pt idx="3">
                  <c:v>4Q18</c:v>
                </c:pt>
                <c:pt idx="4">
                  <c:v>1Q19</c:v>
                </c:pt>
                <c:pt idx="5">
                  <c:v>2Q19</c:v>
                </c:pt>
                <c:pt idx="6">
                  <c:v>3Q19</c:v>
                </c:pt>
                <c:pt idx="7">
                  <c:v>4Q19</c:v>
                </c:pt>
                <c:pt idx="8">
                  <c:v>1Q20</c:v>
                </c:pt>
                <c:pt idx="9">
                  <c:v>2Q20</c:v>
                </c:pt>
                <c:pt idx="10">
                  <c:v>3Q20</c:v>
                </c:pt>
                <c:pt idx="11">
                  <c:v>4Q20</c:v>
                </c:pt>
                <c:pt idx="12">
                  <c:v>1Q21</c:v>
                </c:pt>
                <c:pt idx="13">
                  <c:v>2Q21</c:v>
                </c:pt>
                <c:pt idx="14">
                  <c:v>3Q21</c:v>
                </c:pt>
                <c:pt idx="15">
                  <c:v>4Q21</c:v>
                </c:pt>
                <c:pt idx="16">
                  <c:v>1Q22</c:v>
                </c:pt>
              </c:strCache>
            </c:strRef>
          </c:cat>
          <c:val>
            <c:numRef>
              <c:f>Model!$BP$270:$CR$270</c:f>
              <c:numCache>
                <c:formatCode>#,##0.0</c:formatCode>
                <c:ptCount val="17"/>
                <c:pt idx="0">
                  <c:v>3026.3040000000001</c:v>
                </c:pt>
                <c:pt idx="1">
                  <c:v>3018.8200000000006</c:v>
                </c:pt>
                <c:pt idx="2">
                  <c:v>2936.2979999999998</c:v>
                </c:pt>
                <c:pt idx="3">
                  <c:v>3167.2770000000005</c:v>
                </c:pt>
                <c:pt idx="4">
                  <c:v>3125.0967520000004</c:v>
                </c:pt>
                <c:pt idx="5">
                  <c:v>3341.970536179073</c:v>
                </c:pt>
                <c:pt idx="6">
                  <c:v>3680.0907920000004</c:v>
                </c:pt>
                <c:pt idx="7">
                  <c:v>3943.8367010000011</c:v>
                </c:pt>
                <c:pt idx="8">
                  <c:v>3463.7060171839994</c:v>
                </c:pt>
                <c:pt idx="9">
                  <c:v>5114.2999999999993</c:v>
                </c:pt>
                <c:pt idx="10">
                  <c:v>6180.2109672560018</c:v>
                </c:pt>
                <c:pt idx="11">
                  <c:v>6809.9057430330013</c:v>
                </c:pt>
                <c:pt idx="12">
                  <c:v>6266.5009813607994</c:v>
                </c:pt>
                <c:pt idx="13">
                  <c:v>7229.4000000000015</c:v>
                </c:pt>
                <c:pt idx="14">
                  <c:v>7479.7999999999993</c:v>
                </c:pt>
                <c:pt idx="15">
                  <c:v>8144.2000000000007</c:v>
                </c:pt>
                <c:pt idx="16">
                  <c:v>8066.7223233499317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7-4D9B-9476-212C6974F2B2}"/>
            </c:ext>
          </c:extLst>
        </c:ser>
        <c:ser>
          <c:idx val="1"/>
          <c:order val="1"/>
          <c:tx>
            <c:strRef>
              <c:f>Model!$C$272</c:f>
              <c:strCache>
                <c:ptCount val="1"/>
                <c:pt idx="0">
                  <c:v>Off-platform TPV (US$mn)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Model!$BP$6:$CR$6</c:f>
              <c:strCache>
                <c:ptCount val="17"/>
                <c:pt idx="0">
                  <c:v>1Q18</c:v>
                </c:pt>
                <c:pt idx="1">
                  <c:v>2Q18</c:v>
                </c:pt>
                <c:pt idx="2">
                  <c:v>3Q18</c:v>
                </c:pt>
                <c:pt idx="3">
                  <c:v>4Q18</c:v>
                </c:pt>
                <c:pt idx="4">
                  <c:v>1Q19</c:v>
                </c:pt>
                <c:pt idx="5">
                  <c:v>2Q19</c:v>
                </c:pt>
                <c:pt idx="6">
                  <c:v>3Q19</c:v>
                </c:pt>
                <c:pt idx="7">
                  <c:v>4Q19</c:v>
                </c:pt>
                <c:pt idx="8">
                  <c:v>1Q20</c:v>
                </c:pt>
                <c:pt idx="9">
                  <c:v>2Q20</c:v>
                </c:pt>
                <c:pt idx="10">
                  <c:v>3Q20</c:v>
                </c:pt>
                <c:pt idx="11">
                  <c:v>4Q20</c:v>
                </c:pt>
                <c:pt idx="12">
                  <c:v>1Q21</c:v>
                </c:pt>
                <c:pt idx="13">
                  <c:v>2Q21</c:v>
                </c:pt>
                <c:pt idx="14">
                  <c:v>3Q21</c:v>
                </c:pt>
                <c:pt idx="15">
                  <c:v>4Q21</c:v>
                </c:pt>
                <c:pt idx="16">
                  <c:v>1Q22</c:v>
                </c:pt>
              </c:strCache>
            </c:strRef>
          </c:cat>
          <c:val>
            <c:numRef>
              <c:f>Model!$BP$272:$CR$272</c:f>
              <c:numCache>
                <c:formatCode>#,##0.0</c:formatCode>
                <c:ptCount val="17"/>
                <c:pt idx="0">
                  <c:v>1148.9959999999999</c:v>
                </c:pt>
                <c:pt idx="1">
                  <c:v>1407.2799999999997</c:v>
                </c:pt>
                <c:pt idx="2">
                  <c:v>1616.1019999999999</c:v>
                </c:pt>
                <c:pt idx="3">
                  <c:v>2134.8229999999999</c:v>
                </c:pt>
                <c:pt idx="4">
                  <c:v>2514.003248</c:v>
                </c:pt>
                <c:pt idx="5">
                  <c:v>3175.4294638209267</c:v>
                </c:pt>
                <c:pt idx="6">
                  <c:v>3885.1092079999994</c:v>
                </c:pt>
                <c:pt idx="7">
                  <c:v>4724.3632989999996</c:v>
                </c:pt>
                <c:pt idx="8">
                  <c:v>4630.7939828160006</c:v>
                </c:pt>
                <c:pt idx="9">
                  <c:v>6100</c:v>
                </c:pt>
                <c:pt idx="10">
                  <c:v>8325.7890327439982</c:v>
                </c:pt>
                <c:pt idx="11">
                  <c:v>9132.1942569669991</c:v>
                </c:pt>
                <c:pt idx="12">
                  <c:v>8451.1990186392013</c:v>
                </c:pt>
                <c:pt idx="13">
                  <c:v>10300</c:v>
                </c:pt>
                <c:pt idx="14">
                  <c:v>13400</c:v>
                </c:pt>
                <c:pt idx="15">
                  <c:v>16100</c:v>
                </c:pt>
                <c:pt idx="16">
                  <c:v>17252.277676650068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7-4D9B-9476-212C6974F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0388271"/>
        <c:axId val="1210399087"/>
      </c:barChart>
      <c:catAx>
        <c:axId val="1210388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399087"/>
        <c:crosses val="autoZero"/>
        <c:auto val="1"/>
        <c:lblAlgn val="ctr"/>
        <c:lblOffset val="100"/>
        <c:noMultiLvlLbl val="0"/>
      </c:catAx>
      <c:valAx>
        <c:axId val="1210399087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prstDash val="lg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388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Payment Business Marginal</a:t>
            </a:r>
            <a:r>
              <a:rPr lang="en-US" baseline="0"/>
              <a:t> ROIC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Estimates!$C$123</c:f>
              <c:strCache>
                <c:ptCount val="1"/>
                <c:pt idx="0">
                  <c:v>Meli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Estimates!$E$1:$Y$1</c:f>
              <c:strCache>
                <c:ptCount val="21"/>
                <c:pt idx="0">
                  <c:v>1Q17</c:v>
                </c:pt>
                <c:pt idx="1">
                  <c:v>2Q17</c:v>
                </c:pt>
                <c:pt idx="2">
                  <c:v>3Q17</c:v>
                </c:pt>
                <c:pt idx="3">
                  <c:v>4Q17</c:v>
                </c:pt>
                <c:pt idx="4">
                  <c:v>1Q18</c:v>
                </c:pt>
                <c:pt idx="5">
                  <c:v>2Q18</c:v>
                </c:pt>
                <c:pt idx="6">
                  <c:v>3Q18</c:v>
                </c:pt>
                <c:pt idx="7">
                  <c:v>4Q18</c:v>
                </c:pt>
                <c:pt idx="8">
                  <c:v>1Q19</c:v>
                </c:pt>
                <c:pt idx="9">
                  <c:v>2Q19</c:v>
                </c:pt>
                <c:pt idx="10">
                  <c:v>3Q19</c:v>
                </c:pt>
                <c:pt idx="11">
                  <c:v>4Q19</c:v>
                </c:pt>
                <c:pt idx="12">
                  <c:v>1Q20</c:v>
                </c:pt>
                <c:pt idx="13">
                  <c:v>2Q20</c:v>
                </c:pt>
                <c:pt idx="14">
                  <c:v>3Q20</c:v>
                </c:pt>
                <c:pt idx="15">
                  <c:v>4Q20</c:v>
                </c:pt>
                <c:pt idx="16">
                  <c:v>1Q21</c:v>
                </c:pt>
                <c:pt idx="17">
                  <c:v>2Q21</c:v>
                </c:pt>
                <c:pt idx="18">
                  <c:v>3Q21</c:v>
                </c:pt>
                <c:pt idx="19">
                  <c:v>4Q21</c:v>
                </c:pt>
                <c:pt idx="20">
                  <c:v>1Q22</c:v>
                </c:pt>
              </c:strCache>
            </c:strRef>
          </c:cat>
          <c:val>
            <c:numRef>
              <c:f>Estimates!$E$123:$Y$123</c:f>
              <c:numCache>
                <c:formatCode>0.0%</c:formatCode>
                <c:ptCount val="21"/>
                <c:pt idx="0">
                  <c:v>0.18940275685846863</c:v>
                </c:pt>
                <c:pt idx="1">
                  <c:v>0.1813982722331462</c:v>
                </c:pt>
                <c:pt idx="2">
                  <c:v>0.17636593799960432</c:v>
                </c:pt>
                <c:pt idx="3">
                  <c:v>0.24951865081572366</c:v>
                </c:pt>
                <c:pt idx="4">
                  <c:v>0.30366015957788162</c:v>
                </c:pt>
                <c:pt idx="5">
                  <c:v>0.30859584691992192</c:v>
                </c:pt>
                <c:pt idx="6">
                  <c:v>0.30545146869397155</c:v>
                </c:pt>
                <c:pt idx="7">
                  <c:v>0.33039463464056884</c:v>
                </c:pt>
                <c:pt idx="8">
                  <c:v>0.35328408018019042</c:v>
                </c:pt>
                <c:pt idx="9">
                  <c:v>0.38594939805999129</c:v>
                </c:pt>
                <c:pt idx="10">
                  <c:v>0.37042010540953152</c:v>
                </c:pt>
                <c:pt idx="11">
                  <c:v>0.38929123077205618</c:v>
                </c:pt>
                <c:pt idx="12">
                  <c:v>0.42269927248783801</c:v>
                </c:pt>
                <c:pt idx="13">
                  <c:v>0.36150337295091095</c:v>
                </c:pt>
                <c:pt idx="14">
                  <c:v>0.35907747702708592</c:v>
                </c:pt>
                <c:pt idx="15">
                  <c:v>0.34099422879597352</c:v>
                </c:pt>
                <c:pt idx="16">
                  <c:v>0.37217232757332841</c:v>
                </c:pt>
                <c:pt idx="17">
                  <c:v>0.38398534835983766</c:v>
                </c:pt>
                <c:pt idx="18">
                  <c:v>0.33513678404193281</c:v>
                </c:pt>
                <c:pt idx="19">
                  <c:v>0.31903007153996099</c:v>
                </c:pt>
                <c:pt idx="20">
                  <c:v>0.29833311831235609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690-4525-9D5A-EDCB2BB7FAFA}"/>
            </c:ext>
          </c:extLst>
        </c:ser>
        <c:ser>
          <c:idx val="1"/>
          <c:order val="1"/>
          <c:tx>
            <c:strRef>
              <c:f>Estimates!$C$124</c:f>
              <c:strCache>
                <c:ptCount val="1"/>
                <c:pt idx="0">
                  <c:v>Stone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Estimates!$E$1:$Y$1</c:f>
              <c:strCache>
                <c:ptCount val="21"/>
                <c:pt idx="0">
                  <c:v>1Q17</c:v>
                </c:pt>
                <c:pt idx="1">
                  <c:v>2Q17</c:v>
                </c:pt>
                <c:pt idx="2">
                  <c:v>3Q17</c:v>
                </c:pt>
                <c:pt idx="3">
                  <c:v>4Q17</c:v>
                </c:pt>
                <c:pt idx="4">
                  <c:v>1Q18</c:v>
                </c:pt>
                <c:pt idx="5">
                  <c:v>2Q18</c:v>
                </c:pt>
                <c:pt idx="6">
                  <c:v>3Q18</c:v>
                </c:pt>
                <c:pt idx="7">
                  <c:v>4Q18</c:v>
                </c:pt>
                <c:pt idx="8">
                  <c:v>1Q19</c:v>
                </c:pt>
                <c:pt idx="9">
                  <c:v>2Q19</c:v>
                </c:pt>
                <c:pt idx="10">
                  <c:v>3Q19</c:v>
                </c:pt>
                <c:pt idx="11">
                  <c:v>4Q19</c:v>
                </c:pt>
                <c:pt idx="12">
                  <c:v>1Q20</c:v>
                </c:pt>
                <c:pt idx="13">
                  <c:v>2Q20</c:v>
                </c:pt>
                <c:pt idx="14">
                  <c:v>3Q20</c:v>
                </c:pt>
                <c:pt idx="15">
                  <c:v>4Q20</c:v>
                </c:pt>
                <c:pt idx="16">
                  <c:v>1Q21</c:v>
                </c:pt>
                <c:pt idx="17">
                  <c:v>2Q21</c:v>
                </c:pt>
                <c:pt idx="18">
                  <c:v>3Q21</c:v>
                </c:pt>
                <c:pt idx="19">
                  <c:v>4Q21</c:v>
                </c:pt>
                <c:pt idx="20">
                  <c:v>1Q22</c:v>
                </c:pt>
              </c:strCache>
            </c:strRef>
          </c:cat>
          <c:val>
            <c:numRef>
              <c:f>Estimates!$E$124:$Y$124</c:f>
              <c:numCache>
                <c:formatCode>0.0%</c:formatCode>
                <c:ptCount val="21"/>
                <c:pt idx="0">
                  <c:v>0.10494760282404214</c:v>
                </c:pt>
                <c:pt idx="1">
                  <c:v>0.11827160393306979</c:v>
                </c:pt>
                <c:pt idx="2">
                  <c:v>0.12095383351504041</c:v>
                </c:pt>
                <c:pt idx="3">
                  <c:v>0.15363868926065605</c:v>
                </c:pt>
                <c:pt idx="4">
                  <c:v>0.1604135278835781</c:v>
                </c:pt>
                <c:pt idx="5">
                  <c:v>0.18257282676624587</c:v>
                </c:pt>
                <c:pt idx="6">
                  <c:v>0.18633903393664908</c:v>
                </c:pt>
                <c:pt idx="7">
                  <c:v>0.20223403994341949</c:v>
                </c:pt>
                <c:pt idx="8">
                  <c:v>0.20169265097565825</c:v>
                </c:pt>
                <c:pt idx="9">
                  <c:v>0.1994634280819636</c:v>
                </c:pt>
                <c:pt idx="10">
                  <c:v>0.19763007233892438</c:v>
                </c:pt>
                <c:pt idx="11">
                  <c:v>0.19755639819837723</c:v>
                </c:pt>
                <c:pt idx="12">
                  <c:v>0.17994979672661837</c:v>
                </c:pt>
                <c:pt idx="13">
                  <c:v>0.19545619394281744</c:v>
                </c:pt>
                <c:pt idx="14">
                  <c:v>0.16105095988627949</c:v>
                </c:pt>
                <c:pt idx="15">
                  <c:v>0.17807742570959451</c:v>
                </c:pt>
                <c:pt idx="16">
                  <c:v>0.2003184728449674</c:v>
                </c:pt>
                <c:pt idx="17">
                  <c:v>0.14967954323825539</c:v>
                </c:pt>
                <c:pt idx="18">
                  <c:v>0.13352657039217575</c:v>
                </c:pt>
                <c:pt idx="19">
                  <c:v>0.10859266980452809</c:v>
                </c:pt>
                <c:pt idx="20">
                  <c:v>0.13495969271319597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690-4525-9D5A-EDCB2BB7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719615"/>
        <c:axId val="74724607"/>
      </c:lineChart>
      <c:catAx>
        <c:axId val="74719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724607"/>
        <c:crosses val="autoZero"/>
        <c:auto val="1"/>
        <c:lblAlgn val="ctr"/>
        <c:lblOffset val="100"/>
        <c:noMultiLvlLbl val="0"/>
      </c:catAx>
      <c:valAx>
        <c:axId val="74724607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prstDash val="lg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719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Payment Business Revenue (US$, mn)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Estimates!$C$81</c:f>
              <c:strCache>
                <c:ptCount val="1"/>
                <c:pt idx="0">
                  <c:v>Card Processing</c:v>
                </c:pt>
              </c:strCache>
            </c:strRef>
          </c:tx>
          <c:spPr>
            <a:solidFill>
              <a:schemeClr val="accent2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Estimates!$M$1:$AB$1</c:f>
              <c:strCache>
                <c:ptCount val="16"/>
                <c:pt idx="0">
                  <c:v>1Q19</c:v>
                </c:pt>
                <c:pt idx="1">
                  <c:v>2Q19</c:v>
                </c:pt>
                <c:pt idx="2">
                  <c:v>3Q19</c:v>
                </c:pt>
                <c:pt idx="3">
                  <c:v>4Q19</c:v>
                </c:pt>
                <c:pt idx="4">
                  <c:v>1Q20</c:v>
                </c:pt>
                <c:pt idx="5">
                  <c:v>2Q20</c:v>
                </c:pt>
                <c:pt idx="6">
                  <c:v>3Q20</c:v>
                </c:pt>
                <c:pt idx="7">
                  <c:v>4Q20</c:v>
                </c:pt>
                <c:pt idx="8">
                  <c:v>1Q21</c:v>
                </c:pt>
                <c:pt idx="9">
                  <c:v>2Q21</c:v>
                </c:pt>
                <c:pt idx="10">
                  <c:v>3Q21</c:v>
                </c:pt>
                <c:pt idx="11">
                  <c:v>4Q21</c:v>
                </c:pt>
                <c:pt idx="12">
                  <c:v>1Q22</c:v>
                </c:pt>
                <c:pt idx="13">
                  <c:v>2Q22E</c:v>
                </c:pt>
                <c:pt idx="14">
                  <c:v>3Q22E</c:v>
                </c:pt>
                <c:pt idx="15">
                  <c:v>4Q22E</c:v>
                </c:pt>
              </c:strCache>
            </c:strRef>
          </c:cat>
          <c:val>
            <c:numRef>
              <c:f>Estimates!$M$81:$AB$81</c:f>
              <c:numCache>
                <c:formatCode>#,##0</c:formatCode>
                <c:ptCount val="16"/>
                <c:pt idx="0">
                  <c:v>72.655286064358222</c:v>
                </c:pt>
                <c:pt idx="1">
                  <c:v>81.901892381495458</c:v>
                </c:pt>
                <c:pt idx="2">
                  <c:v>93.251777640327674</c:v>
                </c:pt>
                <c:pt idx="3">
                  <c:v>102.89781488869603</c:v>
                </c:pt>
                <c:pt idx="4">
                  <c:v>96.828971644083381</c:v>
                </c:pt>
                <c:pt idx="5">
                  <c:v>109.16980256738252</c:v>
                </c:pt>
                <c:pt idx="6">
                  <c:v>131.05095365768452</c:v>
                </c:pt>
                <c:pt idx="7">
                  <c:v>146.72881714998982</c:v>
                </c:pt>
                <c:pt idx="8">
                  <c:v>139.15572279833992</c:v>
                </c:pt>
                <c:pt idx="9">
                  <c:v>167.38832810460053</c:v>
                </c:pt>
                <c:pt idx="10">
                  <c:v>170.91137869128568</c:v>
                </c:pt>
                <c:pt idx="11">
                  <c:v>194.49088499217481</c:v>
                </c:pt>
                <c:pt idx="12">
                  <c:v>204.23580442604609</c:v>
                </c:pt>
                <c:pt idx="13" formatCode="0">
                  <c:v>237.24725445974923</c:v>
                </c:pt>
                <c:pt idx="14" formatCode="0">
                  <c:v>263.41706605514935</c:v>
                </c:pt>
                <c:pt idx="15" formatCode="0">
                  <c:v>279.17963021143663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3-44A6-981D-13FEA1A02B79}"/>
            </c:ext>
          </c:extLst>
        </c:ser>
        <c:ser>
          <c:idx val="1"/>
          <c:order val="1"/>
          <c:tx>
            <c:strRef>
              <c:f>Estimates!$C$84</c:f>
              <c:strCache>
                <c:ptCount val="1"/>
                <c:pt idx="0">
                  <c:v>Wallet Processing</c:v>
                </c:pt>
              </c:strCache>
            </c:strRef>
          </c:tx>
          <c:spPr>
            <a:solidFill>
              <a:schemeClr val="accent2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Estimates!$M$1:$AB$1</c:f>
              <c:strCache>
                <c:ptCount val="16"/>
                <c:pt idx="0">
                  <c:v>1Q19</c:v>
                </c:pt>
                <c:pt idx="1">
                  <c:v>2Q19</c:v>
                </c:pt>
                <c:pt idx="2">
                  <c:v>3Q19</c:v>
                </c:pt>
                <c:pt idx="3">
                  <c:v>4Q19</c:v>
                </c:pt>
                <c:pt idx="4">
                  <c:v>1Q20</c:v>
                </c:pt>
                <c:pt idx="5">
                  <c:v>2Q20</c:v>
                </c:pt>
                <c:pt idx="6">
                  <c:v>3Q20</c:v>
                </c:pt>
                <c:pt idx="7">
                  <c:v>4Q20</c:v>
                </c:pt>
                <c:pt idx="8">
                  <c:v>1Q21</c:v>
                </c:pt>
                <c:pt idx="9">
                  <c:v>2Q21</c:v>
                </c:pt>
                <c:pt idx="10">
                  <c:v>3Q21</c:v>
                </c:pt>
                <c:pt idx="11">
                  <c:v>4Q21</c:v>
                </c:pt>
                <c:pt idx="12">
                  <c:v>1Q22</c:v>
                </c:pt>
                <c:pt idx="13">
                  <c:v>2Q22E</c:v>
                </c:pt>
                <c:pt idx="14">
                  <c:v>3Q22E</c:v>
                </c:pt>
                <c:pt idx="15">
                  <c:v>4Q22E</c:v>
                </c:pt>
              </c:strCache>
            </c:strRef>
          </c:cat>
          <c:val>
            <c:numRef>
              <c:f>Estimates!$M$84:$AB$84</c:f>
              <c:numCache>
                <c:formatCode>#,##0</c:formatCode>
                <c:ptCount val="16"/>
                <c:pt idx="0">
                  <c:v>4.5252058463999996</c:v>
                </c:pt>
                <c:pt idx="1">
                  <c:v>7.6210307131702235</c:v>
                </c:pt>
                <c:pt idx="2">
                  <c:v>8.1587293367999987</c:v>
                </c:pt>
                <c:pt idx="3">
                  <c:v>13</c:v>
                </c:pt>
                <c:pt idx="4">
                  <c:v>13</c:v>
                </c:pt>
                <c:pt idx="5">
                  <c:v>20.740000000000002</c:v>
                </c:pt>
                <c:pt idx="6">
                  <c:v>31.637998324427194</c:v>
                </c:pt>
                <c:pt idx="7">
                  <c:v>33</c:v>
                </c:pt>
                <c:pt idx="8">
                  <c:v>29</c:v>
                </c:pt>
                <c:pt idx="9">
                  <c:v>36.119985203758041</c:v>
                </c:pt>
                <c:pt idx="10">
                  <c:v>46.991048711685217</c:v>
                </c:pt>
                <c:pt idx="11">
                  <c:v>56.459394347621796</c:v>
                </c:pt>
                <c:pt idx="12">
                  <c:v>60.500195573953945</c:v>
                </c:pt>
                <c:pt idx="13">
                  <c:v>68.000195573953945</c:v>
                </c:pt>
                <c:pt idx="14">
                  <c:v>75.500195573953945</c:v>
                </c:pt>
                <c:pt idx="15">
                  <c:v>83.000195573953931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3-44A6-981D-13FEA1A02B79}"/>
            </c:ext>
          </c:extLst>
        </c:ser>
        <c:ser>
          <c:idx val="2"/>
          <c:order val="2"/>
          <c:tx>
            <c:strRef>
              <c:f>Estimates!$C$104</c:f>
              <c:strCache>
                <c:ptCount val="1"/>
                <c:pt idx="0">
                  <c:v>Interchange</c:v>
                </c:pt>
              </c:strCache>
            </c:strRef>
          </c:tx>
          <c:spPr>
            <a:solidFill>
              <a:schemeClr val="accent2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Estimates!$M$1:$AB$1</c:f>
              <c:strCache>
                <c:ptCount val="16"/>
                <c:pt idx="0">
                  <c:v>1Q19</c:v>
                </c:pt>
                <c:pt idx="1">
                  <c:v>2Q19</c:v>
                </c:pt>
                <c:pt idx="2">
                  <c:v>3Q19</c:v>
                </c:pt>
                <c:pt idx="3">
                  <c:v>4Q19</c:v>
                </c:pt>
                <c:pt idx="4">
                  <c:v>1Q20</c:v>
                </c:pt>
                <c:pt idx="5">
                  <c:v>2Q20</c:v>
                </c:pt>
                <c:pt idx="6">
                  <c:v>3Q20</c:v>
                </c:pt>
                <c:pt idx="7">
                  <c:v>4Q20</c:v>
                </c:pt>
                <c:pt idx="8">
                  <c:v>1Q21</c:v>
                </c:pt>
                <c:pt idx="9">
                  <c:v>2Q21</c:v>
                </c:pt>
                <c:pt idx="10">
                  <c:v>3Q21</c:v>
                </c:pt>
                <c:pt idx="11">
                  <c:v>4Q21</c:v>
                </c:pt>
                <c:pt idx="12">
                  <c:v>1Q22</c:v>
                </c:pt>
                <c:pt idx="13">
                  <c:v>2Q22E</c:v>
                </c:pt>
                <c:pt idx="14">
                  <c:v>3Q22E</c:v>
                </c:pt>
                <c:pt idx="15">
                  <c:v>4Q22E</c:v>
                </c:pt>
              </c:strCache>
            </c:strRef>
          </c:cat>
          <c:val>
            <c:numRef>
              <c:f>Estimates!$M$104:$AB$104</c:f>
              <c:numCache>
                <c:formatCode>#,##0.0</c:formatCode>
                <c:ptCount val="16"/>
                <c:pt idx="0">
                  <c:v>0.51778808924174891</c:v>
                </c:pt>
                <c:pt idx="1">
                  <c:v>1.4770769053343149</c:v>
                </c:pt>
                <c:pt idx="2">
                  <c:v>2.2894930228723198</c:v>
                </c:pt>
                <c:pt idx="3">
                  <c:v>3.1059285862819683</c:v>
                </c:pt>
                <c:pt idx="4">
                  <c:v>4.3387288229761092</c:v>
                </c:pt>
                <c:pt idx="5">
                  <c:v>5.3590234326174677</c:v>
                </c:pt>
                <c:pt idx="6">
                  <c:v>6.8976000178883012</c:v>
                </c:pt>
                <c:pt idx="7">
                  <c:v>8.7483508500101816</c:v>
                </c:pt>
                <c:pt idx="8">
                  <c:v>13.798489201660139</c:v>
                </c:pt>
                <c:pt idx="9">
                  <c:v>21.254686691641425</c:v>
                </c:pt>
                <c:pt idx="10">
                  <c:v>27.281236597029164</c:v>
                </c:pt>
                <c:pt idx="11">
                  <c:v>30.310832660203424</c:v>
                </c:pt>
                <c:pt idx="12">
                  <c:v>32</c:v>
                </c:pt>
                <c:pt idx="13">
                  <c:v>34</c:v>
                </c:pt>
                <c:pt idx="14">
                  <c:v>36</c:v>
                </c:pt>
                <c:pt idx="15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3-44A6-981D-13FEA1A02B79}"/>
            </c:ext>
          </c:extLst>
        </c:ser>
        <c:ser>
          <c:idx val="3"/>
          <c:order val="3"/>
          <c:tx>
            <c:strRef>
              <c:f>Estimates!$C$108</c:f>
              <c:strCache>
                <c:ptCount val="1"/>
                <c:pt idx="0">
                  <c:v>Prepayment</c:v>
                </c:pt>
              </c:strCache>
            </c:strRef>
          </c:tx>
          <c:spPr>
            <a:solidFill>
              <a:schemeClr val="accent2">
                <a:shade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f>Estimates!$M$1:$AB$1</c:f>
              <c:strCache>
                <c:ptCount val="16"/>
                <c:pt idx="0">
                  <c:v>1Q19</c:v>
                </c:pt>
                <c:pt idx="1">
                  <c:v>2Q19</c:v>
                </c:pt>
                <c:pt idx="2">
                  <c:v>3Q19</c:v>
                </c:pt>
                <c:pt idx="3">
                  <c:v>4Q19</c:v>
                </c:pt>
                <c:pt idx="4">
                  <c:v>1Q20</c:v>
                </c:pt>
                <c:pt idx="5">
                  <c:v>2Q20</c:v>
                </c:pt>
                <c:pt idx="6">
                  <c:v>3Q20</c:v>
                </c:pt>
                <c:pt idx="7">
                  <c:v>4Q20</c:v>
                </c:pt>
                <c:pt idx="8">
                  <c:v>1Q21</c:v>
                </c:pt>
                <c:pt idx="9">
                  <c:v>2Q21</c:v>
                </c:pt>
                <c:pt idx="10">
                  <c:v>3Q21</c:v>
                </c:pt>
                <c:pt idx="11">
                  <c:v>4Q21</c:v>
                </c:pt>
                <c:pt idx="12">
                  <c:v>1Q22</c:v>
                </c:pt>
                <c:pt idx="13">
                  <c:v>2Q22E</c:v>
                </c:pt>
                <c:pt idx="14">
                  <c:v>3Q22E</c:v>
                </c:pt>
                <c:pt idx="15">
                  <c:v>4Q22E</c:v>
                </c:pt>
              </c:strCache>
            </c:strRef>
          </c:cat>
          <c:val>
            <c:numRef>
              <c:f>Estimates!$M$108:$AB$108</c:f>
              <c:numCache>
                <c:formatCode>#,##0.0</c:formatCode>
                <c:ptCount val="16"/>
                <c:pt idx="0">
                  <c:v>73.400000000000006</c:v>
                </c:pt>
                <c:pt idx="1">
                  <c:v>86.9</c:v>
                </c:pt>
                <c:pt idx="2">
                  <c:v>96.484960000000001</c:v>
                </c:pt>
                <c:pt idx="3">
                  <c:v>104.47699956547434</c:v>
                </c:pt>
                <c:pt idx="4">
                  <c:v>102.14485021042871</c:v>
                </c:pt>
                <c:pt idx="5">
                  <c:v>109.796125</c:v>
                </c:pt>
                <c:pt idx="6">
                  <c:v>121.61140900000001</c:v>
                </c:pt>
                <c:pt idx="7">
                  <c:v>122.111968</c:v>
                </c:pt>
                <c:pt idx="8">
                  <c:v>133.708777</c:v>
                </c:pt>
                <c:pt idx="9">
                  <c:v>165.16674999999998</c:v>
                </c:pt>
                <c:pt idx="10">
                  <c:v>157.88342</c:v>
                </c:pt>
                <c:pt idx="11">
                  <c:v>181.11511000000002</c:v>
                </c:pt>
                <c:pt idx="12">
                  <c:v>191.08</c:v>
                </c:pt>
                <c:pt idx="13" formatCode="0">
                  <c:v>278.13751059331867</c:v>
                </c:pt>
                <c:pt idx="14" formatCode="0">
                  <c:v>305.59466395204947</c:v>
                </c:pt>
                <c:pt idx="15" formatCode="0">
                  <c:v>331.18927845018135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43-44A6-981D-13FEA1A02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74251855"/>
        <c:axId val="774263919"/>
      </c:barChart>
      <c:catAx>
        <c:axId val="774251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4263919"/>
        <c:crosses val="autoZero"/>
        <c:auto val="1"/>
        <c:lblAlgn val="ctr"/>
        <c:lblOffset val="100"/>
        <c:noMultiLvlLbl val="0"/>
      </c:catAx>
      <c:valAx>
        <c:axId val="774263919"/>
        <c:scaling>
          <c:orientation val="minMax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  <a:alpha val="50000"/>
                </a:schemeClr>
              </a:solidFill>
              <a:prstDash val="lg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4251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</cx:f>
      </cx:strDim>
      <cx:numDim type="val">
        <cx:f>_xlchart.v1.0</cx:f>
      </cx:numDim>
    </cx:data>
  </cx:chartData>
  <cx:chart>
    <cx:title pos="t" align="ctr" overlay="0">
      <cx:tx>
        <cx:txData>
          <cx:v>NPL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Roboto"/>
            </a:rPr>
            <a:t>NPL</a:t>
          </a:r>
        </a:p>
      </cx:txPr>
    </cx:title>
    <cx:plotArea>
      <cx:plotAreaRegion>
        <cx:series layoutId="waterfall" uniqueId="{B4D38BF5-791E-4F54-BC13-A446571EF225}">
          <cx:dataLabels pos="outEnd">
            <cx:visibility seriesName="0" categoryName="0" value="1"/>
          </cx:dataLabels>
          <cx:dataId val="0"/>
          <cx:layoutPr>
            <cx:subtotals>
              <cx:idx val="8"/>
            </cx:subtotals>
          </cx:layoutPr>
        </cx:series>
      </cx:plotAreaRegion>
      <cx:axis id="0">
        <cx:catScaling gapWidth="0.5"/>
        <cx:tickLabels/>
      </cx:axis>
      <cx:axis id="1" hidden="1">
        <cx:valScaling max="0.32000000000000006" min="0.25"/>
        <cx:tickLabels/>
        <cx:numFmt formatCode="0%" sourceLinked="0"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microsoft.com/office/2014/relationships/chartEx" Target="../charts/chartEx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666750</xdr:colOff>
      <xdr:row>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4F9E5A-D6B0-4614-9396-26AAA6578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628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733424</xdr:colOff>
      <xdr:row>0</xdr:row>
      <xdr:rowOff>67733</xdr:rowOff>
    </xdr:from>
    <xdr:to>
      <xdr:col>31</xdr:col>
      <xdr:colOff>1062</xdr:colOff>
      <xdr:row>1804</xdr:row>
      <xdr:rowOff>9525</xdr:rowOff>
    </xdr:to>
    <xdr:sp macro="" textlink="">
      <xdr:nvSpPr>
        <xdr:cNvPr id="3" name="Line 146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 flipH="1">
          <a:off x="13925549" y="67733"/>
          <a:ext cx="10588" cy="67559767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5292</xdr:colOff>
      <xdr:row>0</xdr:row>
      <xdr:rowOff>34925</xdr:rowOff>
    </xdr:from>
    <xdr:to>
      <xdr:col>35</xdr:col>
      <xdr:colOff>19050</xdr:colOff>
      <xdr:row>1803</xdr:row>
      <xdr:rowOff>142875</xdr:rowOff>
    </xdr:to>
    <xdr:sp macro="" textlink="">
      <xdr:nvSpPr>
        <xdr:cNvPr id="4" name="Line 146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ShapeType="1"/>
        </xdr:cNvSpPr>
      </xdr:nvSpPr>
      <xdr:spPr bwMode="auto">
        <a:xfrm>
          <a:off x="16912167" y="34925"/>
          <a:ext cx="13758" cy="67573525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33618</xdr:colOff>
      <xdr:row>0</xdr:row>
      <xdr:rowOff>0</xdr:rowOff>
    </xdr:from>
    <xdr:to>
      <xdr:col>27</xdr:col>
      <xdr:colOff>33618</xdr:colOff>
      <xdr:row>1803</xdr:row>
      <xdr:rowOff>80682</xdr:rowOff>
    </xdr:to>
    <xdr:sp macro="" textlink="">
      <xdr:nvSpPr>
        <xdr:cNvPr id="8" name="Line 146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ShapeType="1"/>
        </xdr:cNvSpPr>
      </xdr:nvSpPr>
      <xdr:spPr bwMode="auto">
        <a:xfrm flipH="1">
          <a:off x="13195436" y="0"/>
          <a:ext cx="0" cy="232421409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733184</xdr:colOff>
      <xdr:row>0</xdr:row>
      <xdr:rowOff>0</xdr:rowOff>
    </xdr:from>
    <xdr:to>
      <xdr:col>46</xdr:col>
      <xdr:colOff>745883</xdr:colOff>
      <xdr:row>1803</xdr:row>
      <xdr:rowOff>40219</xdr:rowOff>
    </xdr:to>
    <xdr:sp macro="" textlink="">
      <xdr:nvSpPr>
        <xdr:cNvPr id="10" name="Line 146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ShapeType="1"/>
        </xdr:cNvSpPr>
      </xdr:nvSpPr>
      <xdr:spPr bwMode="auto">
        <a:xfrm>
          <a:off x="34683005" y="0"/>
          <a:ext cx="12699" cy="210284183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22412</xdr:colOff>
      <xdr:row>0</xdr:row>
      <xdr:rowOff>0</xdr:rowOff>
    </xdr:from>
    <xdr:to>
      <xdr:col>51</xdr:col>
      <xdr:colOff>35111</xdr:colOff>
      <xdr:row>1803</xdr:row>
      <xdr:rowOff>40219</xdr:rowOff>
    </xdr:to>
    <xdr:sp macro="" textlink="">
      <xdr:nvSpPr>
        <xdr:cNvPr id="11" name="Line 146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ShapeType="1"/>
        </xdr:cNvSpPr>
      </xdr:nvSpPr>
      <xdr:spPr bwMode="auto">
        <a:xfrm>
          <a:off x="13592736" y="0"/>
          <a:ext cx="12699" cy="220325454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19050</xdr:colOff>
      <xdr:row>0</xdr:row>
      <xdr:rowOff>0</xdr:rowOff>
    </xdr:from>
    <xdr:to>
      <xdr:col>55</xdr:col>
      <xdr:colOff>31749</xdr:colOff>
      <xdr:row>1803</xdr:row>
      <xdr:rowOff>40219</xdr:rowOff>
    </xdr:to>
    <xdr:sp macro="" textlink="">
      <xdr:nvSpPr>
        <xdr:cNvPr id="12" name="Line 146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ShapeType="1"/>
        </xdr:cNvSpPr>
      </xdr:nvSpPr>
      <xdr:spPr bwMode="auto">
        <a:xfrm>
          <a:off x="39033450" y="0"/>
          <a:ext cx="12699" cy="223277644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0</xdr:row>
      <xdr:rowOff>0</xdr:rowOff>
    </xdr:from>
    <xdr:to>
      <xdr:col>59</xdr:col>
      <xdr:colOff>12699</xdr:colOff>
      <xdr:row>1803</xdr:row>
      <xdr:rowOff>40219</xdr:rowOff>
    </xdr:to>
    <xdr:sp macro="" textlink="">
      <xdr:nvSpPr>
        <xdr:cNvPr id="13" name="Line 146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ShapeType="1"/>
        </xdr:cNvSpPr>
      </xdr:nvSpPr>
      <xdr:spPr bwMode="auto">
        <a:xfrm>
          <a:off x="20888325" y="0"/>
          <a:ext cx="12699" cy="133475944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0</xdr:row>
      <xdr:rowOff>0</xdr:rowOff>
    </xdr:from>
    <xdr:to>
      <xdr:col>63</xdr:col>
      <xdr:colOff>12699</xdr:colOff>
      <xdr:row>1803</xdr:row>
      <xdr:rowOff>40219</xdr:rowOff>
    </xdr:to>
    <xdr:sp macro="" textlink="">
      <xdr:nvSpPr>
        <xdr:cNvPr id="14" name="Line 146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ShapeType="1"/>
        </xdr:cNvSpPr>
      </xdr:nvSpPr>
      <xdr:spPr bwMode="auto">
        <a:xfrm>
          <a:off x="23860125" y="0"/>
          <a:ext cx="12699" cy="133475944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0</xdr:row>
      <xdr:rowOff>0</xdr:rowOff>
    </xdr:from>
    <xdr:to>
      <xdr:col>67</xdr:col>
      <xdr:colOff>12699</xdr:colOff>
      <xdr:row>1803</xdr:row>
      <xdr:rowOff>40219</xdr:rowOff>
    </xdr:to>
    <xdr:sp macro="" textlink="">
      <xdr:nvSpPr>
        <xdr:cNvPr id="15" name="Line 146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ShapeType="1"/>
        </xdr:cNvSpPr>
      </xdr:nvSpPr>
      <xdr:spPr bwMode="auto">
        <a:xfrm>
          <a:off x="26831925" y="0"/>
          <a:ext cx="12699" cy="133475944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0</xdr:row>
      <xdr:rowOff>0</xdr:rowOff>
    </xdr:from>
    <xdr:to>
      <xdr:col>71</xdr:col>
      <xdr:colOff>12699</xdr:colOff>
      <xdr:row>1803</xdr:row>
      <xdr:rowOff>40219</xdr:rowOff>
    </xdr:to>
    <xdr:sp macro="" textlink="">
      <xdr:nvSpPr>
        <xdr:cNvPr id="16" name="Line 146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ShapeType="1"/>
        </xdr:cNvSpPr>
      </xdr:nvSpPr>
      <xdr:spPr bwMode="auto">
        <a:xfrm>
          <a:off x="29247353" y="0"/>
          <a:ext cx="12699" cy="226611954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43</xdr:col>
      <xdr:colOff>0</xdr:colOff>
      <xdr:row>0</xdr:row>
      <xdr:rowOff>0</xdr:rowOff>
    </xdr:from>
    <xdr:to>
      <xdr:col>43</xdr:col>
      <xdr:colOff>12699</xdr:colOff>
      <xdr:row>1803</xdr:row>
      <xdr:rowOff>40219</xdr:rowOff>
    </xdr:to>
    <xdr:sp macro="" textlink="">
      <xdr:nvSpPr>
        <xdr:cNvPr id="17" name="Line 146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ShapeType="1"/>
        </xdr:cNvSpPr>
      </xdr:nvSpPr>
      <xdr:spPr bwMode="auto">
        <a:xfrm>
          <a:off x="9001125" y="0"/>
          <a:ext cx="12699" cy="133475944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0</xdr:row>
      <xdr:rowOff>0</xdr:rowOff>
    </xdr:from>
    <xdr:to>
      <xdr:col>39</xdr:col>
      <xdr:colOff>12699</xdr:colOff>
      <xdr:row>1803</xdr:row>
      <xdr:rowOff>40219</xdr:rowOff>
    </xdr:to>
    <xdr:sp macro="" textlink="">
      <xdr:nvSpPr>
        <xdr:cNvPr id="18" name="Line 146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ShapeType="1"/>
        </xdr:cNvSpPr>
      </xdr:nvSpPr>
      <xdr:spPr bwMode="auto">
        <a:xfrm>
          <a:off x="6029325" y="0"/>
          <a:ext cx="12699" cy="133475944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79</xdr:col>
      <xdr:colOff>11206</xdr:colOff>
      <xdr:row>0</xdr:row>
      <xdr:rowOff>0</xdr:rowOff>
    </xdr:from>
    <xdr:to>
      <xdr:col>79</xdr:col>
      <xdr:colOff>19902</xdr:colOff>
      <xdr:row>1803</xdr:row>
      <xdr:rowOff>40219</xdr:rowOff>
    </xdr:to>
    <xdr:sp macro="" textlink="">
      <xdr:nvSpPr>
        <xdr:cNvPr id="20" name="Line 146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ShapeType="1"/>
        </xdr:cNvSpPr>
      </xdr:nvSpPr>
      <xdr:spPr bwMode="auto">
        <a:xfrm>
          <a:off x="10603006" y="0"/>
          <a:ext cx="8696" cy="215981494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15065</xdr:colOff>
      <xdr:row>0</xdr:row>
      <xdr:rowOff>0</xdr:rowOff>
    </xdr:from>
    <xdr:to>
      <xdr:col>83</xdr:col>
      <xdr:colOff>27764</xdr:colOff>
      <xdr:row>1803</xdr:row>
      <xdr:rowOff>40219</xdr:rowOff>
    </xdr:to>
    <xdr:sp macro="" textlink="">
      <xdr:nvSpPr>
        <xdr:cNvPr id="21" name="Line 146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ShapeType="1"/>
        </xdr:cNvSpPr>
      </xdr:nvSpPr>
      <xdr:spPr bwMode="auto">
        <a:xfrm>
          <a:off x="18235830" y="0"/>
          <a:ext cx="12699" cy="221053837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8621</xdr:colOff>
      <xdr:row>0</xdr:row>
      <xdr:rowOff>0</xdr:rowOff>
    </xdr:from>
    <xdr:to>
      <xdr:col>87</xdr:col>
      <xdr:colOff>21320</xdr:colOff>
      <xdr:row>1803</xdr:row>
      <xdr:rowOff>40219</xdr:rowOff>
    </xdr:to>
    <xdr:sp macro="" textlink="">
      <xdr:nvSpPr>
        <xdr:cNvPr id="23" name="Line 146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ShapeType="1"/>
        </xdr:cNvSpPr>
      </xdr:nvSpPr>
      <xdr:spPr bwMode="auto">
        <a:xfrm>
          <a:off x="19764592" y="0"/>
          <a:ext cx="12699" cy="252777690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0</xdr:row>
      <xdr:rowOff>0</xdr:rowOff>
    </xdr:from>
    <xdr:to>
      <xdr:col>99</xdr:col>
      <xdr:colOff>12699</xdr:colOff>
      <xdr:row>1803</xdr:row>
      <xdr:rowOff>40219</xdr:rowOff>
    </xdr:to>
    <xdr:sp macro="" textlink="">
      <xdr:nvSpPr>
        <xdr:cNvPr id="24" name="Line 146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ShapeType="1"/>
        </xdr:cNvSpPr>
      </xdr:nvSpPr>
      <xdr:spPr bwMode="auto">
        <a:xfrm>
          <a:off x="49968150" y="0"/>
          <a:ext cx="12699" cy="226897144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714375</xdr:colOff>
      <xdr:row>0</xdr:row>
      <xdr:rowOff>0</xdr:rowOff>
    </xdr:from>
    <xdr:to>
      <xdr:col>94</xdr:col>
      <xdr:colOff>727074</xdr:colOff>
      <xdr:row>1803</xdr:row>
      <xdr:rowOff>40219</xdr:rowOff>
    </xdr:to>
    <xdr:sp macro="" textlink="">
      <xdr:nvSpPr>
        <xdr:cNvPr id="26" name="Line 1462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ShapeType="1"/>
        </xdr:cNvSpPr>
      </xdr:nvSpPr>
      <xdr:spPr bwMode="auto">
        <a:xfrm>
          <a:off x="22450425" y="0"/>
          <a:ext cx="12699" cy="209056819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0</xdr:row>
      <xdr:rowOff>0</xdr:rowOff>
    </xdr:from>
    <xdr:to>
      <xdr:col>91</xdr:col>
      <xdr:colOff>12699</xdr:colOff>
      <xdr:row>1803</xdr:row>
      <xdr:rowOff>40219</xdr:rowOff>
    </xdr:to>
    <xdr:sp macro="" textlink="">
      <xdr:nvSpPr>
        <xdr:cNvPr id="27" name="Line 1462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ShapeType="1"/>
        </xdr:cNvSpPr>
      </xdr:nvSpPr>
      <xdr:spPr bwMode="auto">
        <a:xfrm>
          <a:off x="37738050" y="0"/>
          <a:ext cx="12699" cy="175052569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0</xdr:row>
      <xdr:rowOff>0</xdr:rowOff>
    </xdr:from>
    <xdr:to>
      <xdr:col>103</xdr:col>
      <xdr:colOff>12699</xdr:colOff>
      <xdr:row>1803</xdr:row>
      <xdr:rowOff>40219</xdr:rowOff>
    </xdr:to>
    <xdr:sp macro="" textlink="">
      <xdr:nvSpPr>
        <xdr:cNvPr id="22" name="Line 146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ShapeType="1"/>
        </xdr:cNvSpPr>
      </xdr:nvSpPr>
      <xdr:spPr bwMode="auto">
        <a:xfrm>
          <a:off x="30087794" y="0"/>
          <a:ext cx="12699" cy="221053837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0</xdr:row>
      <xdr:rowOff>0</xdr:rowOff>
    </xdr:from>
    <xdr:to>
      <xdr:col>75</xdr:col>
      <xdr:colOff>12699</xdr:colOff>
      <xdr:row>1803</xdr:row>
      <xdr:rowOff>40219</xdr:rowOff>
    </xdr:to>
    <xdr:sp macro="" textlink="">
      <xdr:nvSpPr>
        <xdr:cNvPr id="28" name="Line 1462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ShapeType="1"/>
        </xdr:cNvSpPr>
      </xdr:nvSpPr>
      <xdr:spPr bwMode="auto">
        <a:xfrm>
          <a:off x="47949971" y="0"/>
          <a:ext cx="12699" cy="229839248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107</xdr:col>
      <xdr:colOff>0</xdr:colOff>
      <xdr:row>0</xdr:row>
      <xdr:rowOff>0</xdr:rowOff>
    </xdr:from>
    <xdr:to>
      <xdr:col>107</xdr:col>
      <xdr:colOff>12699</xdr:colOff>
      <xdr:row>1803</xdr:row>
      <xdr:rowOff>40219</xdr:rowOff>
    </xdr:to>
    <xdr:sp macro="" textlink="">
      <xdr:nvSpPr>
        <xdr:cNvPr id="25" name="Line 146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ShapeType="1"/>
        </xdr:cNvSpPr>
      </xdr:nvSpPr>
      <xdr:spPr bwMode="auto">
        <a:xfrm>
          <a:off x="30861000" y="0"/>
          <a:ext cx="12699" cy="246804954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115</xdr:col>
      <xdr:colOff>0</xdr:colOff>
      <xdr:row>0</xdr:row>
      <xdr:rowOff>0</xdr:rowOff>
    </xdr:from>
    <xdr:to>
      <xdr:col>115</xdr:col>
      <xdr:colOff>12699</xdr:colOff>
      <xdr:row>1803</xdr:row>
      <xdr:rowOff>40219</xdr:rowOff>
    </xdr:to>
    <xdr:sp macro="" textlink="">
      <xdr:nvSpPr>
        <xdr:cNvPr id="29" name="Line 146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ShapeType="1"/>
        </xdr:cNvSpPr>
      </xdr:nvSpPr>
      <xdr:spPr bwMode="auto">
        <a:xfrm>
          <a:off x="62304706" y="0"/>
          <a:ext cx="12699" cy="266583337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0</xdr:row>
      <xdr:rowOff>0</xdr:rowOff>
    </xdr:from>
    <xdr:to>
      <xdr:col>111</xdr:col>
      <xdr:colOff>12699</xdr:colOff>
      <xdr:row>1803</xdr:row>
      <xdr:rowOff>40219</xdr:rowOff>
    </xdr:to>
    <xdr:sp macro="" textlink="">
      <xdr:nvSpPr>
        <xdr:cNvPr id="30" name="Line 146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ShapeType="1"/>
        </xdr:cNvSpPr>
      </xdr:nvSpPr>
      <xdr:spPr bwMode="auto">
        <a:xfrm>
          <a:off x="31394400" y="0"/>
          <a:ext cx="12699" cy="209056819"/>
        </a:xfrm>
        <a:prstGeom prst="line">
          <a:avLst/>
        </a:prstGeom>
        <a:noFill/>
        <a:ln w="9525">
          <a:solidFill>
            <a:srgbClr val="AAAAAA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0</xdr:colOff>
      <xdr:row>0</xdr:row>
      <xdr:rowOff>22411</xdr:rowOff>
    </xdr:from>
    <xdr:to>
      <xdr:col>69</xdr:col>
      <xdr:colOff>0</xdr:colOff>
      <xdr:row>720</xdr:row>
      <xdr:rowOff>11205</xdr:rowOff>
    </xdr:to>
    <xdr:cxnSp macro="">
      <xdr:nvCxnSpPr>
        <xdr:cNvPr id="35" name="Straight Connector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CxnSpPr/>
      </xdr:nvCxnSpPr>
      <xdr:spPr>
        <a:xfrm>
          <a:off x="7373470" y="22411"/>
          <a:ext cx="11206" cy="26905323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85</xdr:col>
      <xdr:colOff>0</xdr:colOff>
      <xdr:row>0</xdr:row>
      <xdr:rowOff>0</xdr:rowOff>
    </xdr:from>
    <xdr:to>
      <xdr:col>85</xdr:col>
      <xdr:colOff>0</xdr:colOff>
      <xdr:row>722</xdr:row>
      <xdr:rowOff>0</xdr:rowOff>
    </xdr:to>
    <xdr:cxnSp macro="">
      <xdr:nvCxnSpPr>
        <xdr:cNvPr id="37" name="Straight Connector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CxnSpPr/>
      </xdr:nvCxnSpPr>
      <xdr:spPr>
        <a:xfrm>
          <a:off x="16607118" y="0"/>
          <a:ext cx="0" cy="52533176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0</xdr:colOff>
      <xdr:row>0</xdr:row>
      <xdr:rowOff>0</xdr:rowOff>
    </xdr:from>
    <xdr:to>
      <xdr:col>81</xdr:col>
      <xdr:colOff>0</xdr:colOff>
      <xdr:row>722</xdr:row>
      <xdr:rowOff>0</xdr:rowOff>
    </xdr:to>
    <xdr:cxnSp macro="">
      <xdr:nvCxnSpPr>
        <xdr:cNvPr id="42" name="Straight Connector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CxnSpPr/>
      </xdr:nvCxnSpPr>
      <xdr:spPr>
        <a:xfrm>
          <a:off x="42682583" y="0"/>
          <a:ext cx="0" cy="100725941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593912</xdr:colOff>
      <xdr:row>0</xdr:row>
      <xdr:rowOff>0</xdr:rowOff>
    </xdr:from>
    <xdr:to>
      <xdr:col>88</xdr:col>
      <xdr:colOff>593912</xdr:colOff>
      <xdr:row>722</xdr:row>
      <xdr:rowOff>0</xdr:rowOff>
    </xdr:to>
    <xdr:cxnSp macro="">
      <xdr:nvCxnSpPr>
        <xdr:cNvPr id="43" name="Straight Connector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CxnSpPr/>
      </xdr:nvCxnSpPr>
      <xdr:spPr>
        <a:xfrm>
          <a:off x="46790162" y="0"/>
          <a:ext cx="0" cy="93021274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0</xdr:colOff>
      <xdr:row>0</xdr:row>
      <xdr:rowOff>0</xdr:rowOff>
    </xdr:from>
    <xdr:to>
      <xdr:col>69</xdr:col>
      <xdr:colOff>0</xdr:colOff>
      <xdr:row>719</xdr:row>
      <xdr:rowOff>145676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CxnSpPr/>
      </xdr:nvCxnSpPr>
      <xdr:spPr>
        <a:xfrm>
          <a:off x="41775529" y="0"/>
          <a:ext cx="0" cy="44285647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93</xdr:col>
      <xdr:colOff>0</xdr:colOff>
      <xdr:row>0</xdr:row>
      <xdr:rowOff>0</xdr:rowOff>
    </xdr:from>
    <xdr:to>
      <xdr:col>93</xdr:col>
      <xdr:colOff>0</xdr:colOff>
      <xdr:row>722</xdr:row>
      <xdr:rowOff>0</xdr:rowOff>
    </xdr:to>
    <xdr:cxnSp macro="">
      <xdr:nvCxnSpPr>
        <xdr:cNvPr id="40" name="Straight Connector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CxnSpPr/>
      </xdr:nvCxnSpPr>
      <xdr:spPr>
        <a:xfrm>
          <a:off x="14769353" y="0"/>
          <a:ext cx="0" cy="2329702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97</xdr:col>
      <xdr:colOff>9525</xdr:colOff>
      <xdr:row>0</xdr:row>
      <xdr:rowOff>0</xdr:rowOff>
    </xdr:from>
    <xdr:to>
      <xdr:col>97</xdr:col>
      <xdr:colOff>9525</xdr:colOff>
      <xdr:row>721</xdr:row>
      <xdr:rowOff>142875</xdr:rowOff>
    </xdr:to>
    <xdr:cxnSp macro="">
      <xdr:nvCxnSpPr>
        <xdr:cNvPr id="41" name="Straight Connector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CxnSpPr/>
      </xdr:nvCxnSpPr>
      <xdr:spPr>
        <a:xfrm>
          <a:off x="60931425" y="0"/>
          <a:ext cx="0" cy="60045600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101</xdr:col>
      <xdr:colOff>0</xdr:colOff>
      <xdr:row>0</xdr:row>
      <xdr:rowOff>0</xdr:rowOff>
    </xdr:from>
    <xdr:to>
      <xdr:col>101</xdr:col>
      <xdr:colOff>0</xdr:colOff>
      <xdr:row>722</xdr:row>
      <xdr:rowOff>0</xdr:rowOff>
    </xdr:to>
    <xdr:cxnSp macro="">
      <xdr:nvCxnSpPr>
        <xdr:cNvPr id="45" name="Straight Connector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CxnSpPr/>
      </xdr:nvCxnSpPr>
      <xdr:spPr>
        <a:xfrm>
          <a:off x="19655118" y="0"/>
          <a:ext cx="0" cy="2754405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76</xdr:col>
      <xdr:colOff>582705</xdr:colOff>
      <xdr:row>0</xdr:row>
      <xdr:rowOff>0</xdr:rowOff>
    </xdr:from>
    <xdr:to>
      <xdr:col>76</xdr:col>
      <xdr:colOff>582705</xdr:colOff>
      <xdr:row>722</xdr:row>
      <xdr:rowOff>0</xdr:rowOff>
    </xdr:to>
    <xdr:cxnSp macro="">
      <xdr:nvCxnSpPr>
        <xdr:cNvPr id="547" name="Straight Connector 546">
          <a:extLst>
            <a:ext uri="{FF2B5EF4-FFF2-40B4-BE49-F238E27FC236}">
              <a16:creationId xmlns:a16="http://schemas.microsoft.com/office/drawing/2014/main" id="{00000000-0008-0000-0300-000023020000}"/>
            </a:ext>
          </a:extLst>
        </xdr:cNvPr>
        <xdr:cNvCxnSpPr/>
      </xdr:nvCxnSpPr>
      <xdr:spPr>
        <a:xfrm>
          <a:off x="7362264" y="0"/>
          <a:ext cx="0" cy="39052500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65</xdr:col>
      <xdr:colOff>0</xdr:colOff>
      <xdr:row>0</xdr:row>
      <xdr:rowOff>0</xdr:rowOff>
    </xdr:from>
    <xdr:to>
      <xdr:col>65</xdr:col>
      <xdr:colOff>0</xdr:colOff>
      <xdr:row>719</xdr:row>
      <xdr:rowOff>145676</xdr:rowOff>
    </xdr:to>
    <xdr:cxnSp macro="">
      <xdr:nvCxnSpPr>
        <xdr:cNvPr id="109" name="Straight Connector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CxnSpPr/>
      </xdr:nvCxnSpPr>
      <xdr:spPr>
        <a:xfrm>
          <a:off x="32837438" y="0"/>
          <a:ext cx="0" cy="31518645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0</xdr:colOff>
      <xdr:row>0</xdr:row>
      <xdr:rowOff>0</xdr:rowOff>
    </xdr:from>
    <xdr:to>
      <xdr:col>61</xdr:col>
      <xdr:colOff>0</xdr:colOff>
      <xdr:row>719</xdr:row>
      <xdr:rowOff>145676</xdr:rowOff>
    </xdr:to>
    <xdr:cxnSp macro="">
      <xdr:nvCxnSpPr>
        <xdr:cNvPr id="110" name="Straight Connector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CxnSpPr/>
      </xdr:nvCxnSpPr>
      <xdr:spPr>
        <a:xfrm>
          <a:off x="30837188" y="0"/>
          <a:ext cx="0" cy="31518645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0</xdr:colOff>
      <xdr:row>0</xdr:row>
      <xdr:rowOff>0</xdr:rowOff>
    </xdr:from>
    <xdr:to>
      <xdr:col>57</xdr:col>
      <xdr:colOff>0</xdr:colOff>
      <xdr:row>719</xdr:row>
      <xdr:rowOff>145676</xdr:rowOff>
    </xdr:to>
    <xdr:cxnSp macro="">
      <xdr:nvCxnSpPr>
        <xdr:cNvPr id="111" name="Straight Connector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CxnSpPr/>
      </xdr:nvCxnSpPr>
      <xdr:spPr>
        <a:xfrm>
          <a:off x="28836938" y="0"/>
          <a:ext cx="0" cy="31518645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0</xdr:colOff>
      <xdr:row>0</xdr:row>
      <xdr:rowOff>0</xdr:rowOff>
    </xdr:from>
    <xdr:to>
      <xdr:col>53</xdr:col>
      <xdr:colOff>0</xdr:colOff>
      <xdr:row>719</xdr:row>
      <xdr:rowOff>145676</xdr:rowOff>
    </xdr:to>
    <xdr:cxnSp macro="">
      <xdr:nvCxnSpPr>
        <xdr:cNvPr id="112" name="Straight Connector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CxnSpPr/>
      </xdr:nvCxnSpPr>
      <xdr:spPr>
        <a:xfrm>
          <a:off x="26836688" y="0"/>
          <a:ext cx="0" cy="31518645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0</xdr:colOff>
      <xdr:row>0</xdr:row>
      <xdr:rowOff>0</xdr:rowOff>
    </xdr:from>
    <xdr:to>
      <xdr:col>49</xdr:col>
      <xdr:colOff>0</xdr:colOff>
      <xdr:row>719</xdr:row>
      <xdr:rowOff>145676</xdr:rowOff>
    </xdr:to>
    <xdr:cxnSp macro="">
      <xdr:nvCxnSpPr>
        <xdr:cNvPr id="113" name="Straight Connector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CxnSpPr/>
      </xdr:nvCxnSpPr>
      <xdr:spPr>
        <a:xfrm>
          <a:off x="24836438" y="0"/>
          <a:ext cx="0" cy="31518645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0</xdr:row>
      <xdr:rowOff>0</xdr:rowOff>
    </xdr:from>
    <xdr:to>
      <xdr:col>45</xdr:col>
      <xdr:colOff>0</xdr:colOff>
      <xdr:row>719</xdr:row>
      <xdr:rowOff>145676</xdr:rowOff>
    </xdr:to>
    <xdr:cxnSp macro="">
      <xdr:nvCxnSpPr>
        <xdr:cNvPr id="114" name="Straight Connector 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CxnSpPr/>
      </xdr:nvCxnSpPr>
      <xdr:spPr>
        <a:xfrm>
          <a:off x="22836188" y="0"/>
          <a:ext cx="0" cy="31518645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0</xdr:row>
      <xdr:rowOff>0</xdr:rowOff>
    </xdr:from>
    <xdr:to>
      <xdr:col>41</xdr:col>
      <xdr:colOff>0</xdr:colOff>
      <xdr:row>719</xdr:row>
      <xdr:rowOff>145676</xdr:rowOff>
    </xdr:to>
    <xdr:cxnSp macro="">
      <xdr:nvCxnSpPr>
        <xdr:cNvPr id="115" name="Straight Connector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CxnSpPr/>
      </xdr:nvCxnSpPr>
      <xdr:spPr>
        <a:xfrm>
          <a:off x="20835938" y="0"/>
          <a:ext cx="0" cy="31518645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0</xdr:colOff>
      <xdr:row>0</xdr:row>
      <xdr:rowOff>0</xdr:rowOff>
    </xdr:from>
    <xdr:to>
      <xdr:col>37</xdr:col>
      <xdr:colOff>0</xdr:colOff>
      <xdr:row>719</xdr:row>
      <xdr:rowOff>145676</xdr:rowOff>
    </xdr:to>
    <xdr:cxnSp macro="">
      <xdr:nvCxnSpPr>
        <xdr:cNvPr id="116" name="Straight Connector 11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CxnSpPr/>
      </xdr:nvCxnSpPr>
      <xdr:spPr>
        <a:xfrm>
          <a:off x="18835688" y="0"/>
          <a:ext cx="0" cy="31518645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0</xdr:colOff>
      <xdr:row>0</xdr:row>
      <xdr:rowOff>0</xdr:rowOff>
    </xdr:from>
    <xdr:to>
      <xdr:col>33</xdr:col>
      <xdr:colOff>0</xdr:colOff>
      <xdr:row>719</xdr:row>
      <xdr:rowOff>145676</xdr:rowOff>
    </xdr:to>
    <xdr:cxnSp macro="">
      <xdr:nvCxnSpPr>
        <xdr:cNvPr id="117" name="Straight Connector 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CxnSpPr/>
      </xdr:nvCxnSpPr>
      <xdr:spPr>
        <a:xfrm>
          <a:off x="16835438" y="0"/>
          <a:ext cx="0" cy="31518645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35718</xdr:colOff>
      <xdr:row>0</xdr:row>
      <xdr:rowOff>0</xdr:rowOff>
    </xdr:from>
    <xdr:to>
      <xdr:col>29</xdr:col>
      <xdr:colOff>35718</xdr:colOff>
      <xdr:row>719</xdr:row>
      <xdr:rowOff>145676</xdr:rowOff>
    </xdr:to>
    <xdr:cxnSp macro="">
      <xdr:nvCxnSpPr>
        <xdr:cNvPr id="118" name="Straight Connector 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CxnSpPr/>
      </xdr:nvCxnSpPr>
      <xdr:spPr>
        <a:xfrm>
          <a:off x="14870906" y="0"/>
          <a:ext cx="0" cy="31518645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0</xdr:colOff>
      <xdr:row>0</xdr:row>
      <xdr:rowOff>0</xdr:rowOff>
    </xdr:from>
    <xdr:to>
      <xdr:col>73</xdr:col>
      <xdr:colOff>0</xdr:colOff>
      <xdr:row>722</xdr:row>
      <xdr:rowOff>0</xdr:rowOff>
    </xdr:to>
    <xdr:cxnSp macro="">
      <xdr:nvCxnSpPr>
        <xdr:cNvPr id="119" name="Straight Connector 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CxnSpPr/>
      </xdr:nvCxnSpPr>
      <xdr:spPr>
        <a:xfrm>
          <a:off x="38254781" y="0"/>
          <a:ext cx="0" cy="31992094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105</xdr:col>
      <xdr:colOff>0</xdr:colOff>
      <xdr:row>0</xdr:row>
      <xdr:rowOff>0</xdr:rowOff>
    </xdr:from>
    <xdr:to>
      <xdr:col>105</xdr:col>
      <xdr:colOff>0</xdr:colOff>
      <xdr:row>722</xdr:row>
      <xdr:rowOff>0</xdr:rowOff>
    </xdr:to>
    <xdr:cxnSp macro="">
      <xdr:nvCxnSpPr>
        <xdr:cNvPr id="121" name="Straight Connector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CxnSpPr/>
      </xdr:nvCxnSpPr>
      <xdr:spPr>
        <a:xfrm>
          <a:off x="28924250" y="0"/>
          <a:ext cx="0" cy="88497833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109</xdr:col>
      <xdr:colOff>4233</xdr:colOff>
      <xdr:row>0</xdr:row>
      <xdr:rowOff>0</xdr:rowOff>
    </xdr:from>
    <xdr:to>
      <xdr:col>109</xdr:col>
      <xdr:colOff>4233</xdr:colOff>
      <xdr:row>722</xdr:row>
      <xdr:rowOff>0</xdr:rowOff>
    </xdr:to>
    <xdr:cxnSp macro="">
      <xdr:nvCxnSpPr>
        <xdr:cNvPr id="124" name="Straight Connector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CxnSpPr/>
      </xdr:nvCxnSpPr>
      <xdr:spPr>
        <a:xfrm>
          <a:off x="31404983" y="0"/>
          <a:ext cx="0" cy="88497833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117</xdr:col>
      <xdr:colOff>4233</xdr:colOff>
      <xdr:row>0</xdr:row>
      <xdr:rowOff>0</xdr:rowOff>
    </xdr:from>
    <xdr:to>
      <xdr:col>117</xdr:col>
      <xdr:colOff>4233</xdr:colOff>
      <xdr:row>722</xdr:row>
      <xdr:rowOff>0</xdr:rowOff>
    </xdr:to>
    <xdr:cxnSp macro="">
      <xdr:nvCxnSpPr>
        <xdr:cNvPr id="122" name="Straight Connector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CxnSpPr/>
      </xdr:nvCxnSpPr>
      <xdr:spPr>
        <a:xfrm>
          <a:off x="59800066" y="0"/>
          <a:ext cx="0" cy="93683667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113</xdr:col>
      <xdr:colOff>4233</xdr:colOff>
      <xdr:row>0</xdr:row>
      <xdr:rowOff>0</xdr:rowOff>
    </xdr:from>
    <xdr:to>
      <xdr:col>113</xdr:col>
      <xdr:colOff>4233</xdr:colOff>
      <xdr:row>722</xdr:row>
      <xdr:rowOff>0</xdr:rowOff>
    </xdr:to>
    <xdr:cxnSp macro="">
      <xdr:nvCxnSpPr>
        <xdr:cNvPr id="125" name="Straight Connector 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CxnSpPr/>
      </xdr:nvCxnSpPr>
      <xdr:spPr>
        <a:xfrm>
          <a:off x="59640258" y="0"/>
          <a:ext cx="0" cy="104489250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9525</xdr:colOff>
      <xdr:row>0</xdr:row>
      <xdr:rowOff>9525</xdr:rowOff>
    </xdr:from>
    <xdr:to>
      <xdr:col>25</xdr:col>
      <xdr:colOff>9525</xdr:colOff>
      <xdr:row>222</xdr:row>
      <xdr:rowOff>62175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AB61D3CB-C822-DC08-C046-6EA9DC28742C}"/>
            </a:ext>
          </a:extLst>
        </xdr:cNvPr>
        <xdr:cNvCxnSpPr/>
      </xdr:nvCxnSpPr>
      <xdr:spPr>
        <a:xfrm>
          <a:off x="17792700" y="9525"/>
          <a:ext cx="0" cy="36000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590549</xdr:colOff>
      <xdr:row>44</xdr:row>
      <xdr:rowOff>42861</xdr:rowOff>
    </xdr:from>
    <xdr:to>
      <xdr:col>9</xdr:col>
      <xdr:colOff>714374</xdr:colOff>
      <xdr:row>63</xdr:row>
      <xdr:rowOff>114299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B9DFE4-CA84-37E8-B8EA-9C44825A39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10</xdr:col>
      <xdr:colOff>9525</xdr:colOff>
      <xdr:row>16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0E42C2-F911-1BD6-6EA5-576A4AB077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9525</xdr:colOff>
      <xdr:row>0</xdr:row>
      <xdr:rowOff>0</xdr:rowOff>
    </xdr:from>
    <xdr:to>
      <xdr:col>19</xdr:col>
      <xdr:colOff>600075</xdr:colOff>
      <xdr:row>16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FFF0E6-93B8-4A08-82B0-7987609D8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161925</xdr:colOff>
      <xdr:row>29</xdr:row>
      <xdr:rowOff>38100</xdr:rowOff>
    </xdr:from>
    <xdr:to>
      <xdr:col>11</xdr:col>
      <xdr:colOff>271463</xdr:colOff>
      <xdr:row>46</xdr:row>
      <xdr:rowOff>157163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461C07C8-17CA-437D-8733-44E5E4462B7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1525" y="4733925"/>
              <a:ext cx="6205538" cy="287178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12</xdr:col>
      <xdr:colOff>200024</xdr:colOff>
      <xdr:row>28</xdr:row>
      <xdr:rowOff>123824</xdr:rowOff>
    </xdr:from>
    <xdr:to>
      <xdr:col>22</xdr:col>
      <xdr:colOff>552449</xdr:colOff>
      <xdr:row>48</xdr:row>
      <xdr:rowOff>114299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497C3CD-137D-4AB7-968D-E0A5F6F4B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257176</xdr:colOff>
      <xdr:row>47</xdr:row>
      <xdr:rowOff>114300</xdr:rowOff>
    </xdr:from>
    <xdr:to>
      <xdr:col>11</xdr:col>
      <xdr:colOff>295276</xdr:colOff>
      <xdr:row>66</xdr:row>
      <xdr:rowOff>66675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479BF98-972E-4D31-A374-A80D3ABB5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104774</xdr:colOff>
      <xdr:row>49</xdr:row>
      <xdr:rowOff>9524</xdr:rowOff>
    </xdr:from>
    <xdr:to>
      <xdr:col>23</xdr:col>
      <xdr:colOff>76199</xdr:colOff>
      <xdr:row>67</xdr:row>
      <xdr:rowOff>38099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91C8847-3FE2-4463-8CD1-16EAF4EBF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66</xdr:row>
      <xdr:rowOff>161924</xdr:rowOff>
    </xdr:from>
    <xdr:to>
      <xdr:col>11</xdr:col>
      <xdr:colOff>381000</xdr:colOff>
      <xdr:row>87</xdr:row>
      <xdr:rowOff>47624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3553499-8965-4CC4-A105-279854C34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142875</xdr:colOff>
      <xdr:row>67</xdr:row>
      <xdr:rowOff>152400</xdr:rowOff>
    </xdr:from>
    <xdr:to>
      <xdr:col>23</xdr:col>
      <xdr:colOff>200025</xdr:colOff>
      <xdr:row>87</xdr:row>
      <xdr:rowOff>19050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6BE545C-8F5E-43DB-81A5-1C85A9848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66675</xdr:colOff>
      <xdr:row>87</xdr:row>
      <xdr:rowOff>161924</xdr:rowOff>
    </xdr:from>
    <xdr:to>
      <xdr:col>23</xdr:col>
      <xdr:colOff>390525</xdr:colOff>
      <xdr:row>108</xdr:row>
      <xdr:rowOff>85724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958396A-2481-49C7-97D7-2494F6788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371474</xdr:colOff>
      <xdr:row>88</xdr:row>
      <xdr:rowOff>38099</xdr:rowOff>
    </xdr:from>
    <xdr:to>
      <xdr:col>11</xdr:col>
      <xdr:colOff>323850</xdr:colOff>
      <xdr:row>107</xdr:row>
      <xdr:rowOff>95249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A0C15B9-FD7C-4E2B-B5F1-0765F216A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361949</xdr:colOff>
      <xdr:row>108</xdr:row>
      <xdr:rowOff>28575</xdr:rowOff>
    </xdr:from>
    <xdr:to>
      <xdr:col>11</xdr:col>
      <xdr:colOff>352424</xdr:colOff>
      <xdr:row>128</xdr:row>
      <xdr:rowOff>66675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C54BA28-7D18-48AE-9D70-9167B5C20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276225</xdr:colOff>
      <xdr:row>109</xdr:row>
      <xdr:rowOff>19049</xdr:rowOff>
    </xdr:from>
    <xdr:to>
      <xdr:col>23</xdr:col>
      <xdr:colOff>304800</xdr:colOff>
      <xdr:row>126</xdr:row>
      <xdr:rowOff>152399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91E02E4-C522-48B5-A0B6-E9F424F2C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95250</xdr:colOff>
      <xdr:row>128</xdr:row>
      <xdr:rowOff>38099</xdr:rowOff>
    </xdr:from>
    <xdr:to>
      <xdr:col>23</xdr:col>
      <xdr:colOff>590549</xdr:colOff>
      <xdr:row>147</xdr:row>
      <xdr:rowOff>57149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5DF4F09-913C-40A7-9D4A-BD554D8B0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600075</xdr:colOff>
      <xdr:row>137</xdr:row>
      <xdr:rowOff>114300</xdr:rowOff>
    </xdr:from>
    <xdr:to>
      <xdr:col>18</xdr:col>
      <xdr:colOff>219075</xdr:colOff>
      <xdr:row>139</xdr:row>
      <xdr:rowOff>123825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1439984C-715F-1A71-ED07-BFFA1B5639B5}"/>
            </a:ext>
          </a:extLst>
        </xdr:cNvPr>
        <xdr:cNvCxnSpPr/>
      </xdr:nvCxnSpPr>
      <xdr:spPr>
        <a:xfrm>
          <a:off x="10353675" y="22298025"/>
          <a:ext cx="838200" cy="3333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66675</xdr:colOff>
      <xdr:row>135</xdr:row>
      <xdr:rowOff>152400</xdr:rowOff>
    </xdr:from>
    <xdr:to>
      <xdr:col>17</xdr:col>
      <xdr:colOff>552450</xdr:colOff>
      <xdr:row>138</xdr:row>
      <xdr:rowOff>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670A26CA-2619-4D04-7043-4376F4FA81E5}"/>
            </a:ext>
          </a:extLst>
        </xdr:cNvPr>
        <xdr:cNvSpPr txBox="1"/>
      </xdr:nvSpPr>
      <xdr:spPr>
        <a:xfrm>
          <a:off x="9820275" y="22012275"/>
          <a:ext cx="10953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PIX Launch!</a:t>
          </a:r>
        </a:p>
      </xdr:txBody>
    </xdr:sp>
    <xdr:clientData/>
  </xdr:twoCellAnchor>
  <xdr:twoCellAnchor>
    <xdr:from>
      <xdr:col>0</xdr:col>
      <xdr:colOff>304799</xdr:colOff>
      <xdr:row>128</xdr:row>
      <xdr:rowOff>57151</xdr:rowOff>
    </xdr:from>
    <xdr:to>
      <xdr:col>11</xdr:col>
      <xdr:colOff>485774</xdr:colOff>
      <xdr:row>148</xdr:row>
      <xdr:rowOff>38101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A7CD7CC-4F82-4CE3-BD50-A5FBFF58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0</xdr:colOff>
      <xdr:row>148</xdr:row>
      <xdr:rowOff>0</xdr:rowOff>
    </xdr:from>
    <xdr:to>
      <xdr:col>23</xdr:col>
      <xdr:colOff>590550</xdr:colOff>
      <xdr:row>169</xdr:row>
      <xdr:rowOff>9525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777753EF-DC52-4DE6-8342-1DD8BA320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ambr/Local%20Settings/Temporary%20Internet%20Files/OLKB9/Rank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svp0007004\reporting\CF\Situat_Treso\2002\06\SIT-TRESO\Reporting\Estimation%20Gearing\GEARING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ll%20Latin%20America%20Research\Consumer%20goods%20&amp;%20retailing\Companies\Brasil\Mercado%20Libre\Models\Backup\2022-05-17%20dele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F/Situat_Treso/2002/06/SIT-TRESO/Reporting/Estimation%20Gearing/GEARING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rmwide.corp.gs.com\irroot\Mager\APPAREL\COLUM\MODELS\COLUMBI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ll%20Latin%20America%20Research\Consumer%20goods%20&amp;%20retailing\Companies\Brasil\Natura\Models\NATU%20mod%20(published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ll%20Latin%20America%20Research/Consumer%20goods%20&amp;%20retailing/Project_Textbook/SER/Models/SER%20Edu%20GIR_mod%20DCF%20Mi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HK01D\projects\GENERAL\TELECOMS\THAILAND\TAC\EM-TA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d Rock"/>
      <sheetName val="Tax"/>
      <sheetName val="HRCafes"/>
      <sheetName val="USE"/>
      <sheetName val="USF"/>
      <sheetName val="Rank Xerox"/>
      <sheetName val="Old"/>
      <sheetName val="Chart1"/>
      <sheetName val="Chart2"/>
      <sheetName val="Chart4"/>
      <sheetName val="Divisional split"/>
      <sheetName val="KeyVal"/>
      <sheetName val="Holidays"/>
      <sheetName val="Returns"/>
      <sheetName val="CapEx"/>
      <sheetName val="ShareBuyBack"/>
      <sheetName val="Valuation"/>
      <sheetName val="Debt"/>
      <sheetName val="Charts"/>
      <sheetName val="EVA"/>
      <sheetName val="Chart3"/>
      <sheetName val="Sheet1"/>
      <sheetName val="quantum"/>
      <sheetName val="healthcheck"/>
      <sheetName val="Header"/>
      <sheetName val="Chart10"/>
      <sheetName val="NEW FINANCIALS"/>
      <sheetName val="Deregulation"/>
      <sheetName val="Sum of the parts"/>
      <sheetName val="exchange rates"/>
      <sheetName val="Chart6"/>
      <sheetName val="Chart7"/>
      <sheetName val="Blue Square"/>
      <sheetName val="gaming deregulation"/>
      <sheetName val="Gaming"/>
      <sheetName val="Chart5"/>
      <sheetName val="Sheet2"/>
      <sheetName val="Chart8"/>
      <sheetName val="Sheet6"/>
      <sheetName val="DeLuxe"/>
      <sheetName val="Chart9"/>
      <sheetName val="Casinos"/>
      <sheetName val="HardRock operational"/>
      <sheetName val="DCF Deluxe"/>
      <sheetName val="Group DCF"/>
      <sheetName val="Sheet3"/>
      <sheetName val="EBIT"/>
      <sheetName val="Sheet8"/>
      <sheetName val="HillSamuel"/>
      <sheetName val="Half Year"/>
      <sheetName val="Rank revprod"/>
      <sheetName val="Rank OP prod"/>
      <sheetName val="Reg AC"/>
      <sheetName val="disclosures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s"/>
      <sheetName val="INVESTISSEMENTS"/>
      <sheetName val="Actif 31 Dec 00"/>
      <sheetName val="Passif 31 Dec 00"/>
      <sheetName val="SNenML30_06_01"/>
      <sheetName val="EdC.GR 2001"/>
      <sheetName val="EdC.HG 2001"/>
      <sheetName val="ECART DE CONV SYN.-GR"/>
      <sheetName val="ECART DE CONV SYN-HG"/>
      <sheetName val="CONSOLIDATION"/>
      <sheetName val="Actif 30 Jun 01"/>
      <sheetName val="DN_0701"/>
      <sheetName val="DN_0801"/>
      <sheetName val="DN_0901"/>
      <sheetName val="Point d'atterrissage"/>
      <sheetName val="Passif 30 Jun 01"/>
      <sheetName val="DETTE NETTE"/>
      <sheetName val="Taux moyens"/>
      <sheetName val="Taux de changes"/>
      <sheetName val="July_data"/>
      <sheetName val="August_data"/>
      <sheetName val="September_data"/>
      <sheetName val="TFI 0901"/>
      <sheetName val="Sheet3"/>
      <sheetName val="Sheet1"/>
      <sheetName val="Sheet2"/>
      <sheetName val="DIVIDENDES"/>
      <sheetName val="RPG2000"/>
      <sheetName val="RPHG2000"/>
      <sheetName val="RES.PART GROUPE"/>
      <sheetName val="RES.PART H-G"/>
      <sheetName val="CONTROLE"/>
      <sheetName val="Sales-All"/>
      <sheetName val="EBIT"/>
      <sheetName val="passage CATTC"/>
      <sheetName val="P-L"/>
      <sheetName val="Actif_31_Dec_00"/>
      <sheetName val="Passif_31_Dec_00"/>
      <sheetName val="EdC_GR_2001"/>
      <sheetName val="EdC_HG_2001"/>
      <sheetName val="ECART_DE_CONV_SYN_-GR"/>
      <sheetName val="ECART_DE_CONV_SYN-HG"/>
      <sheetName val="Actif_30_Jun_01"/>
      <sheetName val="Point_d'atterrissage"/>
      <sheetName val="Passif_30_Jun_01"/>
      <sheetName val="DETTE_NETTE"/>
      <sheetName val="Taux_moyens"/>
      <sheetName val="Taux_de_changes"/>
      <sheetName val="TFI_0901"/>
      <sheetName val="RES_PART_GROUPE"/>
      <sheetName val="RES_PART_H-G"/>
      <sheetName val="passage_CATTC"/>
      <sheetName val="PARAMETERS"/>
      <sheetName val="Data"/>
      <sheetName val="BE02"/>
      <sheetName val="add info"/>
      <sheetName val="Feuil1"/>
      <sheetName val="Activity_assumptions"/>
      <sheetName val="Bridge"/>
      <sheetName val="matériel"/>
      <sheetName val="Base"/>
      <sheetName val="add_info"/>
      <sheetName val="Lists"/>
      <sheetName val="Actif_31_Dec_001"/>
      <sheetName val="Passif_31_Dec_001"/>
      <sheetName val="EdC_GR_20011"/>
      <sheetName val="EdC_HG_20011"/>
      <sheetName val="ECART_DE_CONV_SYN_-GR1"/>
      <sheetName val="ECART_DE_CONV_SYN-HG1"/>
      <sheetName val="Actif_30_Jun_011"/>
      <sheetName val="Point_d'atterrissage1"/>
      <sheetName val="Passif_30_Jun_011"/>
      <sheetName val="DETTE_NETTE1"/>
      <sheetName val="Taux_moyens1"/>
      <sheetName val="Taux_de_changes1"/>
      <sheetName val="TFI_09011"/>
      <sheetName val="RES_PART_GROUPE1"/>
      <sheetName val="RES_PART_H-G1"/>
      <sheetName val="passage_CATTC1"/>
      <sheetName val="Списки"/>
      <sheetName val="P&amp;L_FMCA"/>
      <sheetName val="table"/>
      <sheetName val="List"/>
      <sheetName val="Market sizing"/>
      <sheetName val="Лист1"/>
      <sheetName val="Calendar"/>
      <sheetName val="Recap clé"/>
    </sheetNames>
    <sheetDataSet>
      <sheetData sheetId="0" refreshError="1"/>
      <sheetData sheetId="1" refreshError="1">
        <row r="2">
          <cell r="A2" t="str">
            <v>DATE</v>
          </cell>
          <cell r="B2" t="str">
            <v>REF.</v>
          </cell>
          <cell r="C2" t="str">
            <v>PAYS</v>
          </cell>
          <cell r="D2" t="str">
            <v>PROJECT</v>
          </cell>
          <cell r="E2" t="str">
            <v>DEVISE</v>
          </cell>
          <cell r="F2" t="str">
            <v>MONTANT</v>
          </cell>
          <cell r="G2" t="str">
            <v>FRF equiv.</v>
          </cell>
          <cell r="H2" t="str">
            <v>F/X RATE</v>
          </cell>
          <cell r="I2" t="str">
            <v>F.C. Equivalent</v>
          </cell>
          <cell r="J2" t="str">
            <v>INFLATED</v>
          </cell>
        </row>
        <row r="3">
          <cell r="A3">
            <v>36161</v>
          </cell>
          <cell r="C3" t="str">
            <v>BRESIL</v>
          </cell>
          <cell r="E3" t="str">
            <v>FRF</v>
          </cell>
          <cell r="F3">
            <v>158142300</v>
          </cell>
          <cell r="G3">
            <v>158142300</v>
          </cell>
          <cell r="H3">
            <v>1</v>
          </cell>
          <cell r="I3">
            <v>158142300</v>
          </cell>
          <cell r="J3">
            <v>5.9587700000000003</v>
          </cell>
          <cell r="K3">
            <v>26539420.048097175</v>
          </cell>
        </row>
        <row r="4">
          <cell r="A4">
            <v>36164</v>
          </cell>
          <cell r="C4" t="str">
            <v>GRECE</v>
          </cell>
          <cell r="E4" t="str">
            <v>GRD</v>
          </cell>
          <cell r="F4">
            <v>260000000</v>
          </cell>
          <cell r="G4">
            <v>5194798.9849399999</v>
          </cell>
          <cell r="H4">
            <v>1.9979996095923075E-2</v>
          </cell>
          <cell r="I4">
            <v>260000000</v>
          </cell>
        </row>
        <row r="5">
          <cell r="A5">
            <v>36165</v>
          </cell>
          <cell r="C5" t="str">
            <v>JAPON</v>
          </cell>
          <cell r="E5" t="str">
            <v>JPY</v>
          </cell>
          <cell r="F5">
            <v>200000000</v>
          </cell>
          <cell r="G5">
            <v>9736999.4697200004</v>
          </cell>
          <cell r="H5">
            <v>4.8684997348600004E-2</v>
          </cell>
          <cell r="I5">
            <v>200000000</v>
          </cell>
        </row>
        <row r="6">
          <cell r="A6">
            <v>36171</v>
          </cell>
          <cell r="C6" t="str">
            <v>MEXIQUE</v>
          </cell>
          <cell r="E6" t="str">
            <v>MXN</v>
          </cell>
          <cell r="F6">
            <v>306700000</v>
          </cell>
          <cell r="G6">
            <v>173842716.79000002</v>
          </cell>
          <cell r="H6">
            <v>0.56681681379197923</v>
          </cell>
          <cell r="I6">
            <v>306700000</v>
          </cell>
          <cell r="J6">
            <v>9.1508000000000003</v>
          </cell>
          <cell r="K6">
            <v>18997543.033395991</v>
          </cell>
        </row>
        <row r="7">
          <cell r="A7">
            <v>36174</v>
          </cell>
          <cell r="C7" t="str">
            <v>COREE</v>
          </cell>
          <cell r="E7" t="str">
            <v>USD</v>
          </cell>
          <cell r="F7">
            <v>16122189.220000001</v>
          </cell>
          <cell r="G7">
            <v>91681516.030000001</v>
          </cell>
          <cell r="H7">
            <v>5.6866666666005052</v>
          </cell>
          <cell r="I7">
            <v>19000000000</v>
          </cell>
        </row>
        <row r="8">
          <cell r="A8">
            <v>36175</v>
          </cell>
          <cell r="C8" t="str">
            <v>POLOGNE</v>
          </cell>
          <cell r="E8" t="str">
            <v>PLN</v>
          </cell>
          <cell r="F8">
            <v>40000000</v>
          </cell>
          <cell r="G8">
            <v>63495583.57</v>
          </cell>
          <cell r="H8">
            <v>1.5873895892500001</v>
          </cell>
          <cell r="I8">
            <v>40000000</v>
          </cell>
        </row>
        <row r="9">
          <cell r="A9">
            <v>36175</v>
          </cell>
          <cell r="C9" t="str">
            <v>CARRIL</v>
          </cell>
          <cell r="E9" t="str">
            <v>GBP</v>
          </cell>
          <cell r="F9">
            <v>7200</v>
          </cell>
          <cell r="G9">
            <v>67038.899999999994</v>
          </cell>
          <cell r="H9">
            <v>9.3109583333333319</v>
          </cell>
          <cell r="I9">
            <v>7200</v>
          </cell>
        </row>
        <row r="10">
          <cell r="A10">
            <v>36187</v>
          </cell>
          <cell r="C10" t="str">
            <v>GLOBAL</v>
          </cell>
          <cell r="E10" t="str">
            <v>USD</v>
          </cell>
          <cell r="F10">
            <v>516988.27</v>
          </cell>
          <cell r="G10">
            <v>2923466.16</v>
          </cell>
          <cell r="H10">
            <v>5.6548017230642387</v>
          </cell>
          <cell r="I10">
            <v>516988.27</v>
          </cell>
        </row>
        <row r="11">
          <cell r="A11">
            <v>36187</v>
          </cell>
          <cell r="C11" t="str">
            <v>GLOBAL</v>
          </cell>
          <cell r="E11" t="str">
            <v>USD</v>
          </cell>
          <cell r="F11">
            <v>242338.41</v>
          </cell>
          <cell r="G11">
            <v>1370375.66</v>
          </cell>
          <cell r="H11">
            <v>5.6548017295318553</v>
          </cell>
          <cell r="I11">
            <v>242338.41</v>
          </cell>
        </row>
        <row r="12">
          <cell r="A12">
            <v>36187</v>
          </cell>
          <cell r="C12" t="str">
            <v>GLOBAL</v>
          </cell>
          <cell r="E12" t="str">
            <v>USD</v>
          </cell>
          <cell r="F12">
            <v>323117.84000000003</v>
          </cell>
          <cell r="G12">
            <v>1827167.32</v>
          </cell>
          <cell r="H12">
            <v>5.6548017280630498</v>
          </cell>
          <cell r="I12">
            <v>323117.84000000003</v>
          </cell>
        </row>
        <row r="13">
          <cell r="A13">
            <v>36187</v>
          </cell>
          <cell r="C13" t="str">
            <v>GLOBAL</v>
          </cell>
          <cell r="E13" t="str">
            <v>USD</v>
          </cell>
          <cell r="F13">
            <v>-201949.74</v>
          </cell>
          <cell r="G13">
            <v>-1141985.74</v>
          </cell>
          <cell r="H13">
            <v>5.654801734332513</v>
          </cell>
          <cell r="I13">
            <v>-201949.74</v>
          </cell>
        </row>
        <row r="14">
          <cell r="A14">
            <v>36188</v>
          </cell>
          <cell r="C14" t="str">
            <v>COREE</v>
          </cell>
          <cell r="E14" t="str">
            <v>USD</v>
          </cell>
          <cell r="F14">
            <v>8503401.3599999994</v>
          </cell>
          <cell r="G14">
            <v>48356009.07</v>
          </cell>
          <cell r="I14">
            <v>10000000000</v>
          </cell>
        </row>
        <row r="15">
          <cell r="A15">
            <v>36188</v>
          </cell>
          <cell r="C15" t="str">
            <v>POLOGNE</v>
          </cell>
          <cell r="E15" t="str">
            <v>PLN</v>
          </cell>
          <cell r="F15">
            <v>110000000</v>
          </cell>
          <cell r="G15">
            <v>172959561.81999999</v>
          </cell>
          <cell r="H15">
            <v>1.5723596529090909</v>
          </cell>
          <cell r="I15">
            <v>110000000</v>
          </cell>
        </row>
        <row r="16">
          <cell r="A16">
            <v>36192</v>
          </cell>
          <cell r="C16" t="str">
            <v>GRECE</v>
          </cell>
          <cell r="E16" t="str">
            <v>GRD</v>
          </cell>
          <cell r="F16">
            <v>3500000000</v>
          </cell>
          <cell r="G16">
            <v>71461683.305142298</v>
          </cell>
          <cell r="H16">
            <v>2.0417623801469227E-2</v>
          </cell>
          <cell r="I16">
            <v>3500000000</v>
          </cell>
        </row>
        <row r="17">
          <cell r="A17">
            <v>36203</v>
          </cell>
          <cell r="C17" t="str">
            <v>COREE</v>
          </cell>
          <cell r="E17" t="str">
            <v>USD</v>
          </cell>
          <cell r="F17">
            <v>4247384.63</v>
          </cell>
          <cell r="G17">
            <v>24567125.600000001</v>
          </cell>
          <cell r="H17">
            <v>5.7840595425425372</v>
          </cell>
          <cell r="I17">
            <v>5000000000</v>
          </cell>
        </row>
        <row r="18">
          <cell r="A18">
            <v>36203</v>
          </cell>
          <cell r="C18" t="str">
            <v>VCGA</v>
          </cell>
          <cell r="E18" t="str">
            <v>USD</v>
          </cell>
          <cell r="F18">
            <v>-158400</v>
          </cell>
          <cell r="G18">
            <v>-924409.15</v>
          </cell>
          <cell r="H18">
            <v>5.8359163510101011</v>
          </cell>
          <cell r="I18">
            <v>-158400</v>
          </cell>
        </row>
        <row r="19">
          <cell r="A19">
            <v>36214</v>
          </cell>
          <cell r="C19" t="str">
            <v>BRESIL</v>
          </cell>
          <cell r="E19" t="str">
            <v>FRF</v>
          </cell>
          <cell r="F19">
            <v>227256508.75</v>
          </cell>
          <cell r="G19">
            <v>227256508.75</v>
          </cell>
          <cell r="I19">
            <v>227256508.75</v>
          </cell>
          <cell r="J19">
            <v>6.1273</v>
          </cell>
          <cell r="K19">
            <v>37089176.105299234</v>
          </cell>
        </row>
        <row r="20">
          <cell r="A20">
            <v>36220</v>
          </cell>
          <cell r="C20" t="str">
            <v>GRECE</v>
          </cell>
          <cell r="E20" t="str">
            <v>GRD</v>
          </cell>
          <cell r="F20">
            <v>3500000000</v>
          </cell>
          <cell r="G20">
            <v>71186924.439999998</v>
          </cell>
          <cell r="H20">
            <v>2.0339121268571427E-2</v>
          </cell>
          <cell r="I20">
            <v>3500000000</v>
          </cell>
        </row>
        <row r="21">
          <cell r="A21">
            <v>36231</v>
          </cell>
          <cell r="C21" t="str">
            <v>COREE</v>
          </cell>
          <cell r="E21" t="str">
            <v>USD</v>
          </cell>
          <cell r="F21">
            <v>13758497.9</v>
          </cell>
          <cell r="G21">
            <v>83041801.680000007</v>
          </cell>
          <cell r="H21">
            <v>6.0356735367165335</v>
          </cell>
          <cell r="I21">
            <v>17000000000</v>
          </cell>
        </row>
        <row r="22">
          <cell r="A22">
            <v>36235</v>
          </cell>
          <cell r="C22" t="str">
            <v>CHINE</v>
          </cell>
          <cell r="E22" t="str">
            <v>USD</v>
          </cell>
          <cell r="F22">
            <v>1100000</v>
          </cell>
          <cell r="G22">
            <v>6624003.4000000004</v>
          </cell>
          <cell r="H22">
            <v>6.0218212727272729</v>
          </cell>
          <cell r="I22">
            <v>9108000</v>
          </cell>
        </row>
        <row r="23">
          <cell r="A23">
            <v>36235</v>
          </cell>
          <cell r="C23" t="str">
            <v>TAIWAN</v>
          </cell>
          <cell r="E23" t="str">
            <v>TWD</v>
          </cell>
          <cell r="F23">
            <v>15300000</v>
          </cell>
          <cell r="G23">
            <v>2801044.4</v>
          </cell>
          <cell r="H23">
            <v>0.18307479738562091</v>
          </cell>
          <cell r="I23">
            <v>15300000</v>
          </cell>
        </row>
        <row r="24">
          <cell r="A24">
            <v>36235</v>
          </cell>
          <cell r="C24" t="str">
            <v>MEXIQUE</v>
          </cell>
          <cell r="E24" t="str">
            <v>MXP</v>
          </cell>
          <cell r="F24">
            <v>400000000</v>
          </cell>
          <cell r="G24">
            <v>246038254.82000002</v>
          </cell>
          <cell r="H24">
            <v>0.61509563705000003</v>
          </cell>
          <cell r="I24">
            <v>400000000</v>
          </cell>
          <cell r="J24">
            <v>10.7209</v>
          </cell>
          <cell r="K24">
            <v>23586403.018403307</v>
          </cell>
        </row>
        <row r="25">
          <cell r="A25">
            <v>36243</v>
          </cell>
          <cell r="C25" t="str">
            <v>GLOBAL</v>
          </cell>
          <cell r="E25" t="str">
            <v>USD</v>
          </cell>
          <cell r="F25">
            <v>969635.86</v>
          </cell>
          <cell r="G25">
            <v>5854021.4400000004</v>
          </cell>
          <cell r="H25">
            <v>6.0373400793984668</v>
          </cell>
          <cell r="I25">
            <v>969635.86</v>
          </cell>
        </row>
        <row r="26">
          <cell r="A26">
            <v>36243</v>
          </cell>
          <cell r="C26" t="str">
            <v>GLOBAL</v>
          </cell>
          <cell r="E26" t="str">
            <v>USD</v>
          </cell>
          <cell r="F26">
            <v>646235.18000000005</v>
          </cell>
          <cell r="G26">
            <v>3901541.56</v>
          </cell>
          <cell r="H26">
            <v>6.0373400903367713</v>
          </cell>
          <cell r="I26">
            <v>646235.18000000005</v>
          </cell>
        </row>
        <row r="27">
          <cell r="A27">
            <v>36243</v>
          </cell>
          <cell r="C27" t="str">
            <v>GLOBAL</v>
          </cell>
          <cell r="E27" t="str">
            <v>USD</v>
          </cell>
          <cell r="F27">
            <v>323117.83</v>
          </cell>
          <cell r="G27">
            <v>1950772.23</v>
          </cell>
          <cell r="H27">
            <v>6.0373400935503927</v>
          </cell>
          <cell r="I27">
            <v>323117.83</v>
          </cell>
        </row>
        <row r="28">
          <cell r="A28">
            <v>36243</v>
          </cell>
          <cell r="C28" t="str">
            <v>POLOGNE</v>
          </cell>
          <cell r="E28" t="str">
            <v>PLN</v>
          </cell>
          <cell r="F28">
            <v>40000000</v>
          </cell>
          <cell r="G28">
            <v>61315853.43</v>
          </cell>
          <cell r="H28">
            <v>1.5328963357500001</v>
          </cell>
          <cell r="I28">
            <v>40000000</v>
          </cell>
        </row>
        <row r="29">
          <cell r="A29">
            <v>36244</v>
          </cell>
          <cell r="C29" t="str">
            <v>COREE</v>
          </cell>
          <cell r="E29" t="str">
            <v>USD</v>
          </cell>
          <cell r="F29">
            <v>9003110.1699999999</v>
          </cell>
          <cell r="G29">
            <v>54220098.579999998</v>
          </cell>
          <cell r="H29">
            <v>6.0223742191527574</v>
          </cell>
          <cell r="I29">
            <v>11000000000</v>
          </cell>
        </row>
        <row r="30">
          <cell r="A30">
            <v>36248</v>
          </cell>
          <cell r="C30" t="str">
            <v>GRECE</v>
          </cell>
          <cell r="E30" t="str">
            <v>GRD</v>
          </cell>
          <cell r="F30">
            <v>11000000000</v>
          </cell>
          <cell r="G30">
            <v>222399426.72999999</v>
          </cell>
          <cell r="H30">
            <v>2.021812970272727E-2</v>
          </cell>
          <cell r="I30">
            <v>11000000000</v>
          </cell>
        </row>
        <row r="31">
          <cell r="A31">
            <v>36250</v>
          </cell>
          <cell r="C31" t="str">
            <v>TAIWAN</v>
          </cell>
          <cell r="E31" t="str">
            <v>TWD</v>
          </cell>
          <cell r="F31">
            <v>32418000</v>
          </cell>
          <cell r="G31">
            <v>6005370.6699999999</v>
          </cell>
          <cell r="H31">
            <v>0.18524803103214263</v>
          </cell>
          <cell r="I31">
            <v>32418000</v>
          </cell>
        </row>
        <row r="32">
          <cell r="A32">
            <v>36265</v>
          </cell>
          <cell r="C32" t="str">
            <v>TURQUIE</v>
          </cell>
          <cell r="E32" t="str">
            <v>USD</v>
          </cell>
          <cell r="F32">
            <v>9938118.9399999995</v>
          </cell>
          <cell r="G32">
            <v>61947574.68</v>
          </cell>
          <cell r="H32">
            <v>6.2333299746159012</v>
          </cell>
        </row>
        <row r="33">
          <cell r="A33">
            <v>36263</v>
          </cell>
          <cell r="C33" t="str">
            <v>COREE</v>
          </cell>
          <cell r="E33" t="str">
            <v>USD</v>
          </cell>
          <cell r="F33">
            <v>9814345.3000000007</v>
          </cell>
          <cell r="G33">
            <v>59658868.5</v>
          </cell>
          <cell r="H33">
            <v>6.0787415437685892</v>
          </cell>
          <cell r="I33">
            <v>12000000000</v>
          </cell>
        </row>
        <row r="34">
          <cell r="A34">
            <v>36269</v>
          </cell>
          <cell r="C34" t="str">
            <v>HONG KONG</v>
          </cell>
          <cell r="E34" t="str">
            <v>HKD</v>
          </cell>
          <cell r="F34">
            <v>90000000</v>
          </cell>
          <cell r="G34">
            <v>70637659.140000001</v>
          </cell>
          <cell r="H34">
            <v>0.78486287933333332</v>
          </cell>
        </row>
        <row r="35">
          <cell r="A35">
            <v>36276</v>
          </cell>
          <cell r="C35" t="str">
            <v>POLOGNE</v>
          </cell>
          <cell r="E35" t="str">
            <v>PLN</v>
          </cell>
          <cell r="F35">
            <v>60000000</v>
          </cell>
          <cell r="G35">
            <v>92102920.530000001</v>
          </cell>
          <cell r="H35">
            <v>1.5350486755000001</v>
          </cell>
        </row>
        <row r="36">
          <cell r="A36">
            <v>36256</v>
          </cell>
          <cell r="C36" t="str">
            <v>COLOMBIE</v>
          </cell>
          <cell r="E36" t="str">
            <v>USD</v>
          </cell>
          <cell r="F36">
            <v>1797382.62</v>
          </cell>
          <cell r="G36">
            <v>11203697.66</v>
          </cell>
          <cell r="H36">
            <v>6.2333403780214587</v>
          </cell>
          <cell r="I36">
            <v>2909000000</v>
          </cell>
        </row>
        <row r="37">
          <cell r="A37">
            <v>36273</v>
          </cell>
          <cell r="C37" t="str">
            <v>SLOVAQUIE</v>
          </cell>
          <cell r="E37" t="str">
            <v>SKK</v>
          </cell>
          <cell r="F37">
            <v>3800000</v>
          </cell>
          <cell r="G37">
            <v>556143.81999999995</v>
          </cell>
          <cell r="H37">
            <v>0.14635363684210526</v>
          </cell>
        </row>
        <row r="38">
          <cell r="A38">
            <v>36273</v>
          </cell>
          <cell r="C38" t="str">
            <v>TCHEQUIE</v>
          </cell>
          <cell r="E38" t="str">
            <v>CZK</v>
          </cell>
          <cell r="F38">
            <v>300000</v>
          </cell>
          <cell r="G38">
            <v>52115.22</v>
          </cell>
          <cell r="H38">
            <v>0.17371739999999999</v>
          </cell>
        </row>
        <row r="39">
          <cell r="A39">
            <v>36271</v>
          </cell>
          <cell r="C39" t="str">
            <v>GLOBAL</v>
          </cell>
          <cell r="E39" t="str">
            <v>USD</v>
          </cell>
          <cell r="F39">
            <v>4019897.2</v>
          </cell>
          <cell r="G39">
            <v>24841071.209999997</v>
          </cell>
          <cell r="H39">
            <v>6.1795289715368833</v>
          </cell>
        </row>
        <row r="40">
          <cell r="A40">
            <v>36255</v>
          </cell>
          <cell r="C40" t="str">
            <v>GLOBAL</v>
          </cell>
          <cell r="E40" t="str">
            <v>USD</v>
          </cell>
          <cell r="F40">
            <v>-4545795</v>
          </cell>
          <cell r="G40">
            <v>-27672204</v>
          </cell>
          <cell r="H40">
            <v>6.087428931573025</v>
          </cell>
        </row>
        <row r="41">
          <cell r="A41">
            <v>36255</v>
          </cell>
          <cell r="C41" t="str">
            <v>GLOBAL</v>
          </cell>
          <cell r="E41" t="str">
            <v>USD</v>
          </cell>
          <cell r="F41">
            <v>4255049</v>
          </cell>
          <cell r="G41">
            <v>25951846</v>
          </cell>
          <cell r="H41">
            <v>6.0990710095230396</v>
          </cell>
        </row>
        <row r="42">
          <cell r="A42">
            <v>36283</v>
          </cell>
          <cell r="C42" t="str">
            <v>COREE</v>
          </cell>
          <cell r="E42" t="str">
            <v>USD</v>
          </cell>
          <cell r="F42">
            <v>21159542.949999999</v>
          </cell>
          <cell r="G42">
            <v>131074648.37822808</v>
          </cell>
          <cell r="H42">
            <v>6.1945878834886692</v>
          </cell>
          <cell r="I42">
            <v>25000000000</v>
          </cell>
        </row>
        <row r="43">
          <cell r="A43">
            <v>36285</v>
          </cell>
          <cell r="C43" t="str">
            <v>CHINE</v>
          </cell>
          <cell r="E43" t="str">
            <v>USD</v>
          </cell>
          <cell r="F43">
            <v>2750000</v>
          </cell>
          <cell r="G43">
            <v>17079949.134372201</v>
          </cell>
          <cell r="H43">
            <v>6.2108905943171635</v>
          </cell>
          <cell r="I43">
            <v>22742500</v>
          </cell>
        </row>
        <row r="44">
          <cell r="A44">
            <v>36286</v>
          </cell>
          <cell r="C44" t="str">
            <v>JAPON</v>
          </cell>
          <cell r="E44" t="str">
            <v>JPY</v>
          </cell>
          <cell r="F44">
            <v>300000000</v>
          </cell>
          <cell r="G44">
            <v>15473116.869999999</v>
          </cell>
          <cell r="H44">
            <v>5.1577056233333328E-2</v>
          </cell>
          <cell r="I44">
            <v>300000000</v>
          </cell>
        </row>
        <row r="45">
          <cell r="A45">
            <v>36291</v>
          </cell>
          <cell r="C45" t="str">
            <v>POLOGNE</v>
          </cell>
          <cell r="E45" t="str">
            <v>PLN</v>
          </cell>
          <cell r="F45">
            <v>50000000</v>
          </cell>
          <cell r="G45">
            <v>78112436.903776795</v>
          </cell>
          <cell r="H45">
            <v>1.5622487380755359</v>
          </cell>
          <cell r="I45">
            <v>50000000</v>
          </cell>
        </row>
        <row r="46">
          <cell r="A46">
            <v>36292</v>
          </cell>
          <cell r="C46" t="str">
            <v>GRECE</v>
          </cell>
          <cell r="E46" t="str">
            <v>GRD</v>
          </cell>
          <cell r="F46">
            <v>4125000000</v>
          </cell>
          <cell r="G46">
            <v>82919300.819854394</v>
          </cell>
          <cell r="H46">
            <v>2.0101648683601064E-2</v>
          </cell>
          <cell r="I46">
            <v>4125000000</v>
          </cell>
        </row>
        <row r="47">
          <cell r="A47">
            <v>36293</v>
          </cell>
          <cell r="C47" t="str">
            <v>COREE</v>
          </cell>
          <cell r="E47" t="str">
            <v>USD</v>
          </cell>
          <cell r="F47">
            <v>21648626.140000001</v>
          </cell>
          <cell r="G47">
            <v>155362672.96777099</v>
          </cell>
          <cell r="H47">
            <v>7.1765603952441381</v>
          </cell>
          <cell r="I47">
            <v>26000000000</v>
          </cell>
        </row>
        <row r="48">
          <cell r="A48">
            <v>36308</v>
          </cell>
          <cell r="C48" t="str">
            <v>BRESIL</v>
          </cell>
          <cell r="E48" t="str">
            <v>USD</v>
          </cell>
          <cell r="F48">
            <v>45000000</v>
          </cell>
          <cell r="G48">
            <v>280323504.26999998</v>
          </cell>
          <cell r="H48">
            <v>6.229411206</v>
          </cell>
          <cell r="I48">
            <v>44397916</v>
          </cell>
        </row>
        <row r="49">
          <cell r="A49">
            <v>36320</v>
          </cell>
          <cell r="C49" t="str">
            <v>POLOGNE</v>
          </cell>
          <cell r="E49" t="str">
            <v>PLN</v>
          </cell>
          <cell r="F49">
            <v>60000000</v>
          </cell>
          <cell r="G49">
            <v>95543951.640000001</v>
          </cell>
          <cell r="H49">
            <v>1.592399194</v>
          </cell>
        </row>
        <row r="50">
          <cell r="A50">
            <v>36321</v>
          </cell>
          <cell r="C50" t="str">
            <v>COREE</v>
          </cell>
          <cell r="E50" t="str">
            <v>USD</v>
          </cell>
          <cell r="F50">
            <v>11314186.24</v>
          </cell>
          <cell r="G50">
            <v>71020283.859999999</v>
          </cell>
          <cell r="H50">
            <v>6.277100478416731</v>
          </cell>
          <cell r="I50">
            <v>13000000000</v>
          </cell>
        </row>
        <row r="51">
          <cell r="A51">
            <v>36321</v>
          </cell>
          <cell r="C51" t="str">
            <v>COREE</v>
          </cell>
          <cell r="E51" t="str">
            <v>USD</v>
          </cell>
          <cell r="F51">
            <v>4223164.5199999996</v>
          </cell>
          <cell r="G51">
            <v>26516883.490000002</v>
          </cell>
          <cell r="H51">
            <v>6.2789132093769355</v>
          </cell>
          <cell r="I51">
            <v>5000000000</v>
          </cell>
        </row>
        <row r="52">
          <cell r="A52">
            <v>36322</v>
          </cell>
          <cell r="C52" t="str">
            <v>GRECE</v>
          </cell>
          <cell r="E52" t="str">
            <v>GRD</v>
          </cell>
          <cell r="F52">
            <v>1500000000</v>
          </cell>
          <cell r="G52">
            <v>30394646.609999999</v>
          </cell>
          <cell r="H52">
            <v>2.026309774E-2</v>
          </cell>
        </row>
        <row r="53">
          <cell r="A53">
            <v>36332</v>
          </cell>
          <cell r="C53" t="str">
            <v>BRESIL</v>
          </cell>
          <cell r="E53" t="str">
            <v>USD</v>
          </cell>
          <cell r="F53">
            <v>50000000</v>
          </cell>
          <cell r="G53">
            <v>318425728.16000003</v>
          </cell>
          <cell r="H53">
            <v>6.3685145632000006</v>
          </cell>
          <cell r="I53">
            <v>50947301.348778427</v>
          </cell>
          <cell r="J53">
            <v>6.2500999999999998</v>
          </cell>
        </row>
        <row r="54">
          <cell r="A54">
            <v>36336</v>
          </cell>
          <cell r="C54" t="str">
            <v>POLOGNE</v>
          </cell>
          <cell r="E54" t="str">
            <v>PLN</v>
          </cell>
          <cell r="F54">
            <v>41069000</v>
          </cell>
          <cell r="G54">
            <v>65021881.890000001</v>
          </cell>
          <cell r="H54">
            <v>1.5832350894835521</v>
          </cell>
        </row>
        <row r="55">
          <cell r="A55">
            <v>36339</v>
          </cell>
          <cell r="C55" t="str">
            <v>BRESIL</v>
          </cell>
          <cell r="E55" t="str">
            <v>USD</v>
          </cell>
          <cell r="F55">
            <v>130000000</v>
          </cell>
          <cell r="G55">
            <v>826943463.92999995</v>
          </cell>
          <cell r="H55">
            <v>6.3611035686923074</v>
          </cell>
          <cell r="I55">
            <v>132308837.2874034</v>
          </cell>
          <cell r="J55">
            <v>6.2500999999999998</v>
          </cell>
        </row>
        <row r="56">
          <cell r="A56">
            <v>36339</v>
          </cell>
          <cell r="C56" t="str">
            <v>COREE</v>
          </cell>
          <cell r="E56" t="str">
            <v>USD</v>
          </cell>
          <cell r="F56">
            <v>32067949.379999999</v>
          </cell>
          <cell r="G56">
            <v>201005216.16</v>
          </cell>
          <cell r="H56">
            <v>6.2681032010535125</v>
          </cell>
          <cell r="I56">
            <v>37000000000</v>
          </cell>
        </row>
        <row r="57">
          <cell r="A57">
            <v>36318</v>
          </cell>
          <cell r="C57" t="str">
            <v>CHINE</v>
          </cell>
          <cell r="D57" t="str">
            <v>NANJING</v>
          </cell>
          <cell r="E57" t="str">
            <v>USD</v>
          </cell>
          <cell r="F57">
            <v>3600000</v>
          </cell>
          <cell r="G57">
            <v>22439987.93</v>
          </cell>
          <cell r="H57">
            <v>6.2333299805555553</v>
          </cell>
          <cell r="I57">
            <v>29772000</v>
          </cell>
        </row>
        <row r="58">
          <cell r="A58">
            <v>36320</v>
          </cell>
          <cell r="C58" t="str">
            <v>CHINE</v>
          </cell>
          <cell r="D58" t="str">
            <v>CHONGQINQ</v>
          </cell>
          <cell r="E58" t="str">
            <v>USD</v>
          </cell>
          <cell r="F58">
            <v>1650000</v>
          </cell>
          <cell r="G58">
            <v>10578715.299999999</v>
          </cell>
          <cell r="H58">
            <v>6.4113426060606056</v>
          </cell>
          <cell r="I58">
            <v>13645500</v>
          </cell>
        </row>
        <row r="59">
          <cell r="A59">
            <v>36341</v>
          </cell>
          <cell r="C59" t="str">
            <v>GLOBAL</v>
          </cell>
          <cell r="E59" t="str">
            <v>USD</v>
          </cell>
          <cell r="F59">
            <v>1888739.38</v>
          </cell>
          <cell r="G59">
            <v>12878823.65</v>
          </cell>
          <cell r="H59">
            <v>6.8187404712237223</v>
          </cell>
        </row>
        <row r="60">
          <cell r="A60">
            <v>36347</v>
          </cell>
          <cell r="C60" t="str">
            <v>COLOMBIE</v>
          </cell>
          <cell r="E60" t="str">
            <v>USD</v>
          </cell>
          <cell r="F60">
            <v>1574127.08</v>
          </cell>
          <cell r="G60">
            <v>10098340.043616001</v>
          </cell>
          <cell r="H60">
            <v>6.4151999999999996</v>
          </cell>
          <cell r="I60">
            <v>2750000000</v>
          </cell>
        </row>
        <row r="61">
          <cell r="A61">
            <v>36347</v>
          </cell>
          <cell r="C61" t="str">
            <v>GLOBAL</v>
          </cell>
          <cell r="E61" t="str">
            <v>USD</v>
          </cell>
          <cell r="F61">
            <v>2399118</v>
          </cell>
          <cell r="G61">
            <v>15390887.490718827</v>
          </cell>
          <cell r="H61">
            <v>6.4152273838630807</v>
          </cell>
        </row>
        <row r="62">
          <cell r="A62">
            <v>36348</v>
          </cell>
          <cell r="C62" t="str">
            <v>ARGENTINE</v>
          </cell>
          <cell r="E62" t="str">
            <v>USD</v>
          </cell>
          <cell r="F62">
            <v>400000</v>
          </cell>
          <cell r="G62">
            <v>2562332.03125</v>
          </cell>
          <cell r="H62">
            <v>6.4058300781249997</v>
          </cell>
        </row>
        <row r="63">
          <cell r="A63">
            <v>36354</v>
          </cell>
          <cell r="C63" t="str">
            <v>COREE</v>
          </cell>
          <cell r="E63" t="str">
            <v>USD</v>
          </cell>
          <cell r="F63">
            <v>5042016.8099999996</v>
          </cell>
          <cell r="G63">
            <v>32447230.654735304</v>
          </cell>
          <cell r="H63">
            <v>6.4353674090061803</v>
          </cell>
          <cell r="I63">
            <v>6000000000</v>
          </cell>
        </row>
        <row r="64">
          <cell r="A64">
            <v>36369</v>
          </cell>
          <cell r="C64" t="str">
            <v>COREE</v>
          </cell>
          <cell r="E64" t="str">
            <v>USD</v>
          </cell>
          <cell r="F64">
            <v>9109730.8499999996</v>
          </cell>
          <cell r="G64">
            <v>55898893.537637509</v>
          </cell>
          <cell r="H64">
            <v>6.1361739943872777</v>
          </cell>
          <cell r="I64">
            <v>11000000000</v>
          </cell>
        </row>
        <row r="65">
          <cell r="A65">
            <v>36371</v>
          </cell>
          <cell r="C65" t="str">
            <v>GLOBAL</v>
          </cell>
          <cell r="E65" t="str">
            <v>USD</v>
          </cell>
          <cell r="F65">
            <v>-6907585</v>
          </cell>
          <cell r="G65">
            <v>-42505429.02293621</v>
          </cell>
          <cell r="H65">
            <v>6.1534427767354591</v>
          </cell>
        </row>
        <row r="66">
          <cell r="A66">
            <v>36347</v>
          </cell>
          <cell r="C66" t="str">
            <v>SUISSE</v>
          </cell>
          <cell r="E66" t="str">
            <v>CHF</v>
          </cell>
          <cell r="F66">
            <v>100000</v>
          </cell>
          <cell r="G66">
            <v>409078.26629248518</v>
          </cell>
          <cell r="H66">
            <v>4.0907826629248518</v>
          </cell>
        </row>
        <row r="67">
          <cell r="A67">
            <v>36361</v>
          </cell>
          <cell r="C67" t="str">
            <v>GRECE</v>
          </cell>
          <cell r="E67" t="str">
            <v>GRD</v>
          </cell>
          <cell r="F67">
            <v>2100000000</v>
          </cell>
          <cell r="G67">
            <v>42493435.543079242</v>
          </cell>
          <cell r="H67">
            <v>2.0234969306228211E-2</v>
          </cell>
        </row>
        <row r="68">
          <cell r="A68">
            <v>36353</v>
          </cell>
          <cell r="C68" t="str">
            <v>THAILANDE</v>
          </cell>
          <cell r="E68" t="str">
            <v>THB</v>
          </cell>
          <cell r="F68">
            <v>3534000000</v>
          </cell>
          <cell r="G68">
            <v>610753678.09685993</v>
          </cell>
          <cell r="H68">
            <v>0.17282220659220712</v>
          </cell>
        </row>
        <row r="69">
          <cell r="A69">
            <v>36376</v>
          </cell>
          <cell r="C69" t="str">
            <v>CHILI</v>
          </cell>
          <cell r="E69" t="str">
            <v>USD</v>
          </cell>
          <cell r="F69">
            <v>3000000</v>
          </cell>
          <cell r="G69">
            <v>18287064.399999999</v>
          </cell>
          <cell r="H69">
            <v>6.0956881333333328</v>
          </cell>
          <cell r="I69">
            <v>1519237717.039129</v>
          </cell>
          <cell r="J69">
            <v>1.2037000000000001E-2</v>
          </cell>
        </row>
        <row r="70">
          <cell r="A70">
            <v>36378</v>
          </cell>
          <cell r="C70" t="str">
            <v>JAPON</v>
          </cell>
          <cell r="E70" t="str">
            <v>JPY</v>
          </cell>
          <cell r="F70">
            <v>200000000</v>
          </cell>
          <cell r="G70">
            <v>10605610.35</v>
          </cell>
          <cell r="H70">
            <v>5.3028051749999999E-2</v>
          </cell>
        </row>
        <row r="71">
          <cell r="A71">
            <v>36378</v>
          </cell>
          <cell r="C71" t="str">
            <v>GLOBAL</v>
          </cell>
          <cell r="E71" t="str">
            <v>USD</v>
          </cell>
          <cell r="F71">
            <v>400000</v>
          </cell>
          <cell r="G71">
            <v>2443042.83</v>
          </cell>
          <cell r="H71">
            <v>6.1076070749999998</v>
          </cell>
        </row>
        <row r="72">
          <cell r="A72">
            <v>36388</v>
          </cell>
          <cell r="C72" t="str">
            <v>BRESIL</v>
          </cell>
          <cell r="E72" t="str">
            <v>USD</v>
          </cell>
          <cell r="F72">
            <v>16250000</v>
          </cell>
          <cell r="G72">
            <v>101007308.34999999</v>
          </cell>
          <cell r="H72">
            <v>6.2158343599999997</v>
          </cell>
          <cell r="I72">
            <v>17516831.99798831</v>
          </cell>
          <cell r="J72">
            <v>5.7663000000000002</v>
          </cell>
        </row>
        <row r="73">
          <cell r="A73">
            <v>36389</v>
          </cell>
          <cell r="C73" t="str">
            <v>GRECE</v>
          </cell>
          <cell r="E73" t="str">
            <v>GRD</v>
          </cell>
          <cell r="F73">
            <v>2000000000</v>
          </cell>
          <cell r="G73">
            <v>40156353.049999997</v>
          </cell>
          <cell r="H73">
            <v>2.0078176524999998E-2</v>
          </cell>
        </row>
        <row r="74">
          <cell r="A74">
            <v>36391</v>
          </cell>
          <cell r="C74" t="str">
            <v>GLOBAL</v>
          </cell>
          <cell r="E74" t="str">
            <v>USD</v>
          </cell>
          <cell r="F74">
            <v>1440331.04</v>
          </cell>
          <cell r="G74">
            <v>8985213.7100000009</v>
          </cell>
          <cell r="H74">
            <v>6.2382976277453555</v>
          </cell>
        </row>
        <row r="75">
          <cell r="A75">
            <v>36405</v>
          </cell>
          <cell r="C75" t="str">
            <v>CHILI</v>
          </cell>
          <cell r="E75" t="str">
            <v>USD</v>
          </cell>
          <cell r="F75">
            <v>500000</v>
          </cell>
          <cell r="G75">
            <v>3105857.0075757573</v>
          </cell>
          <cell r="H75">
            <v>6.2117140151515144</v>
          </cell>
        </row>
        <row r="76">
          <cell r="A76">
            <v>36411</v>
          </cell>
          <cell r="C76" t="str">
            <v>COREE</v>
          </cell>
          <cell r="E76" t="str">
            <v>USD</v>
          </cell>
          <cell r="F76">
            <v>21812080.539999999</v>
          </cell>
          <cell r="G76">
            <v>135119340.02055699</v>
          </cell>
          <cell r="H76">
            <v>6.1947020492964393</v>
          </cell>
          <cell r="I76">
            <v>26000000000</v>
          </cell>
        </row>
        <row r="77">
          <cell r="A77">
            <v>36416</v>
          </cell>
          <cell r="C77" t="str">
            <v>COLOMBIE</v>
          </cell>
          <cell r="E77" t="str">
            <v>USD</v>
          </cell>
          <cell r="F77">
            <v>1390000</v>
          </cell>
          <cell r="G77">
            <v>8597644.7901933044</v>
          </cell>
          <cell r="H77">
            <v>6.1853559641678446</v>
          </cell>
          <cell r="I77">
            <v>2750000000</v>
          </cell>
        </row>
        <row r="78">
          <cell r="A78">
            <v>36431</v>
          </cell>
          <cell r="C78" t="str">
            <v>COREE</v>
          </cell>
          <cell r="E78" t="str">
            <v>USD</v>
          </cell>
          <cell r="F78">
            <v>10770505.390000001</v>
          </cell>
          <cell r="G78">
            <v>67834742.238197118</v>
          </cell>
          <cell r="H78">
            <v>6.2981949111857896</v>
          </cell>
          <cell r="I78">
            <v>13000000000</v>
          </cell>
        </row>
        <row r="79">
          <cell r="A79">
            <v>36425</v>
          </cell>
          <cell r="C79" t="str">
            <v>GRECE</v>
          </cell>
          <cell r="E79" t="str">
            <v>GRD</v>
          </cell>
          <cell r="F79">
            <v>3200000000</v>
          </cell>
          <cell r="G79">
            <v>64331190.044518992</v>
          </cell>
          <cell r="H79">
            <v>49.742589835280675</v>
          </cell>
        </row>
        <row r="80">
          <cell r="A80">
            <v>36433</v>
          </cell>
          <cell r="C80" t="str">
            <v>JAPON</v>
          </cell>
          <cell r="E80" t="str">
            <v>JPY</v>
          </cell>
          <cell r="F80">
            <v>210000000</v>
          </cell>
          <cell r="G80">
            <v>12387677.1672397</v>
          </cell>
          <cell r="H80">
            <v>16.952330704529775</v>
          </cell>
        </row>
        <row r="81">
          <cell r="A81">
            <v>36434</v>
          </cell>
          <cell r="C81" t="str">
            <v>TAIWAN</v>
          </cell>
          <cell r="E81" t="str">
            <v>USD</v>
          </cell>
          <cell r="F81">
            <v>680100.76</v>
          </cell>
          <cell r="G81">
            <v>4227794.2970746784</v>
          </cell>
          <cell r="H81">
            <v>6.2164234268385146</v>
          </cell>
          <cell r="I81">
            <v>21600000</v>
          </cell>
        </row>
        <row r="82">
          <cell r="A82">
            <v>36434</v>
          </cell>
          <cell r="C82" t="str">
            <v>GLOBAL</v>
          </cell>
          <cell r="E82" t="str">
            <v>USD</v>
          </cell>
          <cell r="F82">
            <v>3405872.43</v>
          </cell>
          <cell r="G82">
            <v>22126432.223091118</v>
          </cell>
          <cell r="H82">
            <v>6.4965534317123899</v>
          </cell>
        </row>
        <row r="83">
          <cell r="A83">
            <v>36437</v>
          </cell>
          <cell r="C83" t="str">
            <v>GRECE</v>
          </cell>
          <cell r="E83" t="str">
            <v>GRD</v>
          </cell>
          <cell r="F83">
            <v>4500000000</v>
          </cell>
          <cell r="G83">
            <v>89840714.018319204</v>
          </cell>
          <cell r="H83">
            <v>1.9964603115182045E-2</v>
          </cell>
        </row>
        <row r="84">
          <cell r="A84">
            <v>36438</v>
          </cell>
          <cell r="C84" t="str">
            <v>CHILI</v>
          </cell>
          <cell r="E84" t="str">
            <v>USD</v>
          </cell>
          <cell r="F84">
            <v>1500000</v>
          </cell>
          <cell r="G84">
            <v>9744830.1475685854</v>
          </cell>
          <cell r="H84">
            <v>6.4965534317123899</v>
          </cell>
          <cell r="I84">
            <v>794025000</v>
          </cell>
          <cell r="J84">
            <v>1.2272699408165468E-2</v>
          </cell>
        </row>
        <row r="85">
          <cell r="A85">
            <v>36441</v>
          </cell>
          <cell r="C85" t="str">
            <v>CHINE</v>
          </cell>
          <cell r="E85" t="str">
            <v>USD</v>
          </cell>
          <cell r="F85">
            <v>3500000</v>
          </cell>
          <cell r="G85">
            <v>22737937.010993365</v>
          </cell>
          <cell r="H85">
            <v>6.4965534317123899</v>
          </cell>
          <cell r="I85">
            <v>28973350</v>
          </cell>
        </row>
        <row r="86">
          <cell r="A86">
            <v>36446</v>
          </cell>
          <cell r="C86" t="str">
            <v>COLOMBIE</v>
          </cell>
          <cell r="E86" t="str">
            <v>USD</v>
          </cell>
          <cell r="F86">
            <v>2211055.2799999998</v>
          </cell>
          <cell r="G86">
            <v>14364238.766989797</v>
          </cell>
          <cell r="H86">
            <v>6.4965534317123899</v>
          </cell>
          <cell r="I86">
            <v>4400000000</v>
          </cell>
        </row>
        <row r="87">
          <cell r="A87">
            <v>36446</v>
          </cell>
          <cell r="C87" t="str">
            <v>JAPON</v>
          </cell>
          <cell r="E87" t="str">
            <v>JPY</v>
          </cell>
          <cell r="F87">
            <v>300000000</v>
          </cell>
          <cell r="G87">
            <v>17170150.962164801</v>
          </cell>
          <cell r="H87">
            <v>5.7233836540549338E-2</v>
          </cell>
        </row>
        <row r="88">
          <cell r="A88">
            <v>36466</v>
          </cell>
          <cell r="C88" t="str">
            <v>GLOBAL</v>
          </cell>
          <cell r="E88" t="str">
            <v>USD</v>
          </cell>
          <cell r="F88">
            <v>5912996</v>
          </cell>
          <cell r="G88">
            <v>38414094.455501631</v>
          </cell>
          <cell r="H88">
            <v>6.4965534317123899</v>
          </cell>
        </row>
        <row r="89">
          <cell r="A89">
            <v>36482</v>
          </cell>
          <cell r="C89" t="str">
            <v>GLOBAL</v>
          </cell>
          <cell r="E89" t="str">
            <v>USD</v>
          </cell>
          <cell r="F89">
            <v>-4068549</v>
          </cell>
          <cell r="G89">
            <v>-26431545.968040012</v>
          </cell>
          <cell r="H89">
            <v>6.4965534317123899</v>
          </cell>
        </row>
        <row r="90">
          <cell r="A90">
            <v>36467</v>
          </cell>
          <cell r="C90" t="str">
            <v>CHILI</v>
          </cell>
          <cell r="E90" t="str">
            <v>USD</v>
          </cell>
          <cell r="F90">
            <v>1000000</v>
          </cell>
          <cell r="G90">
            <v>6256740.8913799999</v>
          </cell>
          <cell r="H90">
            <v>6.3964662919500004</v>
          </cell>
        </row>
        <row r="91">
          <cell r="A91">
            <v>36486</v>
          </cell>
          <cell r="C91" t="str">
            <v>ARGENTINE</v>
          </cell>
          <cell r="E91" t="str">
            <v>USD</v>
          </cell>
          <cell r="F91">
            <v>400000</v>
          </cell>
          <cell r="G91">
            <v>2558586.5167800002</v>
          </cell>
          <cell r="H91">
            <v>6.3964662919500004</v>
          </cell>
          <cell r="I91">
            <v>393798.51840000006</v>
          </cell>
        </row>
        <row r="92">
          <cell r="A92">
            <v>36490</v>
          </cell>
          <cell r="C92" t="str">
            <v>JAPON</v>
          </cell>
          <cell r="E92" t="str">
            <v>JPY</v>
          </cell>
          <cell r="F92">
            <v>300000000</v>
          </cell>
          <cell r="G92">
            <v>18232845.362730894</v>
          </cell>
          <cell r="H92">
            <v>6.0776151209102978E-2</v>
          </cell>
        </row>
        <row r="93">
          <cell r="A93">
            <v>36490</v>
          </cell>
          <cell r="C93" t="str">
            <v>COREE</v>
          </cell>
          <cell r="E93" t="str">
            <v>USD</v>
          </cell>
          <cell r="F93">
            <v>13635589</v>
          </cell>
          <cell r="G93">
            <v>86804738.002289996</v>
          </cell>
          <cell r="H93">
            <v>6.4965534317123899</v>
          </cell>
          <cell r="I93">
            <v>15000000000</v>
          </cell>
        </row>
        <row r="94">
          <cell r="A94">
            <v>36494</v>
          </cell>
          <cell r="C94" t="str">
            <v>POLOGNE</v>
          </cell>
          <cell r="E94" t="str">
            <v>PLN</v>
          </cell>
          <cell r="F94">
            <v>366384577.23000002</v>
          </cell>
          <cell r="G94">
            <v>560000000</v>
          </cell>
          <cell r="H94">
            <v>1.5284486160247319</v>
          </cell>
          <cell r="K94">
            <v>3064105936.3991446</v>
          </cell>
        </row>
        <row r="95">
          <cell r="A95">
            <v>36496</v>
          </cell>
          <cell r="C95" t="str">
            <v>POLOGNE</v>
          </cell>
          <cell r="E95" t="str">
            <v>PLN</v>
          </cell>
          <cell r="F95">
            <v>69770000</v>
          </cell>
          <cell r="G95">
            <v>106639859.94004555</v>
          </cell>
          <cell r="H95">
            <v>1.5284486160247319</v>
          </cell>
        </row>
        <row r="96">
          <cell r="A96">
            <v>36496</v>
          </cell>
          <cell r="C96" t="str">
            <v>POLOGNE</v>
          </cell>
          <cell r="E96" t="str">
            <v>EUR</v>
          </cell>
          <cell r="F96">
            <v>8151640.1399999997</v>
          </cell>
          <cell r="G96">
            <v>53471254.113139793</v>
          </cell>
          <cell r="H96">
            <v>6.5595699999999999</v>
          </cell>
          <cell r="I96">
            <v>34984005.057501107</v>
          </cell>
        </row>
        <row r="97">
          <cell r="C97" t="str">
            <v>COREE</v>
          </cell>
          <cell r="E97" t="str">
            <v>USD</v>
          </cell>
          <cell r="F97">
            <v>17689722.27</v>
          </cell>
          <cell r="G97">
            <v>114922225.91920759</v>
          </cell>
          <cell r="H97">
            <v>6.4965534317123899</v>
          </cell>
          <cell r="I97">
            <v>20000000000</v>
          </cell>
        </row>
        <row r="98">
          <cell r="A98">
            <v>36537</v>
          </cell>
          <cell r="C98" t="str">
            <v>BRESIL</v>
          </cell>
          <cell r="E98" t="str">
            <v>USD</v>
          </cell>
          <cell r="F98">
            <v>371796153.85000002</v>
          </cell>
          <cell r="G98">
            <v>2429539</v>
          </cell>
          <cell r="I98">
            <v>664837</v>
          </cell>
          <cell r="K98">
            <v>2285310311.49544</v>
          </cell>
        </row>
        <row r="99">
          <cell r="A99">
            <v>36539</v>
          </cell>
          <cell r="C99" t="str">
            <v>CHINE</v>
          </cell>
          <cell r="E99" t="str">
            <v>USD</v>
          </cell>
          <cell r="F99">
            <v>150000</v>
          </cell>
          <cell r="G99">
            <v>972000</v>
          </cell>
          <cell r="H99">
            <v>6.48</v>
          </cell>
          <cell r="I99">
            <v>1242000</v>
          </cell>
        </row>
        <row r="100">
          <cell r="A100">
            <v>36543</v>
          </cell>
          <cell r="C100" t="str">
            <v>TCHEQUIE</v>
          </cell>
          <cell r="E100" t="str">
            <v>CZK</v>
          </cell>
          <cell r="F100">
            <v>630000000</v>
          </cell>
          <cell r="G100">
            <v>114786000</v>
          </cell>
          <cell r="H100">
            <v>0.1822</v>
          </cell>
        </row>
        <row r="101">
          <cell r="A101">
            <v>36543</v>
          </cell>
          <cell r="C101" t="str">
            <v>TCHEQUIE</v>
          </cell>
          <cell r="E101" t="str">
            <v>CZK</v>
          </cell>
          <cell r="F101">
            <v>170000000</v>
          </cell>
          <cell r="G101">
            <v>30974000</v>
          </cell>
          <cell r="H101">
            <v>0.1822</v>
          </cell>
        </row>
        <row r="102">
          <cell r="A102">
            <v>36557</v>
          </cell>
          <cell r="C102" t="str">
            <v>CHILI</v>
          </cell>
          <cell r="E102" t="str">
            <v>USD</v>
          </cell>
          <cell r="F102">
            <v>2000000</v>
          </cell>
          <cell r="G102">
            <v>13325688.16658202</v>
          </cell>
          <cell r="H102">
            <v>6.6628440832910103</v>
          </cell>
          <cell r="I102">
            <v>1022457466.9363939</v>
          </cell>
        </row>
        <row r="103">
          <cell r="A103">
            <v>36557</v>
          </cell>
          <cell r="C103" t="str">
            <v>SUISSE</v>
          </cell>
          <cell r="E103" t="str">
            <v>CHF</v>
          </cell>
          <cell r="F103">
            <v>1000000</v>
          </cell>
          <cell r="G103">
            <v>4077813.0372062996</v>
          </cell>
          <cell r="H103">
            <v>4.0778130372062993</v>
          </cell>
        </row>
        <row r="104">
          <cell r="A104">
            <v>36565</v>
          </cell>
          <cell r="C104" t="str">
            <v>TCHEQUIE</v>
          </cell>
          <cell r="E104" t="str">
            <v>CZK</v>
          </cell>
          <cell r="F104">
            <v>420000000</v>
          </cell>
          <cell r="G104">
            <v>77301329.936734602</v>
          </cell>
          <cell r="H104">
            <v>0.18405078556365381</v>
          </cell>
        </row>
        <row r="105">
          <cell r="A105">
            <v>36571</v>
          </cell>
          <cell r="C105" t="str">
            <v>HONGRIE</v>
          </cell>
          <cell r="E105" t="str">
            <v>HUF</v>
          </cell>
          <cell r="F105">
            <v>38964445.020000003</v>
          </cell>
          <cell r="G105">
            <v>1000000</v>
          </cell>
          <cell r="H105">
            <v>2.5664423026857213E-2</v>
          </cell>
        </row>
        <row r="106">
          <cell r="A106">
            <v>36573</v>
          </cell>
          <cell r="C106" t="str">
            <v>SLOVAQUIE</v>
          </cell>
          <cell r="E106" t="str">
            <v>SKK</v>
          </cell>
          <cell r="F106">
            <v>11536822</v>
          </cell>
          <cell r="G106">
            <v>1792010.240214</v>
          </cell>
          <cell r="H106">
            <v>0.15532962545612647</v>
          </cell>
        </row>
        <row r="107">
          <cell r="A107">
            <v>36578</v>
          </cell>
          <cell r="C107" t="str">
            <v>CHILI</v>
          </cell>
          <cell r="E107" t="str">
            <v>USD</v>
          </cell>
          <cell r="F107">
            <v>9000000</v>
          </cell>
          <cell r="G107">
            <v>59789477.415434472</v>
          </cell>
          <cell r="H107">
            <v>6.6432752683816076</v>
          </cell>
          <cell r="I107">
            <v>4587545263.2114229</v>
          </cell>
        </row>
        <row r="108">
          <cell r="A108">
            <v>36581</v>
          </cell>
          <cell r="C108" t="str">
            <v>ARGENTINE</v>
          </cell>
          <cell r="E108" t="str">
            <v>USD</v>
          </cell>
          <cell r="F108">
            <v>400000</v>
          </cell>
          <cell r="G108">
            <v>2610774.1293532341</v>
          </cell>
          <cell r="H108">
            <v>6.5269353233830856</v>
          </cell>
          <cell r="I108">
            <v>390670.69631789578</v>
          </cell>
        </row>
        <row r="109">
          <cell r="A109">
            <v>36585</v>
          </cell>
          <cell r="C109" t="str">
            <v>CARR ASIA</v>
          </cell>
          <cell r="E109" t="str">
            <v>HKD</v>
          </cell>
          <cell r="F109">
            <v>50000000</v>
          </cell>
          <cell r="G109">
            <v>42645009.036653705</v>
          </cell>
          <cell r="H109">
            <v>0.85290018073307405</v>
          </cell>
        </row>
        <row r="110">
          <cell r="A110">
            <v>36601</v>
          </cell>
          <cell r="C110" t="str">
            <v>CHILI</v>
          </cell>
          <cell r="E110" t="str">
            <v>USD</v>
          </cell>
          <cell r="F110">
            <v>600000</v>
          </cell>
          <cell r="G110">
            <v>4094612.9837702871</v>
          </cell>
          <cell r="H110">
            <v>6.8243549729504789</v>
          </cell>
          <cell r="I110">
            <v>305568133.11718559</v>
          </cell>
          <cell r="J110">
            <v>1.34E-2</v>
          </cell>
        </row>
        <row r="111">
          <cell r="A111">
            <v>36605</v>
          </cell>
          <cell r="C111" t="str">
            <v>GLOBAL</v>
          </cell>
          <cell r="E111" t="str">
            <v>USD</v>
          </cell>
          <cell r="F111">
            <v>1799243.3</v>
          </cell>
          <cell r="G111">
            <v>12221458.396376722</v>
          </cell>
          <cell r="H111">
            <v>6.7925546235891066</v>
          </cell>
        </row>
        <row r="112">
          <cell r="A112">
            <v>36572</v>
          </cell>
          <cell r="C112" t="str">
            <v>GLOBAL</v>
          </cell>
          <cell r="E112" t="str">
            <v>USD</v>
          </cell>
          <cell r="F112">
            <v>-9137096</v>
          </cell>
          <cell r="G112">
            <v>-60879046.022061959</v>
          </cell>
          <cell r="H112">
            <v>6.6628440832910103</v>
          </cell>
        </row>
        <row r="113">
          <cell r="A113">
            <v>36586</v>
          </cell>
          <cell r="C113" t="str">
            <v>CHILI</v>
          </cell>
          <cell r="E113" t="str">
            <v>USD</v>
          </cell>
          <cell r="F113">
            <v>700000</v>
          </cell>
          <cell r="G113">
            <v>4777048.4810653348</v>
          </cell>
          <cell r="H113">
            <v>6.824354972950478</v>
          </cell>
          <cell r="I113">
            <v>356496155.30338317</v>
          </cell>
          <cell r="J113">
            <v>1.34E-2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LI_Live_Sheet"/>
      <sheetName val="Sheet15"/>
      <sheetName val="MELI_Validation_Sheet"/>
      <sheetName val="MELI_Annotation_Sheet"/>
      <sheetName val="+"/>
      <sheetName val="+ Local Currency"/>
      <sheetName val="Operationals"/>
      <sheetName val="Ancillary sheets ---&gt;"/>
      <sheetName val="FIRM DCF"/>
      <sheetName val="Latam ExRates_Average"/>
      <sheetName val="MELI_Exchange_Sheet"/>
      <sheetName val="Links"/>
      <sheetName val="Chile and Colombia"/>
      <sheetName val="MP"/>
      <sheetName val="Take-rates"/>
    </sheetNames>
    <sheetDataSet>
      <sheetData sheetId="0">
        <row r="1">
          <cell r="A1" t="str">
            <v>Issuer: MercadoLibre Inc.</v>
          </cell>
          <cell r="C1">
            <v>2489130198</v>
          </cell>
          <cell r="F1">
            <v>2006</v>
          </cell>
          <cell r="G1">
            <v>2007</v>
          </cell>
          <cell r="H1">
            <v>2008</v>
          </cell>
          <cell r="I1">
            <v>2009</v>
          </cell>
          <cell r="J1">
            <v>2010</v>
          </cell>
          <cell r="K1">
            <v>2011</v>
          </cell>
          <cell r="L1">
            <v>2012</v>
          </cell>
          <cell r="M1">
            <v>2013</v>
          </cell>
          <cell r="N1">
            <v>2014</v>
          </cell>
          <cell r="O1">
            <v>2015</v>
          </cell>
          <cell r="P1">
            <v>2016</v>
          </cell>
          <cell r="Q1">
            <v>2017</v>
          </cell>
          <cell r="R1">
            <v>2018</v>
          </cell>
          <cell r="S1">
            <v>2019</v>
          </cell>
          <cell r="T1">
            <v>2020</v>
          </cell>
          <cell r="U1">
            <v>2021</v>
          </cell>
          <cell r="V1">
            <v>2022</v>
          </cell>
          <cell r="W1">
            <v>2023</v>
          </cell>
          <cell r="X1">
            <v>2024</v>
          </cell>
          <cell r="Z1" t="str">
            <v>2007 Q1</v>
          </cell>
          <cell r="AA1" t="str">
            <v>2007 Q2</v>
          </cell>
          <cell r="AB1" t="str">
            <v>2007 Q3</v>
          </cell>
          <cell r="AC1" t="str">
            <v>2007 Q4</v>
          </cell>
          <cell r="AD1" t="str">
            <v>2008 Q1</v>
          </cell>
          <cell r="AE1" t="str">
            <v>2008 Q2</v>
          </cell>
          <cell r="AF1" t="str">
            <v>2008 Q3</v>
          </cell>
          <cell r="AG1" t="str">
            <v>2008 Q4</v>
          </cell>
          <cell r="AH1" t="str">
            <v>2009 Q1</v>
          </cell>
          <cell r="AI1" t="str">
            <v>2009 Q2</v>
          </cell>
          <cell r="AJ1" t="str">
            <v>2009 Q3</v>
          </cell>
          <cell r="AK1" t="str">
            <v>2009 Q4</v>
          </cell>
          <cell r="AL1" t="str">
            <v>2010 Q1</v>
          </cell>
          <cell r="AM1" t="str">
            <v>2010 Q2</v>
          </cell>
          <cell r="AN1" t="str">
            <v>2010 Q3</v>
          </cell>
          <cell r="AO1" t="str">
            <v>2010 Q4</v>
          </cell>
          <cell r="AP1" t="str">
            <v>2011 Q1</v>
          </cell>
          <cell r="AQ1" t="str">
            <v>2011 Q2</v>
          </cell>
          <cell r="AR1" t="str">
            <v>2011 Q3</v>
          </cell>
          <cell r="AS1" t="str">
            <v>2011 Q4</v>
          </cell>
          <cell r="AT1" t="str">
            <v>2012 Q1</v>
          </cell>
          <cell r="AU1" t="str">
            <v>2012 Q2</v>
          </cell>
          <cell r="AV1" t="str">
            <v>2012 Q3</v>
          </cell>
          <cell r="AW1" t="str">
            <v>2012 Q4</v>
          </cell>
          <cell r="AX1" t="str">
            <v>2013 Q1</v>
          </cell>
          <cell r="AY1" t="str">
            <v>2013 Q2</v>
          </cell>
          <cell r="AZ1" t="str">
            <v>2013 Q3</v>
          </cell>
          <cell r="BA1" t="str">
            <v>2013 Q4</v>
          </cell>
          <cell r="BB1" t="str">
            <v>2014 Q1</v>
          </cell>
          <cell r="BC1" t="str">
            <v>2014 Q2</v>
          </cell>
          <cell r="BD1" t="str">
            <v>2014 Q3</v>
          </cell>
          <cell r="BE1" t="str">
            <v>2014 Q4</v>
          </cell>
          <cell r="BF1" t="str">
            <v>2015 Q1</v>
          </cell>
          <cell r="BG1" t="str">
            <v>2015 Q2</v>
          </cell>
          <cell r="BH1" t="str">
            <v>2015 Q3</v>
          </cell>
          <cell r="BI1" t="str">
            <v>2015 Q4</v>
          </cell>
          <cell r="BJ1" t="str">
            <v>2016 Q1</v>
          </cell>
          <cell r="BK1" t="str">
            <v>2016 Q2</v>
          </cell>
          <cell r="BL1" t="str">
            <v>2016 Q3</v>
          </cell>
          <cell r="BM1" t="str">
            <v>2016 Q4</v>
          </cell>
          <cell r="BN1" t="str">
            <v>2017 Q1</v>
          </cell>
          <cell r="BO1" t="str">
            <v>2017 Q2</v>
          </cell>
          <cell r="BP1" t="str">
            <v>2017 Q3</v>
          </cell>
          <cell r="BQ1" t="str">
            <v>2017 Q4</v>
          </cell>
          <cell r="BR1" t="str">
            <v>2018 Q1</v>
          </cell>
          <cell r="BS1" t="str">
            <v>2018 Q2</v>
          </cell>
          <cell r="BT1" t="str">
            <v>2018 Q3</v>
          </cell>
          <cell r="BU1" t="str">
            <v>2018 Q4</v>
          </cell>
          <cell r="BV1" t="str">
            <v>2019 Q1</v>
          </cell>
          <cell r="BW1" t="str">
            <v>2019 Q2</v>
          </cell>
          <cell r="BX1" t="str">
            <v>2019 Q3</v>
          </cell>
          <cell r="BY1" t="str">
            <v>2019 Q4</v>
          </cell>
          <cell r="BZ1" t="str">
            <v>2020 Q1</v>
          </cell>
          <cell r="CA1" t="str">
            <v>2020 Q2</v>
          </cell>
          <cell r="CB1" t="str">
            <v>2020 Q3</v>
          </cell>
          <cell r="CC1" t="str">
            <v>2020 Q4</v>
          </cell>
          <cell r="CD1" t="str">
            <v>2021 Q1</v>
          </cell>
          <cell r="CE1" t="str">
            <v>2021 Q2</v>
          </cell>
          <cell r="CF1" t="str">
            <v>2021 Q3</v>
          </cell>
          <cell r="CG1" t="str">
            <v>2021 Q4</v>
          </cell>
          <cell r="CH1" t="str">
            <v>2022 Q1</v>
          </cell>
          <cell r="CI1" t="str">
            <v>2022 Q2</v>
          </cell>
          <cell r="CJ1" t="str">
            <v>2022 Q3</v>
          </cell>
          <cell r="CK1" t="str">
            <v>2022 Q4</v>
          </cell>
          <cell r="CL1" t="str">
            <v>2023 Q1</v>
          </cell>
          <cell r="CM1" t="str">
            <v>2023 Q2</v>
          </cell>
          <cell r="CN1" t="str">
            <v>2023 Q3</v>
          </cell>
          <cell r="CO1" t="str">
            <v>2023 Q4</v>
          </cell>
          <cell r="CP1" t="str">
            <v>2024 Q1</v>
          </cell>
          <cell r="CQ1" t="str">
            <v>2024 Q2</v>
          </cell>
          <cell r="CR1" t="str">
            <v>2024 Q3</v>
          </cell>
          <cell r="CS1" t="str">
            <v>2024 Q4</v>
          </cell>
        </row>
        <row r="2">
          <cell r="F2" t="str">
            <v>Actual</v>
          </cell>
          <cell r="G2" t="str">
            <v>Actual</v>
          </cell>
          <cell r="H2" t="str">
            <v>Actual</v>
          </cell>
          <cell r="I2" t="str">
            <v>Actual</v>
          </cell>
          <cell r="J2" t="str">
            <v>Actual</v>
          </cell>
          <cell r="K2" t="str">
            <v>Actual</v>
          </cell>
          <cell r="L2" t="str">
            <v>Actual</v>
          </cell>
          <cell r="M2" t="str">
            <v>Actual</v>
          </cell>
          <cell r="N2" t="str">
            <v>Actual</v>
          </cell>
          <cell r="O2" t="str">
            <v>Actual</v>
          </cell>
          <cell r="P2" t="str">
            <v>Actual</v>
          </cell>
          <cell r="Q2" t="str">
            <v>Actual</v>
          </cell>
          <cell r="R2" t="str">
            <v>Actual</v>
          </cell>
          <cell r="S2" t="str">
            <v>Actual</v>
          </cell>
          <cell r="T2" t="str">
            <v>Actual</v>
          </cell>
          <cell r="U2" t="str">
            <v>Actual</v>
          </cell>
          <cell r="V2" t="str">
            <v>Estimate</v>
          </cell>
          <cell r="W2" t="str">
            <v>Estimate</v>
          </cell>
          <cell r="X2" t="str">
            <v>Estimate</v>
          </cell>
          <cell r="Z2" t="str">
            <v>Actual</v>
          </cell>
          <cell r="AA2" t="str">
            <v>Actual</v>
          </cell>
          <cell r="AB2" t="str">
            <v>Actual</v>
          </cell>
          <cell r="AC2" t="str">
            <v>Actual</v>
          </cell>
          <cell r="AD2" t="str">
            <v>Actual</v>
          </cell>
          <cell r="AE2" t="str">
            <v>Actual</v>
          </cell>
          <cell r="AF2" t="str">
            <v>Actual</v>
          </cell>
          <cell r="AG2" t="str">
            <v>Actual</v>
          </cell>
          <cell r="AH2" t="str">
            <v>Actual</v>
          </cell>
          <cell r="AI2" t="str">
            <v>Actual</v>
          </cell>
          <cell r="AJ2" t="str">
            <v>Actual</v>
          </cell>
          <cell r="AK2" t="str">
            <v>Actual</v>
          </cell>
          <cell r="AL2" t="str">
            <v>Actual</v>
          </cell>
          <cell r="AM2" t="str">
            <v>Actual</v>
          </cell>
          <cell r="AN2" t="str">
            <v>Actual</v>
          </cell>
          <cell r="AO2" t="str">
            <v>Actual</v>
          </cell>
          <cell r="AP2" t="str">
            <v>Actual</v>
          </cell>
          <cell r="AQ2" t="str">
            <v>Actual</v>
          </cell>
          <cell r="AR2" t="str">
            <v>Actual</v>
          </cell>
          <cell r="AS2" t="str">
            <v>Actual</v>
          </cell>
          <cell r="AT2" t="str">
            <v>Actual</v>
          </cell>
          <cell r="AU2" t="str">
            <v>Actual</v>
          </cell>
          <cell r="AV2" t="str">
            <v>Actual</v>
          </cell>
          <cell r="AW2" t="str">
            <v>Actual</v>
          </cell>
          <cell r="AX2" t="str">
            <v>Actual</v>
          </cell>
          <cell r="AY2" t="str">
            <v>Actual</v>
          </cell>
          <cell r="AZ2" t="str">
            <v>Actual</v>
          </cell>
          <cell r="BA2" t="str">
            <v>Actual</v>
          </cell>
          <cell r="BB2" t="str">
            <v>Actual</v>
          </cell>
          <cell r="BC2" t="str">
            <v>Actual</v>
          </cell>
          <cell r="BD2" t="str">
            <v>Actual</v>
          </cell>
          <cell r="BE2" t="str">
            <v>Actual</v>
          </cell>
          <cell r="BF2" t="str">
            <v>Actual</v>
          </cell>
          <cell r="BG2" t="str">
            <v>Actual</v>
          </cell>
          <cell r="BH2" t="str">
            <v>Actual</v>
          </cell>
          <cell r="BI2" t="str">
            <v>Actual</v>
          </cell>
          <cell r="BJ2" t="str">
            <v>Actual</v>
          </cell>
          <cell r="BK2" t="str">
            <v>Actual</v>
          </cell>
          <cell r="BL2" t="str">
            <v>Actual</v>
          </cell>
          <cell r="BM2" t="str">
            <v>Actual</v>
          </cell>
          <cell r="BN2" t="str">
            <v>Actual</v>
          </cell>
          <cell r="BO2" t="str">
            <v>Actual</v>
          </cell>
          <cell r="BP2" t="str">
            <v>Actual</v>
          </cell>
          <cell r="BQ2" t="str">
            <v>Actual</v>
          </cell>
          <cell r="BR2" t="str">
            <v>Actual</v>
          </cell>
          <cell r="BS2" t="str">
            <v>Actual</v>
          </cell>
          <cell r="BT2" t="str">
            <v>Actual</v>
          </cell>
          <cell r="BU2" t="str">
            <v>Actual</v>
          </cell>
          <cell r="BV2" t="str">
            <v>Actual</v>
          </cell>
          <cell r="BW2" t="str">
            <v>Actual</v>
          </cell>
          <cell r="BX2" t="str">
            <v>Actual</v>
          </cell>
          <cell r="BY2" t="str">
            <v>Actual</v>
          </cell>
          <cell r="BZ2" t="str">
            <v>Actual</v>
          </cell>
          <cell r="CA2" t="str">
            <v>Actual</v>
          </cell>
          <cell r="CB2" t="str">
            <v>Actual</v>
          </cell>
          <cell r="CC2" t="str">
            <v>Actual</v>
          </cell>
          <cell r="CD2" t="str">
            <v>Actual</v>
          </cell>
          <cell r="CE2" t="str">
            <v>Actual</v>
          </cell>
          <cell r="CF2" t="str">
            <v>Actual</v>
          </cell>
          <cell r="CG2" t="str">
            <v>Actual</v>
          </cell>
          <cell r="CH2" t="str">
            <v>Actual</v>
          </cell>
          <cell r="CI2" t="str">
            <v>Estimate</v>
          </cell>
          <cell r="CJ2" t="str">
            <v>Estimate</v>
          </cell>
          <cell r="CK2" t="str">
            <v>Estimate</v>
          </cell>
          <cell r="CL2" t="str">
            <v>Estimate</v>
          </cell>
          <cell r="CM2" t="str">
            <v>Estimate</v>
          </cell>
          <cell r="CN2" t="str">
            <v>Estimate</v>
          </cell>
          <cell r="CO2" t="str">
            <v>Estimate</v>
          </cell>
          <cell r="CP2" t="str">
            <v>Estimate</v>
          </cell>
          <cell r="CQ2" t="str">
            <v>Estimate</v>
          </cell>
          <cell r="CR2" t="str">
            <v>Estimate</v>
          </cell>
          <cell r="CS2" t="str">
            <v>Estimate</v>
          </cell>
        </row>
        <row r="3">
          <cell r="F3">
            <v>39082</v>
          </cell>
          <cell r="G3">
            <v>39447</v>
          </cell>
          <cell r="H3">
            <v>39813</v>
          </cell>
          <cell r="I3">
            <v>40178</v>
          </cell>
          <cell r="J3">
            <v>40543</v>
          </cell>
          <cell r="K3">
            <v>40908</v>
          </cell>
          <cell r="L3">
            <v>41274</v>
          </cell>
          <cell r="M3">
            <v>41639</v>
          </cell>
          <cell r="N3">
            <v>42004</v>
          </cell>
          <cell r="O3">
            <v>42369</v>
          </cell>
          <cell r="P3">
            <v>42735</v>
          </cell>
          <cell r="Q3">
            <v>43100</v>
          </cell>
          <cell r="R3">
            <v>43465</v>
          </cell>
          <cell r="S3">
            <v>43830</v>
          </cell>
          <cell r="T3">
            <v>44196</v>
          </cell>
          <cell r="U3">
            <v>44561</v>
          </cell>
          <cell r="V3">
            <v>44926</v>
          </cell>
          <cell r="W3">
            <v>45291</v>
          </cell>
          <cell r="X3">
            <v>45657</v>
          </cell>
          <cell r="Z3">
            <v>39172</v>
          </cell>
          <cell r="AA3">
            <v>39263</v>
          </cell>
          <cell r="AB3">
            <v>39355</v>
          </cell>
          <cell r="AC3">
            <v>39447</v>
          </cell>
          <cell r="AD3">
            <v>39538</v>
          </cell>
          <cell r="AE3">
            <v>39629</v>
          </cell>
          <cell r="AF3">
            <v>39721</v>
          </cell>
          <cell r="AG3">
            <v>39813</v>
          </cell>
          <cell r="AH3">
            <v>39903</v>
          </cell>
          <cell r="AI3">
            <v>39994</v>
          </cell>
          <cell r="AJ3">
            <v>40086</v>
          </cell>
          <cell r="AK3">
            <v>40178</v>
          </cell>
          <cell r="AL3">
            <v>40268</v>
          </cell>
          <cell r="AM3">
            <v>40359</v>
          </cell>
          <cell r="AN3">
            <v>40451</v>
          </cell>
          <cell r="AO3">
            <v>40543</v>
          </cell>
          <cell r="AP3">
            <v>40633</v>
          </cell>
          <cell r="AQ3">
            <v>40724</v>
          </cell>
          <cell r="AR3">
            <v>40816</v>
          </cell>
          <cell r="AS3">
            <v>40908</v>
          </cell>
          <cell r="AT3">
            <v>40999</v>
          </cell>
          <cell r="AU3">
            <v>41090</v>
          </cell>
          <cell r="AV3">
            <v>41182</v>
          </cell>
          <cell r="AW3">
            <v>41274</v>
          </cell>
          <cell r="AX3">
            <v>41364</v>
          </cell>
          <cell r="AY3">
            <v>41455</v>
          </cell>
          <cell r="AZ3">
            <v>41547</v>
          </cell>
          <cell r="BA3">
            <v>41639</v>
          </cell>
          <cell r="BB3">
            <v>41729</v>
          </cell>
          <cell r="BC3">
            <v>41820</v>
          </cell>
          <cell r="BD3">
            <v>41912</v>
          </cell>
          <cell r="BE3">
            <v>42004</v>
          </cell>
          <cell r="BF3">
            <v>42094</v>
          </cell>
          <cell r="BG3">
            <v>42185</v>
          </cell>
          <cell r="BH3">
            <v>42277</v>
          </cell>
          <cell r="BI3">
            <v>42369</v>
          </cell>
          <cell r="BJ3">
            <v>42460</v>
          </cell>
          <cell r="BK3">
            <v>42551</v>
          </cell>
          <cell r="BL3">
            <v>42643</v>
          </cell>
          <cell r="BM3">
            <v>42735</v>
          </cell>
          <cell r="BN3">
            <v>42825</v>
          </cell>
          <cell r="BO3">
            <v>42916</v>
          </cell>
          <cell r="BP3">
            <v>43008</v>
          </cell>
          <cell r="BQ3">
            <v>43100</v>
          </cell>
          <cell r="BR3">
            <v>43190</v>
          </cell>
          <cell r="BS3">
            <v>43281</v>
          </cell>
          <cell r="BT3">
            <v>43373</v>
          </cell>
          <cell r="BU3">
            <v>43465</v>
          </cell>
          <cell r="BV3">
            <v>43555</v>
          </cell>
          <cell r="BW3">
            <v>43646</v>
          </cell>
          <cell r="BX3">
            <v>43738</v>
          </cell>
          <cell r="BY3">
            <v>43830</v>
          </cell>
          <cell r="BZ3">
            <v>43921</v>
          </cell>
          <cell r="CA3">
            <v>44012</v>
          </cell>
          <cell r="CB3">
            <v>44104</v>
          </cell>
          <cell r="CC3">
            <v>44196</v>
          </cell>
          <cell r="CD3">
            <v>44286</v>
          </cell>
          <cell r="CE3">
            <v>44377</v>
          </cell>
          <cell r="CF3">
            <v>44469</v>
          </cell>
          <cell r="CG3">
            <v>44561</v>
          </cell>
          <cell r="CH3">
            <v>44651</v>
          </cell>
          <cell r="CI3">
            <v>44742</v>
          </cell>
          <cell r="CJ3">
            <v>44834</v>
          </cell>
          <cell r="CK3">
            <v>44926</v>
          </cell>
          <cell r="CL3">
            <v>45016</v>
          </cell>
          <cell r="CM3">
            <v>45107</v>
          </cell>
          <cell r="CN3">
            <v>45199</v>
          </cell>
          <cell r="CO3">
            <v>45291</v>
          </cell>
          <cell r="CP3">
            <v>45382</v>
          </cell>
          <cell r="CQ3">
            <v>45473</v>
          </cell>
          <cell r="CR3">
            <v>45565</v>
          </cell>
          <cell r="CS3">
            <v>45657</v>
          </cell>
        </row>
        <row r="4">
          <cell r="A4" t="str">
            <v>Issuer: MercadoLibre Inc.</v>
          </cell>
          <cell r="B4" t="str">
            <v>15YZPH</v>
          </cell>
        </row>
        <row r="5">
          <cell r="A5" t="str">
            <v>Reference Data</v>
          </cell>
        </row>
        <row r="6">
          <cell r="B6" t="str">
            <v>Issuer Name</v>
          </cell>
          <cell r="C6" t="str">
            <v>Issuer Name</v>
          </cell>
          <cell r="E6" t="str">
            <v>MercadoLibre Inc.</v>
          </cell>
        </row>
        <row r="7">
          <cell r="B7" t="str">
            <v>Reporting Currency</v>
          </cell>
          <cell r="C7" t="str">
            <v>CURRENCY_ISO</v>
          </cell>
          <cell r="E7" t="str">
            <v>USD</v>
          </cell>
        </row>
        <row r="8">
          <cell r="A8" t="str">
            <v>General Information</v>
          </cell>
        </row>
        <row r="9">
          <cell r="B9" t="str">
            <v>M&amp;A probability (1 = high, 3 = low)</v>
          </cell>
          <cell r="C9" t="str">
            <v>MA_PROB</v>
          </cell>
          <cell r="E9">
            <v>3</v>
          </cell>
        </row>
        <row r="10">
          <cell r="A10" t="str">
            <v>Income Statement</v>
          </cell>
        </row>
        <row r="11">
          <cell r="B11" t="str">
            <v>Sales, net revenue</v>
          </cell>
          <cell r="C11" t="str">
            <v>SALES</v>
          </cell>
          <cell r="D11" t="str">
            <v>USD</v>
          </cell>
          <cell r="G11">
            <v>85.126340999999996</v>
          </cell>
          <cell r="H11">
            <v>137.02261999999999</v>
          </cell>
          <cell r="I11">
            <v>172.84362100000001</v>
          </cell>
          <cell r="J11">
            <v>216.71571399999999</v>
          </cell>
          <cell r="K11">
            <v>298.931625</v>
          </cell>
          <cell r="L11">
            <v>373.601494</v>
          </cell>
          <cell r="M11">
            <v>472.59474899999998</v>
          </cell>
          <cell r="N11">
            <v>556.53600100000006</v>
          </cell>
          <cell r="O11">
            <v>651.74699999999996</v>
          </cell>
          <cell r="P11">
            <v>844.39599999999996</v>
          </cell>
          <cell r="Q11">
            <v>1216.779</v>
          </cell>
          <cell r="R11">
            <v>1439.653</v>
          </cell>
          <cell r="S11">
            <v>2296.3139999999999</v>
          </cell>
          <cell r="T11">
            <v>3973.4650000000001</v>
          </cell>
          <cell r="U11">
            <v>7069.4089999999997</v>
          </cell>
          <cell r="V11">
            <v>10608.2823743431</v>
          </cell>
          <cell r="W11">
            <v>13047.0584490119</v>
          </cell>
          <cell r="X11">
            <v>16126.2350804908</v>
          </cell>
          <cell r="Z11">
            <v>16.459337000000001</v>
          </cell>
          <cell r="AA11">
            <v>18.973288</v>
          </cell>
          <cell r="AB11">
            <v>22.800129999999999</v>
          </cell>
          <cell r="AC11">
            <v>26.893585999999999</v>
          </cell>
          <cell r="AD11">
            <v>28.840730000000001</v>
          </cell>
          <cell r="AE11">
            <v>34.471508</v>
          </cell>
          <cell r="AF11">
            <v>40.260643000000002</v>
          </cell>
          <cell r="AG11">
            <v>33.449739000000001</v>
          </cell>
          <cell r="AH11">
            <v>32.322501000000003</v>
          </cell>
          <cell r="AI11">
            <v>40.901798999999997</v>
          </cell>
          <cell r="AJ11">
            <v>50.599276000000003</v>
          </cell>
          <cell r="AK11">
            <v>49.020045000000003</v>
          </cell>
          <cell r="AL11">
            <v>45.937773999999997</v>
          </cell>
          <cell r="AM11">
            <v>52.510331000000001</v>
          </cell>
          <cell r="AN11">
            <v>55.951377999999998</v>
          </cell>
          <cell r="AO11">
            <v>62.316231000000002</v>
          </cell>
          <cell r="AP11">
            <v>61.459668000000001</v>
          </cell>
          <cell r="AQ11">
            <v>69.378159999999994</v>
          </cell>
          <cell r="AR11">
            <v>81.628144000000006</v>
          </cell>
          <cell r="AS11">
            <v>86.465653000000003</v>
          </cell>
          <cell r="AT11">
            <v>83.736006000000003</v>
          </cell>
          <cell r="AU11">
            <v>88.844059000000001</v>
          </cell>
          <cell r="AV11">
            <v>97.266784000000001</v>
          </cell>
          <cell r="AW11">
            <v>103.754645</v>
          </cell>
          <cell r="AX11">
            <v>102.725747</v>
          </cell>
          <cell r="AY11">
            <v>112.18340000000001</v>
          </cell>
          <cell r="AZ11">
            <v>123.055431</v>
          </cell>
          <cell r="BA11">
            <v>134.63017099999999</v>
          </cell>
          <cell r="BB11">
            <v>115.382319</v>
          </cell>
          <cell r="BC11">
            <v>131.84913900000001</v>
          </cell>
          <cell r="BD11">
            <v>147.93489500000001</v>
          </cell>
          <cell r="BE11">
            <v>161.36964800000001</v>
          </cell>
          <cell r="BF11">
            <v>148.06</v>
          </cell>
          <cell r="BG11">
            <v>154.31399999999999</v>
          </cell>
          <cell r="BH11">
            <v>168.64099999999999</v>
          </cell>
          <cell r="BI11">
            <v>180.732</v>
          </cell>
          <cell r="BJ11">
            <v>157.63</v>
          </cell>
          <cell r="BK11">
            <v>199.64400000000001</v>
          </cell>
          <cell r="BL11">
            <v>230.84700000000001</v>
          </cell>
          <cell r="BM11">
            <v>256.27499999999998</v>
          </cell>
          <cell r="BN11">
            <v>269.8</v>
          </cell>
          <cell r="BO11">
            <v>283.89999999999998</v>
          </cell>
          <cell r="BP11">
            <v>305</v>
          </cell>
          <cell r="BQ11">
            <v>358.07900000000001</v>
          </cell>
          <cell r="BR11">
            <v>320.976</v>
          </cell>
          <cell r="BS11">
            <v>335.37700000000001</v>
          </cell>
          <cell r="BT11">
            <v>355.28100000000001</v>
          </cell>
          <cell r="BU11">
            <v>428.01900000000001</v>
          </cell>
          <cell r="BV11">
            <v>473.77</v>
          </cell>
          <cell r="BW11">
            <v>545.24199999999996</v>
          </cell>
          <cell r="BX11">
            <v>603.03099999999995</v>
          </cell>
          <cell r="BY11">
            <v>674.27099999999996</v>
          </cell>
          <cell r="BZ11">
            <v>652.09100000000001</v>
          </cell>
          <cell r="CA11">
            <v>878.36900000000003</v>
          </cell>
          <cell r="CB11">
            <v>1115.701</v>
          </cell>
          <cell r="CC11">
            <v>1327.3040000000001</v>
          </cell>
          <cell r="CD11">
            <v>1378.441</v>
          </cell>
          <cell r="CE11">
            <v>1702.75</v>
          </cell>
          <cell r="CF11">
            <v>1857.452</v>
          </cell>
          <cell r="CG11">
            <v>2130.7660000000001</v>
          </cell>
          <cell r="CH11">
            <v>2248</v>
          </cell>
          <cell r="CI11">
            <v>2595.6987993238599</v>
          </cell>
          <cell r="CJ11">
            <v>2816.0729285327302</v>
          </cell>
          <cell r="CK11">
            <v>2948.5106464865298</v>
          </cell>
          <cell r="CL11">
            <v>2747.0696990495398</v>
          </cell>
          <cell r="CM11">
            <v>3081.7194231182798</v>
          </cell>
          <cell r="CN11">
            <v>3433.7116493932299</v>
          </cell>
          <cell r="CO11">
            <v>3784.5576774508399</v>
          </cell>
          <cell r="CP11">
            <v>3383.3524237045299</v>
          </cell>
          <cell r="CQ11">
            <v>3809.0223426062998</v>
          </cell>
          <cell r="CR11">
            <v>4260.2575998396196</v>
          </cell>
          <cell r="CS11">
            <v>4673.6027143403298</v>
          </cell>
        </row>
        <row r="12">
          <cell r="B12" t="str">
            <v>Cost of goods sold, COGS</v>
          </cell>
          <cell r="C12" t="str">
            <v>COST_GD_SD</v>
          </cell>
          <cell r="D12" t="str">
            <v>USD</v>
          </cell>
          <cell r="G12">
            <v>-18.361135000000001</v>
          </cell>
          <cell r="H12">
            <v>-27.533875999999999</v>
          </cell>
          <cell r="I12">
            <v>-35.95805</v>
          </cell>
          <cell r="J12">
            <v>-46.549846000000002</v>
          </cell>
          <cell r="K12">
            <v>-72.055834000000004</v>
          </cell>
          <cell r="L12">
            <v>-98.085644000000002</v>
          </cell>
          <cell r="M12">
            <v>-130.076875</v>
          </cell>
          <cell r="N12">
            <v>-158.97800100000001</v>
          </cell>
          <cell r="O12">
            <v>-214.994</v>
          </cell>
          <cell r="P12">
            <v>-307.53899999999999</v>
          </cell>
          <cell r="Q12">
            <v>-497.18</v>
          </cell>
          <cell r="R12">
            <v>-742.64400000000001</v>
          </cell>
          <cell r="S12">
            <v>-1194.191</v>
          </cell>
          <cell r="T12">
            <v>-2264.2550000000001</v>
          </cell>
          <cell r="U12">
            <v>-4064.357</v>
          </cell>
          <cell r="V12">
            <v>-5714.7810318111897</v>
          </cell>
          <cell r="W12">
            <v>-6903.0304346885696</v>
          </cell>
          <cell r="X12">
            <v>-8370.7972251669507</v>
          </cell>
          <cell r="Z12">
            <v>-3.5755349999999999</v>
          </cell>
          <cell r="AA12">
            <v>-3.9999220000000002</v>
          </cell>
          <cell r="AB12">
            <v>-4.8820480000000002</v>
          </cell>
          <cell r="AC12">
            <v>-5.9036299999999997</v>
          </cell>
          <cell r="AD12">
            <v>-6.018281</v>
          </cell>
          <cell r="AE12">
            <v>-6.9015029999999999</v>
          </cell>
          <cell r="AF12">
            <v>-8.1538620000000002</v>
          </cell>
          <cell r="AG12">
            <v>-6.4602300000000001</v>
          </cell>
          <cell r="AH12">
            <v>-6.6339860000000002</v>
          </cell>
          <cell r="AI12">
            <v>-8.5954770000000007</v>
          </cell>
          <cell r="AJ12">
            <v>-10.390670999999999</v>
          </cell>
          <cell r="AK12">
            <v>-10.337916</v>
          </cell>
          <cell r="AL12">
            <v>-9.8930509999999998</v>
          </cell>
          <cell r="AM12">
            <v>-11.411561000000001</v>
          </cell>
          <cell r="AN12">
            <v>-11.450919000000001</v>
          </cell>
          <cell r="AO12">
            <v>-13.794314999999999</v>
          </cell>
          <cell r="AP12">
            <v>-14.331702999999999</v>
          </cell>
          <cell r="AQ12">
            <v>-16.939118000000001</v>
          </cell>
          <cell r="AR12">
            <v>-20.060473999999999</v>
          </cell>
          <cell r="AS12">
            <v>-20.724539</v>
          </cell>
          <cell r="AT12">
            <v>-21.096297</v>
          </cell>
          <cell r="AU12">
            <v>-23.892880999999999</v>
          </cell>
          <cell r="AV12">
            <v>-25.693605000000002</v>
          </cell>
          <cell r="AW12">
            <v>-27.402861000000001</v>
          </cell>
          <cell r="AX12">
            <v>-28.649166999999998</v>
          </cell>
          <cell r="AY12">
            <v>-31.077210999999998</v>
          </cell>
          <cell r="AZ12">
            <v>-34.144989000000002</v>
          </cell>
          <cell r="BA12">
            <v>-36.205508000000002</v>
          </cell>
          <cell r="BB12">
            <v>-31.539664999999999</v>
          </cell>
          <cell r="BC12">
            <v>-36.371538999999999</v>
          </cell>
          <cell r="BD12">
            <v>-43.401676999999999</v>
          </cell>
          <cell r="BE12">
            <v>-47.665120000000002</v>
          </cell>
          <cell r="BF12">
            <v>-44.707999999999998</v>
          </cell>
          <cell r="BG12">
            <v>-50.311</v>
          </cell>
          <cell r="BH12">
            <v>-56.813000000000002</v>
          </cell>
          <cell r="BI12">
            <v>-63.161999999999999</v>
          </cell>
          <cell r="BJ12">
            <v>-55.448</v>
          </cell>
          <cell r="BK12">
            <v>-73.346000000000004</v>
          </cell>
          <cell r="BL12">
            <v>-85.198999999999998</v>
          </cell>
          <cell r="BM12">
            <v>-93.546000000000006</v>
          </cell>
          <cell r="BN12">
            <v>-100.944</v>
          </cell>
          <cell r="BO12">
            <v>-112.346</v>
          </cell>
          <cell r="BP12">
            <v>-129.173</v>
          </cell>
          <cell r="BQ12">
            <v>-154.71700000000001</v>
          </cell>
          <cell r="BR12">
            <v>-158.21799999999999</v>
          </cell>
          <cell r="BS12">
            <v>-175.62799999999999</v>
          </cell>
          <cell r="BT12">
            <v>-185.56299999999999</v>
          </cell>
          <cell r="BU12">
            <v>-223.23500000000001</v>
          </cell>
          <cell r="BV12">
            <v>-236.76599999999999</v>
          </cell>
          <cell r="BW12">
            <v>-272.81200000000001</v>
          </cell>
          <cell r="BX12">
            <v>-318.68900000000002</v>
          </cell>
          <cell r="BY12">
            <v>-365.92399999999998</v>
          </cell>
          <cell r="BZ12">
            <v>-339.27699999999999</v>
          </cell>
          <cell r="CA12">
            <v>-451.197</v>
          </cell>
          <cell r="CB12">
            <v>-635.51099999999997</v>
          </cell>
          <cell r="CC12">
            <v>-838.27</v>
          </cell>
          <cell r="CD12">
            <v>-787.06399999999996</v>
          </cell>
          <cell r="CE12">
            <v>-948.83</v>
          </cell>
          <cell r="CF12">
            <v>-1050.8620000000001</v>
          </cell>
          <cell r="CG12">
            <v>-1277.6010000000001</v>
          </cell>
          <cell r="CH12">
            <v>-1175</v>
          </cell>
          <cell r="CI12">
            <v>-1394.4973537815199</v>
          </cell>
          <cell r="CJ12">
            <v>-1480.5632759790301</v>
          </cell>
          <cell r="CK12">
            <v>-1664.7204020506399</v>
          </cell>
          <cell r="CL12">
            <v>-1408.38646332232</v>
          </cell>
          <cell r="CM12">
            <v>-1624.78690812267</v>
          </cell>
          <cell r="CN12">
            <v>-1770.95255370003</v>
          </cell>
          <cell r="CO12">
            <v>-2098.9045095435499</v>
          </cell>
          <cell r="CP12">
            <v>-1700.76671391595</v>
          </cell>
          <cell r="CQ12">
            <v>-1970.1554294994701</v>
          </cell>
          <cell r="CR12">
            <v>-2154.64484784663</v>
          </cell>
          <cell r="CS12">
            <v>-2545.2302339049002</v>
          </cell>
        </row>
        <row r="13">
          <cell r="B13" t="str">
            <v>SG&amp;A, selling, general and admin. expense</v>
          </cell>
          <cell r="C13" t="str">
            <v>SEL_GL_AD</v>
          </cell>
          <cell r="D13" t="str">
            <v>USD</v>
          </cell>
          <cell r="G13">
            <v>-40.822203999999999</v>
          </cell>
          <cell r="H13">
            <v>-64.655111000000005</v>
          </cell>
          <cell r="I13">
            <v>-68.708765999999997</v>
          </cell>
          <cell r="J13">
            <v>-79.711314000000002</v>
          </cell>
          <cell r="K13">
            <v>-103.7538376</v>
          </cell>
          <cell r="L13">
            <v>-117.46795400000001</v>
          </cell>
          <cell r="M13">
            <v>-148.091083</v>
          </cell>
          <cell r="N13">
            <v>-223.48750000000001</v>
          </cell>
          <cell r="O13">
            <v>-221.18</v>
          </cell>
          <cell r="P13">
            <v>-244.32400000000001</v>
          </cell>
          <cell r="Q13">
            <v>-452.15</v>
          </cell>
          <cell r="R13">
            <v>-620.21699999999998</v>
          </cell>
          <cell r="S13">
            <v>-1031.4770000000001</v>
          </cell>
          <cell r="T13">
            <v>-1229.0440000000001</v>
          </cell>
          <cell r="U13">
            <v>-1974.021</v>
          </cell>
          <cell r="V13">
            <v>-3212.16206859672</v>
          </cell>
          <cell r="W13">
            <v>-4127.5419329025699</v>
          </cell>
          <cell r="X13">
            <v>-5191.8077202798904</v>
          </cell>
          <cell r="Z13">
            <v>-8.9915129999999994</v>
          </cell>
          <cell r="AA13">
            <v>-9.1413259999999994</v>
          </cell>
          <cell r="AB13">
            <v>-10.466393999999999</v>
          </cell>
          <cell r="AC13">
            <v>-12.222970999999999</v>
          </cell>
          <cell r="AD13">
            <v>-14.535736</v>
          </cell>
          <cell r="AE13">
            <v>-17.691355000000001</v>
          </cell>
          <cell r="AF13">
            <v>-18.686236000000001</v>
          </cell>
          <cell r="AG13">
            <v>-13.741784000000001</v>
          </cell>
          <cell r="AH13">
            <v>-16.287552000000002</v>
          </cell>
          <cell r="AI13">
            <v>-16.806892999999999</v>
          </cell>
          <cell r="AJ13">
            <v>-17.930819</v>
          </cell>
          <cell r="AK13">
            <v>-17.683502000000001</v>
          </cell>
          <cell r="AL13">
            <v>-17.315681999999999</v>
          </cell>
          <cell r="AM13">
            <v>-18.307736999999999</v>
          </cell>
          <cell r="AN13">
            <v>-20.965277</v>
          </cell>
          <cell r="AO13">
            <v>-23.122617999999999</v>
          </cell>
          <cell r="AP13">
            <v>-22.679919000000002</v>
          </cell>
          <cell r="AQ13">
            <v>-25.368753000000002</v>
          </cell>
          <cell r="AR13">
            <v>-25.678927999999999</v>
          </cell>
          <cell r="AS13">
            <v>-30.026237600000002</v>
          </cell>
          <cell r="AT13">
            <v>-30.122890999999999</v>
          </cell>
          <cell r="AU13">
            <v>-26.932438999999999</v>
          </cell>
          <cell r="AV13">
            <v>-29.876190999999999</v>
          </cell>
          <cell r="AW13">
            <v>-30.536432999999999</v>
          </cell>
          <cell r="AX13">
            <v>-36.123007000000001</v>
          </cell>
          <cell r="AY13">
            <v>-35.896633999999999</v>
          </cell>
          <cell r="AZ13">
            <v>-39.436793000000002</v>
          </cell>
          <cell r="BA13">
            <v>-36.634649000000003</v>
          </cell>
          <cell r="BB13">
            <v>-37.584369000000002</v>
          </cell>
          <cell r="BC13">
            <v>-89.649580999999998</v>
          </cell>
          <cell r="BD13">
            <v>-43.812562</v>
          </cell>
          <cell r="BE13">
            <v>-52.440987999999997</v>
          </cell>
          <cell r="BF13">
            <v>-60.561999999999998</v>
          </cell>
          <cell r="BG13">
            <v>-49.73</v>
          </cell>
          <cell r="BH13">
            <v>-49.506</v>
          </cell>
          <cell r="BI13">
            <v>-61.381999999999998</v>
          </cell>
          <cell r="BJ13">
            <v>-49.752000000000002</v>
          </cell>
          <cell r="BK13">
            <v>-69.894999999999996</v>
          </cell>
          <cell r="BL13">
            <v>-65.873000000000005</v>
          </cell>
          <cell r="BM13">
            <v>-71.804000000000002</v>
          </cell>
          <cell r="BN13">
            <v>-75.239999999999995</v>
          </cell>
          <cell r="BO13">
            <v>-111.191</v>
          </cell>
          <cell r="BP13">
            <v>-115.905</v>
          </cell>
          <cell r="BQ13">
            <v>-233.81399999999999</v>
          </cell>
          <cell r="BR13">
            <v>-153.78100000000001</v>
          </cell>
          <cell r="BS13">
            <v>-154.553</v>
          </cell>
          <cell r="BT13">
            <v>-145.24299999999999</v>
          </cell>
          <cell r="BU13">
            <v>-166.64</v>
          </cell>
          <cell r="BV13">
            <v>-174.49600000000001</v>
          </cell>
          <cell r="BW13">
            <v>-230.995</v>
          </cell>
          <cell r="BX13">
            <v>-306.77199999999999</v>
          </cell>
          <cell r="BY13">
            <v>-319.214</v>
          </cell>
          <cell r="BZ13">
            <v>-269.07299999999998</v>
          </cell>
          <cell r="CA13">
            <v>-254.48</v>
          </cell>
          <cell r="CB13">
            <v>-308.32</v>
          </cell>
          <cell r="CC13">
            <v>-397.17099999999999</v>
          </cell>
          <cell r="CD13">
            <v>-374.49799999999999</v>
          </cell>
          <cell r="CE13">
            <v>-440.77</v>
          </cell>
          <cell r="CF13">
            <v>-508.541</v>
          </cell>
          <cell r="CG13">
            <v>-650.21199999999999</v>
          </cell>
          <cell r="CH13">
            <v>-700</v>
          </cell>
          <cell r="CI13">
            <v>-749.34643171675805</v>
          </cell>
          <cell r="CJ13">
            <v>-831.03851998290804</v>
          </cell>
          <cell r="CK13">
            <v>-931.77711689705404</v>
          </cell>
          <cell r="CL13">
            <v>-887.39588847364496</v>
          </cell>
          <cell r="CM13">
            <v>-959.14817468954902</v>
          </cell>
          <cell r="CN13">
            <v>-1125.5711799111</v>
          </cell>
          <cell r="CO13">
            <v>-1155.4266898282699</v>
          </cell>
          <cell r="CP13">
            <v>-1117.2439592287501</v>
          </cell>
          <cell r="CQ13">
            <v>-1212.4202000461401</v>
          </cell>
          <cell r="CR13">
            <v>-1422.1440567351799</v>
          </cell>
          <cell r="CS13">
            <v>-1439.9995042698199</v>
          </cell>
        </row>
        <row r="14">
          <cell r="B14" t="str">
            <v>Total operating expense</v>
          </cell>
          <cell r="C14" t="str">
            <v>OP_COST</v>
          </cell>
          <cell r="D14" t="str">
            <v>USD</v>
          </cell>
          <cell r="G14">
            <v>-59.183338999999997</v>
          </cell>
          <cell r="H14">
            <v>-92.188986999999997</v>
          </cell>
          <cell r="I14">
            <v>-104.666816</v>
          </cell>
          <cell r="J14">
            <v>-126.26116</v>
          </cell>
          <cell r="K14">
            <v>-175.8096716</v>
          </cell>
          <cell r="L14">
            <v>-215.55359799999999</v>
          </cell>
          <cell r="M14">
            <v>-278.167958</v>
          </cell>
          <cell r="N14">
            <v>-382.46550100000002</v>
          </cell>
          <cell r="O14">
            <v>-436.17399999999998</v>
          </cell>
          <cell r="P14">
            <v>-551.86300000000006</v>
          </cell>
          <cell r="Q14">
            <v>-949.33</v>
          </cell>
          <cell r="R14">
            <v>-1362.8610000000001</v>
          </cell>
          <cell r="S14">
            <v>-2225.6680000000001</v>
          </cell>
          <cell r="T14">
            <v>-3493.299</v>
          </cell>
          <cell r="U14">
            <v>-6038.3779999999997</v>
          </cell>
          <cell r="V14">
            <v>-8926.9431004079106</v>
          </cell>
          <cell r="W14">
            <v>-11030.572367591099</v>
          </cell>
          <cell r="X14">
            <v>-13562.604945446799</v>
          </cell>
          <cell r="Z14">
            <v>-12.567048</v>
          </cell>
          <cell r="AA14">
            <v>-13.141247999999999</v>
          </cell>
          <cell r="AB14">
            <v>-15.348442</v>
          </cell>
          <cell r="AC14">
            <v>-18.126601000000001</v>
          </cell>
          <cell r="AD14">
            <v>-20.554017000000002</v>
          </cell>
          <cell r="AE14">
            <v>-24.592858</v>
          </cell>
          <cell r="AF14">
            <v>-26.840098000000001</v>
          </cell>
          <cell r="AG14">
            <v>-20.202013999999998</v>
          </cell>
          <cell r="AH14">
            <v>-22.921538000000002</v>
          </cell>
          <cell r="AI14">
            <v>-25.402370000000001</v>
          </cell>
          <cell r="AJ14">
            <v>-28.321490000000001</v>
          </cell>
          <cell r="AK14">
            <v>-28.021418000000001</v>
          </cell>
          <cell r="AL14">
            <v>-27.208732999999999</v>
          </cell>
          <cell r="AM14">
            <v>-29.719297999999998</v>
          </cell>
          <cell r="AN14">
            <v>-32.416195999999999</v>
          </cell>
          <cell r="AO14">
            <v>-36.916933</v>
          </cell>
          <cell r="AP14">
            <v>-37.011622000000003</v>
          </cell>
          <cell r="AQ14">
            <v>-42.307870999999999</v>
          </cell>
          <cell r="AR14">
            <v>-45.739401999999998</v>
          </cell>
          <cell r="AS14">
            <v>-50.750776600000002</v>
          </cell>
          <cell r="AT14">
            <v>-51.219188000000003</v>
          </cell>
          <cell r="AU14">
            <v>-50.825319999999998</v>
          </cell>
          <cell r="AV14">
            <v>-55.569795999999997</v>
          </cell>
          <cell r="AW14">
            <v>-57.939293999999997</v>
          </cell>
          <cell r="AX14">
            <v>-64.772174000000007</v>
          </cell>
          <cell r="AY14">
            <v>-66.973844999999997</v>
          </cell>
          <cell r="AZ14">
            <v>-73.581782000000004</v>
          </cell>
          <cell r="BA14">
            <v>-72.840157000000005</v>
          </cell>
          <cell r="BB14">
            <v>-69.124033999999995</v>
          </cell>
          <cell r="BC14">
            <v>-126.02112</v>
          </cell>
          <cell r="BD14">
            <v>-87.214239000000006</v>
          </cell>
          <cell r="BE14">
            <v>-100.10610800000001</v>
          </cell>
          <cell r="BF14">
            <v>-105.27</v>
          </cell>
          <cell r="BG14">
            <v>-100.041</v>
          </cell>
          <cell r="BH14">
            <v>-106.319</v>
          </cell>
          <cell r="BI14">
            <v>-124.544</v>
          </cell>
          <cell r="BJ14">
            <v>-105.2</v>
          </cell>
          <cell r="BK14">
            <v>-143.24100000000001</v>
          </cell>
          <cell r="BL14">
            <v>-151.072</v>
          </cell>
          <cell r="BM14">
            <v>-165.35</v>
          </cell>
          <cell r="BN14">
            <v>-176.184</v>
          </cell>
          <cell r="BO14">
            <v>-223.53700000000001</v>
          </cell>
          <cell r="BP14">
            <v>-245.078</v>
          </cell>
          <cell r="BQ14">
            <v>-388.53100000000001</v>
          </cell>
          <cell r="BR14">
            <v>-311.99900000000002</v>
          </cell>
          <cell r="BS14">
            <v>-330.18099999999998</v>
          </cell>
          <cell r="BT14">
            <v>-330.80599999999998</v>
          </cell>
          <cell r="BU14">
            <v>-389.875</v>
          </cell>
          <cell r="BV14">
            <v>-411.262</v>
          </cell>
          <cell r="BW14">
            <v>-503.80700000000002</v>
          </cell>
          <cell r="BX14">
            <v>-625.46100000000001</v>
          </cell>
          <cell r="BY14">
            <v>-685.13800000000003</v>
          </cell>
          <cell r="BZ14">
            <v>-608.35</v>
          </cell>
          <cell r="CA14">
            <v>-705.67700000000002</v>
          </cell>
          <cell r="CB14">
            <v>-943.83100000000002</v>
          </cell>
          <cell r="CC14">
            <v>-1235.441</v>
          </cell>
          <cell r="CD14">
            <v>-1161.5619999999999</v>
          </cell>
          <cell r="CE14">
            <v>-1389.6</v>
          </cell>
          <cell r="CF14">
            <v>-1559.403</v>
          </cell>
          <cell r="CG14">
            <v>-1927.8130000000001</v>
          </cell>
          <cell r="CH14">
            <v>-1875</v>
          </cell>
          <cell r="CI14">
            <v>-2143.8437854982799</v>
          </cell>
          <cell r="CJ14">
            <v>-2311.6017959619398</v>
          </cell>
          <cell r="CK14">
            <v>-2596.4975189477</v>
          </cell>
          <cell r="CL14">
            <v>-2295.78235179596</v>
          </cell>
          <cell r="CM14">
            <v>-2583.9350828122201</v>
          </cell>
          <cell r="CN14">
            <v>-2896.52373361113</v>
          </cell>
          <cell r="CO14">
            <v>-3254.3311993718198</v>
          </cell>
          <cell r="CP14">
            <v>-2818.0106731446999</v>
          </cell>
          <cell r="CQ14">
            <v>-3182.5756295456099</v>
          </cell>
          <cell r="CR14">
            <v>-3576.7889045818101</v>
          </cell>
          <cell r="CS14">
            <v>-3985.2297381747198</v>
          </cell>
        </row>
        <row r="15">
          <cell r="B15" t="str">
            <v>R&amp;D expense</v>
          </cell>
          <cell r="C15" t="str">
            <v>RD_EXP</v>
          </cell>
          <cell r="D15" t="str">
            <v>USD</v>
          </cell>
          <cell r="G15">
            <v>-4.2811820000000003</v>
          </cell>
          <cell r="H15">
            <v>-7.3097019999999997</v>
          </cell>
          <cell r="I15">
            <v>-12.1430884</v>
          </cell>
          <cell r="J15">
            <v>-15.855992000000001</v>
          </cell>
          <cell r="K15">
            <v>-23.349786300000002</v>
          </cell>
          <cell r="L15">
            <v>-28.390024</v>
          </cell>
          <cell r="M15">
            <v>-40.888133000000003</v>
          </cell>
          <cell r="N15">
            <v>-53.599639000000003</v>
          </cell>
          <cell r="O15">
            <v>-76.42</v>
          </cell>
          <cell r="P15">
            <v>-98.478999999999999</v>
          </cell>
          <cell r="Q15">
            <v>-127.181</v>
          </cell>
          <cell r="R15">
            <v>-146.20699999999999</v>
          </cell>
          <cell r="S15">
            <v>-223.80699999999999</v>
          </cell>
          <cell r="T15">
            <v>-352.47399999999999</v>
          </cell>
          <cell r="U15">
            <v>-590.32799999999997</v>
          </cell>
          <cell r="V15">
            <v>-1046.6133474166099</v>
          </cell>
          <cell r="W15">
            <v>-1108.9999681660099</v>
          </cell>
          <cell r="X15">
            <v>-1249.78321873804</v>
          </cell>
          <cell r="Z15">
            <v>-0.88542500000000002</v>
          </cell>
          <cell r="AA15">
            <v>-1.029096</v>
          </cell>
          <cell r="AB15">
            <v>-1.154317</v>
          </cell>
          <cell r="AC15">
            <v>-1.2123440000000001</v>
          </cell>
          <cell r="AD15">
            <v>-1.7445109999999999</v>
          </cell>
          <cell r="AE15">
            <v>-1.73078</v>
          </cell>
          <cell r="AF15">
            <v>-1.7446079999999999</v>
          </cell>
          <cell r="AG15">
            <v>-2.0898029999999999</v>
          </cell>
          <cell r="AH15">
            <v>-2.6360503999999998</v>
          </cell>
          <cell r="AI15">
            <v>-3.0872060000000001</v>
          </cell>
          <cell r="AJ15">
            <v>-3.295436</v>
          </cell>
          <cell r="AK15">
            <v>-3.124396</v>
          </cell>
          <cell r="AL15">
            <v>-3.2247750000000002</v>
          </cell>
          <cell r="AM15">
            <v>-3.9764659999999998</v>
          </cell>
          <cell r="AN15">
            <v>-4.2244760000000001</v>
          </cell>
          <cell r="AO15">
            <v>-4.430275</v>
          </cell>
          <cell r="AP15">
            <v>-5.1568899999999998</v>
          </cell>
          <cell r="AQ15">
            <v>-5.5188920000000001</v>
          </cell>
          <cell r="AR15">
            <v>-5.9250189999999998</v>
          </cell>
          <cell r="AS15">
            <v>-6.7489853000000002</v>
          </cell>
          <cell r="AT15">
            <v>-7.586074</v>
          </cell>
          <cell r="AU15">
            <v>-6.1338189999999999</v>
          </cell>
          <cell r="AV15">
            <v>-7.983301</v>
          </cell>
          <cell r="AW15">
            <v>-6.6868299999999996</v>
          </cell>
          <cell r="AX15">
            <v>-9.3823889999999999</v>
          </cell>
          <cell r="AY15">
            <v>-9.7602200000000003</v>
          </cell>
          <cell r="AZ15">
            <v>-12.074586</v>
          </cell>
          <cell r="BA15">
            <v>-9.6709379999999996</v>
          </cell>
          <cell r="BB15">
            <v>-12.257198000000001</v>
          </cell>
          <cell r="BC15">
            <v>-11.740807999999999</v>
          </cell>
          <cell r="BD15">
            <v>-13.574467</v>
          </cell>
          <cell r="BE15">
            <v>-16.027166000000001</v>
          </cell>
          <cell r="BF15">
            <v>-17.245000000000001</v>
          </cell>
          <cell r="BG15">
            <v>-19.635999999999999</v>
          </cell>
          <cell r="BH15">
            <v>-17.042000000000002</v>
          </cell>
          <cell r="BI15">
            <v>-22.497</v>
          </cell>
          <cell r="BJ15">
            <v>-21.940999999999999</v>
          </cell>
          <cell r="BK15">
            <v>-24.216000000000001</v>
          </cell>
          <cell r="BL15">
            <v>-26.065999999999999</v>
          </cell>
          <cell r="BM15">
            <v>-26.256</v>
          </cell>
          <cell r="BN15">
            <v>-30.302</v>
          </cell>
          <cell r="BO15">
            <v>-30.338000000000001</v>
          </cell>
          <cell r="BP15">
            <v>-32.380000000000003</v>
          </cell>
          <cell r="BQ15">
            <v>-34.161000000000001</v>
          </cell>
          <cell r="BR15">
            <v>-38.396000000000001</v>
          </cell>
          <cell r="BS15">
            <v>-33.369999999999997</v>
          </cell>
          <cell r="BT15">
            <v>-35.478000000000002</v>
          </cell>
          <cell r="BU15">
            <v>-38.963000000000001</v>
          </cell>
          <cell r="BV15">
            <v>-52.369</v>
          </cell>
          <cell r="BW15">
            <v>-53.923000000000002</v>
          </cell>
          <cell r="BX15">
            <v>-59.494999999999997</v>
          </cell>
          <cell r="BY15">
            <v>-58.02</v>
          </cell>
          <cell r="BZ15">
            <v>-73.435000000000002</v>
          </cell>
          <cell r="CA15">
            <v>-73.254000000000005</v>
          </cell>
          <cell r="CB15">
            <v>-88.796000000000006</v>
          </cell>
          <cell r="CC15">
            <v>-116.989</v>
          </cell>
          <cell r="CD15">
            <v>-126.035</v>
          </cell>
          <cell r="CE15">
            <v>-146.98500000000001</v>
          </cell>
          <cell r="CF15">
            <v>-137.67099999999999</v>
          </cell>
          <cell r="CG15">
            <v>-179.637</v>
          </cell>
          <cell r="CH15">
            <v>-234</v>
          </cell>
          <cell r="CI15">
            <v>-250.023226735636</v>
          </cell>
          <cell r="CJ15">
            <v>-284.52698781484798</v>
          </cell>
          <cell r="CK15">
            <v>-278.063132866123</v>
          </cell>
          <cell r="CL15">
            <v>-233.500924419211</v>
          </cell>
          <cell r="CM15">
            <v>-261.94615096505402</v>
          </cell>
          <cell r="CN15">
            <v>-291.86549019842499</v>
          </cell>
          <cell r="CO15">
            <v>-321.68740258332099</v>
          </cell>
          <cell r="CP15">
            <v>-262.20981283710103</v>
          </cell>
          <cell r="CQ15">
            <v>-295.19923155198802</v>
          </cell>
          <cell r="CR15">
            <v>-330.16996398757101</v>
          </cell>
          <cell r="CS15">
            <v>-362.204210361376</v>
          </cell>
        </row>
        <row r="16">
          <cell r="B16" t="str">
            <v>ESO expense (pre-tax)</v>
          </cell>
          <cell r="C16" t="str">
            <v>ESO_PRE_TAX</v>
          </cell>
          <cell r="D16" t="str">
            <v>USD</v>
          </cell>
        </row>
        <row r="17">
          <cell r="B17" t="str">
            <v>Other operating income/(expense) (incl. leases)</v>
          </cell>
          <cell r="C17" t="str">
            <v>OTH_OP_INC_EXP</v>
          </cell>
          <cell r="D17" t="str">
            <v>USD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</row>
        <row r="18">
          <cell r="B18" t="str">
            <v>Total operating expense (incl. D&amp;A)</v>
          </cell>
          <cell r="C18" t="str">
            <v>TOT_OPS_EXP_DDA</v>
          </cell>
          <cell r="D18" t="str">
            <v>USD</v>
          </cell>
          <cell r="G18">
            <v>-63.464520999999998</v>
          </cell>
          <cell r="H18">
            <v>-99.498688999999999</v>
          </cell>
          <cell r="I18">
            <v>-116.80990439999999</v>
          </cell>
          <cell r="J18">
            <v>-142.117152</v>
          </cell>
          <cell r="K18">
            <v>-199.15945790000001</v>
          </cell>
          <cell r="L18">
            <v>-243.943622</v>
          </cell>
          <cell r="M18">
            <v>-319.05609099999998</v>
          </cell>
          <cell r="N18">
            <v>-436.06513999999999</v>
          </cell>
          <cell r="O18">
            <v>-512.59400000000005</v>
          </cell>
          <cell r="P18">
            <v>-650.34199999999998</v>
          </cell>
          <cell r="Q18">
            <v>-1076.511</v>
          </cell>
          <cell r="R18">
            <v>-1509.068</v>
          </cell>
          <cell r="S18">
            <v>-2449.4749999999999</v>
          </cell>
          <cell r="T18">
            <v>-3845.7730000000001</v>
          </cell>
          <cell r="U18">
            <v>-6628.7060000000001</v>
          </cell>
          <cell r="V18">
            <v>-9973.5564478245196</v>
          </cell>
          <cell r="W18">
            <v>-12139.572335757101</v>
          </cell>
          <cell r="X18">
            <v>-14812.3881641849</v>
          </cell>
          <cell r="Z18">
            <v>-13.452472999999999</v>
          </cell>
          <cell r="AA18">
            <v>-14.170344</v>
          </cell>
          <cell r="AB18">
            <v>-16.502759000000001</v>
          </cell>
          <cell r="AC18">
            <v>-19.338944999999999</v>
          </cell>
          <cell r="AD18">
            <v>-22.298528000000001</v>
          </cell>
          <cell r="AE18">
            <v>-26.323637999999999</v>
          </cell>
          <cell r="AF18">
            <v>-28.584706000000001</v>
          </cell>
          <cell r="AG18">
            <v>-22.291817000000002</v>
          </cell>
          <cell r="AH18">
            <v>-25.5575884</v>
          </cell>
          <cell r="AI18">
            <v>-28.489576</v>
          </cell>
          <cell r="AJ18">
            <v>-31.616925999999999</v>
          </cell>
          <cell r="AK18">
            <v>-31.145814000000001</v>
          </cell>
          <cell r="AL18">
            <v>-30.433508</v>
          </cell>
          <cell r="AM18">
            <v>-33.695763999999997</v>
          </cell>
          <cell r="AN18">
            <v>-36.640672000000002</v>
          </cell>
          <cell r="AO18">
            <v>-41.347208000000002</v>
          </cell>
          <cell r="AP18">
            <v>-42.168512</v>
          </cell>
          <cell r="AQ18">
            <v>-47.826763</v>
          </cell>
          <cell r="AR18">
            <v>-51.664420999999997</v>
          </cell>
          <cell r="AS18">
            <v>-57.499761900000003</v>
          </cell>
          <cell r="AT18">
            <v>-58.805261999999999</v>
          </cell>
          <cell r="AU18">
            <v>-56.959139</v>
          </cell>
          <cell r="AV18">
            <v>-63.553097000000001</v>
          </cell>
          <cell r="AW18">
            <v>-64.626124000000004</v>
          </cell>
          <cell r="AX18">
            <v>-74.154562999999996</v>
          </cell>
          <cell r="AY18">
            <v>-76.734065000000001</v>
          </cell>
          <cell r="AZ18">
            <v>-85.656368000000001</v>
          </cell>
          <cell r="BA18">
            <v>-82.511094999999997</v>
          </cell>
          <cell r="BB18">
            <v>-81.381231999999997</v>
          </cell>
          <cell r="BC18">
            <v>-137.76192800000001</v>
          </cell>
          <cell r="BD18">
            <v>-100.788706</v>
          </cell>
          <cell r="BE18">
            <v>-116.133274</v>
          </cell>
          <cell r="BF18">
            <v>-122.515</v>
          </cell>
          <cell r="BG18">
            <v>-119.67700000000001</v>
          </cell>
          <cell r="BH18">
            <v>-123.361</v>
          </cell>
          <cell r="BI18">
            <v>-147.041</v>
          </cell>
          <cell r="BJ18">
            <v>-127.14100000000001</v>
          </cell>
          <cell r="BK18">
            <v>-167.45699999999999</v>
          </cell>
          <cell r="BL18">
            <v>-177.13800000000001</v>
          </cell>
          <cell r="BM18">
            <v>-191.60599999999999</v>
          </cell>
          <cell r="BN18">
            <v>-206.48599999999999</v>
          </cell>
          <cell r="BO18">
            <v>-253.875</v>
          </cell>
          <cell r="BP18">
            <v>-277.45800000000003</v>
          </cell>
          <cell r="BQ18">
            <v>-422.69200000000001</v>
          </cell>
          <cell r="BR18">
            <v>-350.39499999999998</v>
          </cell>
          <cell r="BS18">
            <v>-363.55099999999999</v>
          </cell>
          <cell r="BT18">
            <v>-366.28399999999999</v>
          </cell>
          <cell r="BU18">
            <v>-428.83800000000002</v>
          </cell>
          <cell r="BV18">
            <v>-463.63099999999997</v>
          </cell>
          <cell r="BW18">
            <v>-557.73</v>
          </cell>
          <cell r="BX18">
            <v>-684.95600000000002</v>
          </cell>
          <cell r="BY18">
            <v>-743.15800000000002</v>
          </cell>
          <cell r="BZ18">
            <v>-681.78499999999997</v>
          </cell>
          <cell r="CA18">
            <v>-778.93100000000004</v>
          </cell>
          <cell r="CB18">
            <v>-1032.627</v>
          </cell>
          <cell r="CC18">
            <v>-1352.43</v>
          </cell>
          <cell r="CD18">
            <v>-1287.597</v>
          </cell>
          <cell r="CE18">
            <v>-1536.585</v>
          </cell>
          <cell r="CF18">
            <v>-1697.0740000000001</v>
          </cell>
          <cell r="CG18">
            <v>-2107.4499999999998</v>
          </cell>
          <cell r="CH18">
            <v>-2109</v>
          </cell>
          <cell r="CI18">
            <v>-2393.8670122339099</v>
          </cell>
          <cell r="CJ18">
            <v>-2596.12878377679</v>
          </cell>
          <cell r="CK18">
            <v>-2874.5606518138202</v>
          </cell>
          <cell r="CL18">
            <v>-2529.2832762151802</v>
          </cell>
          <cell r="CM18">
            <v>-2845.8812337772702</v>
          </cell>
          <cell r="CN18">
            <v>-3188.38922380956</v>
          </cell>
          <cell r="CO18">
            <v>-3576.0186019551402</v>
          </cell>
          <cell r="CP18">
            <v>-3080.2204859817998</v>
          </cell>
          <cell r="CQ18">
            <v>-3477.7748610976</v>
          </cell>
          <cell r="CR18">
            <v>-3906.9588685693798</v>
          </cell>
          <cell r="CS18">
            <v>-4347.4339485360897</v>
          </cell>
        </row>
        <row r="19">
          <cell r="B19" t="str">
            <v>Total operating expense (excl. D&amp;A)</v>
          </cell>
          <cell r="C19" t="str">
            <v>TOT_OPS_EXP</v>
          </cell>
          <cell r="D19" t="str">
            <v>USD</v>
          </cell>
          <cell r="G19">
            <v>-62.257922000000001</v>
          </cell>
          <cell r="H19">
            <v>-96.163015999999999</v>
          </cell>
          <cell r="I19">
            <v>-112.916152</v>
          </cell>
          <cell r="J19">
            <v>-137.195502</v>
          </cell>
          <cell r="K19">
            <v>-191.89858290000001</v>
          </cell>
          <cell r="L19">
            <v>-234.94362899999999</v>
          </cell>
          <cell r="M19">
            <v>-307.177526</v>
          </cell>
          <cell r="N19">
            <v>-419.11824300000001</v>
          </cell>
          <cell r="O19">
            <v>-489.38499999999999</v>
          </cell>
          <cell r="P19">
            <v>-621.32000000000005</v>
          </cell>
          <cell r="Q19">
            <v>-1035.5899999999999</v>
          </cell>
          <cell r="R19">
            <v>-1463.068</v>
          </cell>
          <cell r="S19">
            <v>-2376.1550000000002</v>
          </cell>
          <cell r="T19">
            <v>-3740.7809999999999</v>
          </cell>
          <cell r="U19">
            <v>-6424.7640000000001</v>
          </cell>
          <cell r="V19">
            <v>-9573.8522841587692</v>
          </cell>
          <cell r="W19">
            <v>-11559.992902292401</v>
          </cell>
          <cell r="X19">
            <v>-14050.0756621651</v>
          </cell>
          <cell r="Z19">
            <v>-13.452472999999999</v>
          </cell>
          <cell r="AA19">
            <v>-14.170344</v>
          </cell>
          <cell r="AB19">
            <v>-15.935891</v>
          </cell>
          <cell r="AC19">
            <v>-18.699214000000001</v>
          </cell>
          <cell r="AD19">
            <v>-21.591078</v>
          </cell>
          <cell r="AE19">
            <v>-25.510386</v>
          </cell>
          <cell r="AF19">
            <v>-27.629557999999999</v>
          </cell>
          <cell r="AG19">
            <v>-21.431994</v>
          </cell>
          <cell r="AH19">
            <v>-24.6010974</v>
          </cell>
          <cell r="AI19">
            <v>-27.500685000000001</v>
          </cell>
          <cell r="AJ19">
            <v>-30.603031000000001</v>
          </cell>
          <cell r="AK19">
            <v>-30.211338999999999</v>
          </cell>
          <cell r="AL19">
            <v>-29.486635</v>
          </cell>
          <cell r="AM19">
            <v>-32.455283999999999</v>
          </cell>
          <cell r="AN19">
            <v>-35.233868999999999</v>
          </cell>
          <cell r="AO19">
            <v>-40.019714</v>
          </cell>
          <cell r="AP19">
            <v>-40.634568999999999</v>
          </cell>
          <cell r="AQ19">
            <v>-46.062111000000002</v>
          </cell>
          <cell r="AR19">
            <v>-49.721048000000003</v>
          </cell>
          <cell r="AS19">
            <v>-55.480854899999997</v>
          </cell>
          <cell r="AT19">
            <v>-56.797938000000002</v>
          </cell>
          <cell r="AU19">
            <v>-54.868291999999997</v>
          </cell>
          <cell r="AV19">
            <v>-61.198357999999999</v>
          </cell>
          <cell r="AW19">
            <v>-62.079040999999997</v>
          </cell>
          <cell r="AX19">
            <v>-71.533224000000004</v>
          </cell>
          <cell r="AY19">
            <v>-73.899381000000005</v>
          </cell>
          <cell r="AZ19">
            <v>-82.519000000000005</v>
          </cell>
          <cell r="BA19">
            <v>-79.225921</v>
          </cell>
          <cell r="BB19">
            <v>-77.862132000000003</v>
          </cell>
          <cell r="BC19">
            <v>-133.69775799999999</v>
          </cell>
          <cell r="BD19">
            <v>-96.025816000000006</v>
          </cell>
          <cell r="BE19">
            <v>-111.532537</v>
          </cell>
          <cell r="BF19">
            <v>-117.434</v>
          </cell>
          <cell r="BG19">
            <v>-113.788</v>
          </cell>
          <cell r="BH19">
            <v>-117.375</v>
          </cell>
          <cell r="BI19">
            <v>-140.78800000000001</v>
          </cell>
          <cell r="BJ19">
            <v>-120.889</v>
          </cell>
          <cell r="BK19">
            <v>-160.53100000000001</v>
          </cell>
          <cell r="BL19">
            <v>-169.61799999999999</v>
          </cell>
          <cell r="BM19">
            <v>-183.28200000000001</v>
          </cell>
          <cell r="BN19">
            <v>-197.483</v>
          </cell>
          <cell r="BO19">
            <v>-243.79499999999999</v>
          </cell>
          <cell r="BP19">
            <v>-266.58800000000002</v>
          </cell>
          <cell r="BQ19">
            <v>-411.72399999999999</v>
          </cell>
          <cell r="BR19">
            <v>-339.29500000000002</v>
          </cell>
          <cell r="BS19">
            <v>-352.05099999999999</v>
          </cell>
          <cell r="BT19">
            <v>-354.78399999999999</v>
          </cell>
          <cell r="BU19">
            <v>-416.93799999999999</v>
          </cell>
          <cell r="BV19">
            <v>-447.93700000000001</v>
          </cell>
          <cell r="BW19">
            <v>-540.44899999999996</v>
          </cell>
          <cell r="BX19">
            <v>-665.41300000000001</v>
          </cell>
          <cell r="BY19">
            <v>-722.35599999999999</v>
          </cell>
          <cell r="BZ19">
            <v>-660.23500000000001</v>
          </cell>
          <cell r="CA19">
            <v>-756.279</v>
          </cell>
          <cell r="CB19">
            <v>-1004.393</v>
          </cell>
          <cell r="CC19">
            <v>-1319.874</v>
          </cell>
          <cell r="CD19">
            <v>-1249.181</v>
          </cell>
          <cell r="CE19">
            <v>-1490.4760000000001</v>
          </cell>
          <cell r="CF19">
            <v>-1644.838</v>
          </cell>
          <cell r="CG19">
            <v>-2040.269</v>
          </cell>
          <cell r="CH19">
            <v>-2025</v>
          </cell>
          <cell r="CI19">
            <v>-2300.9852054125499</v>
          </cell>
          <cell r="CJ19">
            <v>-2491.1000124694801</v>
          </cell>
          <cell r="CK19">
            <v>-2756.76706627674</v>
          </cell>
          <cell r="CL19">
            <v>-2398.8705044002099</v>
          </cell>
          <cell r="CM19">
            <v>-2706.95504897295</v>
          </cell>
          <cell r="CN19">
            <v>-3039.2298476973301</v>
          </cell>
          <cell r="CO19">
            <v>-3414.9375012219398</v>
          </cell>
          <cell r="CP19">
            <v>-2905.6969974337399</v>
          </cell>
          <cell r="CQ19">
            <v>-3294.10884537109</v>
          </cell>
          <cell r="CR19">
            <v>-3711.80236324928</v>
          </cell>
          <cell r="CS19">
            <v>-4138.4674561109396</v>
          </cell>
        </row>
        <row r="20">
          <cell r="B20" t="str">
            <v>EBITDA</v>
          </cell>
          <cell r="C20" t="str">
            <v>EBITDA_CALC</v>
          </cell>
          <cell r="D20" t="str">
            <v>USD</v>
          </cell>
          <cell r="G20">
            <v>22.868418999999999</v>
          </cell>
          <cell r="H20">
            <v>40.859603999999997</v>
          </cell>
          <cell r="I20">
            <v>59.927469000000002</v>
          </cell>
          <cell r="J20">
            <v>79.520212000000001</v>
          </cell>
          <cell r="K20">
            <v>107.0330421</v>
          </cell>
          <cell r="L20">
            <v>138.65786499999999</v>
          </cell>
          <cell r="M20">
            <v>165.41722300000001</v>
          </cell>
          <cell r="N20">
            <v>137.41775799999999</v>
          </cell>
          <cell r="O20">
            <v>162.36199999999999</v>
          </cell>
          <cell r="P20">
            <v>223.07599999999999</v>
          </cell>
          <cell r="Q20">
            <v>181.18899999999999</v>
          </cell>
          <cell r="R20">
            <v>-23.414999999999999</v>
          </cell>
          <cell r="S20">
            <v>-79.840999999998999</v>
          </cell>
          <cell r="T20">
            <v>232.684</v>
          </cell>
          <cell r="U20">
            <v>644.64499999999998</v>
          </cell>
          <cell r="V20">
            <v>1034.4300901843501</v>
          </cell>
          <cell r="W20">
            <v>1487.0655467194599</v>
          </cell>
          <cell r="X20">
            <v>2076.1594183257298</v>
          </cell>
          <cell r="Z20">
            <v>3.0068640000000002</v>
          </cell>
          <cell r="AA20">
            <v>4.8029440000000001</v>
          </cell>
          <cell r="AB20">
            <v>6.8642390000000004</v>
          </cell>
          <cell r="AC20">
            <v>8.1943719999999995</v>
          </cell>
          <cell r="AD20">
            <v>7.2496520000000002</v>
          </cell>
          <cell r="AE20">
            <v>8.9611219999999996</v>
          </cell>
          <cell r="AF20">
            <v>12.631085000000001</v>
          </cell>
          <cell r="AG20">
            <v>12.017745</v>
          </cell>
          <cell r="AH20">
            <v>7.7214036000000004</v>
          </cell>
          <cell r="AI20">
            <v>13.401114</v>
          </cell>
          <cell r="AJ20">
            <v>19.996244999999998</v>
          </cell>
          <cell r="AK20">
            <v>18.808706000000001</v>
          </cell>
          <cell r="AL20">
            <v>16.451139000000001</v>
          </cell>
          <cell r="AM20">
            <v>20.055046999999998</v>
          </cell>
          <cell r="AN20">
            <v>20.717509</v>
          </cell>
          <cell r="AO20">
            <v>22.296517000000001</v>
          </cell>
          <cell r="AP20">
            <v>20.825099000000002</v>
          </cell>
          <cell r="AQ20">
            <v>23.316049</v>
          </cell>
          <cell r="AR20">
            <v>31.907095999999999</v>
          </cell>
          <cell r="AS20">
            <v>30.984798099999999</v>
          </cell>
          <cell r="AT20">
            <v>26.938068000000001</v>
          </cell>
          <cell r="AU20">
            <v>33.975766999999998</v>
          </cell>
          <cell r="AV20">
            <v>36.068426000000002</v>
          </cell>
          <cell r="AW20">
            <v>41.675604</v>
          </cell>
          <cell r="AX20">
            <v>31.192523000000001</v>
          </cell>
          <cell r="AY20">
            <v>38.284019000000001</v>
          </cell>
          <cell r="AZ20">
            <v>40.536431</v>
          </cell>
          <cell r="BA20">
            <v>55.404249999999998</v>
          </cell>
          <cell r="BB20">
            <v>37.520187</v>
          </cell>
          <cell r="BC20">
            <v>-1.848619</v>
          </cell>
          <cell r="BD20">
            <v>51.909078999999998</v>
          </cell>
          <cell r="BE20">
            <v>49.837111</v>
          </cell>
          <cell r="BF20">
            <v>30.626000000000001</v>
          </cell>
          <cell r="BG20">
            <v>40.526000000000003</v>
          </cell>
          <cell r="BH20">
            <v>51.265999999999998</v>
          </cell>
          <cell r="BI20">
            <v>39.944000000000003</v>
          </cell>
          <cell r="BJ20">
            <v>36.741</v>
          </cell>
          <cell r="BK20">
            <v>39.113</v>
          </cell>
          <cell r="BL20">
            <v>61.228999999999999</v>
          </cell>
          <cell r="BM20">
            <v>72.992999999999995</v>
          </cell>
          <cell r="BN20">
            <v>72.316999999999993</v>
          </cell>
          <cell r="BO20">
            <v>40.104999999999997</v>
          </cell>
          <cell r="BP20">
            <v>38.411999999999999</v>
          </cell>
          <cell r="BQ20">
            <v>-53.645000000000003</v>
          </cell>
          <cell r="BR20">
            <v>-18.318999999999999</v>
          </cell>
          <cell r="BS20">
            <v>-16.673999999999999</v>
          </cell>
          <cell r="BT20">
            <v>0.497</v>
          </cell>
          <cell r="BU20">
            <v>11.081</v>
          </cell>
          <cell r="BV20">
            <v>25.832999999999998</v>
          </cell>
          <cell r="BW20">
            <v>4.7930000000000001</v>
          </cell>
          <cell r="BX20">
            <v>-62.381999999999998</v>
          </cell>
          <cell r="BY20">
            <v>-48.085000000000001</v>
          </cell>
          <cell r="BZ20">
            <v>-8.1440000000000001</v>
          </cell>
          <cell r="CA20">
            <v>122.09</v>
          </cell>
          <cell r="CB20">
            <v>111.30800000000001</v>
          </cell>
          <cell r="CC20">
            <v>7.43</v>
          </cell>
          <cell r="CD20">
            <v>129.26</v>
          </cell>
          <cell r="CE20">
            <v>212.274</v>
          </cell>
          <cell r="CF20">
            <v>212.614</v>
          </cell>
          <cell r="CG20">
            <v>90.497</v>
          </cell>
          <cell r="CH20">
            <v>223</v>
          </cell>
          <cell r="CI20">
            <v>294.71359391130801</v>
          </cell>
          <cell r="CJ20">
            <v>324.97291606324899</v>
          </cell>
          <cell r="CK20">
            <v>191.74358020979199</v>
          </cell>
          <cell r="CL20">
            <v>348.19919464933002</v>
          </cell>
          <cell r="CM20">
            <v>374.76437414533001</v>
          </cell>
          <cell r="CN20">
            <v>394.48180169590501</v>
          </cell>
          <cell r="CO20">
            <v>369.62017622889999</v>
          </cell>
          <cell r="CP20">
            <v>477.65542627078298</v>
          </cell>
          <cell r="CQ20">
            <v>514.91349723521296</v>
          </cell>
          <cell r="CR20">
            <v>548.455236590342</v>
          </cell>
          <cell r="CS20">
            <v>535.13525822939096</v>
          </cell>
        </row>
        <row r="21">
          <cell r="B21" t="str">
            <v>Depreciation</v>
          </cell>
          <cell r="C21" t="str">
            <v>DEPREC</v>
          </cell>
          <cell r="D21" t="str">
            <v>USD</v>
          </cell>
          <cell r="G21">
            <v>-0.93975399999999998</v>
          </cell>
          <cell r="H21">
            <v>-3.4094530000000001</v>
          </cell>
          <cell r="I21">
            <v>-3.1334710000000001</v>
          </cell>
          <cell r="J21">
            <v>-4.0866340000000001</v>
          </cell>
          <cell r="K21">
            <v>-6.6512200000000004</v>
          </cell>
          <cell r="L21">
            <v>-8.6041500000000006</v>
          </cell>
          <cell r="M21">
            <v>-11.988401</v>
          </cell>
          <cell r="N21">
            <v>-16.278199999999998</v>
          </cell>
          <cell r="O21">
            <v>-21.187999999999999</v>
          </cell>
          <cell r="P21">
            <v>-24.071000000000002</v>
          </cell>
          <cell r="Q21">
            <v>-37.598999999999997</v>
          </cell>
          <cell r="R21">
            <v>-43.734000000000002</v>
          </cell>
          <cell r="S21">
            <v>-70.481999999999999</v>
          </cell>
          <cell r="T21">
            <v>-101.886</v>
          </cell>
          <cell r="U21">
            <v>-200.68299999999999</v>
          </cell>
          <cell r="V21">
            <v>-393.08596529765799</v>
          </cell>
          <cell r="W21">
            <v>-574.08182280181802</v>
          </cell>
          <cell r="X21">
            <v>-757.60443889144904</v>
          </cell>
          <cell r="Z21">
            <v>0</v>
          </cell>
          <cell r="AA21">
            <v>0</v>
          </cell>
          <cell r="AB21">
            <v>-0.43712200000000001</v>
          </cell>
          <cell r="AC21">
            <v>-0.50263199999999997</v>
          </cell>
          <cell r="AD21">
            <v>-0.65420199999999995</v>
          </cell>
          <cell r="AE21">
            <v>-0.59459799999999996</v>
          </cell>
          <cell r="AF21">
            <v>-1.129813</v>
          </cell>
          <cell r="AG21">
            <v>-1.03084</v>
          </cell>
          <cell r="AH21">
            <v>-0.90341499999999997</v>
          </cell>
          <cell r="AI21">
            <v>-0.704009</v>
          </cell>
          <cell r="AJ21">
            <v>-0.78408199999999995</v>
          </cell>
          <cell r="AK21">
            <v>-0.74196499999999999</v>
          </cell>
          <cell r="AL21">
            <v>-0.77506600000000003</v>
          </cell>
          <cell r="AM21">
            <v>-1.090152</v>
          </cell>
          <cell r="AN21">
            <v>-1.093458</v>
          </cell>
          <cell r="AO21">
            <v>-1.127958</v>
          </cell>
          <cell r="AP21">
            <v>-1.322146</v>
          </cell>
          <cell r="AQ21">
            <v>-1.491018</v>
          </cell>
          <cell r="AR21">
            <v>-2.0824799999999999</v>
          </cell>
          <cell r="AS21">
            <v>-1.755576</v>
          </cell>
          <cell r="AT21">
            <v>-1.747031</v>
          </cell>
          <cell r="AU21">
            <v>-2.1470609999999999</v>
          </cell>
          <cell r="AV21">
            <v>-2.2343000000000002</v>
          </cell>
          <cell r="AW21">
            <v>-2.4757579999999999</v>
          </cell>
          <cell r="AX21">
            <v>-2.5101040000000001</v>
          </cell>
          <cell r="AY21">
            <v>-2.92333</v>
          </cell>
          <cell r="AZ21">
            <v>-3.0685829999999998</v>
          </cell>
          <cell r="BA21">
            <v>-3.4863840000000001</v>
          </cell>
          <cell r="BB21">
            <v>-3.8146599999999999</v>
          </cell>
          <cell r="BC21">
            <v>-4.0293780000000003</v>
          </cell>
          <cell r="BD21">
            <v>-4.1546099999999999</v>
          </cell>
          <cell r="BE21">
            <v>-4.2795519999999998</v>
          </cell>
          <cell r="BF21">
            <v>-4.8849999999999998</v>
          </cell>
          <cell r="BG21">
            <v>-5.0339999999999998</v>
          </cell>
          <cell r="BH21">
            <v>-5.4630000000000001</v>
          </cell>
          <cell r="BI21">
            <v>-5.806</v>
          </cell>
          <cell r="BJ21">
            <v>-5.2750000000000004</v>
          </cell>
          <cell r="BK21">
            <v>-5.9530000000000003</v>
          </cell>
          <cell r="BL21">
            <v>-6.4379999999999997</v>
          </cell>
          <cell r="BM21">
            <v>-6.4050000000000002</v>
          </cell>
          <cell r="BN21">
            <v>-9.3409999999999993</v>
          </cell>
          <cell r="BO21">
            <v>-8.8490000000000002</v>
          </cell>
          <cell r="BP21">
            <v>-9.4380000000000006</v>
          </cell>
          <cell r="BQ21">
            <v>-9.9710000000000001</v>
          </cell>
          <cell r="BR21">
            <v>-10.487</v>
          </cell>
          <cell r="BS21">
            <v>-11.723000000000001</v>
          </cell>
          <cell r="BT21">
            <v>-10.352</v>
          </cell>
          <cell r="BU21">
            <v>-11.172000000000001</v>
          </cell>
          <cell r="BV21">
            <v>-14.792</v>
          </cell>
          <cell r="BW21">
            <v>-16.314</v>
          </cell>
          <cell r="BX21">
            <v>-19.606999999999999</v>
          </cell>
          <cell r="BY21">
            <v>-19.768999999999998</v>
          </cell>
          <cell r="BZ21">
            <v>-22.998999999999999</v>
          </cell>
          <cell r="CA21">
            <v>-21.9</v>
          </cell>
          <cell r="CB21">
            <v>-27.164000000000001</v>
          </cell>
          <cell r="CC21">
            <v>-29.823</v>
          </cell>
          <cell r="CD21">
            <v>-37.718000000000004</v>
          </cell>
          <cell r="CE21">
            <v>-44.636000000000003</v>
          </cell>
          <cell r="CF21">
            <v>-52.045000000000002</v>
          </cell>
          <cell r="CG21">
            <v>-66.284000000000006</v>
          </cell>
          <cell r="CH21">
            <v>-82.102000000000004</v>
          </cell>
          <cell r="CI21">
            <v>-91.247045056909002</v>
          </cell>
          <cell r="CJ21">
            <v>-103.45615945044401</v>
          </cell>
          <cell r="CK21">
            <v>-116.280760790306</v>
          </cell>
          <cell r="CL21">
            <v>-128.95746120894901</v>
          </cell>
          <cell r="CM21">
            <v>-137.52620178282001</v>
          </cell>
          <cell r="CN21">
            <v>-147.812617246873</v>
          </cell>
          <cell r="CO21">
            <v>-159.78554256317599</v>
          </cell>
          <cell r="CP21">
            <v>-173.27718453988899</v>
          </cell>
          <cell r="CQ21">
            <v>-182.46709334949301</v>
          </cell>
          <cell r="CR21">
            <v>-194.003163232866</v>
          </cell>
          <cell r="CS21">
            <v>-207.856997769201</v>
          </cell>
        </row>
        <row r="22">
          <cell r="B22" t="str">
            <v>Amortization</v>
          </cell>
          <cell r="C22" t="str">
            <v>GOODWILL_AMORT</v>
          </cell>
          <cell r="D22" t="str">
            <v>USD</v>
          </cell>
          <cell r="G22">
            <v>-0.266845</v>
          </cell>
          <cell r="H22">
            <v>7.3779999999999998E-2</v>
          </cell>
          <cell r="I22">
            <v>-0.76028099999999998</v>
          </cell>
          <cell r="J22">
            <v>-0.83501599999999998</v>
          </cell>
          <cell r="K22">
            <v>-0.60965499999999995</v>
          </cell>
          <cell r="L22">
            <v>-0.395843</v>
          </cell>
          <cell r="M22">
            <v>0.109836</v>
          </cell>
          <cell r="N22">
            <v>-0.66869699999999999</v>
          </cell>
          <cell r="O22">
            <v>-2.0209999999999999</v>
          </cell>
          <cell r="P22">
            <v>-4.9509999999999996</v>
          </cell>
          <cell r="Q22">
            <v>-3.3220000000000001</v>
          </cell>
          <cell r="R22">
            <v>-2.266</v>
          </cell>
          <cell r="S22">
            <v>-2.8380000000000001</v>
          </cell>
          <cell r="T22">
            <v>-3.1059999999999999</v>
          </cell>
          <cell r="U22">
            <v>-3.2589999999999999</v>
          </cell>
          <cell r="V22">
            <v>-6.6181983680879997</v>
          </cell>
          <cell r="W22">
            <v>-5.4976106629050001</v>
          </cell>
          <cell r="X22">
            <v>-4.7080631283720003</v>
          </cell>
          <cell r="AB22">
            <v>-0.129746</v>
          </cell>
          <cell r="AC22">
            <v>-0.137099</v>
          </cell>
          <cell r="AD22">
            <v>-5.3247999999999997E-2</v>
          </cell>
          <cell r="AE22">
            <v>-0.21865399999999999</v>
          </cell>
          <cell r="AF22">
            <v>0.17466499999999999</v>
          </cell>
          <cell r="AG22">
            <v>0.171017</v>
          </cell>
          <cell r="AH22">
            <v>-5.3075999999999998E-2</v>
          </cell>
          <cell r="AI22">
            <v>-0.28488200000000002</v>
          </cell>
          <cell r="AJ22">
            <v>-0.22981299999999999</v>
          </cell>
          <cell r="AK22">
            <v>-0.19250999999999999</v>
          </cell>
          <cell r="AL22">
            <v>-0.17180699999999999</v>
          </cell>
          <cell r="AM22">
            <v>-0.15032799999999999</v>
          </cell>
          <cell r="AN22">
            <v>-0.31334499999999998</v>
          </cell>
          <cell r="AO22">
            <v>-0.19953599999999999</v>
          </cell>
          <cell r="AP22">
            <v>-0.21179700000000001</v>
          </cell>
          <cell r="AQ22">
            <v>-0.27363399999999999</v>
          </cell>
          <cell r="AR22">
            <v>0.13910700000000001</v>
          </cell>
          <cell r="AS22">
            <v>-0.26333099999999998</v>
          </cell>
          <cell r="AT22">
            <v>-0.260293</v>
          </cell>
          <cell r="AU22">
            <v>5.6214E-2</v>
          </cell>
          <cell r="AV22">
            <v>-0.120439</v>
          </cell>
          <cell r="AW22">
            <v>-7.1325E-2</v>
          </cell>
          <cell r="AX22">
            <v>-0.111235</v>
          </cell>
          <cell r="AY22">
            <v>8.8646000000000003E-2</v>
          </cell>
          <cell r="AZ22">
            <v>-6.8784999999999999E-2</v>
          </cell>
          <cell r="BA22">
            <v>0.20121</v>
          </cell>
          <cell r="BB22">
            <v>0.29555999999999999</v>
          </cell>
          <cell r="BC22">
            <v>-3.4791999999999997E-2</v>
          </cell>
          <cell r="BD22">
            <v>-0.60828000000000004</v>
          </cell>
          <cell r="BE22">
            <v>-0.321185</v>
          </cell>
          <cell r="BF22">
            <v>-0.19600000000000001</v>
          </cell>
          <cell r="BG22">
            <v>-0.85499999999999998</v>
          </cell>
          <cell r="BH22">
            <v>-0.52300000000000002</v>
          </cell>
          <cell r="BI22">
            <v>-0.44700000000000001</v>
          </cell>
          <cell r="BJ22">
            <v>-0.97699999999999998</v>
          </cell>
          <cell r="BK22">
            <v>-0.97299999999999998</v>
          </cell>
          <cell r="BL22">
            <v>-1.0820000000000001</v>
          </cell>
          <cell r="BM22">
            <v>-1.919</v>
          </cell>
          <cell r="BN22">
            <v>0.33800000000000002</v>
          </cell>
          <cell r="BO22">
            <v>-1.2310000000000001</v>
          </cell>
          <cell r="BP22">
            <v>-1.4319999999999999</v>
          </cell>
          <cell r="BQ22">
            <v>-0.997</v>
          </cell>
          <cell r="BR22">
            <v>-0.61299999999999999</v>
          </cell>
          <cell r="BS22">
            <v>0.223</v>
          </cell>
          <cell r="BT22">
            <v>-1.1479999999999999</v>
          </cell>
          <cell r="BU22">
            <v>-0.72799999999999998</v>
          </cell>
          <cell r="BV22">
            <v>-0.90200000000000002</v>
          </cell>
          <cell r="BW22">
            <v>-0.96699999999999997</v>
          </cell>
          <cell r="BX22">
            <v>6.4000000000000001E-2</v>
          </cell>
          <cell r="BY22">
            <v>-1.0329999999999999</v>
          </cell>
          <cell r="BZ22">
            <v>1.4490000000000001</v>
          </cell>
          <cell r="CA22">
            <v>-0.752</v>
          </cell>
          <cell r="CB22">
            <v>-1.07</v>
          </cell>
          <cell r="CC22">
            <v>-2.7330000000000001</v>
          </cell>
          <cell r="CD22">
            <v>-0.69799999999999995</v>
          </cell>
          <cell r="CE22">
            <v>-1.4730000000000001</v>
          </cell>
          <cell r="CF22">
            <v>-0.191</v>
          </cell>
          <cell r="CG22">
            <v>-0.89700000000000002</v>
          </cell>
          <cell r="CH22">
            <v>-1.8979999999999999</v>
          </cell>
          <cell r="CI22">
            <v>-1.634761764456</v>
          </cell>
          <cell r="CJ22">
            <v>-1.572611856862</v>
          </cell>
          <cell r="CK22">
            <v>-1.5128247467710001</v>
          </cell>
          <cell r="CL22">
            <v>-1.4553106060180001</v>
          </cell>
          <cell r="CM22">
            <v>-1.3999830215039999</v>
          </cell>
          <cell r="CN22">
            <v>-1.3467588653539999</v>
          </cell>
          <cell r="CO22">
            <v>-1.2955581700279999</v>
          </cell>
          <cell r="CP22">
            <v>-1.2463040081679999</v>
          </cell>
          <cell r="CQ22">
            <v>-1.198922377018</v>
          </cell>
          <cell r="CR22">
            <v>-1.1533420872389999</v>
          </cell>
          <cell r="CS22">
            <v>-1.109494655947</v>
          </cell>
        </row>
        <row r="23">
          <cell r="B23" t="str">
            <v>EBIT, operating profit</v>
          </cell>
          <cell r="C23" t="str">
            <v>EBIT</v>
          </cell>
          <cell r="D23" t="str">
            <v>USD</v>
          </cell>
          <cell r="G23">
            <v>21.661819999999999</v>
          </cell>
          <cell r="H23">
            <v>37.523930999999997</v>
          </cell>
          <cell r="I23">
            <v>56.033717000000003</v>
          </cell>
          <cell r="J23">
            <v>74.598562000000001</v>
          </cell>
          <cell r="K23">
            <v>99.772167100000004</v>
          </cell>
          <cell r="L23">
            <v>129.657872</v>
          </cell>
          <cell r="M23">
            <v>153.538658</v>
          </cell>
          <cell r="N23">
            <v>120.470861</v>
          </cell>
          <cell r="O23">
            <v>139.15299999999999</v>
          </cell>
          <cell r="P23">
            <v>194.054</v>
          </cell>
          <cell r="Q23">
            <v>140.268</v>
          </cell>
          <cell r="R23">
            <v>-69.415000000000006</v>
          </cell>
          <cell r="S23">
            <v>-153.161</v>
          </cell>
          <cell r="T23">
            <v>127.69199999999999</v>
          </cell>
          <cell r="U23">
            <v>440.70299999999997</v>
          </cell>
          <cell r="V23">
            <v>634.72592651860396</v>
          </cell>
          <cell r="W23">
            <v>907.48611325474099</v>
          </cell>
          <cell r="X23">
            <v>1313.8469163059101</v>
          </cell>
          <cell r="Z23">
            <v>3.0068640000000002</v>
          </cell>
          <cell r="AA23">
            <v>4.8029440000000001</v>
          </cell>
          <cell r="AB23">
            <v>6.2973710000000001</v>
          </cell>
          <cell r="AC23">
            <v>7.5546410000000002</v>
          </cell>
          <cell r="AD23">
            <v>6.5422019999999996</v>
          </cell>
          <cell r="AE23">
            <v>8.1478699999999993</v>
          </cell>
          <cell r="AF23">
            <v>11.675936999999999</v>
          </cell>
          <cell r="AG23">
            <v>11.157921999999999</v>
          </cell>
          <cell r="AH23">
            <v>6.7649125999999997</v>
          </cell>
          <cell r="AI23">
            <v>12.412222999999999</v>
          </cell>
          <cell r="AJ23">
            <v>18.98235</v>
          </cell>
          <cell r="AK23">
            <v>17.874231000000002</v>
          </cell>
          <cell r="AL23">
            <v>15.504265999999999</v>
          </cell>
          <cell r="AM23">
            <v>18.814567</v>
          </cell>
          <cell r="AN23">
            <v>19.310706</v>
          </cell>
          <cell r="AO23">
            <v>20.969023</v>
          </cell>
          <cell r="AP23">
            <v>19.291156000000001</v>
          </cell>
          <cell r="AQ23">
            <v>21.551397000000001</v>
          </cell>
          <cell r="AR23">
            <v>29.963723000000002</v>
          </cell>
          <cell r="AS23">
            <v>28.9658911</v>
          </cell>
          <cell r="AT23">
            <v>24.930744000000001</v>
          </cell>
          <cell r="AU23">
            <v>31.884920000000001</v>
          </cell>
          <cell r="AV23">
            <v>33.713687</v>
          </cell>
          <cell r="AW23">
            <v>39.128520999999999</v>
          </cell>
          <cell r="AX23">
            <v>28.571183999999999</v>
          </cell>
          <cell r="AY23">
            <v>35.449334999999998</v>
          </cell>
          <cell r="AZ23">
            <v>37.399062999999998</v>
          </cell>
          <cell r="BA23">
            <v>52.119076</v>
          </cell>
          <cell r="BB23">
            <v>34.001086999999998</v>
          </cell>
          <cell r="BC23">
            <v>-5.9127890000000001</v>
          </cell>
          <cell r="BD23">
            <v>47.146189</v>
          </cell>
          <cell r="BE23">
            <v>45.236373999999998</v>
          </cell>
          <cell r="BF23">
            <v>25.545000000000002</v>
          </cell>
          <cell r="BG23">
            <v>34.637</v>
          </cell>
          <cell r="BH23">
            <v>45.28</v>
          </cell>
          <cell r="BI23">
            <v>33.691000000000003</v>
          </cell>
          <cell r="BJ23">
            <v>30.489000000000001</v>
          </cell>
          <cell r="BK23">
            <v>32.186999999999998</v>
          </cell>
          <cell r="BL23">
            <v>53.709000000000003</v>
          </cell>
          <cell r="BM23">
            <v>64.668999999999997</v>
          </cell>
          <cell r="BN23">
            <v>63.314</v>
          </cell>
          <cell r="BO23">
            <v>30.024999999999999</v>
          </cell>
          <cell r="BP23">
            <v>27.542000000000002</v>
          </cell>
          <cell r="BQ23">
            <v>-64.613</v>
          </cell>
          <cell r="BR23">
            <v>-29.419</v>
          </cell>
          <cell r="BS23">
            <v>-28.173999999999999</v>
          </cell>
          <cell r="BT23">
            <v>-11.003</v>
          </cell>
          <cell r="BU23">
            <v>-0.81899999999999995</v>
          </cell>
          <cell r="BV23">
            <v>10.138999999999999</v>
          </cell>
          <cell r="BW23">
            <v>-12.488</v>
          </cell>
          <cell r="BX23">
            <v>-81.924999999999997</v>
          </cell>
          <cell r="BY23">
            <v>-68.887</v>
          </cell>
          <cell r="BZ23">
            <v>-29.693999999999999</v>
          </cell>
          <cell r="CA23">
            <v>99.438000000000002</v>
          </cell>
          <cell r="CB23">
            <v>83.073999999999998</v>
          </cell>
          <cell r="CC23">
            <v>-25.126000000000001</v>
          </cell>
          <cell r="CD23">
            <v>90.843999999999994</v>
          </cell>
          <cell r="CE23">
            <v>166.16499999999999</v>
          </cell>
          <cell r="CF23">
            <v>160.37799999999999</v>
          </cell>
          <cell r="CG23">
            <v>23.315999999999999</v>
          </cell>
          <cell r="CH23">
            <v>139</v>
          </cell>
          <cell r="CI23">
            <v>201.83178708994399</v>
          </cell>
          <cell r="CJ23">
            <v>219.944144755943</v>
          </cell>
          <cell r="CK23">
            <v>73.949994672716002</v>
          </cell>
          <cell r="CL23">
            <v>217.78642283436301</v>
          </cell>
          <cell r="CM23">
            <v>235.838189341006</v>
          </cell>
          <cell r="CN23">
            <v>245.32242558367699</v>
          </cell>
          <cell r="CO23">
            <v>208.53907549569701</v>
          </cell>
          <cell r="CP23">
            <v>303.13193772272598</v>
          </cell>
          <cell r="CQ23">
            <v>331.24748150870198</v>
          </cell>
          <cell r="CR23">
            <v>353.29873127023802</v>
          </cell>
          <cell r="CS23">
            <v>326.16876580424298</v>
          </cell>
        </row>
        <row r="24">
          <cell r="B24" t="str">
            <v>Interest income</v>
          </cell>
          <cell r="C24" t="str">
            <v>INT_INC_IND</v>
          </cell>
          <cell r="D24" t="str">
            <v>USD</v>
          </cell>
          <cell r="G24">
            <v>1.609402</v>
          </cell>
          <cell r="H24">
            <v>1.8223860000000001</v>
          </cell>
          <cell r="I24">
            <v>2.6924800000000002</v>
          </cell>
          <cell r="J24">
            <v>4.931216</v>
          </cell>
          <cell r="K24">
            <v>9.9058270000000004</v>
          </cell>
          <cell r="L24">
            <v>11.877376</v>
          </cell>
          <cell r="M24">
            <v>10.668592</v>
          </cell>
          <cell r="N24">
            <v>15.335853999999999</v>
          </cell>
          <cell r="O24">
            <v>20.56</v>
          </cell>
          <cell r="P24">
            <v>35.442</v>
          </cell>
          <cell r="Q24">
            <v>45.901000000000003</v>
          </cell>
          <cell r="R24">
            <v>42.037999999999997</v>
          </cell>
          <cell r="S24">
            <v>113.523</v>
          </cell>
          <cell r="T24">
            <v>102.767</v>
          </cell>
          <cell r="U24">
            <v>137.96199999999999</v>
          </cell>
          <cell r="V24">
            <v>157.383617018276</v>
          </cell>
          <cell r="W24">
            <v>164.32049748859399</v>
          </cell>
          <cell r="X24">
            <v>162.48133218054201</v>
          </cell>
          <cell r="Z24">
            <v>9.7715999999999997E-2</v>
          </cell>
          <cell r="AA24">
            <v>0.42152200000000001</v>
          </cell>
          <cell r="AB24">
            <v>0.352968</v>
          </cell>
          <cell r="AC24">
            <v>0.73719599999999996</v>
          </cell>
          <cell r="AD24">
            <v>0.74935399999999996</v>
          </cell>
          <cell r="AE24">
            <v>0.27057599999999998</v>
          </cell>
          <cell r="AF24">
            <v>0.33013900000000002</v>
          </cell>
          <cell r="AG24">
            <v>0.47231699999999999</v>
          </cell>
          <cell r="AH24">
            <v>0.92966300000000002</v>
          </cell>
          <cell r="AI24">
            <v>0.60217399999999999</v>
          </cell>
          <cell r="AJ24">
            <v>0.58034300000000005</v>
          </cell>
          <cell r="AK24">
            <v>0.58030000000000004</v>
          </cell>
          <cell r="AL24">
            <v>0.79414200000000001</v>
          </cell>
          <cell r="AM24">
            <v>0.91738799999999998</v>
          </cell>
          <cell r="AN24">
            <v>1.361899</v>
          </cell>
          <cell r="AO24">
            <v>1.8577870000000001</v>
          </cell>
          <cell r="AP24">
            <v>1.8737680000000001</v>
          </cell>
          <cell r="AQ24">
            <v>2.249898</v>
          </cell>
          <cell r="AR24">
            <v>2.9135960000000001</v>
          </cell>
          <cell r="AS24">
            <v>2.8685649999999998</v>
          </cell>
          <cell r="AT24">
            <v>3.0885600000000002</v>
          </cell>
          <cell r="AU24">
            <v>2.9823029999999999</v>
          </cell>
          <cell r="AV24">
            <v>2.925913</v>
          </cell>
          <cell r="AW24">
            <v>2.8805999999999998</v>
          </cell>
          <cell r="AX24">
            <v>3.3940060000000001</v>
          </cell>
          <cell r="AY24">
            <v>2.2023139999999999</v>
          </cell>
          <cell r="AZ24">
            <v>2.7767909999999998</v>
          </cell>
          <cell r="BA24">
            <v>2.2954810000000001</v>
          </cell>
          <cell r="BB24">
            <v>3.0356299999999998</v>
          </cell>
          <cell r="BC24">
            <v>3.5729169999999999</v>
          </cell>
          <cell r="BD24">
            <v>4.3609010000000001</v>
          </cell>
          <cell r="BE24">
            <v>4.3664059999999996</v>
          </cell>
          <cell r="BF24">
            <v>4.3079999999999998</v>
          </cell>
          <cell r="BG24">
            <v>4.6829999999999998</v>
          </cell>
          <cell r="BH24">
            <v>5.7770000000000001</v>
          </cell>
          <cell r="BI24">
            <v>5.7919999999999998</v>
          </cell>
          <cell r="BJ24">
            <v>7.2510000000000003</v>
          </cell>
          <cell r="BK24">
            <v>8.0489999999999995</v>
          </cell>
          <cell r="BL24">
            <v>9.8919999999999995</v>
          </cell>
          <cell r="BM24">
            <v>10.25</v>
          </cell>
          <cell r="BN24">
            <v>12.157</v>
          </cell>
          <cell r="BO24">
            <v>10.663</v>
          </cell>
          <cell r="BP24">
            <v>14.2</v>
          </cell>
          <cell r="BQ24">
            <v>8.8810000000000002</v>
          </cell>
          <cell r="BR24">
            <v>9.1950000000000003</v>
          </cell>
          <cell r="BS24">
            <v>9.9149999999999991</v>
          </cell>
          <cell r="BT24">
            <v>8.6359999999999992</v>
          </cell>
          <cell r="BU24">
            <v>14.292</v>
          </cell>
          <cell r="BV24">
            <v>24.443999999999999</v>
          </cell>
          <cell r="BW24">
            <v>33.683999999999997</v>
          </cell>
          <cell r="BX24">
            <v>28.462</v>
          </cell>
          <cell r="BY24">
            <v>26.933</v>
          </cell>
          <cell r="BZ24">
            <v>36.783999999999999</v>
          </cell>
          <cell r="CA24">
            <v>18.782</v>
          </cell>
          <cell r="CB24">
            <v>24.553000000000001</v>
          </cell>
          <cell r="CC24">
            <v>22.648</v>
          </cell>
          <cell r="CD24">
            <v>25.071000000000002</v>
          </cell>
          <cell r="CE24">
            <v>24.164999999999999</v>
          </cell>
          <cell r="CF24">
            <v>35.351999999999997</v>
          </cell>
          <cell r="CG24">
            <v>53.374000000000002</v>
          </cell>
          <cell r="CH24">
            <v>31</v>
          </cell>
          <cell r="CI24">
            <v>41.798781564702999</v>
          </cell>
          <cell r="CJ24">
            <v>41.200552186031999</v>
          </cell>
          <cell r="CK24">
            <v>43.384283267541001</v>
          </cell>
          <cell r="CL24">
            <v>42.389438043468999</v>
          </cell>
          <cell r="CM24">
            <v>39.151172241028</v>
          </cell>
          <cell r="CN24">
            <v>39.375314968863997</v>
          </cell>
          <cell r="CO24">
            <v>43.404572235232997</v>
          </cell>
          <cell r="CP24">
            <v>42.056553651923998</v>
          </cell>
          <cell r="CQ24">
            <v>37.201672775624999</v>
          </cell>
          <cell r="CR24">
            <v>37.951654091614003</v>
          </cell>
          <cell r="CS24">
            <v>45.271451661378002</v>
          </cell>
        </row>
        <row r="25">
          <cell r="B25" t="str">
            <v>Interest expense</v>
          </cell>
          <cell r="C25" t="str">
            <v>INT_EXP_IND</v>
          </cell>
          <cell r="D25" t="str">
            <v>USD</v>
          </cell>
          <cell r="G25">
            <v>-2.7378999999999998</v>
          </cell>
          <cell r="H25">
            <v>-8.4424290000000006</v>
          </cell>
          <cell r="I25">
            <v>-13.357555</v>
          </cell>
          <cell r="J25">
            <v>-7.6016709999999996</v>
          </cell>
          <cell r="K25">
            <v>-3.648733</v>
          </cell>
          <cell r="L25">
            <v>-1.138379</v>
          </cell>
          <cell r="M25">
            <v>-2.3559290000000002</v>
          </cell>
          <cell r="N25">
            <v>-11.659357</v>
          </cell>
          <cell r="O25">
            <v>-20.390999999999998</v>
          </cell>
          <cell r="P25">
            <v>-25.606000000000002</v>
          </cell>
          <cell r="Q25">
            <v>-26.469000000000001</v>
          </cell>
          <cell r="R25">
            <v>-56.247999999999998</v>
          </cell>
          <cell r="S25">
            <v>-65.876000000000005</v>
          </cell>
          <cell r="T25">
            <v>-106.69</v>
          </cell>
          <cell r="U25">
            <v>-228.70400000000001</v>
          </cell>
          <cell r="V25">
            <v>-265.87175953236601</v>
          </cell>
          <cell r="W25">
            <v>-279.82901270982097</v>
          </cell>
          <cell r="X25">
            <v>-279.82901270982097</v>
          </cell>
          <cell r="Z25">
            <v>-0.53586100000000003</v>
          </cell>
          <cell r="AA25">
            <v>-0.45178299999999999</v>
          </cell>
          <cell r="AB25">
            <v>-0.700631</v>
          </cell>
          <cell r="AC25">
            <v>-1.049625</v>
          </cell>
          <cell r="AD25">
            <v>-1.3628</v>
          </cell>
          <cell r="AE25">
            <v>-0.95834799999999998</v>
          </cell>
          <cell r="AF25">
            <v>-1.1325240000000001</v>
          </cell>
          <cell r="AG25">
            <v>-4.9887569999999997</v>
          </cell>
          <cell r="AH25">
            <v>-2.5101840000000002</v>
          </cell>
          <cell r="AI25">
            <v>-3.3345889999999998</v>
          </cell>
          <cell r="AJ25">
            <v>-3.87323</v>
          </cell>
          <cell r="AK25">
            <v>-3.6395520000000001</v>
          </cell>
          <cell r="AL25">
            <v>-2.9954179999999999</v>
          </cell>
          <cell r="AM25">
            <v>-3.3559209999999999</v>
          </cell>
          <cell r="AN25">
            <v>-0.56796899999999995</v>
          </cell>
          <cell r="AO25">
            <v>-0.68236300000000005</v>
          </cell>
          <cell r="AP25">
            <v>-0.62895000000000001</v>
          </cell>
          <cell r="AQ25">
            <v>-0.88081900000000002</v>
          </cell>
          <cell r="AR25">
            <v>-1.0528649999999999</v>
          </cell>
          <cell r="AS25">
            <v>-1.0860989999999999</v>
          </cell>
          <cell r="AT25">
            <v>-7.7316999999999997E-2</v>
          </cell>
          <cell r="AU25">
            <v>-0.4743</v>
          </cell>
          <cell r="AV25">
            <v>-0.31286000000000003</v>
          </cell>
          <cell r="AW25">
            <v>-0.27390199999999998</v>
          </cell>
          <cell r="AX25">
            <v>-0.36035200000000001</v>
          </cell>
          <cell r="AY25">
            <v>-0.53166800000000003</v>
          </cell>
          <cell r="AZ25">
            <v>-0.48749599999999998</v>
          </cell>
          <cell r="BA25">
            <v>-0.97641299999999998</v>
          </cell>
          <cell r="BB25">
            <v>-1.02718</v>
          </cell>
          <cell r="BC25">
            <v>-0.77815500000000004</v>
          </cell>
          <cell r="BD25">
            <v>-4.913125</v>
          </cell>
          <cell r="BE25">
            <v>-4.9408969999999997</v>
          </cell>
          <cell r="BF25">
            <v>-4.95</v>
          </cell>
          <cell r="BG25">
            <v>-5.2009999999999996</v>
          </cell>
          <cell r="BH25">
            <v>-6.0110000000000001</v>
          </cell>
          <cell r="BI25">
            <v>-4.2290000000000001</v>
          </cell>
          <cell r="BJ25">
            <v>-5.6840000000000002</v>
          </cell>
          <cell r="BK25">
            <v>-6.6310000000000002</v>
          </cell>
          <cell r="BL25">
            <v>-6.492</v>
          </cell>
          <cell r="BM25">
            <v>-6.7990000000000004</v>
          </cell>
          <cell r="BN25">
            <v>-6.4710000000000001</v>
          </cell>
          <cell r="BO25">
            <v>-6.5060000000000002</v>
          </cell>
          <cell r="BP25">
            <v>-6.7089999999999996</v>
          </cell>
          <cell r="BQ25">
            <v>-6.7830000000000004</v>
          </cell>
          <cell r="BR25">
            <v>-10.734</v>
          </cell>
          <cell r="BS25">
            <v>-13.202</v>
          </cell>
          <cell r="BT25">
            <v>-15.869</v>
          </cell>
          <cell r="BU25">
            <v>-16.443000000000001</v>
          </cell>
          <cell r="BV25">
            <v>-15.558999999999999</v>
          </cell>
          <cell r="BW25">
            <v>-14.679</v>
          </cell>
          <cell r="BX25">
            <v>-14.451000000000001</v>
          </cell>
          <cell r="BY25">
            <v>-21.187000000000001</v>
          </cell>
          <cell r="BZ25">
            <v>-23.584</v>
          </cell>
          <cell r="CA25">
            <v>-26.977</v>
          </cell>
          <cell r="CB25">
            <v>-24.521999999999998</v>
          </cell>
          <cell r="CC25">
            <v>-31.606999999999999</v>
          </cell>
          <cell r="CD25">
            <v>-91.289000000000001</v>
          </cell>
          <cell r="CE25">
            <v>-39.341999999999999</v>
          </cell>
          <cell r="CF25">
            <v>-44.395000000000003</v>
          </cell>
          <cell r="CG25">
            <v>-53.677999999999997</v>
          </cell>
          <cell r="CH25">
            <v>-56</v>
          </cell>
          <cell r="CI25">
            <v>-69.957253177455001</v>
          </cell>
          <cell r="CJ25">
            <v>-69.957253177455001</v>
          </cell>
          <cell r="CK25">
            <v>-69.957253177455001</v>
          </cell>
          <cell r="CL25">
            <v>-69.957253177455001</v>
          </cell>
          <cell r="CM25">
            <v>-69.957253177455001</v>
          </cell>
          <cell r="CN25">
            <v>-69.957253177455001</v>
          </cell>
          <cell r="CO25">
            <v>-69.957253177455001</v>
          </cell>
          <cell r="CP25">
            <v>-69.957253177455001</v>
          </cell>
          <cell r="CQ25">
            <v>-69.957253177455001</v>
          </cell>
          <cell r="CR25">
            <v>-69.957253177455001</v>
          </cell>
          <cell r="CS25">
            <v>-69.957253177455001</v>
          </cell>
        </row>
        <row r="26">
          <cell r="B26" t="str">
            <v>Net interest income/(expense)</v>
          </cell>
          <cell r="C26" t="str">
            <v>NET_INT_EXP</v>
          </cell>
          <cell r="D26" t="str">
            <v>USD</v>
          </cell>
          <cell r="G26">
            <v>-1.128498</v>
          </cell>
          <cell r="H26">
            <v>-6.6200429999999999</v>
          </cell>
          <cell r="I26">
            <v>-10.665075</v>
          </cell>
          <cell r="J26">
            <v>-2.670455</v>
          </cell>
          <cell r="K26">
            <v>6.2570940000000004</v>
          </cell>
          <cell r="L26">
            <v>10.738996999999999</v>
          </cell>
          <cell r="M26">
            <v>8.3126630000000006</v>
          </cell>
          <cell r="N26">
            <v>3.6764969999999999</v>
          </cell>
          <cell r="O26">
            <v>0.16900000000000001</v>
          </cell>
          <cell r="P26">
            <v>9.8360000000000003</v>
          </cell>
          <cell r="Q26">
            <v>19.431999999999999</v>
          </cell>
          <cell r="R26">
            <v>-14.21</v>
          </cell>
          <cell r="S26">
            <v>47.646999999999998</v>
          </cell>
          <cell r="T26">
            <v>-3.923</v>
          </cell>
          <cell r="U26">
            <v>-90.742000000000004</v>
          </cell>
          <cell r="V26">
            <v>-108.48814251409</v>
          </cell>
          <cell r="W26">
            <v>-115.508515221227</v>
          </cell>
          <cell r="X26">
            <v>-117.34768052928</v>
          </cell>
          <cell r="Z26">
            <v>-0.43814500000000001</v>
          </cell>
          <cell r="AA26">
            <v>-3.0261E-2</v>
          </cell>
          <cell r="AB26">
            <v>-0.347663</v>
          </cell>
          <cell r="AC26">
            <v>-0.31242900000000001</v>
          </cell>
          <cell r="AD26">
            <v>-0.61344600000000005</v>
          </cell>
          <cell r="AE26">
            <v>-0.68777200000000005</v>
          </cell>
          <cell r="AF26">
            <v>-0.80238500000000001</v>
          </cell>
          <cell r="AG26">
            <v>-4.5164400000000002</v>
          </cell>
          <cell r="AH26">
            <v>-1.5805210000000001</v>
          </cell>
          <cell r="AI26">
            <v>-2.732415</v>
          </cell>
          <cell r="AJ26">
            <v>-3.2928869999999999</v>
          </cell>
          <cell r="AK26">
            <v>-3.0592519999999999</v>
          </cell>
          <cell r="AL26">
            <v>-2.201276</v>
          </cell>
          <cell r="AM26">
            <v>-2.4385330000000001</v>
          </cell>
          <cell r="AN26">
            <v>0.79393000000000002</v>
          </cell>
          <cell r="AO26">
            <v>1.175424</v>
          </cell>
          <cell r="AP26">
            <v>1.244818</v>
          </cell>
          <cell r="AQ26">
            <v>1.3690789999999999</v>
          </cell>
          <cell r="AR26">
            <v>1.8607309999999999</v>
          </cell>
          <cell r="AS26">
            <v>1.7824660000000001</v>
          </cell>
          <cell r="AT26">
            <v>3.0112429999999999</v>
          </cell>
          <cell r="AU26">
            <v>2.508003</v>
          </cell>
          <cell r="AV26">
            <v>2.6130529999999998</v>
          </cell>
          <cell r="AW26">
            <v>2.6066980000000002</v>
          </cell>
          <cell r="AX26">
            <v>3.0336539999999999</v>
          </cell>
          <cell r="AY26">
            <v>1.6706460000000001</v>
          </cell>
          <cell r="AZ26">
            <v>2.2892950000000001</v>
          </cell>
          <cell r="BA26">
            <v>1.3190679999999999</v>
          </cell>
          <cell r="BB26">
            <v>2.0084499999999998</v>
          </cell>
          <cell r="BC26">
            <v>2.794762</v>
          </cell>
          <cell r="BD26">
            <v>-0.55222400000000005</v>
          </cell>
          <cell r="BE26">
            <v>-0.57449099999999997</v>
          </cell>
          <cell r="BF26">
            <v>-0.64200000000000002</v>
          </cell>
          <cell r="BG26">
            <v>-0.51800000000000002</v>
          </cell>
          <cell r="BH26">
            <v>-0.23400000000000001</v>
          </cell>
          <cell r="BI26">
            <v>1.5629999999999999</v>
          </cell>
          <cell r="BJ26">
            <v>1.5669999999999999</v>
          </cell>
          <cell r="BK26">
            <v>1.4179999999999999</v>
          </cell>
          <cell r="BL26">
            <v>3.4</v>
          </cell>
          <cell r="BM26">
            <v>3.4510000000000001</v>
          </cell>
          <cell r="BN26">
            <v>5.6859999999999999</v>
          </cell>
          <cell r="BO26">
            <v>4.157</v>
          </cell>
          <cell r="BP26">
            <v>7.4909999999999997</v>
          </cell>
          <cell r="BQ26">
            <v>2.0979999999999999</v>
          </cell>
          <cell r="BR26">
            <v>-1.5389999999999999</v>
          </cell>
          <cell r="BS26">
            <v>-3.2869999999999999</v>
          </cell>
          <cell r="BT26">
            <v>-7.2329999999999997</v>
          </cell>
          <cell r="BU26">
            <v>-2.1509999999999998</v>
          </cell>
          <cell r="BV26">
            <v>8.8849999999999998</v>
          </cell>
          <cell r="BW26">
            <v>19.004999999999999</v>
          </cell>
          <cell r="BX26">
            <v>14.010999999999999</v>
          </cell>
          <cell r="BY26">
            <v>5.7460000000000004</v>
          </cell>
          <cell r="BZ26">
            <v>13.2</v>
          </cell>
          <cell r="CA26">
            <v>-8.1950000000000003</v>
          </cell>
          <cell r="CB26">
            <v>3.1E-2</v>
          </cell>
          <cell r="CC26">
            <v>-8.9589999999999996</v>
          </cell>
          <cell r="CD26">
            <v>-66.218000000000004</v>
          </cell>
          <cell r="CE26">
            <v>-15.177</v>
          </cell>
          <cell r="CF26">
            <v>-9.0429999999999993</v>
          </cell>
          <cell r="CG26">
            <v>-0.30399999999999999</v>
          </cell>
          <cell r="CH26">
            <v>-25</v>
          </cell>
          <cell r="CI26">
            <v>-28.158471612751999</v>
          </cell>
          <cell r="CJ26">
            <v>-28.756700991422999</v>
          </cell>
          <cell r="CK26">
            <v>-26.572969909914999</v>
          </cell>
          <cell r="CL26">
            <v>-27.567815133985999</v>
          </cell>
          <cell r="CM26">
            <v>-30.806080936427001</v>
          </cell>
          <cell r="CN26">
            <v>-30.581938208592</v>
          </cell>
          <cell r="CO26">
            <v>-26.552680942222</v>
          </cell>
          <cell r="CP26">
            <v>-27.900699525532001</v>
          </cell>
          <cell r="CQ26">
            <v>-32.755580401830002</v>
          </cell>
          <cell r="CR26">
            <v>-32.005599085840998</v>
          </cell>
          <cell r="CS26">
            <v>-24.685801516076999</v>
          </cell>
        </row>
        <row r="27">
          <cell r="B27" t="str">
            <v>Income/(loss) from unconsolidated subs &amp; associates</v>
          </cell>
          <cell r="C27" t="str">
            <v>ASSOCIATE</v>
          </cell>
          <cell r="D27" t="str">
            <v>USD</v>
          </cell>
        </row>
        <row r="28">
          <cell r="B28" t="str">
            <v>Profit/(loss) on disposals of assets, pre-tax</v>
          </cell>
          <cell r="C28" t="str">
            <v>PROFIT_ON_DISP</v>
          </cell>
          <cell r="D28" t="str">
            <v>USD</v>
          </cell>
        </row>
        <row r="29">
          <cell r="B29" t="str">
            <v>Other non-ops income/(expense)</v>
          </cell>
          <cell r="C29" t="str">
            <v>OTH_COST_INC</v>
          </cell>
          <cell r="D29" t="str">
            <v>USD</v>
          </cell>
          <cell r="G29">
            <v>-6.1129309999999997</v>
          </cell>
          <cell r="H29">
            <v>-1.457986</v>
          </cell>
          <cell r="I29">
            <v>-2.6558440000000001</v>
          </cell>
          <cell r="J29">
            <v>-6.2447000000000003E-2</v>
          </cell>
          <cell r="K29">
            <v>2.426898</v>
          </cell>
          <cell r="L29">
            <v>-0.179342</v>
          </cell>
          <cell r="M29">
            <v>1.2572319999999999</v>
          </cell>
          <cell r="N29">
            <v>-2.3515389999999998</v>
          </cell>
          <cell r="O29">
            <v>11.124000000000001</v>
          </cell>
          <cell r="P29">
            <v>-5.5640000000000001</v>
          </cell>
          <cell r="Q29">
            <v>-21.632000000000001</v>
          </cell>
          <cell r="R29">
            <v>18.239999999999998</v>
          </cell>
          <cell r="S29">
            <v>-1.732</v>
          </cell>
          <cell r="T29">
            <v>-42.454000000000001</v>
          </cell>
          <cell r="U29">
            <v>-117.833</v>
          </cell>
          <cell r="V29">
            <v>-3</v>
          </cell>
          <cell r="Z29">
            <v>-0.689411</v>
          </cell>
          <cell r="AA29">
            <v>-2.3608189999999998</v>
          </cell>
          <cell r="AB29">
            <v>-1.7627060000000001</v>
          </cell>
          <cell r="AC29">
            <v>-1.299995</v>
          </cell>
          <cell r="AD29">
            <v>-0.98871500000000001</v>
          </cell>
          <cell r="AE29">
            <v>-2.0503529999999999</v>
          </cell>
          <cell r="AF29">
            <v>-2.608997</v>
          </cell>
          <cell r="AG29">
            <v>4.1900789999999999</v>
          </cell>
          <cell r="AH29">
            <v>1.878118</v>
          </cell>
          <cell r="AI29">
            <v>-1.3462730000000001</v>
          </cell>
          <cell r="AJ29">
            <v>-3.299938</v>
          </cell>
          <cell r="AK29">
            <v>0.112249</v>
          </cell>
          <cell r="AL29">
            <v>0.39697199999999999</v>
          </cell>
          <cell r="AM29">
            <v>-3.5478000000000003E-2</v>
          </cell>
          <cell r="AN29">
            <v>-0.35421900000000001</v>
          </cell>
          <cell r="AO29">
            <v>-6.9722000000000006E-2</v>
          </cell>
          <cell r="AP29">
            <v>-0.48031099999999999</v>
          </cell>
          <cell r="AQ29">
            <v>-0.462617</v>
          </cell>
          <cell r="AR29">
            <v>3.2768980000000001</v>
          </cell>
          <cell r="AS29">
            <v>9.2927999999999997E-2</v>
          </cell>
          <cell r="AT29">
            <v>-1.0372300000000001</v>
          </cell>
          <cell r="AU29">
            <v>0.74199899999999996</v>
          </cell>
          <cell r="AV29">
            <v>-0.37323600000000001</v>
          </cell>
          <cell r="AW29">
            <v>0.48912499999999998</v>
          </cell>
          <cell r="AX29">
            <v>-6.2534470000000004</v>
          </cell>
          <cell r="AY29">
            <v>3.6022590000000001</v>
          </cell>
          <cell r="AZ29">
            <v>1.5328850000000001</v>
          </cell>
          <cell r="BA29">
            <v>2.3755350000000002</v>
          </cell>
          <cell r="BB29">
            <v>3.0934710000000001</v>
          </cell>
          <cell r="BC29">
            <v>-15.964572</v>
          </cell>
          <cell r="BD29">
            <v>5.2200800000000003</v>
          </cell>
          <cell r="BE29">
            <v>5.2994820000000002</v>
          </cell>
          <cell r="BF29">
            <v>-8.57</v>
          </cell>
          <cell r="BG29">
            <v>-0.64800000000000002</v>
          </cell>
          <cell r="BH29">
            <v>2.57</v>
          </cell>
          <cell r="BI29">
            <v>17.771999999999998</v>
          </cell>
          <cell r="BJ29">
            <v>5.1470000000000002</v>
          </cell>
          <cell r="BK29">
            <v>-5.3869999999999996</v>
          </cell>
          <cell r="BL29">
            <v>-4.8230000000000004</v>
          </cell>
          <cell r="BM29">
            <v>-0.501</v>
          </cell>
          <cell r="BN29">
            <v>0.66300000000000003</v>
          </cell>
          <cell r="BO29">
            <v>-21.76</v>
          </cell>
          <cell r="BP29">
            <v>1.6220000000000001</v>
          </cell>
          <cell r="BQ29">
            <v>-2.157</v>
          </cell>
          <cell r="BR29">
            <v>5.601</v>
          </cell>
          <cell r="BS29">
            <v>12.577</v>
          </cell>
          <cell r="BT29">
            <v>3.9239999999999999</v>
          </cell>
          <cell r="BU29">
            <v>-3.8620000000000001</v>
          </cell>
          <cell r="BV29">
            <v>-3.669</v>
          </cell>
          <cell r="BW29">
            <v>0.78300000000000003</v>
          </cell>
          <cell r="BX29">
            <v>0.98699999999999999</v>
          </cell>
          <cell r="BY29">
            <v>0.16700000000000001</v>
          </cell>
          <cell r="BZ29">
            <v>-0.186</v>
          </cell>
          <cell r="CA29">
            <v>-1.903</v>
          </cell>
          <cell r="CB29">
            <v>-30.434999999999999</v>
          </cell>
          <cell r="CC29">
            <v>-9.93</v>
          </cell>
          <cell r="CD29">
            <v>-15.089</v>
          </cell>
          <cell r="CE29">
            <v>-12.090999999999999</v>
          </cell>
          <cell r="CF29">
            <v>-25.202000000000002</v>
          </cell>
          <cell r="CG29">
            <v>-65.450999999999993</v>
          </cell>
          <cell r="CH29">
            <v>-3</v>
          </cell>
        </row>
        <row r="30">
          <cell r="B30" t="str">
            <v>Pre-tax profit</v>
          </cell>
          <cell r="C30" t="str">
            <v>PT_PROF</v>
          </cell>
          <cell r="D30" t="str">
            <v>USD</v>
          </cell>
          <cell r="G30">
            <v>14.420391</v>
          </cell>
          <cell r="H30">
            <v>29.445902</v>
          </cell>
          <cell r="I30">
            <v>42.712797999999999</v>
          </cell>
          <cell r="J30">
            <v>71.865660000000005</v>
          </cell>
          <cell r="K30">
            <v>108.45615909999999</v>
          </cell>
          <cell r="L30">
            <v>140.21752699999999</v>
          </cell>
          <cell r="M30">
            <v>163.108553</v>
          </cell>
          <cell r="N30">
            <v>121.79581899999999</v>
          </cell>
          <cell r="O30">
            <v>150.446</v>
          </cell>
          <cell r="P30">
            <v>198.32599999999999</v>
          </cell>
          <cell r="Q30">
            <v>138.06800000000001</v>
          </cell>
          <cell r="R30">
            <v>-65.385000000000005</v>
          </cell>
          <cell r="S30">
            <v>-107.246</v>
          </cell>
          <cell r="T30">
            <v>81.314999999999998</v>
          </cell>
          <cell r="U30">
            <v>232.12799999999999</v>
          </cell>
          <cell r="V30">
            <v>523.23778400451397</v>
          </cell>
          <cell r="W30">
            <v>791.97759803351403</v>
          </cell>
          <cell r="X30">
            <v>1196.49923577663</v>
          </cell>
          <cell r="Z30">
            <v>1.879308</v>
          </cell>
          <cell r="AA30">
            <v>2.411864</v>
          </cell>
          <cell r="AB30">
            <v>4.1870019999999997</v>
          </cell>
          <cell r="AC30">
            <v>5.9422170000000003</v>
          </cell>
          <cell r="AD30">
            <v>4.9400409999999999</v>
          </cell>
          <cell r="AE30">
            <v>5.409745</v>
          </cell>
          <cell r="AF30">
            <v>8.2645549999999997</v>
          </cell>
          <cell r="AG30">
            <v>10.831561000000001</v>
          </cell>
          <cell r="AH30">
            <v>7.0625096000000003</v>
          </cell>
          <cell r="AI30">
            <v>8.3335349999999995</v>
          </cell>
          <cell r="AJ30">
            <v>12.389525000000001</v>
          </cell>
          <cell r="AK30">
            <v>14.927227999999999</v>
          </cell>
          <cell r="AL30">
            <v>13.699961999999999</v>
          </cell>
          <cell r="AM30">
            <v>16.340555999999999</v>
          </cell>
          <cell r="AN30">
            <v>19.750416999999999</v>
          </cell>
          <cell r="AO30">
            <v>22.074725000000001</v>
          </cell>
          <cell r="AP30">
            <v>20.055662999999999</v>
          </cell>
          <cell r="AQ30">
            <v>22.457858999999999</v>
          </cell>
          <cell r="AR30">
            <v>35.101351999999999</v>
          </cell>
          <cell r="AS30">
            <v>30.8412851</v>
          </cell>
          <cell r="AT30">
            <v>26.904757</v>
          </cell>
          <cell r="AU30">
            <v>35.134922000000003</v>
          </cell>
          <cell r="AV30">
            <v>35.953504000000002</v>
          </cell>
          <cell r="AW30">
            <v>42.224344000000002</v>
          </cell>
          <cell r="AX30">
            <v>25.351391</v>
          </cell>
          <cell r="AY30">
            <v>40.722239999999999</v>
          </cell>
          <cell r="AZ30">
            <v>41.221243000000001</v>
          </cell>
          <cell r="BA30">
            <v>55.813679</v>
          </cell>
          <cell r="BB30">
            <v>39.103008000000003</v>
          </cell>
          <cell r="BC30">
            <v>-19.082598999999998</v>
          </cell>
          <cell r="BD30">
            <v>51.814045</v>
          </cell>
          <cell r="BE30">
            <v>49.961365000000001</v>
          </cell>
          <cell r="BF30">
            <v>16.332999999999998</v>
          </cell>
          <cell r="BG30">
            <v>33.470999999999997</v>
          </cell>
          <cell r="BH30">
            <v>47.616</v>
          </cell>
          <cell r="BI30">
            <v>53.026000000000003</v>
          </cell>
          <cell r="BJ30">
            <v>37.203000000000003</v>
          </cell>
          <cell r="BK30">
            <v>28.218</v>
          </cell>
          <cell r="BL30">
            <v>52.286000000000001</v>
          </cell>
          <cell r="BM30">
            <v>67.619</v>
          </cell>
          <cell r="BN30">
            <v>69.662999999999997</v>
          </cell>
          <cell r="BO30">
            <v>12.422000000000001</v>
          </cell>
          <cell r="BP30">
            <v>36.655000000000001</v>
          </cell>
          <cell r="BQ30">
            <v>-64.671999999999997</v>
          </cell>
          <cell r="BR30">
            <v>-25.356999999999999</v>
          </cell>
          <cell r="BS30">
            <v>-18.884</v>
          </cell>
          <cell r="BT30">
            <v>-14.311999999999999</v>
          </cell>
          <cell r="BU30">
            <v>-6.8319999999999999</v>
          </cell>
          <cell r="BV30">
            <v>15.355</v>
          </cell>
          <cell r="BW30">
            <v>7.3</v>
          </cell>
          <cell r="BX30">
            <v>-66.927000000000007</v>
          </cell>
          <cell r="BY30">
            <v>-62.973999999999997</v>
          </cell>
          <cell r="BZ30">
            <v>-16.68</v>
          </cell>
          <cell r="CA30">
            <v>89.34</v>
          </cell>
          <cell r="CB30">
            <v>52.67</v>
          </cell>
          <cell r="CC30">
            <v>-44.015000000000001</v>
          </cell>
          <cell r="CD30">
            <v>9.5370000000000008</v>
          </cell>
          <cell r="CE30">
            <v>138.89699999999999</v>
          </cell>
          <cell r="CF30">
            <v>126.133</v>
          </cell>
          <cell r="CG30">
            <v>-42.439</v>
          </cell>
          <cell r="CH30">
            <v>111</v>
          </cell>
          <cell r="CI30">
            <v>173.67331547719201</v>
          </cell>
          <cell r="CJ30">
            <v>191.18744376452</v>
          </cell>
          <cell r="CK30">
            <v>47.377024762801</v>
          </cell>
          <cell r="CL30">
            <v>190.21860770037699</v>
          </cell>
          <cell r="CM30">
            <v>205.03210840457899</v>
          </cell>
          <cell r="CN30">
            <v>214.740487375085</v>
          </cell>
          <cell r="CO30">
            <v>181.98639455347401</v>
          </cell>
          <cell r="CP30">
            <v>275.23123819719501</v>
          </cell>
          <cell r="CQ30">
            <v>298.49190110687198</v>
          </cell>
          <cell r="CR30">
            <v>321.293132184397</v>
          </cell>
          <cell r="CS30">
            <v>301.48296428816599</v>
          </cell>
        </row>
        <row r="31">
          <cell r="A31" t="str">
            <v>Additional Income Statement Items</v>
          </cell>
        </row>
        <row r="32">
          <cell r="B32" t="str">
            <v>Operating lease cost</v>
          </cell>
          <cell r="C32" t="str">
            <v>LEASE_PAY</v>
          </cell>
          <cell r="D32" t="str">
            <v>USD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S32">
            <v>-29515</v>
          </cell>
          <cell r="T32">
            <v>-42508</v>
          </cell>
          <cell r="U32">
            <v>-79631</v>
          </cell>
          <cell r="V32">
            <v>-27000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BV32">
            <v>-6477</v>
          </cell>
          <cell r="BW32">
            <v>-7397</v>
          </cell>
          <cell r="BX32">
            <v>-7629</v>
          </cell>
          <cell r="BY32">
            <v>-8012</v>
          </cell>
          <cell r="BZ32">
            <v>-9051</v>
          </cell>
          <cell r="CA32">
            <v>-9670</v>
          </cell>
          <cell r="CB32">
            <v>-11220</v>
          </cell>
          <cell r="CC32">
            <v>-12567</v>
          </cell>
          <cell r="CD32">
            <v>-16105</v>
          </cell>
          <cell r="CE32">
            <v>-18069</v>
          </cell>
          <cell r="CF32">
            <v>-21494</v>
          </cell>
          <cell r="CG32">
            <v>-23963</v>
          </cell>
          <cell r="CH32">
            <v>-27000</v>
          </cell>
        </row>
        <row r="33">
          <cell r="B33" t="str">
            <v>Lease payments (deemed interest portion)</v>
          </cell>
          <cell r="C33" t="str">
            <v>LEASE_DEEM_INT</v>
          </cell>
          <cell r="D33" t="str">
            <v>USD</v>
          </cell>
          <cell r="S33">
            <v>-1.514</v>
          </cell>
          <cell r="T33">
            <v>-2.4740000000000002</v>
          </cell>
          <cell r="U33">
            <v>-8761</v>
          </cell>
          <cell r="V33">
            <v>-4</v>
          </cell>
          <cell r="W33">
            <v>0</v>
          </cell>
          <cell r="X33">
            <v>0</v>
          </cell>
          <cell r="BV33">
            <v>-0.152</v>
          </cell>
          <cell r="BW33">
            <v>-0.33700000000000002</v>
          </cell>
          <cell r="BX33">
            <v>-0.621</v>
          </cell>
          <cell r="BY33">
            <v>-0.68799999999999994</v>
          </cell>
          <cell r="BZ33">
            <v>-0.50800000000000001</v>
          </cell>
          <cell r="CA33">
            <v>-0.38800000000000001</v>
          </cell>
          <cell r="CB33">
            <v>-0.30299999999999999</v>
          </cell>
          <cell r="CC33">
            <v>-1.6140000000000001</v>
          </cell>
          <cell r="CD33">
            <v>-0.83699999999999997</v>
          </cell>
          <cell r="CE33">
            <v>-1.1279999999999999</v>
          </cell>
          <cell r="CF33">
            <v>-3375.0349999999999</v>
          </cell>
          <cell r="CG33">
            <v>-1576</v>
          </cell>
          <cell r="CH33">
            <v>-2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</row>
        <row r="34">
          <cell r="B34" t="str">
            <v>Lease payments (deemed depreciation portion)</v>
          </cell>
          <cell r="C34" t="str">
            <v>LEASE_DEEM_DEPR</v>
          </cell>
          <cell r="D34" t="str">
            <v>USD</v>
          </cell>
          <cell r="S34">
            <v>-3.3119999999999998</v>
          </cell>
          <cell r="T34">
            <v>-5.2869999999999999</v>
          </cell>
          <cell r="U34">
            <v>-13714</v>
          </cell>
          <cell r="V34">
            <v>-6</v>
          </cell>
          <cell r="W34">
            <v>0</v>
          </cell>
          <cell r="X34">
            <v>0</v>
          </cell>
          <cell r="BV34">
            <v>-0.23499999999999999</v>
          </cell>
          <cell r="BW34">
            <v>-0.34899999999999998</v>
          </cell>
          <cell r="BX34">
            <v>-0.44</v>
          </cell>
          <cell r="BY34">
            <v>-0.49</v>
          </cell>
          <cell r="BZ34">
            <v>-0.51200000000000001</v>
          </cell>
          <cell r="CA34">
            <v>-0.51800000000000002</v>
          </cell>
          <cell r="CB34">
            <v>-0.53400000000000003</v>
          </cell>
          <cell r="CC34">
            <v>-0.91</v>
          </cell>
          <cell r="CD34">
            <v>-1.3240000000000001</v>
          </cell>
          <cell r="CE34">
            <v>-2.6549999999999998</v>
          </cell>
          <cell r="CF34">
            <v>-6778.0209999999997</v>
          </cell>
          <cell r="CG34">
            <v>-1979</v>
          </cell>
          <cell r="CH34">
            <v>-4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</row>
        <row r="35">
          <cell r="B35" t="str">
            <v>Gross interest charge</v>
          </cell>
          <cell r="C35" t="str">
            <v>NET_INT_CH</v>
          </cell>
          <cell r="D35" t="str">
            <v>USD</v>
          </cell>
        </row>
        <row r="36">
          <cell r="B36" t="str">
            <v>Income from associates (operating)</v>
          </cell>
          <cell r="C36" t="str">
            <v>ASSOCIATE_OP</v>
          </cell>
          <cell r="D36" t="str">
            <v>USD</v>
          </cell>
        </row>
        <row r="37">
          <cell r="B37" t="str">
            <v>Revenue % USD, net of hedging</v>
          </cell>
          <cell r="C37" t="str">
            <v>REV_PCT_USD_HEDGE</v>
          </cell>
        </row>
        <row r="38">
          <cell r="B38" t="str">
            <v>Revenue % Local Currency, net of hedging</v>
          </cell>
          <cell r="C38" t="str">
            <v>REV_PCT_LOCAL_CUR_HEDGE</v>
          </cell>
        </row>
        <row r="39">
          <cell r="B39" t="str">
            <v>Depreciation ROU assets   (applicable to IFRS cos.)</v>
          </cell>
          <cell r="C39" t="str">
            <v>DEPR_ROU_ASSETS</v>
          </cell>
          <cell r="D39" t="str">
            <v>USD</v>
          </cell>
        </row>
        <row r="40">
          <cell r="B40" t="str">
            <v>Lease interest charge  (applicable to IFRS cos.)</v>
          </cell>
          <cell r="C40" t="str">
            <v>LEASE_INT_CHG</v>
          </cell>
          <cell r="D40" t="str">
            <v>USD</v>
          </cell>
        </row>
        <row r="41">
          <cell r="B41" t="str">
            <v>Lease standard adopted (US GAAP ASC 842/ IFRS 16)</v>
          </cell>
          <cell r="C41" t="str">
            <v>LEASE_ADOPT</v>
          </cell>
          <cell r="E41" t="str">
            <v>Y</v>
          </cell>
        </row>
        <row r="42">
          <cell r="A42" t="str">
            <v>Balance Sheet</v>
          </cell>
        </row>
        <row r="43">
          <cell r="B43" t="str">
            <v>Cash &amp; cash equivalents</v>
          </cell>
          <cell r="C43" t="str">
            <v>CASH_EQ</v>
          </cell>
          <cell r="D43" t="str">
            <v>USD</v>
          </cell>
          <cell r="G43">
            <v>67.977413999999996</v>
          </cell>
          <cell r="H43">
            <v>49.113512</v>
          </cell>
          <cell r="I43">
            <v>64.383587000000006</v>
          </cell>
          <cell r="J43">
            <v>62.173231999999999</v>
          </cell>
          <cell r="K43">
            <v>142.31029699999999</v>
          </cell>
          <cell r="L43">
            <v>195.183807</v>
          </cell>
          <cell r="M43">
            <v>216.87831800000001</v>
          </cell>
          <cell r="N43">
            <v>371.95376499999998</v>
          </cell>
          <cell r="O43">
            <v>368.99299999999999</v>
          </cell>
          <cell r="P43">
            <v>487.46100000000001</v>
          </cell>
          <cell r="Q43">
            <v>597.69200000000001</v>
          </cell>
          <cell r="R43">
            <v>926.23599999999999</v>
          </cell>
          <cell r="S43">
            <v>3048.665</v>
          </cell>
          <cell r="T43">
            <v>3749.53</v>
          </cell>
          <cell r="U43">
            <v>4457.4849999999997</v>
          </cell>
          <cell r="V43">
            <v>4135.5557495901903</v>
          </cell>
          <cell r="W43">
            <v>4248.4887017191504</v>
          </cell>
          <cell r="X43">
            <v>4600.4145209468998</v>
          </cell>
          <cell r="AA43">
            <v>16.236407</v>
          </cell>
          <cell r="AB43">
            <v>62.909596999999998</v>
          </cell>
          <cell r="AC43">
            <v>67.977413999999996</v>
          </cell>
          <cell r="AD43">
            <v>51.869590000000002</v>
          </cell>
          <cell r="AE43">
            <v>49.417380000000001</v>
          </cell>
          <cell r="AF43">
            <v>30.892590999999999</v>
          </cell>
          <cell r="AG43">
            <v>49.113512</v>
          </cell>
          <cell r="AH43">
            <v>46.360402999999998</v>
          </cell>
          <cell r="AI43">
            <v>48.022286999999999</v>
          </cell>
          <cell r="AJ43">
            <v>53.199582999999997</v>
          </cell>
          <cell r="AK43">
            <v>64.383587000000006</v>
          </cell>
          <cell r="AL43">
            <v>41.712161000000002</v>
          </cell>
          <cell r="AM43">
            <v>42.84834</v>
          </cell>
          <cell r="AN43">
            <v>51.036352999999998</v>
          </cell>
          <cell r="AO43">
            <v>62.173231999999999</v>
          </cell>
          <cell r="AP43">
            <v>54.147463000000002</v>
          </cell>
          <cell r="AQ43">
            <v>116.634151</v>
          </cell>
          <cell r="AR43">
            <v>126.661911</v>
          </cell>
          <cell r="AS43">
            <v>142.31029699999999</v>
          </cell>
          <cell r="AT43">
            <v>158.59708800000001</v>
          </cell>
          <cell r="AU43">
            <v>170.611906</v>
          </cell>
          <cell r="AV43">
            <v>177.562344</v>
          </cell>
          <cell r="AW43">
            <v>195.183807</v>
          </cell>
          <cell r="AX43">
            <v>197.712909</v>
          </cell>
          <cell r="AY43">
            <v>202.491288</v>
          </cell>
          <cell r="AZ43">
            <v>219.42717300000001</v>
          </cell>
          <cell r="BA43">
            <v>216.87831800000001</v>
          </cell>
          <cell r="BB43">
            <v>218.530393</v>
          </cell>
          <cell r="BC43">
            <v>490.74877300000003</v>
          </cell>
          <cell r="BD43">
            <v>407.34750400000001</v>
          </cell>
          <cell r="BE43">
            <v>371.95376499999998</v>
          </cell>
          <cell r="BF43">
            <v>367.82</v>
          </cell>
          <cell r="BG43">
            <v>337.55200000000002</v>
          </cell>
          <cell r="BH43">
            <v>341.03899999999999</v>
          </cell>
          <cell r="BI43">
            <v>368.99299999999999</v>
          </cell>
          <cell r="BJ43">
            <v>333.64492000000001</v>
          </cell>
          <cell r="BK43">
            <v>391.47768000000002</v>
          </cell>
          <cell r="BL43">
            <v>466.92854999999997</v>
          </cell>
          <cell r="BM43">
            <v>487.46100000000001</v>
          </cell>
          <cell r="BN43">
            <v>550.12296300000003</v>
          </cell>
          <cell r="BO43">
            <v>580.12166000000002</v>
          </cell>
          <cell r="BP43">
            <v>622.36301400000002</v>
          </cell>
          <cell r="BQ43">
            <v>597.69200000000001</v>
          </cell>
          <cell r="BR43">
            <v>509.85700000000003</v>
          </cell>
          <cell r="BS43">
            <v>593.44299999999998</v>
          </cell>
          <cell r="BT43">
            <v>1144.771</v>
          </cell>
          <cell r="BU43">
            <v>926.23599999999999</v>
          </cell>
          <cell r="BV43">
            <v>2954.7179999999998</v>
          </cell>
          <cell r="BW43">
            <v>2917.6759999999999</v>
          </cell>
          <cell r="BX43">
            <v>3183.154</v>
          </cell>
          <cell r="BY43">
            <v>3048.665</v>
          </cell>
          <cell r="BZ43">
            <v>2823.7080000000001</v>
          </cell>
          <cell r="CA43">
            <v>3788.23</v>
          </cell>
          <cell r="CB43">
            <v>3811.6080000000002</v>
          </cell>
          <cell r="CC43">
            <v>3749.53</v>
          </cell>
          <cell r="CD43">
            <v>2168.4319999999998</v>
          </cell>
          <cell r="CE43">
            <v>2329.4560000000001</v>
          </cell>
          <cell r="CF43">
            <v>2464.4290000000001</v>
          </cell>
          <cell r="CG43">
            <v>4457.4849999999997</v>
          </cell>
          <cell r="CH43">
            <v>3826</v>
          </cell>
          <cell r="CI43">
            <v>3823.7759024779798</v>
          </cell>
          <cell r="CJ43">
            <v>3740.5884464440001</v>
          </cell>
          <cell r="CK43">
            <v>4135.5557495901903</v>
          </cell>
          <cell r="CL43">
            <v>3598.5504938372301</v>
          </cell>
          <cell r="CM43">
            <v>3673.2158464111399</v>
          </cell>
          <cell r="CN43">
            <v>3630.5522297687398</v>
          </cell>
          <cell r="CO43">
            <v>4248.4887017191504</v>
          </cell>
          <cell r="CP43">
            <v>3438.0903321626301</v>
          </cell>
          <cell r="CQ43">
            <v>3555.3383270335898</v>
          </cell>
          <cell r="CR43">
            <v>3545.1681047034399</v>
          </cell>
          <cell r="CS43">
            <v>4600.4145209468998</v>
          </cell>
        </row>
        <row r="44">
          <cell r="B44" t="str">
            <v>Accounts receivable</v>
          </cell>
          <cell r="C44" t="str">
            <v>DEBTORS</v>
          </cell>
          <cell r="D44" t="str">
            <v>USD</v>
          </cell>
          <cell r="G44">
            <v>32.374015</v>
          </cell>
          <cell r="H44">
            <v>6.1788080000000001</v>
          </cell>
          <cell r="I44">
            <v>8.6541789999999992</v>
          </cell>
          <cell r="J44">
            <v>18.769691000000002</v>
          </cell>
          <cell r="K44">
            <v>40.670775999999996</v>
          </cell>
          <cell r="L44">
            <v>55.653528000000001</v>
          </cell>
          <cell r="M44">
            <v>77.930110999999997</v>
          </cell>
          <cell r="N44">
            <v>131.83477099999999</v>
          </cell>
          <cell r="O44">
            <v>160.374</v>
          </cell>
          <cell r="P44">
            <v>333.339</v>
          </cell>
          <cell r="Q44">
            <v>549.298</v>
          </cell>
          <cell r="R44">
            <v>395.45100000000002</v>
          </cell>
          <cell r="S44">
            <v>415.41500000000002</v>
          </cell>
          <cell r="T44">
            <v>912.76400000000001</v>
          </cell>
          <cell r="U44">
            <v>1937.5820000000001</v>
          </cell>
          <cell r="V44">
            <v>3506.3359853260899</v>
          </cell>
          <cell r="W44">
            <v>4171.7698660114202</v>
          </cell>
          <cell r="X44">
            <v>4967.2108296899296</v>
          </cell>
          <cell r="Z44">
            <v>0</v>
          </cell>
          <cell r="AA44">
            <v>13.353793</v>
          </cell>
          <cell r="AB44">
            <v>19.716352000000001</v>
          </cell>
          <cell r="AC44">
            <v>32.374015</v>
          </cell>
          <cell r="AD44">
            <v>28.678864000000001</v>
          </cell>
          <cell r="AE44">
            <v>39.602440000000001</v>
          </cell>
          <cell r="AF44">
            <v>40.608682999999999</v>
          </cell>
          <cell r="AG44">
            <v>6.1788080000000001</v>
          </cell>
          <cell r="AH44">
            <v>6.6914540000000002</v>
          </cell>
          <cell r="AI44">
            <v>6.430542</v>
          </cell>
          <cell r="AJ44">
            <v>7.8422020000000003</v>
          </cell>
          <cell r="AK44">
            <v>8.6541789999999992</v>
          </cell>
          <cell r="AL44">
            <v>10.816958</v>
          </cell>
          <cell r="AM44">
            <v>12.403568999999999</v>
          </cell>
          <cell r="AN44">
            <v>15.821175999999999</v>
          </cell>
          <cell r="AO44">
            <v>18.769691000000002</v>
          </cell>
          <cell r="AP44">
            <v>19.080174</v>
          </cell>
          <cell r="AQ44">
            <v>22.894570000000002</v>
          </cell>
          <cell r="AR44">
            <v>28.673497999999999</v>
          </cell>
          <cell r="AS44">
            <v>40.670775999999996</v>
          </cell>
          <cell r="AT44">
            <v>40.302501999999997</v>
          </cell>
          <cell r="AU44">
            <v>44.581634999999999</v>
          </cell>
          <cell r="AV44">
            <v>56.246485</v>
          </cell>
          <cell r="AW44">
            <v>55.653528000000001</v>
          </cell>
          <cell r="AX44">
            <v>61.118161999999998</v>
          </cell>
          <cell r="AY44">
            <v>82.942389000000006</v>
          </cell>
          <cell r="AZ44">
            <v>64.489304000000004</v>
          </cell>
          <cell r="BA44">
            <v>77.930110999999997</v>
          </cell>
          <cell r="BB44">
            <v>84.653792999999993</v>
          </cell>
          <cell r="BC44">
            <v>94.123106000000007</v>
          </cell>
          <cell r="BD44">
            <v>125.71238200000001</v>
          </cell>
          <cell r="BE44">
            <v>131.83477099999999</v>
          </cell>
          <cell r="BF44">
            <v>187.69800000000001</v>
          </cell>
          <cell r="BG44">
            <v>177.09399999999999</v>
          </cell>
          <cell r="BH44">
            <v>242.11699999999999</v>
          </cell>
          <cell r="BI44">
            <v>160.374</v>
          </cell>
          <cell r="BJ44">
            <v>240.78399999999999</v>
          </cell>
          <cell r="BK44">
            <v>255.49199999999999</v>
          </cell>
          <cell r="BL44">
            <v>257.904</v>
          </cell>
          <cell r="BM44">
            <v>333.339</v>
          </cell>
          <cell r="BN44">
            <v>324.709</v>
          </cell>
          <cell r="BO44">
            <v>289.94499999999999</v>
          </cell>
          <cell r="BP44">
            <v>435.447</v>
          </cell>
          <cell r="BQ44">
            <v>549.298</v>
          </cell>
          <cell r="BR44">
            <v>560.09900000000005</v>
          </cell>
          <cell r="BS44">
            <v>335.084</v>
          </cell>
          <cell r="BT44">
            <v>293.60199999999998</v>
          </cell>
          <cell r="BU44">
            <v>395.45100000000002</v>
          </cell>
          <cell r="BV44">
            <v>342.99200000000002</v>
          </cell>
          <cell r="BW44">
            <v>473.221</v>
          </cell>
          <cell r="BX44">
            <v>324.37900000000002</v>
          </cell>
          <cell r="BY44">
            <v>415.41500000000002</v>
          </cell>
          <cell r="BZ44">
            <v>400.863</v>
          </cell>
          <cell r="CA44">
            <v>689.16200000000003</v>
          </cell>
          <cell r="CB44">
            <v>701.29300000000001</v>
          </cell>
          <cell r="CC44">
            <v>912.76400000000001</v>
          </cell>
          <cell r="CD44">
            <v>948.48500000000001</v>
          </cell>
          <cell r="CE44">
            <v>1259.646</v>
          </cell>
          <cell r="CF44">
            <v>1498.9960000000001</v>
          </cell>
          <cell r="CG44">
            <v>1937.5820000000001</v>
          </cell>
          <cell r="CH44">
            <v>2610</v>
          </cell>
          <cell r="CI44">
            <v>3126.91612405562</v>
          </cell>
          <cell r="CJ44">
            <v>3296.6649042376398</v>
          </cell>
          <cell r="CK44">
            <v>3506.3359853260899</v>
          </cell>
          <cell r="CL44">
            <v>3115.8147089153999</v>
          </cell>
          <cell r="CM44">
            <v>3552.8712438221801</v>
          </cell>
          <cell r="CN44">
            <v>3807.2461725735502</v>
          </cell>
          <cell r="CO44">
            <v>4171.7698660114202</v>
          </cell>
          <cell r="CP44">
            <v>3650.7884221864401</v>
          </cell>
          <cell r="CQ44">
            <v>4181.1524389140504</v>
          </cell>
          <cell r="CR44">
            <v>4527.4225493969398</v>
          </cell>
          <cell r="CS44">
            <v>4967.2108296899296</v>
          </cell>
        </row>
        <row r="45">
          <cell r="B45" t="str">
            <v>Inventory</v>
          </cell>
          <cell r="C45" t="str">
            <v>STOCKS</v>
          </cell>
          <cell r="D45" t="str">
            <v>USD</v>
          </cell>
        </row>
        <row r="46">
          <cell r="B46" t="str">
            <v>Other current assets</v>
          </cell>
          <cell r="C46" t="str">
            <v>OTH_CUR_ASS</v>
          </cell>
          <cell r="D46" t="str">
            <v>USD</v>
          </cell>
          <cell r="G46">
            <v>0.28347699999999998</v>
          </cell>
          <cell r="H46">
            <v>0.54713800000000001</v>
          </cell>
          <cell r="I46">
            <v>0.54713800000000001</v>
          </cell>
          <cell r="J46">
            <v>20.692284999999998</v>
          </cell>
          <cell r="K46">
            <v>17.264482000000001</v>
          </cell>
          <cell r="L46">
            <v>24.52384</v>
          </cell>
          <cell r="M46">
            <v>31.355806000000001</v>
          </cell>
          <cell r="N46">
            <v>28.961682</v>
          </cell>
          <cell r="O46">
            <v>28.096</v>
          </cell>
          <cell r="P46">
            <v>48.661000000000001</v>
          </cell>
          <cell r="Q46">
            <v>139.929</v>
          </cell>
          <cell r="R46">
            <v>189.43600000000001</v>
          </cell>
          <cell r="S46">
            <v>324.77600000000001</v>
          </cell>
          <cell r="T46">
            <v>684.51299999999901</v>
          </cell>
          <cell r="U46">
            <v>1779.912</v>
          </cell>
          <cell r="V46">
            <v>3056.1187138474402</v>
          </cell>
          <cell r="W46">
            <v>3900.2775316242601</v>
          </cell>
          <cell r="X46">
            <v>4797.9485710457502</v>
          </cell>
          <cell r="AA46">
            <v>0</v>
          </cell>
          <cell r="AB46">
            <v>0.59089800000000003</v>
          </cell>
          <cell r="AC46">
            <v>0.28347699999999998</v>
          </cell>
          <cell r="AD46">
            <v>1.9821009999999999</v>
          </cell>
          <cell r="AE46">
            <v>0.84108300000000003</v>
          </cell>
          <cell r="AF46">
            <v>0.79368300000000003</v>
          </cell>
          <cell r="AG46">
            <v>0.54713800000000001</v>
          </cell>
          <cell r="AH46">
            <v>0.804176</v>
          </cell>
          <cell r="AI46">
            <v>0.52662799999999999</v>
          </cell>
          <cell r="AJ46">
            <v>1.041145</v>
          </cell>
          <cell r="AK46">
            <v>0.54713800000000001</v>
          </cell>
          <cell r="AL46">
            <v>9.3660180000000004</v>
          </cell>
          <cell r="AM46">
            <v>12.032489999999999</v>
          </cell>
          <cell r="AN46">
            <v>18.577639999999999</v>
          </cell>
          <cell r="AO46">
            <v>20.692284999999998</v>
          </cell>
          <cell r="AP46">
            <v>20.996825999999999</v>
          </cell>
          <cell r="AQ46">
            <v>19.692995</v>
          </cell>
          <cell r="AR46">
            <v>19.155538</v>
          </cell>
          <cell r="AS46">
            <v>17.264482000000001</v>
          </cell>
          <cell r="AT46">
            <v>18.299572999999999</v>
          </cell>
          <cell r="AU46">
            <v>18.350863</v>
          </cell>
          <cell r="AV46">
            <v>21.102893000000002</v>
          </cell>
          <cell r="AW46">
            <v>24.52384</v>
          </cell>
          <cell r="AX46">
            <v>29.733988</v>
          </cell>
          <cell r="AY46">
            <v>27.565935</v>
          </cell>
          <cell r="AZ46">
            <v>33.832617999999997</v>
          </cell>
          <cell r="BA46">
            <v>31.355806000000001</v>
          </cell>
          <cell r="BB46">
            <v>34.026946000000002</v>
          </cell>
          <cell r="BC46">
            <v>29.344268</v>
          </cell>
          <cell r="BD46">
            <v>36.831743000000003</v>
          </cell>
          <cell r="BE46">
            <v>28.961682</v>
          </cell>
          <cell r="BF46">
            <v>32.656999999999996</v>
          </cell>
          <cell r="BG46">
            <v>32.707999999999998</v>
          </cell>
          <cell r="BH46">
            <v>42.058</v>
          </cell>
          <cell r="BI46">
            <v>28.096</v>
          </cell>
          <cell r="BJ46">
            <v>23.811</v>
          </cell>
          <cell r="BK46">
            <v>22.343</v>
          </cell>
          <cell r="BL46">
            <v>29.558</v>
          </cell>
          <cell r="BM46">
            <v>48.661000000000001</v>
          </cell>
          <cell r="BN46">
            <v>55.13</v>
          </cell>
          <cell r="BO46">
            <v>79.284000000000006</v>
          </cell>
          <cell r="BP46">
            <v>110.346</v>
          </cell>
          <cell r="BQ46">
            <v>139.929</v>
          </cell>
          <cell r="BR46">
            <v>215.60400000000001</v>
          </cell>
          <cell r="BS46">
            <v>196.56700000000001</v>
          </cell>
          <cell r="BT46">
            <v>163.30600000000001</v>
          </cell>
          <cell r="BU46">
            <v>189.43600000000001</v>
          </cell>
          <cell r="BV46">
            <v>222.742999999999</v>
          </cell>
          <cell r="BW46">
            <v>285.534999999999</v>
          </cell>
          <cell r="BX46">
            <v>273.09699999999998</v>
          </cell>
          <cell r="BY46">
            <v>324.77600000000001</v>
          </cell>
          <cell r="BZ46">
            <v>285.70299999999997</v>
          </cell>
          <cell r="CA46">
            <v>277.16199999999998</v>
          </cell>
          <cell r="CB46">
            <v>410.99</v>
          </cell>
          <cell r="CC46">
            <v>684.51299999999901</v>
          </cell>
          <cell r="CD46">
            <v>783.274</v>
          </cell>
          <cell r="CE46">
            <v>978.54899999999998</v>
          </cell>
          <cell r="CF46">
            <v>1319.6959999999999</v>
          </cell>
          <cell r="CG46">
            <v>1779.912</v>
          </cell>
          <cell r="CH46">
            <v>2269</v>
          </cell>
          <cell r="CI46">
            <v>2649.8697555159101</v>
          </cell>
          <cell r="CJ46">
            <v>2983.9436768422602</v>
          </cell>
          <cell r="CK46">
            <v>3056.1187138474402</v>
          </cell>
          <cell r="CL46">
            <v>2851.7318270210899</v>
          </cell>
          <cell r="CM46">
            <v>3131.24137020231</v>
          </cell>
          <cell r="CN46">
            <v>3621.0740858446602</v>
          </cell>
          <cell r="CO46">
            <v>3900.2775316242601</v>
          </cell>
          <cell r="CP46">
            <v>3493.9584739259699</v>
          </cell>
          <cell r="CQ46">
            <v>3851.5873052920201</v>
          </cell>
          <cell r="CR46">
            <v>4473.7045017834398</v>
          </cell>
          <cell r="CS46">
            <v>4797.9485710457502</v>
          </cell>
        </row>
        <row r="47">
          <cell r="B47" t="str">
            <v>Total current assets</v>
          </cell>
          <cell r="C47" t="str">
            <v>CUR_ASS</v>
          </cell>
          <cell r="D47" t="str">
            <v>USD</v>
          </cell>
          <cell r="G47">
            <v>100.634906</v>
          </cell>
          <cell r="H47">
            <v>55.839458</v>
          </cell>
          <cell r="I47">
            <v>73.584903999999995</v>
          </cell>
          <cell r="J47">
            <v>101.63520800000001</v>
          </cell>
          <cell r="K47">
            <v>200.245555</v>
          </cell>
          <cell r="L47">
            <v>275.361175</v>
          </cell>
          <cell r="M47">
            <v>326.16423500000002</v>
          </cell>
          <cell r="N47">
            <v>532.75021800000002</v>
          </cell>
          <cell r="O47">
            <v>557.46299999999997</v>
          </cell>
          <cell r="P47">
            <v>869.46100000000001</v>
          </cell>
          <cell r="Q47">
            <v>1286.9190000000001</v>
          </cell>
          <cell r="R47">
            <v>1511.123</v>
          </cell>
          <cell r="S47">
            <v>3788.8560000000002</v>
          </cell>
          <cell r="T47">
            <v>5346.8069999999998</v>
          </cell>
          <cell r="U47">
            <v>8174.9790000000003</v>
          </cell>
          <cell r="V47">
            <v>10698.0104487637</v>
          </cell>
          <cell r="W47">
            <v>12320.5360993548</v>
          </cell>
          <cell r="X47">
            <v>14365.5739216826</v>
          </cell>
          <cell r="AA47">
            <v>29.590199999999999</v>
          </cell>
          <cell r="AB47">
            <v>83.216847000000001</v>
          </cell>
          <cell r="AC47">
            <v>100.634906</v>
          </cell>
          <cell r="AD47">
            <v>82.530555000000007</v>
          </cell>
          <cell r="AE47">
            <v>89.860902999999993</v>
          </cell>
          <cell r="AF47">
            <v>72.294956999999997</v>
          </cell>
          <cell r="AG47">
            <v>55.839458</v>
          </cell>
          <cell r="AH47">
            <v>53.856032999999996</v>
          </cell>
          <cell r="AI47">
            <v>54.979456999999996</v>
          </cell>
          <cell r="AJ47">
            <v>62.082929999999998</v>
          </cell>
          <cell r="AK47">
            <v>73.584903999999995</v>
          </cell>
          <cell r="AL47">
            <v>61.895136999999998</v>
          </cell>
          <cell r="AM47">
            <v>67.284398999999993</v>
          </cell>
          <cell r="AN47">
            <v>85.435169000000002</v>
          </cell>
          <cell r="AO47">
            <v>101.63520800000001</v>
          </cell>
          <cell r="AP47">
            <v>94.224463</v>
          </cell>
          <cell r="AQ47">
            <v>159.22171599999999</v>
          </cell>
          <cell r="AR47">
            <v>174.49094700000001</v>
          </cell>
          <cell r="AS47">
            <v>200.245555</v>
          </cell>
          <cell r="AT47">
            <v>217.199163</v>
          </cell>
          <cell r="AU47">
            <v>233.54440399999999</v>
          </cell>
          <cell r="AV47">
            <v>254.911722</v>
          </cell>
          <cell r="AW47">
            <v>275.361175</v>
          </cell>
          <cell r="AX47">
            <v>288.56505900000002</v>
          </cell>
          <cell r="AY47">
            <v>312.99961200000001</v>
          </cell>
          <cell r="AZ47">
            <v>317.74909500000001</v>
          </cell>
          <cell r="BA47">
            <v>326.16423500000002</v>
          </cell>
          <cell r="BB47">
            <v>337.21113200000002</v>
          </cell>
          <cell r="BC47">
            <v>614.21614699999998</v>
          </cell>
          <cell r="BD47">
            <v>569.89162899999997</v>
          </cell>
          <cell r="BE47">
            <v>532.75021800000002</v>
          </cell>
          <cell r="BF47">
            <v>588.17499999999995</v>
          </cell>
          <cell r="BG47">
            <v>547.35400000000004</v>
          </cell>
          <cell r="BH47">
            <v>625.21400000000006</v>
          </cell>
          <cell r="BI47">
            <v>557.46299999999997</v>
          </cell>
          <cell r="BJ47">
            <v>598.23991999999998</v>
          </cell>
          <cell r="BK47">
            <v>669.31268</v>
          </cell>
          <cell r="BL47">
            <v>754.39054999999996</v>
          </cell>
          <cell r="BM47">
            <v>869.46100000000001</v>
          </cell>
          <cell r="BN47">
            <v>929.96196299999997</v>
          </cell>
          <cell r="BO47">
            <v>949.35065999999995</v>
          </cell>
          <cell r="BP47">
            <v>1168.1560139999999</v>
          </cell>
          <cell r="BQ47">
            <v>1286.9190000000001</v>
          </cell>
          <cell r="BR47">
            <v>1285.56</v>
          </cell>
          <cell r="BS47">
            <v>1125.0940000000001</v>
          </cell>
          <cell r="BT47">
            <v>1601.6790000000001</v>
          </cell>
          <cell r="BU47">
            <v>1511.123</v>
          </cell>
          <cell r="BV47">
            <v>3520.453</v>
          </cell>
          <cell r="BW47">
            <v>3676.4319999999998</v>
          </cell>
          <cell r="BX47">
            <v>3780.63</v>
          </cell>
          <cell r="BY47">
            <v>3788.8560000000002</v>
          </cell>
          <cell r="BZ47">
            <v>3510.2739999999999</v>
          </cell>
          <cell r="CA47">
            <v>4754.5540000000001</v>
          </cell>
          <cell r="CB47">
            <v>4923.8909999999996</v>
          </cell>
          <cell r="CC47">
            <v>5346.8069999999998</v>
          </cell>
          <cell r="CD47">
            <v>3900.1909999999998</v>
          </cell>
          <cell r="CE47">
            <v>4567.6509999999998</v>
          </cell>
          <cell r="CF47">
            <v>5283.1210000000001</v>
          </cell>
          <cell r="CG47">
            <v>8174.9790000000003</v>
          </cell>
          <cell r="CH47">
            <v>8705</v>
          </cell>
          <cell r="CI47">
            <v>9600.5617820495099</v>
          </cell>
          <cell r="CJ47">
            <v>10021.1970275239</v>
          </cell>
          <cell r="CK47">
            <v>10698.0104487637</v>
          </cell>
          <cell r="CL47">
            <v>9566.0970297737094</v>
          </cell>
          <cell r="CM47">
            <v>10357.328460435599</v>
          </cell>
          <cell r="CN47">
            <v>11058.872488187</v>
          </cell>
          <cell r="CO47">
            <v>12320.5360993548</v>
          </cell>
          <cell r="CP47">
            <v>10582.837228275001</v>
          </cell>
          <cell r="CQ47">
            <v>11588.078071239701</v>
          </cell>
          <cell r="CR47">
            <v>12546.295155883799</v>
          </cell>
          <cell r="CS47">
            <v>14365.5739216826</v>
          </cell>
        </row>
        <row r="48">
          <cell r="B48" t="str">
            <v>Gross fixed assets, PP&amp;E</v>
          </cell>
          <cell r="C48" t="str">
            <v>GR_FIX_ASS</v>
          </cell>
          <cell r="D48" t="str">
            <v>USD</v>
          </cell>
          <cell r="G48">
            <v>11.209883</v>
          </cell>
          <cell r="H48">
            <v>16.416291999999999</v>
          </cell>
          <cell r="I48">
            <v>19.557879</v>
          </cell>
          <cell r="J48">
            <v>38.513948999999997</v>
          </cell>
          <cell r="K48">
            <v>55.225175999999998</v>
          </cell>
          <cell r="L48">
            <v>70.677829000000003</v>
          </cell>
          <cell r="M48">
            <v>176.31191699999999</v>
          </cell>
          <cell r="N48">
            <v>152.76304400000001</v>
          </cell>
          <cell r="O48">
            <v>164.039208</v>
          </cell>
          <cell r="P48">
            <v>230.73820799999999</v>
          </cell>
          <cell r="Q48">
            <v>258.913208</v>
          </cell>
          <cell r="R48">
            <v>353.42420800000002</v>
          </cell>
          <cell r="S48">
            <v>702.99820799999998</v>
          </cell>
          <cell r="T48">
            <v>1055.076208</v>
          </cell>
          <cell r="U48">
            <v>1829.4032079999999</v>
          </cell>
          <cell r="V48">
            <v>2862.5872098191699</v>
          </cell>
          <cell r="W48">
            <v>3906.35188574012</v>
          </cell>
          <cell r="X48">
            <v>5196.45069217938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12.45323</v>
          </cell>
          <cell r="AE48">
            <v>13.991861</v>
          </cell>
          <cell r="AF48">
            <v>15.32016</v>
          </cell>
          <cell r="AG48">
            <v>16.416291999999999</v>
          </cell>
          <cell r="AH48">
            <v>18.109978000000002</v>
          </cell>
          <cell r="AI48">
            <v>18.486038000000001</v>
          </cell>
          <cell r="AJ48">
            <v>19.262149999999998</v>
          </cell>
          <cell r="AK48">
            <v>19.557879</v>
          </cell>
          <cell r="AL48">
            <v>21.647670000000002</v>
          </cell>
          <cell r="AM48">
            <v>23.163920999999998</v>
          </cell>
          <cell r="AN48">
            <v>35.630690000000001</v>
          </cell>
          <cell r="AO48">
            <v>38.513948999999997</v>
          </cell>
          <cell r="AP48">
            <v>41.691335000000002</v>
          </cell>
          <cell r="AQ48">
            <v>51.825789</v>
          </cell>
          <cell r="AR48">
            <v>53.943846999999998</v>
          </cell>
          <cell r="AS48">
            <v>55.225175999999998</v>
          </cell>
          <cell r="AT48">
            <v>59.211542999999999</v>
          </cell>
          <cell r="AU48">
            <v>63.344701999999998</v>
          </cell>
          <cell r="AV48">
            <v>65.693235000000001</v>
          </cell>
          <cell r="AW48">
            <v>70.677829000000003</v>
          </cell>
          <cell r="AX48">
            <v>73.478910999999997</v>
          </cell>
          <cell r="AY48">
            <v>118.4667</v>
          </cell>
          <cell r="AZ48">
            <v>147.6215</v>
          </cell>
          <cell r="BA48">
            <v>176.31191699999999</v>
          </cell>
          <cell r="BB48">
            <v>178.219595</v>
          </cell>
          <cell r="BC48">
            <v>136.56488899999999</v>
          </cell>
          <cell r="BD48">
            <v>140.86559700000001</v>
          </cell>
          <cell r="BE48">
            <v>152.76304400000001</v>
          </cell>
          <cell r="BF48">
            <v>142.04820799999999</v>
          </cell>
          <cell r="BG48">
            <v>153.872208</v>
          </cell>
          <cell r="BH48">
            <v>159.110208</v>
          </cell>
          <cell r="BI48">
            <v>164.039208</v>
          </cell>
          <cell r="BJ48">
            <v>177.61320799999999</v>
          </cell>
          <cell r="BK48">
            <v>198.44220799999999</v>
          </cell>
          <cell r="BL48">
            <v>221.07820799999999</v>
          </cell>
          <cell r="BM48">
            <v>230.73820799999999</v>
          </cell>
          <cell r="BN48">
            <v>247.78620799999999</v>
          </cell>
          <cell r="BO48">
            <v>255.26120800000001</v>
          </cell>
          <cell r="BP48">
            <v>270.206208</v>
          </cell>
          <cell r="BQ48">
            <v>258.913208</v>
          </cell>
          <cell r="BR48">
            <v>277.42220800000001</v>
          </cell>
          <cell r="BS48">
            <v>279.456208</v>
          </cell>
          <cell r="BT48">
            <v>315.05520799999999</v>
          </cell>
          <cell r="BU48">
            <v>353.42420800000002</v>
          </cell>
          <cell r="BV48">
            <v>545.00720799999999</v>
          </cell>
          <cell r="BW48">
            <v>592.76420800000005</v>
          </cell>
          <cell r="BX48">
            <v>634.39920800000004</v>
          </cell>
          <cell r="BY48">
            <v>702.99820799999998</v>
          </cell>
          <cell r="BZ48">
            <v>704.074208</v>
          </cell>
          <cell r="CA48">
            <v>753.08320800000001</v>
          </cell>
          <cell r="CB48">
            <v>858.18920800000001</v>
          </cell>
          <cell r="CC48">
            <v>1055.076208</v>
          </cell>
          <cell r="CD48">
            <v>1201.8492080000001</v>
          </cell>
          <cell r="CE48">
            <v>1457.7822080000001</v>
          </cell>
          <cell r="CF48">
            <v>1586.911208</v>
          </cell>
          <cell r="CG48">
            <v>1829.4032079999999</v>
          </cell>
          <cell r="CH48">
            <v>2151.9632080000001</v>
          </cell>
          <cell r="CI48">
            <v>2372.5976059425302</v>
          </cell>
          <cell r="CJ48">
            <v>2611.9638048678098</v>
          </cell>
          <cell r="CK48">
            <v>2862.5872098191699</v>
          </cell>
          <cell r="CL48">
            <v>3082.35278574313</v>
          </cell>
          <cell r="CM48">
            <v>3328.89033959259</v>
          </cell>
          <cell r="CN48">
            <v>3603.5872715440501</v>
          </cell>
          <cell r="CO48">
            <v>3906.35188574012</v>
          </cell>
          <cell r="CP48">
            <v>4177.0200796364797</v>
          </cell>
          <cell r="CQ48">
            <v>4481.7418670449797</v>
          </cell>
          <cell r="CR48">
            <v>4822.5624750321504</v>
          </cell>
          <cell r="CS48">
            <v>5196.45069217938</v>
          </cell>
        </row>
        <row r="49">
          <cell r="B49" t="str">
            <v>Accumulated depreciation</v>
          </cell>
          <cell r="C49" t="str">
            <v>ACC_DDA</v>
          </cell>
          <cell r="D49" t="str">
            <v>USD</v>
          </cell>
          <cell r="G49">
            <v>-7.0666789999999997</v>
          </cell>
          <cell r="H49">
            <v>-10.476132</v>
          </cell>
          <cell r="I49">
            <v>-13.609603</v>
          </cell>
          <cell r="J49">
            <v>-17.696237</v>
          </cell>
          <cell r="K49">
            <v>-24.347456999999999</v>
          </cell>
          <cell r="L49">
            <v>-32.951607000000003</v>
          </cell>
          <cell r="M49">
            <v>-44.940007999999999</v>
          </cell>
          <cell r="N49">
            <v>-61.218207999999997</v>
          </cell>
          <cell r="O49">
            <v>-82.406208000000007</v>
          </cell>
          <cell r="P49">
            <v>-106.477208</v>
          </cell>
          <cell r="Q49">
            <v>-144.07620800000001</v>
          </cell>
          <cell r="R49">
            <v>-187.81020799999999</v>
          </cell>
          <cell r="S49">
            <v>-258.29220800000002</v>
          </cell>
          <cell r="T49">
            <v>-360.17820799999998</v>
          </cell>
          <cell r="U49">
            <v>-560.86120800000003</v>
          </cell>
          <cell r="V49">
            <v>-953.94717329765797</v>
          </cell>
          <cell r="W49">
            <v>-1528.0289960994801</v>
          </cell>
          <cell r="X49">
            <v>-2285.6334349909198</v>
          </cell>
          <cell r="Z49">
            <v>0</v>
          </cell>
          <cell r="AD49">
            <v>-7.7208810000000003</v>
          </cell>
          <cell r="AE49">
            <v>-8.3154789999999998</v>
          </cell>
          <cell r="AF49">
            <v>-9.4452920000000002</v>
          </cell>
          <cell r="AG49">
            <v>-10.476132</v>
          </cell>
          <cell r="AH49">
            <v>-11.379547000000001</v>
          </cell>
          <cell r="AI49">
            <v>-12.083556</v>
          </cell>
          <cell r="AJ49">
            <v>-12.867637999999999</v>
          </cell>
          <cell r="AK49">
            <v>-13.609603</v>
          </cell>
          <cell r="AL49">
            <v>-14.384669000000001</v>
          </cell>
          <cell r="AM49">
            <v>-15.474821</v>
          </cell>
          <cell r="AN49">
            <v>-16.568279</v>
          </cell>
          <cell r="AO49">
            <v>-17.696237</v>
          </cell>
          <cell r="AP49">
            <v>-19.018383</v>
          </cell>
          <cell r="AQ49">
            <v>-20.509401</v>
          </cell>
          <cell r="AR49">
            <v>-22.591881000000001</v>
          </cell>
          <cell r="AS49">
            <v>-24.347456999999999</v>
          </cell>
          <cell r="AT49">
            <v>-26.094487999999998</v>
          </cell>
          <cell r="AU49">
            <v>-28.241548999999999</v>
          </cell>
          <cell r="AV49">
            <v>-30.475849</v>
          </cell>
          <cell r="AW49">
            <v>-32.951607000000003</v>
          </cell>
          <cell r="AX49">
            <v>-35.461711000000001</v>
          </cell>
          <cell r="AY49">
            <v>-38.385041000000001</v>
          </cell>
          <cell r="AZ49">
            <v>-41.453623999999998</v>
          </cell>
          <cell r="BA49">
            <v>-44.940007999999999</v>
          </cell>
          <cell r="BB49">
            <v>-48.754668000000002</v>
          </cell>
          <cell r="BC49">
            <v>-52.784045999999996</v>
          </cell>
          <cell r="BD49">
            <v>-56.938656000000002</v>
          </cell>
          <cell r="BE49">
            <v>-61.218207999999997</v>
          </cell>
          <cell r="BF49">
            <v>-66.103207999999995</v>
          </cell>
          <cell r="BG49">
            <v>-71.137208000000001</v>
          </cell>
          <cell r="BH49">
            <v>-76.600207999999995</v>
          </cell>
          <cell r="BI49">
            <v>-82.406208000000007</v>
          </cell>
          <cell r="BJ49">
            <v>-87.681207999999998</v>
          </cell>
          <cell r="BK49">
            <v>-93.634208000000001</v>
          </cell>
          <cell r="BL49">
            <v>-100.072208</v>
          </cell>
          <cell r="BM49">
            <v>-106.477208</v>
          </cell>
          <cell r="BN49">
            <v>-115.818208</v>
          </cell>
          <cell r="BO49">
            <v>-124.667208</v>
          </cell>
          <cell r="BP49">
            <v>-134.105208</v>
          </cell>
          <cell r="BQ49">
            <v>-144.07620800000001</v>
          </cell>
          <cell r="BR49">
            <v>-154.563208</v>
          </cell>
          <cell r="BS49">
            <v>-166.28620799999999</v>
          </cell>
          <cell r="BT49">
            <v>-176.63820799999999</v>
          </cell>
          <cell r="BU49">
            <v>-187.81020799999999</v>
          </cell>
          <cell r="BV49">
            <v>-202.60220799999999</v>
          </cell>
          <cell r="BW49">
            <v>-218.91620800000001</v>
          </cell>
          <cell r="BX49">
            <v>-238.52320800000001</v>
          </cell>
          <cell r="BY49">
            <v>-258.29220800000002</v>
          </cell>
          <cell r="BZ49">
            <v>-281.29120799999998</v>
          </cell>
          <cell r="CA49">
            <v>-303.19120800000002</v>
          </cell>
          <cell r="CB49">
            <v>-330.355208</v>
          </cell>
          <cell r="CC49">
            <v>-360.17820799999998</v>
          </cell>
          <cell r="CD49">
            <v>-397.896208</v>
          </cell>
          <cell r="CE49">
            <v>-442.53220800000003</v>
          </cell>
          <cell r="CF49">
            <v>-494.57720799999998</v>
          </cell>
          <cell r="CG49">
            <v>-560.86120800000003</v>
          </cell>
          <cell r="CH49">
            <v>-642.96320800000001</v>
          </cell>
          <cell r="CI49">
            <v>-734.21025305690898</v>
          </cell>
          <cell r="CJ49">
            <v>-837.66641250735199</v>
          </cell>
          <cell r="CK49">
            <v>-953.94717329765797</v>
          </cell>
          <cell r="CL49">
            <v>-1082.9046345066099</v>
          </cell>
          <cell r="CM49">
            <v>-1220.4308362894301</v>
          </cell>
          <cell r="CN49">
            <v>-1368.2434535363</v>
          </cell>
          <cell r="CO49">
            <v>-1528.0289960994801</v>
          </cell>
          <cell r="CP49">
            <v>-1701.30618063936</v>
          </cell>
          <cell r="CQ49">
            <v>-1883.77327398886</v>
          </cell>
          <cell r="CR49">
            <v>-2077.7764372217198</v>
          </cell>
          <cell r="CS49">
            <v>-2285.6334349909198</v>
          </cell>
        </row>
        <row r="50">
          <cell r="B50" t="str">
            <v>Net PP&amp;E</v>
          </cell>
          <cell r="C50" t="str">
            <v>NET_FIX_ASS</v>
          </cell>
          <cell r="D50" t="str">
            <v>USD</v>
          </cell>
          <cell r="G50">
            <v>4.1432039999999999</v>
          </cell>
          <cell r="H50">
            <v>5.9401599999999997</v>
          </cell>
          <cell r="I50">
            <v>5.9482759999999999</v>
          </cell>
          <cell r="J50">
            <v>20.817712</v>
          </cell>
          <cell r="K50">
            <v>30.877718999999999</v>
          </cell>
          <cell r="L50">
            <v>37.726222</v>
          </cell>
          <cell r="M50">
            <v>131.37190899999999</v>
          </cell>
          <cell r="N50">
            <v>91.544836000000004</v>
          </cell>
          <cell r="O50">
            <v>81.632999999999996</v>
          </cell>
          <cell r="P50">
            <v>124.261</v>
          </cell>
          <cell r="Q50">
            <v>114.837</v>
          </cell>
          <cell r="R50">
            <v>165.614</v>
          </cell>
          <cell r="S50">
            <v>444.70600000000002</v>
          </cell>
          <cell r="T50">
            <v>694.89800000000002</v>
          </cell>
          <cell r="U50">
            <v>1268.5419999999999</v>
          </cell>
          <cell r="V50">
            <v>1908.64003652151</v>
          </cell>
          <cell r="W50">
            <v>2378.3228896406399</v>
          </cell>
          <cell r="X50">
            <v>2910.8172571884502</v>
          </cell>
          <cell r="AA50">
            <v>4.0170320000000004</v>
          </cell>
          <cell r="AB50">
            <v>4.171087</v>
          </cell>
          <cell r="AC50">
            <v>4.1432039999999999</v>
          </cell>
          <cell r="AD50">
            <v>4.7323490000000001</v>
          </cell>
          <cell r="AE50">
            <v>5.6763820000000003</v>
          </cell>
          <cell r="AF50">
            <v>5.8748680000000002</v>
          </cell>
          <cell r="AG50">
            <v>5.9401599999999997</v>
          </cell>
          <cell r="AH50">
            <v>6.7304310000000003</v>
          </cell>
          <cell r="AI50">
            <v>6.402482</v>
          </cell>
          <cell r="AJ50">
            <v>6.3945119999999998</v>
          </cell>
          <cell r="AK50">
            <v>5.9482759999999999</v>
          </cell>
          <cell r="AL50">
            <v>7.263001</v>
          </cell>
          <cell r="AM50">
            <v>7.6890999999999998</v>
          </cell>
          <cell r="AN50">
            <v>19.062411000000001</v>
          </cell>
          <cell r="AO50">
            <v>20.817712</v>
          </cell>
          <cell r="AP50">
            <v>22.672951999999999</v>
          </cell>
          <cell r="AQ50">
            <v>31.316388</v>
          </cell>
          <cell r="AR50">
            <v>31.351966000000001</v>
          </cell>
          <cell r="AS50">
            <v>30.877718999999999</v>
          </cell>
          <cell r="AT50">
            <v>33.117055000000001</v>
          </cell>
          <cell r="AU50">
            <v>35.103152999999999</v>
          </cell>
          <cell r="AV50">
            <v>35.217385999999998</v>
          </cell>
          <cell r="AW50">
            <v>37.726222</v>
          </cell>
          <cell r="AX50">
            <v>38.017200000000003</v>
          </cell>
          <cell r="AY50">
            <v>80.081659000000002</v>
          </cell>
          <cell r="AZ50">
            <v>106.16787600000001</v>
          </cell>
          <cell r="BA50">
            <v>131.37190899999999</v>
          </cell>
          <cell r="BB50">
            <v>129.46492699999999</v>
          </cell>
          <cell r="BC50">
            <v>83.780843000000004</v>
          </cell>
          <cell r="BD50">
            <v>83.926940999999999</v>
          </cell>
          <cell r="BE50">
            <v>91.544836000000004</v>
          </cell>
          <cell r="BF50">
            <v>75.944999999999993</v>
          </cell>
          <cell r="BG50">
            <v>82.734999999999999</v>
          </cell>
          <cell r="BH50">
            <v>82.51</v>
          </cell>
          <cell r="BI50">
            <v>81.632999999999996</v>
          </cell>
          <cell r="BJ50">
            <v>89.932000000000002</v>
          </cell>
          <cell r="BK50">
            <v>104.80800000000001</v>
          </cell>
          <cell r="BL50">
            <v>121.006</v>
          </cell>
          <cell r="BM50">
            <v>124.261</v>
          </cell>
          <cell r="BN50">
            <v>131.96799999999999</v>
          </cell>
          <cell r="BO50">
            <v>130.59399999999999</v>
          </cell>
          <cell r="BP50">
            <v>136.101</v>
          </cell>
          <cell r="BQ50">
            <v>114.837</v>
          </cell>
          <cell r="BR50">
            <v>122.85899999999999</v>
          </cell>
          <cell r="BS50">
            <v>113.17</v>
          </cell>
          <cell r="BT50">
            <v>138.417</v>
          </cell>
          <cell r="BU50">
            <v>165.614</v>
          </cell>
          <cell r="BV50">
            <v>342.40499999999997</v>
          </cell>
          <cell r="BW50">
            <v>373.84800000000001</v>
          </cell>
          <cell r="BX50">
            <v>395.87599999999998</v>
          </cell>
          <cell r="BY50">
            <v>444.70600000000002</v>
          </cell>
          <cell r="BZ50">
            <v>422.78300000000002</v>
          </cell>
          <cell r="CA50">
            <v>449.892</v>
          </cell>
          <cell r="CB50">
            <v>527.83399999999995</v>
          </cell>
          <cell r="CC50">
            <v>694.89800000000002</v>
          </cell>
          <cell r="CD50">
            <v>803.95299999999997</v>
          </cell>
          <cell r="CE50">
            <v>1015.25</v>
          </cell>
          <cell r="CF50">
            <v>1092.3340000000001</v>
          </cell>
          <cell r="CG50">
            <v>1268.5419999999999</v>
          </cell>
          <cell r="CH50">
            <v>1509</v>
          </cell>
          <cell r="CI50">
            <v>1638.38735288562</v>
          </cell>
          <cell r="CJ50">
            <v>1774.29739236046</v>
          </cell>
          <cell r="CK50">
            <v>1908.64003652151</v>
          </cell>
          <cell r="CL50">
            <v>1999.4481512365201</v>
          </cell>
          <cell r="CM50">
            <v>2108.4595033031601</v>
          </cell>
          <cell r="CN50">
            <v>2235.3438180077501</v>
          </cell>
          <cell r="CO50">
            <v>2378.3228896406399</v>
          </cell>
          <cell r="CP50">
            <v>2475.7138989971099</v>
          </cell>
          <cell r="CQ50">
            <v>2597.96859305612</v>
          </cell>
          <cell r="CR50">
            <v>2744.7860378104301</v>
          </cell>
          <cell r="CS50">
            <v>2910.8172571884502</v>
          </cell>
        </row>
        <row r="51">
          <cell r="B51" t="str">
            <v>Gross intangibles</v>
          </cell>
          <cell r="C51" t="str">
            <v>GR_INTANG</v>
          </cell>
          <cell r="D51" t="str">
            <v>USD</v>
          </cell>
          <cell r="G51">
            <v>25.68177</v>
          </cell>
          <cell r="H51">
            <v>75.090890000000002</v>
          </cell>
          <cell r="I51">
            <v>67.278188999999998</v>
          </cell>
          <cell r="J51">
            <v>68.412121999999997</v>
          </cell>
          <cell r="K51">
            <v>72.973101</v>
          </cell>
          <cell r="L51">
            <v>72.426067000000003</v>
          </cell>
          <cell r="M51">
            <v>66.363106000000002</v>
          </cell>
          <cell r="N51">
            <v>97.338853</v>
          </cell>
          <cell r="O51">
            <v>122.896</v>
          </cell>
          <cell r="P51">
            <v>130.38499999999999</v>
          </cell>
          <cell r="Q51">
            <v>131.08600000000001</v>
          </cell>
          <cell r="R51">
            <v>125.363</v>
          </cell>
          <cell r="S51">
            <v>122.621</v>
          </cell>
          <cell r="T51">
            <v>123.209</v>
          </cell>
          <cell r="U51">
            <v>220.31899999999999</v>
          </cell>
          <cell r="V51">
            <v>234</v>
          </cell>
          <cell r="W51">
            <v>234</v>
          </cell>
          <cell r="X51">
            <v>234</v>
          </cell>
          <cell r="AA51">
            <v>24.632114000000001</v>
          </cell>
          <cell r="AB51">
            <v>25.134025999999999</v>
          </cell>
          <cell r="AC51">
            <v>25.68177</v>
          </cell>
          <cell r="AD51">
            <v>45.118524999999998</v>
          </cell>
          <cell r="AE51">
            <v>46.418207000000002</v>
          </cell>
          <cell r="AF51">
            <v>82.942436000000001</v>
          </cell>
          <cell r="AG51">
            <v>75.090890000000002</v>
          </cell>
          <cell r="AH51">
            <v>73.663422999999995</v>
          </cell>
          <cell r="AI51">
            <v>77.005336</v>
          </cell>
          <cell r="AJ51">
            <v>78.272628999999995</v>
          </cell>
          <cell r="AK51">
            <v>67.278188999999998</v>
          </cell>
          <cell r="AL51">
            <v>66.880719999999997</v>
          </cell>
          <cell r="AM51">
            <v>66.194139000000007</v>
          </cell>
          <cell r="AN51">
            <v>68.365382999999994</v>
          </cell>
          <cell r="AO51">
            <v>68.412121999999997</v>
          </cell>
          <cell r="AP51">
            <v>68.446168999999998</v>
          </cell>
          <cell r="AQ51">
            <v>69.435851999999997</v>
          </cell>
          <cell r="AR51">
            <v>73.692850000000007</v>
          </cell>
          <cell r="AS51">
            <v>72.973101</v>
          </cell>
          <cell r="AT51">
            <v>75.206862999999998</v>
          </cell>
          <cell r="AU51">
            <v>73.323475000000002</v>
          </cell>
          <cell r="AV51">
            <v>73.601811999999995</v>
          </cell>
          <cell r="AW51">
            <v>72.426067000000003</v>
          </cell>
          <cell r="AX51">
            <v>74.877449999999996</v>
          </cell>
          <cell r="AY51">
            <v>71.078517000000005</v>
          </cell>
          <cell r="AZ51">
            <v>69.165661999999998</v>
          </cell>
          <cell r="BA51">
            <v>66.363106000000002</v>
          </cell>
          <cell r="BB51">
            <v>62.727777000000003</v>
          </cell>
          <cell r="BC51">
            <v>100.360482</v>
          </cell>
          <cell r="BD51">
            <v>95.390827999999999</v>
          </cell>
          <cell r="BE51">
            <v>97.338853</v>
          </cell>
          <cell r="BF51">
            <v>93.912999999999997</v>
          </cell>
          <cell r="BG51">
            <v>142.495</v>
          </cell>
          <cell r="BH51">
            <v>129.279</v>
          </cell>
          <cell r="BI51">
            <v>122.896</v>
          </cell>
          <cell r="BJ51">
            <v>128.77199999999999</v>
          </cell>
          <cell r="BK51">
            <v>134.58600000000001</v>
          </cell>
          <cell r="BL51">
            <v>132.61000000000001</v>
          </cell>
          <cell r="BM51">
            <v>130.38499999999999</v>
          </cell>
          <cell r="BN51">
            <v>134.04900000000001</v>
          </cell>
          <cell r="BO51">
            <v>132.68100000000001</v>
          </cell>
          <cell r="BP51">
            <v>134.52699999999999</v>
          </cell>
          <cell r="BQ51">
            <v>131.08600000000001</v>
          </cell>
          <cell r="BR51">
            <v>132.352</v>
          </cell>
          <cell r="BS51">
            <v>118.916</v>
          </cell>
          <cell r="BT51">
            <v>124.54</v>
          </cell>
          <cell r="BU51">
            <v>125.363</v>
          </cell>
          <cell r="BV51">
            <v>126.31100000000001</v>
          </cell>
          <cell r="BW51">
            <v>126.95099999999999</v>
          </cell>
          <cell r="BX51">
            <v>120.932</v>
          </cell>
          <cell r="BY51">
            <v>122.621</v>
          </cell>
          <cell r="BZ51">
            <v>118.70399999999999</v>
          </cell>
          <cell r="CA51">
            <v>117.78100000000001</v>
          </cell>
          <cell r="CB51">
            <v>114.404</v>
          </cell>
          <cell r="CC51">
            <v>123.209</v>
          </cell>
          <cell r="CD51">
            <v>127.642</v>
          </cell>
          <cell r="CE51">
            <v>135.07300000000001</v>
          </cell>
          <cell r="CF51">
            <v>137.863</v>
          </cell>
          <cell r="CG51">
            <v>220.31899999999999</v>
          </cell>
          <cell r="CH51">
            <v>234</v>
          </cell>
          <cell r="CI51">
            <v>234</v>
          </cell>
          <cell r="CJ51">
            <v>234</v>
          </cell>
          <cell r="CK51">
            <v>234</v>
          </cell>
          <cell r="CL51">
            <v>234</v>
          </cell>
          <cell r="CM51">
            <v>234</v>
          </cell>
          <cell r="CN51">
            <v>234</v>
          </cell>
          <cell r="CO51">
            <v>234</v>
          </cell>
          <cell r="CP51">
            <v>234</v>
          </cell>
          <cell r="CQ51">
            <v>234</v>
          </cell>
          <cell r="CR51">
            <v>234</v>
          </cell>
          <cell r="CS51">
            <v>234</v>
          </cell>
        </row>
        <row r="52">
          <cell r="B52" t="str">
            <v>Accumulated amortization</v>
          </cell>
          <cell r="C52" t="str">
            <v>ACC_AMORT</v>
          </cell>
          <cell r="D52" t="str">
            <v>USD</v>
          </cell>
          <cell r="G52">
            <v>-2.2531240000000001</v>
          </cell>
          <cell r="H52">
            <v>-2.1793439999999999</v>
          </cell>
          <cell r="I52">
            <v>-2.9396249999999999</v>
          </cell>
          <cell r="J52">
            <v>-3.7746409999999999</v>
          </cell>
          <cell r="K52">
            <v>-4.384296</v>
          </cell>
          <cell r="L52">
            <v>-4.7801390000000001</v>
          </cell>
          <cell r="M52">
            <v>-4.6703029999999996</v>
          </cell>
          <cell r="N52">
            <v>-5.3390000000000004</v>
          </cell>
          <cell r="O52">
            <v>-7.36</v>
          </cell>
          <cell r="P52">
            <v>-12.311</v>
          </cell>
          <cell r="Q52">
            <v>-15.632999999999999</v>
          </cell>
          <cell r="R52">
            <v>-17.899000000000001</v>
          </cell>
          <cell r="S52">
            <v>-20.736999999999998</v>
          </cell>
          <cell r="T52">
            <v>-23.843</v>
          </cell>
          <cell r="U52">
            <v>-27.102</v>
          </cell>
          <cell r="V52">
            <v>-33.720198368087999</v>
          </cell>
          <cell r="W52">
            <v>-39.217809030993003</v>
          </cell>
          <cell r="X52">
            <v>-43.925872159364999</v>
          </cell>
          <cell r="AA52">
            <v>-1.9862789999999999</v>
          </cell>
          <cell r="AB52">
            <v>-2.116025</v>
          </cell>
          <cell r="AC52">
            <v>-2.2531240000000001</v>
          </cell>
          <cell r="AD52">
            <v>-2.3063720000000001</v>
          </cell>
          <cell r="AE52">
            <v>-2.525026</v>
          </cell>
          <cell r="AF52">
            <v>-2.3503609999999999</v>
          </cell>
          <cell r="AG52">
            <v>-2.1793439999999999</v>
          </cell>
          <cell r="AH52">
            <v>-2.2324199999999998</v>
          </cell>
          <cell r="AI52">
            <v>-2.5173019999999999</v>
          </cell>
          <cell r="AJ52">
            <v>-2.747115</v>
          </cell>
          <cell r="AK52">
            <v>-2.9396249999999999</v>
          </cell>
          <cell r="AL52">
            <v>-3.1114320000000002</v>
          </cell>
          <cell r="AM52">
            <v>-3.2617600000000002</v>
          </cell>
          <cell r="AN52">
            <v>-3.5751050000000002</v>
          </cell>
          <cell r="AO52">
            <v>-3.7746409999999999</v>
          </cell>
          <cell r="AP52">
            <v>-3.9864380000000001</v>
          </cell>
          <cell r="AQ52">
            <v>-4.2600720000000001</v>
          </cell>
          <cell r="AR52">
            <v>-4.120965</v>
          </cell>
          <cell r="AS52">
            <v>-4.384296</v>
          </cell>
          <cell r="AT52">
            <v>-4.6445889999999999</v>
          </cell>
          <cell r="AU52">
            <v>-4.5883750000000001</v>
          </cell>
          <cell r="AV52">
            <v>-4.7088140000000003</v>
          </cell>
          <cell r="AW52">
            <v>-4.7801390000000001</v>
          </cell>
          <cell r="AX52">
            <v>-4.8913739999999999</v>
          </cell>
          <cell r="AY52">
            <v>-4.8027280000000001</v>
          </cell>
          <cell r="AZ52">
            <v>-4.8715130000000002</v>
          </cell>
          <cell r="BA52">
            <v>-4.6703029999999996</v>
          </cell>
          <cell r="BB52">
            <v>-4.3747429999999996</v>
          </cell>
          <cell r="BC52">
            <v>-4.409535</v>
          </cell>
          <cell r="BD52">
            <v>-5.0178149999999997</v>
          </cell>
          <cell r="BE52">
            <v>-5.3390000000000004</v>
          </cell>
          <cell r="BF52">
            <v>-5.5350000000000001</v>
          </cell>
          <cell r="BG52">
            <v>-6.39</v>
          </cell>
          <cell r="BH52">
            <v>-6.9130000000000003</v>
          </cell>
          <cell r="BI52">
            <v>-7.36</v>
          </cell>
          <cell r="BJ52">
            <v>-8.3369999999999997</v>
          </cell>
          <cell r="BK52">
            <v>-9.31</v>
          </cell>
          <cell r="BL52">
            <v>-10.391999999999999</v>
          </cell>
          <cell r="BM52">
            <v>-12.311</v>
          </cell>
          <cell r="BN52">
            <v>-11.973000000000001</v>
          </cell>
          <cell r="BO52">
            <v>-13.204000000000001</v>
          </cell>
          <cell r="BP52">
            <v>-14.635999999999999</v>
          </cell>
          <cell r="BQ52">
            <v>-15.632999999999999</v>
          </cell>
          <cell r="BR52">
            <v>-16.245999999999999</v>
          </cell>
          <cell r="BS52">
            <v>-16.023</v>
          </cell>
          <cell r="BT52">
            <v>-17.170999999999999</v>
          </cell>
          <cell r="BU52">
            <v>-17.899000000000001</v>
          </cell>
          <cell r="BV52">
            <v>-18.800999999999998</v>
          </cell>
          <cell r="BW52">
            <v>-19.768000000000001</v>
          </cell>
          <cell r="BX52">
            <v>-19.704000000000001</v>
          </cell>
          <cell r="BY52">
            <v>-20.736999999999998</v>
          </cell>
          <cell r="BZ52">
            <v>-19.288</v>
          </cell>
          <cell r="CA52">
            <v>-20.04</v>
          </cell>
          <cell r="CB52">
            <v>-21.11</v>
          </cell>
          <cell r="CC52">
            <v>-23.843</v>
          </cell>
          <cell r="CD52">
            <v>-24.541</v>
          </cell>
          <cell r="CE52">
            <v>-26.013999999999999</v>
          </cell>
          <cell r="CF52">
            <v>-26.204999999999998</v>
          </cell>
          <cell r="CG52">
            <v>-27.102</v>
          </cell>
          <cell r="CH52">
            <v>-29</v>
          </cell>
          <cell r="CI52">
            <v>-30.634761764456002</v>
          </cell>
          <cell r="CJ52">
            <v>-32.207373621317998</v>
          </cell>
          <cell r="CK52">
            <v>-33.720198368087999</v>
          </cell>
          <cell r="CL52">
            <v>-35.175508974106997</v>
          </cell>
          <cell r="CM52">
            <v>-36.575491995611003</v>
          </cell>
          <cell r="CN52">
            <v>-37.922250860965001</v>
          </cell>
          <cell r="CO52">
            <v>-39.217809030993003</v>
          </cell>
          <cell r="CP52">
            <v>-40.464113039160999</v>
          </cell>
          <cell r="CQ52">
            <v>-41.663035416179</v>
          </cell>
          <cell r="CR52">
            <v>-42.816377503418003</v>
          </cell>
          <cell r="CS52">
            <v>-43.925872159364999</v>
          </cell>
        </row>
        <row r="53">
          <cell r="B53" t="str">
            <v>Net intangible assets</v>
          </cell>
          <cell r="C53" t="str">
            <v>NET_INTANG</v>
          </cell>
          <cell r="D53" t="str">
            <v>USD</v>
          </cell>
          <cell r="G53">
            <v>23.428646000000001</v>
          </cell>
          <cell r="H53">
            <v>72.911546000000001</v>
          </cell>
          <cell r="I53">
            <v>64.338564000000005</v>
          </cell>
          <cell r="J53">
            <v>64.637480999999994</v>
          </cell>
          <cell r="K53">
            <v>68.588804999999994</v>
          </cell>
          <cell r="L53">
            <v>67.645927999999998</v>
          </cell>
          <cell r="M53">
            <v>61.692802999999998</v>
          </cell>
          <cell r="N53">
            <v>91.999853000000002</v>
          </cell>
          <cell r="O53">
            <v>115.536</v>
          </cell>
          <cell r="P53">
            <v>118.074</v>
          </cell>
          <cell r="Q53">
            <v>115.453</v>
          </cell>
          <cell r="R53">
            <v>107.464</v>
          </cell>
          <cell r="S53">
            <v>101.884</v>
          </cell>
          <cell r="T53">
            <v>99.366</v>
          </cell>
          <cell r="U53">
            <v>193.21700000000001</v>
          </cell>
          <cell r="V53">
            <v>200.27980163191199</v>
          </cell>
          <cell r="W53">
            <v>194.78219096900699</v>
          </cell>
          <cell r="X53">
            <v>190.07412784063499</v>
          </cell>
          <cell r="AA53">
            <v>22.645835000000002</v>
          </cell>
          <cell r="AB53">
            <v>23.018001000000002</v>
          </cell>
          <cell r="AC53">
            <v>23.428646000000001</v>
          </cell>
          <cell r="AD53">
            <v>42.812153000000002</v>
          </cell>
          <cell r="AE53">
            <v>43.893180999999998</v>
          </cell>
          <cell r="AF53">
            <v>80.592074999999994</v>
          </cell>
          <cell r="AG53">
            <v>72.911546000000001</v>
          </cell>
          <cell r="AH53">
            <v>71.431003000000004</v>
          </cell>
          <cell r="AI53">
            <v>74.488033999999999</v>
          </cell>
          <cell r="AJ53">
            <v>75.525514000000001</v>
          </cell>
          <cell r="AK53">
            <v>64.338564000000005</v>
          </cell>
          <cell r="AL53">
            <v>63.769288000000003</v>
          </cell>
          <cell r="AM53">
            <v>62.932378999999997</v>
          </cell>
          <cell r="AN53">
            <v>64.790278000000001</v>
          </cell>
          <cell r="AO53">
            <v>64.637480999999994</v>
          </cell>
          <cell r="AP53">
            <v>64.459731000000005</v>
          </cell>
          <cell r="AQ53">
            <v>65.175780000000003</v>
          </cell>
          <cell r="AR53">
            <v>69.571884999999995</v>
          </cell>
          <cell r="AS53">
            <v>68.588804999999994</v>
          </cell>
          <cell r="AT53">
            <v>70.562274000000002</v>
          </cell>
          <cell r="AU53">
            <v>68.735100000000003</v>
          </cell>
          <cell r="AV53">
            <v>68.892998000000006</v>
          </cell>
          <cell r="AW53">
            <v>67.645927999999998</v>
          </cell>
          <cell r="AX53">
            <v>69.986075999999997</v>
          </cell>
          <cell r="AY53">
            <v>66.275789000000003</v>
          </cell>
          <cell r="AZ53">
            <v>64.294149000000004</v>
          </cell>
          <cell r="BA53">
            <v>61.692802999999998</v>
          </cell>
          <cell r="BB53">
            <v>58.353034000000001</v>
          </cell>
          <cell r="BC53">
            <v>95.950946999999999</v>
          </cell>
          <cell r="BD53">
            <v>90.373013</v>
          </cell>
          <cell r="BE53">
            <v>91.999853000000002</v>
          </cell>
          <cell r="BF53">
            <v>88.378</v>
          </cell>
          <cell r="BG53">
            <v>136.10499999999999</v>
          </cell>
          <cell r="BH53">
            <v>122.366</v>
          </cell>
          <cell r="BI53">
            <v>115.536</v>
          </cell>
          <cell r="BJ53">
            <v>120.435</v>
          </cell>
          <cell r="BK53">
            <v>125.276</v>
          </cell>
          <cell r="BL53">
            <v>122.218</v>
          </cell>
          <cell r="BM53">
            <v>118.074</v>
          </cell>
          <cell r="BN53">
            <v>122.07599999999999</v>
          </cell>
          <cell r="BO53">
            <v>119.477</v>
          </cell>
          <cell r="BP53">
            <v>119.89100000000001</v>
          </cell>
          <cell r="BQ53">
            <v>115.453</v>
          </cell>
          <cell r="BR53">
            <v>116.10599999999999</v>
          </cell>
          <cell r="BS53">
            <v>102.893</v>
          </cell>
          <cell r="BT53">
            <v>107.369</v>
          </cell>
          <cell r="BU53">
            <v>107.464</v>
          </cell>
          <cell r="BV53">
            <v>107.51</v>
          </cell>
          <cell r="BW53">
            <v>107.18300000000001</v>
          </cell>
          <cell r="BX53">
            <v>101.22799999999999</v>
          </cell>
          <cell r="BY53">
            <v>101.884</v>
          </cell>
          <cell r="BZ53">
            <v>99.415999999999997</v>
          </cell>
          <cell r="CA53">
            <v>97.741</v>
          </cell>
          <cell r="CB53">
            <v>93.293999999999997</v>
          </cell>
          <cell r="CC53">
            <v>99.366</v>
          </cell>
          <cell r="CD53">
            <v>103.101</v>
          </cell>
          <cell r="CE53">
            <v>109.059</v>
          </cell>
          <cell r="CF53">
            <v>111.658</v>
          </cell>
          <cell r="CG53">
            <v>193.21700000000001</v>
          </cell>
          <cell r="CH53">
            <v>205</v>
          </cell>
          <cell r="CI53">
            <v>203.36523823554401</v>
          </cell>
          <cell r="CJ53">
            <v>201.792626378682</v>
          </cell>
          <cell r="CK53">
            <v>200.27980163191199</v>
          </cell>
          <cell r="CL53">
            <v>198.824491025893</v>
          </cell>
          <cell r="CM53">
            <v>197.424508004389</v>
          </cell>
          <cell r="CN53">
            <v>196.07774913903501</v>
          </cell>
          <cell r="CO53">
            <v>194.78219096900699</v>
          </cell>
          <cell r="CP53">
            <v>193.53588696083901</v>
          </cell>
          <cell r="CQ53">
            <v>192.33696458382099</v>
          </cell>
          <cell r="CR53">
            <v>191.18362249658199</v>
          </cell>
          <cell r="CS53">
            <v>190.07412784063499</v>
          </cell>
        </row>
        <row r="54">
          <cell r="B54" t="str">
            <v>Equity method investments</v>
          </cell>
          <cell r="C54" t="str">
            <v>FIX_ASS_INV</v>
          </cell>
          <cell r="D54" t="str">
            <v>USD</v>
          </cell>
        </row>
        <row r="55">
          <cell r="B55" t="str">
            <v>Investments in securities</v>
          </cell>
          <cell r="C55" t="str">
            <v>INV_SECUR</v>
          </cell>
          <cell r="D55" t="str">
            <v>USD</v>
          </cell>
          <cell r="G55">
            <v>1.3237890000000001</v>
          </cell>
          <cell r="H55">
            <v>9.2181529999999992</v>
          </cell>
          <cell r="I55">
            <v>26.627357</v>
          </cell>
          <cell r="J55">
            <v>78.846281000000005</v>
          </cell>
          <cell r="K55">
            <v>43.933315999999998</v>
          </cell>
          <cell r="L55">
            <v>85.955584000000002</v>
          </cell>
          <cell r="M55">
            <v>45.719737000000002</v>
          </cell>
          <cell r="N55">
            <v>205.26504199999999</v>
          </cell>
          <cell r="O55">
            <v>187.62100000000001</v>
          </cell>
          <cell r="P55">
            <v>153.803</v>
          </cell>
          <cell r="Q55">
            <v>34.72</v>
          </cell>
          <cell r="R55">
            <v>276.13600000000002</v>
          </cell>
          <cell r="S55">
            <v>263.983</v>
          </cell>
          <cell r="T55">
            <v>166.11099999999999</v>
          </cell>
          <cell r="U55">
            <v>88.597999999999999</v>
          </cell>
          <cell r="V55">
            <v>121</v>
          </cell>
          <cell r="W55">
            <v>121</v>
          </cell>
          <cell r="X55">
            <v>121</v>
          </cell>
          <cell r="AA55">
            <v>1.447859</v>
          </cell>
          <cell r="AB55">
            <v>1.459271</v>
          </cell>
          <cell r="AC55">
            <v>1.3237890000000001</v>
          </cell>
          <cell r="AD55">
            <v>1.4274309999999999</v>
          </cell>
          <cell r="AE55">
            <v>2.2442760000000002</v>
          </cell>
          <cell r="AF55">
            <v>3.0570650000000001</v>
          </cell>
          <cell r="AG55">
            <v>9.2181529999999992</v>
          </cell>
          <cell r="AH55">
            <v>13.763469000000001</v>
          </cell>
          <cell r="AI55">
            <v>22.402035000000001</v>
          </cell>
          <cell r="AJ55">
            <v>24.314404</v>
          </cell>
          <cell r="AK55">
            <v>26.627357</v>
          </cell>
          <cell r="AL55">
            <v>54.864792000000001</v>
          </cell>
          <cell r="AM55">
            <v>66.112729000000002</v>
          </cell>
          <cell r="AN55">
            <v>65.852573000000007</v>
          </cell>
          <cell r="AO55">
            <v>78.846281000000005</v>
          </cell>
          <cell r="AP55">
            <v>101.824319</v>
          </cell>
          <cell r="AQ55">
            <v>50.201025000000001</v>
          </cell>
          <cell r="AR55">
            <v>41.002761999999997</v>
          </cell>
          <cell r="AS55">
            <v>43.933315999999998</v>
          </cell>
          <cell r="AT55">
            <v>43.084473000000003</v>
          </cell>
          <cell r="AU55">
            <v>49.571882000000002</v>
          </cell>
          <cell r="AV55">
            <v>59.418011999999997</v>
          </cell>
          <cell r="AW55">
            <v>85.955584000000002</v>
          </cell>
          <cell r="AX55">
            <v>94.956562000000005</v>
          </cell>
          <cell r="AY55">
            <v>59.437584999999999</v>
          </cell>
          <cell r="AZ55">
            <v>69.806905999999998</v>
          </cell>
          <cell r="BA55">
            <v>45.719737000000002</v>
          </cell>
          <cell r="BB55">
            <v>45.001998</v>
          </cell>
          <cell r="BC55">
            <v>52.145285000000001</v>
          </cell>
          <cell r="BD55">
            <v>158.83905300000001</v>
          </cell>
          <cell r="BE55">
            <v>205.26504199999999</v>
          </cell>
          <cell r="BF55">
            <v>190.15199999999999</v>
          </cell>
          <cell r="BG55">
            <v>209.32400000000001</v>
          </cell>
          <cell r="BH55">
            <v>185.733</v>
          </cell>
          <cell r="BI55">
            <v>187.62100000000001</v>
          </cell>
          <cell r="BJ55">
            <v>187.88900000000001</v>
          </cell>
          <cell r="BK55">
            <v>157.83199999999999</v>
          </cell>
          <cell r="BL55">
            <v>155.178</v>
          </cell>
          <cell r="BM55">
            <v>153.803</v>
          </cell>
          <cell r="BN55">
            <v>170.352</v>
          </cell>
          <cell r="BO55">
            <v>186.322</v>
          </cell>
          <cell r="BP55">
            <v>45.55</v>
          </cell>
          <cell r="BQ55">
            <v>34.72</v>
          </cell>
          <cell r="BR55">
            <v>33.409999999999997</v>
          </cell>
          <cell r="BS55">
            <v>11.394</v>
          </cell>
          <cell r="BT55">
            <v>2.823</v>
          </cell>
          <cell r="BU55">
            <v>276.13600000000002</v>
          </cell>
          <cell r="BV55">
            <v>275.43200000000002</v>
          </cell>
          <cell r="BW55">
            <v>207.047</v>
          </cell>
          <cell r="BX55">
            <v>3.5950000000000002</v>
          </cell>
          <cell r="BY55">
            <v>263.983</v>
          </cell>
          <cell r="BZ55">
            <v>269.95499999999998</v>
          </cell>
          <cell r="CA55">
            <v>5.79</v>
          </cell>
          <cell r="CB55">
            <v>6.89</v>
          </cell>
          <cell r="CC55">
            <v>166.11099999999999</v>
          </cell>
          <cell r="CD55">
            <v>175.601</v>
          </cell>
          <cell r="CE55">
            <v>181.411</v>
          </cell>
          <cell r="CF55">
            <v>38.027000000000001</v>
          </cell>
          <cell r="CG55">
            <v>88.597999999999999</v>
          </cell>
          <cell r="CH55">
            <v>121</v>
          </cell>
          <cell r="CI55">
            <v>121</v>
          </cell>
          <cell r="CJ55">
            <v>121</v>
          </cell>
          <cell r="CK55">
            <v>121</v>
          </cell>
          <cell r="CL55">
            <v>121</v>
          </cell>
          <cell r="CM55">
            <v>121</v>
          </cell>
          <cell r="CN55">
            <v>121</v>
          </cell>
          <cell r="CO55">
            <v>121</v>
          </cell>
          <cell r="CP55">
            <v>121</v>
          </cell>
          <cell r="CQ55">
            <v>121</v>
          </cell>
          <cell r="CR55">
            <v>121</v>
          </cell>
          <cell r="CS55">
            <v>121</v>
          </cell>
        </row>
        <row r="56">
          <cell r="B56" t="str">
            <v>Other long-term assets</v>
          </cell>
          <cell r="C56" t="str">
            <v>OTH_LT_ASS</v>
          </cell>
          <cell r="D56" t="str">
            <v>USD</v>
          </cell>
          <cell r="G56">
            <v>4.9622549999999999</v>
          </cell>
          <cell r="H56">
            <v>12.829432000000001</v>
          </cell>
          <cell r="I56">
            <v>12.115548</v>
          </cell>
          <cell r="J56">
            <v>3.7463410000000001</v>
          </cell>
          <cell r="K56">
            <v>12.286041000000001</v>
          </cell>
          <cell r="L56">
            <v>11.980366999999999</v>
          </cell>
          <cell r="M56">
            <v>27.414089000000001</v>
          </cell>
          <cell r="N56">
            <v>45.287785999999997</v>
          </cell>
          <cell r="O56">
            <v>61.353000000000002</v>
          </cell>
          <cell r="P56">
            <v>101.836</v>
          </cell>
          <cell r="Q56">
            <v>121.258</v>
          </cell>
          <cell r="R56">
            <v>179.18199999999999</v>
          </cell>
          <cell r="S56">
            <v>182.262</v>
          </cell>
          <cell r="T56">
            <v>219.15</v>
          </cell>
          <cell r="U56">
            <v>375.822</v>
          </cell>
          <cell r="V56">
            <v>755.05483858099001</v>
          </cell>
          <cell r="W56">
            <v>902.51583020140595</v>
          </cell>
          <cell r="X56">
            <v>1059.3245477489399</v>
          </cell>
          <cell r="AA56">
            <v>4.522392</v>
          </cell>
          <cell r="AB56">
            <v>3.5933350000000002</v>
          </cell>
          <cell r="AC56">
            <v>4.9622549999999999</v>
          </cell>
          <cell r="AD56">
            <v>5.5740800000000004</v>
          </cell>
          <cell r="AE56">
            <v>5.7414699999999996</v>
          </cell>
          <cell r="AF56">
            <v>7.305796</v>
          </cell>
          <cell r="AG56">
            <v>12.829432000000001</v>
          </cell>
          <cell r="AH56">
            <v>15.117554</v>
          </cell>
          <cell r="AI56">
            <v>24.947704000000002</v>
          </cell>
          <cell r="AJ56">
            <v>27.166661999999999</v>
          </cell>
          <cell r="AK56">
            <v>12.115548</v>
          </cell>
          <cell r="AL56">
            <v>4.5450140000000001</v>
          </cell>
          <cell r="AM56">
            <v>4.6231229999999996</v>
          </cell>
          <cell r="AN56">
            <v>5.5922210000000003</v>
          </cell>
          <cell r="AO56">
            <v>3.7463410000000001</v>
          </cell>
          <cell r="AP56">
            <v>3.5517089999999998</v>
          </cell>
          <cell r="AQ56">
            <v>2.6110886</v>
          </cell>
          <cell r="AR56">
            <v>8.9260300000000008</v>
          </cell>
          <cell r="AS56">
            <v>12.286041000000001</v>
          </cell>
          <cell r="AT56">
            <v>12.606491</v>
          </cell>
          <cell r="AU56">
            <v>11.597194</v>
          </cell>
          <cell r="AV56">
            <v>12.184434</v>
          </cell>
          <cell r="AW56">
            <v>11.980366999999999</v>
          </cell>
          <cell r="AX56">
            <v>11.695895</v>
          </cell>
          <cell r="AY56">
            <v>10.787587</v>
          </cell>
          <cell r="AZ56">
            <v>11.303219</v>
          </cell>
          <cell r="BA56">
            <v>27.414089000000001</v>
          </cell>
          <cell r="BB56">
            <v>27.827577000000002</v>
          </cell>
          <cell r="BC56">
            <v>41.871676000000001</v>
          </cell>
          <cell r="BD56">
            <v>36.167991999999998</v>
          </cell>
          <cell r="BE56">
            <v>45.287785999999997</v>
          </cell>
          <cell r="BF56">
            <v>34.133000000000003</v>
          </cell>
          <cell r="BG56">
            <v>45.116999999999997</v>
          </cell>
          <cell r="BH56">
            <v>53.005000000000003</v>
          </cell>
          <cell r="BI56">
            <v>61.353000000000002</v>
          </cell>
          <cell r="BJ56">
            <v>80.164000000000001</v>
          </cell>
          <cell r="BK56">
            <v>78.965999999999994</v>
          </cell>
          <cell r="BL56">
            <v>98.548000000000002</v>
          </cell>
          <cell r="BM56">
            <v>101.836</v>
          </cell>
          <cell r="BN56">
            <v>112.858</v>
          </cell>
          <cell r="BO56">
            <v>116.86</v>
          </cell>
          <cell r="BP56">
            <v>134.59399999999999</v>
          </cell>
          <cell r="BQ56">
            <v>121.258</v>
          </cell>
          <cell r="BR56">
            <v>161.75200000000001</v>
          </cell>
          <cell r="BS56">
            <v>166.83</v>
          </cell>
          <cell r="BT56">
            <v>168.06299999999999</v>
          </cell>
          <cell r="BU56">
            <v>179.18199999999999</v>
          </cell>
          <cell r="BV56">
            <v>202.31</v>
          </cell>
          <cell r="BW56">
            <v>230.982</v>
          </cell>
          <cell r="BX56">
            <v>158.012</v>
          </cell>
          <cell r="BY56">
            <v>182.262</v>
          </cell>
          <cell r="BZ56">
            <v>155.65199999999999</v>
          </cell>
          <cell r="CA56">
            <v>144.75899999999999</v>
          </cell>
          <cell r="CB56">
            <v>185.81</v>
          </cell>
          <cell r="CC56">
            <v>219.15</v>
          </cell>
          <cell r="CD56">
            <v>215.00899999999999</v>
          </cell>
          <cell r="CE56">
            <v>269.32299999999998</v>
          </cell>
          <cell r="CF56">
            <v>274.87700000000001</v>
          </cell>
          <cell r="CG56">
            <v>375.822</v>
          </cell>
          <cell r="CH56">
            <v>483</v>
          </cell>
          <cell r="CI56">
            <v>645.56020421688402</v>
          </cell>
          <cell r="CJ56">
            <v>651.73953263733904</v>
          </cell>
          <cell r="CK56">
            <v>755.05483858099001</v>
          </cell>
          <cell r="CL56">
            <v>825.22894334560795</v>
          </cell>
          <cell r="CM56">
            <v>722.43381012625696</v>
          </cell>
          <cell r="CN56">
            <v>743.14145240375694</v>
          </cell>
          <cell r="CO56">
            <v>902.51583020140595</v>
          </cell>
          <cell r="CP56">
            <v>961.93915509309898</v>
          </cell>
          <cell r="CQ56">
            <v>837.47089964924805</v>
          </cell>
          <cell r="CR56">
            <v>865.45872963129898</v>
          </cell>
          <cell r="CS56">
            <v>1059.3245477489399</v>
          </cell>
        </row>
        <row r="57">
          <cell r="B57" t="str">
            <v>Total assets</v>
          </cell>
          <cell r="C57" t="str">
            <v>TOT_ASSET</v>
          </cell>
          <cell r="D57" t="str">
            <v>USD</v>
          </cell>
          <cell r="G57">
            <v>134.49279999999999</v>
          </cell>
          <cell r="H57">
            <v>156.73874900000001</v>
          </cell>
          <cell r="I57">
            <v>182.61464899999999</v>
          </cell>
          <cell r="J57">
            <v>269.68302299999999</v>
          </cell>
          <cell r="K57">
            <v>355.93143600000002</v>
          </cell>
          <cell r="L57">
            <v>478.66927600000002</v>
          </cell>
          <cell r="M57">
            <v>592.36277299999995</v>
          </cell>
          <cell r="N57">
            <v>966.84773499999994</v>
          </cell>
          <cell r="O57">
            <v>1003.606</v>
          </cell>
          <cell r="P57">
            <v>1367.4349999999999</v>
          </cell>
          <cell r="Q57">
            <v>1673.1869999999999</v>
          </cell>
          <cell r="R57">
            <v>2239.5189999999998</v>
          </cell>
          <cell r="S57">
            <v>4781.6909999999998</v>
          </cell>
          <cell r="T57">
            <v>6526.3320000000003</v>
          </cell>
          <cell r="U57">
            <v>10101.157999999999</v>
          </cell>
          <cell r="V57">
            <v>13682.9851254981</v>
          </cell>
          <cell r="W57">
            <v>15917.1570101659</v>
          </cell>
          <cell r="X57">
            <v>18646.7898544606</v>
          </cell>
          <cell r="Z57">
            <v>0</v>
          </cell>
          <cell r="AA57">
            <v>62.223317999999999</v>
          </cell>
          <cell r="AB57">
            <v>115.458541</v>
          </cell>
          <cell r="AC57">
            <v>134.49279999999999</v>
          </cell>
          <cell r="AD57">
            <v>137.07656800000001</v>
          </cell>
          <cell r="AE57">
            <v>147.416212</v>
          </cell>
          <cell r="AF57">
            <v>169.12476100000001</v>
          </cell>
          <cell r="AG57">
            <v>156.73874900000001</v>
          </cell>
          <cell r="AH57">
            <v>160.89849000000001</v>
          </cell>
          <cell r="AI57">
            <v>183.21971199999999</v>
          </cell>
          <cell r="AJ57">
            <v>195.48402200000001</v>
          </cell>
          <cell r="AK57">
            <v>182.61464899999999</v>
          </cell>
          <cell r="AL57">
            <v>192.337232</v>
          </cell>
          <cell r="AM57">
            <v>208.64173</v>
          </cell>
          <cell r="AN57">
            <v>240.732652</v>
          </cell>
          <cell r="AO57">
            <v>269.68302299999999</v>
          </cell>
          <cell r="AP57">
            <v>286.73317400000002</v>
          </cell>
          <cell r="AQ57">
            <v>308.52599759999998</v>
          </cell>
          <cell r="AR57">
            <v>325.34359000000001</v>
          </cell>
          <cell r="AS57">
            <v>355.93143600000002</v>
          </cell>
          <cell r="AT57">
            <v>376.569456</v>
          </cell>
          <cell r="AU57">
            <v>398.55173300000001</v>
          </cell>
          <cell r="AV57">
            <v>430.62455199999999</v>
          </cell>
          <cell r="AW57">
            <v>478.66927600000002</v>
          </cell>
          <cell r="AX57">
            <v>503.22079200000002</v>
          </cell>
          <cell r="AY57">
            <v>529.58223199999998</v>
          </cell>
          <cell r="AZ57">
            <v>569.32124499999998</v>
          </cell>
          <cell r="BA57">
            <v>592.36277299999995</v>
          </cell>
          <cell r="BB57">
            <v>597.85866799999997</v>
          </cell>
          <cell r="BC57">
            <v>887.96489799999995</v>
          </cell>
          <cell r="BD57">
            <v>939.19862799999999</v>
          </cell>
          <cell r="BE57">
            <v>966.84773499999994</v>
          </cell>
          <cell r="BF57">
            <v>976.78300000000002</v>
          </cell>
          <cell r="BG57">
            <v>1020.635</v>
          </cell>
          <cell r="BH57">
            <v>1068.828</v>
          </cell>
          <cell r="BI57">
            <v>1003.606</v>
          </cell>
          <cell r="BJ57">
            <v>1076.6599200000001</v>
          </cell>
          <cell r="BK57">
            <v>1136.1946800000001</v>
          </cell>
          <cell r="BL57">
            <v>1251.3405499999999</v>
          </cell>
          <cell r="BM57">
            <v>1367.4349999999999</v>
          </cell>
          <cell r="BN57">
            <v>1467.2159630000001</v>
          </cell>
          <cell r="BO57">
            <v>1502.60366</v>
          </cell>
          <cell r="BP57">
            <v>1604.2920140000001</v>
          </cell>
          <cell r="BQ57">
            <v>1673.1869999999999</v>
          </cell>
          <cell r="BR57">
            <v>1719.6869999999999</v>
          </cell>
          <cell r="BS57">
            <v>1519.3810000000001</v>
          </cell>
          <cell r="BT57">
            <v>2018.3510000000001</v>
          </cell>
          <cell r="BU57">
            <v>2239.5189999999998</v>
          </cell>
          <cell r="BV57">
            <v>4448.1099999999997</v>
          </cell>
          <cell r="BW57">
            <v>4595.4920000000002</v>
          </cell>
          <cell r="BX57">
            <v>4439.3410000000003</v>
          </cell>
          <cell r="BY57">
            <v>4781.6909999999998</v>
          </cell>
          <cell r="BZ57">
            <v>4458.08</v>
          </cell>
          <cell r="CA57">
            <v>5452.7359999999999</v>
          </cell>
          <cell r="CB57">
            <v>5737.7190000000001</v>
          </cell>
          <cell r="CC57">
            <v>6526.3320000000003</v>
          </cell>
          <cell r="CD57">
            <v>5197.8549999999996</v>
          </cell>
          <cell r="CE57">
            <v>6142.6940000000004</v>
          </cell>
          <cell r="CF57">
            <v>6800.0169999999998</v>
          </cell>
          <cell r="CG57">
            <v>10101.157999999999</v>
          </cell>
          <cell r="CH57">
            <v>11023</v>
          </cell>
          <cell r="CI57">
            <v>12208.8745773876</v>
          </cell>
          <cell r="CJ57">
            <v>12770.026578900401</v>
          </cell>
          <cell r="CK57">
            <v>13682.9851254981</v>
          </cell>
          <cell r="CL57">
            <v>12710.598615381699</v>
          </cell>
          <cell r="CM57">
            <v>13506.6462818694</v>
          </cell>
          <cell r="CN57">
            <v>14354.4355077375</v>
          </cell>
          <cell r="CO57">
            <v>15917.1570101659</v>
          </cell>
          <cell r="CP57">
            <v>14335.0261693261</v>
          </cell>
          <cell r="CQ57">
            <v>15336.8545285288</v>
          </cell>
          <cell r="CR57">
            <v>16468.7235458221</v>
          </cell>
          <cell r="CS57">
            <v>18646.7898544606</v>
          </cell>
        </row>
        <row r="58">
          <cell r="B58" t="str">
            <v>Accounts payable</v>
          </cell>
          <cell r="C58" t="str">
            <v>ACC_PAY_GQ</v>
          </cell>
          <cell r="D58" t="str">
            <v>USD</v>
          </cell>
          <cell r="G58">
            <v>25.766293999999998</v>
          </cell>
          <cell r="H58">
            <v>31.968817000000001</v>
          </cell>
          <cell r="I58">
            <v>43.053044</v>
          </cell>
          <cell r="J58">
            <v>66.020328000000006</v>
          </cell>
          <cell r="K58">
            <v>89.467498000000006</v>
          </cell>
          <cell r="L58">
            <v>125.449275</v>
          </cell>
          <cell r="M58">
            <v>163.443996</v>
          </cell>
          <cell r="N58">
            <v>223.03953100000001</v>
          </cell>
          <cell r="O58">
            <v>265.28500000000003</v>
          </cell>
          <cell r="P58">
            <v>475.79899999999998</v>
          </cell>
          <cell r="Q58">
            <v>804.202</v>
          </cell>
          <cell r="R58">
            <v>907.71299999999997</v>
          </cell>
          <cell r="S58">
            <v>1266.366</v>
          </cell>
          <cell r="T58">
            <v>2500.431</v>
          </cell>
          <cell r="U58">
            <v>3765.902</v>
          </cell>
          <cell r="V58">
            <v>5840.4884441825498</v>
          </cell>
          <cell r="W58">
            <v>6948.8987353739703</v>
          </cell>
          <cell r="X58">
            <v>8517.3059132602193</v>
          </cell>
          <cell r="AA58">
            <v>16.28154</v>
          </cell>
          <cell r="AB58">
            <v>20.352941999999999</v>
          </cell>
          <cell r="AC58">
            <v>25.766293999999998</v>
          </cell>
          <cell r="AD58">
            <v>27.690670000000001</v>
          </cell>
          <cell r="AE58">
            <v>32.330635000000001</v>
          </cell>
          <cell r="AF58">
            <v>38.063232999999997</v>
          </cell>
          <cell r="AG58">
            <v>31.968817000000001</v>
          </cell>
          <cell r="AH58">
            <v>34.477490000000003</v>
          </cell>
          <cell r="AI58">
            <v>38.220872</v>
          </cell>
          <cell r="AJ58">
            <v>44.009182000000003</v>
          </cell>
          <cell r="AK58">
            <v>43.053044</v>
          </cell>
          <cell r="AL58">
            <v>46.408974000000001</v>
          </cell>
          <cell r="AM58">
            <v>49.797291999999999</v>
          </cell>
          <cell r="AN58">
            <v>54.929347999999997</v>
          </cell>
          <cell r="AO58">
            <v>66.020328000000006</v>
          </cell>
          <cell r="AP58">
            <v>70.716898</v>
          </cell>
          <cell r="AQ58">
            <v>78.509696000000005</v>
          </cell>
          <cell r="AR58">
            <v>78.873056000000005</v>
          </cell>
          <cell r="AS58">
            <v>89.467498000000006</v>
          </cell>
          <cell r="AT58">
            <v>92.214489999999998</v>
          </cell>
          <cell r="AU58">
            <v>102.001407</v>
          </cell>
          <cell r="AV58">
            <v>107.85797100000001</v>
          </cell>
          <cell r="AW58">
            <v>125.449275</v>
          </cell>
          <cell r="AX58">
            <v>137.09456399999999</v>
          </cell>
          <cell r="AY58">
            <v>145.83804799999999</v>
          </cell>
          <cell r="AZ58">
            <v>155.498808</v>
          </cell>
          <cell r="BA58">
            <v>163.443996</v>
          </cell>
          <cell r="BB58">
            <v>168.950211</v>
          </cell>
          <cell r="BC58">
            <v>188.586063</v>
          </cell>
          <cell r="BD58">
            <v>220.44497999999999</v>
          </cell>
          <cell r="BE58">
            <v>223.03953100000001</v>
          </cell>
          <cell r="BF58">
            <v>251.34800000000001</v>
          </cell>
          <cell r="BG58">
            <v>265.16399999999999</v>
          </cell>
          <cell r="BH58">
            <v>295.57100000000003</v>
          </cell>
          <cell r="BI58">
            <v>265.28500000000003</v>
          </cell>
          <cell r="BJ58">
            <v>307.18</v>
          </cell>
          <cell r="BK58">
            <v>363.596</v>
          </cell>
          <cell r="BL58">
            <v>409.80700000000002</v>
          </cell>
          <cell r="BM58">
            <v>475.79899999999998</v>
          </cell>
          <cell r="BN58">
            <v>504.99400000000003</v>
          </cell>
          <cell r="BO58">
            <v>580.03200000000004</v>
          </cell>
          <cell r="BP58">
            <v>700.97699999999998</v>
          </cell>
          <cell r="BQ58">
            <v>804.202</v>
          </cell>
          <cell r="BR58">
            <v>821.24099999999999</v>
          </cell>
          <cell r="BS58">
            <v>724.72400000000005</v>
          </cell>
          <cell r="BT58">
            <v>756.08799999999997</v>
          </cell>
          <cell r="BU58">
            <v>907.71299999999997</v>
          </cell>
          <cell r="BV58">
            <v>927.51300000000003</v>
          </cell>
          <cell r="BW58">
            <v>1092.8309999999999</v>
          </cell>
          <cell r="BX58">
            <v>1051.1489999999999</v>
          </cell>
          <cell r="BY58">
            <v>1266.366</v>
          </cell>
          <cell r="BZ58">
            <v>1013.954</v>
          </cell>
          <cell r="CA58">
            <v>1742.364</v>
          </cell>
          <cell r="CB58">
            <v>1930.92</v>
          </cell>
          <cell r="CC58">
            <v>2500.431</v>
          </cell>
          <cell r="CD58">
            <v>2140.1770000000001</v>
          </cell>
          <cell r="CE58">
            <v>2696.8310000000001</v>
          </cell>
          <cell r="CF58">
            <v>2893.4760000000001</v>
          </cell>
          <cell r="CG58">
            <v>3765.902</v>
          </cell>
          <cell r="CH58">
            <v>3930</v>
          </cell>
          <cell r="CI58">
            <v>4727.3757521615698</v>
          </cell>
          <cell r="CJ58">
            <v>5101.4646213199203</v>
          </cell>
          <cell r="CK58">
            <v>5840.4884441825498</v>
          </cell>
          <cell r="CL58">
            <v>4691.6290444588203</v>
          </cell>
          <cell r="CM58">
            <v>5371.3488633052802</v>
          </cell>
          <cell r="CN58">
            <v>5891.5698799333004</v>
          </cell>
          <cell r="CO58">
            <v>6948.8987353739703</v>
          </cell>
          <cell r="CP58">
            <v>5497.16417593591</v>
          </cell>
          <cell r="CQ58">
            <v>6321.2052615524299</v>
          </cell>
          <cell r="CR58">
            <v>7006.0156650515401</v>
          </cell>
          <cell r="CS58">
            <v>8517.3059132602193</v>
          </cell>
        </row>
        <row r="59">
          <cell r="B59" t="str">
            <v>Short-term debt</v>
          </cell>
          <cell r="C59" t="str">
            <v>SHORT_T_DEBT</v>
          </cell>
          <cell r="D59" t="str">
            <v>USD</v>
          </cell>
          <cell r="G59">
            <v>9.7132269999999998</v>
          </cell>
          <cell r="H59">
            <v>14.963421</v>
          </cell>
          <cell r="I59">
            <v>3.2139920000000002</v>
          </cell>
          <cell r="J59">
            <v>0.10003099999999999</v>
          </cell>
          <cell r="K59">
            <v>0.14619399999999999</v>
          </cell>
          <cell r="L59">
            <v>8.4570000000000006E-2</v>
          </cell>
          <cell r="M59">
            <v>13.370823</v>
          </cell>
          <cell r="N59">
            <v>1.6416459999999999</v>
          </cell>
          <cell r="O59">
            <v>1.9650000000000001</v>
          </cell>
          <cell r="P59">
            <v>11.583</v>
          </cell>
          <cell r="Q59">
            <v>56.325000000000003</v>
          </cell>
          <cell r="R59">
            <v>132.94900000000001</v>
          </cell>
          <cell r="S59">
            <v>186.13800000000001</v>
          </cell>
          <cell r="T59">
            <v>548.39300000000003</v>
          </cell>
          <cell r="U59">
            <v>1285.4159999999999</v>
          </cell>
          <cell r="V59">
            <v>1459</v>
          </cell>
          <cell r="W59">
            <v>1459</v>
          </cell>
          <cell r="X59">
            <v>1459</v>
          </cell>
          <cell r="AA59">
            <v>0.41564699999999999</v>
          </cell>
          <cell r="AB59">
            <v>3.0505800000000001</v>
          </cell>
          <cell r="AC59">
            <v>9.7132269999999998</v>
          </cell>
          <cell r="AD59">
            <v>3.6195140000000001</v>
          </cell>
          <cell r="AE59">
            <v>2.667192</v>
          </cell>
          <cell r="AF59">
            <v>18.497771</v>
          </cell>
          <cell r="AG59">
            <v>14.963421</v>
          </cell>
          <cell r="AH59">
            <v>18.490600000000001</v>
          </cell>
          <cell r="AI59">
            <v>15.465001000000001</v>
          </cell>
          <cell r="AJ59">
            <v>6.3439639999999997</v>
          </cell>
          <cell r="AK59">
            <v>3.2139920000000002</v>
          </cell>
          <cell r="AL59">
            <v>0</v>
          </cell>
          <cell r="AM59">
            <v>5.6120999999999997E-2</v>
          </cell>
          <cell r="AN59">
            <v>3.0904999999999998E-2</v>
          </cell>
          <cell r="AO59">
            <v>0.10003099999999999</v>
          </cell>
          <cell r="AP59">
            <v>9.2512999999999998E-2</v>
          </cell>
          <cell r="AQ59">
            <v>0.10549799999999999</v>
          </cell>
          <cell r="AR59">
            <v>0.14010700000000001</v>
          </cell>
          <cell r="AS59">
            <v>0.14619399999999999</v>
          </cell>
          <cell r="AT59">
            <v>0.14268700000000001</v>
          </cell>
          <cell r="AU59">
            <v>0.14660400000000001</v>
          </cell>
          <cell r="AV59">
            <v>0.124753</v>
          </cell>
          <cell r="AW59">
            <v>8.4570000000000006E-2</v>
          </cell>
          <cell r="AX59">
            <v>0.11501699999999999</v>
          </cell>
          <cell r="AY59">
            <v>11.870676</v>
          </cell>
          <cell r="AZ59">
            <v>18.909134000000002</v>
          </cell>
          <cell r="BA59">
            <v>13.370823</v>
          </cell>
          <cell r="BB59">
            <v>7.6776590000000002</v>
          </cell>
          <cell r="BC59">
            <v>2.2580260000000001</v>
          </cell>
          <cell r="BD59">
            <v>1.5485370000000001</v>
          </cell>
          <cell r="BE59">
            <v>1.6416459999999999</v>
          </cell>
          <cell r="BF59">
            <v>1.5649999999999999</v>
          </cell>
          <cell r="BG59">
            <v>1.4990000000000001</v>
          </cell>
          <cell r="BH59">
            <v>4.2939999999999996</v>
          </cell>
          <cell r="BI59">
            <v>1.9650000000000001</v>
          </cell>
          <cell r="BJ59">
            <v>3.2770000000000001</v>
          </cell>
          <cell r="BK59">
            <v>0.78200000000000003</v>
          </cell>
          <cell r="BL59">
            <v>6.077</v>
          </cell>
          <cell r="BM59">
            <v>11.583</v>
          </cell>
          <cell r="BN59">
            <v>16.43</v>
          </cell>
          <cell r="BO59">
            <v>18.239999999999998</v>
          </cell>
          <cell r="BP59">
            <v>24.701000000000001</v>
          </cell>
          <cell r="BQ59">
            <v>56.325000000000003</v>
          </cell>
          <cell r="BR59">
            <v>134.46600000000001</v>
          </cell>
          <cell r="BS59">
            <v>146.655</v>
          </cell>
          <cell r="BT59">
            <v>141.50200000000001</v>
          </cell>
          <cell r="BU59">
            <v>132.94900000000001</v>
          </cell>
          <cell r="BV59">
            <v>141.16200000000001</v>
          </cell>
          <cell r="BW59">
            <v>162.983</v>
          </cell>
          <cell r="BX59">
            <v>108.908</v>
          </cell>
          <cell r="BY59">
            <v>186.13800000000001</v>
          </cell>
          <cell r="BZ59">
            <v>316.50799999999998</v>
          </cell>
          <cell r="CA59">
            <v>591.68299999999999</v>
          </cell>
          <cell r="CB59">
            <v>618.16399999999999</v>
          </cell>
          <cell r="CC59">
            <v>548.39300000000003</v>
          </cell>
          <cell r="CD59">
            <v>514.54</v>
          </cell>
          <cell r="CE59">
            <v>579.78599999999994</v>
          </cell>
          <cell r="CF59">
            <v>765.13499999999999</v>
          </cell>
          <cell r="CG59">
            <v>1285.4159999999999</v>
          </cell>
          <cell r="CH59">
            <v>1459</v>
          </cell>
          <cell r="CI59">
            <v>1459</v>
          </cell>
          <cell r="CJ59">
            <v>1459</v>
          </cell>
          <cell r="CK59">
            <v>1459</v>
          </cell>
          <cell r="CL59">
            <v>1459</v>
          </cell>
          <cell r="CM59">
            <v>1459</v>
          </cell>
          <cell r="CN59">
            <v>1459</v>
          </cell>
          <cell r="CO59">
            <v>1459</v>
          </cell>
          <cell r="CP59">
            <v>1459</v>
          </cell>
          <cell r="CQ59">
            <v>1459</v>
          </cell>
          <cell r="CR59">
            <v>1459</v>
          </cell>
          <cell r="CS59">
            <v>1459</v>
          </cell>
        </row>
        <row r="60">
          <cell r="B60" t="str">
            <v>Current lease liabilities (op lease: US GAAP)</v>
          </cell>
          <cell r="C60" t="str">
            <v>ST_LEASE_LIAB</v>
          </cell>
          <cell r="D60" t="str">
            <v>USD</v>
          </cell>
          <cell r="S60">
            <v>23.259</v>
          </cell>
          <cell r="T60">
            <v>55.246000000000002</v>
          </cell>
          <cell r="U60">
            <v>92.343000000000004</v>
          </cell>
          <cell r="V60">
            <v>109</v>
          </cell>
          <cell r="W60">
            <v>109</v>
          </cell>
          <cell r="X60">
            <v>109</v>
          </cell>
          <cell r="BV60">
            <v>12.585000000000001</v>
          </cell>
          <cell r="BW60">
            <v>13.957000000000001</v>
          </cell>
          <cell r="BX60">
            <v>17.440999999999999</v>
          </cell>
          <cell r="BY60">
            <v>23.259</v>
          </cell>
          <cell r="BZ60">
            <v>23.024999999999999</v>
          </cell>
          <cell r="CA60">
            <v>25.113</v>
          </cell>
          <cell r="CB60">
            <v>39.619999999999997</v>
          </cell>
          <cell r="CC60">
            <v>55.246000000000002</v>
          </cell>
          <cell r="CD60">
            <v>67.263999999999996</v>
          </cell>
          <cell r="CE60">
            <v>80.596999999999994</v>
          </cell>
          <cell r="CF60">
            <v>83.677000000000007</v>
          </cell>
          <cell r="CG60">
            <v>92.343000000000004</v>
          </cell>
          <cell r="CH60">
            <v>109</v>
          </cell>
          <cell r="CI60">
            <v>109</v>
          </cell>
          <cell r="CJ60">
            <v>109</v>
          </cell>
          <cell r="CK60">
            <v>109</v>
          </cell>
          <cell r="CL60">
            <v>109</v>
          </cell>
          <cell r="CM60">
            <v>109</v>
          </cell>
          <cell r="CN60">
            <v>109</v>
          </cell>
          <cell r="CO60">
            <v>109</v>
          </cell>
          <cell r="CP60">
            <v>109</v>
          </cell>
          <cell r="CQ60">
            <v>109</v>
          </cell>
          <cell r="CR60">
            <v>109</v>
          </cell>
          <cell r="CS60">
            <v>109</v>
          </cell>
        </row>
        <row r="61">
          <cell r="B61" t="str">
            <v>Other current liabilities</v>
          </cell>
          <cell r="C61" t="str">
            <v>OTH_CUR_LIABS</v>
          </cell>
          <cell r="D61" t="str">
            <v>USD</v>
          </cell>
          <cell r="G61">
            <v>6.2719849999999999</v>
          </cell>
          <cell r="H61">
            <v>9.3776469999999996</v>
          </cell>
          <cell r="I61">
            <v>14.225856</v>
          </cell>
          <cell r="J61">
            <v>22.274107999999998</v>
          </cell>
          <cell r="K61">
            <v>28.689833</v>
          </cell>
          <cell r="L61">
            <v>43.997427000000002</v>
          </cell>
          <cell r="M61">
            <v>47.350790000000003</v>
          </cell>
          <cell r="N61">
            <v>67.940976000000006</v>
          </cell>
          <cell r="O61">
            <v>57.776000000000003</v>
          </cell>
          <cell r="P61">
            <v>89.218999999999994</v>
          </cell>
          <cell r="Q61">
            <v>107.505</v>
          </cell>
          <cell r="R61">
            <v>125.562</v>
          </cell>
          <cell r="S61">
            <v>276.55700000000002</v>
          </cell>
          <cell r="T61">
            <v>531.80999999999995</v>
          </cell>
          <cell r="U61">
            <v>693.04100000000005</v>
          </cell>
          <cell r="V61">
            <v>1236.0160378716701</v>
          </cell>
          <cell r="W61">
            <v>1829.2629886244099</v>
          </cell>
          <cell r="X61">
            <v>2193.9110726545</v>
          </cell>
          <cell r="AA61">
            <v>8.9349209999999992</v>
          </cell>
          <cell r="AB61">
            <v>5.6240969999999999</v>
          </cell>
          <cell r="AC61">
            <v>6.2719849999999999</v>
          </cell>
          <cell r="AD61">
            <v>8.3893649999999997</v>
          </cell>
          <cell r="AE61">
            <v>8.2665249999999997</v>
          </cell>
          <cell r="AF61">
            <v>9.9765069999999998</v>
          </cell>
          <cell r="AG61">
            <v>9.3776469999999996</v>
          </cell>
          <cell r="AH61">
            <v>7.7726579999999998</v>
          </cell>
          <cell r="AI61">
            <v>16.205753999999999</v>
          </cell>
          <cell r="AJ61">
            <v>19.400507000000001</v>
          </cell>
          <cell r="AK61">
            <v>14.225856</v>
          </cell>
          <cell r="AL61">
            <v>12.247271</v>
          </cell>
          <cell r="AM61">
            <v>15.670723000000001</v>
          </cell>
          <cell r="AN61">
            <v>18.935441999999998</v>
          </cell>
          <cell r="AO61">
            <v>22.274107999999998</v>
          </cell>
          <cell r="AP61">
            <v>23.083075000000001</v>
          </cell>
          <cell r="AQ61">
            <v>22.138217999999998</v>
          </cell>
          <cell r="AR61">
            <v>25.251283000000001</v>
          </cell>
          <cell r="AS61">
            <v>28.689833</v>
          </cell>
          <cell r="AT61">
            <v>27.845935000000001</v>
          </cell>
          <cell r="AU61">
            <v>29.882569</v>
          </cell>
          <cell r="AV61">
            <v>35.433325000000004</v>
          </cell>
          <cell r="AW61">
            <v>43.997427000000002</v>
          </cell>
          <cell r="AX61">
            <v>45.519396</v>
          </cell>
          <cell r="AY61">
            <v>41.080432999999999</v>
          </cell>
          <cell r="AZ61">
            <v>45.814822999999997</v>
          </cell>
          <cell r="BA61">
            <v>47.350790000000003</v>
          </cell>
          <cell r="BB61">
            <v>50.212085999999999</v>
          </cell>
          <cell r="BC61">
            <v>49.604975000000003</v>
          </cell>
          <cell r="BD61">
            <v>60.922288999999999</v>
          </cell>
          <cell r="BE61">
            <v>67.940976000000006</v>
          </cell>
          <cell r="BF61">
            <v>70.247</v>
          </cell>
          <cell r="BG61">
            <v>79.016000000000005</v>
          </cell>
          <cell r="BH61">
            <v>67.445999999999998</v>
          </cell>
          <cell r="BI61">
            <v>57.776000000000003</v>
          </cell>
          <cell r="BJ61">
            <v>75.870999999999995</v>
          </cell>
          <cell r="BK61">
            <v>57.976999999999997</v>
          </cell>
          <cell r="BL61">
            <v>80.429000000000002</v>
          </cell>
          <cell r="BM61">
            <v>89.218999999999994</v>
          </cell>
          <cell r="BN61">
            <v>116.24</v>
          </cell>
          <cell r="BO61">
            <v>77.765000000000001</v>
          </cell>
          <cell r="BP61">
            <v>97.114999999999995</v>
          </cell>
          <cell r="BQ61">
            <v>107.505</v>
          </cell>
          <cell r="BR61">
            <v>130.14400000000001</v>
          </cell>
          <cell r="BS61">
            <v>103.685</v>
          </cell>
          <cell r="BT61">
            <v>91.941999999999993</v>
          </cell>
          <cell r="BU61">
            <v>125.562</v>
          </cell>
          <cell r="BV61">
            <v>166.95500000000001</v>
          </cell>
          <cell r="BW61">
            <v>179.738</v>
          </cell>
          <cell r="BX61">
            <v>207.31200000000001</v>
          </cell>
          <cell r="BY61">
            <v>276.55700000000002</v>
          </cell>
          <cell r="BZ61">
            <v>223.01300000000001</v>
          </cell>
          <cell r="CA61">
            <v>300.61900000000003</v>
          </cell>
          <cell r="CB61">
            <v>418.55599999999998</v>
          </cell>
          <cell r="CC61">
            <v>531.80999999999995</v>
          </cell>
          <cell r="CD61">
            <v>482.96800000000002</v>
          </cell>
          <cell r="CE61">
            <v>512.07600000000002</v>
          </cell>
          <cell r="CF61">
            <v>544.24300000000005</v>
          </cell>
          <cell r="CG61">
            <v>693.04100000000005</v>
          </cell>
          <cell r="CH61">
            <v>730</v>
          </cell>
          <cell r="CI61">
            <v>1057.61668381299</v>
          </cell>
          <cell r="CJ61">
            <v>1102.1238679887499</v>
          </cell>
          <cell r="CK61">
            <v>1236.0160378716701</v>
          </cell>
          <cell r="CL61">
            <v>1245.0583861468999</v>
          </cell>
          <cell r="CM61">
            <v>1292.88301281345</v>
          </cell>
          <cell r="CN61">
            <v>1457.4527950619599</v>
          </cell>
          <cell r="CO61">
            <v>1829.2629886244099</v>
          </cell>
          <cell r="CP61">
            <v>1469.2823393199001</v>
          </cell>
          <cell r="CQ61">
            <v>1532.6370525663301</v>
          </cell>
          <cell r="CR61">
            <v>1741.6055070766699</v>
          </cell>
          <cell r="CS61">
            <v>2193.9110726545</v>
          </cell>
        </row>
        <row r="62">
          <cell r="B62" t="str">
            <v>Total current liabilities</v>
          </cell>
          <cell r="C62" t="str">
            <v>SHORT_TERM_LIABS</v>
          </cell>
          <cell r="D62" t="str">
            <v>USD</v>
          </cell>
          <cell r="G62">
            <v>41.751505999999999</v>
          </cell>
          <cell r="H62">
            <v>56.309885000000001</v>
          </cell>
          <cell r="I62">
            <v>60.492891999999998</v>
          </cell>
          <cell r="J62">
            <v>88.394467000000006</v>
          </cell>
          <cell r="K62">
            <v>118.30352499999999</v>
          </cell>
          <cell r="L62">
            <v>169.531272</v>
          </cell>
          <cell r="M62">
            <v>224.16560899999999</v>
          </cell>
          <cell r="N62">
            <v>292.62215300000003</v>
          </cell>
          <cell r="O62">
            <v>325.02600000000001</v>
          </cell>
          <cell r="P62">
            <v>576.601</v>
          </cell>
          <cell r="Q62">
            <v>968.03200000000004</v>
          </cell>
          <cell r="R62">
            <v>1166.2239999999999</v>
          </cell>
          <cell r="S62">
            <v>1752.32</v>
          </cell>
          <cell r="T62">
            <v>3635.88</v>
          </cell>
          <cell r="U62">
            <v>5836.7020000000002</v>
          </cell>
          <cell r="V62">
            <v>8644.5044820542298</v>
          </cell>
          <cell r="W62">
            <v>10346.161723998401</v>
          </cell>
          <cell r="X62">
            <v>12279.2169859147</v>
          </cell>
          <cell r="Z62">
            <v>0</v>
          </cell>
          <cell r="AA62">
            <v>25.632107999999999</v>
          </cell>
          <cell r="AB62">
            <v>29.027619000000001</v>
          </cell>
          <cell r="AC62">
            <v>41.751505999999999</v>
          </cell>
          <cell r="AD62">
            <v>39.699548999999998</v>
          </cell>
          <cell r="AE62">
            <v>43.264352000000002</v>
          </cell>
          <cell r="AF62">
            <v>66.537510999999995</v>
          </cell>
          <cell r="AG62">
            <v>56.309885000000001</v>
          </cell>
          <cell r="AH62">
            <v>60.740748000000004</v>
          </cell>
          <cell r="AI62">
            <v>69.891627</v>
          </cell>
          <cell r="AJ62">
            <v>69.753653</v>
          </cell>
          <cell r="AK62">
            <v>60.492891999999998</v>
          </cell>
          <cell r="AL62">
            <v>58.656244999999998</v>
          </cell>
          <cell r="AM62">
            <v>65.524135999999999</v>
          </cell>
          <cell r="AN62">
            <v>73.895695000000003</v>
          </cell>
          <cell r="AO62">
            <v>88.394467000000006</v>
          </cell>
          <cell r="AP62">
            <v>93.892486000000005</v>
          </cell>
          <cell r="AQ62">
            <v>100.753412</v>
          </cell>
          <cell r="AR62">
            <v>104.26444600000001</v>
          </cell>
          <cell r="AS62">
            <v>118.30352499999999</v>
          </cell>
          <cell r="AT62">
            <v>120.203112</v>
          </cell>
          <cell r="AU62">
            <v>132.03057999999999</v>
          </cell>
          <cell r="AV62">
            <v>143.41604899999999</v>
          </cell>
          <cell r="AW62">
            <v>169.531272</v>
          </cell>
          <cell r="AX62">
            <v>182.72897699999999</v>
          </cell>
          <cell r="AY62">
            <v>198.78915699999999</v>
          </cell>
          <cell r="AZ62">
            <v>220.22276500000001</v>
          </cell>
          <cell r="BA62">
            <v>224.16560899999999</v>
          </cell>
          <cell r="BB62">
            <v>226.839956</v>
          </cell>
          <cell r="BC62">
            <v>240.44906399999999</v>
          </cell>
          <cell r="BD62">
            <v>282.91580599999998</v>
          </cell>
          <cell r="BE62">
            <v>292.62215300000003</v>
          </cell>
          <cell r="BF62">
            <v>323.16000000000003</v>
          </cell>
          <cell r="BG62">
            <v>345.67899999999997</v>
          </cell>
          <cell r="BH62">
            <v>367.31099999999998</v>
          </cell>
          <cell r="BI62">
            <v>325.02600000000001</v>
          </cell>
          <cell r="BJ62">
            <v>386.32799999999997</v>
          </cell>
          <cell r="BK62">
            <v>422.35500000000002</v>
          </cell>
          <cell r="BL62">
            <v>496.31299999999999</v>
          </cell>
          <cell r="BM62">
            <v>576.601</v>
          </cell>
          <cell r="BN62">
            <v>637.66399999999999</v>
          </cell>
          <cell r="BO62">
            <v>676.03700000000003</v>
          </cell>
          <cell r="BP62">
            <v>822.79300000000001</v>
          </cell>
          <cell r="BQ62">
            <v>968.03200000000004</v>
          </cell>
          <cell r="BR62">
            <v>1085.8510000000001</v>
          </cell>
          <cell r="BS62">
            <v>975.06399999999996</v>
          </cell>
          <cell r="BT62">
            <v>989.53200000000004</v>
          </cell>
          <cell r="BU62">
            <v>1166.2239999999999</v>
          </cell>
          <cell r="BV62">
            <v>1248.2149999999999</v>
          </cell>
          <cell r="BW62">
            <v>1449.509</v>
          </cell>
          <cell r="BX62">
            <v>1384.81</v>
          </cell>
          <cell r="BY62">
            <v>1752.32</v>
          </cell>
          <cell r="BZ62">
            <v>1576.5</v>
          </cell>
          <cell r="CA62">
            <v>2659.779</v>
          </cell>
          <cell r="CB62">
            <v>3007.26</v>
          </cell>
          <cell r="CC62">
            <v>3635.88</v>
          </cell>
          <cell r="CD62">
            <v>3204.9490000000001</v>
          </cell>
          <cell r="CE62">
            <v>3869.29</v>
          </cell>
          <cell r="CF62">
            <v>4286.5309999999999</v>
          </cell>
          <cell r="CG62">
            <v>5836.7020000000002</v>
          </cell>
          <cell r="CH62">
            <v>6228</v>
          </cell>
          <cell r="CI62">
            <v>7352.9924359745501</v>
          </cell>
          <cell r="CJ62">
            <v>7771.5884893086704</v>
          </cell>
          <cell r="CK62">
            <v>8644.5044820542298</v>
          </cell>
          <cell r="CL62">
            <v>7504.6874306057098</v>
          </cell>
          <cell r="CM62">
            <v>8232.2318761187398</v>
          </cell>
          <cell r="CN62">
            <v>8917.0226749952599</v>
          </cell>
          <cell r="CO62">
            <v>10346.161723998401</v>
          </cell>
          <cell r="CP62">
            <v>8534.4465152558096</v>
          </cell>
          <cell r="CQ62">
            <v>9421.8423141187595</v>
          </cell>
          <cell r="CR62">
            <v>10315.6211721282</v>
          </cell>
          <cell r="CS62">
            <v>12279.2169859147</v>
          </cell>
        </row>
        <row r="63">
          <cell r="B63" t="str">
            <v>Long-term  debt</v>
          </cell>
          <cell r="C63" t="str">
            <v>LT_DEBT</v>
          </cell>
          <cell r="D63" t="str">
            <v>USD</v>
          </cell>
          <cell r="G63">
            <v>0</v>
          </cell>
          <cell r="H63">
            <v>3.0500609999999999</v>
          </cell>
          <cell r="I63">
            <v>0</v>
          </cell>
          <cell r="J63">
            <v>0.18884600000000001</v>
          </cell>
          <cell r="K63">
            <v>0.13622699999999999</v>
          </cell>
          <cell r="L63">
            <v>5.9492999999999997E-2</v>
          </cell>
          <cell r="M63">
            <v>2.4898189999999998</v>
          </cell>
          <cell r="N63">
            <v>282.18433099999999</v>
          </cell>
          <cell r="O63">
            <v>294.34199999999998</v>
          </cell>
          <cell r="P63">
            <v>301.94</v>
          </cell>
          <cell r="Q63">
            <v>312.80900000000003</v>
          </cell>
          <cell r="R63">
            <v>602.22799999999995</v>
          </cell>
          <cell r="S63">
            <v>631.35299999999995</v>
          </cell>
          <cell r="T63">
            <v>860.87599999999998</v>
          </cell>
          <cell r="U63">
            <v>2233.2550000000001</v>
          </cell>
          <cell r="V63">
            <v>2638</v>
          </cell>
          <cell r="W63">
            <v>2638</v>
          </cell>
          <cell r="X63">
            <v>2638</v>
          </cell>
          <cell r="AA63">
            <v>9</v>
          </cell>
          <cell r="AB63">
            <v>0</v>
          </cell>
          <cell r="AC63">
            <v>0</v>
          </cell>
          <cell r="AD63">
            <v>9.018E-3</v>
          </cell>
          <cell r="AE63">
            <v>5.9589999999999999E-3</v>
          </cell>
          <cell r="AF63">
            <v>0</v>
          </cell>
          <cell r="AG63">
            <v>3.0500609999999999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0.16100800000000001</v>
          </cell>
          <cell r="AN63">
            <v>0.28022799999999998</v>
          </cell>
          <cell r="AO63">
            <v>0.18884600000000001</v>
          </cell>
          <cell r="AP63">
            <v>0.16659199999999999</v>
          </cell>
          <cell r="AQ63">
            <v>0.125721</v>
          </cell>
          <cell r="AR63">
            <v>0.17854300000000001</v>
          </cell>
          <cell r="AS63">
            <v>0.13622699999999999</v>
          </cell>
          <cell r="AT63">
            <v>0.10124900000000001</v>
          </cell>
          <cell r="AU63">
            <v>9.4092999999999996E-2</v>
          </cell>
          <cell r="AV63">
            <v>7.4937000000000004E-2</v>
          </cell>
          <cell r="AW63">
            <v>5.9492999999999997E-2</v>
          </cell>
          <cell r="AX63">
            <v>4.6462999999999997E-2</v>
          </cell>
          <cell r="AY63">
            <v>3.3977E-2</v>
          </cell>
          <cell r="AZ63">
            <v>2.3574999999999999E-2</v>
          </cell>
          <cell r="BA63">
            <v>2.4898189999999998</v>
          </cell>
          <cell r="BB63">
            <v>1.812047</v>
          </cell>
          <cell r="BC63">
            <v>278.36278399999998</v>
          </cell>
          <cell r="BD63">
            <v>282.94551200000001</v>
          </cell>
          <cell r="BE63">
            <v>282.18433099999999</v>
          </cell>
          <cell r="BF63">
            <v>286.18</v>
          </cell>
          <cell r="BG63">
            <v>286.52499999999998</v>
          </cell>
          <cell r="BH63">
            <v>292.726</v>
          </cell>
          <cell r="BI63">
            <v>294.34199999999998</v>
          </cell>
          <cell r="BJ63">
            <v>295.68299999999999</v>
          </cell>
          <cell r="BK63">
            <v>296.69099999999997</v>
          </cell>
          <cell r="BL63">
            <v>299.47199999999998</v>
          </cell>
          <cell r="BM63">
            <v>301.94</v>
          </cell>
          <cell r="BN63">
            <v>304.53399999999999</v>
          </cell>
          <cell r="BO63">
            <v>306.70600000000002</v>
          </cell>
          <cell r="BP63">
            <v>309.44400000000002</v>
          </cell>
          <cell r="BQ63">
            <v>312.80900000000003</v>
          </cell>
          <cell r="BR63">
            <v>314.95299999999997</v>
          </cell>
          <cell r="BS63">
            <v>333.36399999999998</v>
          </cell>
          <cell r="BT63">
            <v>554.83000000000004</v>
          </cell>
          <cell r="BU63">
            <v>602.22799999999995</v>
          </cell>
          <cell r="BV63">
            <v>602.06100000000004</v>
          </cell>
          <cell r="BW63">
            <v>619.66999999999996</v>
          </cell>
          <cell r="BX63">
            <v>623.11400000000003</v>
          </cell>
          <cell r="BY63">
            <v>631.35299999999995</v>
          </cell>
          <cell r="BZ63">
            <v>616.29499999999996</v>
          </cell>
          <cell r="CA63">
            <v>610.899</v>
          </cell>
          <cell r="CB63">
            <v>618.33699999999999</v>
          </cell>
          <cell r="CC63">
            <v>860.87599999999998</v>
          </cell>
          <cell r="CD63">
            <v>1659.8979999999999</v>
          </cell>
          <cell r="CE63">
            <v>1788.481</v>
          </cell>
          <cell r="CF63">
            <v>1970.393</v>
          </cell>
          <cell r="CG63">
            <v>2233.2550000000001</v>
          </cell>
          <cell r="CH63">
            <v>2638</v>
          </cell>
          <cell r="CI63">
            <v>2638</v>
          </cell>
          <cell r="CJ63">
            <v>2638</v>
          </cell>
          <cell r="CK63">
            <v>2638</v>
          </cell>
          <cell r="CL63">
            <v>2638</v>
          </cell>
          <cell r="CM63">
            <v>2638</v>
          </cell>
          <cell r="CN63">
            <v>2638</v>
          </cell>
          <cell r="CO63">
            <v>2638</v>
          </cell>
          <cell r="CP63">
            <v>2638</v>
          </cell>
          <cell r="CQ63">
            <v>2638</v>
          </cell>
          <cell r="CR63">
            <v>2638</v>
          </cell>
          <cell r="CS63">
            <v>2638</v>
          </cell>
        </row>
        <row r="64">
          <cell r="B64" t="str">
            <v>Non-current lease liabilities (op lease: US GAAP)</v>
          </cell>
          <cell r="C64" t="str">
            <v>LT_LEASE_LIAB</v>
          </cell>
          <cell r="D64" t="str">
            <v>USD</v>
          </cell>
          <cell r="S64">
            <v>176.673</v>
          </cell>
          <cell r="T64">
            <v>243.601</v>
          </cell>
          <cell r="U64">
            <v>371.61399999999998</v>
          </cell>
          <cell r="V64">
            <v>434</v>
          </cell>
          <cell r="W64">
            <v>434</v>
          </cell>
          <cell r="X64">
            <v>434</v>
          </cell>
          <cell r="BV64">
            <v>143.047</v>
          </cell>
          <cell r="BW64">
            <v>147.55500000000001</v>
          </cell>
          <cell r="BX64">
            <v>159.001</v>
          </cell>
          <cell r="BY64">
            <v>176.673</v>
          </cell>
          <cell r="BZ64">
            <v>169.14699999999999</v>
          </cell>
          <cell r="CA64">
            <v>168.589</v>
          </cell>
          <cell r="CB64">
            <v>189.09800000000001</v>
          </cell>
          <cell r="CC64">
            <v>243.601</v>
          </cell>
          <cell r="CD64">
            <v>277.26400000000001</v>
          </cell>
          <cell r="CE64">
            <v>313.47899999999998</v>
          </cell>
          <cell r="CF64">
            <v>307.33300000000003</v>
          </cell>
          <cell r="CG64">
            <v>371.61399999999998</v>
          </cell>
          <cell r="CH64">
            <v>434</v>
          </cell>
          <cell r="CI64">
            <v>434</v>
          </cell>
          <cell r="CJ64">
            <v>434</v>
          </cell>
          <cell r="CK64">
            <v>434</v>
          </cell>
          <cell r="CL64">
            <v>434</v>
          </cell>
          <cell r="CM64">
            <v>434</v>
          </cell>
          <cell r="CN64">
            <v>434</v>
          </cell>
          <cell r="CO64">
            <v>434</v>
          </cell>
          <cell r="CP64">
            <v>434</v>
          </cell>
          <cell r="CQ64">
            <v>434</v>
          </cell>
          <cell r="CR64">
            <v>434</v>
          </cell>
          <cell r="CS64">
            <v>434</v>
          </cell>
        </row>
        <row r="65">
          <cell r="B65" t="str">
            <v>Other long-term liabilities</v>
          </cell>
          <cell r="C65" t="str">
            <v>OTH_LT_CRED_GQ</v>
          </cell>
          <cell r="D65" t="str">
            <v>USD</v>
          </cell>
          <cell r="G65">
            <v>1.068155</v>
          </cell>
          <cell r="H65">
            <v>3.9548220000000001</v>
          </cell>
          <cell r="I65">
            <v>7.9285199999999998</v>
          </cell>
          <cell r="J65">
            <v>9.3814399999999996</v>
          </cell>
          <cell r="K65">
            <v>14.312668</v>
          </cell>
          <cell r="L65">
            <v>15.264885</v>
          </cell>
          <cell r="M65">
            <v>18.223737</v>
          </cell>
          <cell r="N65">
            <v>36.252840999999997</v>
          </cell>
          <cell r="O65">
            <v>44.78</v>
          </cell>
          <cell r="P65">
            <v>60.04</v>
          </cell>
          <cell r="Q65">
            <v>66.566999999999993</v>
          </cell>
          <cell r="R65">
            <v>134.36699999999999</v>
          </cell>
          <cell r="S65">
            <v>139.38200000000001</v>
          </cell>
          <cell r="T65">
            <v>134.39699999999999</v>
          </cell>
          <cell r="U65">
            <v>127.896</v>
          </cell>
          <cell r="V65">
            <v>109.526083840973</v>
          </cell>
          <cell r="W65">
            <v>127.25528784278301</v>
          </cell>
          <cell r="X65">
            <v>146.10836696637199</v>
          </cell>
          <cell r="AA65">
            <v>0.72376399999999996</v>
          </cell>
          <cell r="AB65">
            <v>0.94840599999999997</v>
          </cell>
          <cell r="AC65">
            <v>1.068155</v>
          </cell>
          <cell r="AD65">
            <v>2.733187</v>
          </cell>
          <cell r="AE65">
            <v>3.1727240000000001</v>
          </cell>
          <cell r="AF65">
            <v>3.7173989999999999</v>
          </cell>
          <cell r="AG65">
            <v>3.9548220000000001</v>
          </cell>
          <cell r="AH65">
            <v>4.6311619999999998</v>
          </cell>
          <cell r="AI65">
            <v>6.9001080000000004</v>
          </cell>
          <cell r="AJ65">
            <v>7.320417</v>
          </cell>
          <cell r="AK65">
            <v>7.9285199999999998</v>
          </cell>
          <cell r="AL65">
            <v>10.434277</v>
          </cell>
          <cell r="AM65">
            <v>9.2350739999999991</v>
          </cell>
          <cell r="AN65">
            <v>10.397031999999999</v>
          </cell>
          <cell r="AO65">
            <v>9.3814399999999996</v>
          </cell>
          <cell r="AP65">
            <v>9.5689600000000006</v>
          </cell>
          <cell r="AQ65">
            <v>10.017673</v>
          </cell>
          <cell r="AR65">
            <v>13.046557999999999</v>
          </cell>
          <cell r="AS65">
            <v>14.312668</v>
          </cell>
          <cell r="AT65">
            <v>14.585279</v>
          </cell>
          <cell r="AU65">
            <v>14.586005999999999</v>
          </cell>
          <cell r="AV65">
            <v>15.027837</v>
          </cell>
          <cell r="AW65">
            <v>15.264885</v>
          </cell>
          <cell r="AX65">
            <v>16.436933</v>
          </cell>
          <cell r="AY65">
            <v>17.855035999999998</v>
          </cell>
          <cell r="AZ65">
            <v>20.874334000000001</v>
          </cell>
          <cell r="BA65">
            <v>18.223737</v>
          </cell>
          <cell r="BB65">
            <v>15.341309000000001</v>
          </cell>
          <cell r="BC65">
            <v>30.637944999999998</v>
          </cell>
          <cell r="BD65">
            <v>28.488016999999999</v>
          </cell>
          <cell r="BE65">
            <v>36.252840999999997</v>
          </cell>
          <cell r="BF65">
            <v>36.325000000000003</v>
          </cell>
          <cell r="BG65">
            <v>43.988</v>
          </cell>
          <cell r="BH65">
            <v>45.338999999999999</v>
          </cell>
          <cell r="BI65">
            <v>44.78</v>
          </cell>
          <cell r="BJ65">
            <v>48.392000000000003</v>
          </cell>
          <cell r="BK65">
            <v>56.536000000000001</v>
          </cell>
          <cell r="BL65">
            <v>65.284999999999997</v>
          </cell>
          <cell r="BM65">
            <v>60.04</v>
          </cell>
          <cell r="BN65">
            <v>59.204000000000001</v>
          </cell>
          <cell r="BO65">
            <v>69.680000000000007</v>
          </cell>
          <cell r="BP65">
            <v>79.899000000000001</v>
          </cell>
          <cell r="BQ65">
            <v>66.566999999999993</v>
          </cell>
          <cell r="BR65">
            <v>66.016000000000005</v>
          </cell>
          <cell r="BS65">
            <v>56.216000000000001</v>
          </cell>
          <cell r="BT65">
            <v>132.23699999999999</v>
          </cell>
          <cell r="BU65">
            <v>134.36699999999999</v>
          </cell>
          <cell r="BV65">
            <v>142.09100000000001</v>
          </cell>
          <cell r="BW65">
            <v>134.14599999999999</v>
          </cell>
          <cell r="BX65">
            <v>135.399</v>
          </cell>
          <cell r="BY65">
            <v>139.38200000000001</v>
          </cell>
          <cell r="BZ65">
            <v>130.72800000000001</v>
          </cell>
          <cell r="CA65">
            <v>106.377</v>
          </cell>
          <cell r="CB65">
            <v>127.498</v>
          </cell>
          <cell r="CC65">
            <v>134.39699999999999</v>
          </cell>
          <cell r="CD65">
            <v>86.147999999999996</v>
          </cell>
          <cell r="CE65">
            <v>90.414000000000001</v>
          </cell>
          <cell r="CF65">
            <v>112.78400000000001</v>
          </cell>
          <cell r="CG65">
            <v>127.896</v>
          </cell>
          <cell r="CH65">
            <v>134</v>
          </cell>
          <cell r="CI65">
            <v>81.994486352829</v>
          </cell>
          <cell r="CJ65">
            <v>100.278596084581</v>
          </cell>
          <cell r="CK65">
            <v>109.526083840973</v>
          </cell>
          <cell r="CL65">
            <v>153.31453016784201</v>
          </cell>
          <cell r="CM65">
            <v>88.54688067955</v>
          </cell>
          <cell r="CN65">
            <v>111.963990877276</v>
          </cell>
          <cell r="CO65">
            <v>127.25528784278301</v>
          </cell>
          <cell r="CP65">
            <v>177.93935091739101</v>
          </cell>
          <cell r="CQ65">
            <v>98.352175537730005</v>
          </cell>
          <cell r="CR65">
            <v>127.601798901702</v>
          </cell>
          <cell r="CS65">
            <v>146.10836696637199</v>
          </cell>
        </row>
        <row r="66">
          <cell r="B66" t="str">
            <v>Total long-term liabilities</v>
          </cell>
          <cell r="C66" t="str">
            <v>TOT_LT_LIAB</v>
          </cell>
          <cell r="D66" t="str">
            <v>USD</v>
          </cell>
          <cell r="G66">
            <v>1.068155</v>
          </cell>
          <cell r="H66">
            <v>7.0048830000000004</v>
          </cell>
          <cell r="I66">
            <v>7.9285199999999998</v>
          </cell>
          <cell r="J66">
            <v>9.5702859999999994</v>
          </cell>
          <cell r="K66">
            <v>14.448895</v>
          </cell>
          <cell r="L66">
            <v>15.324377999999999</v>
          </cell>
          <cell r="M66">
            <v>20.713556000000001</v>
          </cell>
          <cell r="N66">
            <v>318.43717199999998</v>
          </cell>
          <cell r="O66">
            <v>339.12200000000001</v>
          </cell>
          <cell r="P66">
            <v>361.98</v>
          </cell>
          <cell r="Q66">
            <v>379.37599999999998</v>
          </cell>
          <cell r="R66">
            <v>736.59500000000003</v>
          </cell>
          <cell r="S66">
            <v>947.40800000000002</v>
          </cell>
          <cell r="T66">
            <v>1238.874</v>
          </cell>
          <cell r="U66">
            <v>2732.7649999999999</v>
          </cell>
          <cell r="V66">
            <v>3181.5260838409699</v>
          </cell>
          <cell r="W66">
            <v>3199.25528784278</v>
          </cell>
          <cell r="X66">
            <v>3218.1083669663699</v>
          </cell>
          <cell r="Z66">
            <v>0</v>
          </cell>
          <cell r="AA66">
            <v>9.7237639999999992</v>
          </cell>
          <cell r="AB66">
            <v>0.94840599999999997</v>
          </cell>
          <cell r="AC66">
            <v>1.068155</v>
          </cell>
          <cell r="AD66">
            <v>2.7422049999999998</v>
          </cell>
          <cell r="AE66">
            <v>3.1786829999999999</v>
          </cell>
          <cell r="AF66">
            <v>3.7173989999999999</v>
          </cell>
          <cell r="AG66">
            <v>7.0048830000000004</v>
          </cell>
          <cell r="AH66">
            <v>4.6311619999999998</v>
          </cell>
          <cell r="AI66">
            <v>6.9001080000000004</v>
          </cell>
          <cell r="AJ66">
            <v>7.320417</v>
          </cell>
          <cell r="AK66">
            <v>7.9285199999999998</v>
          </cell>
          <cell r="AL66">
            <v>10.434277</v>
          </cell>
          <cell r="AM66">
            <v>9.3960819999999998</v>
          </cell>
          <cell r="AN66">
            <v>10.67726</v>
          </cell>
          <cell r="AO66">
            <v>9.5702859999999994</v>
          </cell>
          <cell r="AP66">
            <v>9.7355520000000002</v>
          </cell>
          <cell r="AQ66">
            <v>10.143394000000001</v>
          </cell>
          <cell r="AR66">
            <v>13.225101</v>
          </cell>
          <cell r="AS66">
            <v>14.448895</v>
          </cell>
          <cell r="AT66">
            <v>14.686527999999999</v>
          </cell>
          <cell r="AU66">
            <v>14.680099</v>
          </cell>
          <cell r="AV66">
            <v>15.102774</v>
          </cell>
          <cell r="AW66">
            <v>15.324377999999999</v>
          </cell>
          <cell r="AX66">
            <v>16.483395999999999</v>
          </cell>
          <cell r="AY66">
            <v>17.889012999999998</v>
          </cell>
          <cell r="AZ66">
            <v>20.897908999999999</v>
          </cell>
          <cell r="BA66">
            <v>20.713556000000001</v>
          </cell>
          <cell r="BB66">
            <v>17.153355999999999</v>
          </cell>
          <cell r="BC66">
            <v>309.00072899999998</v>
          </cell>
          <cell r="BD66">
            <v>311.43352900000002</v>
          </cell>
          <cell r="BE66">
            <v>318.43717199999998</v>
          </cell>
          <cell r="BF66">
            <v>322.505</v>
          </cell>
          <cell r="BG66">
            <v>330.51299999999998</v>
          </cell>
          <cell r="BH66">
            <v>338.065</v>
          </cell>
          <cell r="BI66">
            <v>339.12200000000001</v>
          </cell>
          <cell r="BJ66">
            <v>344.07499999999999</v>
          </cell>
          <cell r="BK66">
            <v>353.22699999999998</v>
          </cell>
          <cell r="BL66">
            <v>364.75700000000001</v>
          </cell>
          <cell r="BM66">
            <v>361.98</v>
          </cell>
          <cell r="BN66">
            <v>363.738</v>
          </cell>
          <cell r="BO66">
            <v>376.38600000000002</v>
          </cell>
          <cell r="BP66">
            <v>389.34300000000002</v>
          </cell>
          <cell r="BQ66">
            <v>379.37599999999998</v>
          </cell>
          <cell r="BR66">
            <v>380.96899999999999</v>
          </cell>
          <cell r="BS66">
            <v>389.58</v>
          </cell>
          <cell r="BT66">
            <v>687.06700000000001</v>
          </cell>
          <cell r="BU66">
            <v>736.59500000000003</v>
          </cell>
          <cell r="BV66">
            <v>887.19899999999996</v>
          </cell>
          <cell r="BW66">
            <v>901.37099999999998</v>
          </cell>
          <cell r="BX66">
            <v>917.51400000000001</v>
          </cell>
          <cell r="BY66">
            <v>947.40800000000002</v>
          </cell>
          <cell r="BZ66">
            <v>916.17</v>
          </cell>
          <cell r="CA66">
            <v>885.86500000000001</v>
          </cell>
          <cell r="CB66">
            <v>934.93299999999999</v>
          </cell>
          <cell r="CC66">
            <v>1238.874</v>
          </cell>
          <cell r="CD66">
            <v>2023.31</v>
          </cell>
          <cell r="CE66">
            <v>2192.3739999999998</v>
          </cell>
          <cell r="CF66">
            <v>2390.5100000000002</v>
          </cell>
          <cell r="CG66">
            <v>2732.7649999999999</v>
          </cell>
          <cell r="CH66">
            <v>3206</v>
          </cell>
          <cell r="CI66">
            <v>3153.9944863528299</v>
          </cell>
          <cell r="CJ66">
            <v>3172.2785960845799</v>
          </cell>
          <cell r="CK66">
            <v>3181.5260838409699</v>
          </cell>
          <cell r="CL66">
            <v>3225.3145301678401</v>
          </cell>
          <cell r="CM66">
            <v>3160.5468806795502</v>
          </cell>
          <cell r="CN66">
            <v>3183.9639908772801</v>
          </cell>
          <cell r="CO66">
            <v>3199.25528784278</v>
          </cell>
          <cell r="CP66">
            <v>3249.9393509173901</v>
          </cell>
          <cell r="CQ66">
            <v>3170.3521755377301</v>
          </cell>
          <cell r="CR66">
            <v>3199.6017989017</v>
          </cell>
          <cell r="CS66">
            <v>3218.1083669663699</v>
          </cell>
        </row>
        <row r="67">
          <cell r="B67" t="str">
            <v>Total liabilities</v>
          </cell>
          <cell r="C67" t="str">
            <v>TOT_LIAB</v>
          </cell>
          <cell r="D67" t="str">
            <v>USD</v>
          </cell>
          <cell r="G67">
            <v>42.819661000000004</v>
          </cell>
          <cell r="H67">
            <v>63.314768000000001</v>
          </cell>
          <cell r="I67">
            <v>68.421412000000004</v>
          </cell>
          <cell r="J67">
            <v>97.964753000000002</v>
          </cell>
          <cell r="K67">
            <v>132.75242</v>
          </cell>
          <cell r="L67">
            <v>184.85565</v>
          </cell>
          <cell r="M67">
            <v>244.879165</v>
          </cell>
          <cell r="N67">
            <v>611.05932499999994</v>
          </cell>
          <cell r="O67">
            <v>664.14800000000002</v>
          </cell>
          <cell r="P67">
            <v>938.58100000000002</v>
          </cell>
          <cell r="Q67">
            <v>1347.4079999999999</v>
          </cell>
          <cell r="R67">
            <v>1902.819</v>
          </cell>
          <cell r="S67">
            <v>2699.7280000000001</v>
          </cell>
          <cell r="T67">
            <v>4874.7539999999999</v>
          </cell>
          <cell r="U67">
            <v>8569.4670000000006</v>
          </cell>
          <cell r="V67">
            <v>11826.0305658952</v>
          </cell>
          <cell r="W67">
            <v>13545.4170118412</v>
          </cell>
          <cell r="X67">
            <v>15497.3253528811</v>
          </cell>
          <cell r="AA67">
            <v>35.355871999999998</v>
          </cell>
          <cell r="AB67">
            <v>29.976025</v>
          </cell>
          <cell r="AC67">
            <v>42.819661000000004</v>
          </cell>
          <cell r="AD67">
            <v>42.441754000000003</v>
          </cell>
          <cell r="AE67">
            <v>46.443035000000002</v>
          </cell>
          <cell r="AF67">
            <v>70.254909999999995</v>
          </cell>
          <cell r="AG67">
            <v>63.314768000000001</v>
          </cell>
          <cell r="AH67">
            <v>65.37191</v>
          </cell>
          <cell r="AI67">
            <v>76.791735000000003</v>
          </cell>
          <cell r="AJ67">
            <v>77.074070000000006</v>
          </cell>
          <cell r="AK67">
            <v>68.421412000000004</v>
          </cell>
          <cell r="AL67">
            <v>69.090522000000007</v>
          </cell>
          <cell r="AM67">
            <v>74.920218000000006</v>
          </cell>
          <cell r="AN67">
            <v>84.572954999999993</v>
          </cell>
          <cell r="AO67">
            <v>97.964753000000002</v>
          </cell>
          <cell r="AP67">
            <v>103.628038</v>
          </cell>
          <cell r="AQ67">
            <v>110.896806</v>
          </cell>
          <cell r="AR67">
            <v>117.489547</v>
          </cell>
          <cell r="AS67">
            <v>132.75242</v>
          </cell>
          <cell r="AT67">
            <v>134.88964000000001</v>
          </cell>
          <cell r="AU67">
            <v>146.710679</v>
          </cell>
          <cell r="AV67">
            <v>158.518823</v>
          </cell>
          <cell r="AW67">
            <v>184.85565</v>
          </cell>
          <cell r="AX67">
            <v>199.21237300000001</v>
          </cell>
          <cell r="AY67">
            <v>216.67816999999999</v>
          </cell>
          <cell r="AZ67">
            <v>241.12067400000001</v>
          </cell>
          <cell r="BA67">
            <v>244.879165</v>
          </cell>
          <cell r="BB67">
            <v>243.993312</v>
          </cell>
          <cell r="BC67">
            <v>549.449793</v>
          </cell>
          <cell r="BD67">
            <v>594.349335</v>
          </cell>
          <cell r="BE67">
            <v>611.05932499999994</v>
          </cell>
          <cell r="BF67">
            <v>645.66499999999996</v>
          </cell>
          <cell r="BG67">
            <v>676.19200000000001</v>
          </cell>
          <cell r="BH67">
            <v>705.37599999999998</v>
          </cell>
          <cell r="BI67">
            <v>664.14800000000002</v>
          </cell>
          <cell r="BJ67">
            <v>730.40300000000002</v>
          </cell>
          <cell r="BK67">
            <v>775.58199999999999</v>
          </cell>
          <cell r="BL67">
            <v>861.07</v>
          </cell>
          <cell r="BM67">
            <v>938.58100000000002</v>
          </cell>
          <cell r="BN67">
            <v>1001.402</v>
          </cell>
          <cell r="BO67">
            <v>1052.423</v>
          </cell>
          <cell r="BP67">
            <v>1212.136</v>
          </cell>
          <cell r="BQ67">
            <v>1347.4079999999999</v>
          </cell>
          <cell r="BR67">
            <v>1466.82</v>
          </cell>
          <cell r="BS67">
            <v>1364.644</v>
          </cell>
          <cell r="BT67">
            <v>1676.5989999999999</v>
          </cell>
          <cell r="BU67">
            <v>1902.819</v>
          </cell>
          <cell r="BV67">
            <v>2135.4140000000002</v>
          </cell>
          <cell r="BW67">
            <v>2350.88</v>
          </cell>
          <cell r="BX67">
            <v>2302.3240000000001</v>
          </cell>
          <cell r="BY67">
            <v>2699.7280000000001</v>
          </cell>
          <cell r="BZ67">
            <v>2492.67</v>
          </cell>
          <cell r="CA67">
            <v>3545.6439999999998</v>
          </cell>
          <cell r="CB67">
            <v>3942.1930000000002</v>
          </cell>
          <cell r="CC67">
            <v>4874.7539999999999</v>
          </cell>
          <cell r="CD67">
            <v>5228.259</v>
          </cell>
          <cell r="CE67">
            <v>6061.6639999999998</v>
          </cell>
          <cell r="CF67">
            <v>6677.0410000000002</v>
          </cell>
          <cell r="CG67">
            <v>8569.4670000000006</v>
          </cell>
          <cell r="CH67">
            <v>9434</v>
          </cell>
          <cell r="CI67">
            <v>10506.9869223274</v>
          </cell>
          <cell r="CJ67">
            <v>10943.8670853933</v>
          </cell>
          <cell r="CK67">
            <v>11826.0305658952</v>
          </cell>
          <cell r="CL67">
            <v>10730.001960773599</v>
          </cell>
          <cell r="CM67">
            <v>11392.7787567983</v>
          </cell>
          <cell r="CN67">
            <v>12100.9866658725</v>
          </cell>
          <cell r="CO67">
            <v>13545.4170118412</v>
          </cell>
          <cell r="CP67">
            <v>11784.385866173199</v>
          </cell>
          <cell r="CQ67">
            <v>12592.1944896565</v>
          </cell>
          <cell r="CR67">
            <v>13515.2229710299</v>
          </cell>
          <cell r="CS67">
            <v>15497.3253528811</v>
          </cell>
        </row>
        <row r="68">
          <cell r="B68" t="str">
            <v>Preferred shares</v>
          </cell>
          <cell r="C68" t="str">
            <v>PREF_SH</v>
          </cell>
          <cell r="D68" t="str">
            <v>USD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</row>
        <row r="69">
          <cell r="B69" t="str">
            <v>Total common equity</v>
          </cell>
          <cell r="C69" t="str">
            <v>ORD_SH_FUND</v>
          </cell>
          <cell r="D69" t="str">
            <v>USD</v>
          </cell>
          <cell r="G69">
            <v>91.673139000000006</v>
          </cell>
          <cell r="H69">
            <v>93.423980999999998</v>
          </cell>
          <cell r="I69">
            <v>114.193237</v>
          </cell>
          <cell r="J69">
            <v>171.71826999999999</v>
          </cell>
          <cell r="K69">
            <v>219.17901599999999</v>
          </cell>
          <cell r="L69">
            <v>289.813626</v>
          </cell>
          <cell r="M69">
            <v>343.483608</v>
          </cell>
          <cell r="N69">
            <v>355.78841</v>
          </cell>
          <cell r="O69">
            <v>339.45800000000003</v>
          </cell>
          <cell r="P69">
            <v>428.85399999999998</v>
          </cell>
          <cell r="Q69">
            <v>325.779</v>
          </cell>
          <cell r="R69">
            <v>336.7</v>
          </cell>
          <cell r="S69">
            <v>2081.9630000000002</v>
          </cell>
          <cell r="T69">
            <v>1651.578</v>
          </cell>
          <cell r="U69">
            <v>1531.691</v>
          </cell>
          <cell r="V69">
            <v>1856.95455960293</v>
          </cell>
          <cell r="W69">
            <v>2371.7399983247201</v>
          </cell>
          <cell r="X69">
            <v>3149.46450157953</v>
          </cell>
          <cell r="AA69">
            <v>26.867446000000001</v>
          </cell>
          <cell r="AB69">
            <v>85.482516000000004</v>
          </cell>
          <cell r="AC69">
            <v>91.673139000000006</v>
          </cell>
          <cell r="AD69">
            <v>94.634814000000006</v>
          </cell>
          <cell r="AE69">
            <v>100.97317700000001</v>
          </cell>
          <cell r="AF69">
            <v>98.869850999999997</v>
          </cell>
          <cell r="AG69">
            <v>93.423980999999998</v>
          </cell>
          <cell r="AH69">
            <v>95.526579999999996</v>
          </cell>
          <cell r="AI69">
            <v>106.427977</v>
          </cell>
          <cell r="AJ69">
            <v>118.409952</v>
          </cell>
          <cell r="AK69">
            <v>114.193237</v>
          </cell>
          <cell r="AL69">
            <v>123.24670999999999</v>
          </cell>
          <cell r="AM69">
            <v>133.72151199999999</v>
          </cell>
          <cell r="AN69">
            <v>156.15969699999999</v>
          </cell>
          <cell r="AO69">
            <v>171.71826999999999</v>
          </cell>
          <cell r="AP69">
            <v>183.10513599999999</v>
          </cell>
          <cell r="AQ69">
            <v>197.62916999999999</v>
          </cell>
          <cell r="AR69">
            <v>204.44341</v>
          </cell>
          <cell r="AS69">
            <v>219.17901599999999</v>
          </cell>
          <cell r="AT69">
            <v>237.67981599999999</v>
          </cell>
          <cell r="AU69">
            <v>247.84105400000001</v>
          </cell>
          <cell r="AV69">
            <v>268.10575599999999</v>
          </cell>
          <cell r="AW69">
            <v>289.813626</v>
          </cell>
          <cell r="AX69">
            <v>300.008419</v>
          </cell>
          <cell r="AY69">
            <v>308.90406200000001</v>
          </cell>
          <cell r="AZ69">
            <v>324.20054099999999</v>
          </cell>
          <cell r="BA69">
            <v>343.483608</v>
          </cell>
          <cell r="BB69">
            <v>349.86535600000002</v>
          </cell>
          <cell r="BC69">
            <v>334.51510500000001</v>
          </cell>
          <cell r="BD69">
            <v>340.84929299999999</v>
          </cell>
          <cell r="BE69">
            <v>355.78841</v>
          </cell>
          <cell r="BF69">
            <v>331.11799999999999</v>
          </cell>
          <cell r="BG69">
            <v>344.44299999999998</v>
          </cell>
          <cell r="BH69">
            <v>363.452</v>
          </cell>
          <cell r="BI69">
            <v>339.45800000000003</v>
          </cell>
          <cell r="BJ69">
            <v>346.25691999999998</v>
          </cell>
          <cell r="BK69">
            <v>360.61268000000001</v>
          </cell>
          <cell r="BL69">
            <v>390.27055000000001</v>
          </cell>
          <cell r="BM69">
            <v>428.85399999999998</v>
          </cell>
          <cell r="BN69">
            <v>465.813963</v>
          </cell>
          <cell r="BO69">
            <v>450.18065999999999</v>
          </cell>
          <cell r="BP69">
            <v>392.15601400000003</v>
          </cell>
          <cell r="BQ69">
            <v>325.779</v>
          </cell>
          <cell r="BR69">
            <v>252.86699999999999</v>
          </cell>
          <cell r="BS69">
            <v>154.73699999999999</v>
          </cell>
          <cell r="BT69">
            <v>341.75200000000001</v>
          </cell>
          <cell r="BU69">
            <v>336.7</v>
          </cell>
          <cell r="BV69">
            <v>2312.7460000000001</v>
          </cell>
          <cell r="BW69">
            <v>2244.6120000000001</v>
          </cell>
          <cell r="BX69">
            <v>2137.0169999999998</v>
          </cell>
          <cell r="BY69">
            <v>2081.9630000000002</v>
          </cell>
          <cell r="BZ69">
            <v>1965.41</v>
          </cell>
          <cell r="CA69">
            <v>1907.0920000000001</v>
          </cell>
          <cell r="CB69">
            <v>1795.5260000000001</v>
          </cell>
          <cell r="CC69">
            <v>1651.578</v>
          </cell>
          <cell r="CD69">
            <v>-30.404000000000998</v>
          </cell>
          <cell r="CE69">
            <v>81.030000000000996</v>
          </cell>
          <cell r="CF69">
            <v>122.976</v>
          </cell>
          <cell r="CG69">
            <v>1531.691</v>
          </cell>
          <cell r="CH69">
            <v>1589</v>
          </cell>
          <cell r="CI69">
            <v>1701.8876550601699</v>
          </cell>
          <cell r="CJ69">
            <v>1826.15949350711</v>
          </cell>
          <cell r="CK69">
            <v>1856.95455960293</v>
          </cell>
          <cell r="CL69">
            <v>1980.59665460818</v>
          </cell>
          <cell r="CM69">
            <v>2113.8675250711499</v>
          </cell>
          <cell r="CN69">
            <v>2253.4488418649598</v>
          </cell>
          <cell r="CO69">
            <v>2371.7399983247201</v>
          </cell>
          <cell r="CP69">
            <v>2550.6403031528898</v>
          </cell>
          <cell r="CQ69">
            <v>2744.66003887236</v>
          </cell>
          <cell r="CR69">
            <v>2953.50057479222</v>
          </cell>
          <cell r="CS69">
            <v>3149.46450157953</v>
          </cell>
        </row>
        <row r="70">
          <cell r="B70" t="str">
            <v>Minority interest</v>
          </cell>
          <cell r="C70" t="str">
            <v>MINORITIES</v>
          </cell>
          <cell r="D70" t="str">
            <v>USD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</v>
          </cell>
          <cell r="L70">
            <v>4</v>
          </cell>
          <cell r="M70">
            <v>4</v>
          </cell>
          <cell r="N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3.4106329999999998</v>
          </cell>
          <cell r="AS70">
            <v>4</v>
          </cell>
          <cell r="AT70">
            <v>4</v>
          </cell>
          <cell r="AU70">
            <v>4</v>
          </cell>
          <cell r="AV70">
            <v>4</v>
          </cell>
          <cell r="AW70">
            <v>4</v>
          </cell>
          <cell r="AX70">
            <v>4</v>
          </cell>
          <cell r="AY70">
            <v>4</v>
          </cell>
          <cell r="AZ70">
            <v>4</v>
          </cell>
          <cell r="BA70">
            <v>4</v>
          </cell>
          <cell r="BB70">
            <v>4</v>
          </cell>
          <cell r="BC70">
            <v>4</v>
          </cell>
          <cell r="BD70">
            <v>4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</row>
        <row r="71">
          <cell r="B71" t="str">
            <v>Total shareholders' equity</v>
          </cell>
          <cell r="C71" t="str">
            <v>EQ</v>
          </cell>
          <cell r="D71" t="str">
            <v>USD</v>
          </cell>
          <cell r="G71">
            <v>91.673139000000006</v>
          </cell>
          <cell r="H71">
            <v>93.423980999999998</v>
          </cell>
          <cell r="I71">
            <v>114.193237</v>
          </cell>
          <cell r="J71">
            <v>171.71826999999999</v>
          </cell>
          <cell r="K71">
            <v>223.17901599999999</v>
          </cell>
          <cell r="L71">
            <v>293.813626</v>
          </cell>
          <cell r="M71">
            <v>347.483608</v>
          </cell>
          <cell r="N71">
            <v>355.78841</v>
          </cell>
          <cell r="O71">
            <v>339.45800000000003</v>
          </cell>
          <cell r="P71">
            <v>428.85399999999998</v>
          </cell>
          <cell r="Q71">
            <v>325.779</v>
          </cell>
          <cell r="R71">
            <v>336.7</v>
          </cell>
          <cell r="S71">
            <v>2081.9630000000002</v>
          </cell>
          <cell r="T71">
            <v>1651.578</v>
          </cell>
          <cell r="U71">
            <v>1531.691</v>
          </cell>
          <cell r="V71">
            <v>1856.95455960293</v>
          </cell>
          <cell r="W71">
            <v>2371.7399983247201</v>
          </cell>
          <cell r="X71">
            <v>3149.46450157953</v>
          </cell>
          <cell r="Z71">
            <v>0</v>
          </cell>
          <cell r="AA71">
            <v>26.867446000000001</v>
          </cell>
          <cell r="AB71">
            <v>85.482516000000004</v>
          </cell>
          <cell r="AC71">
            <v>91.673139000000006</v>
          </cell>
          <cell r="AD71">
            <v>94.634814000000006</v>
          </cell>
          <cell r="AE71">
            <v>100.97317700000001</v>
          </cell>
          <cell r="AF71">
            <v>98.869850999999997</v>
          </cell>
          <cell r="AG71">
            <v>93.423980999999998</v>
          </cell>
          <cell r="AH71">
            <v>95.526579999999996</v>
          </cell>
          <cell r="AI71">
            <v>106.427977</v>
          </cell>
          <cell r="AJ71">
            <v>118.409952</v>
          </cell>
          <cell r="AK71">
            <v>114.193237</v>
          </cell>
          <cell r="AL71">
            <v>123.24670999999999</v>
          </cell>
          <cell r="AM71">
            <v>133.72151199999999</v>
          </cell>
          <cell r="AN71">
            <v>156.15969699999999</v>
          </cell>
          <cell r="AO71">
            <v>171.71826999999999</v>
          </cell>
          <cell r="AP71">
            <v>183.10513599999999</v>
          </cell>
          <cell r="AQ71">
            <v>197.62916999999999</v>
          </cell>
          <cell r="AR71">
            <v>207.85404299999999</v>
          </cell>
          <cell r="AS71">
            <v>223.17901599999999</v>
          </cell>
          <cell r="AT71">
            <v>241.67981599999999</v>
          </cell>
          <cell r="AU71">
            <v>251.84105400000001</v>
          </cell>
          <cell r="AV71">
            <v>272.10575599999999</v>
          </cell>
          <cell r="AW71">
            <v>293.813626</v>
          </cell>
          <cell r="AX71">
            <v>304.008419</v>
          </cell>
          <cell r="AY71">
            <v>312.90406200000001</v>
          </cell>
          <cell r="AZ71">
            <v>328.20054099999999</v>
          </cell>
          <cell r="BA71">
            <v>347.483608</v>
          </cell>
          <cell r="BB71">
            <v>353.86535600000002</v>
          </cell>
          <cell r="BC71">
            <v>338.51510500000001</v>
          </cell>
          <cell r="BD71">
            <v>344.84929299999999</v>
          </cell>
          <cell r="BE71">
            <v>355.78841</v>
          </cell>
          <cell r="BF71">
            <v>331.11799999999999</v>
          </cell>
          <cell r="BG71">
            <v>344.44299999999998</v>
          </cell>
          <cell r="BH71">
            <v>363.452</v>
          </cell>
          <cell r="BI71">
            <v>339.45800000000003</v>
          </cell>
          <cell r="BJ71">
            <v>346.25691999999998</v>
          </cell>
          <cell r="BK71">
            <v>360.61268000000001</v>
          </cell>
          <cell r="BL71">
            <v>390.27055000000001</v>
          </cell>
          <cell r="BM71">
            <v>428.85399999999998</v>
          </cell>
          <cell r="BN71">
            <v>465.813963</v>
          </cell>
          <cell r="BO71">
            <v>450.18065999999999</v>
          </cell>
          <cell r="BP71">
            <v>392.15601400000003</v>
          </cell>
          <cell r="BQ71">
            <v>325.779</v>
          </cell>
          <cell r="BR71">
            <v>252.86699999999999</v>
          </cell>
          <cell r="BS71">
            <v>154.73699999999999</v>
          </cell>
          <cell r="BT71">
            <v>341.75200000000001</v>
          </cell>
          <cell r="BU71">
            <v>336.7</v>
          </cell>
          <cell r="BV71">
            <v>2312.7460000000001</v>
          </cell>
          <cell r="BW71">
            <v>2244.6120000000001</v>
          </cell>
          <cell r="BX71">
            <v>2137.0169999999998</v>
          </cell>
          <cell r="BY71">
            <v>2081.9630000000002</v>
          </cell>
          <cell r="BZ71">
            <v>1965.41</v>
          </cell>
          <cell r="CA71">
            <v>1907.0920000000001</v>
          </cell>
          <cell r="CB71">
            <v>1795.5260000000001</v>
          </cell>
          <cell r="CC71">
            <v>1651.578</v>
          </cell>
          <cell r="CD71">
            <v>-30.404000000000998</v>
          </cell>
          <cell r="CE71">
            <v>81.030000000000996</v>
          </cell>
          <cell r="CF71">
            <v>122.976</v>
          </cell>
          <cell r="CG71">
            <v>1531.691</v>
          </cell>
          <cell r="CH71">
            <v>1589</v>
          </cell>
          <cell r="CI71">
            <v>1701.8876550601699</v>
          </cell>
          <cell r="CJ71">
            <v>1826.15949350711</v>
          </cell>
          <cell r="CK71">
            <v>1856.95455960293</v>
          </cell>
          <cell r="CL71">
            <v>1980.59665460818</v>
          </cell>
          <cell r="CM71">
            <v>2113.8675250711499</v>
          </cell>
          <cell r="CN71">
            <v>2253.4488418649598</v>
          </cell>
          <cell r="CO71">
            <v>2371.7399983247201</v>
          </cell>
          <cell r="CP71">
            <v>2550.6403031528898</v>
          </cell>
          <cell r="CQ71">
            <v>2744.66003887236</v>
          </cell>
          <cell r="CR71">
            <v>2953.50057479222</v>
          </cell>
          <cell r="CS71">
            <v>3149.46450157953</v>
          </cell>
        </row>
        <row r="72">
          <cell r="B72" t="str">
            <v>Total liabilities and equity</v>
          </cell>
          <cell r="C72" t="str">
            <v>TOT_LIAB_EQ</v>
          </cell>
          <cell r="D72" t="str">
            <v>USD</v>
          </cell>
          <cell r="G72">
            <v>134.49279999999999</v>
          </cell>
          <cell r="H72">
            <v>156.73874900000001</v>
          </cell>
          <cell r="I72">
            <v>182.61464899999999</v>
          </cell>
          <cell r="J72">
            <v>269.68302299999999</v>
          </cell>
          <cell r="K72">
            <v>355.93143600000002</v>
          </cell>
          <cell r="L72">
            <v>478.66927600000002</v>
          </cell>
          <cell r="M72">
            <v>592.36277299999995</v>
          </cell>
          <cell r="N72">
            <v>966.84773499999994</v>
          </cell>
          <cell r="O72">
            <v>1003.606</v>
          </cell>
          <cell r="P72">
            <v>1367.4349999999999</v>
          </cell>
          <cell r="Q72">
            <v>1673.1869999999999</v>
          </cell>
          <cell r="R72">
            <v>2239.5189999999998</v>
          </cell>
          <cell r="S72">
            <v>4781.6909999999998</v>
          </cell>
          <cell r="T72">
            <v>6526.3320000000003</v>
          </cell>
          <cell r="U72">
            <v>10101.157999999999</v>
          </cell>
          <cell r="V72">
            <v>13682.9851254981</v>
          </cell>
          <cell r="W72">
            <v>15917.1570101659</v>
          </cell>
          <cell r="X72">
            <v>18646.7898544606</v>
          </cell>
          <cell r="Z72">
            <v>0</v>
          </cell>
          <cell r="AA72">
            <v>62.223317999999999</v>
          </cell>
          <cell r="AB72">
            <v>115.458541</v>
          </cell>
          <cell r="AC72">
            <v>134.49279999999999</v>
          </cell>
          <cell r="AD72">
            <v>137.07656800000001</v>
          </cell>
          <cell r="AE72">
            <v>147.416212</v>
          </cell>
          <cell r="AF72">
            <v>169.12476100000001</v>
          </cell>
          <cell r="AG72">
            <v>156.73874900000001</v>
          </cell>
          <cell r="AH72">
            <v>160.89849000000001</v>
          </cell>
          <cell r="AI72">
            <v>183.21971199999999</v>
          </cell>
          <cell r="AJ72">
            <v>195.48402200000001</v>
          </cell>
          <cell r="AK72">
            <v>182.61464899999999</v>
          </cell>
          <cell r="AL72">
            <v>192.337232</v>
          </cell>
          <cell r="AM72">
            <v>208.64173</v>
          </cell>
          <cell r="AN72">
            <v>240.732652</v>
          </cell>
          <cell r="AO72">
            <v>269.68302299999999</v>
          </cell>
          <cell r="AP72">
            <v>286.73317400000002</v>
          </cell>
          <cell r="AQ72">
            <v>308.52597600000001</v>
          </cell>
          <cell r="AR72">
            <v>325.34359000000001</v>
          </cell>
          <cell r="AS72">
            <v>355.93143600000002</v>
          </cell>
          <cell r="AT72">
            <v>376.569456</v>
          </cell>
          <cell r="AU72">
            <v>398.55173300000001</v>
          </cell>
          <cell r="AV72">
            <v>430.62457899999998</v>
          </cell>
          <cell r="AW72">
            <v>478.66927600000002</v>
          </cell>
          <cell r="AX72">
            <v>503.22079200000002</v>
          </cell>
          <cell r="AY72">
            <v>529.58223199999998</v>
          </cell>
          <cell r="AZ72">
            <v>569.32121500000005</v>
          </cell>
          <cell r="BA72">
            <v>592.36277299999995</v>
          </cell>
          <cell r="BB72">
            <v>597.85866799999997</v>
          </cell>
          <cell r="BC72">
            <v>887.96489799999995</v>
          </cell>
          <cell r="BD72">
            <v>939.19862799999999</v>
          </cell>
          <cell r="BE72">
            <v>966.84773499999994</v>
          </cell>
          <cell r="BF72">
            <v>976.78300000000002</v>
          </cell>
          <cell r="BG72">
            <v>1020.635</v>
          </cell>
          <cell r="BH72">
            <v>1068.828</v>
          </cell>
          <cell r="BI72">
            <v>1003.606</v>
          </cell>
          <cell r="BJ72">
            <v>1076.6599200000001</v>
          </cell>
          <cell r="BK72">
            <v>1136.1946800000001</v>
          </cell>
          <cell r="BL72">
            <v>1251.3405499999999</v>
          </cell>
          <cell r="BM72">
            <v>1367.4349999999999</v>
          </cell>
          <cell r="BN72">
            <v>1467.2159630000001</v>
          </cell>
          <cell r="BO72">
            <v>1502.60366</v>
          </cell>
          <cell r="BP72">
            <v>1604.2920140000001</v>
          </cell>
          <cell r="BQ72">
            <v>1673.1869999999999</v>
          </cell>
          <cell r="BR72">
            <v>1719.6869999999999</v>
          </cell>
          <cell r="BS72">
            <v>1519.3810000000001</v>
          </cell>
          <cell r="BT72">
            <v>2018.3510000000001</v>
          </cell>
          <cell r="BU72">
            <v>2239.5189999999998</v>
          </cell>
          <cell r="BV72">
            <v>4448.16</v>
          </cell>
          <cell r="BW72">
            <v>4595.4920000000002</v>
          </cell>
          <cell r="BX72">
            <v>4439.3410000000003</v>
          </cell>
          <cell r="BY72">
            <v>4781.6909999999998</v>
          </cell>
          <cell r="BZ72">
            <v>4458.08</v>
          </cell>
          <cell r="CA72">
            <v>5452.7359999999999</v>
          </cell>
          <cell r="CB72">
            <v>5737.7190000000001</v>
          </cell>
          <cell r="CC72">
            <v>6526.3320000000003</v>
          </cell>
          <cell r="CD72">
            <v>5197.8549999999996</v>
          </cell>
          <cell r="CE72">
            <v>6142.6940000000004</v>
          </cell>
          <cell r="CF72">
            <v>6800.0169999999998</v>
          </cell>
          <cell r="CG72">
            <v>10101.157999999999</v>
          </cell>
          <cell r="CH72">
            <v>11023</v>
          </cell>
          <cell r="CI72">
            <v>12208.8745773876</v>
          </cell>
          <cell r="CJ72">
            <v>12770.026578900401</v>
          </cell>
          <cell r="CK72">
            <v>13682.9851254981</v>
          </cell>
          <cell r="CL72">
            <v>12710.598615381699</v>
          </cell>
          <cell r="CM72">
            <v>13506.6462818694</v>
          </cell>
          <cell r="CN72">
            <v>14354.4355077375</v>
          </cell>
          <cell r="CO72">
            <v>15917.1570101659</v>
          </cell>
          <cell r="CP72">
            <v>14335.0261693261</v>
          </cell>
          <cell r="CQ72">
            <v>15336.8545285288</v>
          </cell>
          <cell r="CR72">
            <v>16468.7235458221</v>
          </cell>
          <cell r="CS72">
            <v>18646.7898544606</v>
          </cell>
        </row>
        <row r="73">
          <cell r="A73" t="str">
            <v>Additional Balance Sheet Items</v>
          </cell>
        </row>
        <row r="74">
          <cell r="B74" t="str">
            <v>Total US$ debt (in US$)</v>
          </cell>
          <cell r="C74" t="str">
            <v>TOT_USD_DEBT</v>
          </cell>
          <cell r="G74">
            <v>9.7132269999999998</v>
          </cell>
          <cell r="H74">
            <v>18.013482</v>
          </cell>
          <cell r="I74">
            <v>3.2139920000000002</v>
          </cell>
          <cell r="J74">
            <v>0.28887699999999999</v>
          </cell>
          <cell r="K74">
            <v>0.28242099999999998</v>
          </cell>
          <cell r="L74">
            <v>0.144063</v>
          </cell>
          <cell r="M74">
            <v>15.860642</v>
          </cell>
          <cell r="N74">
            <v>283.82597700000002</v>
          </cell>
          <cell r="O74">
            <v>296.30700000000002</v>
          </cell>
          <cell r="P74">
            <v>313.52300000000002</v>
          </cell>
          <cell r="Q74">
            <v>369.13400000000001</v>
          </cell>
          <cell r="R74">
            <v>735.17700000000002</v>
          </cell>
          <cell r="S74">
            <v>1017.423</v>
          </cell>
          <cell r="T74">
            <v>1708.116</v>
          </cell>
          <cell r="U74">
            <v>3982.6280000000002</v>
          </cell>
          <cell r="V74">
            <v>4640</v>
          </cell>
          <cell r="W74">
            <v>4640</v>
          </cell>
          <cell r="X74">
            <v>4640</v>
          </cell>
        </row>
        <row r="75">
          <cell r="B75" t="str">
            <v>% US$ debt hedged (principal)</v>
          </cell>
          <cell r="C75" t="str">
            <v>TOT_PCT_USD_DEBT_HEDGED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B76" t="str">
            <v>% Floating debt (local currency debt)</v>
          </cell>
          <cell r="C76" t="str">
            <v>FLOATING_PCT_LOCAL_DEBT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1</v>
          </cell>
        </row>
        <row r="77">
          <cell r="B77" t="str">
            <v>% floating debt hedged (rates)</v>
          </cell>
          <cell r="C77" t="str">
            <v>FLOATING_PCT_LOCAL_DEBT_HEDGED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  <row r="78">
          <cell r="B78" t="str">
            <v>Net debt</v>
          </cell>
          <cell r="C78" t="str">
            <v>NET_DEBT</v>
          </cell>
          <cell r="D78" t="str">
            <v>USD</v>
          </cell>
          <cell r="G78">
            <v>-58.264187</v>
          </cell>
          <cell r="H78">
            <v>-31.10003</v>
          </cell>
          <cell r="I78">
            <v>-61.169595000000001</v>
          </cell>
          <cell r="J78">
            <v>-61.884354999999999</v>
          </cell>
          <cell r="K78">
            <v>-142.02787599999999</v>
          </cell>
          <cell r="L78">
            <v>-195.03974400000001</v>
          </cell>
          <cell r="M78">
            <v>-201.01767599999999</v>
          </cell>
          <cell r="N78">
            <v>-88.127787999999995</v>
          </cell>
          <cell r="O78">
            <v>-72.686000000000007</v>
          </cell>
          <cell r="P78">
            <v>-173.93799999999999</v>
          </cell>
          <cell r="Q78">
            <v>-228.55799999999999</v>
          </cell>
          <cell r="R78">
            <v>-191.059</v>
          </cell>
          <cell r="S78">
            <v>-2031.242</v>
          </cell>
          <cell r="T78">
            <v>-2041.414</v>
          </cell>
          <cell r="U78">
            <v>-474.856999999999</v>
          </cell>
          <cell r="V78">
            <v>504.44425040981099</v>
          </cell>
          <cell r="W78">
            <v>391.511298280848</v>
          </cell>
          <cell r="X78">
            <v>39.585479053100997</v>
          </cell>
          <cell r="AA78">
            <v>-6.8207599999999999</v>
          </cell>
          <cell r="AB78">
            <v>-59.859017000000001</v>
          </cell>
          <cell r="AC78">
            <v>-58.264187</v>
          </cell>
          <cell r="AD78">
            <v>-48.241058000000002</v>
          </cell>
          <cell r="AE78">
            <v>-46.744228999999997</v>
          </cell>
          <cell r="AF78">
            <v>-12.394819999999999</v>
          </cell>
          <cell r="AG78">
            <v>-31.10003</v>
          </cell>
          <cell r="AH78">
            <v>-27.869803000000001</v>
          </cell>
          <cell r="AI78">
            <v>-32.557285999999998</v>
          </cell>
          <cell r="AJ78">
            <v>-46.855618999999997</v>
          </cell>
          <cell r="AK78">
            <v>-61.169595000000001</v>
          </cell>
          <cell r="AL78">
            <v>-41.712161000000002</v>
          </cell>
          <cell r="AM78">
            <v>-42.631211</v>
          </cell>
          <cell r="AN78">
            <v>-50.72522</v>
          </cell>
          <cell r="AO78">
            <v>-61.884354999999999</v>
          </cell>
          <cell r="AP78">
            <v>-53.888357999999997</v>
          </cell>
          <cell r="AQ78">
            <v>-116.40293200000001</v>
          </cell>
          <cell r="AR78">
            <v>-126.343261</v>
          </cell>
          <cell r="AS78">
            <v>-142.02787599999999</v>
          </cell>
          <cell r="AT78">
            <v>-158.35315199999999</v>
          </cell>
          <cell r="AU78">
            <v>-170.37120899999999</v>
          </cell>
          <cell r="AV78">
            <v>-177.36265399999999</v>
          </cell>
          <cell r="AW78">
            <v>-195.03974400000001</v>
          </cell>
          <cell r="AX78">
            <v>-197.55142900000001</v>
          </cell>
          <cell r="AY78">
            <v>-190.586635</v>
          </cell>
          <cell r="AZ78">
            <v>-200.49446399999999</v>
          </cell>
          <cell r="BA78">
            <v>-201.01767599999999</v>
          </cell>
          <cell r="BB78">
            <v>-209.04068699999999</v>
          </cell>
          <cell r="BC78">
            <v>-210.12796299999999</v>
          </cell>
          <cell r="BD78">
            <v>-122.853455</v>
          </cell>
          <cell r="BE78">
            <v>-88.127787999999995</v>
          </cell>
          <cell r="BF78">
            <v>-80.075000000000003</v>
          </cell>
          <cell r="BG78">
            <v>-49.527999999999999</v>
          </cell>
          <cell r="BH78">
            <v>-44.018999999999998</v>
          </cell>
          <cell r="BI78">
            <v>-72.686000000000007</v>
          </cell>
          <cell r="BJ78">
            <v>-34.684919999999998</v>
          </cell>
          <cell r="BK78">
            <v>-94.004679999999993</v>
          </cell>
          <cell r="BL78">
            <v>-161.37954999999999</v>
          </cell>
          <cell r="BM78">
            <v>-173.93799999999999</v>
          </cell>
          <cell r="BN78">
            <v>-229.158963</v>
          </cell>
          <cell r="BO78">
            <v>-255.17565999999999</v>
          </cell>
          <cell r="BP78">
            <v>-288.21801399999998</v>
          </cell>
          <cell r="BQ78">
            <v>-228.55799999999999</v>
          </cell>
          <cell r="BR78">
            <v>-60.438000000000002</v>
          </cell>
          <cell r="BS78">
            <v>-113.42400000000001</v>
          </cell>
          <cell r="BT78">
            <v>-448.43900000000002</v>
          </cell>
          <cell r="BU78">
            <v>-191.059</v>
          </cell>
          <cell r="BV78">
            <v>-2055.8629999999998</v>
          </cell>
          <cell r="BW78">
            <v>-1973.511</v>
          </cell>
          <cell r="BX78">
            <v>-2274.69</v>
          </cell>
          <cell r="BY78">
            <v>-2031.242</v>
          </cell>
          <cell r="BZ78">
            <v>-1698.7329999999999</v>
          </cell>
          <cell r="CA78">
            <v>-2391.9459999999999</v>
          </cell>
          <cell r="CB78">
            <v>-2346.3890000000001</v>
          </cell>
          <cell r="CC78">
            <v>-2041.414</v>
          </cell>
          <cell r="CD78">
            <v>350.53399999999999</v>
          </cell>
          <cell r="CE78">
            <v>432.887</v>
          </cell>
          <cell r="CF78">
            <v>662.10900000000004</v>
          </cell>
          <cell r="CG78">
            <v>-474.856999999999</v>
          </cell>
          <cell r="CH78">
            <v>814</v>
          </cell>
          <cell r="CI78">
            <v>816.22409752201702</v>
          </cell>
          <cell r="CJ78">
            <v>899.41155355600495</v>
          </cell>
          <cell r="CK78">
            <v>504.44425040981099</v>
          </cell>
          <cell r="CL78">
            <v>1041.4495061627699</v>
          </cell>
          <cell r="CM78">
            <v>966.78415358885798</v>
          </cell>
          <cell r="CN78">
            <v>1009.4477702312601</v>
          </cell>
          <cell r="CO78">
            <v>391.511298280848</v>
          </cell>
          <cell r="CP78">
            <v>1201.9096678373701</v>
          </cell>
          <cell r="CQ78">
            <v>1084.6616729664099</v>
          </cell>
          <cell r="CR78">
            <v>1094.8318952965601</v>
          </cell>
          <cell r="CS78">
            <v>39.585479053100997</v>
          </cell>
        </row>
        <row r="79">
          <cell r="B79" t="str">
            <v>Capitalized operating leases (off-balance sheet)</v>
          </cell>
          <cell r="C79" t="str">
            <v>CAP_LEASES</v>
          </cell>
          <cell r="D79" t="str">
            <v>USD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</row>
        <row r="80">
          <cell r="B80" t="str">
            <v>Deferred income taxes</v>
          </cell>
          <cell r="C80" t="str">
            <v>DEF_INC_TAX</v>
          </cell>
          <cell r="D80" t="str">
            <v>USD</v>
          </cell>
          <cell r="F80">
            <v>0</v>
          </cell>
          <cell r="G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B81" t="str">
            <v>Net operating loss carryforwards (NOLs)</v>
          </cell>
          <cell r="C81" t="str">
            <v>NET_OP_LOSS_CFWD</v>
          </cell>
          <cell r="D81" t="str">
            <v>USD</v>
          </cell>
        </row>
        <row r="82">
          <cell r="B82" t="str">
            <v>Associates (mkt value) used in EV calculation</v>
          </cell>
          <cell r="C82" t="str">
            <v>MV_ASSOCIATES</v>
          </cell>
          <cell r="D82" t="str">
            <v>USD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</row>
        <row r="83">
          <cell r="B83" t="str">
            <v>Net debt adjustment</v>
          </cell>
          <cell r="C83" t="str">
            <v>NET_DEBT_ADJ</v>
          </cell>
          <cell r="D83" t="str">
            <v>USD</v>
          </cell>
        </row>
        <row r="84">
          <cell r="B84" t="str">
            <v>Company borrowing margin</v>
          </cell>
          <cell r="C84" t="str">
            <v>CO_BOR_MARGIN</v>
          </cell>
        </row>
        <row r="85">
          <cell r="B85" t="str">
            <v>Unfunded pensions &amp; other provisions</v>
          </cell>
          <cell r="C85" t="str">
            <v>UNF_PENS</v>
          </cell>
          <cell r="D85" t="str">
            <v>USD</v>
          </cell>
        </row>
        <row r="86">
          <cell r="B86" t="str">
            <v>Unfunded pension liabilities (off balance sheet)</v>
          </cell>
          <cell r="C86" t="str">
            <v>UNF_PENS_OFF</v>
          </cell>
          <cell r="D86" t="str">
            <v>USD</v>
          </cell>
        </row>
        <row r="87">
          <cell r="B87" t="str">
            <v>Unfunded pension liabilities &amp; other, used in EV</v>
          </cell>
          <cell r="C87" t="str">
            <v>UNF_PENS_LIAB_OTH</v>
          </cell>
          <cell r="D87" t="str">
            <v>USD</v>
          </cell>
        </row>
        <row r="88">
          <cell r="B88" t="str">
            <v>Adjustment for unfunded pensions &amp; goodwill</v>
          </cell>
          <cell r="C88" t="str">
            <v>ADJ_UNF_PENS_GOOD</v>
          </cell>
          <cell r="D88" t="str">
            <v>USD</v>
          </cell>
        </row>
        <row r="89">
          <cell r="B89" t="str">
            <v>Other GCI adjustments</v>
          </cell>
          <cell r="C89" t="str">
            <v>OTH_GCI_ADJ</v>
          </cell>
          <cell r="D89" t="str">
            <v>USD</v>
          </cell>
        </row>
        <row r="90">
          <cell r="B90" t="str">
            <v>GCI inflator</v>
          </cell>
          <cell r="C90" t="str">
            <v>GCI_INFL</v>
          </cell>
        </row>
        <row r="91">
          <cell r="B91" t="str">
            <v>Minority interest</v>
          </cell>
          <cell r="C91" t="str">
            <v>BAL_MINO_INT</v>
          </cell>
          <cell r="D91" t="str">
            <v>USD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4</v>
          </cell>
          <cell r="L91">
            <v>4</v>
          </cell>
          <cell r="M91">
            <v>4</v>
          </cell>
          <cell r="N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3.4106329999999998</v>
          </cell>
          <cell r="AS91">
            <v>4</v>
          </cell>
          <cell r="AT91">
            <v>4</v>
          </cell>
          <cell r="AU91">
            <v>4</v>
          </cell>
          <cell r="AV91">
            <v>4</v>
          </cell>
          <cell r="AW91">
            <v>4</v>
          </cell>
          <cell r="AX91">
            <v>4</v>
          </cell>
          <cell r="AY91">
            <v>4</v>
          </cell>
          <cell r="AZ91">
            <v>4</v>
          </cell>
          <cell r="BA91">
            <v>4</v>
          </cell>
          <cell r="BB91">
            <v>4</v>
          </cell>
          <cell r="BC91">
            <v>4</v>
          </cell>
          <cell r="BD91">
            <v>4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</row>
        <row r="92">
          <cell r="B92" t="str">
            <v>Debt % USD, net of hedging</v>
          </cell>
          <cell r="C92" t="str">
            <v>DEBT_PCT_USD_HEDGE</v>
          </cell>
        </row>
        <row r="93">
          <cell r="B93" t="str">
            <v>Debt % Local Currency, net of hedging</v>
          </cell>
          <cell r="C93" t="str">
            <v>DEBT_PCT_LOCAL_CUR_HEDGE</v>
          </cell>
        </row>
        <row r="94">
          <cell r="B94" t="str">
            <v>Right-of-use assets (op lease assets under US GAAP)</v>
          </cell>
          <cell r="C94" t="str">
            <v>ROU_ASSET</v>
          </cell>
          <cell r="D94" t="str">
            <v>USD</v>
          </cell>
          <cell r="S94">
            <v>200.44900000000001</v>
          </cell>
          <cell r="T94">
            <v>303.214</v>
          </cell>
          <cell r="U94">
            <v>461.17500000000001</v>
          </cell>
          <cell r="V94">
            <v>542</v>
          </cell>
          <cell r="W94">
            <v>542</v>
          </cell>
          <cell r="X94">
            <v>542</v>
          </cell>
          <cell r="BV94">
            <v>153.44900000000001</v>
          </cell>
          <cell r="BW94">
            <v>157.84299999999999</v>
          </cell>
          <cell r="BX94">
            <v>175.02199999999999</v>
          </cell>
          <cell r="BY94">
            <v>200.44900000000001</v>
          </cell>
          <cell r="BZ94">
            <v>183.53399999999999</v>
          </cell>
          <cell r="CA94">
            <v>186.851</v>
          </cell>
          <cell r="CB94">
            <v>225.345</v>
          </cell>
          <cell r="CC94">
            <v>303.214</v>
          </cell>
          <cell r="CD94">
            <v>345.31299999999999</v>
          </cell>
          <cell r="CE94">
            <v>396.25299999999999</v>
          </cell>
          <cell r="CF94">
            <v>389.80599999999998</v>
          </cell>
          <cell r="CG94">
            <v>461.17500000000001</v>
          </cell>
          <cell r="CH94">
            <v>542</v>
          </cell>
          <cell r="CI94">
            <v>542</v>
          </cell>
          <cell r="CJ94">
            <v>542</v>
          </cell>
          <cell r="CK94">
            <v>542</v>
          </cell>
          <cell r="CL94">
            <v>542</v>
          </cell>
          <cell r="CM94">
            <v>542</v>
          </cell>
          <cell r="CN94">
            <v>542</v>
          </cell>
          <cell r="CO94">
            <v>542</v>
          </cell>
          <cell r="CP94">
            <v>542</v>
          </cell>
          <cell r="CQ94">
            <v>542</v>
          </cell>
          <cell r="CR94">
            <v>542</v>
          </cell>
          <cell r="CS94">
            <v>542</v>
          </cell>
        </row>
        <row r="95">
          <cell r="A95" t="str">
            <v>Cash Flow Statement</v>
          </cell>
        </row>
        <row r="96">
          <cell r="B96" t="str">
            <v>Minority interest add-back</v>
          </cell>
          <cell r="C96" t="str">
            <v>CF_INC_MINORITY</v>
          </cell>
          <cell r="D96" t="str">
            <v>USD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1.6285999999999998E-2</v>
          </cell>
          <cell r="L96">
            <v>4.2863999999999999E-2</v>
          </cell>
          <cell r="M96">
            <v>1.8825000000000001E-2</v>
          </cell>
          <cell r="N96">
            <v>7.2220000000000006E-2</v>
          </cell>
          <cell r="O96">
            <v>3.2424000000000001E-2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5.22E-4</v>
          </cell>
          <cell r="AS96">
            <v>1.5764E-2</v>
          </cell>
          <cell r="AT96">
            <v>2.428E-3</v>
          </cell>
          <cell r="AU96">
            <v>1.5632E-2</v>
          </cell>
          <cell r="AV96">
            <v>2.4804E-2</v>
          </cell>
          <cell r="AW96">
            <v>0</v>
          </cell>
          <cell r="AX96">
            <v>4.2338000000000001E-2</v>
          </cell>
          <cell r="AY96">
            <v>4.2376999999999998E-2</v>
          </cell>
          <cell r="AZ96">
            <v>-0.13792699999999999</v>
          </cell>
          <cell r="BA96">
            <v>7.2037000000000004E-2</v>
          </cell>
          <cell r="BB96">
            <v>6.3979999999999995E-2</v>
          </cell>
          <cell r="BC96">
            <v>5.5519999999999996E-3</v>
          </cell>
          <cell r="BD96">
            <v>-1.3524E-2</v>
          </cell>
          <cell r="BE96">
            <v>1.6212000000000001E-2</v>
          </cell>
          <cell r="BF96">
            <v>1.6212000000000001E-2</v>
          </cell>
          <cell r="BG96">
            <v>1.6212000000000001E-2</v>
          </cell>
        </row>
        <row r="97">
          <cell r="B97" t="str">
            <v>Depreciation &amp; amortization add-back</v>
          </cell>
          <cell r="C97" t="str">
            <v>DEPR_AMORT</v>
          </cell>
          <cell r="D97" t="str">
            <v>USD</v>
          </cell>
          <cell r="G97">
            <v>1.206599</v>
          </cell>
          <cell r="H97">
            <v>3.3356729999999999</v>
          </cell>
          <cell r="I97">
            <v>3.8937520000000001</v>
          </cell>
          <cell r="J97">
            <v>4.9216499999999996</v>
          </cell>
          <cell r="K97">
            <v>7.2608750000000004</v>
          </cell>
          <cell r="L97">
            <v>8.9999929999999999</v>
          </cell>
          <cell r="M97">
            <v>11.878565</v>
          </cell>
          <cell r="N97">
            <v>16.946897</v>
          </cell>
          <cell r="O97">
            <v>23.209</v>
          </cell>
          <cell r="P97">
            <v>29.021999999999998</v>
          </cell>
          <cell r="Q97">
            <v>40.920999999999999</v>
          </cell>
          <cell r="R97">
            <v>46</v>
          </cell>
          <cell r="S97">
            <v>73.319999999999993</v>
          </cell>
          <cell r="T97">
            <v>104.992</v>
          </cell>
          <cell r="U97">
            <v>203.94200000000001</v>
          </cell>
          <cell r="V97">
            <v>399.70416366574602</v>
          </cell>
          <cell r="W97">
            <v>579.579433464722</v>
          </cell>
          <cell r="X97">
            <v>762.31250201982095</v>
          </cell>
          <cell r="Z97">
            <v>0.53455600000000003</v>
          </cell>
          <cell r="AA97">
            <v>0.56649400000000005</v>
          </cell>
          <cell r="AB97">
            <v>0.56686800000000004</v>
          </cell>
          <cell r="AC97">
            <v>0.63973100000000005</v>
          </cell>
          <cell r="AD97">
            <v>0.70745000000000002</v>
          </cell>
          <cell r="AE97">
            <v>0.81325199999999997</v>
          </cell>
          <cell r="AF97">
            <v>0.955148</v>
          </cell>
          <cell r="AG97">
            <v>0.859823</v>
          </cell>
          <cell r="AH97">
            <v>0.95649099999999998</v>
          </cell>
          <cell r="AI97">
            <v>0.98889099999999996</v>
          </cell>
          <cell r="AJ97">
            <v>1.013895</v>
          </cell>
          <cell r="AK97">
            <v>0.93447499999999994</v>
          </cell>
          <cell r="AL97">
            <v>0.94687299999999996</v>
          </cell>
          <cell r="AM97">
            <v>1.24048</v>
          </cell>
          <cell r="AN97">
            <v>1.406803</v>
          </cell>
          <cell r="AO97">
            <v>1.327494</v>
          </cell>
          <cell r="AP97">
            <v>1.5339430000000001</v>
          </cell>
          <cell r="AQ97">
            <v>1.7646520000000001</v>
          </cell>
          <cell r="AR97">
            <v>1.943373</v>
          </cell>
          <cell r="AS97">
            <v>2.018907</v>
          </cell>
          <cell r="AT97">
            <v>2.0073240000000001</v>
          </cell>
          <cell r="AU97">
            <v>2.0908470000000001</v>
          </cell>
          <cell r="AV97">
            <v>2.3547389999999999</v>
          </cell>
          <cell r="AW97">
            <v>2.5470830000000002</v>
          </cell>
          <cell r="AX97">
            <v>2.6213389999999999</v>
          </cell>
          <cell r="AY97">
            <v>2.8346840000000002</v>
          </cell>
          <cell r="AZ97">
            <v>3.1373679999999999</v>
          </cell>
          <cell r="BA97">
            <v>3.285174</v>
          </cell>
          <cell r="BB97">
            <v>3.5190999999999999</v>
          </cell>
          <cell r="BC97">
            <v>4.0641699999999998</v>
          </cell>
          <cell r="BD97">
            <v>4.7628899999999996</v>
          </cell>
          <cell r="BE97">
            <v>4.6007369999999996</v>
          </cell>
          <cell r="BF97">
            <v>5.0810000000000004</v>
          </cell>
          <cell r="BG97">
            <v>5.8890000000000002</v>
          </cell>
          <cell r="BH97">
            <v>5.9859999999999998</v>
          </cell>
          <cell r="BI97">
            <v>6.2530000000000001</v>
          </cell>
          <cell r="BJ97">
            <v>6.2519999999999998</v>
          </cell>
          <cell r="BK97">
            <v>6.9260000000000002</v>
          </cell>
          <cell r="BL97">
            <v>7.52</v>
          </cell>
          <cell r="BM97">
            <v>8.3239999999999998</v>
          </cell>
          <cell r="BN97">
            <v>9.0030000000000001</v>
          </cell>
          <cell r="BO97">
            <v>10.08</v>
          </cell>
          <cell r="BP97">
            <v>10.87</v>
          </cell>
          <cell r="BQ97">
            <v>10.968</v>
          </cell>
          <cell r="BR97">
            <v>11.1</v>
          </cell>
          <cell r="BS97">
            <v>11.5</v>
          </cell>
          <cell r="BT97">
            <v>11.5</v>
          </cell>
          <cell r="BU97">
            <v>11.9</v>
          </cell>
          <cell r="BV97">
            <v>15.694000000000001</v>
          </cell>
          <cell r="BW97">
            <v>17.280999999999999</v>
          </cell>
          <cell r="BX97">
            <v>19.542999999999999</v>
          </cell>
          <cell r="BY97">
            <v>20.802</v>
          </cell>
          <cell r="BZ97">
            <v>21.55</v>
          </cell>
          <cell r="CA97">
            <v>22.652000000000001</v>
          </cell>
          <cell r="CB97">
            <v>28.234000000000002</v>
          </cell>
          <cell r="CC97">
            <v>32.555999999999997</v>
          </cell>
          <cell r="CD97">
            <v>38.415999999999997</v>
          </cell>
          <cell r="CE97">
            <v>46.109000000000002</v>
          </cell>
          <cell r="CF97">
            <v>52.235999999999997</v>
          </cell>
          <cell r="CG97">
            <v>67.180999999999997</v>
          </cell>
          <cell r="CH97">
            <v>84</v>
          </cell>
          <cell r="CI97">
            <v>92.881806821363995</v>
          </cell>
          <cell r="CJ97">
            <v>105.028771307306</v>
          </cell>
          <cell r="CK97">
            <v>117.793585537076</v>
          </cell>
          <cell r="CL97">
            <v>130.41277181496699</v>
          </cell>
          <cell r="CM97">
            <v>138.92618480432401</v>
          </cell>
          <cell r="CN97">
            <v>149.15937611222699</v>
          </cell>
          <cell r="CO97">
            <v>161.08110073320401</v>
          </cell>
          <cell r="CP97">
            <v>174.52348854805601</v>
          </cell>
          <cell r="CQ97">
            <v>183.66601572651101</v>
          </cell>
          <cell r="CR97">
            <v>195.156505320105</v>
          </cell>
          <cell r="CS97">
            <v>208.966492425148</v>
          </cell>
        </row>
        <row r="98">
          <cell r="B98" t="str">
            <v>(Increase)/decrease in working capital</v>
          </cell>
          <cell r="C98" t="str">
            <v>WORK_CAP</v>
          </cell>
          <cell r="D98" t="str">
            <v>USD</v>
          </cell>
          <cell r="G98">
            <v>-4.5133130000000001</v>
          </cell>
          <cell r="H98">
            <v>30.259221</v>
          </cell>
          <cell r="I98">
            <v>18.144646999999999</v>
          </cell>
          <cell r="J98">
            <v>10.577004000000001</v>
          </cell>
          <cell r="K98">
            <v>4.2497790000000002</v>
          </cell>
          <cell r="L98">
            <v>29.024118000000001</v>
          </cell>
          <cell r="M98">
            <v>-1.7368079999999999</v>
          </cell>
          <cell r="N98">
            <v>27.814914999999999</v>
          </cell>
          <cell r="O98">
            <v>-0.34956300000000001</v>
          </cell>
          <cell r="P98">
            <v>21.128</v>
          </cell>
          <cell r="Q98">
            <v>26.567</v>
          </cell>
          <cell r="R98">
            <v>342.798</v>
          </cell>
          <cell r="S98">
            <v>356.279</v>
          </cell>
          <cell r="T98">
            <v>590.35900000000004</v>
          </cell>
          <cell r="U98">
            <v>-856.68799999999999</v>
          </cell>
          <cell r="V98">
            <v>-625.00197185932495</v>
          </cell>
          <cell r="W98">
            <v>62.332755863407002</v>
          </cell>
          <cell r="X98">
            <v>101.98762039237999</v>
          </cell>
          <cell r="Z98">
            <v>0</v>
          </cell>
          <cell r="AA98">
            <v>8.0640400000000003</v>
          </cell>
          <cell r="AB98">
            <v>-5.03918</v>
          </cell>
          <cell r="AC98">
            <v>-7.5381729999999996</v>
          </cell>
          <cell r="AD98">
            <v>7.0914900000000003</v>
          </cell>
          <cell r="AE98">
            <v>-4.9932860000000003</v>
          </cell>
          <cell r="AF98">
            <v>5.464086</v>
          </cell>
          <cell r="AG98">
            <v>22.696930999999999</v>
          </cell>
          <cell r="AH98">
            <v>-1.4777819999999999</v>
          </cell>
          <cell r="AI98">
            <v>5.153734</v>
          </cell>
          <cell r="AJ98">
            <v>5.2582370000000003</v>
          </cell>
          <cell r="AK98">
            <v>9.2104579999999991</v>
          </cell>
          <cell r="AL98">
            <v>0.47197699999999998</v>
          </cell>
          <cell r="AM98">
            <v>1.2813749999999999</v>
          </cell>
          <cell r="AN98">
            <v>-1.373122</v>
          </cell>
          <cell r="AO98">
            <v>10.196774</v>
          </cell>
          <cell r="AP98">
            <v>1.7421549999999999</v>
          </cell>
          <cell r="AQ98">
            <v>5.7258823999999997</v>
          </cell>
          <cell r="AR98">
            <v>-5.0511274000000004</v>
          </cell>
          <cell r="AS98">
            <v>1.8328690000000001</v>
          </cell>
          <cell r="AT98">
            <v>-9.2235999999999999E-2</v>
          </cell>
          <cell r="AU98">
            <v>8.503152</v>
          </cell>
          <cell r="AV98">
            <v>-3.1549960000000001</v>
          </cell>
          <cell r="AW98">
            <v>23.768198000000002</v>
          </cell>
          <cell r="AX98">
            <v>2.4475229999999999</v>
          </cell>
          <cell r="AY98">
            <v>-13.025242</v>
          </cell>
          <cell r="AZ98">
            <v>29.085218000000001</v>
          </cell>
          <cell r="BA98">
            <v>-20.244306999999999</v>
          </cell>
          <cell r="BB98">
            <v>-5.3389040000000003</v>
          </cell>
          <cell r="BC98">
            <v>15.494643</v>
          </cell>
          <cell r="BD98">
            <v>7.6532359999999997</v>
          </cell>
          <cell r="BE98">
            <v>10.005940000000001</v>
          </cell>
          <cell r="BF98">
            <v>-14.935563</v>
          </cell>
          <cell r="BG98">
            <v>29.817</v>
          </cell>
          <cell r="BH98">
            <v>-62.073</v>
          </cell>
          <cell r="BI98">
            <v>46.841999999999999</v>
          </cell>
          <cell r="BJ98">
            <v>-33.409999999999997</v>
          </cell>
          <cell r="BK98">
            <v>34.624000000000002</v>
          </cell>
          <cell r="BL98">
            <v>48.203000000000003</v>
          </cell>
          <cell r="BM98">
            <v>-28.289000000000001</v>
          </cell>
          <cell r="BN98">
            <v>46.518999999999998</v>
          </cell>
          <cell r="BO98">
            <v>53.646999999999998</v>
          </cell>
          <cell r="BP98">
            <v>-43.783999999999999</v>
          </cell>
          <cell r="BQ98">
            <v>-29.815000000000001</v>
          </cell>
          <cell r="BR98">
            <v>-81.218999999999994</v>
          </cell>
          <cell r="BS98">
            <v>106.19799999999999</v>
          </cell>
          <cell r="BT98">
            <v>169.15199999999999</v>
          </cell>
          <cell r="BU98">
            <v>148.667</v>
          </cell>
          <cell r="BV98">
            <v>64.891000000000005</v>
          </cell>
          <cell r="BW98">
            <v>-51.486999999999</v>
          </cell>
          <cell r="BX98">
            <v>221.39499999999899</v>
          </cell>
          <cell r="BY98">
            <v>121.48</v>
          </cell>
          <cell r="BZ98">
            <v>-234.375</v>
          </cell>
          <cell r="CA98">
            <v>512.79999999999995</v>
          </cell>
          <cell r="CB98">
            <v>140.60400000000001</v>
          </cell>
          <cell r="CC98">
            <v>171.33</v>
          </cell>
          <cell r="CD98">
            <v>-587.68600000000004</v>
          </cell>
          <cell r="CE98">
            <v>29.277999999999999</v>
          </cell>
          <cell r="CF98">
            <v>-334.86900000000003</v>
          </cell>
          <cell r="CG98">
            <v>36.588999999999999</v>
          </cell>
          <cell r="CH98">
            <v>-1061.5229999999999</v>
          </cell>
          <cell r="CI98">
            <v>12.640838538972</v>
          </cell>
          <cell r="CJ98">
            <v>-73.12186686295</v>
          </cell>
          <cell r="CK98">
            <v>497.00205646465298</v>
          </cell>
          <cell r="CL98">
            <v>-571.29454664921104</v>
          </cell>
          <cell r="CM98">
            <v>49.005851156077</v>
          </cell>
          <cell r="CN98">
            <v>-56.707377596973998</v>
          </cell>
          <cell r="CO98">
            <v>641.32882895351497</v>
          </cell>
          <cell r="CP98">
            <v>-893.15396903639305</v>
          </cell>
          <cell r="CQ98">
            <v>44.284030833484003</v>
          </cell>
          <cell r="CR98">
            <v>-73.346655582937998</v>
          </cell>
          <cell r="CS98">
            <v>1024.2042141782299</v>
          </cell>
        </row>
        <row r="99">
          <cell r="B99" t="str">
            <v>Other operating cash flow items</v>
          </cell>
          <cell r="C99" t="str">
            <v>OTH_OP_CF</v>
          </cell>
          <cell r="D99" t="str">
            <v>USD</v>
          </cell>
          <cell r="G99">
            <v>-7.5491359999999998</v>
          </cell>
          <cell r="H99">
            <v>-52.406554999999997</v>
          </cell>
          <cell r="I99">
            <v>-55.247191999999998</v>
          </cell>
          <cell r="J99">
            <v>-71.523673000000002</v>
          </cell>
          <cell r="K99">
            <v>-88.306992100000002</v>
          </cell>
          <cell r="L99">
            <v>-139.31427299999999</v>
          </cell>
          <cell r="M99">
            <v>-127.74484200000001</v>
          </cell>
          <cell r="N99">
            <v>79.378702000000004</v>
          </cell>
          <cell r="O99">
            <v>92.765563</v>
          </cell>
          <cell r="P99">
            <v>3.7450000000000001</v>
          </cell>
          <cell r="Q99">
            <v>187.74199999999999</v>
          </cell>
          <cell r="R99">
            <v>-121.374</v>
          </cell>
          <cell r="S99">
            <v>193.49100000000001</v>
          </cell>
          <cell r="T99">
            <v>487.90800000000002</v>
          </cell>
          <cell r="U99">
            <v>1534.463</v>
          </cell>
          <cell r="V99">
            <v>679.52300000000002</v>
          </cell>
          <cell r="Z99">
            <v>-1.590603</v>
          </cell>
          <cell r="AA99">
            <v>-9.2214200000000002</v>
          </cell>
          <cell r="AB99">
            <v>1.6868380000000001</v>
          </cell>
          <cell r="AC99">
            <v>1.576049</v>
          </cell>
          <cell r="AD99">
            <v>-9.8666169999999997</v>
          </cell>
          <cell r="AE99">
            <v>1.232939</v>
          </cell>
          <cell r="AF99">
            <v>-12.295026</v>
          </cell>
          <cell r="AG99">
            <v>-31.477851000000001</v>
          </cell>
          <cell r="AH99">
            <v>-4.8698855999999999</v>
          </cell>
          <cell r="AI99">
            <v>-12.822404000000001</v>
          </cell>
          <cell r="AJ99">
            <v>-16.124400000000001</v>
          </cell>
          <cell r="AK99">
            <v>-21.430502400000002</v>
          </cell>
          <cell r="AL99">
            <v>-11.039451</v>
          </cell>
          <cell r="AM99">
            <v>-14.195817999999999</v>
          </cell>
          <cell r="AN99">
            <v>-18.824643999999999</v>
          </cell>
          <cell r="AO99">
            <v>-27.463760000000001</v>
          </cell>
          <cell r="AP99">
            <v>-17.333732000000001</v>
          </cell>
          <cell r="AQ99">
            <v>-22.311360400000002</v>
          </cell>
          <cell r="AR99">
            <v>-23.1886926</v>
          </cell>
          <cell r="AS99">
            <v>-25.4732071</v>
          </cell>
          <cell r="AT99">
            <v>-21.49614</v>
          </cell>
          <cell r="AU99">
            <v>-35.988822999999996</v>
          </cell>
          <cell r="AV99">
            <v>-25.26764</v>
          </cell>
          <cell r="AW99">
            <v>-56.561669999999999</v>
          </cell>
          <cell r="AX99">
            <v>-22.591453000000001</v>
          </cell>
          <cell r="AY99">
            <v>-19.830500000000001</v>
          </cell>
          <cell r="AZ99">
            <v>-61.368343000000003</v>
          </cell>
          <cell r="BA99">
            <v>-23.954546000000001</v>
          </cell>
          <cell r="BB99">
            <v>-0.88157200000000002</v>
          </cell>
          <cell r="BC99">
            <v>66.310314000000005</v>
          </cell>
          <cell r="BD99">
            <v>4.3635679999999999</v>
          </cell>
          <cell r="BE99">
            <v>9.586392</v>
          </cell>
          <cell r="BF99">
            <v>46.355562999999997</v>
          </cell>
          <cell r="BG99">
            <v>3.4830000000000001</v>
          </cell>
          <cell r="BH99">
            <v>24.895</v>
          </cell>
          <cell r="BI99">
            <v>18.032</v>
          </cell>
          <cell r="BJ99">
            <v>-14.891</v>
          </cell>
          <cell r="BK99">
            <v>-0.751</v>
          </cell>
          <cell r="BL99">
            <v>8.1920000000000002</v>
          </cell>
          <cell r="BM99">
            <v>11.195</v>
          </cell>
          <cell r="BN99">
            <v>0.71699999999999997</v>
          </cell>
          <cell r="BO99">
            <v>52.514000000000003</v>
          </cell>
          <cell r="BP99">
            <v>21.323</v>
          </cell>
          <cell r="BQ99">
            <v>113.188</v>
          </cell>
          <cell r="BR99">
            <v>46.031999999999996</v>
          </cell>
          <cell r="BS99">
            <v>37.646000000000001</v>
          </cell>
          <cell r="BT99">
            <v>-81.626999999999995</v>
          </cell>
          <cell r="BU99">
            <v>-123.425</v>
          </cell>
          <cell r="BV99">
            <v>45.921999999999997</v>
          </cell>
          <cell r="BW99">
            <v>45.542999999998997</v>
          </cell>
          <cell r="BX99">
            <v>112.036000000001</v>
          </cell>
          <cell r="BY99">
            <v>-10.01</v>
          </cell>
          <cell r="BZ99">
            <v>148.28299999999999</v>
          </cell>
          <cell r="CA99">
            <v>58.936999999999998</v>
          </cell>
          <cell r="CB99">
            <v>177.43700000000001</v>
          </cell>
          <cell r="CC99">
            <v>103.251</v>
          </cell>
          <cell r="CD99">
            <v>320.28500000000003</v>
          </cell>
          <cell r="CE99">
            <v>118.456</v>
          </cell>
          <cell r="CF99">
            <v>452.714</v>
          </cell>
          <cell r="CG99">
            <v>643.00800000000004</v>
          </cell>
          <cell r="CH99">
            <v>679.52300000000002</v>
          </cell>
        </row>
        <row r="100">
          <cell r="B100" t="str">
            <v>Cash flow from operating activities</v>
          </cell>
          <cell r="C100" t="str">
            <v>CF_OPS</v>
          </cell>
          <cell r="D100" t="str">
            <v>USD</v>
          </cell>
          <cell r="G100">
            <v>-1.1010500000000001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196.793284</v>
          </cell>
          <cell r="O100">
            <v>221.37</v>
          </cell>
          <cell r="P100">
            <v>190.25899999999999</v>
          </cell>
          <cell r="Q100">
            <v>269.01</v>
          </cell>
          <cell r="R100">
            <v>230.90700000000001</v>
          </cell>
          <cell r="S100">
            <v>451.09100000000001</v>
          </cell>
          <cell r="T100">
            <v>1182.5519999999999</v>
          </cell>
          <cell r="U100">
            <v>965.04300000000001</v>
          </cell>
          <cell r="V100">
            <v>787.17975140935505</v>
          </cell>
          <cell r="W100">
            <v>1156.69762804991</v>
          </cell>
          <cell r="X100">
            <v>1642.02462566701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27.626577000000001</v>
          </cell>
          <cell r="BC100">
            <v>60.280648999999997</v>
          </cell>
          <cell r="BD100">
            <v>50.531661</v>
          </cell>
          <cell r="BE100">
            <v>58.354396999999999</v>
          </cell>
          <cell r="BF100">
            <v>38.179000000000002</v>
          </cell>
          <cell r="BG100">
            <v>58.652000000000001</v>
          </cell>
          <cell r="BH100">
            <v>14.448</v>
          </cell>
          <cell r="BI100">
            <v>110.09099999999999</v>
          </cell>
          <cell r="BJ100">
            <v>-11.802</v>
          </cell>
          <cell r="BK100">
            <v>56.656999999999996</v>
          </cell>
          <cell r="BL100">
            <v>102.827</v>
          </cell>
          <cell r="BM100">
            <v>42.576999999999998</v>
          </cell>
          <cell r="BN100">
            <v>104.75700000000001</v>
          </cell>
          <cell r="BO100">
            <v>121.557</v>
          </cell>
          <cell r="BP100">
            <v>16.074999999999999</v>
          </cell>
          <cell r="BQ100">
            <v>26.620999999999999</v>
          </cell>
          <cell r="BR100">
            <v>-37.006</v>
          </cell>
          <cell r="BS100">
            <v>144.16</v>
          </cell>
          <cell r="BT100">
            <v>88.947000000000003</v>
          </cell>
          <cell r="BU100">
            <v>34.805999999999997</v>
          </cell>
          <cell r="BV100">
            <v>138.37100000000001</v>
          </cell>
          <cell r="BW100">
            <v>27.553999999999998</v>
          </cell>
          <cell r="BX100">
            <v>206.892</v>
          </cell>
          <cell r="BY100">
            <v>78.274000000000001</v>
          </cell>
          <cell r="BZ100">
            <v>-85.650999999999996</v>
          </cell>
          <cell r="CA100">
            <v>650.33600000000001</v>
          </cell>
          <cell r="CB100">
            <v>361.31</v>
          </cell>
          <cell r="CC100">
            <v>256.55700000000002</v>
          </cell>
          <cell r="CD100">
            <v>-262.99700000000001</v>
          </cell>
          <cell r="CE100">
            <v>262.03800000000001</v>
          </cell>
          <cell r="CF100">
            <v>265.30599999999998</v>
          </cell>
          <cell r="CG100">
            <v>700.69600000000003</v>
          </cell>
          <cell r="CH100">
            <v>-233</v>
          </cell>
          <cell r="CI100">
            <v>218.41030042051099</v>
          </cell>
          <cell r="CJ100">
            <v>156.17874289129401</v>
          </cell>
          <cell r="CK100">
            <v>645.59070809754996</v>
          </cell>
          <cell r="CL100">
            <v>-317.23967982900001</v>
          </cell>
          <cell r="CM100">
            <v>321.20290642337699</v>
          </cell>
          <cell r="CN100">
            <v>232.03331530905899</v>
          </cell>
          <cell r="CO100">
            <v>920.701086146477</v>
          </cell>
          <cell r="CP100">
            <v>-539.73017566015994</v>
          </cell>
          <cell r="CQ100">
            <v>421.96978227946198</v>
          </cell>
          <cell r="CR100">
            <v>330.65038565702503</v>
          </cell>
          <cell r="CS100">
            <v>1429.1346333906799</v>
          </cell>
        </row>
        <row r="101">
          <cell r="B101" t="str">
            <v>Capital expenditures, Capex</v>
          </cell>
          <cell r="C101" t="str">
            <v>CAPEX</v>
          </cell>
          <cell r="D101" t="str">
            <v>USD</v>
          </cell>
          <cell r="G101">
            <v>0</v>
          </cell>
          <cell r="H101">
            <v>0</v>
          </cell>
          <cell r="I101">
            <v>-4.8</v>
          </cell>
          <cell r="J101">
            <v>-13.6</v>
          </cell>
          <cell r="K101">
            <v>-24.7</v>
          </cell>
          <cell r="L101">
            <v>-18.100000000000001</v>
          </cell>
          <cell r="M101">
            <v>-117.220078</v>
          </cell>
          <cell r="N101">
            <v>-35.323075000000003</v>
          </cell>
          <cell r="O101">
            <v>-64.289000000000001</v>
          </cell>
          <cell r="P101">
            <v>-77.37</v>
          </cell>
          <cell r="Q101">
            <v>-75.180999999999997</v>
          </cell>
          <cell r="R101">
            <v>-97.754000000000005</v>
          </cell>
          <cell r="S101">
            <v>-136.87</v>
          </cell>
          <cell r="T101">
            <v>-247.14099999999999</v>
          </cell>
          <cell r="U101">
            <v>-609.49599999999998</v>
          </cell>
          <cell r="V101">
            <v>-847.62400181916496</v>
          </cell>
          <cell r="W101">
            <v>-1043.7646759209499</v>
          </cell>
          <cell r="X101">
            <v>-1290.09880643926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-2.7</v>
          </cell>
          <cell r="AI101">
            <v>-0.5</v>
          </cell>
          <cell r="AJ101">
            <v>-0.8</v>
          </cell>
          <cell r="AK101">
            <v>-0.8</v>
          </cell>
          <cell r="AL101">
            <v>-1.4</v>
          </cell>
          <cell r="AM101">
            <v>-2.5</v>
          </cell>
          <cell r="AN101">
            <v>-6.6</v>
          </cell>
          <cell r="AO101">
            <v>-3.1</v>
          </cell>
          <cell r="AP101">
            <v>-3</v>
          </cell>
          <cell r="AQ101">
            <v>-10.4</v>
          </cell>
          <cell r="AR101">
            <v>-9.3000000000000007</v>
          </cell>
          <cell r="AS101">
            <v>-2</v>
          </cell>
          <cell r="AT101">
            <v>-3</v>
          </cell>
          <cell r="AU101">
            <v>-6</v>
          </cell>
          <cell r="AV101">
            <v>-4</v>
          </cell>
          <cell r="AW101">
            <v>-5.0999999999999996</v>
          </cell>
          <cell r="AX101">
            <v>-6.7</v>
          </cell>
          <cell r="AY101">
            <v>-35.200000000000003</v>
          </cell>
          <cell r="AZ101">
            <v>-37.420077999999997</v>
          </cell>
          <cell r="BA101">
            <v>-37.9</v>
          </cell>
          <cell r="BB101">
            <v>-7.1106059999999998</v>
          </cell>
          <cell r="BC101">
            <v>-9.5063560000000003</v>
          </cell>
          <cell r="BD101">
            <v>-8.3922779999999992</v>
          </cell>
          <cell r="BE101">
            <v>-10.313834999999999</v>
          </cell>
          <cell r="BF101">
            <v>-8.2569999999999997</v>
          </cell>
          <cell r="BG101">
            <v>-16.888000000000002</v>
          </cell>
          <cell r="BH101">
            <v>-13.199</v>
          </cell>
          <cell r="BI101">
            <v>-25.945</v>
          </cell>
          <cell r="BJ101">
            <v>-15.435</v>
          </cell>
          <cell r="BK101">
            <v>-22.167000000000002</v>
          </cell>
          <cell r="BL101">
            <v>-24.1</v>
          </cell>
          <cell r="BM101">
            <v>-15.667999999999999</v>
          </cell>
          <cell r="BN101">
            <v>-12.79</v>
          </cell>
          <cell r="BO101">
            <v>-21.782</v>
          </cell>
          <cell r="BP101">
            <v>-17.568999999999999</v>
          </cell>
          <cell r="BQ101">
            <v>-23.04</v>
          </cell>
          <cell r="BR101">
            <v>-23.029</v>
          </cell>
          <cell r="BS101">
            <v>-23.731000000000002</v>
          </cell>
          <cell r="BT101">
            <v>-23.015999999999998</v>
          </cell>
          <cell r="BU101">
            <v>-27.978000000000002</v>
          </cell>
          <cell r="BV101">
            <v>-32.962000000000003</v>
          </cell>
          <cell r="BW101">
            <v>-38.433</v>
          </cell>
          <cell r="BX101">
            <v>-29.387</v>
          </cell>
          <cell r="BY101">
            <v>-36.088000000000001</v>
          </cell>
          <cell r="BZ101">
            <v>-45.268000000000001</v>
          </cell>
          <cell r="CA101">
            <v>-49.652999999999999</v>
          </cell>
          <cell r="CB101">
            <v>-64.968999999999994</v>
          </cell>
          <cell r="CC101">
            <v>-87.251000000000005</v>
          </cell>
          <cell r="CD101">
            <v>-120.477</v>
          </cell>
          <cell r="CE101">
            <v>-161.846</v>
          </cell>
          <cell r="CF101">
            <v>-171.53399999999999</v>
          </cell>
          <cell r="CG101">
            <v>-155.63900000000001</v>
          </cell>
          <cell r="CH101">
            <v>-137</v>
          </cell>
          <cell r="CI101">
            <v>-220.63439794252801</v>
          </cell>
          <cell r="CJ101">
            <v>-239.36619892528199</v>
          </cell>
          <cell r="CK101">
            <v>-250.62340495135501</v>
          </cell>
          <cell r="CL101">
            <v>-219.76557592396301</v>
          </cell>
          <cell r="CM101">
            <v>-246.537553849462</v>
          </cell>
          <cell r="CN101">
            <v>-274.69693195145902</v>
          </cell>
          <cell r="CO101">
            <v>-302.76461419606699</v>
          </cell>
          <cell r="CP101">
            <v>-270.66819389636203</v>
          </cell>
          <cell r="CQ101">
            <v>-304.72178740850399</v>
          </cell>
          <cell r="CR101">
            <v>-340.82060798716998</v>
          </cell>
          <cell r="CS101">
            <v>-373.88821714722701</v>
          </cell>
        </row>
        <row r="102">
          <cell r="B102" t="str">
            <v>Acquisitions</v>
          </cell>
          <cell r="C102" t="str">
            <v>ACQ</v>
          </cell>
          <cell r="D102" t="str">
            <v>USD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-36.814135999999998</v>
          </cell>
          <cell r="O102">
            <v>-45.009</v>
          </cell>
          <cell r="P102">
            <v>-7.2839999999999998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BC102">
            <v>-32.126804999999997</v>
          </cell>
          <cell r="BE102">
            <v>-4.6873310000000004</v>
          </cell>
          <cell r="BG102">
            <v>-45.009</v>
          </cell>
          <cell r="BJ102">
            <v>-1.8380000000000001</v>
          </cell>
          <cell r="BK102">
            <v>-5.4459999999999997</v>
          </cell>
        </row>
        <row r="103">
          <cell r="B103" t="str">
            <v>Divestitures</v>
          </cell>
          <cell r="C103" t="str">
            <v>DIVEST</v>
          </cell>
          <cell r="D103" t="str">
            <v>USD</v>
          </cell>
        </row>
        <row r="104">
          <cell r="B104" t="str">
            <v>Other investing cash flow items</v>
          </cell>
          <cell r="C104" t="str">
            <v>OTH_INV_CF</v>
          </cell>
          <cell r="D104" t="str">
            <v>USD</v>
          </cell>
          <cell r="G104">
            <v>17.907128</v>
          </cell>
          <cell r="H104">
            <v>36.382126999999997</v>
          </cell>
          <cell r="I104">
            <v>-28.839590999999999</v>
          </cell>
          <cell r="J104">
            <v>-56.901426000000001</v>
          </cell>
          <cell r="K104">
            <v>44.499372000000001</v>
          </cell>
          <cell r="L104">
            <v>-41.102806000000001</v>
          </cell>
          <cell r="M104">
            <v>46.556992000000001</v>
          </cell>
          <cell r="N104">
            <v>-124.41985099999999</v>
          </cell>
          <cell r="O104">
            <v>63.247374000000001</v>
          </cell>
          <cell r="P104">
            <v>40.898000000000003</v>
          </cell>
          <cell r="Q104">
            <v>146.54599999999999</v>
          </cell>
          <cell r="R104">
            <v>-246.18700000000001</v>
          </cell>
          <cell r="S104">
            <v>-1.448</v>
          </cell>
          <cell r="T104">
            <v>93.209000000000003</v>
          </cell>
          <cell r="U104">
            <v>97.108000000000004</v>
          </cell>
          <cell r="V104">
            <v>-123.38</v>
          </cell>
          <cell r="Z104">
            <v>-0.53455600000000003</v>
          </cell>
          <cell r="AA104">
            <v>18.600729000000001</v>
          </cell>
          <cell r="AB104">
            <v>-0.23042299999999999</v>
          </cell>
          <cell r="AC104">
            <v>7.1377999999999997E-2</v>
          </cell>
          <cell r="AD104">
            <v>18.036518000000001</v>
          </cell>
          <cell r="AE104">
            <v>-1.274448</v>
          </cell>
          <cell r="AF104">
            <v>34.557805999999999</v>
          </cell>
          <cell r="AG104">
            <v>-14.937749</v>
          </cell>
          <cell r="AH104">
            <v>-5.0195449999999999</v>
          </cell>
          <cell r="AI104">
            <v>-5.4575950000000004</v>
          </cell>
          <cell r="AJ104">
            <v>-0.85100100000000001</v>
          </cell>
          <cell r="AK104">
            <v>-17.51145</v>
          </cell>
          <cell r="AL104">
            <v>-24.980684</v>
          </cell>
          <cell r="AM104">
            <v>-11.101096999999999</v>
          </cell>
          <cell r="AN104">
            <v>-3.7487140000000001</v>
          </cell>
          <cell r="AO104">
            <v>-17.070931000000002</v>
          </cell>
          <cell r="AP104">
            <v>-23.170909999999999</v>
          </cell>
          <cell r="AQ104">
            <v>52.764727999999998</v>
          </cell>
          <cell r="AR104">
            <v>17.885249000000002</v>
          </cell>
          <cell r="AS104">
            <v>-2.979695</v>
          </cell>
          <cell r="AT104">
            <v>1.7040150000000001</v>
          </cell>
          <cell r="AU104">
            <v>-7.4436530000000003</v>
          </cell>
          <cell r="AV104">
            <v>-7.9493429999999998</v>
          </cell>
          <cell r="AW104">
            <v>-27.413824999999999</v>
          </cell>
          <cell r="AX104">
            <v>-2.6496569999999999</v>
          </cell>
          <cell r="AY104">
            <v>22.470745000000001</v>
          </cell>
          <cell r="AZ104">
            <v>-3.8066010000000001</v>
          </cell>
          <cell r="BA104">
            <v>30.542504999999998</v>
          </cell>
          <cell r="BB104">
            <v>2.6343999999999999</v>
          </cell>
          <cell r="BC104">
            <v>23.903002999999998</v>
          </cell>
          <cell r="BD104">
            <v>-104.393337</v>
          </cell>
          <cell r="BE104">
            <v>-46.563917000000004</v>
          </cell>
          <cell r="BF104">
            <v>29.891373999999999</v>
          </cell>
          <cell r="BG104">
            <v>14.257</v>
          </cell>
          <cell r="BH104">
            <v>11.128</v>
          </cell>
          <cell r="BI104">
            <v>7.9710000000000001</v>
          </cell>
          <cell r="BJ104">
            <v>5.5439999999999996</v>
          </cell>
          <cell r="BK104">
            <v>32.036999999999999</v>
          </cell>
          <cell r="BL104">
            <v>1.2609999999999999</v>
          </cell>
          <cell r="BM104">
            <v>2.056</v>
          </cell>
          <cell r="BN104">
            <v>-19.277000000000001</v>
          </cell>
          <cell r="BO104">
            <v>-9.2970000000000006</v>
          </cell>
          <cell r="BP104">
            <v>140.09100000000001</v>
          </cell>
          <cell r="BQ104">
            <v>35.029000000000003</v>
          </cell>
          <cell r="BR104">
            <v>3.778</v>
          </cell>
          <cell r="BS104">
            <v>32.454999999999998</v>
          </cell>
          <cell r="BT104">
            <v>1.026</v>
          </cell>
          <cell r="BU104">
            <v>-283.44600000000003</v>
          </cell>
          <cell r="BV104">
            <v>-3.5579999999999998</v>
          </cell>
          <cell r="BW104">
            <v>64.003</v>
          </cell>
          <cell r="BX104">
            <v>204.10599999999999</v>
          </cell>
          <cell r="BY104">
            <v>-265.99900000000002</v>
          </cell>
          <cell r="BZ104">
            <v>15.885999999999999</v>
          </cell>
          <cell r="CA104">
            <v>267.64800000000002</v>
          </cell>
          <cell r="CB104">
            <v>-5.484</v>
          </cell>
          <cell r="CC104">
            <v>-184.84100000000001</v>
          </cell>
          <cell r="CD104">
            <v>-3.8730000000000002</v>
          </cell>
          <cell r="CE104">
            <v>-58.36</v>
          </cell>
          <cell r="CF104">
            <v>165.458</v>
          </cell>
          <cell r="CG104">
            <v>-6.117</v>
          </cell>
          <cell r="CH104">
            <v>-123.38</v>
          </cell>
        </row>
        <row r="105">
          <cell r="B105" t="str">
            <v>Cash flow from investing</v>
          </cell>
          <cell r="C105" t="str">
            <v>CF_INV</v>
          </cell>
          <cell r="D105" t="str">
            <v>USD</v>
          </cell>
          <cell r="G105">
            <v>17.907128</v>
          </cell>
          <cell r="H105">
            <v>36.382126999999997</v>
          </cell>
          <cell r="I105">
            <v>-33.639591000000003</v>
          </cell>
          <cell r="J105">
            <v>-70.501425999999995</v>
          </cell>
          <cell r="K105">
            <v>19.799372000000002</v>
          </cell>
          <cell r="L105">
            <v>-59.202806000000002</v>
          </cell>
          <cell r="M105">
            <v>-70.663086000000007</v>
          </cell>
          <cell r="N105">
            <v>-196.557062</v>
          </cell>
          <cell r="O105">
            <v>-46.050626000000001</v>
          </cell>
          <cell r="P105">
            <v>-43.756</v>
          </cell>
          <cell r="Q105">
            <v>71.364999999999995</v>
          </cell>
          <cell r="R105">
            <v>-343.94099999999997</v>
          </cell>
          <cell r="S105">
            <v>-138.31800000000001</v>
          </cell>
          <cell r="T105">
            <v>-153.93199999999999</v>
          </cell>
          <cell r="U105">
            <v>-512.38800000000003</v>
          </cell>
          <cell r="V105">
            <v>-971.00400181916496</v>
          </cell>
          <cell r="W105">
            <v>-1043.7646759209499</v>
          </cell>
          <cell r="X105">
            <v>-1290.09880643926</v>
          </cell>
          <cell r="Z105">
            <v>-0.53455600000000003</v>
          </cell>
          <cell r="AA105">
            <v>18.600729000000001</v>
          </cell>
          <cell r="AB105">
            <v>-0.23042299999999999</v>
          </cell>
          <cell r="AC105">
            <v>7.1377999999999997E-2</v>
          </cell>
          <cell r="AD105">
            <v>18.036518000000001</v>
          </cell>
          <cell r="AE105">
            <v>-1.274448</v>
          </cell>
          <cell r="AF105">
            <v>34.557805999999999</v>
          </cell>
          <cell r="AG105">
            <v>-14.937749</v>
          </cell>
          <cell r="AH105">
            <v>-7.7195450000000001</v>
          </cell>
          <cell r="AI105">
            <v>-5.9575950000000004</v>
          </cell>
          <cell r="AJ105">
            <v>-1.6510009999999999</v>
          </cell>
          <cell r="AK105">
            <v>-18.311450000000001</v>
          </cell>
          <cell r="AL105">
            <v>-26.380683999999999</v>
          </cell>
          <cell r="AM105">
            <v>-13.601096999999999</v>
          </cell>
          <cell r="AN105">
            <v>-10.348713999999999</v>
          </cell>
          <cell r="AO105">
            <v>-20.170931</v>
          </cell>
          <cell r="AP105">
            <v>-26.170909999999999</v>
          </cell>
          <cell r="AQ105">
            <v>42.364727999999999</v>
          </cell>
          <cell r="AR105">
            <v>8.5852489999999992</v>
          </cell>
          <cell r="AS105">
            <v>-4.9796950000000004</v>
          </cell>
          <cell r="AT105">
            <v>-1.2959849999999999</v>
          </cell>
          <cell r="AU105">
            <v>-13.443652999999999</v>
          </cell>
          <cell r="AV105">
            <v>-11.949343000000001</v>
          </cell>
          <cell r="AW105">
            <v>-32.513824999999997</v>
          </cell>
          <cell r="AX105">
            <v>-9.3496570000000006</v>
          </cell>
          <cell r="AY105">
            <v>-12.729255</v>
          </cell>
          <cell r="AZ105">
            <v>-41.226678999999997</v>
          </cell>
          <cell r="BA105">
            <v>-7.3574950000000001</v>
          </cell>
          <cell r="BB105">
            <v>-4.4762060000000004</v>
          </cell>
          <cell r="BC105">
            <v>-17.730157999999999</v>
          </cell>
          <cell r="BD105">
            <v>-112.78561500000001</v>
          </cell>
          <cell r="BE105">
            <v>-61.565083000000001</v>
          </cell>
          <cell r="BF105">
            <v>21.634374000000001</v>
          </cell>
          <cell r="BG105">
            <v>-47.64</v>
          </cell>
          <cell r="BH105">
            <v>-2.0710000000000002</v>
          </cell>
          <cell r="BI105">
            <v>-17.974</v>
          </cell>
          <cell r="BJ105">
            <v>-11.728999999999999</v>
          </cell>
          <cell r="BK105">
            <v>4.4240000000000004</v>
          </cell>
          <cell r="BL105">
            <v>-22.838999999999999</v>
          </cell>
          <cell r="BM105">
            <v>-13.612</v>
          </cell>
          <cell r="BN105">
            <v>-32.067</v>
          </cell>
          <cell r="BO105">
            <v>-31.079000000000001</v>
          </cell>
          <cell r="BP105">
            <v>122.52200000000001</v>
          </cell>
          <cell r="BQ105">
            <v>11.989000000000001</v>
          </cell>
          <cell r="BR105">
            <v>-19.251000000000001</v>
          </cell>
          <cell r="BS105">
            <v>8.7240000000000002</v>
          </cell>
          <cell r="BT105">
            <v>-21.99</v>
          </cell>
          <cell r="BU105">
            <v>-311.42399999999998</v>
          </cell>
          <cell r="BV105">
            <v>-36.520000000000003</v>
          </cell>
          <cell r="BW105">
            <v>25.57</v>
          </cell>
          <cell r="BX105">
            <v>174.71899999999999</v>
          </cell>
          <cell r="BY105">
            <v>-302.08699999999999</v>
          </cell>
          <cell r="BZ105">
            <v>-29.382000000000001</v>
          </cell>
          <cell r="CA105">
            <v>217.995</v>
          </cell>
          <cell r="CB105">
            <v>-70.453000000000003</v>
          </cell>
          <cell r="CC105">
            <v>-272.09199999999998</v>
          </cell>
          <cell r="CD105">
            <v>-124.35</v>
          </cell>
          <cell r="CE105">
            <v>-220.20599999999999</v>
          </cell>
          <cell r="CF105">
            <v>-6.0759999999999996</v>
          </cell>
          <cell r="CG105">
            <v>-161.756</v>
          </cell>
          <cell r="CH105">
            <v>-260.38</v>
          </cell>
          <cell r="CI105">
            <v>-220.63439794252801</v>
          </cell>
          <cell r="CJ105">
            <v>-239.36619892528199</v>
          </cell>
          <cell r="CK105">
            <v>-250.62340495135501</v>
          </cell>
          <cell r="CL105">
            <v>-219.76557592396301</v>
          </cell>
          <cell r="CM105">
            <v>-246.537553849462</v>
          </cell>
          <cell r="CN105">
            <v>-274.69693195145902</v>
          </cell>
          <cell r="CO105">
            <v>-302.76461419606699</v>
          </cell>
          <cell r="CP105">
            <v>-270.66819389636203</v>
          </cell>
          <cell r="CQ105">
            <v>-304.72178740850399</v>
          </cell>
          <cell r="CR105">
            <v>-340.82060798716998</v>
          </cell>
          <cell r="CS105">
            <v>-373.88821714722701</v>
          </cell>
        </row>
        <row r="106">
          <cell r="B106" t="str">
            <v>Dividends paid</v>
          </cell>
          <cell r="C106" t="str">
            <v>DIV_PAID</v>
          </cell>
          <cell r="D106" t="str">
            <v>USD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-10.593206</v>
          </cell>
          <cell r="L106">
            <v>-17.968004000000001</v>
          </cell>
          <cell r="M106">
            <v>-23.754004999999999</v>
          </cell>
          <cell r="N106">
            <v>-28.302506999999999</v>
          </cell>
          <cell r="O106">
            <v>-20.974</v>
          </cell>
          <cell r="P106">
            <v>-24.419</v>
          </cell>
          <cell r="Q106">
            <v>-26.495999999999999</v>
          </cell>
          <cell r="R106">
            <v>-6.6239999999999997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-3.53051</v>
          </cell>
          <cell r="AR106">
            <v>-3.5313370000000002</v>
          </cell>
          <cell r="AS106">
            <v>-3.5313590000000001</v>
          </cell>
          <cell r="AT106">
            <v>-3.5313620000000001</v>
          </cell>
          <cell r="AU106">
            <v>-4.812036</v>
          </cell>
          <cell r="AV106">
            <v>-4.812036</v>
          </cell>
          <cell r="AW106">
            <v>-4.81257</v>
          </cell>
          <cell r="AX106">
            <v>-4.8123959999999997</v>
          </cell>
          <cell r="AY106">
            <v>-6.3138690000000004</v>
          </cell>
          <cell r="AZ106">
            <v>-6.3138699999999996</v>
          </cell>
          <cell r="BA106">
            <v>-6.3138699999999996</v>
          </cell>
          <cell r="BB106">
            <v>-6.3138690000000004</v>
          </cell>
          <cell r="BC106">
            <v>-7.3295459999999997</v>
          </cell>
          <cell r="BD106">
            <v>-7.2940480000000001</v>
          </cell>
          <cell r="BE106">
            <v>-7.3650440000000001</v>
          </cell>
          <cell r="BF106">
            <v>-7.33</v>
          </cell>
          <cell r="BG106">
            <v>-4.548</v>
          </cell>
          <cell r="BH106">
            <v>-4.548</v>
          </cell>
          <cell r="BI106">
            <v>-4.548</v>
          </cell>
          <cell r="BJ106">
            <v>-4.548</v>
          </cell>
          <cell r="BK106">
            <v>-6.6239999999999997</v>
          </cell>
          <cell r="BL106">
            <v>-6.6230000000000002</v>
          </cell>
          <cell r="BM106">
            <v>-6.6239999999999997</v>
          </cell>
          <cell r="BN106">
            <v>-6.6239999999999997</v>
          </cell>
          <cell r="BO106">
            <v>-6.6230000000000002</v>
          </cell>
          <cell r="BP106">
            <v>-6.6239999999999997</v>
          </cell>
          <cell r="BQ106">
            <v>-6.625</v>
          </cell>
          <cell r="BR106">
            <v>-6.6239999999999997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</row>
        <row r="107">
          <cell r="B107" t="str">
            <v>Common stock issuance/(repurchase)</v>
          </cell>
          <cell r="C107" t="str">
            <v>SH_REPUR</v>
          </cell>
          <cell r="D107" t="str">
            <v>USD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-1.944307</v>
          </cell>
          <cell r="O107">
            <v>-2.714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BC107">
            <v>-1.944307</v>
          </cell>
          <cell r="BG107">
            <v>-2.714</v>
          </cell>
        </row>
        <row r="108">
          <cell r="B108" t="str">
            <v>Increase/(decrease) in total debt</v>
          </cell>
          <cell r="C108" t="str">
            <v>CHG_LT_DEBT</v>
          </cell>
          <cell r="D108" t="str">
            <v>USD</v>
          </cell>
          <cell r="G108">
            <v>9.7132269999999998</v>
          </cell>
          <cell r="H108">
            <v>8.3002549999999999</v>
          </cell>
          <cell r="I108">
            <v>-14.79949</v>
          </cell>
          <cell r="J108">
            <v>-2.9251149999999999</v>
          </cell>
          <cell r="K108">
            <v>-6.4559999999999999E-3</v>
          </cell>
          <cell r="L108">
            <v>-0.13835800000000001</v>
          </cell>
          <cell r="M108">
            <v>15.716578999999999</v>
          </cell>
          <cell r="N108">
            <v>267.96533499999998</v>
          </cell>
          <cell r="O108">
            <v>12.481023</v>
          </cell>
          <cell r="P108">
            <v>17.216000000000001</v>
          </cell>
          <cell r="Q108">
            <v>55.610999999999997</v>
          </cell>
          <cell r="R108">
            <v>366.04300000000001</v>
          </cell>
          <cell r="S108">
            <v>82.313999999999993</v>
          </cell>
          <cell r="T108">
            <v>591.77800000000002</v>
          </cell>
          <cell r="U108">
            <v>2109.402</v>
          </cell>
          <cell r="V108">
            <v>578.32899999999995</v>
          </cell>
          <cell r="Z108">
            <v>0</v>
          </cell>
          <cell r="AA108">
            <v>9.4156469999999999</v>
          </cell>
          <cell r="AB108">
            <v>-6.3650669999999998</v>
          </cell>
          <cell r="AC108">
            <v>6.6626469999999998</v>
          </cell>
          <cell r="AD108">
            <v>-6.084695</v>
          </cell>
          <cell r="AE108">
            <v>-0.95538100000000004</v>
          </cell>
          <cell r="AF108">
            <v>15.824619999999999</v>
          </cell>
          <cell r="AG108">
            <v>-0.48428900000000003</v>
          </cell>
          <cell r="AH108">
            <v>0.47711799999999999</v>
          </cell>
          <cell r="AI108">
            <v>-3.0255990000000001</v>
          </cell>
          <cell r="AJ108">
            <v>-9.1210369999999994</v>
          </cell>
          <cell r="AK108">
            <v>-3.129972</v>
          </cell>
          <cell r="AL108">
            <v>-3.2139920000000002</v>
          </cell>
          <cell r="AM108">
            <v>0.21712899999999999</v>
          </cell>
          <cell r="AN108">
            <v>9.4004000000000004E-2</v>
          </cell>
          <cell r="AO108">
            <v>-2.2256000000000001E-2</v>
          </cell>
          <cell r="AP108">
            <v>-2.9772E-2</v>
          </cell>
          <cell r="AQ108">
            <v>-2.7886000000000001E-2</v>
          </cell>
          <cell r="AR108">
            <v>8.7430999999999995E-2</v>
          </cell>
          <cell r="AS108">
            <v>-3.6228999999999997E-2</v>
          </cell>
          <cell r="AT108">
            <v>-3.8484999999999998E-2</v>
          </cell>
          <cell r="AU108">
            <v>-3.2390000000000001E-3</v>
          </cell>
          <cell r="AV108">
            <v>-4.1007000000000002E-2</v>
          </cell>
          <cell r="AW108">
            <v>-5.5627000000000003E-2</v>
          </cell>
          <cell r="AX108">
            <v>1.7416999999999998E-2</v>
          </cell>
          <cell r="AY108">
            <v>11.743173000000001</v>
          </cell>
          <cell r="AZ108">
            <v>7.0280560000000003</v>
          </cell>
          <cell r="BA108">
            <v>-3.0720670000000001</v>
          </cell>
          <cell r="BB108">
            <v>-6.3709360000000004</v>
          </cell>
          <cell r="BC108">
            <v>271.13110399999999</v>
          </cell>
          <cell r="BD108">
            <v>3.8732389999999999</v>
          </cell>
          <cell r="BE108">
            <v>-0.668072</v>
          </cell>
          <cell r="BF108">
            <v>3.9190230000000001</v>
          </cell>
          <cell r="BG108">
            <v>0.27900000000000003</v>
          </cell>
          <cell r="BH108">
            <v>8.9960000000000004</v>
          </cell>
          <cell r="BI108">
            <v>-0.71299999999999997</v>
          </cell>
          <cell r="BJ108">
            <v>2.653</v>
          </cell>
          <cell r="BK108">
            <v>-1.4870000000000001</v>
          </cell>
          <cell r="BL108">
            <v>8.0760000000000005</v>
          </cell>
          <cell r="BM108">
            <v>7.9740000000000002</v>
          </cell>
          <cell r="BN108">
            <v>7.4409999999999998</v>
          </cell>
          <cell r="BO108">
            <v>3.9820000000000002</v>
          </cell>
          <cell r="BP108">
            <v>9.1989999999999998</v>
          </cell>
          <cell r="BQ108">
            <v>34.988999999999997</v>
          </cell>
          <cell r="BR108">
            <v>80.284999999999997</v>
          </cell>
          <cell r="BS108">
            <v>30.6</v>
          </cell>
          <cell r="BT108">
            <v>216.31299999999999</v>
          </cell>
          <cell r="BU108">
            <v>38.844999999999999</v>
          </cell>
          <cell r="BV108">
            <v>8.0459999999999994</v>
          </cell>
          <cell r="BW108">
            <v>39.43</v>
          </cell>
          <cell r="BX108">
            <v>-50.631</v>
          </cell>
          <cell r="BY108">
            <v>85.468999999999994</v>
          </cell>
          <cell r="BZ108">
            <v>115.312</v>
          </cell>
          <cell r="CA108">
            <v>269.779</v>
          </cell>
          <cell r="CB108">
            <v>33.918999999999997</v>
          </cell>
          <cell r="CC108">
            <v>172.768</v>
          </cell>
          <cell r="CD108">
            <v>765.16899999999998</v>
          </cell>
          <cell r="CE108">
            <v>193.82900000000001</v>
          </cell>
          <cell r="CF108">
            <v>367.26100000000002</v>
          </cell>
          <cell r="CG108">
            <v>783.14300000000003</v>
          </cell>
          <cell r="CH108">
            <v>578.32899999999995</v>
          </cell>
        </row>
        <row r="109">
          <cell r="B109" t="str">
            <v>Lease principal payments  (applicable to IFRS cos.)</v>
          </cell>
          <cell r="C109" t="str">
            <v>LEASE_PRINCIPAL_CASH</v>
          </cell>
          <cell r="D109" t="str">
            <v>USD</v>
          </cell>
        </row>
        <row r="110">
          <cell r="B110" t="str">
            <v>Other financing cash flow items</v>
          </cell>
          <cell r="C110" t="str">
            <v>OTH_FIN_CF</v>
          </cell>
          <cell r="D110" t="str">
            <v>USD</v>
          </cell>
          <cell r="G110">
            <v>40.357059</v>
          </cell>
          <cell r="H110">
            <v>-63.546284</v>
          </cell>
          <cell r="I110">
            <v>63.709156</v>
          </cell>
          <cell r="J110">
            <v>71.216185999999993</v>
          </cell>
          <cell r="K110">
            <v>70.937354999999997</v>
          </cell>
          <cell r="L110">
            <v>130.18267800000001</v>
          </cell>
          <cell r="M110">
            <v>100.39502299999999</v>
          </cell>
          <cell r="N110">
            <v>-82.879295999999997</v>
          </cell>
          <cell r="O110">
            <v>-167.073162</v>
          </cell>
          <cell r="P110">
            <v>-20.832000000000001</v>
          </cell>
          <cell r="Q110">
            <v>-259.25900000000001</v>
          </cell>
          <cell r="R110">
            <v>82.159000000000006</v>
          </cell>
          <cell r="S110">
            <v>1727.3420000000001</v>
          </cell>
          <cell r="T110">
            <v>-919.53300000000002</v>
          </cell>
          <cell r="U110">
            <v>-1854.1020000000001</v>
          </cell>
          <cell r="V110">
            <v>-716.43399999999997</v>
          </cell>
          <cell r="Z110">
            <v>0.53455600000000003</v>
          </cell>
          <cell r="AA110">
            <v>-11.779968999999999</v>
          </cell>
          <cell r="AB110">
            <v>53.268680000000003</v>
          </cell>
          <cell r="AC110">
            <v>-1.6662079999999999</v>
          </cell>
          <cell r="AD110">
            <v>-28.059646999999998</v>
          </cell>
          <cell r="AE110">
            <v>-0.222381</v>
          </cell>
          <cell r="AF110">
            <v>-68.907214999999994</v>
          </cell>
          <cell r="AG110">
            <v>33.642958999999998</v>
          </cell>
          <cell r="AH110">
            <v>4.4893179999999999</v>
          </cell>
          <cell r="AI110">
            <v>10.645078</v>
          </cell>
          <cell r="AJ110">
            <v>15.949334</v>
          </cell>
          <cell r="AK110">
            <v>32.625425999999997</v>
          </cell>
          <cell r="AL110">
            <v>6.9232500000000003</v>
          </cell>
          <cell r="AM110">
            <v>14.520147</v>
          </cell>
          <cell r="AN110">
            <v>18.442723000000001</v>
          </cell>
          <cell r="AO110">
            <v>31.330065999999999</v>
          </cell>
          <cell r="AP110">
            <v>18.174913</v>
          </cell>
          <cell r="AQ110">
            <v>23.680356</v>
          </cell>
          <cell r="AR110">
            <v>4.8864169999999998</v>
          </cell>
          <cell r="AS110">
            <v>24.195668999999999</v>
          </cell>
          <cell r="AT110">
            <v>21.152622999999998</v>
          </cell>
          <cell r="AU110">
            <v>30.273745999999999</v>
          </cell>
          <cell r="AV110">
            <v>23.752824</v>
          </cell>
          <cell r="AW110">
            <v>55.003484999999998</v>
          </cell>
          <cell r="AX110">
            <v>16.673738</v>
          </cell>
          <cell r="AY110">
            <v>12.078329999999999</v>
          </cell>
          <cell r="AZ110">
            <v>57.448377999999998</v>
          </cell>
          <cell r="BA110">
            <v>14.194577000000001</v>
          </cell>
          <cell r="BB110">
            <v>-8.8134910000000009</v>
          </cell>
          <cell r="BC110">
            <v>-32.189362000000003</v>
          </cell>
          <cell r="BD110">
            <v>-17.726506000000001</v>
          </cell>
          <cell r="BE110">
            <v>-24.149937000000001</v>
          </cell>
          <cell r="BF110">
            <v>-60.536161999999997</v>
          </cell>
          <cell r="BG110">
            <v>-34.296999999999997</v>
          </cell>
          <cell r="BH110">
            <v>-13.337999999999999</v>
          </cell>
          <cell r="BI110">
            <v>-58.902000000000001</v>
          </cell>
          <cell r="BJ110">
            <v>-9.9220799999999993</v>
          </cell>
          <cell r="BK110">
            <v>4.8627599999999997</v>
          </cell>
          <cell r="BL110">
            <v>-5.9901299999999997</v>
          </cell>
          <cell r="BM110">
            <v>-9.7825500000000005</v>
          </cell>
          <cell r="BN110">
            <v>-10.845037</v>
          </cell>
          <cell r="BO110">
            <v>-57.838303000000003</v>
          </cell>
          <cell r="BP110">
            <v>-98.930645999999996</v>
          </cell>
          <cell r="BQ110">
            <v>-91.645014000000003</v>
          </cell>
          <cell r="BR110">
            <v>-105.239</v>
          </cell>
          <cell r="BS110">
            <v>-99.897999999999996</v>
          </cell>
          <cell r="BT110">
            <v>268.05799999999999</v>
          </cell>
          <cell r="BU110">
            <v>19.238</v>
          </cell>
          <cell r="BV110">
            <v>1918.585</v>
          </cell>
          <cell r="BW110">
            <v>-129.59599999999901</v>
          </cell>
          <cell r="BX110">
            <v>-65.501999999999995</v>
          </cell>
          <cell r="BY110">
            <v>3.855</v>
          </cell>
          <cell r="BZ110">
            <v>-225.23599999999999</v>
          </cell>
          <cell r="CA110">
            <v>-173.58799999999999</v>
          </cell>
          <cell r="CB110">
            <v>-301.39800000000002</v>
          </cell>
          <cell r="CC110">
            <v>-219.31100000000001</v>
          </cell>
          <cell r="CD110">
            <v>-1958.92</v>
          </cell>
          <cell r="CE110">
            <v>-74.637</v>
          </cell>
          <cell r="CF110">
            <v>-491.51799999999997</v>
          </cell>
          <cell r="CG110">
            <v>670.97299999999905</v>
          </cell>
          <cell r="CH110">
            <v>-716.43399999999997</v>
          </cell>
        </row>
        <row r="111">
          <cell r="B111" t="str">
            <v>Cash flow from financing</v>
          </cell>
          <cell r="C111" t="str">
            <v>CF_FIN</v>
          </cell>
          <cell r="D111" t="str">
            <v>USD</v>
          </cell>
          <cell r="G111">
            <v>50.070286000000003</v>
          </cell>
          <cell r="H111">
            <v>-55.246029</v>
          </cell>
          <cell r="I111">
            <v>48.909666000000001</v>
          </cell>
          <cell r="J111">
            <v>68.291071000000002</v>
          </cell>
          <cell r="K111">
            <v>60.337693000000002</v>
          </cell>
          <cell r="L111">
            <v>112.07631600000001</v>
          </cell>
          <cell r="M111">
            <v>92.357596999999998</v>
          </cell>
          <cell r="N111">
            <v>154.839225</v>
          </cell>
          <cell r="O111">
            <v>-178.28013899999999</v>
          </cell>
          <cell r="P111">
            <v>-28.035</v>
          </cell>
          <cell r="Q111">
            <v>-230.14400000000001</v>
          </cell>
          <cell r="R111">
            <v>441.57799999999997</v>
          </cell>
          <cell r="S111">
            <v>1809.6559999999999</v>
          </cell>
          <cell r="T111">
            <v>-327.755</v>
          </cell>
          <cell r="U111">
            <v>255.29999999999899</v>
          </cell>
          <cell r="V111">
            <v>-138.10499999999999</v>
          </cell>
          <cell r="W111">
            <v>0</v>
          </cell>
          <cell r="X111">
            <v>0</v>
          </cell>
          <cell r="Z111">
            <v>0.53455600000000003</v>
          </cell>
          <cell r="AA111">
            <v>-2.364322</v>
          </cell>
          <cell r="AB111">
            <v>46.903613</v>
          </cell>
          <cell r="AC111">
            <v>4.9964389999999996</v>
          </cell>
          <cell r="AD111">
            <v>-34.144342000000002</v>
          </cell>
          <cell r="AE111">
            <v>-1.177762</v>
          </cell>
          <cell r="AF111">
            <v>-53.082594999999998</v>
          </cell>
          <cell r="AG111">
            <v>33.158670000000001</v>
          </cell>
          <cell r="AH111">
            <v>4.9664359999999999</v>
          </cell>
          <cell r="AI111">
            <v>7.6194790000000001</v>
          </cell>
          <cell r="AJ111">
            <v>6.8282970000000001</v>
          </cell>
          <cell r="AK111">
            <v>29.495453999999999</v>
          </cell>
          <cell r="AL111">
            <v>3.7092580000000002</v>
          </cell>
          <cell r="AM111">
            <v>14.737276</v>
          </cell>
          <cell r="AN111">
            <v>18.536726999999999</v>
          </cell>
          <cell r="AO111">
            <v>31.30781</v>
          </cell>
          <cell r="AP111">
            <v>18.145140999999999</v>
          </cell>
          <cell r="AQ111">
            <v>20.121960000000001</v>
          </cell>
          <cell r="AR111">
            <v>1.4425110000000001</v>
          </cell>
          <cell r="AS111">
            <v>20.628081000000002</v>
          </cell>
          <cell r="AT111">
            <v>17.582775999999999</v>
          </cell>
          <cell r="AU111">
            <v>25.458470999999999</v>
          </cell>
          <cell r="AV111">
            <v>18.899781000000001</v>
          </cell>
          <cell r="AW111">
            <v>50.135288000000003</v>
          </cell>
          <cell r="AX111">
            <v>11.878759000000001</v>
          </cell>
          <cell r="AY111">
            <v>17.507633999999999</v>
          </cell>
          <cell r="AZ111">
            <v>58.162564000000003</v>
          </cell>
          <cell r="BA111">
            <v>4.8086399999999996</v>
          </cell>
          <cell r="BB111">
            <v>-21.498296</v>
          </cell>
          <cell r="BC111">
            <v>229.667889</v>
          </cell>
          <cell r="BD111">
            <v>-21.147314999999999</v>
          </cell>
          <cell r="BE111">
            <v>-32.183053000000001</v>
          </cell>
          <cell r="BF111">
            <v>-63.947139</v>
          </cell>
          <cell r="BG111">
            <v>-41.28</v>
          </cell>
          <cell r="BH111">
            <v>-8.89</v>
          </cell>
          <cell r="BI111">
            <v>-64.162999999999997</v>
          </cell>
          <cell r="BJ111">
            <v>-11.817080000000001</v>
          </cell>
          <cell r="BK111">
            <v>-3.24824</v>
          </cell>
          <cell r="BL111">
            <v>-4.5371300000000003</v>
          </cell>
          <cell r="BM111">
            <v>-8.4325500000000009</v>
          </cell>
          <cell r="BN111">
            <v>-10.028036999999999</v>
          </cell>
          <cell r="BO111">
            <v>-60.479303000000002</v>
          </cell>
          <cell r="BP111">
            <v>-96.355645999999993</v>
          </cell>
          <cell r="BQ111">
            <v>-63.281013999999999</v>
          </cell>
          <cell r="BR111">
            <v>-31.577999999999999</v>
          </cell>
          <cell r="BS111">
            <v>-69.298000000000002</v>
          </cell>
          <cell r="BT111">
            <v>484.37099999999998</v>
          </cell>
          <cell r="BU111">
            <v>58.082999999999998</v>
          </cell>
          <cell r="BV111">
            <v>1926.6310000000001</v>
          </cell>
          <cell r="BW111">
            <v>-90.165999999999002</v>
          </cell>
          <cell r="BX111">
            <v>-116.133</v>
          </cell>
          <cell r="BY111">
            <v>89.323999999999998</v>
          </cell>
          <cell r="BZ111">
            <v>-109.92400000000001</v>
          </cell>
          <cell r="CA111">
            <v>96.191000000000003</v>
          </cell>
          <cell r="CB111">
            <v>-267.47899999999998</v>
          </cell>
          <cell r="CC111">
            <v>-46.542999999999999</v>
          </cell>
          <cell r="CD111">
            <v>-1193.751</v>
          </cell>
          <cell r="CE111">
            <v>119.19199999999999</v>
          </cell>
          <cell r="CF111">
            <v>-124.25700000000001</v>
          </cell>
          <cell r="CG111">
            <v>1454.116</v>
          </cell>
          <cell r="CH111">
            <v>-138.10499999999999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</row>
        <row r="112">
          <cell r="B112" t="str">
            <v>Total cash flow</v>
          </cell>
          <cell r="C112" t="str">
            <v>TOT_CF</v>
          </cell>
          <cell r="D112" t="str">
            <v>USD</v>
          </cell>
          <cell r="G112">
            <v>66.876363999999995</v>
          </cell>
          <cell r="H112">
            <v>-18.863902</v>
          </cell>
          <cell r="I112">
            <v>15.270075</v>
          </cell>
          <cell r="J112">
            <v>-2.2103549999999998</v>
          </cell>
          <cell r="K112">
            <v>80.137065000000007</v>
          </cell>
          <cell r="L112">
            <v>52.873510000000003</v>
          </cell>
          <cell r="M112">
            <v>21.694510999999999</v>
          </cell>
          <cell r="N112">
            <v>155.075447</v>
          </cell>
          <cell r="O112">
            <v>-2.9607649999999999</v>
          </cell>
          <cell r="P112">
            <v>118.468</v>
          </cell>
          <cell r="Q112">
            <v>110.23099999999999</v>
          </cell>
          <cell r="R112">
            <v>328.54399999999998</v>
          </cell>
          <cell r="S112">
            <v>2122.4290000000001</v>
          </cell>
          <cell r="T112">
            <v>700.86500000000001</v>
          </cell>
          <cell r="U112">
            <v>707.95499999999902</v>
          </cell>
          <cell r="V112">
            <v>-321.92925040980998</v>
          </cell>
          <cell r="W112">
            <v>112.932952128963</v>
          </cell>
          <cell r="X112">
            <v>351.92581922774599</v>
          </cell>
          <cell r="Z112">
            <v>0</v>
          </cell>
          <cell r="AA112">
            <v>16.236407</v>
          </cell>
          <cell r="AB112">
            <v>46.673189999999998</v>
          </cell>
          <cell r="AC112">
            <v>5.0678169999999998</v>
          </cell>
          <cell r="AD112">
            <v>-16.107824000000001</v>
          </cell>
          <cell r="AE112">
            <v>-2.45221</v>
          </cell>
          <cell r="AF112">
            <v>-18.524788999999998</v>
          </cell>
          <cell r="AG112">
            <v>18.220921000000001</v>
          </cell>
          <cell r="AH112">
            <v>-2.7531089999999998</v>
          </cell>
          <cell r="AI112">
            <v>1.6618839999999999</v>
          </cell>
          <cell r="AJ112">
            <v>5.1772960000000001</v>
          </cell>
          <cell r="AK112">
            <v>11.184004</v>
          </cell>
          <cell r="AL112">
            <v>-22.671426</v>
          </cell>
          <cell r="AM112">
            <v>1.1361790000000001</v>
          </cell>
          <cell r="AN112">
            <v>8.1880129999999998</v>
          </cell>
          <cell r="AO112">
            <v>11.136879</v>
          </cell>
          <cell r="AP112">
            <v>-8.0257690000000004</v>
          </cell>
          <cell r="AQ112">
            <v>62.486688000000001</v>
          </cell>
          <cell r="AR112">
            <v>10.027760000000001</v>
          </cell>
          <cell r="AS112">
            <v>15.648386</v>
          </cell>
          <cell r="AT112">
            <v>16.286791000000001</v>
          </cell>
          <cell r="AU112">
            <v>12.014818</v>
          </cell>
          <cell r="AV112">
            <v>6.9504380000000001</v>
          </cell>
          <cell r="AW112">
            <v>17.621462999999999</v>
          </cell>
          <cell r="AX112">
            <v>2.529102</v>
          </cell>
          <cell r="AY112">
            <v>4.7783790000000002</v>
          </cell>
          <cell r="AZ112">
            <v>16.935884999999999</v>
          </cell>
          <cell r="BA112">
            <v>-2.5488550000000001</v>
          </cell>
          <cell r="BB112">
            <v>1.652075</v>
          </cell>
          <cell r="BC112">
            <v>272.21838000000002</v>
          </cell>
          <cell r="BD112">
            <v>-83.401268999999999</v>
          </cell>
          <cell r="BE112">
            <v>-35.393738999999997</v>
          </cell>
          <cell r="BF112">
            <v>-4.1337650000000004</v>
          </cell>
          <cell r="BG112">
            <v>-30.268000000000001</v>
          </cell>
          <cell r="BH112">
            <v>3.4870000000000001</v>
          </cell>
          <cell r="BI112">
            <v>27.954000000000001</v>
          </cell>
          <cell r="BJ112">
            <v>-35.348080000000003</v>
          </cell>
          <cell r="BK112">
            <v>57.83276</v>
          </cell>
          <cell r="BL112">
            <v>75.450869999999995</v>
          </cell>
          <cell r="BM112">
            <v>20.532450000000001</v>
          </cell>
          <cell r="BN112">
            <v>62.661963</v>
          </cell>
          <cell r="BO112">
            <v>29.998697</v>
          </cell>
          <cell r="BP112">
            <v>42.241354000000001</v>
          </cell>
          <cell r="BQ112">
            <v>-24.671014</v>
          </cell>
          <cell r="BR112">
            <v>-87.834999999999994</v>
          </cell>
          <cell r="BS112">
            <v>83.585999999999999</v>
          </cell>
          <cell r="BT112">
            <v>551.32799999999997</v>
          </cell>
          <cell r="BU112">
            <v>-218.535</v>
          </cell>
          <cell r="BV112">
            <v>2028.482</v>
          </cell>
          <cell r="BW112">
            <v>-37.042000000000002</v>
          </cell>
          <cell r="BX112">
            <v>265.47800000000001</v>
          </cell>
          <cell r="BY112">
            <v>-134.489</v>
          </cell>
          <cell r="BZ112">
            <v>-224.95699999999999</v>
          </cell>
          <cell r="CA112">
            <v>964.52200000000005</v>
          </cell>
          <cell r="CB112">
            <v>23.378</v>
          </cell>
          <cell r="CC112">
            <v>-62.077999999999001</v>
          </cell>
          <cell r="CD112">
            <v>-1581.098</v>
          </cell>
          <cell r="CE112">
            <v>161.024</v>
          </cell>
          <cell r="CF112">
            <v>134.97300000000001</v>
          </cell>
          <cell r="CG112">
            <v>1993.056</v>
          </cell>
          <cell r="CH112">
            <v>-631.48500000000001</v>
          </cell>
          <cell r="CI112">
            <v>-2.2240975220169998</v>
          </cell>
          <cell r="CJ112">
            <v>-83.187456033987999</v>
          </cell>
          <cell r="CK112">
            <v>394.96730314619401</v>
          </cell>
          <cell r="CL112">
            <v>-537.00525575296297</v>
          </cell>
          <cell r="CM112">
            <v>74.665352573915001</v>
          </cell>
          <cell r="CN112">
            <v>-42.663616642398999</v>
          </cell>
          <cell r="CO112">
            <v>617.93647195041001</v>
          </cell>
          <cell r="CP112">
            <v>-810.39836955652197</v>
          </cell>
          <cell r="CQ112">
            <v>117.247994870958</v>
          </cell>
          <cell r="CR112">
            <v>-10.170222330145</v>
          </cell>
          <cell r="CS112">
            <v>1055.2464162434501</v>
          </cell>
        </row>
        <row r="113">
          <cell r="A113" t="str">
            <v>Additional Cash Flow Items</v>
          </cell>
        </row>
        <row r="114">
          <cell r="B114" t="str">
            <v>Associate and JV add-back</v>
          </cell>
          <cell r="C114" t="str">
            <v>ASSOC_JV_ADDBK</v>
          </cell>
          <cell r="D114" t="str">
            <v>USD</v>
          </cell>
        </row>
        <row r="115">
          <cell r="B115" t="str">
            <v>Profit/(loss) on sale of assets</v>
          </cell>
          <cell r="C115" t="str">
            <v>PL_SALE_ASSETS</v>
          </cell>
          <cell r="D115" t="str">
            <v>USD</v>
          </cell>
        </row>
        <row r="116">
          <cell r="B116" t="str">
            <v>Other non-cash adjustments</v>
          </cell>
          <cell r="C116" t="str">
            <v>OTH_NONCASH_ADJ</v>
          </cell>
          <cell r="D116" t="str">
            <v>USD</v>
          </cell>
        </row>
        <row r="117">
          <cell r="B117" t="str">
            <v>Other DACF adjustments</v>
          </cell>
          <cell r="C117" t="str">
            <v>OTH_DACF_ADJ</v>
          </cell>
          <cell r="D117" t="str">
            <v>USD</v>
          </cell>
        </row>
        <row r="118">
          <cell r="B118" t="str">
            <v>Change in LT deferred income taxes (Cash flow)</v>
          </cell>
          <cell r="C118" t="str">
            <v>CHG_DEF_TAX_CF</v>
          </cell>
          <cell r="D118" t="str">
            <v>USD</v>
          </cell>
        </row>
        <row r="119">
          <cell r="B119" t="str">
            <v>Other items/adjustments for computing cash tax rate (except def taxes)</v>
          </cell>
          <cell r="C119" t="str">
            <v>OTH_ADJ_CASH_TAX</v>
          </cell>
          <cell r="D119" t="str">
            <v>USD</v>
          </cell>
        </row>
        <row r="120">
          <cell r="B120" t="str">
            <v>Cash interest expense</v>
          </cell>
          <cell r="C120" t="str">
            <v>CASH_INT_EXP</v>
          </cell>
          <cell r="D120" t="str">
            <v>USD</v>
          </cell>
        </row>
        <row r="121">
          <cell r="B121" t="str">
            <v>Cash tax expense</v>
          </cell>
          <cell r="C121" t="str">
            <v>CASH_TAX_EXP</v>
          </cell>
          <cell r="D121" t="str">
            <v>USD</v>
          </cell>
        </row>
        <row r="122">
          <cell r="B122" t="str">
            <v>Dividends received from associates/JVs</v>
          </cell>
          <cell r="C122" t="str">
            <v>DIVDS_ASSOC_JV</v>
          </cell>
          <cell r="D122" t="str">
            <v>USD</v>
          </cell>
        </row>
        <row r="123">
          <cell r="B123" t="str">
            <v>Capex maintenance</v>
          </cell>
          <cell r="C123" t="str">
            <v>CAPEX_MAINTENANCE</v>
          </cell>
          <cell r="D123" t="str">
            <v>USD</v>
          </cell>
        </row>
        <row r="124">
          <cell r="B124" t="str">
            <v>Capex expansion</v>
          </cell>
          <cell r="C124" t="str">
            <v>CAPEX_EXPANSION</v>
          </cell>
          <cell r="D124" t="str">
            <v>USD</v>
          </cell>
        </row>
        <row r="125">
          <cell r="B125" t="str">
            <v>Non-PP&amp;E capex</v>
          </cell>
          <cell r="C125" t="str">
            <v>NONPPE_CAPEX</v>
          </cell>
          <cell r="D125" t="str">
            <v>USD</v>
          </cell>
        </row>
        <row r="126">
          <cell r="B126" t="str">
            <v>Dividends paid to minorities</v>
          </cell>
          <cell r="C126" t="str">
            <v>DIVDS_PD_MINORITIES</v>
          </cell>
          <cell r="D126" t="str">
            <v>USD</v>
          </cell>
        </row>
        <row r="127">
          <cell r="A127" t="str">
            <v>Other Items</v>
          </cell>
        </row>
        <row r="128">
          <cell r="B128" t="str">
            <v>Number of employees</v>
          </cell>
          <cell r="C128" t="str">
            <v>EMPLOYEES</v>
          </cell>
        </row>
        <row r="129">
          <cell r="B129" t="str">
            <v>Average Household Income of customers (USD '000s)</v>
          </cell>
          <cell r="C129" t="str">
            <v>AVG_HSHLD_INC_CUST</v>
          </cell>
        </row>
        <row r="130">
          <cell r="B130" t="str">
            <v>Average Age of customers</v>
          </cell>
          <cell r="C130" t="str">
            <v>AVG_AGE_CUST</v>
          </cell>
        </row>
        <row r="131">
          <cell r="A131" t="str">
            <v>Operating Metrics</v>
          </cell>
        </row>
        <row r="132">
          <cell r="B132" t="str">
            <v>Same store sales growth</v>
          </cell>
          <cell r="C132" t="str">
            <v>RETAIL_SSS_PCT_CHG</v>
          </cell>
        </row>
        <row r="133">
          <cell r="B133" t="str">
            <v>Number of store locations</v>
          </cell>
          <cell r="C133" t="str">
            <v>RETAIL_NUM_STORES</v>
          </cell>
        </row>
        <row r="134">
          <cell r="B134" t="str">
            <v>Sales from retail activity/average store locations</v>
          </cell>
          <cell r="C134" t="str">
            <v>RETAIL_SALES_AVG_STORE</v>
          </cell>
          <cell r="D134" t="str">
            <v>USD</v>
          </cell>
        </row>
        <row r="135">
          <cell r="B135" t="str">
            <v>Square footage of retail locations (000s)</v>
          </cell>
          <cell r="C135" t="str">
            <v>RETAIL_SQ_FT</v>
          </cell>
        </row>
        <row r="136">
          <cell r="B136" t="str">
            <v>Sales/average square footage of retail space</v>
          </cell>
          <cell r="C136" t="str">
            <v>RETAIL_SALES_AVG_SQFT</v>
          </cell>
          <cell r="D136" t="str">
            <v>USD</v>
          </cell>
        </row>
        <row r="137">
          <cell r="A137" t="str">
            <v>Geographical Breakdown</v>
          </cell>
        </row>
        <row r="138">
          <cell r="B138" t="str">
            <v>Sales - % Canada</v>
          </cell>
          <cell r="C138" t="str">
            <v>SALES_CANADA</v>
          </cell>
        </row>
        <row r="139">
          <cell r="B139" t="str">
            <v>Sales - % United States</v>
          </cell>
          <cell r="C139" t="str">
            <v>SALES_US</v>
          </cell>
        </row>
        <row r="140">
          <cell r="B140" t="str">
            <v>Sales - % Other North Americas</v>
          </cell>
          <cell r="C140" t="str">
            <v>SALES_OTH_NO_AMER</v>
          </cell>
        </row>
        <row r="141">
          <cell r="B141" t="str">
            <v>Sales - % Argentina</v>
          </cell>
          <cell r="C141" t="str">
            <v>SALES_ARGENTINA</v>
          </cell>
          <cell r="G141">
            <v>0.13324655878300001</v>
          </cell>
          <cell r="H141">
            <v>0.133223405012</v>
          </cell>
          <cell r="I141">
            <v>0.14893206929800001</v>
          </cell>
          <cell r="J141">
            <v>0.184078775128</v>
          </cell>
          <cell r="K141">
            <v>0.18972546313899999</v>
          </cell>
          <cell r="L141">
            <v>0.236919930518</v>
          </cell>
          <cell r="M141">
            <v>0.25841031368799999</v>
          </cell>
          <cell r="N141">
            <v>0.27078212322200002</v>
          </cell>
          <cell r="O141">
            <v>0.37591273914599999</v>
          </cell>
          <cell r="P141">
            <v>0.31051781391700001</v>
          </cell>
          <cell r="Q141">
            <v>0.29534204650099999</v>
          </cell>
          <cell r="R141">
            <v>0.26156511325999998</v>
          </cell>
          <cell r="S141">
            <v>0.19872369371099999</v>
          </cell>
          <cell r="T141">
            <v>0.24670437993</v>
          </cell>
          <cell r="U141">
            <v>0.21657072041</v>
          </cell>
          <cell r="V141">
            <v>0.20953094598999999</v>
          </cell>
          <cell r="W141">
            <v>0.16490239717399999</v>
          </cell>
          <cell r="X141">
            <v>0.13902786290999999</v>
          </cell>
          <cell r="Z141">
            <v>0.13414902435000001</v>
          </cell>
          <cell r="AA141">
            <v>0.13357020670299999</v>
          </cell>
          <cell r="AB141">
            <v>0.13673369406200001</v>
          </cell>
          <cell r="AC141">
            <v>0.129509541792</v>
          </cell>
          <cell r="AD141">
            <v>0.12226985932700001</v>
          </cell>
          <cell r="AE141">
            <v>0.123349404964</v>
          </cell>
          <cell r="AF141">
            <v>0.134268893818</v>
          </cell>
          <cell r="AG141">
            <v>0.15158491969099999</v>
          </cell>
          <cell r="AH141">
            <v>0.153635295734</v>
          </cell>
          <cell r="AI141">
            <v>0.13566716710900001</v>
          </cell>
          <cell r="AJ141">
            <v>0.14847137338499999</v>
          </cell>
          <cell r="AK141">
            <v>0.15737451764999999</v>
          </cell>
          <cell r="AL141">
            <v>0.18186005268800001</v>
          </cell>
          <cell r="AM141">
            <v>0.18000764459099999</v>
          </cell>
          <cell r="AN141">
            <v>0.19307267106100001</v>
          </cell>
          <cell r="AO141">
            <v>0.181069567574</v>
          </cell>
          <cell r="AP141">
            <v>0.17214430771100001</v>
          </cell>
          <cell r="AQ141">
            <v>0.17861345703000001</v>
          </cell>
          <cell r="AR141">
            <v>0.19390704264899999</v>
          </cell>
          <cell r="AS141">
            <v>0.20719052454299999</v>
          </cell>
          <cell r="AT141">
            <v>0.21635219859900001</v>
          </cell>
          <cell r="AU141">
            <v>0.23143036497200001</v>
          </cell>
          <cell r="AV141">
            <v>0.24800665764800001</v>
          </cell>
          <cell r="AW141">
            <v>0.24782647562400001</v>
          </cell>
          <cell r="AX141">
            <v>0.24940920604799999</v>
          </cell>
          <cell r="AY141">
            <v>0.258512721133</v>
          </cell>
          <cell r="AZ141">
            <v>0.26930400983300001</v>
          </cell>
          <cell r="BA141">
            <v>0.255235834173</v>
          </cell>
          <cell r="BB141">
            <v>0.24233993771599999</v>
          </cell>
          <cell r="BC141">
            <v>0.252312553971</v>
          </cell>
          <cell r="BD141">
            <v>0.27682870900700002</v>
          </cell>
          <cell r="BE141">
            <v>0.30066643635500001</v>
          </cell>
          <cell r="BF141">
            <v>0.32034310414700001</v>
          </cell>
          <cell r="BG141">
            <v>0.36827507549499999</v>
          </cell>
          <cell r="BH141">
            <v>0.39847961053399999</v>
          </cell>
          <cell r="BI141">
            <v>0.40690082553200002</v>
          </cell>
          <cell r="BJ141">
            <v>0.30577935672099998</v>
          </cell>
          <cell r="BK141">
            <v>0.33910360441600002</v>
          </cell>
          <cell r="BL141">
            <v>0.30323114443799998</v>
          </cell>
          <cell r="BM141">
            <v>0.29772705101899999</v>
          </cell>
          <cell r="BN141">
            <v>0.26464047442499999</v>
          </cell>
          <cell r="BO141">
            <v>0.30996829869699999</v>
          </cell>
          <cell r="BP141">
            <v>0.299344262295</v>
          </cell>
          <cell r="BQ141">
            <v>0.30346934614999999</v>
          </cell>
          <cell r="BR141">
            <v>0.31759072329400001</v>
          </cell>
          <cell r="BS141">
            <v>0.298499897131</v>
          </cell>
          <cell r="BT141">
            <v>0.23562757366699999</v>
          </cell>
          <cell r="BU141">
            <v>0.21214011527500001</v>
          </cell>
          <cell r="BV141">
            <v>0.19793570720000001</v>
          </cell>
          <cell r="BW141">
            <v>0.208921909904</v>
          </cell>
          <cell r="BX141">
            <v>0.19269821949499999</v>
          </cell>
          <cell r="BY141">
            <v>0.196419540511</v>
          </cell>
          <cell r="BZ141">
            <v>0.20376757231699999</v>
          </cell>
          <cell r="CA141">
            <v>0.27232290757099997</v>
          </cell>
          <cell r="CB141">
            <v>0.25521701513200001</v>
          </cell>
          <cell r="CC141">
            <v>0.24368971991300001</v>
          </cell>
          <cell r="CD141">
            <v>0.21563200746399999</v>
          </cell>
          <cell r="CE141">
            <v>0.214984583762</v>
          </cell>
          <cell r="CF141">
            <v>0.21163884719500001</v>
          </cell>
          <cell r="CG141">
            <v>0.22274477816900001</v>
          </cell>
          <cell r="CH141">
            <v>0.23042704626300001</v>
          </cell>
          <cell r="CI141">
            <v>0.22708747826699999</v>
          </cell>
          <cell r="CJ141">
            <v>0.20999975826299999</v>
          </cell>
          <cell r="CK141">
            <v>0.17769585228699999</v>
          </cell>
          <cell r="CL141">
            <v>0.182876312362</v>
          </cell>
          <cell r="CM141">
            <v>0.18165300331000001</v>
          </cell>
          <cell r="CN141">
            <v>0.15536587823799999</v>
          </cell>
          <cell r="CO141">
            <v>0.146868424458</v>
          </cell>
          <cell r="CP141">
            <v>0.15282548617</v>
          </cell>
          <cell r="CQ141">
            <v>0.153039607632</v>
          </cell>
          <cell r="CR141">
            <v>0.13102876958000001</v>
          </cell>
          <cell r="CS141">
            <v>0.124911328689</v>
          </cell>
        </row>
        <row r="142">
          <cell r="B142" t="str">
            <v>Sales - % Brazil</v>
          </cell>
          <cell r="C142" t="str">
            <v>SALES_BRAZIL</v>
          </cell>
          <cell r="G142">
            <v>0.44123145149600002</v>
          </cell>
          <cell r="H142">
            <v>0.3686247278</v>
          </cell>
          <cell r="I142">
            <v>0.45781663193</v>
          </cell>
          <cell r="J142">
            <v>0.56675667275300001</v>
          </cell>
          <cell r="K142">
            <v>0.55499577202600003</v>
          </cell>
          <cell r="L142">
            <v>0.48083210159500001</v>
          </cell>
          <cell r="M142">
            <v>0.43672617587399998</v>
          </cell>
          <cell r="N142">
            <v>0.49161240154899999</v>
          </cell>
          <cell r="O142">
            <v>0.44587853875799999</v>
          </cell>
          <cell r="P142">
            <v>0.53884670225800002</v>
          </cell>
          <cell r="Q142">
            <v>0.56780730107900002</v>
          </cell>
          <cell r="R142">
            <v>0.60165539890499997</v>
          </cell>
          <cell r="S142">
            <v>0.63645912536399996</v>
          </cell>
          <cell r="T142">
            <v>0.55217379365399999</v>
          </cell>
          <cell r="U142">
            <v>0.55302854877999996</v>
          </cell>
          <cell r="V142">
            <v>0.55302076558699997</v>
          </cell>
          <cell r="W142">
            <v>0.56637244080399995</v>
          </cell>
          <cell r="X142">
            <v>0.58019433863199998</v>
          </cell>
          <cell r="Z142">
            <v>0.46775401706600001</v>
          </cell>
          <cell r="AA142">
            <v>0.46761336253399999</v>
          </cell>
          <cell r="AB142">
            <v>0.42699024084499998</v>
          </cell>
          <cell r="AC142">
            <v>0.41846044629399998</v>
          </cell>
          <cell r="AD142">
            <v>0.41176374523100001</v>
          </cell>
          <cell r="AE142">
            <v>0.39596196371800002</v>
          </cell>
          <cell r="AF142">
            <v>0.37065823812100002</v>
          </cell>
          <cell r="AG142">
            <v>0.30080994054999999</v>
          </cell>
          <cell r="AH142">
            <v>0.30561363429100002</v>
          </cell>
          <cell r="AI142">
            <v>0.30814134116699998</v>
          </cell>
          <cell r="AJ142">
            <v>0.53769275275799999</v>
          </cell>
          <cell r="AK142">
            <v>0.60061323893100005</v>
          </cell>
          <cell r="AL142">
            <v>0.57363406420200003</v>
          </cell>
          <cell r="AM142">
            <v>0.58619723802500001</v>
          </cell>
          <cell r="AN142">
            <v>0.55544035036999995</v>
          </cell>
          <cell r="AO142">
            <v>0.55546589459200002</v>
          </cell>
          <cell r="AP142">
            <v>0.56497531031199999</v>
          </cell>
          <cell r="AQ142">
            <v>0.57557208204999999</v>
          </cell>
          <cell r="AR142">
            <v>0.56357908860499994</v>
          </cell>
          <cell r="AS142">
            <v>0.52328924179900005</v>
          </cell>
          <cell r="AT142">
            <v>0.50354269345000002</v>
          </cell>
          <cell r="AU142">
            <v>0.49756683223999998</v>
          </cell>
          <cell r="AV142">
            <v>0.47500319327899998</v>
          </cell>
          <cell r="AW142">
            <v>0.453637979739</v>
          </cell>
          <cell r="AX142">
            <v>0.464982581241</v>
          </cell>
          <cell r="AY142">
            <v>0.45564809945099999</v>
          </cell>
          <cell r="AZ142">
            <v>0.42471019422099998</v>
          </cell>
          <cell r="BA142">
            <v>0.41038162240800002</v>
          </cell>
          <cell r="BB142">
            <v>0.45443789355600001</v>
          </cell>
          <cell r="BC142">
            <v>0.48085522955100002</v>
          </cell>
          <cell r="BD142">
            <v>0.52844419837500001</v>
          </cell>
          <cell r="BE142">
            <v>0.49321677271100001</v>
          </cell>
          <cell r="BF142">
            <v>0.46285289747399999</v>
          </cell>
          <cell r="BG142">
            <v>0.47219954119500002</v>
          </cell>
          <cell r="BH142">
            <v>0.44034961841999998</v>
          </cell>
          <cell r="BI142">
            <v>0.41465816789499998</v>
          </cell>
          <cell r="BJ142">
            <v>0.49165767937600002</v>
          </cell>
          <cell r="BK142">
            <v>0.51541744304899995</v>
          </cell>
          <cell r="BL142">
            <v>0.56747542744799995</v>
          </cell>
          <cell r="BM142">
            <v>0.56033557701699999</v>
          </cell>
          <cell r="BN142">
            <v>0.59229058561900005</v>
          </cell>
          <cell r="BO142">
            <v>0.55371609721699999</v>
          </cell>
          <cell r="BP142">
            <v>0.57901639344300004</v>
          </cell>
          <cell r="BQ142">
            <v>0.55098455927300005</v>
          </cell>
          <cell r="BR142">
            <v>0.57373448482099998</v>
          </cell>
          <cell r="BS142">
            <v>0.58393688297099999</v>
          </cell>
          <cell r="BT142">
            <v>0.62155870986600004</v>
          </cell>
          <cell r="BU142">
            <v>0.619956123443</v>
          </cell>
          <cell r="BV142">
            <v>0.63825062794200005</v>
          </cell>
          <cell r="BW142">
            <v>0.62514993342400005</v>
          </cell>
          <cell r="BX142">
            <v>0.64663508177899998</v>
          </cell>
          <cell r="BY142">
            <v>0.63524458266799999</v>
          </cell>
          <cell r="BZ142">
            <v>0.60949622061999997</v>
          </cell>
          <cell r="CA142">
            <v>0.52973180975199996</v>
          </cell>
          <cell r="CB142">
            <v>0.54738831371499996</v>
          </cell>
          <cell r="CC142">
            <v>0.54288584529200001</v>
          </cell>
          <cell r="CD142">
            <v>0.55767566402900004</v>
          </cell>
          <cell r="CE142">
            <v>0.55856115107899995</v>
          </cell>
          <cell r="CF142">
            <v>0.57208476988900003</v>
          </cell>
          <cell r="CG142">
            <v>0.52898910532599996</v>
          </cell>
          <cell r="CH142">
            <v>0.55693950177899998</v>
          </cell>
          <cell r="CI142">
            <v>0.53692813302800002</v>
          </cell>
          <cell r="CJ142">
            <v>0.55400618799800005</v>
          </cell>
          <cell r="CK142">
            <v>0.56325891300999997</v>
          </cell>
          <cell r="CL142">
            <v>0.56434172245500003</v>
          </cell>
          <cell r="CM142">
            <v>0.54590533508200001</v>
          </cell>
          <cell r="CN142">
            <v>0.57363146046299995</v>
          </cell>
          <cell r="CO142">
            <v>0.57792650482899999</v>
          </cell>
          <cell r="CP142">
            <v>0.58109405242699996</v>
          </cell>
          <cell r="CQ142">
            <v>0.56139274869300004</v>
          </cell>
          <cell r="CR142">
            <v>0.58622222003900004</v>
          </cell>
          <cell r="CS142">
            <v>0.58937169116900001</v>
          </cell>
        </row>
        <row r="143">
          <cell r="B143" t="str">
            <v>Sales - % Chile</v>
          </cell>
          <cell r="C143" t="str">
            <v>SALES_CHILE</v>
          </cell>
        </row>
        <row r="144">
          <cell r="B144" t="str">
            <v>Sales - % Colombia</v>
          </cell>
          <cell r="C144" t="str">
            <v>SALES_COLOMBIA</v>
          </cell>
        </row>
        <row r="145">
          <cell r="B145" t="str">
            <v>Sales - % Mexico</v>
          </cell>
          <cell r="C145" t="str">
            <v>SALES_MEXICO</v>
          </cell>
          <cell r="G145">
            <v>0.113103898122</v>
          </cell>
          <cell r="H145">
            <v>9.1035210098999994E-2</v>
          </cell>
          <cell r="I145">
            <v>8.4527852875000004E-2</v>
          </cell>
          <cell r="J145">
            <v>8.7443820928999993E-2</v>
          </cell>
          <cell r="K145">
            <v>7.4516080390999995E-2</v>
          </cell>
          <cell r="L145">
            <v>7.2235069809000005E-2</v>
          </cell>
          <cell r="M145">
            <v>6.9496084858000004E-2</v>
          </cell>
          <cell r="N145">
            <v>6.7675560847999999E-2</v>
          </cell>
          <cell r="O145">
            <v>6.1987243515999997E-2</v>
          </cell>
          <cell r="P145">
            <v>5.4832092999E-2</v>
          </cell>
          <cell r="Q145">
            <v>4.2211445134999998E-2</v>
          </cell>
          <cell r="R145">
            <v>7.5779371834999998E-2</v>
          </cell>
          <cell r="S145">
            <v>0.119815060136</v>
          </cell>
          <cell r="T145">
            <v>0.14474108039200001</v>
          </cell>
          <cell r="U145">
            <v>0.165835361909</v>
          </cell>
          <cell r="V145">
            <v>0.166258377194</v>
          </cell>
          <cell r="W145">
            <v>0.17245382561799999</v>
          </cell>
          <cell r="X145">
            <v>0.17411020964000001</v>
          </cell>
          <cell r="Z145">
            <v>0.13255916687300001</v>
          </cell>
          <cell r="AA145">
            <v>0.118892887727</v>
          </cell>
          <cell r="AB145">
            <v>0.10877810784399999</v>
          </cell>
          <cell r="AC145">
            <v>0.10078020090000001</v>
          </cell>
          <cell r="AD145">
            <v>0.10193379293800001</v>
          </cell>
          <cell r="AE145">
            <v>9.0185204546E-2</v>
          </cell>
          <cell r="AF145">
            <v>8.8444687780999995E-2</v>
          </cell>
          <cell r="AG145">
            <v>8.5632297460000006E-2</v>
          </cell>
          <cell r="AH145">
            <v>8.8759282581999999E-2</v>
          </cell>
          <cell r="AI145">
            <v>8.0862658387999997E-2</v>
          </cell>
          <cell r="AJ145">
            <v>8.1423556337000005E-2</v>
          </cell>
          <cell r="AK145">
            <v>8.8000265295999996E-2</v>
          </cell>
          <cell r="AL145">
            <v>9.7304170637000004E-2</v>
          </cell>
          <cell r="AM145">
            <v>8.8922482701999997E-2</v>
          </cell>
          <cell r="AN145">
            <v>8.4406053413000004E-2</v>
          </cell>
          <cell r="AO145">
            <v>8.1656559106999996E-2</v>
          </cell>
          <cell r="AP145">
            <v>8.5166958597999998E-2</v>
          </cell>
          <cell r="AQ145">
            <v>7.7403249091999998E-2</v>
          </cell>
          <cell r="AR145">
            <v>6.8708802198999996E-2</v>
          </cell>
          <cell r="AS145">
            <v>7.0111226708999996E-2</v>
          </cell>
          <cell r="AT145">
            <v>7.8626451326000005E-2</v>
          </cell>
          <cell r="AU145">
            <v>6.8060960609999999E-2</v>
          </cell>
          <cell r="AV145">
            <v>6.92539192E-2</v>
          </cell>
          <cell r="AW145">
            <v>7.3445829823000006E-2</v>
          </cell>
          <cell r="AX145">
            <v>7.5835914827000001E-2</v>
          </cell>
          <cell r="AY145">
            <v>6.9739070129999997E-2</v>
          </cell>
          <cell r="AZ145">
            <v>6.6174316191000004E-2</v>
          </cell>
          <cell r="BA145">
            <v>6.7492337954000003E-2</v>
          </cell>
          <cell r="BB145">
            <v>7.0055664247999999E-2</v>
          </cell>
          <cell r="BC145">
            <v>7.1064870587000006E-2</v>
          </cell>
          <cell r="BD145">
            <v>6.6589150585000006E-2</v>
          </cell>
          <cell r="BE145">
            <v>6.4200425101000005E-2</v>
          </cell>
          <cell r="BF145">
            <v>6.3487775226000007E-2</v>
          </cell>
          <cell r="BG145">
            <v>6.4744611635999996E-2</v>
          </cell>
          <cell r="BH145">
            <v>5.8704585480000002E-2</v>
          </cell>
          <cell r="BI145">
            <v>6.1466702078E-2</v>
          </cell>
          <cell r="BJ145">
            <v>7.0418067626999994E-2</v>
          </cell>
          <cell r="BK145">
            <v>5.7602532508000001E-2</v>
          </cell>
          <cell r="BL145">
            <v>5.1549294554000001E-2</v>
          </cell>
          <cell r="BM145">
            <v>4.6044288362000002E-2</v>
          </cell>
          <cell r="BN145">
            <v>4.2253521127000003E-2</v>
          </cell>
          <cell r="BO145">
            <v>3.7689327228000002E-2</v>
          </cell>
          <cell r="BP145">
            <v>3.7704918033000002E-2</v>
          </cell>
          <cell r="BQ145">
            <v>4.9603579097999999E-2</v>
          </cell>
          <cell r="BR145">
            <v>5.3165968794999997E-2</v>
          </cell>
          <cell r="BS145">
            <v>5.2299352669000002E-2</v>
          </cell>
          <cell r="BT145">
            <v>8.1518572622999996E-2</v>
          </cell>
          <cell r="BU145">
            <v>0.106371446127</v>
          </cell>
          <cell r="BV145">
            <v>0.115163475948</v>
          </cell>
          <cell r="BW145">
            <v>0.118081512429</v>
          </cell>
          <cell r="BX145">
            <v>0.11834217478</v>
          </cell>
          <cell r="BY145">
            <v>0.12580253340299999</v>
          </cell>
          <cell r="BZ145">
            <v>0.145306406621</v>
          </cell>
          <cell r="CA145">
            <v>0.14333383805700001</v>
          </cell>
          <cell r="CB145">
            <v>0.13478829811900001</v>
          </cell>
          <cell r="CC145">
            <v>0.15376068933699999</v>
          </cell>
          <cell r="CD145">
            <v>0.16721571688600001</v>
          </cell>
          <cell r="CE145">
            <v>0.151564234327</v>
          </cell>
          <cell r="CF145">
            <v>0.156933261263</v>
          </cell>
          <cell r="CG145">
            <v>0.184107030054</v>
          </cell>
          <cell r="CH145">
            <v>0.16192170818500001</v>
          </cell>
          <cell r="CI145">
            <v>0.160624889272</v>
          </cell>
          <cell r="CJ145">
            <v>0.15361009772100001</v>
          </cell>
          <cell r="CK145">
            <v>0.18660429226</v>
          </cell>
          <cell r="CL145">
            <v>0.183778876397</v>
          </cell>
          <cell r="CM145">
            <v>0.166898172747</v>
          </cell>
          <cell r="CN145">
            <v>0.157895269324</v>
          </cell>
          <cell r="CO145">
            <v>0.18196620379699999</v>
          </cell>
          <cell r="CP145">
            <v>0.18564670165300001</v>
          </cell>
          <cell r="CQ145">
            <v>0.16877582742</v>
          </cell>
          <cell r="CR145">
            <v>0.15914895396199999</v>
          </cell>
          <cell r="CS145">
            <v>0.18374422622200001</v>
          </cell>
        </row>
        <row r="146">
          <cell r="B146" t="str">
            <v>Sales - % Venezuela</v>
          </cell>
          <cell r="C146" t="str">
            <v>SALES_VENEZUELA</v>
          </cell>
          <cell r="G146">
            <v>2.8229076591000001E-2</v>
          </cell>
          <cell r="H146">
            <v>0.160354801273</v>
          </cell>
          <cell r="I146">
            <v>0.15495373206800001</v>
          </cell>
          <cell r="J146">
            <v>9.6372988884000005E-2</v>
          </cell>
          <cell r="K146">
            <v>0.11651118545899999</v>
          </cell>
          <cell r="L146">
            <v>0.14634890619599999</v>
          </cell>
          <cell r="M146">
            <v>0.17895351638400001</v>
          </cell>
          <cell r="N146">
            <v>0.10425959487899999</v>
          </cell>
          <cell r="O146">
            <v>6.2140677286999998E-2</v>
          </cell>
          <cell r="P146">
            <v>4.3936731106999999E-2</v>
          </cell>
          <cell r="Q146">
            <v>4.4707379072000002E-2</v>
          </cell>
          <cell r="Z146">
            <v>0</v>
          </cell>
          <cell r="AA146">
            <v>0</v>
          </cell>
          <cell r="AB146">
            <v>0</v>
          </cell>
          <cell r="AC146">
            <v>8.9353573004E-2</v>
          </cell>
          <cell r="AD146">
            <v>0.13029944110300001</v>
          </cell>
          <cell r="AE146">
            <v>0.165678739671</v>
          </cell>
          <cell r="AF146">
            <v>0.15182695914700001</v>
          </cell>
          <cell r="AG146">
            <v>0.19104654299400001</v>
          </cell>
          <cell r="AH146">
            <v>0.19694701223800001</v>
          </cell>
          <cell r="AI146">
            <v>0.178520441118</v>
          </cell>
          <cell r="AJ146">
            <v>0.174584474292</v>
          </cell>
          <cell r="AK146">
            <v>8.7337516010999997E-2</v>
          </cell>
          <cell r="AL146">
            <v>7.5656473907999996E-2</v>
          </cell>
          <cell r="AM146">
            <v>8.5090798608999998E-2</v>
          </cell>
          <cell r="AN146">
            <v>0.102987454572</v>
          </cell>
          <cell r="AO146">
            <v>0.115212600069</v>
          </cell>
          <cell r="AP146">
            <v>0.110160910729</v>
          </cell>
          <cell r="AQ146">
            <v>0.104282673395</v>
          </cell>
          <cell r="AR146">
            <v>0.110816962836</v>
          </cell>
          <cell r="AS146">
            <v>0.136212491219</v>
          </cell>
          <cell r="AT146">
            <v>0.13425015757299999</v>
          </cell>
          <cell r="AU146">
            <v>0.13976531621499999</v>
          </cell>
          <cell r="AV146">
            <v>0.14612861056500001</v>
          </cell>
          <cell r="AW146">
            <v>0.16195726947899999</v>
          </cell>
          <cell r="AX146">
            <v>0.147290737151</v>
          </cell>
          <cell r="AY146">
            <v>0.156561015266</v>
          </cell>
          <cell r="AZ146">
            <v>0.186918097097</v>
          </cell>
          <cell r="BA146">
            <v>0.21449203982699999</v>
          </cell>
          <cell r="BB146">
            <v>0.167760426101</v>
          </cell>
          <cell r="BC146">
            <v>0.125533098855</v>
          </cell>
          <cell r="BD146">
            <v>6.2705009524999994E-2</v>
          </cell>
          <cell r="BE146">
            <v>7.9568866631000004E-2</v>
          </cell>
          <cell r="BF146">
            <v>9.3880859110999998E-2</v>
          </cell>
          <cell r="BG146">
            <v>3.7028396646000002E-2</v>
          </cell>
          <cell r="BH146">
            <v>5.2656234248999997E-2</v>
          </cell>
          <cell r="BI146">
            <v>6.6429851935000006E-2</v>
          </cell>
          <cell r="BJ146">
            <v>7.6762037682999995E-2</v>
          </cell>
          <cell r="BK146">
            <v>3.7065977440000002E-2</v>
          </cell>
          <cell r="BL146">
            <v>2.9889927095000001E-2</v>
          </cell>
          <cell r="BM146">
            <v>4.1752024192999997E-2</v>
          </cell>
          <cell r="BN146">
            <v>5.3372868791999997E-2</v>
          </cell>
          <cell r="BO146">
            <v>5.0017611835000003E-2</v>
          </cell>
          <cell r="BP146">
            <v>3.2131147541000001E-2</v>
          </cell>
          <cell r="BQ146">
            <v>4.4680084561999997E-2</v>
          </cell>
          <cell r="BR146">
            <v>0</v>
          </cell>
        </row>
        <row r="147">
          <cell r="B147" t="str">
            <v>Sales - % Other Latin Americas</v>
          </cell>
          <cell r="C147" t="str">
            <v>SALES_OTH_LATAM</v>
          </cell>
        </row>
        <row r="148">
          <cell r="B148" t="str">
            <v>Sales - % Austria</v>
          </cell>
          <cell r="C148" t="str">
            <v>SALES_AUSTRIA</v>
          </cell>
        </row>
        <row r="149">
          <cell r="B149" t="str">
            <v>Sales - % Belgium</v>
          </cell>
          <cell r="C149" t="str">
            <v>SALES_BEL</v>
          </cell>
        </row>
        <row r="150">
          <cell r="B150" t="str">
            <v>Sales - % France</v>
          </cell>
          <cell r="C150" t="str">
            <v>SALES_FRA</v>
          </cell>
        </row>
        <row r="151">
          <cell r="B151" t="str">
            <v>Sales - % Germany</v>
          </cell>
          <cell r="C151" t="str">
            <v>SALES_GER</v>
          </cell>
        </row>
        <row r="152">
          <cell r="B152" t="str">
            <v>Sales - % Greece</v>
          </cell>
          <cell r="C152" t="str">
            <v>SALES_GRE</v>
          </cell>
        </row>
        <row r="153">
          <cell r="B153" t="str">
            <v>Sales - % Ireland</v>
          </cell>
          <cell r="C153" t="str">
            <v>SALES_IRE</v>
          </cell>
        </row>
        <row r="154">
          <cell r="B154" t="str">
            <v>Sales - % Italy</v>
          </cell>
          <cell r="C154" t="str">
            <v>SALES_ITA</v>
          </cell>
        </row>
        <row r="155">
          <cell r="B155" t="str">
            <v>Sales - % Netherlands</v>
          </cell>
          <cell r="C155" t="str">
            <v>SALES_NETH</v>
          </cell>
        </row>
        <row r="156">
          <cell r="B156" t="str">
            <v>Sales - % Norway</v>
          </cell>
          <cell r="C156" t="str">
            <v>SALES_NOR</v>
          </cell>
        </row>
        <row r="157">
          <cell r="B157" t="str">
            <v>Sales - % Portugal</v>
          </cell>
          <cell r="C157" t="str">
            <v>SALES_POR</v>
          </cell>
        </row>
        <row r="158">
          <cell r="B158" t="str">
            <v>Sales - % Spain</v>
          </cell>
          <cell r="C158" t="str">
            <v>SALES_SPA</v>
          </cell>
        </row>
        <row r="159">
          <cell r="B159" t="str">
            <v>Sales - % Sweden</v>
          </cell>
          <cell r="C159" t="str">
            <v>SALES_SWE</v>
          </cell>
        </row>
        <row r="160">
          <cell r="B160" t="str">
            <v>Sales - % Switzerland</v>
          </cell>
          <cell r="C160" t="str">
            <v>SALES_SWIT</v>
          </cell>
        </row>
        <row r="161">
          <cell r="B161" t="str">
            <v>Sales - % UK</v>
          </cell>
          <cell r="C161" t="str">
            <v>SALES_UK</v>
          </cell>
        </row>
        <row r="162">
          <cell r="B162" t="str">
            <v>Sales - % Other Western Europe</v>
          </cell>
          <cell r="C162" t="str">
            <v>SALES_OTH_WEST_EURO</v>
          </cell>
        </row>
        <row r="163">
          <cell r="B163" t="str">
            <v>Sales - % Poland</v>
          </cell>
          <cell r="C163" t="str">
            <v>SALES_POLAND</v>
          </cell>
        </row>
        <row r="164">
          <cell r="B164" t="str">
            <v>Sales - % Russia</v>
          </cell>
          <cell r="C164" t="str">
            <v>SALES_RUSSIA</v>
          </cell>
        </row>
        <row r="165">
          <cell r="B165" t="str">
            <v>Sales - % Turkey</v>
          </cell>
          <cell r="C165" t="str">
            <v>SALES_TURKEY</v>
          </cell>
        </row>
        <row r="166">
          <cell r="B166" t="str">
            <v>Sales - % Other CEE</v>
          </cell>
          <cell r="C166" t="str">
            <v>SALES_OTH_CEE</v>
          </cell>
        </row>
        <row r="167">
          <cell r="B167" t="str">
            <v>Sales - % Saudi Arabia</v>
          </cell>
          <cell r="C167" t="str">
            <v>SALES_SAUDI_ARABIA</v>
          </cell>
        </row>
        <row r="168">
          <cell r="B168" t="str">
            <v>Sales - % United Arab Emirates</v>
          </cell>
          <cell r="C168" t="str">
            <v>SALES_UAE</v>
          </cell>
        </row>
        <row r="169">
          <cell r="B169" t="str">
            <v>Sales - % Other Middle East</v>
          </cell>
          <cell r="C169" t="str">
            <v>SALES_OTH_ME</v>
          </cell>
        </row>
        <row r="170">
          <cell r="B170" t="str">
            <v>Sales - % Nigeria</v>
          </cell>
          <cell r="C170" t="str">
            <v>SALES_NIGERIA</v>
          </cell>
        </row>
        <row r="171">
          <cell r="B171" t="str">
            <v>Sales - % South Africa</v>
          </cell>
          <cell r="C171" t="str">
            <v>SALES_SO_AFRICA</v>
          </cell>
        </row>
        <row r="172">
          <cell r="B172" t="str">
            <v>Sales - % Other Africa</v>
          </cell>
          <cell r="C172" t="str">
            <v>SALES_OTH_AFRICA</v>
          </cell>
        </row>
        <row r="173">
          <cell r="B173" t="str">
            <v>Sales - % Hong Kong</v>
          </cell>
          <cell r="C173" t="str">
            <v>SALES_HONG_KONG</v>
          </cell>
        </row>
        <row r="174">
          <cell r="B174" t="str">
            <v>Sales - % Japan</v>
          </cell>
          <cell r="C174" t="str">
            <v>SALES_JAPAN</v>
          </cell>
        </row>
        <row r="175">
          <cell r="B175" t="str">
            <v>Sales - % Singapore</v>
          </cell>
          <cell r="C175" t="str">
            <v>SALES_SINGAPORE</v>
          </cell>
        </row>
        <row r="176">
          <cell r="B176" t="str">
            <v>Sales - % South Korea</v>
          </cell>
          <cell r="C176" t="str">
            <v>SALES_SK</v>
          </cell>
        </row>
        <row r="177">
          <cell r="B177" t="str">
            <v>Sales - % Taiwan</v>
          </cell>
          <cell r="C177" t="str">
            <v>SALES_TAIWAN</v>
          </cell>
        </row>
        <row r="178">
          <cell r="B178" t="str">
            <v>Sales - % Other Developed Asia</v>
          </cell>
          <cell r="C178" t="str">
            <v>SALES_OTH_DEV_ASIA</v>
          </cell>
        </row>
        <row r="179">
          <cell r="B179" t="str">
            <v>Sales - % China</v>
          </cell>
          <cell r="C179" t="str">
            <v>SALES_CHINA</v>
          </cell>
        </row>
        <row r="180">
          <cell r="B180" t="str">
            <v>Sales - % India</v>
          </cell>
          <cell r="C180" t="str">
            <v>SALES_INDIA</v>
          </cell>
        </row>
        <row r="181">
          <cell r="B181" t="str">
            <v>Sales - % Indonesia</v>
          </cell>
          <cell r="C181" t="str">
            <v>SALES_INDONESIA</v>
          </cell>
        </row>
        <row r="182">
          <cell r="B182" t="str">
            <v>Sales - % Thailand</v>
          </cell>
          <cell r="C182" t="str">
            <v>SALES_THAILAND</v>
          </cell>
        </row>
        <row r="183">
          <cell r="B183" t="str">
            <v>Sales - % Other Emerging Asia</v>
          </cell>
          <cell r="C183" t="str">
            <v>SALES_OTH_EMERG_ASIA</v>
          </cell>
        </row>
        <row r="184">
          <cell r="B184" t="str">
            <v>Sales - % Australia</v>
          </cell>
          <cell r="C184" t="str">
            <v>SALES_AUSTRA</v>
          </cell>
        </row>
        <row r="185">
          <cell r="B185" t="str">
            <v>Sales - % New Zealand</v>
          </cell>
          <cell r="C185" t="str">
            <v>SALES_NZ</v>
          </cell>
        </row>
        <row r="186">
          <cell r="B186" t="str">
            <v>Sales - % Others</v>
          </cell>
          <cell r="C186" t="str">
            <v>SALES_OTHER</v>
          </cell>
          <cell r="G186">
            <v>0.28418901500799998</v>
          </cell>
          <cell r="H186">
            <v>0.24676185581599999</v>
          </cell>
          <cell r="I186">
            <v>0.15376971382999999</v>
          </cell>
          <cell r="J186">
            <v>6.5347744003000002E-2</v>
          </cell>
          <cell r="K186">
            <v>6.4251498983999997E-2</v>
          </cell>
          <cell r="L186">
            <v>6.3663995947999999E-2</v>
          </cell>
          <cell r="M186">
            <v>5.6413989060000003E-2</v>
          </cell>
          <cell r="N186">
            <v>6.5670319502000002E-2</v>
          </cell>
          <cell r="O186">
            <v>5.4080801292999997E-2</v>
          </cell>
          <cell r="P186">
            <v>5.1866659719000001E-2</v>
          </cell>
          <cell r="Q186">
            <v>4.9931828211999998E-2</v>
          </cell>
          <cell r="R186">
            <v>6.1000116E-2</v>
          </cell>
          <cell r="S186">
            <v>4.5002120790000003E-2</v>
          </cell>
          <cell r="T186">
            <v>5.6380746023999999E-2</v>
          </cell>
          <cell r="U186">
            <v>6.4565368900999995E-2</v>
          </cell>
          <cell r="V186">
            <v>7.1189911228000002E-2</v>
          </cell>
          <cell r="W186">
            <v>9.6271336403999999E-2</v>
          </cell>
          <cell r="X186">
            <v>0.10666758881799999</v>
          </cell>
          <cell r="Z186">
            <v>0.265537791711</v>
          </cell>
          <cell r="AA186">
            <v>0.27992354303599998</v>
          </cell>
          <cell r="AB186">
            <v>0.32749795724800002</v>
          </cell>
          <cell r="AC186">
            <v>0.26189623801</v>
          </cell>
          <cell r="AD186">
            <v>0.23373316140100001</v>
          </cell>
          <cell r="AE186">
            <v>0.22482468710100001</v>
          </cell>
          <cell r="AF186">
            <v>0.25480122113300002</v>
          </cell>
          <cell r="AG186">
            <v>0.27092629930500001</v>
          </cell>
          <cell r="AH186">
            <v>0.25504477515500001</v>
          </cell>
          <cell r="AI186">
            <v>0.29680839221799998</v>
          </cell>
          <cell r="AJ186">
            <v>5.7827843227999998E-2</v>
          </cell>
          <cell r="AK186">
            <v>6.6674458852999996E-2</v>
          </cell>
          <cell r="AL186">
            <v>7.1545238565999994E-2</v>
          </cell>
          <cell r="AM186">
            <v>5.9781836073E-2</v>
          </cell>
          <cell r="AN186">
            <v>6.4093452711999996E-2</v>
          </cell>
          <cell r="AO186">
            <v>6.6595378657999998E-2</v>
          </cell>
          <cell r="AP186">
            <v>6.7552512649000002E-2</v>
          </cell>
          <cell r="AQ186">
            <v>6.4128538432999996E-2</v>
          </cell>
          <cell r="AR186">
            <v>6.2988103710999999E-2</v>
          </cell>
          <cell r="AS186">
            <v>6.3196515731000005E-2</v>
          </cell>
          <cell r="AT186">
            <v>6.7228499051999999E-2</v>
          </cell>
          <cell r="AU186">
            <v>6.3176525962000005E-2</v>
          </cell>
          <cell r="AV186">
            <v>6.1607619308000003E-2</v>
          </cell>
          <cell r="AW186">
            <v>6.3132440962000005E-2</v>
          </cell>
          <cell r="AX186">
            <v>6.2481560732999999E-2</v>
          </cell>
          <cell r="AY186">
            <v>5.9539094018999997E-2</v>
          </cell>
          <cell r="AZ186">
            <v>5.2893382657999997E-2</v>
          </cell>
          <cell r="BA186">
            <v>5.2398165639000002E-2</v>
          </cell>
          <cell r="BB186">
            <v>6.5406078377999999E-2</v>
          </cell>
          <cell r="BC186">
            <v>7.0234247035999994E-2</v>
          </cell>
          <cell r="BD186">
            <v>6.5433331331000003E-2</v>
          </cell>
          <cell r="BE186">
            <v>6.2347499202999999E-2</v>
          </cell>
          <cell r="BF186">
            <v>5.9435364041999998E-2</v>
          </cell>
          <cell r="BG186">
            <v>5.7752375028E-2</v>
          </cell>
          <cell r="BH186">
            <v>4.9809951317000001E-2</v>
          </cell>
          <cell r="BI186">
            <v>5.0544452560000001E-2</v>
          </cell>
          <cell r="BJ186">
            <v>5.5382858593000003E-2</v>
          </cell>
          <cell r="BK186">
            <v>5.0810442588E-2</v>
          </cell>
          <cell r="BL186">
            <v>4.7854206465999999E-2</v>
          </cell>
          <cell r="BM186">
            <v>5.4141059408999999E-2</v>
          </cell>
          <cell r="BN186">
            <v>4.7442550037E-2</v>
          </cell>
          <cell r="BO186">
            <v>4.8608665023E-2</v>
          </cell>
          <cell r="BP186">
            <v>5.1803278688999997E-2</v>
          </cell>
          <cell r="BQ186">
            <v>5.1262430916000003E-2</v>
          </cell>
          <cell r="BR186">
            <v>5.5508823089999999E-2</v>
          </cell>
          <cell r="BS186">
            <v>6.5263867229999994E-2</v>
          </cell>
          <cell r="BT186">
            <v>6.1295143843999998E-2</v>
          </cell>
          <cell r="BU186">
            <v>6.1532315153999997E-2</v>
          </cell>
          <cell r="BV186">
            <v>4.8650188910000003E-2</v>
          </cell>
          <cell r="BW186">
            <v>4.7846644241999997E-2</v>
          </cell>
          <cell r="BX186">
            <v>4.2324523947000002E-2</v>
          </cell>
          <cell r="BY186">
            <v>4.2533343417999997E-2</v>
          </cell>
          <cell r="BZ186">
            <v>4.1429800442000002E-2</v>
          </cell>
          <cell r="CA186">
            <v>5.4611444621000003E-2</v>
          </cell>
          <cell r="CB186">
            <v>6.2606373034000004E-2</v>
          </cell>
          <cell r="CC186">
            <v>5.9663745456999998E-2</v>
          </cell>
          <cell r="CD186">
            <v>5.9476611621E-2</v>
          </cell>
          <cell r="CE186">
            <v>7.4890030832000007E-2</v>
          </cell>
          <cell r="CF186">
            <v>5.9343121653E-2</v>
          </cell>
          <cell r="CG186">
            <v>6.4159086451000005E-2</v>
          </cell>
          <cell r="CH186">
            <v>5.0711743772000002E-2</v>
          </cell>
          <cell r="CI186">
            <v>7.5359499432999993E-2</v>
          </cell>
          <cell r="CJ186">
            <v>8.2383956017000007E-2</v>
          </cell>
          <cell r="CK186">
            <v>7.2440942443000006E-2</v>
          </cell>
          <cell r="CL186">
            <v>6.9003088785E-2</v>
          </cell>
          <cell r="CM186">
            <v>0.105543488861</v>
          </cell>
          <cell r="CN186">
            <v>0.11310739197399999</v>
          </cell>
          <cell r="CO186">
            <v>9.3238866916000002E-2</v>
          </cell>
          <cell r="CP186">
            <v>8.043375975E-2</v>
          </cell>
          <cell r="CQ186">
            <v>0.116791816255</v>
          </cell>
          <cell r="CR186">
            <v>0.123600056418</v>
          </cell>
          <cell r="CS186">
            <v>0.10197275392000001</v>
          </cell>
        </row>
        <row r="187">
          <cell r="B187" t="str">
            <v>% of CoGS from U.S. (GS estimate)</v>
          </cell>
          <cell r="C187" t="str">
            <v>COGS_PCT_US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</row>
        <row r="188">
          <cell r="B188" t="str">
            <v>% of CoGS from non-U.S. (GS estimate)</v>
          </cell>
          <cell r="C188" t="str">
            <v>COGS_PCT_ROW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1</v>
          </cell>
        </row>
        <row r="189">
          <cell r="B189" t="str">
            <v>% of SG&amp;A from U.S. (GS estimate)</v>
          </cell>
          <cell r="C189" t="str">
            <v>SGA_PCT_US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B190" t="str">
            <v>% of SG&amp;A from non-U.S. (GS estimate)</v>
          </cell>
          <cell r="C190" t="str">
            <v>SGA_PCT_ROW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  <cell r="Q190">
            <v>1</v>
          </cell>
          <cell r="R190">
            <v>1</v>
          </cell>
          <cell r="S190">
            <v>1</v>
          </cell>
          <cell r="T190">
            <v>1</v>
          </cell>
        </row>
        <row r="191">
          <cell r="B191" t="str">
            <v>Sales -% Consumer (C)</v>
          </cell>
          <cell r="C191" t="str">
            <v>SALES_CONS</v>
          </cell>
          <cell r="G191">
            <v>1</v>
          </cell>
          <cell r="H191">
            <v>1</v>
          </cell>
          <cell r="I191">
            <v>1</v>
          </cell>
          <cell r="J191">
            <v>1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1</v>
          </cell>
          <cell r="P191">
            <v>1</v>
          </cell>
          <cell r="Q191">
            <v>1</v>
          </cell>
          <cell r="R191">
            <v>1</v>
          </cell>
          <cell r="S191">
            <v>1</v>
          </cell>
          <cell r="T191">
            <v>1</v>
          </cell>
          <cell r="U191">
            <v>1</v>
          </cell>
          <cell r="V191">
            <v>1</v>
          </cell>
          <cell r="W191">
            <v>1</v>
          </cell>
          <cell r="X191">
            <v>1</v>
          </cell>
          <cell r="Z191">
            <v>1</v>
          </cell>
          <cell r="AA191">
            <v>1</v>
          </cell>
          <cell r="AB191">
            <v>1</v>
          </cell>
          <cell r="AC191">
            <v>1</v>
          </cell>
          <cell r="AD191">
            <v>1</v>
          </cell>
          <cell r="AE191">
            <v>1</v>
          </cell>
          <cell r="AF191">
            <v>1</v>
          </cell>
          <cell r="AG191">
            <v>1</v>
          </cell>
          <cell r="AH191">
            <v>1</v>
          </cell>
          <cell r="AI191">
            <v>1</v>
          </cell>
          <cell r="AJ191">
            <v>1</v>
          </cell>
          <cell r="AK191">
            <v>1</v>
          </cell>
          <cell r="AL191">
            <v>1</v>
          </cell>
          <cell r="AM191">
            <v>1</v>
          </cell>
          <cell r="AN191">
            <v>1</v>
          </cell>
          <cell r="AO191">
            <v>1</v>
          </cell>
          <cell r="AP191">
            <v>1</v>
          </cell>
          <cell r="AQ191">
            <v>1</v>
          </cell>
          <cell r="AR191">
            <v>1</v>
          </cell>
          <cell r="AS191">
            <v>1</v>
          </cell>
          <cell r="AT191">
            <v>1</v>
          </cell>
          <cell r="AU191">
            <v>1</v>
          </cell>
          <cell r="AV191">
            <v>1</v>
          </cell>
          <cell r="AW191">
            <v>1</v>
          </cell>
          <cell r="AX191">
            <v>1</v>
          </cell>
          <cell r="AY191">
            <v>1</v>
          </cell>
          <cell r="AZ191">
            <v>1</v>
          </cell>
          <cell r="BA191">
            <v>1</v>
          </cell>
          <cell r="BB191">
            <v>1</v>
          </cell>
          <cell r="BC191">
            <v>1</v>
          </cell>
          <cell r="BD191">
            <v>1</v>
          </cell>
          <cell r="BE191">
            <v>1</v>
          </cell>
          <cell r="BF191">
            <v>1</v>
          </cell>
          <cell r="BG191">
            <v>1</v>
          </cell>
          <cell r="BH191">
            <v>1</v>
          </cell>
          <cell r="BI191">
            <v>1</v>
          </cell>
          <cell r="BJ191">
            <v>1</v>
          </cell>
          <cell r="BK191">
            <v>1</v>
          </cell>
          <cell r="BL191">
            <v>1</v>
          </cell>
          <cell r="BM191">
            <v>1</v>
          </cell>
          <cell r="BN191">
            <v>1</v>
          </cell>
          <cell r="BO191">
            <v>1</v>
          </cell>
          <cell r="BP191">
            <v>1</v>
          </cell>
          <cell r="BQ191">
            <v>1</v>
          </cell>
          <cell r="BR191">
            <v>1</v>
          </cell>
          <cell r="BS191">
            <v>1</v>
          </cell>
          <cell r="BT191">
            <v>1</v>
          </cell>
          <cell r="BU191">
            <v>1</v>
          </cell>
          <cell r="BV191">
            <v>1</v>
          </cell>
          <cell r="BW191">
            <v>1</v>
          </cell>
          <cell r="BX191">
            <v>1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1</v>
          </cell>
          <cell r="CH191">
            <v>1</v>
          </cell>
          <cell r="CI191">
            <v>1</v>
          </cell>
          <cell r="CJ191">
            <v>1</v>
          </cell>
          <cell r="CK191">
            <v>1</v>
          </cell>
          <cell r="CL191">
            <v>1</v>
          </cell>
          <cell r="CM191">
            <v>1</v>
          </cell>
          <cell r="CN191">
            <v>1</v>
          </cell>
          <cell r="CO191">
            <v>1</v>
          </cell>
          <cell r="CP191">
            <v>1</v>
          </cell>
          <cell r="CQ191">
            <v>1</v>
          </cell>
          <cell r="CR191">
            <v>1</v>
          </cell>
          <cell r="CS191">
            <v>1</v>
          </cell>
        </row>
        <row r="192">
          <cell r="B192" t="str">
            <v>Sales -% Industry (I)</v>
          </cell>
          <cell r="C192" t="str">
            <v>SALES_IND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</row>
        <row r="193">
          <cell r="B193" t="str">
            <v>Sales -% Government (G)</v>
          </cell>
          <cell r="C193" t="str">
            <v>SALES_GOV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</row>
        <row r="194">
          <cell r="B194" t="str">
            <v>Sales - % Industry Sub-Segment: Financial Services</v>
          </cell>
          <cell r="C194" t="str">
            <v>SALES_FINAN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</row>
        <row r="195">
          <cell r="B195" t="str">
            <v>Sales - % Industry Sub-Segment: Oil &amp; Gas</v>
          </cell>
          <cell r="C195" t="str">
            <v>SALES_OIL_GAS</v>
          </cell>
        </row>
        <row r="196">
          <cell r="B196" t="str">
            <v>Sales (%) SMB</v>
          </cell>
          <cell r="C196" t="str">
            <v>SALES_SMB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</row>
        <row r="197">
          <cell r="B197" t="str">
            <v>% of total cash balance held overseas (outside the US)</v>
          </cell>
          <cell r="C197" t="str">
            <v>CASH_PCT_OS_US</v>
          </cell>
        </row>
        <row r="198">
          <cell r="B198" t="str">
            <v>Sales - % from Captive Financing Business</v>
          </cell>
          <cell r="C198" t="str">
            <v>REV_FIN_SEGMENT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</row>
        <row r="199">
          <cell r="B199" t="str">
            <v>Operating Earnings - % from Captive Financing Business</v>
          </cell>
          <cell r="C199" t="str">
            <v>EBIT_FIN_SEGMENT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</row>
        <row r="200">
          <cell r="A200" t="str">
            <v>Commodities Exposure - Sales</v>
          </cell>
        </row>
        <row r="201">
          <cell r="B201" t="str">
            <v>Sales - % Oil/Petrol/Fuel</v>
          </cell>
          <cell r="C201" t="str">
            <v>SALES_OIL_PETRO_FUEL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</row>
        <row r="202">
          <cell r="B202" t="str">
            <v>Sales - % Steel</v>
          </cell>
          <cell r="C202" t="str">
            <v>SALES_STEEL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</row>
        <row r="203">
          <cell r="B203" t="str">
            <v>Sales - % Paper/pulp</v>
          </cell>
          <cell r="C203" t="str">
            <v>SALES_PAPER_PULP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</row>
        <row r="204">
          <cell r="B204" t="str">
            <v>Sales - % Lumber</v>
          </cell>
          <cell r="C204" t="str">
            <v>SALES_LUMBER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</row>
        <row r="205">
          <cell r="B205" t="str">
            <v>Sales - % Glass</v>
          </cell>
          <cell r="C205" t="str">
            <v>SALES_GLASS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</row>
        <row r="206">
          <cell r="B206" t="str">
            <v>Sales - % Cement</v>
          </cell>
          <cell r="C206" t="str">
            <v>SALES_CEMENT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</row>
        <row r="207">
          <cell r="B207" t="str">
            <v>Sales - % Tobacco leaf</v>
          </cell>
          <cell r="C207" t="str">
            <v>SALES_TOBACCO_LEAF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</row>
        <row r="208">
          <cell r="B208" t="str">
            <v>Sales - % Other commodity</v>
          </cell>
          <cell r="C208" t="str">
            <v>SALES_OTH_COMMODITY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</row>
        <row r="209">
          <cell r="B209" t="str">
            <v>Sales - % Other (Non-Commodity) sales sources</v>
          </cell>
          <cell r="C209" t="str">
            <v>SALES_OTH_SALES_SOURCES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1</v>
          </cell>
          <cell r="U209">
            <v>1</v>
          </cell>
          <cell r="V209">
            <v>1</v>
          </cell>
          <cell r="W209">
            <v>1</v>
          </cell>
          <cell r="X209">
            <v>1</v>
          </cell>
          <cell r="Z209">
            <v>1</v>
          </cell>
          <cell r="AA209">
            <v>1</v>
          </cell>
          <cell r="AB209">
            <v>1</v>
          </cell>
          <cell r="AC209">
            <v>1</v>
          </cell>
          <cell r="AD209">
            <v>1</v>
          </cell>
          <cell r="AE209">
            <v>1</v>
          </cell>
          <cell r="AF209">
            <v>1</v>
          </cell>
          <cell r="AG209">
            <v>1</v>
          </cell>
          <cell r="AH209">
            <v>1</v>
          </cell>
          <cell r="AI209">
            <v>1</v>
          </cell>
          <cell r="AJ209">
            <v>1</v>
          </cell>
          <cell r="AK209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T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AZ209">
            <v>1</v>
          </cell>
          <cell r="BA209">
            <v>1</v>
          </cell>
          <cell r="BB209">
            <v>1</v>
          </cell>
          <cell r="BC209">
            <v>1</v>
          </cell>
          <cell r="BD209">
            <v>1</v>
          </cell>
          <cell r="BE209">
            <v>1</v>
          </cell>
          <cell r="BF209">
            <v>1</v>
          </cell>
          <cell r="BG209">
            <v>1</v>
          </cell>
          <cell r="BH209">
            <v>1</v>
          </cell>
          <cell r="BI209">
            <v>1</v>
          </cell>
          <cell r="BJ209">
            <v>1</v>
          </cell>
          <cell r="BK209">
            <v>1</v>
          </cell>
          <cell r="BL209">
            <v>1</v>
          </cell>
          <cell r="BM209">
            <v>1</v>
          </cell>
          <cell r="BN209">
            <v>1</v>
          </cell>
          <cell r="BO209">
            <v>1</v>
          </cell>
          <cell r="BP209">
            <v>1</v>
          </cell>
          <cell r="BQ209">
            <v>1</v>
          </cell>
          <cell r="BR209">
            <v>1</v>
          </cell>
          <cell r="BS209">
            <v>1</v>
          </cell>
          <cell r="BT209">
            <v>1</v>
          </cell>
          <cell r="BU209">
            <v>1</v>
          </cell>
          <cell r="BV209">
            <v>1</v>
          </cell>
          <cell r="BW209">
            <v>1</v>
          </cell>
          <cell r="BX209">
            <v>1</v>
          </cell>
          <cell r="BY209">
            <v>1</v>
          </cell>
          <cell r="BZ209">
            <v>1</v>
          </cell>
          <cell r="CA209">
            <v>1</v>
          </cell>
          <cell r="CB209">
            <v>1</v>
          </cell>
          <cell r="CC209">
            <v>1</v>
          </cell>
          <cell r="CD209">
            <v>1</v>
          </cell>
          <cell r="CE209">
            <v>1</v>
          </cell>
          <cell r="CF209">
            <v>1</v>
          </cell>
          <cell r="CG209">
            <v>1</v>
          </cell>
          <cell r="CH209">
            <v>1</v>
          </cell>
          <cell r="CI209">
            <v>1</v>
          </cell>
          <cell r="CJ209">
            <v>1</v>
          </cell>
          <cell r="CK209">
            <v>1</v>
          </cell>
          <cell r="CL209">
            <v>1</v>
          </cell>
          <cell r="CM209">
            <v>1</v>
          </cell>
          <cell r="CN209">
            <v>1</v>
          </cell>
          <cell r="CO209">
            <v>1</v>
          </cell>
          <cell r="CP209">
            <v>1</v>
          </cell>
          <cell r="CQ209">
            <v>1</v>
          </cell>
          <cell r="CR209">
            <v>1</v>
          </cell>
          <cell r="CS209">
            <v>1</v>
          </cell>
        </row>
        <row r="210">
          <cell r="A210" t="str">
            <v>Commodities Exposure - Expense</v>
          </cell>
        </row>
        <row r="211">
          <cell r="B211" t="str">
            <v>Expense - % Oil/Petrol/Fuel</v>
          </cell>
          <cell r="C211" t="str">
            <v>EXP_OIL_PETRO_FUEL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</row>
        <row r="212">
          <cell r="B212" t="str">
            <v>Expense - % Oil derivatives/NGLs/plastics</v>
          </cell>
          <cell r="C212" t="str">
            <v>EXP_OIL_DERIV_NGLS_PLASTICS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</row>
        <row r="213">
          <cell r="B213" t="str">
            <v>Expense - % Gold</v>
          </cell>
          <cell r="C213" t="str">
            <v>EXP_GOLD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</row>
        <row r="214">
          <cell r="B214" t="str">
            <v>Expense - % Copper</v>
          </cell>
          <cell r="C214" t="str">
            <v>EXP_COPPER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</row>
        <row r="215">
          <cell r="B215" t="str">
            <v>Expense - % Silver</v>
          </cell>
          <cell r="C215" t="str">
            <v>EXP_SILVER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</row>
        <row r="216">
          <cell r="B216" t="str">
            <v>Expense - % Platinum</v>
          </cell>
          <cell r="C216" t="str">
            <v>EXP_PLATINUM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</row>
        <row r="217">
          <cell r="B217" t="str">
            <v>Expense - % Aluminium</v>
          </cell>
          <cell r="C217" t="str">
            <v>EXP_ALUMINIUM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</row>
        <row r="218">
          <cell r="B218" t="str">
            <v>Expense - % Diamonds</v>
          </cell>
          <cell r="C218" t="str">
            <v>EXP_DIAMONDS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</row>
        <row r="219">
          <cell r="B219" t="str">
            <v>Expense - % Paper/pulp</v>
          </cell>
          <cell r="C219" t="str">
            <v>EXP_PAPER_PULP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</row>
        <row r="220">
          <cell r="B220" t="str">
            <v>Expense - % Wheat</v>
          </cell>
          <cell r="C220" t="str">
            <v>EXP_WHEAT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</row>
        <row r="221">
          <cell r="B221" t="str">
            <v>Expense - % Sugar</v>
          </cell>
          <cell r="C221" t="str">
            <v>EXP_SUGAR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</row>
        <row r="222">
          <cell r="B222" t="str">
            <v>Expense - % Soybean</v>
          </cell>
          <cell r="C222" t="str">
            <v>EXP_SOYBEAN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</row>
        <row r="223">
          <cell r="B223" t="str">
            <v>Expense - % Corn</v>
          </cell>
          <cell r="C223" t="str">
            <v>EXP_CORN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</row>
        <row r="224">
          <cell r="B224" t="str">
            <v>Expense - % Cotton</v>
          </cell>
          <cell r="C224" t="str">
            <v>EXP_COTTON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</row>
        <row r="225">
          <cell r="B225" t="str">
            <v>Expense - % Coffee</v>
          </cell>
          <cell r="C225" t="str">
            <v>EXP_COFFEE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</row>
        <row r="226">
          <cell r="B226" t="str">
            <v>Expense - % Cocoa</v>
          </cell>
          <cell r="C226" t="str">
            <v>EXP_COCOA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</row>
        <row r="227">
          <cell r="B227" t="str">
            <v>Expense - % Beef</v>
          </cell>
          <cell r="C227" t="str">
            <v>EXP_BEEF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</row>
        <row r="228">
          <cell r="B228" t="str">
            <v>Expense - % Pork</v>
          </cell>
          <cell r="C228" t="str">
            <v>EXP_PORK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</row>
        <row r="229">
          <cell r="B229" t="str">
            <v>Expense - % Chicken</v>
          </cell>
          <cell r="C229" t="str">
            <v>EXP_CHICKEN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</row>
        <row r="230">
          <cell r="B230" t="str">
            <v>Expense - % Dairy</v>
          </cell>
          <cell r="C230" t="str">
            <v>EXP_DAIRY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</row>
        <row r="231">
          <cell r="B231" t="str">
            <v>Expense - % Nuts</v>
          </cell>
          <cell r="C231" t="str">
            <v>EXP_NUTS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</row>
        <row r="232">
          <cell r="B232" t="str">
            <v>Expense - % Palm oil</v>
          </cell>
          <cell r="C232" t="str">
            <v>EXP_PALM_OIL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</row>
        <row r="233">
          <cell r="B233" t="str">
            <v>Expense - % Tobacco leaf</v>
          </cell>
          <cell r="C233" t="str">
            <v>EXP_TOBACCO_LEAF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</row>
        <row r="234">
          <cell r="B234" t="str">
            <v>Expense - % Water</v>
          </cell>
          <cell r="C234" t="str">
            <v>EXP_WATER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</row>
        <row r="235">
          <cell r="B235" t="str">
            <v>Expense - % Other commodity</v>
          </cell>
          <cell r="C235" t="str">
            <v>EXP_OTH_COMMODITY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</row>
        <row r="236">
          <cell r="B236" t="str">
            <v>Expense - % Other (Non-Commodity) cost</v>
          </cell>
          <cell r="C236" t="str">
            <v>EXP_OTH_COST</v>
          </cell>
          <cell r="F236">
            <v>1</v>
          </cell>
          <cell r="G236">
            <v>1</v>
          </cell>
          <cell r="H236">
            <v>1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W236">
            <v>1</v>
          </cell>
          <cell r="X236">
            <v>1</v>
          </cell>
          <cell r="Z236">
            <v>1</v>
          </cell>
          <cell r="AA236">
            <v>1</v>
          </cell>
          <cell r="AB236">
            <v>1</v>
          </cell>
          <cell r="AC236">
            <v>1</v>
          </cell>
          <cell r="AD236">
            <v>1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  <cell r="AR236">
            <v>1</v>
          </cell>
          <cell r="AS236">
            <v>1</v>
          </cell>
          <cell r="AT236">
            <v>1</v>
          </cell>
          <cell r="AU236">
            <v>1</v>
          </cell>
          <cell r="AV236">
            <v>1</v>
          </cell>
          <cell r="AW236">
            <v>1</v>
          </cell>
          <cell r="AX236">
            <v>1</v>
          </cell>
          <cell r="AY236">
            <v>1</v>
          </cell>
          <cell r="AZ236">
            <v>1</v>
          </cell>
          <cell r="BA236">
            <v>1</v>
          </cell>
          <cell r="BB236">
            <v>1</v>
          </cell>
          <cell r="BC236">
            <v>1</v>
          </cell>
          <cell r="BD236">
            <v>1</v>
          </cell>
          <cell r="BE236">
            <v>1</v>
          </cell>
          <cell r="BF236">
            <v>1</v>
          </cell>
          <cell r="BG236">
            <v>1</v>
          </cell>
          <cell r="BH236">
            <v>1</v>
          </cell>
          <cell r="BI236">
            <v>1</v>
          </cell>
          <cell r="BJ236">
            <v>1</v>
          </cell>
          <cell r="BK236">
            <v>1</v>
          </cell>
          <cell r="BL236">
            <v>1</v>
          </cell>
          <cell r="BM236">
            <v>1</v>
          </cell>
          <cell r="BN236">
            <v>1</v>
          </cell>
          <cell r="BO236">
            <v>1</v>
          </cell>
          <cell r="BP236">
            <v>1</v>
          </cell>
          <cell r="BQ236">
            <v>1</v>
          </cell>
          <cell r="BR236">
            <v>1</v>
          </cell>
          <cell r="BS236">
            <v>1</v>
          </cell>
          <cell r="BT236">
            <v>1</v>
          </cell>
          <cell r="BU236">
            <v>1</v>
          </cell>
          <cell r="BV236">
            <v>1</v>
          </cell>
          <cell r="BW236">
            <v>1</v>
          </cell>
          <cell r="BX236">
            <v>1</v>
          </cell>
          <cell r="BY236">
            <v>1</v>
          </cell>
          <cell r="BZ236">
            <v>1</v>
          </cell>
          <cell r="CA236">
            <v>1</v>
          </cell>
          <cell r="CB236">
            <v>1</v>
          </cell>
          <cell r="CC236">
            <v>1</v>
          </cell>
          <cell r="CD236">
            <v>1</v>
          </cell>
          <cell r="CE236">
            <v>1</v>
          </cell>
          <cell r="CF236">
            <v>1</v>
          </cell>
          <cell r="CG236">
            <v>1</v>
          </cell>
          <cell r="CH236">
            <v>1</v>
          </cell>
          <cell r="CI236">
            <v>1</v>
          </cell>
          <cell r="CJ236">
            <v>1</v>
          </cell>
          <cell r="CK236">
            <v>1</v>
          </cell>
          <cell r="CL236">
            <v>1</v>
          </cell>
          <cell r="CM236">
            <v>1</v>
          </cell>
          <cell r="CN236">
            <v>1</v>
          </cell>
          <cell r="CO236">
            <v>1</v>
          </cell>
          <cell r="CP236">
            <v>1</v>
          </cell>
          <cell r="CQ236">
            <v>1</v>
          </cell>
          <cell r="CR236">
            <v>1</v>
          </cell>
          <cell r="CS236">
            <v>1</v>
          </cell>
        </row>
        <row r="237">
          <cell r="A237" t="str">
            <v>FX Exposure - Sales</v>
          </cell>
        </row>
        <row r="238">
          <cell r="B238" t="str">
            <v>Sales - % FX: British Pounds/Pence</v>
          </cell>
          <cell r="C238" t="str">
            <v>SALES_FX_GPB</v>
          </cell>
        </row>
        <row r="239">
          <cell r="B239" t="str">
            <v>Sales - % FX: Euro</v>
          </cell>
          <cell r="C239" t="str">
            <v>SALES_FX_EUR</v>
          </cell>
        </row>
        <row r="240">
          <cell r="B240" t="str">
            <v>Sales - % FX: New Russian Ruble</v>
          </cell>
          <cell r="C240" t="str">
            <v>SALES_FX_RUB</v>
          </cell>
        </row>
        <row r="241">
          <cell r="B241" t="str">
            <v>Sales - % FX: U.S. Dollar</v>
          </cell>
          <cell r="C241" t="str">
            <v>SALES_FX_USD</v>
          </cell>
        </row>
        <row r="242">
          <cell r="B242" t="str">
            <v>Sales - % FX: Brazilian Real</v>
          </cell>
          <cell r="C242" t="str">
            <v>SALES_FX_BRL</v>
          </cell>
          <cell r="G242">
            <v>0.44123145149600002</v>
          </cell>
          <cell r="H242">
            <v>0.3686247278</v>
          </cell>
          <cell r="I242">
            <v>0.45781663193</v>
          </cell>
          <cell r="J242">
            <v>0.56675667075400005</v>
          </cell>
          <cell r="K242">
            <v>0.55499577537199996</v>
          </cell>
          <cell r="L242">
            <v>0.48083210288200001</v>
          </cell>
          <cell r="M242">
            <v>0.43672617587399998</v>
          </cell>
          <cell r="N242">
            <v>0.49161240154899999</v>
          </cell>
          <cell r="O242">
            <v>0.44587853875799999</v>
          </cell>
          <cell r="P242">
            <v>0.53884670225800002</v>
          </cell>
          <cell r="Q242">
            <v>0.56780730107900002</v>
          </cell>
          <cell r="R242">
            <v>0.60165539890499997</v>
          </cell>
          <cell r="S242">
            <v>0.63645912536399996</v>
          </cell>
          <cell r="T242">
            <v>0.55217379365399999</v>
          </cell>
          <cell r="U242">
            <v>0.55302854877999996</v>
          </cell>
          <cell r="V242">
            <v>0.55302076558699997</v>
          </cell>
          <cell r="W242">
            <v>0.56637244080399995</v>
          </cell>
          <cell r="X242">
            <v>0.58019433863199998</v>
          </cell>
          <cell r="Z242">
            <v>0.46775401706600001</v>
          </cell>
          <cell r="AA242">
            <v>0.46761336253399999</v>
          </cell>
          <cell r="AB242">
            <v>0.42699024084499998</v>
          </cell>
          <cell r="AC242">
            <v>0.41846044629399998</v>
          </cell>
          <cell r="AD242">
            <v>0.41176374523100001</v>
          </cell>
          <cell r="AE242">
            <v>0.39596196371800002</v>
          </cell>
          <cell r="AF242">
            <v>0.37065823812100002</v>
          </cell>
          <cell r="AG242">
            <v>0.30080994054999999</v>
          </cell>
          <cell r="AH242">
            <v>0.30561363429100002</v>
          </cell>
          <cell r="AI242">
            <v>0.30814134116699998</v>
          </cell>
          <cell r="AJ242">
            <v>0.53769275275799999</v>
          </cell>
          <cell r="AK242">
            <v>0.60061324219000001</v>
          </cell>
          <cell r="AL242">
            <v>0.57363406420200003</v>
          </cell>
          <cell r="AM242">
            <v>0.58619723802500001</v>
          </cell>
          <cell r="AN242">
            <v>0.55544036824300003</v>
          </cell>
          <cell r="AO242">
            <v>0.55546589459200002</v>
          </cell>
          <cell r="AP242">
            <v>0.56497531031199999</v>
          </cell>
          <cell r="AQ242">
            <v>0.57557208204999999</v>
          </cell>
          <cell r="AR242">
            <v>0.56357908860499994</v>
          </cell>
          <cell r="AS242">
            <v>0.52328924179900005</v>
          </cell>
          <cell r="AT242">
            <v>0.50354269345000002</v>
          </cell>
          <cell r="AU242">
            <v>0.49756683223999998</v>
          </cell>
          <cell r="AV242">
            <v>0.47500319327899998</v>
          </cell>
          <cell r="AW242">
            <v>0.45363798411099998</v>
          </cell>
          <cell r="AX242">
            <v>0.464982581241</v>
          </cell>
          <cell r="AY242">
            <v>0.45564809945099999</v>
          </cell>
          <cell r="AZ242">
            <v>0.42471019422099998</v>
          </cell>
          <cell r="BA242">
            <v>0.41038162240800002</v>
          </cell>
          <cell r="BB242">
            <v>0.45443789355600001</v>
          </cell>
          <cell r="BC242">
            <v>0.48085522955100002</v>
          </cell>
          <cell r="BD242">
            <v>0.52844419837500001</v>
          </cell>
          <cell r="BE242">
            <v>0.49321677271100001</v>
          </cell>
          <cell r="BF242">
            <v>0.46285289747399999</v>
          </cell>
          <cell r="BG242">
            <v>0.47219954119500002</v>
          </cell>
          <cell r="BH242">
            <v>0.44034961841999998</v>
          </cell>
          <cell r="BI242">
            <v>0.41465816789499998</v>
          </cell>
          <cell r="BJ242">
            <v>0.49165767937600002</v>
          </cell>
          <cell r="BK242">
            <v>0.51541744304899995</v>
          </cell>
          <cell r="BL242">
            <v>0.56747542744799995</v>
          </cell>
          <cell r="BM242">
            <v>0.56033557701699999</v>
          </cell>
          <cell r="BN242">
            <v>0.59229058561900005</v>
          </cell>
          <cell r="BO242">
            <v>0.55371609721699999</v>
          </cell>
          <cell r="BP242">
            <v>0.57901639344300004</v>
          </cell>
          <cell r="BQ242">
            <v>0.55098455927300005</v>
          </cell>
          <cell r="BR242">
            <v>0.57373448482099998</v>
          </cell>
          <cell r="BS242">
            <v>0.58393688297099999</v>
          </cell>
          <cell r="BT242">
            <v>0.62155870986600004</v>
          </cell>
          <cell r="BU242">
            <v>0.619956123443</v>
          </cell>
          <cell r="BV242">
            <v>0.63825062794200005</v>
          </cell>
          <cell r="BW242">
            <v>0.62514993342400005</v>
          </cell>
          <cell r="BX242">
            <v>0.64663508177899998</v>
          </cell>
          <cell r="BY242">
            <v>0.63524458266799999</v>
          </cell>
          <cell r="BZ242">
            <v>0.60949622061999997</v>
          </cell>
          <cell r="CA242">
            <v>0.52973180975199996</v>
          </cell>
          <cell r="CB242">
            <v>0.54738831371499996</v>
          </cell>
          <cell r="CC242">
            <v>0.54288584529200001</v>
          </cell>
          <cell r="CD242">
            <v>0.55767566402900004</v>
          </cell>
          <cell r="CE242">
            <v>0.55856115107899995</v>
          </cell>
          <cell r="CF242">
            <v>0.57208476988900003</v>
          </cell>
          <cell r="CG242">
            <v>0.52898910532599996</v>
          </cell>
          <cell r="CH242">
            <v>0.55693950177899998</v>
          </cell>
          <cell r="CI242">
            <v>0.53692813302800002</v>
          </cell>
          <cell r="CJ242">
            <v>0.55400618799800005</v>
          </cell>
          <cell r="CK242">
            <v>0.56325891300999997</v>
          </cell>
          <cell r="CL242">
            <v>0.56434172245500003</v>
          </cell>
          <cell r="CM242">
            <v>0.54590533508200001</v>
          </cell>
          <cell r="CN242">
            <v>0.57363146046299995</v>
          </cell>
          <cell r="CO242">
            <v>0.57792650482899999</v>
          </cell>
          <cell r="CP242">
            <v>0.58109405242699996</v>
          </cell>
          <cell r="CQ242">
            <v>0.56139274869300004</v>
          </cell>
          <cell r="CR242">
            <v>0.58622222003900004</v>
          </cell>
          <cell r="CS242">
            <v>0.58937169116900001</v>
          </cell>
        </row>
        <row r="243">
          <cell r="B243" t="str">
            <v>Sales - % FX: Japanese Yen</v>
          </cell>
          <cell r="C243" t="str">
            <v>SALES_FX_YEN</v>
          </cell>
        </row>
        <row r="244">
          <cell r="B244" t="str">
            <v>Sales - % FX: Chinese Renminbi</v>
          </cell>
          <cell r="C244" t="str">
            <v>SALES_FX_CNY</v>
          </cell>
        </row>
        <row r="245">
          <cell r="B245" t="str">
            <v>Sales - % FX: Indian Rupee</v>
          </cell>
          <cell r="C245" t="str">
            <v>SALES_FX_INR</v>
          </cell>
        </row>
        <row r="246">
          <cell r="B246" t="str">
            <v>Sales - % FX: Canadian Dollar</v>
          </cell>
          <cell r="C246" t="str">
            <v>SALES_FX_CAD</v>
          </cell>
        </row>
        <row r="247">
          <cell r="B247" t="str">
            <v>Sales - % FX: Mexican Peso</v>
          </cell>
          <cell r="C247" t="str">
            <v>SALES_FX_MXN</v>
          </cell>
          <cell r="G247">
            <v>0.113103898122</v>
          </cell>
          <cell r="H247">
            <v>9.1035210098999994E-2</v>
          </cell>
          <cell r="I247">
            <v>8.4527852875000004E-2</v>
          </cell>
          <cell r="J247">
            <v>8.7443820928999993E-2</v>
          </cell>
          <cell r="K247">
            <v>7.4516080390999995E-2</v>
          </cell>
          <cell r="L247">
            <v>7.2235069809000005E-2</v>
          </cell>
          <cell r="M247">
            <v>6.9496084858000004E-2</v>
          </cell>
          <cell r="N247">
            <v>6.7675560847999999E-2</v>
          </cell>
          <cell r="O247">
            <v>6.1987243515999997E-2</v>
          </cell>
          <cell r="P247">
            <v>5.4832092999E-2</v>
          </cell>
          <cell r="Q247">
            <v>4.2211445134999998E-2</v>
          </cell>
          <cell r="R247">
            <v>7.5779371834999998E-2</v>
          </cell>
          <cell r="S247">
            <v>0.119815060136</v>
          </cell>
          <cell r="T247">
            <v>0.14474108039200001</v>
          </cell>
          <cell r="U247">
            <v>0.165835361909</v>
          </cell>
          <cell r="V247">
            <v>0.166258377194</v>
          </cell>
          <cell r="W247">
            <v>0.17245382561799999</v>
          </cell>
          <cell r="X247">
            <v>0.17411020964000001</v>
          </cell>
          <cell r="Z247">
            <v>0.13255916687300001</v>
          </cell>
          <cell r="AA247">
            <v>0.118892887727</v>
          </cell>
          <cell r="AB247">
            <v>0.10877810784399999</v>
          </cell>
          <cell r="AC247">
            <v>0.10078020090000001</v>
          </cell>
          <cell r="AD247">
            <v>0.10193379293800001</v>
          </cell>
          <cell r="AE247">
            <v>9.0185204546E-2</v>
          </cell>
          <cell r="AF247">
            <v>8.8444687780999995E-2</v>
          </cell>
          <cell r="AG247">
            <v>8.5632297460000006E-2</v>
          </cell>
          <cell r="AH247">
            <v>8.8759282581999999E-2</v>
          </cell>
          <cell r="AI247">
            <v>8.0862658387999997E-2</v>
          </cell>
          <cell r="AJ247">
            <v>8.1423556337000005E-2</v>
          </cell>
          <cell r="AK247">
            <v>8.8000265295999996E-2</v>
          </cell>
          <cell r="AL247">
            <v>9.7304170637000004E-2</v>
          </cell>
          <cell r="AM247">
            <v>8.8922482701999997E-2</v>
          </cell>
          <cell r="AN247">
            <v>8.4406053413000004E-2</v>
          </cell>
          <cell r="AO247">
            <v>8.1656559106999996E-2</v>
          </cell>
          <cell r="AP247">
            <v>8.5166958597999998E-2</v>
          </cell>
          <cell r="AQ247">
            <v>7.7403249091999998E-2</v>
          </cell>
          <cell r="AR247">
            <v>6.8708802198999996E-2</v>
          </cell>
          <cell r="AS247">
            <v>7.0111226708999996E-2</v>
          </cell>
          <cell r="AT247">
            <v>7.8626451326000005E-2</v>
          </cell>
          <cell r="AU247">
            <v>6.8060960609999999E-2</v>
          </cell>
          <cell r="AV247">
            <v>6.92539192E-2</v>
          </cell>
          <cell r="AW247">
            <v>7.3445829823000006E-2</v>
          </cell>
          <cell r="AX247">
            <v>7.5835914827000001E-2</v>
          </cell>
          <cell r="AY247">
            <v>6.9739070129999997E-2</v>
          </cell>
          <cell r="AZ247">
            <v>6.6174316191000004E-2</v>
          </cell>
          <cell r="BA247">
            <v>6.7492337954000003E-2</v>
          </cell>
          <cell r="BB247">
            <v>7.0055664247999999E-2</v>
          </cell>
          <cell r="BC247">
            <v>7.1064870587000006E-2</v>
          </cell>
          <cell r="BD247">
            <v>6.6589150585000006E-2</v>
          </cell>
          <cell r="BE247">
            <v>6.4200425101000005E-2</v>
          </cell>
          <cell r="BF247">
            <v>6.3487775226000007E-2</v>
          </cell>
          <cell r="BG247">
            <v>6.4744611635999996E-2</v>
          </cell>
          <cell r="BH247">
            <v>5.8704585480000002E-2</v>
          </cell>
          <cell r="BI247">
            <v>6.1466702078E-2</v>
          </cell>
          <cell r="BJ247">
            <v>7.0418067626999994E-2</v>
          </cell>
          <cell r="BK247">
            <v>5.7602532508000001E-2</v>
          </cell>
          <cell r="BL247">
            <v>5.1549294554000001E-2</v>
          </cell>
          <cell r="BM247">
            <v>4.6044288362000002E-2</v>
          </cell>
          <cell r="BN247">
            <v>4.2253521127000003E-2</v>
          </cell>
          <cell r="BO247">
            <v>3.7689327228000002E-2</v>
          </cell>
          <cell r="BP247">
            <v>3.7704918033000002E-2</v>
          </cell>
          <cell r="BQ247">
            <v>4.9603579097999999E-2</v>
          </cell>
          <cell r="BR247">
            <v>5.3165968794999997E-2</v>
          </cell>
          <cell r="BS247">
            <v>5.2299352669000002E-2</v>
          </cell>
          <cell r="BT247">
            <v>8.1518572622999996E-2</v>
          </cell>
          <cell r="BU247">
            <v>0.106371446127</v>
          </cell>
          <cell r="BV247">
            <v>0.115163475948</v>
          </cell>
          <cell r="BW247">
            <v>0.118081512429</v>
          </cell>
          <cell r="BX247">
            <v>0.11834217478</v>
          </cell>
          <cell r="BY247">
            <v>0.12580253340299999</v>
          </cell>
          <cell r="BZ247">
            <v>0.145306406621</v>
          </cell>
          <cell r="CA247">
            <v>0.14333383805700001</v>
          </cell>
          <cell r="CB247">
            <v>0.13478829811900001</v>
          </cell>
          <cell r="CC247">
            <v>0.15376068933699999</v>
          </cell>
          <cell r="CD247">
            <v>0.16721571688600001</v>
          </cell>
          <cell r="CE247">
            <v>0.151564234327</v>
          </cell>
          <cell r="CF247">
            <v>0.156933261263</v>
          </cell>
          <cell r="CG247">
            <v>0.184107030054</v>
          </cell>
          <cell r="CH247">
            <v>0.16192170818500001</v>
          </cell>
          <cell r="CI247">
            <v>0.160624889272</v>
          </cell>
          <cell r="CJ247">
            <v>0.15361009772100001</v>
          </cell>
          <cell r="CK247">
            <v>0.18660429226</v>
          </cell>
          <cell r="CL247">
            <v>0.183778876397</v>
          </cell>
          <cell r="CM247">
            <v>0.166898172747</v>
          </cell>
          <cell r="CN247">
            <v>0.157895269324</v>
          </cell>
          <cell r="CO247">
            <v>0.18196620379699999</v>
          </cell>
          <cell r="CP247">
            <v>0.18564670165300001</v>
          </cell>
          <cell r="CQ247">
            <v>0.16877582742</v>
          </cell>
          <cell r="CR247">
            <v>0.15914895396199999</v>
          </cell>
          <cell r="CS247">
            <v>0.18374422622200001</v>
          </cell>
        </row>
        <row r="248">
          <cell r="B248" t="str">
            <v>Sales - % FX: Colombian Peso</v>
          </cell>
          <cell r="C248" t="str">
            <v>SALES_FX_COP</v>
          </cell>
        </row>
        <row r="249">
          <cell r="B249" t="str">
            <v>Sales - % FX: Argentine Peso</v>
          </cell>
          <cell r="C249" t="str">
            <v>SALES_FX_ARS</v>
          </cell>
          <cell r="G249">
            <v>0.13324655878300001</v>
          </cell>
          <cell r="H249">
            <v>0.133223405012</v>
          </cell>
          <cell r="I249">
            <v>0.14893206929800001</v>
          </cell>
          <cell r="J249">
            <v>0.184078775128</v>
          </cell>
          <cell r="K249">
            <v>0.18972546313899999</v>
          </cell>
          <cell r="L249">
            <v>0.236919930518</v>
          </cell>
          <cell r="M249">
            <v>0.25841031368799999</v>
          </cell>
          <cell r="N249">
            <v>0.27078212322200002</v>
          </cell>
          <cell r="O249">
            <v>0.37591273914599999</v>
          </cell>
          <cell r="P249">
            <v>0.31051781391700001</v>
          </cell>
          <cell r="Q249">
            <v>0.29534204650099999</v>
          </cell>
          <cell r="R249">
            <v>0.26156511325999998</v>
          </cell>
          <cell r="S249">
            <v>0.19872369371099999</v>
          </cell>
          <cell r="T249">
            <v>0.24670437993</v>
          </cell>
          <cell r="U249">
            <v>0.21657072041</v>
          </cell>
          <cell r="V249">
            <v>0.20953094598999999</v>
          </cell>
          <cell r="W249">
            <v>0.16490239717399999</v>
          </cell>
          <cell r="X249">
            <v>0.13902786290999999</v>
          </cell>
          <cell r="Z249">
            <v>0.13414902435000001</v>
          </cell>
          <cell r="AA249">
            <v>0.13357020670299999</v>
          </cell>
          <cell r="AB249">
            <v>0.13673369406200001</v>
          </cell>
          <cell r="AC249">
            <v>0.129509541792</v>
          </cell>
          <cell r="AD249">
            <v>0.12226985932700001</v>
          </cell>
          <cell r="AE249">
            <v>0.123349404964</v>
          </cell>
          <cell r="AF249">
            <v>0.134268893818</v>
          </cell>
          <cell r="AG249">
            <v>0.15158491969099999</v>
          </cell>
          <cell r="AH249">
            <v>0.153635295734</v>
          </cell>
          <cell r="AI249">
            <v>0.13566716710900001</v>
          </cell>
          <cell r="AJ249">
            <v>0.14847137338499999</v>
          </cell>
          <cell r="AK249">
            <v>0.15737451764999999</v>
          </cell>
          <cell r="AL249">
            <v>0.18186005268800001</v>
          </cell>
          <cell r="AM249">
            <v>0.18000764459099999</v>
          </cell>
          <cell r="AN249">
            <v>0.19307267106100001</v>
          </cell>
          <cell r="AO249">
            <v>0.181069567574</v>
          </cell>
          <cell r="AP249">
            <v>0.17214430771100001</v>
          </cell>
          <cell r="AQ249">
            <v>0.17861345703000001</v>
          </cell>
          <cell r="AR249">
            <v>0.19390704264899999</v>
          </cell>
          <cell r="AS249">
            <v>0.20719052454299999</v>
          </cell>
          <cell r="AT249">
            <v>0.21635219859900001</v>
          </cell>
          <cell r="AU249">
            <v>0.23143036497200001</v>
          </cell>
          <cell r="AV249">
            <v>0.24800665764800001</v>
          </cell>
          <cell r="AW249">
            <v>0.24782647562400001</v>
          </cell>
          <cell r="AX249">
            <v>0.24940920604799999</v>
          </cell>
          <cell r="AY249">
            <v>0.258512721133</v>
          </cell>
          <cell r="AZ249">
            <v>0.26930400983300001</v>
          </cell>
          <cell r="BA249">
            <v>0.255235834173</v>
          </cell>
          <cell r="BB249">
            <v>0.24233993771599999</v>
          </cell>
          <cell r="BC249">
            <v>0.252312553971</v>
          </cell>
          <cell r="BD249">
            <v>0.27682870900700002</v>
          </cell>
          <cell r="BE249">
            <v>0.30066643635500001</v>
          </cell>
          <cell r="BF249">
            <v>0.32034310414700001</v>
          </cell>
          <cell r="BG249">
            <v>0.36827507549499999</v>
          </cell>
          <cell r="BH249">
            <v>0.39847961053399999</v>
          </cell>
          <cell r="BI249">
            <v>0.40690082553200002</v>
          </cell>
          <cell r="BJ249">
            <v>0.30577935672099998</v>
          </cell>
          <cell r="BK249">
            <v>0.33910360441600002</v>
          </cell>
          <cell r="BL249">
            <v>0.30323114443799998</v>
          </cell>
          <cell r="BM249">
            <v>0.29772705101899999</v>
          </cell>
          <cell r="BN249">
            <v>0.26464047442499999</v>
          </cell>
          <cell r="BO249">
            <v>0.30996829869699999</v>
          </cell>
          <cell r="BP249">
            <v>0.299344262295</v>
          </cell>
          <cell r="BQ249">
            <v>0.30346934614999999</v>
          </cell>
          <cell r="BR249">
            <v>0.31759072329400001</v>
          </cell>
          <cell r="BS249">
            <v>0.298499897131</v>
          </cell>
          <cell r="BT249">
            <v>0.23562757366699999</v>
          </cell>
          <cell r="BU249">
            <v>0.21214011527500001</v>
          </cell>
          <cell r="BV249">
            <v>0.19793570720000001</v>
          </cell>
          <cell r="BW249">
            <v>0.208921909904</v>
          </cell>
          <cell r="BX249">
            <v>0.19269821949499999</v>
          </cell>
          <cell r="BY249">
            <v>0.196419540511</v>
          </cell>
          <cell r="BZ249">
            <v>0.20376757231699999</v>
          </cell>
          <cell r="CA249">
            <v>0.27232290757099997</v>
          </cell>
          <cell r="CB249">
            <v>0.25521701513200001</v>
          </cell>
          <cell r="CC249">
            <v>0.24368971991300001</v>
          </cell>
          <cell r="CD249">
            <v>0.21563200746399999</v>
          </cell>
          <cell r="CE249">
            <v>0.214984583762</v>
          </cell>
          <cell r="CF249">
            <v>0.21163884719500001</v>
          </cell>
          <cell r="CG249">
            <v>0.22274477816900001</v>
          </cell>
          <cell r="CH249">
            <v>0.23042704626300001</v>
          </cell>
          <cell r="CI249">
            <v>0.22708747826699999</v>
          </cell>
          <cell r="CJ249">
            <v>0.20999975826299999</v>
          </cell>
          <cell r="CK249">
            <v>0.17769585228699999</v>
          </cell>
          <cell r="CL249">
            <v>0.182876312362</v>
          </cell>
          <cell r="CM249">
            <v>0.18165300331000001</v>
          </cell>
          <cell r="CN249">
            <v>0.15536587823799999</v>
          </cell>
          <cell r="CO249">
            <v>0.146868424458</v>
          </cell>
          <cell r="CP249">
            <v>0.15282548617</v>
          </cell>
          <cell r="CQ249">
            <v>0.153039607632</v>
          </cell>
          <cell r="CR249">
            <v>0.13102876958000001</v>
          </cell>
          <cell r="CS249">
            <v>0.124911328689</v>
          </cell>
        </row>
        <row r="250">
          <cell r="B250" t="str">
            <v>Sales - % FX: Chilean Peso</v>
          </cell>
          <cell r="C250" t="str">
            <v>SALES_FX_CLP</v>
          </cell>
        </row>
        <row r="251">
          <cell r="B251" t="str">
            <v>Sales - % FX: Venezuelan bolivar</v>
          </cell>
          <cell r="C251" t="str">
            <v>SALES_FX_VEF</v>
          </cell>
          <cell r="G251">
            <v>2.8229076591000001E-2</v>
          </cell>
          <cell r="H251">
            <v>0.160354801273</v>
          </cell>
          <cell r="I251">
            <v>0.15495373206800001</v>
          </cell>
          <cell r="J251">
            <v>9.6372988884000005E-2</v>
          </cell>
          <cell r="K251">
            <v>0.11651118545899999</v>
          </cell>
          <cell r="L251">
            <v>0.14634890619599999</v>
          </cell>
          <cell r="M251">
            <v>0.17895351638400001</v>
          </cell>
          <cell r="N251">
            <v>0.10425959487899999</v>
          </cell>
          <cell r="O251">
            <v>6.2140677286999998E-2</v>
          </cell>
          <cell r="P251">
            <v>4.3936731106999999E-2</v>
          </cell>
          <cell r="Q251">
            <v>4.4707379072000002E-2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8.9353573004E-2</v>
          </cell>
          <cell r="AD251">
            <v>0.13029944110300001</v>
          </cell>
          <cell r="AE251">
            <v>0.165678739671</v>
          </cell>
          <cell r="AF251">
            <v>0.15182695914700001</v>
          </cell>
          <cell r="AG251">
            <v>0.19104654299400001</v>
          </cell>
          <cell r="AH251">
            <v>0.19694701223800001</v>
          </cell>
          <cell r="AI251">
            <v>0.178520441118</v>
          </cell>
          <cell r="AJ251">
            <v>0.174584474292</v>
          </cell>
          <cell r="AK251">
            <v>8.7337516010999997E-2</v>
          </cell>
          <cell r="AL251">
            <v>7.5656473907999996E-2</v>
          </cell>
          <cell r="AM251">
            <v>8.5090798608999998E-2</v>
          </cell>
          <cell r="AN251">
            <v>0.102987454572</v>
          </cell>
          <cell r="AO251">
            <v>0.115212600069</v>
          </cell>
          <cell r="AP251">
            <v>0.110160910729</v>
          </cell>
          <cell r="AQ251">
            <v>0.104282673395</v>
          </cell>
          <cell r="AR251">
            <v>0.110816962836</v>
          </cell>
          <cell r="AS251">
            <v>0.136212491219</v>
          </cell>
          <cell r="AT251">
            <v>0.13425015757299999</v>
          </cell>
          <cell r="AU251">
            <v>0.13976531621499999</v>
          </cell>
          <cell r="AV251">
            <v>0.14612861056500001</v>
          </cell>
          <cell r="AW251">
            <v>0.16195726947899999</v>
          </cell>
          <cell r="AX251">
            <v>0.147290737151</v>
          </cell>
          <cell r="AY251">
            <v>0.156561015266</v>
          </cell>
          <cell r="AZ251">
            <v>0.186918097097</v>
          </cell>
          <cell r="BA251">
            <v>0.21449203982699999</v>
          </cell>
          <cell r="BB251">
            <v>0.167760426101</v>
          </cell>
          <cell r="BC251">
            <v>0.125533098855</v>
          </cell>
          <cell r="BD251">
            <v>6.2705009524999994E-2</v>
          </cell>
          <cell r="BE251">
            <v>7.9568866631000004E-2</v>
          </cell>
          <cell r="BF251">
            <v>9.3880859110999998E-2</v>
          </cell>
          <cell r="BG251">
            <v>3.7028396646000002E-2</v>
          </cell>
          <cell r="BH251">
            <v>5.2656234248999997E-2</v>
          </cell>
          <cell r="BI251">
            <v>6.6429851935000006E-2</v>
          </cell>
          <cell r="BJ251">
            <v>7.6762037682999995E-2</v>
          </cell>
          <cell r="BK251">
            <v>3.7065977440000002E-2</v>
          </cell>
          <cell r="BL251">
            <v>2.9889927095000001E-2</v>
          </cell>
          <cell r="BM251">
            <v>4.1752024192999997E-2</v>
          </cell>
          <cell r="BN251">
            <v>5.3372868791999997E-2</v>
          </cell>
          <cell r="BO251">
            <v>5.0017611835000003E-2</v>
          </cell>
          <cell r="BP251">
            <v>3.2131147541000001E-2</v>
          </cell>
          <cell r="BQ251">
            <v>4.4680084561999997E-2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</row>
        <row r="252">
          <cell r="B252" t="str">
            <v>Sales - % FX: Other Currency</v>
          </cell>
          <cell r="C252" t="str">
            <v>SALES_FX_OTH</v>
          </cell>
          <cell r="G252">
            <v>0.28418901500799998</v>
          </cell>
          <cell r="H252">
            <v>0.24676185581599999</v>
          </cell>
          <cell r="I252">
            <v>0.15376971382999999</v>
          </cell>
          <cell r="J252">
            <v>6.5347744304999997E-2</v>
          </cell>
          <cell r="K252">
            <v>6.4251495638999997E-2</v>
          </cell>
          <cell r="L252">
            <v>6.3663990594000006E-2</v>
          </cell>
          <cell r="M252">
            <v>5.6413909195999999E-2</v>
          </cell>
          <cell r="N252">
            <v>6.5670319502000002E-2</v>
          </cell>
          <cell r="O252">
            <v>5.4080801292999997E-2</v>
          </cell>
          <cell r="P252">
            <v>5.1866659719000001E-2</v>
          </cell>
          <cell r="Q252">
            <v>4.9931828211999998E-2</v>
          </cell>
          <cell r="R252">
            <v>6.1000116E-2</v>
          </cell>
          <cell r="S252">
            <v>4.5002120790000003E-2</v>
          </cell>
          <cell r="T252">
            <v>5.6380746023999999E-2</v>
          </cell>
          <cell r="U252">
            <v>6.4565368900999995E-2</v>
          </cell>
          <cell r="V252">
            <v>7.1189911228000002E-2</v>
          </cell>
          <cell r="W252">
            <v>9.6271336403999999E-2</v>
          </cell>
          <cell r="X252">
            <v>0.10666758881799999</v>
          </cell>
          <cell r="Z252">
            <v>0.265537791711</v>
          </cell>
          <cell r="AA252">
            <v>0.27992354303599998</v>
          </cell>
          <cell r="AB252">
            <v>0.32749795724800002</v>
          </cell>
          <cell r="AC252">
            <v>0.26189623801</v>
          </cell>
          <cell r="AD252">
            <v>0.23373316140100001</v>
          </cell>
          <cell r="AE252">
            <v>0.22482468710100001</v>
          </cell>
          <cell r="AF252">
            <v>0.25480122113300002</v>
          </cell>
          <cell r="AG252">
            <v>0.27092629930500001</v>
          </cell>
          <cell r="AH252">
            <v>0.25504477515500001</v>
          </cell>
          <cell r="AI252">
            <v>0.29680838732800002</v>
          </cell>
          <cell r="AJ252">
            <v>5.7827843227999998E-2</v>
          </cell>
          <cell r="AK252">
            <v>6.6674458852999996E-2</v>
          </cell>
          <cell r="AL252">
            <v>7.1545238565999994E-2</v>
          </cell>
          <cell r="AM252">
            <v>5.9781836073E-2</v>
          </cell>
          <cell r="AN252">
            <v>6.4093452711999996E-2</v>
          </cell>
          <cell r="AO252">
            <v>6.6595378657999998E-2</v>
          </cell>
          <cell r="AP252">
            <v>6.7552512649000002E-2</v>
          </cell>
          <cell r="AQ252">
            <v>6.4128538432999996E-2</v>
          </cell>
          <cell r="AR252">
            <v>6.2988103710999999E-2</v>
          </cell>
          <cell r="AS252">
            <v>6.3196515731000005E-2</v>
          </cell>
          <cell r="AT252">
            <v>6.7228499051999999E-2</v>
          </cell>
          <cell r="AU252">
            <v>6.3176525962000005E-2</v>
          </cell>
          <cell r="AV252">
            <v>6.1607619308000003E-2</v>
          </cell>
          <cell r="AW252">
            <v>6.3132450600000001E-2</v>
          </cell>
          <cell r="AX252">
            <v>6.2481560732999999E-2</v>
          </cell>
          <cell r="AY252">
            <v>5.9538737459999998E-2</v>
          </cell>
          <cell r="AZ252">
            <v>5.2893382657999997E-2</v>
          </cell>
          <cell r="BA252">
            <v>5.2398165639000002E-2</v>
          </cell>
          <cell r="BB252">
            <v>6.5406078377999999E-2</v>
          </cell>
          <cell r="BC252">
            <v>7.0234247035999994E-2</v>
          </cell>
          <cell r="BD252">
            <v>6.5432932506999997E-2</v>
          </cell>
          <cell r="BE252">
            <v>6.2347499202999999E-2</v>
          </cell>
          <cell r="BF252">
            <v>5.9435364041999998E-2</v>
          </cell>
          <cell r="BG252">
            <v>5.7752375028E-2</v>
          </cell>
          <cell r="BH252">
            <v>4.9809951317000001E-2</v>
          </cell>
          <cell r="BI252">
            <v>5.0544452560000001E-2</v>
          </cell>
          <cell r="BJ252">
            <v>5.5382858593000003E-2</v>
          </cell>
          <cell r="BK252">
            <v>5.0810442588E-2</v>
          </cell>
          <cell r="BL252">
            <v>4.7854206465999999E-2</v>
          </cell>
          <cell r="BM252">
            <v>5.4141059408999999E-2</v>
          </cell>
          <cell r="BN252">
            <v>4.7442550037E-2</v>
          </cell>
          <cell r="BO252">
            <v>4.8608665023E-2</v>
          </cell>
          <cell r="BP252">
            <v>5.1803278688999997E-2</v>
          </cell>
          <cell r="BQ252">
            <v>5.1262430916000003E-2</v>
          </cell>
          <cell r="BR252">
            <v>5.5508823089999999E-2</v>
          </cell>
          <cell r="BS252">
            <v>6.5263867229999994E-2</v>
          </cell>
          <cell r="BT252">
            <v>6.1295143843999998E-2</v>
          </cell>
          <cell r="BU252">
            <v>6.1532315153999997E-2</v>
          </cell>
          <cell r="BV252">
            <v>4.8650188910000003E-2</v>
          </cell>
          <cell r="BW252">
            <v>4.7846644241999997E-2</v>
          </cell>
          <cell r="BX252">
            <v>4.2324523947000002E-2</v>
          </cell>
          <cell r="BY252">
            <v>4.2533343417999997E-2</v>
          </cell>
          <cell r="BZ252">
            <v>4.1429800442000002E-2</v>
          </cell>
          <cell r="CA252">
            <v>5.4611444621000003E-2</v>
          </cell>
          <cell r="CB252">
            <v>6.2606373034000004E-2</v>
          </cell>
          <cell r="CC252">
            <v>5.9663745456999998E-2</v>
          </cell>
          <cell r="CD252">
            <v>5.9476611621E-2</v>
          </cell>
          <cell r="CE252">
            <v>7.4890030832000007E-2</v>
          </cell>
          <cell r="CF252">
            <v>5.9343121653E-2</v>
          </cell>
          <cell r="CG252">
            <v>6.4159086451000005E-2</v>
          </cell>
          <cell r="CH252">
            <v>5.0711743772000002E-2</v>
          </cell>
          <cell r="CI252">
            <v>7.5359499432999993E-2</v>
          </cell>
          <cell r="CJ252">
            <v>8.2383956017000007E-2</v>
          </cell>
          <cell r="CK252">
            <v>7.2440942443000006E-2</v>
          </cell>
          <cell r="CL252">
            <v>6.9003088785E-2</v>
          </cell>
          <cell r="CM252">
            <v>0.105543488861</v>
          </cell>
          <cell r="CN252">
            <v>0.11310739197399999</v>
          </cell>
          <cell r="CO252">
            <v>9.3238866916000002E-2</v>
          </cell>
          <cell r="CP252">
            <v>8.043375975E-2</v>
          </cell>
          <cell r="CQ252">
            <v>0.116791816255</v>
          </cell>
          <cell r="CR252">
            <v>0.123600056418</v>
          </cell>
          <cell r="CS252">
            <v>0.10197275392000001</v>
          </cell>
        </row>
        <row r="253">
          <cell r="A253" t="str">
            <v>Items to be removed</v>
          </cell>
        </row>
        <row r="254">
          <cell r="B254" t="str">
            <v>Sales - Total % Americas</v>
          </cell>
          <cell r="C254" t="str">
            <v>SALES_TOT_AM</v>
          </cell>
          <cell r="G254">
            <v>1</v>
          </cell>
          <cell r="H254">
            <v>1</v>
          </cell>
          <cell r="I254">
            <v>1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W254">
            <v>1</v>
          </cell>
          <cell r="X254">
            <v>1</v>
          </cell>
          <cell r="Z254">
            <v>1</v>
          </cell>
          <cell r="AA254">
            <v>1</v>
          </cell>
          <cell r="AB254">
            <v>1</v>
          </cell>
          <cell r="AC254">
            <v>1</v>
          </cell>
          <cell r="AD254">
            <v>1</v>
          </cell>
          <cell r="AE254">
            <v>1</v>
          </cell>
          <cell r="AF254">
            <v>1</v>
          </cell>
          <cell r="AG254">
            <v>1</v>
          </cell>
          <cell r="AH254">
            <v>1</v>
          </cell>
          <cell r="AI254">
            <v>1</v>
          </cell>
          <cell r="AJ254">
            <v>1</v>
          </cell>
          <cell r="AK254">
            <v>1</v>
          </cell>
          <cell r="AL254">
            <v>1</v>
          </cell>
          <cell r="AM254">
            <v>1</v>
          </cell>
          <cell r="AN254">
            <v>1</v>
          </cell>
          <cell r="AO254">
            <v>1</v>
          </cell>
          <cell r="AP254">
            <v>1</v>
          </cell>
          <cell r="AQ254">
            <v>1</v>
          </cell>
          <cell r="AR254">
            <v>1</v>
          </cell>
          <cell r="AS254">
            <v>1</v>
          </cell>
          <cell r="AT254">
            <v>1</v>
          </cell>
          <cell r="AU254">
            <v>1</v>
          </cell>
          <cell r="AV254">
            <v>1</v>
          </cell>
          <cell r="AW254">
            <v>1</v>
          </cell>
          <cell r="AX254">
            <v>1</v>
          </cell>
          <cell r="AY254">
            <v>0.99999964344100001</v>
          </cell>
          <cell r="AZ254">
            <v>1</v>
          </cell>
          <cell r="BA254">
            <v>1</v>
          </cell>
          <cell r="BB254">
            <v>1</v>
          </cell>
          <cell r="BC254">
            <v>1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1</v>
          </cell>
          <cell r="BK254">
            <v>1</v>
          </cell>
          <cell r="BL254">
            <v>1</v>
          </cell>
          <cell r="BM254">
            <v>1</v>
          </cell>
          <cell r="BN254">
            <v>1</v>
          </cell>
          <cell r="BO254">
            <v>1</v>
          </cell>
          <cell r="BP254">
            <v>1</v>
          </cell>
          <cell r="BQ254">
            <v>1</v>
          </cell>
          <cell r="BR254">
            <v>1</v>
          </cell>
          <cell r="BS254">
            <v>1</v>
          </cell>
          <cell r="BT254">
            <v>1</v>
          </cell>
          <cell r="BU254">
            <v>1</v>
          </cell>
          <cell r="BV254">
            <v>1</v>
          </cell>
          <cell r="BW254">
            <v>1</v>
          </cell>
          <cell r="BX254">
            <v>1</v>
          </cell>
          <cell r="BY254">
            <v>1</v>
          </cell>
          <cell r="BZ254">
            <v>1</v>
          </cell>
          <cell r="CA254">
            <v>1</v>
          </cell>
          <cell r="CB254">
            <v>1</v>
          </cell>
          <cell r="CC254">
            <v>1</v>
          </cell>
          <cell r="CD254">
            <v>1</v>
          </cell>
          <cell r="CE254">
            <v>1</v>
          </cell>
          <cell r="CF254">
            <v>1</v>
          </cell>
          <cell r="CG254">
            <v>1</v>
          </cell>
          <cell r="CH254">
            <v>1</v>
          </cell>
          <cell r="CI254">
            <v>1</v>
          </cell>
          <cell r="CJ254">
            <v>1</v>
          </cell>
          <cell r="CK254">
            <v>1</v>
          </cell>
          <cell r="CL254">
            <v>1</v>
          </cell>
          <cell r="CM254">
            <v>1</v>
          </cell>
          <cell r="CN254">
            <v>1</v>
          </cell>
          <cell r="CO254">
            <v>1</v>
          </cell>
          <cell r="CP254">
            <v>1</v>
          </cell>
          <cell r="CQ254">
            <v>1</v>
          </cell>
          <cell r="CR254">
            <v>1</v>
          </cell>
          <cell r="CS254">
            <v>1</v>
          </cell>
        </row>
        <row r="255">
          <cell r="B255" t="str">
            <v>Sales - % Other Americas</v>
          </cell>
          <cell r="C255" t="str">
            <v>SALES_OTH_AM</v>
          </cell>
        </row>
        <row r="256">
          <cell r="B256" t="str">
            <v>Sales - Total % EMEA</v>
          </cell>
          <cell r="C256" t="str">
            <v>SALES_TOT_EMEA</v>
          </cell>
        </row>
        <row r="257">
          <cell r="B257" t="str">
            <v>Sales - % Western Europe-Ex UK</v>
          </cell>
          <cell r="C257" t="str">
            <v>SALES_EU_EX_UK</v>
          </cell>
        </row>
        <row r="258">
          <cell r="B258" t="str">
            <v>Sales - % Central &amp; Eastern Europe</v>
          </cell>
          <cell r="C258" t="str">
            <v>SALES_CEE</v>
          </cell>
        </row>
        <row r="259">
          <cell r="B259" t="str">
            <v>Sales - % Middle East</v>
          </cell>
          <cell r="C259" t="str">
            <v>SALES_ME</v>
          </cell>
        </row>
        <row r="260">
          <cell r="B260" t="str">
            <v>Sales - % Total Africa</v>
          </cell>
          <cell r="C260" t="str">
            <v>SALES_TOT_AFRICA</v>
          </cell>
        </row>
        <row r="261">
          <cell r="B261" t="str">
            <v>Sales - % Other EMEA</v>
          </cell>
          <cell r="C261" t="str">
            <v>SALES_OTH_EMEA</v>
          </cell>
        </row>
        <row r="262">
          <cell r="B262" t="str">
            <v>Sales - Total % Asia (incl Australia &amp; New Zealand)</v>
          </cell>
          <cell r="C262" t="str">
            <v>SALES_TOT_ASIA</v>
          </cell>
        </row>
        <row r="263">
          <cell r="B263" t="str">
            <v>Sales - % Other Asia</v>
          </cell>
          <cell r="C263" t="str">
            <v>SALES_OTH_AEJ</v>
          </cell>
        </row>
        <row r="275">
          <cell r="A275" t="str">
            <v>Security: MercadoLibre Inc.</v>
          </cell>
          <cell r="B275" t="str">
            <v>15YZPH</v>
          </cell>
        </row>
        <row r="276">
          <cell r="A276" t="str">
            <v>Reference Data</v>
          </cell>
        </row>
        <row r="277">
          <cell r="B277" t="str">
            <v>Ticker</v>
          </cell>
          <cell r="C277" t="str">
            <v>Ticker</v>
          </cell>
          <cell r="E277" t="str">
            <v>MELI</v>
          </cell>
        </row>
        <row r="278">
          <cell r="B278" t="str">
            <v>Security Name</v>
          </cell>
          <cell r="C278" t="str">
            <v>Security Name</v>
          </cell>
          <cell r="E278" t="str">
            <v>MercadoLibre Inc.</v>
          </cell>
        </row>
        <row r="279">
          <cell r="B279" t="str">
            <v>Interim Type</v>
          </cell>
          <cell r="C279" t="str">
            <v>Interim Type</v>
          </cell>
          <cell r="E279" t="str">
            <v>Q</v>
          </cell>
        </row>
        <row r="280">
          <cell r="B280" t="str">
            <v>Publishing Currency</v>
          </cell>
          <cell r="C280" t="str">
            <v>PUB_CURRENCY_ISO</v>
          </cell>
          <cell r="E280" t="str">
            <v>USD</v>
          </cell>
        </row>
        <row r="281">
          <cell r="B281" t="str">
            <v>Pricing Currency</v>
          </cell>
          <cell r="C281" t="str">
            <v>PRICE_CURRENCY_ISO</v>
          </cell>
          <cell r="E281" t="str">
            <v>USD</v>
          </cell>
        </row>
        <row r="282">
          <cell r="B282" t="str">
            <v>Reporting Currency</v>
          </cell>
          <cell r="C282" t="str">
            <v>CURRENCY_ISO</v>
          </cell>
          <cell r="E282" t="str">
            <v>USD</v>
          </cell>
        </row>
        <row r="283">
          <cell r="A283" t="str">
            <v>General Information</v>
          </cell>
        </row>
        <row r="284">
          <cell r="B284" t="str">
            <v>Americas Investment List</v>
          </cell>
          <cell r="C284" t="str">
            <v>AMER_LIST</v>
          </cell>
          <cell r="E284" t="str">
            <v>Buy</v>
          </cell>
        </row>
        <row r="285">
          <cell r="B285" t="str">
            <v>Americas Conviction List</v>
          </cell>
          <cell r="C285" t="str">
            <v>AMER_CONVICTION</v>
          </cell>
        </row>
        <row r="286">
          <cell r="B286" t="str">
            <v>Legal rating</v>
          </cell>
          <cell r="C286" t="str">
            <v>LEGAL_RATING</v>
          </cell>
        </row>
        <row r="287">
          <cell r="B287" t="str">
            <v>Target price</v>
          </cell>
          <cell r="C287" t="str">
            <v>TARGET_PRICE</v>
          </cell>
          <cell r="D287" t="str">
            <v>USD</v>
          </cell>
          <cell r="E287">
            <v>1630</v>
          </cell>
        </row>
        <row r="288">
          <cell r="B288" t="str">
            <v>Target price period</v>
          </cell>
          <cell r="C288" t="str">
            <v>TP_PERIOD</v>
          </cell>
          <cell r="E288" t="str">
            <v>12 months</v>
          </cell>
        </row>
        <row r="289">
          <cell r="B289" t="str">
            <v>Fundamental value</v>
          </cell>
          <cell r="C289" t="str">
            <v>TARGET_PRICE_FUNDAMENTAL</v>
          </cell>
          <cell r="D289" t="str">
            <v>USD</v>
          </cell>
        </row>
        <row r="290">
          <cell r="B290" t="str">
            <v>M&amp;A value</v>
          </cell>
          <cell r="C290" t="str">
            <v>TARGET_PRICE_MA</v>
          </cell>
          <cell r="D290" t="str">
            <v>USD</v>
          </cell>
        </row>
        <row r="291">
          <cell r="B291" t="str">
            <v>Current shares outstanding (mn)</v>
          </cell>
          <cell r="C291" t="str">
            <v>NUM_SH</v>
          </cell>
          <cell r="E291">
            <v>50.408754000000002</v>
          </cell>
        </row>
        <row r="292">
          <cell r="B292" t="str">
            <v>Free float</v>
          </cell>
          <cell r="C292" t="str">
            <v>FREE_FLOAT</v>
          </cell>
        </row>
        <row r="293">
          <cell r="A293" t="str">
            <v>Publishing Items</v>
          </cell>
        </row>
        <row r="294">
          <cell r="B294" t="str">
            <v>Book value per share, BVPS (Pub)</v>
          </cell>
          <cell r="C294" t="str">
            <v>BVPS_PUB</v>
          </cell>
          <cell r="D294" t="str">
            <v>USD</v>
          </cell>
          <cell r="G294">
            <v>3.293412225725</v>
          </cell>
          <cell r="H294">
            <v>2.1054456632399998</v>
          </cell>
          <cell r="I294">
            <v>2.5872170023779999</v>
          </cell>
          <cell r="J294">
            <v>3.8894356376669998</v>
          </cell>
          <cell r="K294">
            <v>4.9652857423250003</v>
          </cell>
          <cell r="L294">
            <v>6.5645418214170004</v>
          </cell>
          <cell r="M294">
            <v>7.7794331150379996</v>
          </cell>
          <cell r="N294">
            <v>8.0578782826259996</v>
          </cell>
          <cell r="O294">
            <v>7.6878867069170003</v>
          </cell>
          <cell r="P294">
            <v>9.7119710765399994</v>
          </cell>
          <cell r="Q294">
            <v>7.3776822366479999</v>
          </cell>
          <cell r="R294">
            <v>7.6300479629830003</v>
          </cell>
          <cell r="S294">
            <v>43.939358310223</v>
          </cell>
          <cell r="T294">
            <v>163.52257425742701</v>
          </cell>
          <cell r="U294">
            <v>31.065427237597</v>
          </cell>
          <cell r="V294">
            <v>36.896729760002998</v>
          </cell>
          <cell r="W294">
            <v>47.050161135201002</v>
          </cell>
          <cell r="X294">
            <v>62.478523106910004</v>
          </cell>
          <cell r="Z294">
            <v>0</v>
          </cell>
          <cell r="AA294">
            <v>1.9638072537669999</v>
          </cell>
          <cell r="AB294">
            <v>4.1026202723949998</v>
          </cell>
          <cell r="AC294">
            <v>2.6548478962819999</v>
          </cell>
          <cell r="AD294">
            <v>2.2073825457799998</v>
          </cell>
          <cell r="AE294">
            <v>2.275776818522</v>
          </cell>
          <cell r="AF294">
            <v>2.228078110492</v>
          </cell>
          <cell r="AG294">
            <v>2.1053453515589999</v>
          </cell>
          <cell r="AH294">
            <v>2.158780547468</v>
          </cell>
          <cell r="AI294">
            <v>2.4116083204450001</v>
          </cell>
          <cell r="AJ294">
            <v>2.682896493931</v>
          </cell>
          <cell r="AK294">
            <v>2.587030808967</v>
          </cell>
          <cell r="AL294">
            <v>2.7917668789549999</v>
          </cell>
          <cell r="AM294">
            <v>3.028972878462</v>
          </cell>
          <cell r="AN294">
            <v>3.5371612970649999</v>
          </cell>
          <cell r="AO294">
            <v>3.8892907181130001</v>
          </cell>
          <cell r="AP294">
            <v>4.1481335083840003</v>
          </cell>
          <cell r="AQ294">
            <v>4.4778592122339997</v>
          </cell>
          <cell r="AR294">
            <v>4.6317023227109999</v>
          </cell>
          <cell r="AS294">
            <v>4.9647216975930002</v>
          </cell>
          <cell r="AT294">
            <v>5.383782366908</v>
          </cell>
          <cell r="AU294">
            <v>5.6142449533540004</v>
          </cell>
          <cell r="AV294">
            <v>6.0727215557480001</v>
          </cell>
          <cell r="AW294">
            <v>6.5641978776150003</v>
          </cell>
          <cell r="AX294">
            <v>6.7950350706269997</v>
          </cell>
          <cell r="AY294">
            <v>6.9963572763700004</v>
          </cell>
          <cell r="AZ294">
            <v>7.3426728185870003</v>
          </cell>
          <cell r="BA294">
            <v>7.7793841645260002</v>
          </cell>
          <cell r="BB294">
            <v>7.923841691242</v>
          </cell>
          <cell r="BC294">
            <v>7.5761245535640001</v>
          </cell>
          <cell r="BD294">
            <v>7.7195752754929998</v>
          </cell>
          <cell r="BE294">
            <v>8.0578698465320002</v>
          </cell>
          <cell r="BF294">
            <v>7.4991424921550003</v>
          </cell>
          <cell r="BG294">
            <v>7.800978841739</v>
          </cell>
          <cell r="BH294">
            <v>8.2314965378529994</v>
          </cell>
          <cell r="BI294">
            <v>7.6878184682160002</v>
          </cell>
          <cell r="BJ294">
            <v>7.8415167937419996</v>
          </cell>
          <cell r="BK294">
            <v>8.1665748770790003</v>
          </cell>
          <cell r="BL294">
            <v>8.8381804964209998</v>
          </cell>
          <cell r="BM294">
            <v>9.7119525380840006</v>
          </cell>
          <cell r="BN294">
            <v>10.548955873203999</v>
          </cell>
          <cell r="BO294">
            <v>10.194916979193</v>
          </cell>
          <cell r="BP294">
            <v>8.8808746373539993</v>
          </cell>
          <cell r="BQ294">
            <v>7.3776822366479999</v>
          </cell>
          <cell r="BR294">
            <v>5.7264967175120001</v>
          </cell>
          <cell r="BS294">
            <v>3.5042173260160001</v>
          </cell>
          <cell r="BT294">
            <v>7.6488618431489996</v>
          </cell>
          <cell r="BU294">
            <v>7.4486439010419998</v>
          </cell>
          <cell r="BV294">
            <v>48.935428049049001</v>
          </cell>
          <cell r="BW294">
            <v>45.512091936124001</v>
          </cell>
          <cell r="BX294">
            <v>43.159298096447003</v>
          </cell>
          <cell r="BY294">
            <v>41.881891008628997</v>
          </cell>
          <cell r="BZ294">
            <v>39.537553393480003</v>
          </cell>
          <cell r="CA294">
            <v>38.364381032342003</v>
          </cell>
          <cell r="CB294">
            <v>36.116082993054</v>
          </cell>
          <cell r="CC294">
            <v>33.183860980193003</v>
          </cell>
          <cell r="CD294">
            <v>-0.60998431001700004</v>
          </cell>
          <cell r="CE294">
            <v>1.625641162013</v>
          </cell>
          <cell r="CF294">
            <v>2.473882645212</v>
          </cell>
          <cell r="CG294">
            <v>30.628877418051001</v>
          </cell>
          <cell r="CH294">
            <v>31.519105646071001</v>
          </cell>
          <cell r="CI294">
            <v>33.761748109469004</v>
          </cell>
          <cell r="CJ294">
            <v>36.227030993607002</v>
          </cell>
          <cell r="CK294">
            <v>36.837938101047001</v>
          </cell>
          <cell r="CL294">
            <v>39.290728245498002</v>
          </cell>
          <cell r="CM294">
            <v>41.934532344742003</v>
          </cell>
          <cell r="CN294">
            <v>44.703521968921002</v>
          </cell>
          <cell r="CO294">
            <v>47.050161135201002</v>
          </cell>
          <cell r="CP294">
            <v>50.599153931734001</v>
          </cell>
          <cell r="CQ294">
            <v>54.448083340293998</v>
          </cell>
          <cell r="CR294">
            <v>58.591025177733997</v>
          </cell>
          <cell r="CS294">
            <v>62.478523106910004</v>
          </cell>
        </row>
        <row r="295">
          <cell r="B295" t="str">
            <v>DPS, dividend per share (Pub)</v>
          </cell>
          <cell r="C295" t="str">
            <v>DPS_PUB</v>
          </cell>
          <cell r="D295" t="str">
            <v>USD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0.239978697218</v>
          </cell>
          <cell r="L295">
            <v>0.40699160813599999</v>
          </cell>
          <cell r="M295">
            <v>0.53799566793800002</v>
          </cell>
          <cell r="N295">
            <v>0.64099377632700005</v>
          </cell>
          <cell r="O295">
            <v>0.47500938493400002</v>
          </cell>
          <cell r="P295">
            <v>0.55300083878899997</v>
          </cell>
          <cell r="Q295">
            <v>0.600035817355</v>
          </cell>
          <cell r="R295">
            <v>0.15010822009700001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7.9993893247E-2</v>
          </cell>
          <cell r="AR295">
            <v>8.0003076573000001E-2</v>
          </cell>
          <cell r="AS295">
            <v>7.9990388538000001E-2</v>
          </cell>
          <cell r="AT295">
            <v>7.9990319694000001E-2</v>
          </cell>
          <cell r="AU295">
            <v>0.10900514015899999</v>
          </cell>
          <cell r="AV295">
            <v>0.10899488015600001</v>
          </cell>
          <cell r="AW295">
            <v>0.10900336956499999</v>
          </cell>
          <cell r="AX295">
            <v>0.108998273124</v>
          </cell>
          <cell r="AY295">
            <v>0.14300254268500001</v>
          </cell>
          <cell r="AZ295">
            <v>0.14300001315899999</v>
          </cell>
          <cell r="BA295">
            <v>0.142999605078</v>
          </cell>
          <cell r="BB295">
            <v>0.14299814930900001</v>
          </cell>
          <cell r="BC295">
            <v>0.166000137474</v>
          </cell>
          <cell r="BD295">
            <v>0.16519603753199999</v>
          </cell>
          <cell r="BE295">
            <v>0.16680297698800001</v>
          </cell>
          <cell r="BF295">
            <v>0.16600944215499999</v>
          </cell>
          <cell r="BG295">
            <v>0.10300354999899999</v>
          </cell>
          <cell r="BH295">
            <v>0.10300354999899999</v>
          </cell>
          <cell r="BI295">
            <v>0.10300007186</v>
          </cell>
          <cell r="BJ295">
            <v>0.10299640618899999</v>
          </cell>
          <cell r="BK295">
            <v>0.150009677934</v>
          </cell>
          <cell r="BL295">
            <v>0.149986386182</v>
          </cell>
          <cell r="BM295">
            <v>0.15000903247299999</v>
          </cell>
          <cell r="BN295">
            <v>0.15000899340599999</v>
          </cell>
          <cell r="BO295">
            <v>0.14998630805999999</v>
          </cell>
          <cell r="BP295">
            <v>0.15000895433899999</v>
          </cell>
          <cell r="BQ295">
            <v>0.150031600618</v>
          </cell>
          <cell r="BR295">
            <v>0.15000895433899999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</row>
        <row r="296">
          <cell r="B296" t="str">
            <v>Special dividend per share</v>
          </cell>
          <cell r="C296" t="str">
            <v>DPS_SPECIAL_PUB</v>
          </cell>
          <cell r="D296" t="str">
            <v>USD</v>
          </cell>
        </row>
        <row r="297">
          <cell r="B297" t="str">
            <v>EBITDA (Pub)</v>
          </cell>
          <cell r="C297" t="str">
            <v>EBITDA_PUB</v>
          </cell>
          <cell r="D297" t="str">
            <v>USD</v>
          </cell>
          <cell r="G297">
            <v>22.868418999999999</v>
          </cell>
          <cell r="H297">
            <v>40.859603999999997</v>
          </cell>
          <cell r="I297">
            <v>59.927469000000002</v>
          </cell>
          <cell r="J297">
            <v>79.520212000000001</v>
          </cell>
          <cell r="K297">
            <v>107.0330421</v>
          </cell>
          <cell r="L297">
            <v>138.65786499999999</v>
          </cell>
          <cell r="M297">
            <v>165.41722300000001</v>
          </cell>
          <cell r="N297">
            <v>186.913444</v>
          </cell>
          <cell r="O297">
            <v>173.08799999999999</v>
          </cell>
          <cell r="P297">
            <v>223.79300000000001</v>
          </cell>
          <cell r="Q297">
            <v>185.78700000000001</v>
          </cell>
          <cell r="R297">
            <v>-23.414999999999999</v>
          </cell>
          <cell r="S297">
            <v>-79.840999999999994</v>
          </cell>
          <cell r="T297">
            <v>259.68400000000003</v>
          </cell>
          <cell r="U297">
            <v>594.64499999999896</v>
          </cell>
          <cell r="V297">
            <v>1034.4300901843501</v>
          </cell>
          <cell r="W297">
            <v>1487.0655467194599</v>
          </cell>
          <cell r="X297">
            <v>2076.1594183257298</v>
          </cell>
          <cell r="Z297">
            <v>3.54142</v>
          </cell>
          <cell r="AA297">
            <v>5.3694379999999997</v>
          </cell>
          <cell r="AB297">
            <v>6.8642390000000004</v>
          </cell>
          <cell r="AC297">
            <v>8.1943719999999995</v>
          </cell>
          <cell r="AD297">
            <v>7.2496520000000002</v>
          </cell>
          <cell r="AE297">
            <v>8.9611219999999996</v>
          </cell>
          <cell r="AF297">
            <v>12.631085000000001</v>
          </cell>
          <cell r="AG297">
            <v>12.017745</v>
          </cell>
          <cell r="AH297">
            <v>7.7214036000000004</v>
          </cell>
          <cell r="AI297">
            <v>13.401114</v>
          </cell>
          <cell r="AJ297">
            <v>19.996244999999998</v>
          </cell>
          <cell r="AK297">
            <v>18.808706000000001</v>
          </cell>
          <cell r="AL297">
            <v>16.451139000000001</v>
          </cell>
          <cell r="AM297">
            <v>20.055046999999998</v>
          </cell>
          <cell r="AN297">
            <v>20.717509</v>
          </cell>
          <cell r="AO297">
            <v>22.296517000000001</v>
          </cell>
          <cell r="AP297">
            <v>20.825099000000002</v>
          </cell>
          <cell r="AQ297">
            <v>23.316049</v>
          </cell>
          <cell r="AR297">
            <v>31.907095999999999</v>
          </cell>
          <cell r="AS297">
            <v>30.984798099999999</v>
          </cell>
          <cell r="AT297">
            <v>26.938068000000001</v>
          </cell>
          <cell r="AU297">
            <v>33.975766999999998</v>
          </cell>
          <cell r="AV297">
            <v>36.068426000000002</v>
          </cell>
          <cell r="AW297">
            <v>41.675604</v>
          </cell>
          <cell r="AX297">
            <v>31.192523000000001</v>
          </cell>
          <cell r="AY297">
            <v>38.284019000000001</v>
          </cell>
          <cell r="AZ297">
            <v>40.536431</v>
          </cell>
          <cell r="BA297">
            <v>55.404249999999998</v>
          </cell>
          <cell r="BB297">
            <v>37.520187</v>
          </cell>
          <cell r="BC297">
            <v>47.647067</v>
          </cell>
          <cell r="BD297">
            <v>51.909078999999998</v>
          </cell>
          <cell r="BE297">
            <v>49.837111</v>
          </cell>
          <cell r="BF297">
            <v>46.851999999999997</v>
          </cell>
          <cell r="BG297">
            <v>40.526000000000003</v>
          </cell>
          <cell r="BH297">
            <v>45.765999999999998</v>
          </cell>
          <cell r="BI297">
            <v>39.944000000000003</v>
          </cell>
          <cell r="BJ297">
            <v>36.741</v>
          </cell>
          <cell r="BK297">
            <v>52.83</v>
          </cell>
          <cell r="BL297">
            <v>61.228999999999999</v>
          </cell>
          <cell r="BM297">
            <v>72.992999999999995</v>
          </cell>
          <cell r="BN297">
            <v>72.316999999999993</v>
          </cell>
          <cell r="BO297">
            <v>42.942</v>
          </cell>
          <cell r="BP297">
            <v>38.411999999999999</v>
          </cell>
          <cell r="BQ297">
            <v>32.116</v>
          </cell>
          <cell r="BR297">
            <v>-18.318999999999999</v>
          </cell>
          <cell r="BS297">
            <v>-16.673999999999999</v>
          </cell>
          <cell r="BT297">
            <v>0.497</v>
          </cell>
          <cell r="BU297">
            <v>11.081</v>
          </cell>
          <cell r="BV297">
            <v>25.832999999999998</v>
          </cell>
          <cell r="BW297">
            <v>4.7930000000000001</v>
          </cell>
          <cell r="BX297">
            <v>-62.381999999999998</v>
          </cell>
          <cell r="BY297">
            <v>-48.085000000000001</v>
          </cell>
          <cell r="BZ297">
            <v>-8.1440000000000001</v>
          </cell>
          <cell r="CA297">
            <v>149.09</v>
          </cell>
          <cell r="CB297">
            <v>111.30800000000001</v>
          </cell>
          <cell r="CC297">
            <v>7.43</v>
          </cell>
          <cell r="CD297">
            <v>129.26</v>
          </cell>
          <cell r="CE297">
            <v>212.274</v>
          </cell>
          <cell r="CF297">
            <v>162.614</v>
          </cell>
          <cell r="CG297">
            <v>90.497</v>
          </cell>
          <cell r="CH297">
            <v>223</v>
          </cell>
          <cell r="CI297">
            <v>294.71359391130898</v>
          </cell>
          <cell r="CJ297">
            <v>324.97291606324802</v>
          </cell>
          <cell r="CK297">
            <v>191.74358020979199</v>
          </cell>
          <cell r="CL297">
            <v>348.19919464933002</v>
          </cell>
          <cell r="CM297">
            <v>374.76437414533001</v>
          </cell>
          <cell r="CN297">
            <v>394.48180169590501</v>
          </cell>
          <cell r="CO297">
            <v>369.62017622889999</v>
          </cell>
          <cell r="CP297">
            <v>477.65542627078298</v>
          </cell>
          <cell r="CQ297">
            <v>514.91349723521296</v>
          </cell>
          <cell r="CR297">
            <v>548.455236590342</v>
          </cell>
          <cell r="CS297">
            <v>535.13525822939096</v>
          </cell>
        </row>
        <row r="298">
          <cell r="B298" t="str">
            <v>EPS (Pub)</v>
          </cell>
          <cell r="C298" t="str">
            <v>EPS_PUB</v>
          </cell>
          <cell r="D298" t="str">
            <v>USD</v>
          </cell>
          <cell r="G298">
            <v>0.350447011305</v>
          </cell>
          <cell r="H298">
            <v>0.42394821593799997</v>
          </cell>
          <cell r="I298">
            <v>0.75239441612500002</v>
          </cell>
          <cell r="J298">
            <v>1.2689721687710001</v>
          </cell>
          <cell r="K298">
            <v>1.739376811451</v>
          </cell>
          <cell r="L298">
            <v>2.2933432468300001</v>
          </cell>
          <cell r="M298">
            <v>2.663122387055</v>
          </cell>
          <cell r="N298">
            <v>1.6438007004949999</v>
          </cell>
          <cell r="O298">
            <v>2.3941291935510001</v>
          </cell>
          <cell r="P298">
            <v>3.3825470856659998</v>
          </cell>
          <cell r="Q298">
            <v>2.2143531937279999</v>
          </cell>
          <cell r="R298">
            <v>-0.82752141807000001</v>
          </cell>
          <cell r="S298">
            <v>-3.63</v>
          </cell>
          <cell r="T298">
            <v>-7.0000000000000007E-2</v>
          </cell>
          <cell r="U298">
            <v>1.69</v>
          </cell>
          <cell r="V298">
            <v>6.6156354470279997</v>
          </cell>
          <cell r="W298">
            <v>10.212223034154</v>
          </cell>
          <cell r="X298">
            <v>15.428361971708</v>
          </cell>
          <cell r="Z298">
            <v>7.8953939752999996E-2</v>
          </cell>
          <cell r="AA298">
            <v>4.3189301021E-2</v>
          </cell>
          <cell r="AB298">
            <v>0.13368513978499999</v>
          </cell>
          <cell r="AC298">
            <v>0.15413614078599999</v>
          </cell>
          <cell r="AD298">
            <v>4.8229123376000001E-2</v>
          </cell>
          <cell r="AE298">
            <v>6.6422892516999996E-2</v>
          </cell>
          <cell r="AF298">
            <v>0.13241370756199999</v>
          </cell>
          <cell r="AG298">
            <v>0.17850496809999999</v>
          </cell>
          <cell r="AH298">
            <v>0.121833809732</v>
          </cell>
          <cell r="AI298">
            <v>0.15136067666799999</v>
          </cell>
          <cell r="AJ298">
            <v>0.22322967645899999</v>
          </cell>
          <cell r="AK298">
            <v>0.25567289711300001</v>
          </cell>
          <cell r="AL298">
            <v>0.21792448031600001</v>
          </cell>
          <cell r="AM298">
            <v>0.264431031195</v>
          </cell>
          <cell r="AN298">
            <v>0.425632658971</v>
          </cell>
          <cell r="AO298">
            <v>0.36101760335100003</v>
          </cell>
          <cell r="AP298">
            <v>0.318466996163</v>
          </cell>
          <cell r="AQ298">
            <v>0.33580858654099999</v>
          </cell>
          <cell r="AR298">
            <v>0.59573892306099996</v>
          </cell>
          <cell r="AS298">
            <v>0.48939960676900002</v>
          </cell>
          <cell r="AT298">
            <v>0.44348339052699998</v>
          </cell>
          <cell r="AU298">
            <v>0.57490475571599997</v>
          </cell>
          <cell r="AV298">
            <v>0.58988831347399995</v>
          </cell>
          <cell r="AW298">
            <v>0.68507228324500002</v>
          </cell>
          <cell r="AX298">
            <v>0.39591866313099999</v>
          </cell>
          <cell r="AY298">
            <v>0.67898583409699997</v>
          </cell>
          <cell r="AZ298">
            <v>0.66323304048700005</v>
          </cell>
          <cell r="BA298">
            <v>0.92500141383199996</v>
          </cell>
          <cell r="BB298">
            <v>0.68542634155500004</v>
          </cell>
          <cell r="BC298">
            <v>-0.57965561557400003</v>
          </cell>
          <cell r="BD298">
            <v>0.76472286973000003</v>
          </cell>
          <cell r="BE298">
            <v>0.77331608588</v>
          </cell>
          <cell r="BF298">
            <v>3.7636084427999997E-2</v>
          </cell>
          <cell r="BG298">
            <v>0.44043276167000001</v>
          </cell>
          <cell r="BH298">
            <v>1.0336591956779999</v>
          </cell>
          <cell r="BI298">
            <v>0.88243069480000003</v>
          </cell>
          <cell r="BJ298">
            <v>0.68498951143099995</v>
          </cell>
          <cell r="BK298">
            <v>0.35912643005400002</v>
          </cell>
          <cell r="BL298">
            <v>0.88121248061599999</v>
          </cell>
          <cell r="BM298">
            <v>1.1628191108699999</v>
          </cell>
          <cell r="BN298">
            <v>1.0987524671</v>
          </cell>
          <cell r="BO298">
            <v>0.12038762096400001</v>
          </cell>
          <cell r="BP298">
            <v>0.62653196418199997</v>
          </cell>
          <cell r="BQ298">
            <v>-1.53360603681</v>
          </cell>
          <cell r="BR298">
            <v>-0.29256728277499999</v>
          </cell>
          <cell r="BS298">
            <v>-0.25327598812300001</v>
          </cell>
          <cell r="BT298">
            <v>-0.22555897157999999</v>
          </cell>
          <cell r="BU298">
            <v>-5.1678147171999998E-2</v>
          </cell>
          <cell r="BV298">
            <v>0.25103055777599997</v>
          </cell>
          <cell r="BW298">
            <v>0.32881834140100002</v>
          </cell>
          <cell r="BX298">
            <v>-2.9502790967619998</v>
          </cell>
          <cell r="BY298">
            <v>-1.086252902037</v>
          </cell>
          <cell r="BZ298">
            <v>-0.42464331339700001</v>
          </cell>
          <cell r="CA298">
            <v>1.125468527799</v>
          </cell>
          <cell r="CB298">
            <v>0.30242130038800003</v>
          </cell>
          <cell r="CC298">
            <v>-1.016264256595</v>
          </cell>
          <cell r="CD298">
            <v>-0.682370291814</v>
          </cell>
          <cell r="CE298">
            <v>1.368142651406</v>
          </cell>
          <cell r="CF298">
            <v>1.915621543149</v>
          </cell>
          <cell r="CG298">
            <v>-0.92149129894899995</v>
          </cell>
          <cell r="CH298">
            <v>1.289327795465</v>
          </cell>
          <cell r="CI298">
            <v>2.2394454554499998</v>
          </cell>
          <cell r="CJ298">
            <v>2.4652828841379999</v>
          </cell>
          <cell r="CK298">
            <v>0.61090710744099996</v>
          </cell>
          <cell r="CL298">
            <v>2.4527901444509999</v>
          </cell>
          <cell r="CM298">
            <v>2.6438040992439999</v>
          </cell>
          <cell r="CN298">
            <v>2.768989624179</v>
          </cell>
          <cell r="CO298">
            <v>2.3466391662800001</v>
          </cell>
          <cell r="CP298">
            <v>3.5489927965320001</v>
          </cell>
          <cell r="CQ298">
            <v>3.8489294085600001</v>
          </cell>
          <cell r="CR298">
            <v>4.1429418374409996</v>
          </cell>
          <cell r="CS298">
            <v>3.8874979291749998</v>
          </cell>
        </row>
        <row r="300">
          <cell r="B300" t="str">
            <v>EPS (excl. ESO) (Pub)</v>
          </cell>
          <cell r="C300" t="str">
            <v>EPS_PUB_EX_ESO</v>
          </cell>
          <cell r="D300" t="str">
            <v>USD</v>
          </cell>
        </row>
        <row r="301">
          <cell r="B301" t="str">
            <v>EV adjustment (Pub)</v>
          </cell>
          <cell r="C301" t="str">
            <v>EV_ADJ_PUB</v>
          </cell>
          <cell r="D301" t="str">
            <v>USD</v>
          </cell>
          <cell r="G301">
            <v>-16.418177</v>
          </cell>
          <cell r="H301">
            <v>-14.727891</v>
          </cell>
          <cell r="I301">
            <v>-31.453410000000002</v>
          </cell>
          <cell r="J301">
            <v>-48.788224999999997</v>
          </cell>
          <cell r="K301">
            <v>-69.216184999999996</v>
          </cell>
          <cell r="L301">
            <v>-101.472662</v>
          </cell>
          <cell r="M301">
            <v>-129.03866300000001</v>
          </cell>
          <cell r="N301">
            <v>-165.03379699999999</v>
          </cell>
          <cell r="O301">
            <v>-203.24700000000001</v>
          </cell>
          <cell r="P301">
            <v>-370.69299999999998</v>
          </cell>
          <cell r="Q301">
            <v>-583.10699999999997</v>
          </cell>
          <cell r="R301">
            <v>-640.95399999999995</v>
          </cell>
          <cell r="S301">
            <v>-894.05700000000002</v>
          </cell>
          <cell r="T301">
            <v>-1733.095</v>
          </cell>
          <cell r="U301">
            <v>-2730.0419999999999</v>
          </cell>
          <cell r="V301">
            <v>-4498.1546711585697</v>
          </cell>
          <cell r="W301">
            <v>-5351.8163086281302</v>
          </cell>
          <cell r="X301">
            <v>-6615.7041037567296</v>
          </cell>
          <cell r="AA301">
            <v>-10.002575999999999</v>
          </cell>
          <cell r="AB301">
            <v>-12.498257000000001</v>
          </cell>
          <cell r="AC301">
            <v>-16.418177</v>
          </cell>
          <cell r="AD301">
            <v>-16.468896000000001</v>
          </cell>
          <cell r="AE301">
            <v>-19.33305</v>
          </cell>
          <cell r="AF301">
            <v>-18.983336000000001</v>
          </cell>
          <cell r="AG301">
            <v>-14.727891</v>
          </cell>
          <cell r="AH301">
            <v>-16.034604000000002</v>
          </cell>
          <cell r="AI301">
            <v>-22.475574000000002</v>
          </cell>
          <cell r="AJ301">
            <v>-27.312514</v>
          </cell>
          <cell r="AK301">
            <v>-31.453410000000002</v>
          </cell>
          <cell r="AL301">
            <v>-32.087592999999998</v>
          </cell>
          <cell r="AM301">
            <v>-36.017695000000003</v>
          </cell>
          <cell r="AN301">
            <v>-40.240197999999999</v>
          </cell>
          <cell r="AO301">
            <v>-48.788224999999997</v>
          </cell>
          <cell r="AP301">
            <v>-52.771717000000002</v>
          </cell>
          <cell r="AQ301">
            <v>-58.176211000000002</v>
          </cell>
          <cell r="AR301">
            <v>-58.874915999999999</v>
          </cell>
          <cell r="AS301">
            <v>-69.216184999999996</v>
          </cell>
          <cell r="AT301">
            <v>-70.486512000000005</v>
          </cell>
          <cell r="AU301">
            <v>-77.697708000000006</v>
          </cell>
          <cell r="AV301">
            <v>-83.559610000000006</v>
          </cell>
          <cell r="AW301">
            <v>-101.472662</v>
          </cell>
          <cell r="AX301">
            <v>-110.349603</v>
          </cell>
          <cell r="AY301">
            <v>-114.370081</v>
          </cell>
          <cell r="AZ301">
            <v>-122.286835</v>
          </cell>
          <cell r="BA301">
            <v>-129.03866300000001</v>
          </cell>
          <cell r="BB301">
            <v>-132.36810399999999</v>
          </cell>
          <cell r="BC301">
            <v>-147.90819300000001</v>
          </cell>
          <cell r="BD301">
            <v>-161.30086800000001</v>
          </cell>
          <cell r="BE301">
            <v>-165.03379699999999</v>
          </cell>
          <cell r="BF301">
            <v>-193.18799999999999</v>
          </cell>
          <cell r="BG301">
            <v>-197.79300000000001</v>
          </cell>
          <cell r="BH301">
            <v>-219.751</v>
          </cell>
          <cell r="BI301">
            <v>-203.24700000000001</v>
          </cell>
          <cell r="BJ301">
            <v>-230</v>
          </cell>
          <cell r="BK301">
            <v>-277.52800000000002</v>
          </cell>
          <cell r="BL301">
            <v>-313.83699999999999</v>
          </cell>
          <cell r="BM301">
            <v>-370.69299999999998</v>
          </cell>
          <cell r="BN301">
            <v>-396.48700000000002</v>
          </cell>
          <cell r="BO301">
            <v>-425.60899999999998</v>
          </cell>
          <cell r="BP301">
            <v>-519.41999999999996</v>
          </cell>
          <cell r="BQ301">
            <v>-583.10699999999997</v>
          </cell>
          <cell r="BR301">
            <v>-592.923</v>
          </cell>
          <cell r="BS301">
            <v>-498.62299999999999</v>
          </cell>
          <cell r="BT301">
            <v>-525.08900000000006</v>
          </cell>
          <cell r="BU301">
            <v>-640.95399999999995</v>
          </cell>
          <cell r="BV301">
            <v>-680.74599999999998</v>
          </cell>
          <cell r="BW301">
            <v>-778.12800000000004</v>
          </cell>
          <cell r="BX301">
            <v>-708.71600000000001</v>
          </cell>
          <cell r="BY301">
            <v>-894.05700000000002</v>
          </cell>
          <cell r="BZ301">
            <v>-718.45399999999995</v>
          </cell>
          <cell r="CA301">
            <v>-1324.605</v>
          </cell>
          <cell r="CB301">
            <v>-1421.825</v>
          </cell>
          <cell r="CC301">
            <v>-1733.095</v>
          </cell>
          <cell r="CD301">
            <v>-1527.971</v>
          </cell>
          <cell r="CE301">
            <v>-1839.2090000000001</v>
          </cell>
          <cell r="CF301">
            <v>-1987.0830000000001</v>
          </cell>
          <cell r="CG301">
            <v>-2730.0419999999999</v>
          </cell>
          <cell r="CH301">
            <v>-2903</v>
          </cell>
          <cell r="CI301">
            <v>-3596.4789069430399</v>
          </cell>
          <cell r="CJ301">
            <v>-3890.5621536300901</v>
          </cell>
          <cell r="CK301">
            <v>-4498.1546711585697</v>
          </cell>
          <cell r="CL301">
            <v>-3465.5977394564702</v>
          </cell>
          <cell r="CM301">
            <v>-4086.39886090648</v>
          </cell>
          <cell r="CN301">
            <v>-4493.1251124515002</v>
          </cell>
          <cell r="CO301">
            <v>-5351.8163086281302</v>
          </cell>
          <cell r="CP301">
            <v>-4060.6278887384101</v>
          </cell>
          <cell r="CQ301">
            <v>-4809.0277950162199</v>
          </cell>
          <cell r="CR301">
            <v>-5343.0419335411698</v>
          </cell>
          <cell r="CS301">
            <v>-6615.7041037567296</v>
          </cell>
        </row>
        <row r="302">
          <cell r="B302" t="str">
            <v>Net debt (Pub)</v>
          </cell>
          <cell r="C302" t="str">
            <v>NET_DEBT_PUB</v>
          </cell>
          <cell r="D302" t="str">
            <v>USD</v>
          </cell>
          <cell r="G302">
            <v>-41.84601</v>
          </cell>
          <cell r="H302">
            <v>-16.372139000000001</v>
          </cell>
          <cell r="I302">
            <v>-29.716184999999999</v>
          </cell>
          <cell r="J302">
            <v>-13.09613</v>
          </cell>
          <cell r="K302">
            <v>-72.811690999999996</v>
          </cell>
          <cell r="L302">
            <v>-93.567081999999999</v>
          </cell>
          <cell r="M302">
            <v>-71.979012999999995</v>
          </cell>
          <cell r="N302">
            <v>76.906008999999997</v>
          </cell>
          <cell r="O302">
            <v>130.56100000000001</v>
          </cell>
          <cell r="P302">
            <v>196.755</v>
          </cell>
          <cell r="Q302">
            <v>354.54899999999998</v>
          </cell>
          <cell r="R302">
            <v>449.89499999999998</v>
          </cell>
          <cell r="S302">
            <v>-1137.1849999999999</v>
          </cell>
          <cell r="T302">
            <v>-308.31900000000002</v>
          </cell>
          <cell r="U302">
            <v>2255.1849999999999</v>
          </cell>
          <cell r="V302">
            <v>5002.5989215683803</v>
          </cell>
          <cell r="W302">
            <v>5743.3276069089798</v>
          </cell>
          <cell r="X302">
            <v>6655.2895828098299</v>
          </cell>
          <cell r="Z302">
            <v>0</v>
          </cell>
          <cell r="AA302">
            <v>3.181816</v>
          </cell>
          <cell r="AB302">
            <v>-47.360759999999999</v>
          </cell>
          <cell r="AC302">
            <v>-41.84601</v>
          </cell>
          <cell r="AD302">
            <v>-31.772162000000002</v>
          </cell>
          <cell r="AE302">
            <v>-27.411179000000001</v>
          </cell>
          <cell r="AF302">
            <v>6.5885160000000003</v>
          </cell>
          <cell r="AG302">
            <v>-16.372139000000001</v>
          </cell>
          <cell r="AH302">
            <v>-11.835198999999999</v>
          </cell>
          <cell r="AI302">
            <v>-10.081712</v>
          </cell>
          <cell r="AJ302">
            <v>-19.543105000000001</v>
          </cell>
          <cell r="AK302">
            <v>-29.716184999999999</v>
          </cell>
          <cell r="AL302">
            <v>-9.624568</v>
          </cell>
          <cell r="AM302">
            <v>-6.6135159999999997</v>
          </cell>
          <cell r="AN302">
            <v>-10.485022000000001</v>
          </cell>
          <cell r="AO302">
            <v>-13.09613</v>
          </cell>
          <cell r="AP302">
            <v>-1.116641</v>
          </cell>
          <cell r="AQ302">
            <v>-58.226720999999998</v>
          </cell>
          <cell r="AR302">
            <v>-67.468344999999999</v>
          </cell>
          <cell r="AS302">
            <v>-72.811690999999996</v>
          </cell>
          <cell r="AT302">
            <v>-87.866640000000004</v>
          </cell>
          <cell r="AU302">
            <v>-92.673501000000002</v>
          </cell>
          <cell r="AV302">
            <v>-93.803044</v>
          </cell>
          <cell r="AW302">
            <v>-93.567081999999999</v>
          </cell>
          <cell r="AX302">
            <v>-87.201825999999997</v>
          </cell>
          <cell r="AY302">
            <v>-76.216554000000002</v>
          </cell>
          <cell r="AZ302">
            <v>-78.207628999999997</v>
          </cell>
          <cell r="BA302">
            <v>-71.979012999999995</v>
          </cell>
          <cell r="BB302">
            <v>-76.672583000000003</v>
          </cell>
          <cell r="BC302">
            <v>-62.219769999999997</v>
          </cell>
          <cell r="BD302">
            <v>38.447412999999997</v>
          </cell>
          <cell r="BE302">
            <v>76.906008999999997</v>
          </cell>
          <cell r="BF302">
            <v>113.113</v>
          </cell>
          <cell r="BG302">
            <v>148.26499999999999</v>
          </cell>
          <cell r="BH302">
            <v>175.732</v>
          </cell>
          <cell r="BI302">
            <v>130.56100000000001</v>
          </cell>
          <cell r="BJ302">
            <v>195.31507999999999</v>
          </cell>
          <cell r="BK302">
            <v>183.52332000000001</v>
          </cell>
          <cell r="BL302">
            <v>152.45744999999999</v>
          </cell>
          <cell r="BM302">
            <v>196.755</v>
          </cell>
          <cell r="BN302">
            <v>167.32803699999999</v>
          </cell>
          <cell r="BO302">
            <v>170.43333999999999</v>
          </cell>
          <cell r="BP302">
            <v>231.20198600000001</v>
          </cell>
          <cell r="BQ302">
            <v>354.54899999999998</v>
          </cell>
          <cell r="BR302">
            <v>532.48500000000001</v>
          </cell>
          <cell r="BS302">
            <v>385.19900000000001</v>
          </cell>
          <cell r="BT302">
            <v>76.650000000000006</v>
          </cell>
          <cell r="BU302">
            <v>449.89499999999998</v>
          </cell>
          <cell r="BV302">
            <v>-1375.117</v>
          </cell>
          <cell r="BW302">
            <v>-1195.383</v>
          </cell>
          <cell r="BX302">
            <v>-1565.9739999999999</v>
          </cell>
          <cell r="BY302">
            <v>-1137.1849999999999</v>
          </cell>
          <cell r="BZ302">
            <v>-980.279</v>
          </cell>
          <cell r="CA302">
            <v>-1067.3409999999999</v>
          </cell>
          <cell r="CB302">
            <v>-924.56399999999996</v>
          </cell>
          <cell r="CC302">
            <v>-308.31900000000002</v>
          </cell>
          <cell r="CD302">
            <v>1878.5050000000001</v>
          </cell>
          <cell r="CE302">
            <v>2272.096</v>
          </cell>
          <cell r="CF302">
            <v>2649.192</v>
          </cell>
          <cell r="CG302">
            <v>2255.1849999999999</v>
          </cell>
          <cell r="CH302">
            <v>3717</v>
          </cell>
          <cell r="CI302">
            <v>4412.7030044650601</v>
          </cell>
          <cell r="CJ302">
            <v>4789.97370718609</v>
          </cell>
          <cell r="CK302">
            <v>5002.5989215683803</v>
          </cell>
          <cell r="CL302">
            <v>4507.0472456192501</v>
          </cell>
          <cell r="CM302">
            <v>5053.1830144953401</v>
          </cell>
          <cell r="CN302">
            <v>5502.5728826827599</v>
          </cell>
          <cell r="CO302">
            <v>5743.3276069089798</v>
          </cell>
          <cell r="CP302">
            <v>5262.5375565757804</v>
          </cell>
          <cell r="CQ302">
            <v>5893.68946798263</v>
          </cell>
          <cell r="CR302">
            <v>6437.8738288377199</v>
          </cell>
          <cell r="CS302">
            <v>6655.2895828098299</v>
          </cell>
        </row>
        <row r="303">
          <cell r="B303" t="str">
            <v>Net Debt (ex leases) (Pub)</v>
          </cell>
          <cell r="C303" t="str">
            <v>NET_DEBT_EX_LEASES_PUB</v>
          </cell>
          <cell r="D303" t="str">
            <v>USD</v>
          </cell>
          <cell r="G303">
            <v>-41.84601</v>
          </cell>
          <cell r="H303">
            <v>-16.372139000000001</v>
          </cell>
          <cell r="I303">
            <v>-29.716184999999999</v>
          </cell>
          <cell r="J303">
            <v>-13.09613</v>
          </cell>
          <cell r="K303">
            <v>-72.811690999999996</v>
          </cell>
          <cell r="L303">
            <v>-93.567081999999999</v>
          </cell>
          <cell r="M303">
            <v>-71.979012999999995</v>
          </cell>
          <cell r="N303">
            <v>76.906008999999997</v>
          </cell>
          <cell r="O303">
            <v>130.56100000000001</v>
          </cell>
          <cell r="P303">
            <v>196.755</v>
          </cell>
          <cell r="Q303">
            <v>354.54899999999998</v>
          </cell>
          <cell r="R303">
            <v>449.89499999999998</v>
          </cell>
          <cell r="S303">
            <v>-1337.117</v>
          </cell>
          <cell r="T303">
            <v>-607.16600000000005</v>
          </cell>
          <cell r="U303">
            <v>1791.2280000000001</v>
          </cell>
          <cell r="V303">
            <v>4459.5989215683803</v>
          </cell>
          <cell r="W303">
            <v>5200.3276069089798</v>
          </cell>
          <cell r="X303">
            <v>6112.2895828098299</v>
          </cell>
          <cell r="AA303">
            <v>3.181816</v>
          </cell>
          <cell r="AB303">
            <v>-47.360759999999999</v>
          </cell>
          <cell r="AC303">
            <v>-41.84601</v>
          </cell>
          <cell r="AD303">
            <v>-31.772162000000002</v>
          </cell>
          <cell r="AE303">
            <v>-27.411179000000001</v>
          </cell>
          <cell r="AF303">
            <v>6.5885160000000003</v>
          </cell>
          <cell r="AG303">
            <v>-16.372139000000001</v>
          </cell>
          <cell r="AH303">
            <v>-11.835198999999999</v>
          </cell>
          <cell r="AI303">
            <v>-10.081712</v>
          </cell>
          <cell r="AJ303">
            <v>-19.543105000000001</v>
          </cell>
          <cell r="AK303">
            <v>-29.716184999999999</v>
          </cell>
          <cell r="AL303">
            <v>-9.624568</v>
          </cell>
          <cell r="AM303">
            <v>-6.6135159999999997</v>
          </cell>
          <cell r="AN303">
            <v>-10.485022000000001</v>
          </cell>
          <cell r="AO303">
            <v>-13.09613</v>
          </cell>
          <cell r="AP303">
            <v>-1.116641</v>
          </cell>
          <cell r="AQ303">
            <v>-58.226720999999998</v>
          </cell>
          <cell r="AR303">
            <v>-67.468344999999999</v>
          </cell>
          <cell r="AS303">
            <v>-72.811690999999996</v>
          </cell>
          <cell r="AT303">
            <v>-87.866640000000004</v>
          </cell>
          <cell r="AU303">
            <v>-92.673501000000002</v>
          </cell>
          <cell r="AV303">
            <v>-93.803044</v>
          </cell>
          <cell r="AW303">
            <v>-93.567081999999999</v>
          </cell>
          <cell r="AX303">
            <v>-87.201825999999997</v>
          </cell>
          <cell r="AY303">
            <v>-76.216554000000002</v>
          </cell>
          <cell r="AZ303">
            <v>-78.207628999999997</v>
          </cell>
          <cell r="BA303">
            <v>-71.979012999999995</v>
          </cell>
          <cell r="BB303">
            <v>-76.672583000000003</v>
          </cell>
          <cell r="BC303">
            <v>-62.219769999999997</v>
          </cell>
          <cell r="BD303">
            <v>38.447412999999997</v>
          </cell>
          <cell r="BE303">
            <v>76.906008999999997</v>
          </cell>
          <cell r="BF303">
            <v>113.113</v>
          </cell>
          <cell r="BG303">
            <v>148.26499999999999</v>
          </cell>
          <cell r="BH303">
            <v>175.732</v>
          </cell>
          <cell r="BI303">
            <v>130.56100000000001</v>
          </cell>
          <cell r="BJ303">
            <v>195.31507999999999</v>
          </cell>
          <cell r="BK303">
            <v>183.52332000000001</v>
          </cell>
          <cell r="BL303">
            <v>152.45744999999999</v>
          </cell>
          <cell r="BM303">
            <v>196.755</v>
          </cell>
          <cell r="BN303">
            <v>167.32803699999999</v>
          </cell>
          <cell r="BO303">
            <v>170.43333999999999</v>
          </cell>
          <cell r="BP303">
            <v>231.20198600000001</v>
          </cell>
          <cell r="BQ303">
            <v>354.54899999999998</v>
          </cell>
          <cell r="BR303">
            <v>532.48500000000001</v>
          </cell>
          <cell r="BS303">
            <v>385.19900000000001</v>
          </cell>
          <cell r="BT303">
            <v>76.650000000000006</v>
          </cell>
          <cell r="BU303">
            <v>449.89499999999998</v>
          </cell>
          <cell r="BV303">
            <v>-1530.749</v>
          </cell>
          <cell r="BW303">
            <v>-1356.895</v>
          </cell>
          <cell r="BX303">
            <v>-1742.4159999999999</v>
          </cell>
          <cell r="BY303">
            <v>-1337.117</v>
          </cell>
          <cell r="BZ303">
            <v>-1172.451</v>
          </cell>
          <cell r="CA303">
            <v>-1261.0429999999999</v>
          </cell>
          <cell r="CB303">
            <v>-1153.2819999999999</v>
          </cell>
          <cell r="CC303">
            <v>-607.16600000000005</v>
          </cell>
          <cell r="CD303">
            <v>1533.9770000000001</v>
          </cell>
          <cell r="CE303">
            <v>1878.02</v>
          </cell>
          <cell r="CF303">
            <v>2258.1819999999998</v>
          </cell>
          <cell r="CG303">
            <v>1791.2280000000001</v>
          </cell>
          <cell r="CH303">
            <v>3174</v>
          </cell>
          <cell r="CI303">
            <v>3869.7030044650601</v>
          </cell>
          <cell r="CJ303">
            <v>4246.97370718609</v>
          </cell>
          <cell r="CK303">
            <v>4459.5989215683803</v>
          </cell>
          <cell r="CL303">
            <v>3964.0472456192501</v>
          </cell>
          <cell r="CM303">
            <v>4510.1830144953401</v>
          </cell>
          <cell r="CN303">
            <v>4959.5728826827599</v>
          </cell>
          <cell r="CO303">
            <v>5200.3276069089798</v>
          </cell>
          <cell r="CP303">
            <v>4719.5375565757804</v>
          </cell>
          <cell r="CQ303">
            <v>5350.68946798263</v>
          </cell>
          <cell r="CR303">
            <v>5894.8738288377199</v>
          </cell>
          <cell r="CS303">
            <v>6112.2895828098299</v>
          </cell>
        </row>
        <row r="304">
          <cell r="B304" t="str">
            <v>Consensus equivalent net debt</v>
          </cell>
          <cell r="C304" t="str">
            <v>CEEE_NDEBT</v>
          </cell>
          <cell r="D304" t="str">
            <v>USD</v>
          </cell>
        </row>
        <row r="305">
          <cell r="B305" t="str">
            <v>Net income (Pub)</v>
          </cell>
          <cell r="C305" t="str">
            <v>NI_PUB</v>
          </cell>
          <cell r="D305" t="str">
            <v>USD</v>
          </cell>
          <cell r="G305">
            <v>9.7547999999999995</v>
          </cell>
          <cell r="H305">
            <v>18.811661000000001</v>
          </cell>
          <cell r="I305">
            <v>33.208793</v>
          </cell>
          <cell r="J305">
            <v>56.025019</v>
          </cell>
          <cell r="K305">
            <v>76.780052100000006</v>
          </cell>
          <cell r="L305">
            <v>101.247298</v>
          </cell>
          <cell r="M305">
            <v>117.58426</v>
          </cell>
          <cell r="N305">
            <v>72.580550000000002</v>
          </cell>
          <cell r="O305">
            <v>105.712576</v>
          </cell>
          <cell r="P305">
            <v>149.364</v>
          </cell>
          <cell r="Q305">
            <v>97.78</v>
          </cell>
          <cell r="R305">
            <v>-36.517000000000003</v>
          </cell>
          <cell r="S305">
            <v>-171.999</v>
          </cell>
          <cell r="T305">
            <v>-0.70699999999999996</v>
          </cell>
          <cell r="U305">
            <v>83.325999999998999</v>
          </cell>
          <cell r="V305">
            <v>332.95455960293401</v>
          </cell>
          <cell r="W305">
            <v>514.78543872178398</v>
          </cell>
          <cell r="X305">
            <v>777.72450325480702</v>
          </cell>
          <cell r="Z305">
            <v>1.056047</v>
          </cell>
          <cell r="AA305">
            <v>0.59088600000000002</v>
          </cell>
          <cell r="AB305">
            <v>2.7854739999999998</v>
          </cell>
          <cell r="AC305">
            <v>5.3223929999999999</v>
          </cell>
          <cell r="AD305">
            <v>2.0676770000000002</v>
          </cell>
          <cell r="AE305">
            <v>2.947095</v>
          </cell>
          <cell r="AF305">
            <v>5.8757919999999997</v>
          </cell>
          <cell r="AG305">
            <v>7.9210969999999996</v>
          </cell>
          <cell r="AH305">
            <v>5.3911765999999997</v>
          </cell>
          <cell r="AI305">
            <v>6.6797789999999999</v>
          </cell>
          <cell r="AJ305">
            <v>9.8522680000000005</v>
          </cell>
          <cell r="AK305">
            <v>11.285569000000001</v>
          </cell>
          <cell r="AL305">
            <v>9.6206010000000006</v>
          </cell>
          <cell r="AM305">
            <v>11.673963000000001</v>
          </cell>
          <cell r="AN305">
            <v>18.790963000000001</v>
          </cell>
          <cell r="AO305">
            <v>15.939492</v>
          </cell>
          <cell r="AP305">
            <v>14.057634</v>
          </cell>
          <cell r="AQ305">
            <v>14.820826</v>
          </cell>
          <cell r="AR305">
            <v>26.295925</v>
          </cell>
          <cell r="AS305">
            <v>21.605667100000002</v>
          </cell>
          <cell r="AT305">
            <v>19.578624000000001</v>
          </cell>
          <cell r="AU305">
            <v>25.379192</v>
          </cell>
          <cell r="AV305">
            <v>26.043092999999999</v>
          </cell>
          <cell r="AW305">
            <v>30.246389000000001</v>
          </cell>
          <cell r="AX305">
            <v>17.480253000000001</v>
          </cell>
          <cell r="AY305">
            <v>29.978681000000002</v>
          </cell>
          <cell r="AZ305">
            <v>29.283684000000001</v>
          </cell>
          <cell r="BA305">
            <v>40.841642</v>
          </cell>
          <cell r="BB305">
            <v>30.263973</v>
          </cell>
          <cell r="BC305">
            <v>-25.59403</v>
          </cell>
          <cell r="BD305">
            <v>33.765490999999997</v>
          </cell>
          <cell r="BE305">
            <v>34.145116000000002</v>
          </cell>
          <cell r="BF305">
            <v>1.661788</v>
          </cell>
          <cell r="BG305">
            <v>19.446788000000002</v>
          </cell>
          <cell r="BH305">
            <v>45.64</v>
          </cell>
          <cell r="BI305">
            <v>38.963999999999999</v>
          </cell>
          <cell r="BJ305">
            <v>30.247</v>
          </cell>
          <cell r="BK305">
            <v>15.858000000000001</v>
          </cell>
          <cell r="BL305">
            <v>38.911999999999999</v>
          </cell>
          <cell r="BM305">
            <v>51.347000000000001</v>
          </cell>
          <cell r="BN305">
            <v>48.518000000000001</v>
          </cell>
          <cell r="BO305">
            <v>5.3159999999999998</v>
          </cell>
          <cell r="BP305">
            <v>27.666</v>
          </cell>
          <cell r="BQ305">
            <v>-67.72</v>
          </cell>
          <cell r="BR305">
            <v>-12.919</v>
          </cell>
          <cell r="BS305">
            <v>-11.183999999999999</v>
          </cell>
          <cell r="BT305">
            <v>-10.077999999999999</v>
          </cell>
          <cell r="BU305">
            <v>-2.3359999999999999</v>
          </cell>
          <cell r="BV305">
            <v>11.864000000000001</v>
          </cell>
          <cell r="BW305">
            <v>16.216999999999999</v>
          </cell>
          <cell r="BX305">
            <v>-146.08199999999999</v>
          </cell>
          <cell r="BY305">
            <v>-53.997999999999998</v>
          </cell>
          <cell r="BZ305">
            <v>-21.109000000000002</v>
          </cell>
          <cell r="CA305">
            <v>55.947000000000003</v>
          </cell>
          <cell r="CB305">
            <v>15.035</v>
          </cell>
          <cell r="CC305">
            <v>-50.58</v>
          </cell>
          <cell r="CD305">
            <v>-34.012</v>
          </cell>
          <cell r="CE305">
            <v>68.194999999999993</v>
          </cell>
          <cell r="CF305">
            <v>95.224999999999994</v>
          </cell>
          <cell r="CG305">
            <v>-46.082000000000001</v>
          </cell>
          <cell r="CH305">
            <v>65</v>
          </cell>
          <cell r="CI305">
            <v>112.88765506017501</v>
          </cell>
          <cell r="CJ305">
            <v>124.27183844693801</v>
          </cell>
          <cell r="CK305">
            <v>30.795066095820999</v>
          </cell>
          <cell r="CL305">
            <v>123.642095005245</v>
          </cell>
          <cell r="CM305">
            <v>133.270870462977</v>
          </cell>
          <cell r="CN305">
            <v>139.581316793805</v>
          </cell>
          <cell r="CO305">
            <v>118.291156459758</v>
          </cell>
          <cell r="CP305">
            <v>178.90030482817701</v>
          </cell>
          <cell r="CQ305">
            <v>194.01973571946701</v>
          </cell>
          <cell r="CR305">
            <v>208.84053591985801</v>
          </cell>
          <cell r="CS305">
            <v>195.963926787308</v>
          </cell>
        </row>
        <row r="306">
          <cell r="B306" t="str">
            <v>EBIT, operating profit (Pub)</v>
          </cell>
          <cell r="C306" t="str">
            <v>EBIT_PUB</v>
          </cell>
          <cell r="D306" t="str">
            <v>USD</v>
          </cell>
          <cell r="G306">
            <v>21.661819999999999</v>
          </cell>
          <cell r="H306">
            <v>37.523930999999997</v>
          </cell>
          <cell r="I306">
            <v>56.033717000000003</v>
          </cell>
          <cell r="J306">
            <v>74.598562000000001</v>
          </cell>
          <cell r="K306">
            <v>99.772167100000004</v>
          </cell>
          <cell r="L306">
            <v>129.657872</v>
          </cell>
          <cell r="M306">
            <v>153.538658</v>
          </cell>
          <cell r="N306">
            <v>120.470861</v>
          </cell>
          <cell r="O306">
            <v>139.15299999999999</v>
          </cell>
          <cell r="P306">
            <v>181.054</v>
          </cell>
          <cell r="Q306">
            <v>56.268000000000001</v>
          </cell>
          <cell r="R306">
            <v>-69.415000000000006</v>
          </cell>
          <cell r="S306">
            <v>-153.161</v>
          </cell>
          <cell r="T306">
            <v>127.69199999999999</v>
          </cell>
          <cell r="U306">
            <v>440.70299999999901</v>
          </cell>
          <cell r="V306">
            <v>634.72592651860396</v>
          </cell>
          <cell r="W306">
            <v>907.48611325473996</v>
          </cell>
          <cell r="X306">
            <v>1313.8469163059101</v>
          </cell>
          <cell r="Z306">
            <v>3.0068640000000002</v>
          </cell>
          <cell r="AA306">
            <v>4.8029440000000001</v>
          </cell>
          <cell r="AB306">
            <v>6.2973710000000001</v>
          </cell>
          <cell r="AC306">
            <v>7.5546410000000002</v>
          </cell>
          <cell r="AD306">
            <v>6.5422019999999996</v>
          </cell>
          <cell r="AE306">
            <v>8.1478699999999993</v>
          </cell>
          <cell r="AF306">
            <v>11.675936999999999</v>
          </cell>
          <cell r="AG306">
            <v>11.157921999999999</v>
          </cell>
          <cell r="AH306">
            <v>6.7649125999999997</v>
          </cell>
          <cell r="AI306">
            <v>12.412222999999999</v>
          </cell>
          <cell r="AJ306">
            <v>18.98235</v>
          </cell>
          <cell r="AK306">
            <v>17.874231000000002</v>
          </cell>
          <cell r="AL306">
            <v>15.504265999999999</v>
          </cell>
          <cell r="AM306">
            <v>18.814567</v>
          </cell>
          <cell r="AN306">
            <v>19.310706</v>
          </cell>
          <cell r="AO306">
            <v>20.969023</v>
          </cell>
          <cell r="AP306">
            <v>19.291156000000001</v>
          </cell>
          <cell r="AQ306">
            <v>21.551397000000001</v>
          </cell>
          <cell r="AR306">
            <v>29.963723000000002</v>
          </cell>
          <cell r="AS306">
            <v>28.9658911</v>
          </cell>
          <cell r="AT306">
            <v>24.930744000000001</v>
          </cell>
          <cell r="AU306">
            <v>31.884920000000001</v>
          </cell>
          <cell r="AV306">
            <v>33.713687</v>
          </cell>
          <cell r="AW306">
            <v>39.128520999999999</v>
          </cell>
          <cell r="AX306">
            <v>28.571183999999999</v>
          </cell>
          <cell r="AY306">
            <v>35.449334999999998</v>
          </cell>
          <cell r="AZ306">
            <v>37.399062999999998</v>
          </cell>
          <cell r="BA306">
            <v>52.119076</v>
          </cell>
          <cell r="BB306">
            <v>34.001086999999998</v>
          </cell>
          <cell r="BC306">
            <v>-5.9127890000000001</v>
          </cell>
          <cell r="BD306">
            <v>47.146189</v>
          </cell>
          <cell r="BE306">
            <v>45.236373999999998</v>
          </cell>
          <cell r="BF306">
            <v>25.545000000000002</v>
          </cell>
          <cell r="BG306">
            <v>34.637</v>
          </cell>
          <cell r="BH306">
            <v>45.28</v>
          </cell>
          <cell r="BI306">
            <v>33.691000000000003</v>
          </cell>
          <cell r="BJ306">
            <v>30.489000000000001</v>
          </cell>
          <cell r="BK306">
            <v>32.186999999999998</v>
          </cell>
          <cell r="BL306">
            <v>53.709000000000003</v>
          </cell>
          <cell r="BM306">
            <v>64.668999999999997</v>
          </cell>
          <cell r="BN306">
            <v>63.314</v>
          </cell>
          <cell r="BO306">
            <v>30.024999999999999</v>
          </cell>
          <cell r="BP306">
            <v>27.542000000000002</v>
          </cell>
          <cell r="BQ306">
            <v>-64.613</v>
          </cell>
          <cell r="BR306">
            <v>-29.419</v>
          </cell>
          <cell r="BS306">
            <v>-28.173999999999999</v>
          </cell>
          <cell r="BT306">
            <v>-11.003</v>
          </cell>
          <cell r="BU306">
            <v>-0.81899999999999995</v>
          </cell>
          <cell r="BV306">
            <v>10.138999999999999</v>
          </cell>
          <cell r="BW306">
            <v>-12.488</v>
          </cell>
          <cell r="BX306">
            <v>-81.924999999999997</v>
          </cell>
          <cell r="BY306">
            <v>-68.887</v>
          </cell>
          <cell r="BZ306">
            <v>-29.693999999999999</v>
          </cell>
          <cell r="CA306">
            <v>99.438000000000002</v>
          </cell>
          <cell r="CB306">
            <v>83.073999999999998</v>
          </cell>
          <cell r="CC306">
            <v>-25.126000000000001</v>
          </cell>
          <cell r="CD306">
            <v>90.843999999999994</v>
          </cell>
          <cell r="CE306">
            <v>166.16499999999999</v>
          </cell>
          <cell r="CF306">
            <v>160.37799999999999</v>
          </cell>
          <cell r="CG306">
            <v>23.315999999999999</v>
          </cell>
          <cell r="CH306">
            <v>139</v>
          </cell>
          <cell r="CI306">
            <v>201.83178708994399</v>
          </cell>
          <cell r="CJ306">
            <v>219.944144755943</v>
          </cell>
          <cell r="CK306">
            <v>73.949994672714993</v>
          </cell>
          <cell r="CL306">
            <v>217.78642283436301</v>
          </cell>
          <cell r="CM306">
            <v>235.838189341006</v>
          </cell>
          <cell r="CN306">
            <v>245.32242558367699</v>
          </cell>
          <cell r="CO306">
            <v>208.53907549569701</v>
          </cell>
          <cell r="CP306">
            <v>303.13193772272598</v>
          </cell>
          <cell r="CQ306">
            <v>331.24748150870198</v>
          </cell>
          <cell r="CR306">
            <v>353.29873127023802</v>
          </cell>
          <cell r="CS306">
            <v>326.16876580424298</v>
          </cell>
        </row>
        <row r="307">
          <cell r="B307" t="str">
            <v>Pre-tax profit (Pub)</v>
          </cell>
          <cell r="C307" t="str">
            <v>PTP_PUB</v>
          </cell>
          <cell r="D307" t="str">
            <v>USD</v>
          </cell>
          <cell r="G307">
            <v>14.420391</v>
          </cell>
          <cell r="H307">
            <v>29.445902</v>
          </cell>
          <cell r="I307">
            <v>42.712797999999999</v>
          </cell>
          <cell r="J307">
            <v>71.865660000000005</v>
          </cell>
          <cell r="K307">
            <v>108.45615909999999</v>
          </cell>
          <cell r="L307">
            <v>140.21752699999999</v>
          </cell>
          <cell r="M307">
            <v>163.108553</v>
          </cell>
          <cell r="N307">
            <v>121.79581899999999</v>
          </cell>
          <cell r="O307">
            <v>150.446</v>
          </cell>
          <cell r="P307">
            <v>185.32599999999999</v>
          </cell>
          <cell r="Q307">
            <v>54.067999999999998</v>
          </cell>
          <cell r="R307">
            <v>-65.385000000000005</v>
          </cell>
          <cell r="S307">
            <v>-107.246</v>
          </cell>
          <cell r="T307">
            <v>81.314999999999998</v>
          </cell>
          <cell r="U307">
            <v>232.12799999999899</v>
          </cell>
          <cell r="V307">
            <v>523.23778400451397</v>
          </cell>
          <cell r="W307">
            <v>791.977598033513</v>
          </cell>
          <cell r="X307">
            <v>1196.49923577663</v>
          </cell>
          <cell r="Z307">
            <v>1.879308</v>
          </cell>
          <cell r="AA307">
            <v>2.411864</v>
          </cell>
          <cell r="AB307">
            <v>4.1870019999999997</v>
          </cell>
          <cell r="AC307">
            <v>5.9422170000000003</v>
          </cell>
          <cell r="AD307">
            <v>4.9400409999999999</v>
          </cell>
          <cell r="AE307">
            <v>5.409745</v>
          </cell>
          <cell r="AF307">
            <v>8.2645549999999997</v>
          </cell>
          <cell r="AG307">
            <v>10.831561000000001</v>
          </cell>
          <cell r="AH307">
            <v>7.0625096000000003</v>
          </cell>
          <cell r="AI307">
            <v>8.3335349999999995</v>
          </cell>
          <cell r="AJ307">
            <v>12.389525000000001</v>
          </cell>
          <cell r="AK307">
            <v>14.927227999999999</v>
          </cell>
          <cell r="AL307">
            <v>13.699961999999999</v>
          </cell>
          <cell r="AM307">
            <v>16.340555999999999</v>
          </cell>
          <cell r="AN307">
            <v>19.750416999999999</v>
          </cell>
          <cell r="AO307">
            <v>22.074725000000001</v>
          </cell>
          <cell r="AP307">
            <v>20.055662999999999</v>
          </cell>
          <cell r="AQ307">
            <v>22.457858999999999</v>
          </cell>
          <cell r="AR307">
            <v>35.101351999999999</v>
          </cell>
          <cell r="AS307">
            <v>30.8412851</v>
          </cell>
          <cell r="AT307">
            <v>26.904757</v>
          </cell>
          <cell r="AU307">
            <v>35.134922000000003</v>
          </cell>
          <cell r="AV307">
            <v>35.953504000000002</v>
          </cell>
          <cell r="AW307">
            <v>42.224344000000002</v>
          </cell>
          <cell r="AX307">
            <v>25.351391</v>
          </cell>
          <cell r="AY307">
            <v>40.722239999999999</v>
          </cell>
          <cell r="AZ307">
            <v>41.221243000000001</v>
          </cell>
          <cell r="BA307">
            <v>55.813679</v>
          </cell>
          <cell r="BB307">
            <v>39.103008000000003</v>
          </cell>
          <cell r="BC307">
            <v>-19.082598999999998</v>
          </cell>
          <cell r="BD307">
            <v>51.814045</v>
          </cell>
          <cell r="BE307">
            <v>49.961365000000001</v>
          </cell>
          <cell r="BF307">
            <v>16.332999999999998</v>
          </cell>
          <cell r="BG307">
            <v>33.470999999999997</v>
          </cell>
          <cell r="BH307">
            <v>47.616</v>
          </cell>
          <cell r="BI307">
            <v>53.026000000000003</v>
          </cell>
          <cell r="BJ307">
            <v>37.203000000000003</v>
          </cell>
          <cell r="BK307">
            <v>28.218</v>
          </cell>
          <cell r="BL307">
            <v>52.286000000000001</v>
          </cell>
          <cell r="BM307">
            <v>67.619</v>
          </cell>
          <cell r="BN307">
            <v>69.662999999999997</v>
          </cell>
          <cell r="BO307">
            <v>12.422000000000001</v>
          </cell>
          <cell r="BP307">
            <v>36.655000000000001</v>
          </cell>
          <cell r="BQ307">
            <v>-64.671999999999997</v>
          </cell>
          <cell r="BR307">
            <v>-25.356999999999999</v>
          </cell>
          <cell r="BS307">
            <v>-18.884</v>
          </cell>
          <cell r="BT307">
            <v>-14.311999999999999</v>
          </cell>
          <cell r="BU307">
            <v>-6.8319999999999999</v>
          </cell>
          <cell r="BV307">
            <v>15.355</v>
          </cell>
          <cell r="BW307">
            <v>7.3</v>
          </cell>
          <cell r="BX307">
            <v>-66.927000000000007</v>
          </cell>
          <cell r="BY307">
            <v>-62.973999999999997</v>
          </cell>
          <cell r="BZ307">
            <v>-16.68</v>
          </cell>
          <cell r="CA307">
            <v>89.34</v>
          </cell>
          <cell r="CB307">
            <v>52.67</v>
          </cell>
          <cell r="CC307">
            <v>-44.015000000000001</v>
          </cell>
          <cell r="CD307">
            <v>9.5370000000000008</v>
          </cell>
          <cell r="CE307">
            <v>138.89699999999999</v>
          </cell>
          <cell r="CF307">
            <v>126.133</v>
          </cell>
          <cell r="CG307">
            <v>-42.439</v>
          </cell>
          <cell r="CH307">
            <v>111</v>
          </cell>
          <cell r="CI307">
            <v>173.67331547719201</v>
          </cell>
          <cell r="CJ307">
            <v>191.18744376452</v>
          </cell>
          <cell r="CK307">
            <v>47.377024762801</v>
          </cell>
          <cell r="CL307">
            <v>190.21860770037699</v>
          </cell>
          <cell r="CM307">
            <v>205.03210840457899</v>
          </cell>
          <cell r="CN307">
            <v>214.74048737508599</v>
          </cell>
          <cell r="CO307">
            <v>181.98639455347401</v>
          </cell>
          <cell r="CP307">
            <v>275.23123819719501</v>
          </cell>
          <cell r="CQ307">
            <v>298.49190110687198</v>
          </cell>
          <cell r="CR307">
            <v>321.293132184397</v>
          </cell>
          <cell r="CS307">
            <v>301.48296428816599</v>
          </cell>
        </row>
        <row r="308">
          <cell r="B308" t="str">
            <v>Sales, revenue (Pub)</v>
          </cell>
          <cell r="C308" t="str">
            <v>REVS_PUB</v>
          </cell>
          <cell r="D308" t="str">
            <v>USD</v>
          </cell>
          <cell r="G308">
            <v>85.126340999999996</v>
          </cell>
          <cell r="H308">
            <v>137.02261999999999</v>
          </cell>
          <cell r="I308">
            <v>172.84362100000001</v>
          </cell>
          <cell r="J308">
            <v>216.71571399999999</v>
          </cell>
          <cell r="K308">
            <v>298.931625</v>
          </cell>
          <cell r="L308">
            <v>373.601494</v>
          </cell>
          <cell r="M308">
            <v>472.59474899999998</v>
          </cell>
          <cell r="N308">
            <v>556.53600100000006</v>
          </cell>
          <cell r="O308">
            <v>651.74699999999996</v>
          </cell>
          <cell r="P308">
            <v>844.39599999999996</v>
          </cell>
          <cell r="Q308">
            <v>1216.779</v>
          </cell>
          <cell r="R308">
            <v>1439.653</v>
          </cell>
          <cell r="S308">
            <v>2296.3139999999999</v>
          </cell>
          <cell r="T308">
            <v>3973.4650000000001</v>
          </cell>
          <cell r="U308">
            <v>7069.4089999999997</v>
          </cell>
          <cell r="V308">
            <v>10608.2823743431</v>
          </cell>
          <cell r="W308">
            <v>13047.0584490119</v>
          </cell>
          <cell r="X308">
            <v>16126.2350804908</v>
          </cell>
          <cell r="Z308">
            <v>16.459337000000001</v>
          </cell>
          <cell r="AA308">
            <v>18.973288</v>
          </cell>
          <cell r="AB308">
            <v>22.800129999999999</v>
          </cell>
          <cell r="AC308">
            <v>26.893585999999999</v>
          </cell>
          <cell r="AD308">
            <v>28.840730000000001</v>
          </cell>
          <cell r="AE308">
            <v>34.471508</v>
          </cell>
          <cell r="AF308">
            <v>40.260643000000002</v>
          </cell>
          <cell r="AG308">
            <v>33.449739000000001</v>
          </cell>
          <cell r="AH308">
            <v>32.322501000000003</v>
          </cell>
          <cell r="AI308">
            <v>40.901798999999997</v>
          </cell>
          <cell r="AJ308">
            <v>50.599276000000003</v>
          </cell>
          <cell r="AK308">
            <v>49.020045000000003</v>
          </cell>
          <cell r="AL308">
            <v>45.937773999999997</v>
          </cell>
          <cell r="AM308">
            <v>52.510331000000001</v>
          </cell>
          <cell r="AN308">
            <v>55.951377999999998</v>
          </cell>
          <cell r="AO308">
            <v>62.316231000000002</v>
          </cell>
          <cell r="AP308">
            <v>61.459668000000001</v>
          </cell>
          <cell r="AQ308">
            <v>69.378159999999994</v>
          </cell>
          <cell r="AR308">
            <v>81.628144000000006</v>
          </cell>
          <cell r="AS308">
            <v>86.465653000000003</v>
          </cell>
          <cell r="AT308">
            <v>83.736006000000003</v>
          </cell>
          <cell r="AU308">
            <v>88.844059000000001</v>
          </cell>
          <cell r="AV308">
            <v>97.266784000000001</v>
          </cell>
          <cell r="AW308">
            <v>103.754645</v>
          </cell>
          <cell r="AX308">
            <v>102.725747</v>
          </cell>
          <cell r="AY308">
            <v>112.18340000000001</v>
          </cell>
          <cell r="AZ308">
            <v>123.055431</v>
          </cell>
          <cell r="BA308">
            <v>134.63017099999999</v>
          </cell>
          <cell r="BB308">
            <v>115.382319</v>
          </cell>
          <cell r="BC308">
            <v>131.84913900000001</v>
          </cell>
          <cell r="BD308">
            <v>147.93489500000001</v>
          </cell>
          <cell r="BE308">
            <v>161.36964800000001</v>
          </cell>
          <cell r="BF308">
            <v>148.06</v>
          </cell>
          <cell r="BG308">
            <v>154.31399999999999</v>
          </cell>
          <cell r="BH308">
            <v>168.64099999999999</v>
          </cell>
          <cell r="BI308">
            <v>180.732</v>
          </cell>
          <cell r="BJ308">
            <v>157.63</v>
          </cell>
          <cell r="BK308">
            <v>199.64400000000001</v>
          </cell>
          <cell r="BL308">
            <v>230.84700000000001</v>
          </cell>
          <cell r="BM308">
            <v>256.27499999999998</v>
          </cell>
          <cell r="BN308">
            <v>269.8</v>
          </cell>
          <cell r="BO308">
            <v>283.89999999999998</v>
          </cell>
          <cell r="BP308">
            <v>305</v>
          </cell>
          <cell r="BQ308">
            <v>358.07900000000001</v>
          </cell>
          <cell r="BR308">
            <v>320.976</v>
          </cell>
          <cell r="BS308">
            <v>335.37700000000001</v>
          </cell>
          <cell r="BT308">
            <v>355.28100000000001</v>
          </cell>
          <cell r="BU308">
            <v>428.01900000000001</v>
          </cell>
          <cell r="BV308">
            <v>473.77</v>
          </cell>
          <cell r="BW308">
            <v>545.24199999999996</v>
          </cell>
          <cell r="BX308">
            <v>603.03099999999995</v>
          </cell>
          <cell r="BY308">
            <v>674.27099999999996</v>
          </cell>
          <cell r="BZ308">
            <v>652.09100000000001</v>
          </cell>
          <cell r="CA308">
            <v>878.36900000000003</v>
          </cell>
          <cell r="CB308">
            <v>1115.701</v>
          </cell>
          <cell r="CC308">
            <v>1327.3040000000001</v>
          </cell>
          <cell r="CD308">
            <v>1378.441</v>
          </cell>
          <cell r="CE308">
            <v>1702.75</v>
          </cell>
          <cell r="CF308">
            <v>1857.452</v>
          </cell>
          <cell r="CG308">
            <v>2130.7660000000001</v>
          </cell>
          <cell r="CH308">
            <v>2248</v>
          </cell>
          <cell r="CI308">
            <v>2595.6987993238599</v>
          </cell>
          <cell r="CJ308">
            <v>2816.0729285327302</v>
          </cell>
          <cell r="CK308">
            <v>2948.5106464865298</v>
          </cell>
          <cell r="CL308">
            <v>2747.0696990495398</v>
          </cell>
          <cell r="CM308">
            <v>3081.7194231182798</v>
          </cell>
          <cell r="CN308">
            <v>3433.7116493932299</v>
          </cell>
          <cell r="CO308">
            <v>3784.5576774508399</v>
          </cell>
          <cell r="CP308">
            <v>3383.3524237045299</v>
          </cell>
          <cell r="CQ308">
            <v>3809.0223426062998</v>
          </cell>
          <cell r="CR308">
            <v>4260.2575998396196</v>
          </cell>
          <cell r="CS308">
            <v>4673.6027143403298</v>
          </cell>
        </row>
        <row r="309">
          <cell r="B309" t="str">
            <v>Total shareholders' equity (Pub)</v>
          </cell>
          <cell r="C309" t="str">
            <v>EQ_PUB</v>
          </cell>
          <cell r="D309" t="str">
            <v>USD</v>
          </cell>
          <cell r="G309">
            <v>91.673139000000006</v>
          </cell>
          <cell r="H309">
            <v>93.423980999999998</v>
          </cell>
          <cell r="I309">
            <v>114.193237</v>
          </cell>
          <cell r="J309">
            <v>171.71826999999999</v>
          </cell>
          <cell r="K309">
            <v>223.17901599999999</v>
          </cell>
          <cell r="L309">
            <v>293.813626</v>
          </cell>
          <cell r="M309">
            <v>347.483608</v>
          </cell>
          <cell r="N309">
            <v>355.78841</v>
          </cell>
          <cell r="O309">
            <v>339.45800000000003</v>
          </cell>
          <cell r="P309">
            <v>428.85399999999998</v>
          </cell>
          <cell r="Q309">
            <v>325.779</v>
          </cell>
          <cell r="R309">
            <v>336.7</v>
          </cell>
          <cell r="S309">
            <v>2081.9630000000002</v>
          </cell>
          <cell r="T309">
            <v>1651.578</v>
          </cell>
          <cell r="U309">
            <v>1531.691</v>
          </cell>
          <cell r="V309">
            <v>1856.95455960293</v>
          </cell>
          <cell r="W309">
            <v>2371.7399983247201</v>
          </cell>
          <cell r="X309">
            <v>3149.46450157953</v>
          </cell>
          <cell r="Z309">
            <v>0</v>
          </cell>
          <cell r="AA309">
            <v>26.867446000000001</v>
          </cell>
          <cell r="AB309">
            <v>85.482516000000004</v>
          </cell>
          <cell r="AC309">
            <v>91.673139000000006</v>
          </cell>
          <cell r="AD309">
            <v>94.634814000000006</v>
          </cell>
          <cell r="AE309">
            <v>100.97317700000001</v>
          </cell>
          <cell r="AF309">
            <v>98.869850999999997</v>
          </cell>
          <cell r="AG309">
            <v>93.423980999999998</v>
          </cell>
          <cell r="AH309">
            <v>95.526579999999996</v>
          </cell>
          <cell r="AI309">
            <v>106.427977</v>
          </cell>
          <cell r="AJ309">
            <v>118.409952</v>
          </cell>
          <cell r="AK309">
            <v>114.193237</v>
          </cell>
          <cell r="AL309">
            <v>123.24670999999999</v>
          </cell>
          <cell r="AM309">
            <v>133.72151199999999</v>
          </cell>
          <cell r="AN309">
            <v>156.15969699999999</v>
          </cell>
          <cell r="AO309">
            <v>171.71826999999999</v>
          </cell>
          <cell r="AP309">
            <v>183.10513599999999</v>
          </cell>
          <cell r="AQ309">
            <v>197.62916999999999</v>
          </cell>
          <cell r="AR309">
            <v>207.85404299999999</v>
          </cell>
          <cell r="AS309">
            <v>223.17901599999999</v>
          </cell>
          <cell r="AT309">
            <v>241.67981599999999</v>
          </cell>
          <cell r="AU309">
            <v>251.84105400000001</v>
          </cell>
          <cell r="AV309">
            <v>272.10575599999999</v>
          </cell>
          <cell r="AW309">
            <v>293.813626</v>
          </cell>
          <cell r="AX309">
            <v>304.008419</v>
          </cell>
          <cell r="AY309">
            <v>312.90406200000001</v>
          </cell>
          <cell r="AZ309">
            <v>328.20054099999999</v>
          </cell>
          <cell r="BA309">
            <v>347.483608</v>
          </cell>
          <cell r="BB309">
            <v>353.86535600000002</v>
          </cell>
          <cell r="BC309">
            <v>338.51510500000001</v>
          </cell>
          <cell r="BD309">
            <v>344.84929299999999</v>
          </cell>
          <cell r="BE309">
            <v>355.78841</v>
          </cell>
          <cell r="BF309">
            <v>331.11799999999999</v>
          </cell>
          <cell r="BG309">
            <v>344.44299999999998</v>
          </cell>
          <cell r="BH309">
            <v>363.452</v>
          </cell>
          <cell r="BI309">
            <v>339.45800000000003</v>
          </cell>
          <cell r="BJ309">
            <v>346.25691999999998</v>
          </cell>
          <cell r="BK309">
            <v>360.61268000000001</v>
          </cell>
          <cell r="BL309">
            <v>390.27055000000001</v>
          </cell>
          <cell r="BM309">
            <v>428.85399999999998</v>
          </cell>
          <cell r="BN309">
            <v>465.813963</v>
          </cell>
          <cell r="BO309">
            <v>450.18065999999999</v>
          </cell>
          <cell r="BP309">
            <v>392.15601400000003</v>
          </cell>
          <cell r="BQ309">
            <v>325.779</v>
          </cell>
          <cell r="BR309">
            <v>252.86699999999999</v>
          </cell>
          <cell r="BS309">
            <v>154.73699999999999</v>
          </cell>
          <cell r="BT309">
            <v>341.75200000000001</v>
          </cell>
          <cell r="BU309">
            <v>336.7</v>
          </cell>
          <cell r="BV309">
            <v>2312.7460000000001</v>
          </cell>
          <cell r="BW309">
            <v>2244.6120000000001</v>
          </cell>
          <cell r="BX309">
            <v>2137.0169999999998</v>
          </cell>
          <cell r="BY309">
            <v>2081.9630000000002</v>
          </cell>
          <cell r="BZ309">
            <v>1965.41</v>
          </cell>
          <cell r="CA309">
            <v>1907.0920000000001</v>
          </cell>
          <cell r="CB309">
            <v>1795.5260000000001</v>
          </cell>
          <cell r="CC309">
            <v>1651.578</v>
          </cell>
          <cell r="CD309">
            <v>-30.404000000000998</v>
          </cell>
          <cell r="CE309">
            <v>81.030000000000996</v>
          </cell>
          <cell r="CF309">
            <v>122.976</v>
          </cell>
          <cell r="CG309">
            <v>1531.691</v>
          </cell>
          <cell r="CH309">
            <v>1589</v>
          </cell>
          <cell r="CI309">
            <v>1701.8876550601699</v>
          </cell>
          <cell r="CJ309">
            <v>1826.15949350711</v>
          </cell>
          <cell r="CK309">
            <v>1856.95455960293</v>
          </cell>
          <cell r="CL309">
            <v>1980.59665460818</v>
          </cell>
          <cell r="CM309">
            <v>2113.8675250711499</v>
          </cell>
          <cell r="CN309">
            <v>2253.4488418649598</v>
          </cell>
          <cell r="CO309">
            <v>2371.7399983247201</v>
          </cell>
          <cell r="CP309">
            <v>2550.6403031528898</v>
          </cell>
          <cell r="CQ309">
            <v>2744.66003887236</v>
          </cell>
          <cell r="CR309">
            <v>2953.50057479222</v>
          </cell>
          <cell r="CS309">
            <v>3149.46450157953</v>
          </cell>
        </row>
        <row r="310">
          <cell r="A310" t="str">
            <v>Income Statement</v>
          </cell>
        </row>
        <row r="311">
          <cell r="B311" t="str">
            <v>Provision for income tax</v>
          </cell>
          <cell r="C311" t="str">
            <v>PROV_INC_TAX</v>
          </cell>
          <cell r="D311" t="str">
            <v>USD</v>
          </cell>
          <cell r="G311">
            <v>-4.665591</v>
          </cell>
          <cell r="H311">
            <v>-10.634240999999999</v>
          </cell>
          <cell r="I311">
            <v>-9.5040049999999994</v>
          </cell>
          <cell r="J311">
            <v>-15.840641</v>
          </cell>
          <cell r="K311">
            <v>-31.659821000000001</v>
          </cell>
          <cell r="L311">
            <v>-38.927365000000002</v>
          </cell>
          <cell r="M311">
            <v>-45.505468</v>
          </cell>
          <cell r="N311">
            <v>-49.143048999999998</v>
          </cell>
          <cell r="O311">
            <v>-44.701000000000001</v>
          </cell>
          <cell r="P311">
            <v>-48.962000000000003</v>
          </cell>
          <cell r="Q311">
            <v>-40.287999999999997</v>
          </cell>
          <cell r="R311">
            <v>28.867999999999999</v>
          </cell>
          <cell r="S311">
            <v>-64.753</v>
          </cell>
          <cell r="T311">
            <v>-82.022000000000006</v>
          </cell>
          <cell r="U311">
            <v>-148.80199999999999</v>
          </cell>
          <cell r="V311">
            <v>-190.28322440157899</v>
          </cell>
          <cell r="W311">
            <v>-277.19215931172999</v>
          </cell>
          <cell r="X311">
            <v>-418.77473252182</v>
          </cell>
          <cell r="Z311">
            <v>-0.82326100000000002</v>
          </cell>
          <cell r="AA311">
            <v>-1.820978</v>
          </cell>
          <cell r="AB311">
            <v>-1.4015280000000001</v>
          </cell>
          <cell r="AC311">
            <v>-0.61982400000000004</v>
          </cell>
          <cell r="AD311">
            <v>-2.8723640000000001</v>
          </cell>
          <cell r="AE311">
            <v>-2.46265</v>
          </cell>
          <cell r="AF311">
            <v>-2.388763</v>
          </cell>
          <cell r="AG311">
            <v>-2.9104640000000002</v>
          </cell>
          <cell r="AH311">
            <v>-1.671333</v>
          </cell>
          <cell r="AI311">
            <v>-1.653756</v>
          </cell>
          <cell r="AJ311">
            <v>-2.5372569999999999</v>
          </cell>
          <cell r="AK311">
            <v>-3.6416590000000002</v>
          </cell>
          <cell r="AL311">
            <v>-4.0793609999999996</v>
          </cell>
          <cell r="AM311">
            <v>-4.6665929999999998</v>
          </cell>
          <cell r="AN311">
            <v>-0.95945400000000003</v>
          </cell>
          <cell r="AO311">
            <v>-6.1352330000000004</v>
          </cell>
          <cell r="AP311">
            <v>-5.9980289999999998</v>
          </cell>
          <cell r="AQ311">
            <v>-7.6370329999999997</v>
          </cell>
          <cell r="AR311">
            <v>-8.8049049999999998</v>
          </cell>
          <cell r="AS311">
            <v>-9.2198539999999998</v>
          </cell>
          <cell r="AT311">
            <v>-7.3237050000000004</v>
          </cell>
          <cell r="AU311">
            <v>-9.7400979999999997</v>
          </cell>
          <cell r="AV311">
            <v>-9.8856070000000003</v>
          </cell>
          <cell r="AW311">
            <v>-11.977955</v>
          </cell>
          <cell r="AX311">
            <v>-7.8288000000000002</v>
          </cell>
          <cell r="AY311">
            <v>-10.701181999999999</v>
          </cell>
          <cell r="AZ311">
            <v>-12.075486</v>
          </cell>
          <cell r="BA311">
            <v>-14.9</v>
          </cell>
          <cell r="BB311">
            <v>-8.775055</v>
          </cell>
          <cell r="BC311">
            <v>-6.5058790000000002</v>
          </cell>
          <cell r="BD311">
            <v>-18.062078</v>
          </cell>
          <cell r="BE311">
            <v>-15.800037</v>
          </cell>
          <cell r="BF311">
            <v>-14.654999999999999</v>
          </cell>
          <cell r="BG311">
            <v>-14.007999999999999</v>
          </cell>
          <cell r="BH311">
            <v>-1.976</v>
          </cell>
          <cell r="BI311">
            <v>-14.061999999999999</v>
          </cell>
          <cell r="BJ311">
            <v>-6.9560000000000004</v>
          </cell>
          <cell r="BK311">
            <v>-12.36</v>
          </cell>
          <cell r="BL311">
            <v>-13.374000000000001</v>
          </cell>
          <cell r="BM311">
            <v>-16.271999999999998</v>
          </cell>
          <cell r="BN311">
            <v>-21.145</v>
          </cell>
          <cell r="BO311">
            <v>-7.1059999999999999</v>
          </cell>
          <cell r="BP311">
            <v>-8.9890000000000008</v>
          </cell>
          <cell r="BQ311">
            <v>-3.048</v>
          </cell>
          <cell r="BR311">
            <v>12.438000000000001</v>
          </cell>
          <cell r="BS311">
            <v>7.7</v>
          </cell>
          <cell r="BT311">
            <v>4.234</v>
          </cell>
          <cell r="BU311">
            <v>4.4960000000000004</v>
          </cell>
          <cell r="BV311">
            <v>-3.4910000000000001</v>
          </cell>
          <cell r="BW311">
            <v>8.9169999999999998</v>
          </cell>
          <cell r="BX311">
            <v>-79.155000000000001</v>
          </cell>
          <cell r="BY311">
            <v>8.9760000000000009</v>
          </cell>
          <cell r="BZ311">
            <v>-4.4290000000000003</v>
          </cell>
          <cell r="CA311">
            <v>-33.393000000000001</v>
          </cell>
          <cell r="CB311">
            <v>-37.634999999999998</v>
          </cell>
          <cell r="CC311">
            <v>-6.5650000000000004</v>
          </cell>
          <cell r="CD311">
            <v>-43.548999999999999</v>
          </cell>
          <cell r="CE311">
            <v>-70.701999999999998</v>
          </cell>
          <cell r="CF311">
            <v>-30.908000000000001</v>
          </cell>
          <cell r="CG311">
            <v>-3.6429999999999998</v>
          </cell>
          <cell r="CH311">
            <v>-46</v>
          </cell>
          <cell r="CI311">
            <v>-60.785660417016999</v>
          </cell>
          <cell r="CJ311">
            <v>-66.915605317582006</v>
          </cell>
          <cell r="CK311">
            <v>-16.58195866698</v>
          </cell>
          <cell r="CL311">
            <v>-66.576512695131996</v>
          </cell>
          <cell r="CM311">
            <v>-71.761237941603</v>
          </cell>
          <cell r="CN311">
            <v>-75.159170581279994</v>
          </cell>
          <cell r="CO311">
            <v>-63.695238093716</v>
          </cell>
          <cell r="CP311">
            <v>-96.330933369017998</v>
          </cell>
          <cell r="CQ311">
            <v>-104.472165387405</v>
          </cell>
          <cell r="CR311">
            <v>-112.452596264539</v>
          </cell>
          <cell r="CS311">
            <v>-105.519037500858</v>
          </cell>
        </row>
        <row r="312">
          <cell r="B312" t="str">
            <v>Minority interest</v>
          </cell>
          <cell r="C312" t="str">
            <v>INC_MINORITY</v>
          </cell>
          <cell r="D312" t="str">
            <v>USD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-1.6285999999999998E-2</v>
          </cell>
          <cell r="L312">
            <v>-4.2863999999999999E-2</v>
          </cell>
          <cell r="M312">
            <v>-1.8825000000000001E-2</v>
          </cell>
          <cell r="N312">
            <v>-7.2220000000000006E-2</v>
          </cell>
          <cell r="O312">
            <v>-3.2424000000000001E-2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-5.22E-4</v>
          </cell>
          <cell r="AS312">
            <v>-1.5764E-2</v>
          </cell>
          <cell r="AT312">
            <v>-2.428E-3</v>
          </cell>
          <cell r="AU312">
            <v>-1.5632E-2</v>
          </cell>
          <cell r="AV312">
            <v>-2.4804E-2</v>
          </cell>
          <cell r="AW312">
            <v>0</v>
          </cell>
          <cell r="AX312">
            <v>-4.2338000000000001E-2</v>
          </cell>
          <cell r="AY312">
            <v>-4.2376999999999998E-2</v>
          </cell>
          <cell r="AZ312">
            <v>0.13792699999999999</v>
          </cell>
          <cell r="BA312">
            <v>-7.2037000000000004E-2</v>
          </cell>
          <cell r="BB312">
            <v>-6.3979999999999995E-2</v>
          </cell>
          <cell r="BC312">
            <v>-5.5519999999999996E-3</v>
          </cell>
          <cell r="BD312">
            <v>1.3524E-2</v>
          </cell>
          <cell r="BE312">
            <v>-1.6212000000000001E-2</v>
          </cell>
          <cell r="BF312">
            <v>-1.6212000000000001E-2</v>
          </cell>
          <cell r="BG312">
            <v>-1.6212000000000001E-2</v>
          </cell>
          <cell r="BH312">
            <v>0</v>
          </cell>
        </row>
        <row r="313">
          <cell r="B313" t="str">
            <v>Net income (pre-preferred dividends)</v>
          </cell>
          <cell r="C313" t="str">
            <v>NI_PRE_PREF</v>
          </cell>
          <cell r="D313" t="str">
            <v>USD</v>
          </cell>
          <cell r="G313">
            <v>9.7547999999999995</v>
          </cell>
          <cell r="H313">
            <v>18.811661000000001</v>
          </cell>
          <cell r="I313">
            <v>33.208793</v>
          </cell>
          <cell r="J313">
            <v>56.025019</v>
          </cell>
          <cell r="K313">
            <v>76.780052100000006</v>
          </cell>
          <cell r="L313">
            <v>101.247298</v>
          </cell>
          <cell r="M313">
            <v>117.58426</v>
          </cell>
          <cell r="N313">
            <v>72.580550000000002</v>
          </cell>
          <cell r="O313">
            <v>105.712576</v>
          </cell>
          <cell r="P313">
            <v>149.364</v>
          </cell>
          <cell r="Q313">
            <v>97.78</v>
          </cell>
          <cell r="R313">
            <v>-36.517000000000003</v>
          </cell>
          <cell r="S313">
            <v>-171.999</v>
          </cell>
          <cell r="T313">
            <v>-0.70699999999999996</v>
          </cell>
          <cell r="U313">
            <v>83.325999999998999</v>
          </cell>
          <cell r="V313">
            <v>332.95455960293401</v>
          </cell>
          <cell r="W313">
            <v>514.78543872178398</v>
          </cell>
          <cell r="X313">
            <v>777.72450325480702</v>
          </cell>
          <cell r="Z313">
            <v>1.056047</v>
          </cell>
          <cell r="AA313">
            <v>0.59088600000000002</v>
          </cell>
          <cell r="AB313">
            <v>2.7854739999999998</v>
          </cell>
          <cell r="AC313">
            <v>5.3223929999999999</v>
          </cell>
          <cell r="AD313">
            <v>2.0676770000000002</v>
          </cell>
          <cell r="AE313">
            <v>2.947095</v>
          </cell>
          <cell r="AF313">
            <v>5.8757919999999997</v>
          </cell>
          <cell r="AG313">
            <v>7.9210969999999996</v>
          </cell>
          <cell r="AH313">
            <v>5.3911765999999997</v>
          </cell>
          <cell r="AI313">
            <v>6.6797789999999999</v>
          </cell>
          <cell r="AJ313">
            <v>9.8522680000000005</v>
          </cell>
          <cell r="AK313">
            <v>11.285569000000001</v>
          </cell>
          <cell r="AL313">
            <v>9.6206010000000006</v>
          </cell>
          <cell r="AM313">
            <v>11.673963000000001</v>
          </cell>
          <cell r="AN313">
            <v>18.790963000000001</v>
          </cell>
          <cell r="AO313">
            <v>15.939492</v>
          </cell>
          <cell r="AP313">
            <v>14.057634</v>
          </cell>
          <cell r="AQ313">
            <v>14.820826</v>
          </cell>
          <cell r="AR313">
            <v>26.295925</v>
          </cell>
          <cell r="AS313">
            <v>21.605667100000002</v>
          </cell>
          <cell r="AT313">
            <v>19.578624000000001</v>
          </cell>
          <cell r="AU313">
            <v>25.379192</v>
          </cell>
          <cell r="AV313">
            <v>26.043092999999999</v>
          </cell>
          <cell r="AW313">
            <v>30.246389000000001</v>
          </cell>
          <cell r="AX313">
            <v>17.480253000000001</v>
          </cell>
          <cell r="AY313">
            <v>29.978681000000002</v>
          </cell>
          <cell r="AZ313">
            <v>29.283684000000001</v>
          </cell>
          <cell r="BA313">
            <v>40.841642</v>
          </cell>
          <cell r="BB313">
            <v>30.263973</v>
          </cell>
          <cell r="BC313">
            <v>-25.59403</v>
          </cell>
          <cell r="BD313">
            <v>33.765490999999997</v>
          </cell>
          <cell r="BE313">
            <v>34.145116000000002</v>
          </cell>
          <cell r="BF313">
            <v>1.661788</v>
          </cell>
          <cell r="BG313">
            <v>19.446788000000002</v>
          </cell>
          <cell r="BH313">
            <v>45.64</v>
          </cell>
          <cell r="BI313">
            <v>38.963999999999999</v>
          </cell>
          <cell r="BJ313">
            <v>30.247</v>
          </cell>
          <cell r="BK313">
            <v>15.858000000000001</v>
          </cell>
          <cell r="BL313">
            <v>38.911999999999999</v>
          </cell>
          <cell r="BM313">
            <v>51.347000000000001</v>
          </cell>
          <cell r="BN313">
            <v>48.518000000000001</v>
          </cell>
          <cell r="BO313">
            <v>5.3159999999999998</v>
          </cell>
          <cell r="BP313">
            <v>27.666</v>
          </cell>
          <cell r="BQ313">
            <v>-67.72</v>
          </cell>
          <cell r="BR313">
            <v>-12.919</v>
          </cell>
          <cell r="BS313">
            <v>-11.183999999999999</v>
          </cell>
          <cell r="BT313">
            <v>-10.077999999999999</v>
          </cell>
          <cell r="BU313">
            <v>-2.3359999999999999</v>
          </cell>
          <cell r="BV313">
            <v>11.864000000000001</v>
          </cell>
          <cell r="BW313">
            <v>16.216999999999999</v>
          </cell>
          <cell r="BX313">
            <v>-146.08199999999999</v>
          </cell>
          <cell r="BY313">
            <v>-53.997999999999998</v>
          </cell>
          <cell r="BZ313">
            <v>-21.109000000000002</v>
          </cell>
          <cell r="CA313">
            <v>55.947000000000003</v>
          </cell>
          <cell r="CB313">
            <v>15.035</v>
          </cell>
          <cell r="CC313">
            <v>-50.58</v>
          </cell>
          <cell r="CD313">
            <v>-34.012</v>
          </cell>
          <cell r="CE313">
            <v>68.194999999999993</v>
          </cell>
          <cell r="CF313">
            <v>95.224999999999994</v>
          </cell>
          <cell r="CG313">
            <v>-46.082000000000001</v>
          </cell>
          <cell r="CH313">
            <v>65</v>
          </cell>
          <cell r="CI313">
            <v>112.88765506017501</v>
          </cell>
          <cell r="CJ313">
            <v>124.27183844693801</v>
          </cell>
          <cell r="CK313">
            <v>30.795066095820999</v>
          </cell>
          <cell r="CL313">
            <v>123.642095005245</v>
          </cell>
          <cell r="CM313">
            <v>133.270870462977</v>
          </cell>
          <cell r="CN313">
            <v>139.581316793805</v>
          </cell>
          <cell r="CO313">
            <v>118.291156459758</v>
          </cell>
          <cell r="CP313">
            <v>178.90030482817701</v>
          </cell>
          <cell r="CQ313">
            <v>194.01973571946701</v>
          </cell>
          <cell r="CR313">
            <v>208.84053591985801</v>
          </cell>
          <cell r="CS313">
            <v>195.963926787308</v>
          </cell>
        </row>
        <row r="314">
          <cell r="B314" t="str">
            <v>Preferred dividends</v>
          </cell>
          <cell r="C314" t="str">
            <v>PREF_DIV</v>
          </cell>
          <cell r="D314" t="str">
            <v>USD</v>
          </cell>
        </row>
        <row r="315">
          <cell r="B315" t="str">
            <v>Net income (pre-exceptionals)</v>
          </cell>
          <cell r="C315" t="str">
            <v>NET_EARNING</v>
          </cell>
          <cell r="D315" t="str">
            <v>USD</v>
          </cell>
          <cell r="G315">
            <v>9.7547999999999995</v>
          </cell>
          <cell r="H315">
            <v>18.811661000000001</v>
          </cell>
          <cell r="I315">
            <v>33.208793</v>
          </cell>
          <cell r="J315">
            <v>56.025019</v>
          </cell>
          <cell r="K315">
            <v>76.780052100000006</v>
          </cell>
          <cell r="L315">
            <v>101.247298</v>
          </cell>
          <cell r="M315">
            <v>117.58426</v>
          </cell>
          <cell r="N315">
            <v>72.580550000000002</v>
          </cell>
          <cell r="O315">
            <v>105.712576</v>
          </cell>
          <cell r="P315">
            <v>149.364</v>
          </cell>
          <cell r="Q315">
            <v>97.78</v>
          </cell>
          <cell r="R315">
            <v>-36.517000000000003</v>
          </cell>
          <cell r="S315">
            <v>-171.999</v>
          </cell>
          <cell r="T315">
            <v>-0.70699999999999996</v>
          </cell>
          <cell r="U315">
            <v>83.325999999998999</v>
          </cell>
          <cell r="V315">
            <v>332.95455960293401</v>
          </cell>
          <cell r="W315">
            <v>514.78543872178398</v>
          </cell>
          <cell r="X315">
            <v>777.72450325480702</v>
          </cell>
          <cell r="Z315">
            <v>1.056047</v>
          </cell>
          <cell r="AA315">
            <v>0.59088600000000002</v>
          </cell>
          <cell r="AB315">
            <v>2.7854739999999998</v>
          </cell>
          <cell r="AC315">
            <v>5.3223929999999999</v>
          </cell>
          <cell r="AD315">
            <v>2.0676770000000002</v>
          </cell>
          <cell r="AE315">
            <v>2.947095</v>
          </cell>
          <cell r="AF315">
            <v>5.8757919999999997</v>
          </cell>
          <cell r="AG315">
            <v>7.9210969999999996</v>
          </cell>
          <cell r="AH315">
            <v>5.3911765999999997</v>
          </cell>
          <cell r="AI315">
            <v>6.6797789999999999</v>
          </cell>
          <cell r="AJ315">
            <v>9.8522680000000005</v>
          </cell>
          <cell r="AK315">
            <v>11.285569000000001</v>
          </cell>
          <cell r="AL315">
            <v>9.6206010000000006</v>
          </cell>
          <cell r="AM315">
            <v>11.673963000000001</v>
          </cell>
          <cell r="AN315">
            <v>18.790963000000001</v>
          </cell>
          <cell r="AO315">
            <v>15.939492</v>
          </cell>
          <cell r="AP315">
            <v>14.057634</v>
          </cell>
          <cell r="AQ315">
            <v>14.820826</v>
          </cell>
          <cell r="AR315">
            <v>26.295925</v>
          </cell>
          <cell r="AS315">
            <v>21.605667100000002</v>
          </cell>
          <cell r="AT315">
            <v>19.578624000000001</v>
          </cell>
          <cell r="AU315">
            <v>25.379192</v>
          </cell>
          <cell r="AV315">
            <v>26.043092999999999</v>
          </cell>
          <cell r="AW315">
            <v>30.246389000000001</v>
          </cell>
          <cell r="AX315">
            <v>17.480253000000001</v>
          </cell>
          <cell r="AY315">
            <v>29.978681000000002</v>
          </cell>
          <cell r="AZ315">
            <v>29.283684000000001</v>
          </cell>
          <cell r="BA315">
            <v>40.841642</v>
          </cell>
          <cell r="BB315">
            <v>30.263973</v>
          </cell>
          <cell r="BC315">
            <v>-25.59403</v>
          </cell>
          <cell r="BD315">
            <v>33.765490999999997</v>
          </cell>
          <cell r="BE315">
            <v>34.145116000000002</v>
          </cell>
          <cell r="BF315">
            <v>1.661788</v>
          </cell>
          <cell r="BG315">
            <v>19.446788000000002</v>
          </cell>
          <cell r="BH315">
            <v>45.64</v>
          </cell>
          <cell r="BI315">
            <v>38.963999999999999</v>
          </cell>
          <cell r="BJ315">
            <v>30.247</v>
          </cell>
          <cell r="BK315">
            <v>15.858000000000001</v>
          </cell>
          <cell r="BL315">
            <v>38.911999999999999</v>
          </cell>
          <cell r="BM315">
            <v>51.347000000000001</v>
          </cell>
          <cell r="BN315">
            <v>48.518000000000001</v>
          </cell>
          <cell r="BO315">
            <v>5.3159999999999998</v>
          </cell>
          <cell r="BP315">
            <v>27.666</v>
          </cell>
          <cell r="BQ315">
            <v>-67.72</v>
          </cell>
          <cell r="BR315">
            <v>-12.919</v>
          </cell>
          <cell r="BS315">
            <v>-11.183999999999999</v>
          </cell>
          <cell r="BT315">
            <v>-10.077999999999999</v>
          </cell>
          <cell r="BU315">
            <v>-2.3359999999999999</v>
          </cell>
          <cell r="BV315">
            <v>11.864000000000001</v>
          </cell>
          <cell r="BW315">
            <v>16.216999999999999</v>
          </cell>
          <cell r="BX315">
            <v>-146.08199999999999</v>
          </cell>
          <cell r="BY315">
            <v>-53.997999999999998</v>
          </cell>
          <cell r="BZ315">
            <v>-21.109000000000002</v>
          </cell>
          <cell r="CA315">
            <v>55.947000000000003</v>
          </cell>
          <cell r="CB315">
            <v>15.035</v>
          </cell>
          <cell r="CC315">
            <v>-50.58</v>
          </cell>
          <cell r="CD315">
            <v>-34.012</v>
          </cell>
          <cell r="CE315">
            <v>68.194999999999993</v>
          </cell>
          <cell r="CF315">
            <v>95.224999999999994</v>
          </cell>
          <cell r="CG315">
            <v>-46.082000000000001</v>
          </cell>
          <cell r="CH315">
            <v>65</v>
          </cell>
          <cell r="CI315">
            <v>112.88765506017501</v>
          </cell>
          <cell r="CJ315">
            <v>124.27183844693801</v>
          </cell>
          <cell r="CK315">
            <v>30.795066095820999</v>
          </cell>
          <cell r="CL315">
            <v>123.642095005245</v>
          </cell>
          <cell r="CM315">
            <v>133.270870462977</v>
          </cell>
          <cell r="CN315">
            <v>139.581316793805</v>
          </cell>
          <cell r="CO315">
            <v>118.291156459758</v>
          </cell>
          <cell r="CP315">
            <v>178.90030482817701</v>
          </cell>
          <cell r="CQ315">
            <v>194.01973571946701</v>
          </cell>
          <cell r="CR315">
            <v>208.84053591985801</v>
          </cell>
          <cell r="CS315">
            <v>195.963926787308</v>
          </cell>
        </row>
        <row r="316">
          <cell r="B316" t="str">
            <v>Post-tax exceptionals</v>
          </cell>
          <cell r="C316" t="str">
            <v>TAX_EXC</v>
          </cell>
          <cell r="D316" t="str">
            <v>USD</v>
          </cell>
        </row>
        <row r="317">
          <cell r="B317" t="str">
            <v>Net income (post-exceptionals)</v>
          </cell>
          <cell r="C317" t="str">
            <v>NET_INC</v>
          </cell>
          <cell r="D317" t="str">
            <v>USD</v>
          </cell>
          <cell r="G317">
            <v>9.7547999999999995</v>
          </cell>
          <cell r="H317">
            <v>18.811661000000001</v>
          </cell>
          <cell r="I317">
            <v>33.208793</v>
          </cell>
          <cell r="J317">
            <v>56.025019</v>
          </cell>
          <cell r="K317">
            <v>76.780052100000006</v>
          </cell>
          <cell r="L317">
            <v>101.247298</v>
          </cell>
          <cell r="M317">
            <v>117.58426</v>
          </cell>
          <cell r="N317">
            <v>72.580550000000002</v>
          </cell>
          <cell r="O317">
            <v>105.712576</v>
          </cell>
          <cell r="P317">
            <v>149.364</v>
          </cell>
          <cell r="Q317">
            <v>97.78</v>
          </cell>
          <cell r="R317">
            <v>-36.517000000000003</v>
          </cell>
          <cell r="S317">
            <v>-171.999</v>
          </cell>
          <cell r="T317">
            <v>-0.70699999999999996</v>
          </cell>
          <cell r="U317">
            <v>83.325999999998999</v>
          </cell>
          <cell r="V317">
            <v>332.95455960293401</v>
          </cell>
          <cell r="W317">
            <v>514.78543872178398</v>
          </cell>
          <cell r="X317">
            <v>777.72450325480702</v>
          </cell>
          <cell r="Z317">
            <v>1.056047</v>
          </cell>
          <cell r="AA317">
            <v>0.59088600000000002</v>
          </cell>
          <cell r="AB317">
            <v>2.7854739999999998</v>
          </cell>
          <cell r="AC317">
            <v>5.3223929999999999</v>
          </cell>
          <cell r="AD317">
            <v>2.0676770000000002</v>
          </cell>
          <cell r="AE317">
            <v>2.947095</v>
          </cell>
          <cell r="AF317">
            <v>5.8757919999999997</v>
          </cell>
          <cell r="AG317">
            <v>7.9210969999999996</v>
          </cell>
          <cell r="AH317">
            <v>5.3911765999999997</v>
          </cell>
          <cell r="AI317">
            <v>6.6797789999999999</v>
          </cell>
          <cell r="AJ317">
            <v>9.8522680000000005</v>
          </cell>
          <cell r="AK317">
            <v>11.285569000000001</v>
          </cell>
          <cell r="AL317">
            <v>9.6206010000000006</v>
          </cell>
          <cell r="AM317">
            <v>11.673963000000001</v>
          </cell>
          <cell r="AN317">
            <v>18.790963000000001</v>
          </cell>
          <cell r="AO317">
            <v>15.939492</v>
          </cell>
          <cell r="AP317">
            <v>14.057634</v>
          </cell>
          <cell r="AQ317">
            <v>14.820826</v>
          </cell>
          <cell r="AR317">
            <v>26.295925</v>
          </cell>
          <cell r="AS317">
            <v>21.605667100000002</v>
          </cell>
          <cell r="AT317">
            <v>19.578624000000001</v>
          </cell>
          <cell r="AU317">
            <v>25.379192</v>
          </cell>
          <cell r="AV317">
            <v>26.043092999999999</v>
          </cell>
          <cell r="AW317">
            <v>30.246389000000001</v>
          </cell>
          <cell r="AX317">
            <v>17.480253000000001</v>
          </cell>
          <cell r="AY317">
            <v>29.978681000000002</v>
          </cell>
          <cell r="AZ317">
            <v>29.283684000000001</v>
          </cell>
          <cell r="BA317">
            <v>40.841642</v>
          </cell>
          <cell r="BB317">
            <v>30.263973</v>
          </cell>
          <cell r="BC317">
            <v>-25.59403</v>
          </cell>
          <cell r="BD317">
            <v>33.765490999999997</v>
          </cell>
          <cell r="BE317">
            <v>34.145116000000002</v>
          </cell>
          <cell r="BF317">
            <v>1.661788</v>
          </cell>
          <cell r="BG317">
            <v>19.446788000000002</v>
          </cell>
          <cell r="BH317">
            <v>45.64</v>
          </cell>
          <cell r="BI317">
            <v>38.963999999999999</v>
          </cell>
          <cell r="BJ317">
            <v>30.247</v>
          </cell>
          <cell r="BK317">
            <v>15.858000000000001</v>
          </cell>
          <cell r="BL317">
            <v>38.911999999999999</v>
          </cell>
          <cell r="BM317">
            <v>51.347000000000001</v>
          </cell>
          <cell r="BN317">
            <v>48.518000000000001</v>
          </cell>
          <cell r="BO317">
            <v>5.3159999999999998</v>
          </cell>
          <cell r="BP317">
            <v>27.666</v>
          </cell>
          <cell r="BQ317">
            <v>-67.72</v>
          </cell>
          <cell r="BR317">
            <v>-12.919</v>
          </cell>
          <cell r="BS317">
            <v>-11.183999999999999</v>
          </cell>
          <cell r="BT317">
            <v>-10.077999999999999</v>
          </cell>
          <cell r="BU317">
            <v>-2.3359999999999999</v>
          </cell>
          <cell r="BV317">
            <v>11.864000000000001</v>
          </cell>
          <cell r="BW317">
            <v>16.216999999999999</v>
          </cell>
          <cell r="BX317">
            <v>-146.08199999999999</v>
          </cell>
          <cell r="BY317">
            <v>-53.997999999999998</v>
          </cell>
          <cell r="BZ317">
            <v>-21.109000000000002</v>
          </cell>
          <cell r="CA317">
            <v>55.947000000000003</v>
          </cell>
          <cell r="CB317">
            <v>15.035</v>
          </cell>
          <cell r="CC317">
            <v>-50.58</v>
          </cell>
          <cell r="CD317">
            <v>-34.012</v>
          </cell>
          <cell r="CE317">
            <v>68.194999999999993</v>
          </cell>
          <cell r="CF317">
            <v>95.224999999999994</v>
          </cell>
          <cell r="CG317">
            <v>-46.082000000000001</v>
          </cell>
          <cell r="CH317">
            <v>65</v>
          </cell>
          <cell r="CI317">
            <v>112.88765506017501</v>
          </cell>
          <cell r="CJ317">
            <v>124.27183844693801</v>
          </cell>
          <cell r="CK317">
            <v>30.795066095820999</v>
          </cell>
          <cell r="CL317">
            <v>123.642095005245</v>
          </cell>
          <cell r="CM317">
            <v>133.270870462977</v>
          </cell>
          <cell r="CN317">
            <v>139.581316793805</v>
          </cell>
          <cell r="CO317">
            <v>118.291156459758</v>
          </cell>
          <cell r="CP317">
            <v>178.90030482817701</v>
          </cell>
          <cell r="CQ317">
            <v>194.01973571946701</v>
          </cell>
          <cell r="CR317">
            <v>208.84053591985801</v>
          </cell>
          <cell r="CS317">
            <v>195.963926787308</v>
          </cell>
        </row>
        <row r="318">
          <cell r="B318" t="str">
            <v>EPS (pre-exceptionals, basic)</v>
          </cell>
          <cell r="C318" t="str">
            <v>EPS</v>
          </cell>
          <cell r="D318" t="str">
            <v>USD</v>
          </cell>
          <cell r="G318">
            <v>0.350447011305</v>
          </cell>
          <cell r="H318">
            <v>0.42394821593799997</v>
          </cell>
          <cell r="I318">
            <v>0.75239441612500002</v>
          </cell>
          <cell r="J318">
            <v>1.2689721687710001</v>
          </cell>
          <cell r="K318">
            <v>1.739376811451</v>
          </cell>
          <cell r="L318">
            <v>2.2933432468300001</v>
          </cell>
          <cell r="M318">
            <v>2.663122387055</v>
          </cell>
          <cell r="N318">
            <v>1.6438007004949999</v>
          </cell>
          <cell r="O318">
            <v>2.3941291935510001</v>
          </cell>
          <cell r="P318">
            <v>3.3825470856659998</v>
          </cell>
          <cell r="Q318">
            <v>2.2143531937279999</v>
          </cell>
          <cell r="R318">
            <v>-0.82752141807000001</v>
          </cell>
          <cell r="S318">
            <v>-3.63</v>
          </cell>
          <cell r="T318">
            <v>-7.0000000000000007E-2</v>
          </cell>
          <cell r="U318">
            <v>1.69</v>
          </cell>
          <cell r="V318">
            <v>6.6156354470279997</v>
          </cell>
          <cell r="W318">
            <v>10.212223034154</v>
          </cell>
          <cell r="X318">
            <v>15.428361971708</v>
          </cell>
          <cell r="Z318">
            <v>7.8953939752999996E-2</v>
          </cell>
          <cell r="AA318">
            <v>4.3189301021E-2</v>
          </cell>
          <cell r="AB318">
            <v>0.13368513978499999</v>
          </cell>
          <cell r="AC318">
            <v>0.15413614078599999</v>
          </cell>
          <cell r="AD318">
            <v>4.8229123376000001E-2</v>
          </cell>
          <cell r="AE318">
            <v>6.6422892516999996E-2</v>
          </cell>
          <cell r="AF318">
            <v>0.13241370756199999</v>
          </cell>
          <cell r="AG318">
            <v>0.17850496809999999</v>
          </cell>
          <cell r="AH318">
            <v>0.121833809732</v>
          </cell>
          <cell r="AI318">
            <v>0.15136067666799999</v>
          </cell>
          <cell r="AJ318">
            <v>0.22322967645899999</v>
          </cell>
          <cell r="AK318">
            <v>0.25567289711300001</v>
          </cell>
          <cell r="AL318">
            <v>0.21792448031600001</v>
          </cell>
          <cell r="AM318">
            <v>0.264431031195</v>
          </cell>
          <cell r="AN318">
            <v>0.425632658971</v>
          </cell>
          <cell r="AO318">
            <v>0.36101760335100003</v>
          </cell>
          <cell r="AP318">
            <v>0.318466996163</v>
          </cell>
          <cell r="AQ318">
            <v>0.33580858654099999</v>
          </cell>
          <cell r="AR318">
            <v>0.59573892306099996</v>
          </cell>
          <cell r="AS318">
            <v>0.48939960676900002</v>
          </cell>
          <cell r="AT318">
            <v>0.44348339052699998</v>
          </cell>
          <cell r="AU318">
            <v>0.57490475571599997</v>
          </cell>
          <cell r="AV318">
            <v>0.58988831347399995</v>
          </cell>
          <cell r="AW318">
            <v>0.68507228324500002</v>
          </cell>
          <cell r="AX318">
            <v>0.39591866313099999</v>
          </cell>
          <cell r="AY318">
            <v>0.67898583409699997</v>
          </cell>
          <cell r="AZ318">
            <v>0.66323304048700005</v>
          </cell>
          <cell r="BA318">
            <v>0.92500141383199996</v>
          </cell>
          <cell r="BB318">
            <v>0.68542634155500004</v>
          </cell>
          <cell r="BC318">
            <v>-0.57965561557400003</v>
          </cell>
          <cell r="BD318">
            <v>0.76472286973000003</v>
          </cell>
          <cell r="BE318">
            <v>0.77331608588</v>
          </cell>
          <cell r="BF318">
            <v>3.7636084427999997E-2</v>
          </cell>
          <cell r="BG318">
            <v>0.44043276167000001</v>
          </cell>
          <cell r="BH318">
            <v>1.0336591956779999</v>
          </cell>
          <cell r="BI318">
            <v>0.88243069480000003</v>
          </cell>
          <cell r="BJ318">
            <v>0.68498951143099995</v>
          </cell>
          <cell r="BK318">
            <v>0.35912643005400002</v>
          </cell>
          <cell r="BL318">
            <v>0.88121248061599999</v>
          </cell>
          <cell r="BM318">
            <v>1.1628191108699999</v>
          </cell>
          <cell r="BN318">
            <v>1.0987524671</v>
          </cell>
          <cell r="BO318">
            <v>0.12038762096400001</v>
          </cell>
          <cell r="BP318">
            <v>0.62653196418199997</v>
          </cell>
          <cell r="BQ318">
            <v>-1.53360603681</v>
          </cell>
          <cell r="BR318">
            <v>-0.29256728277499999</v>
          </cell>
          <cell r="BS318">
            <v>-0.25327598812300001</v>
          </cell>
          <cell r="BT318">
            <v>-0.22555897157999999</v>
          </cell>
          <cell r="BU318">
            <v>-5.1678147171999998E-2</v>
          </cell>
          <cell r="BV318">
            <v>0.25103055777599997</v>
          </cell>
          <cell r="BW318">
            <v>0.32881834140100002</v>
          </cell>
          <cell r="BX318">
            <v>-2.9502790967619998</v>
          </cell>
          <cell r="BY318">
            <v>-1.086252902037</v>
          </cell>
          <cell r="BZ318">
            <v>-0.42464331339700001</v>
          </cell>
          <cell r="CA318">
            <v>1.125468527799</v>
          </cell>
          <cell r="CB318">
            <v>0.30242130038800003</v>
          </cell>
          <cell r="CC318">
            <v>-1.016264256595</v>
          </cell>
          <cell r="CD318">
            <v>-0.682370291814</v>
          </cell>
          <cell r="CE318">
            <v>1.368142651406</v>
          </cell>
          <cell r="CF318">
            <v>1.915621543149</v>
          </cell>
          <cell r="CG318">
            <v>-0.92149129894899995</v>
          </cell>
          <cell r="CH318">
            <v>1.289327795465</v>
          </cell>
          <cell r="CI318">
            <v>2.2394454554499998</v>
          </cell>
          <cell r="CJ318">
            <v>2.4652828841379999</v>
          </cell>
          <cell r="CK318">
            <v>0.61090710744099996</v>
          </cell>
          <cell r="CL318">
            <v>2.4527901444509999</v>
          </cell>
          <cell r="CM318">
            <v>2.6438040992439999</v>
          </cell>
          <cell r="CN318">
            <v>2.768989624179</v>
          </cell>
          <cell r="CO318">
            <v>2.3466391662800001</v>
          </cell>
          <cell r="CP318">
            <v>3.5489927965320001</v>
          </cell>
          <cell r="CQ318">
            <v>3.8489294085600001</v>
          </cell>
          <cell r="CR318">
            <v>4.1429418374409996</v>
          </cell>
          <cell r="CS318">
            <v>3.8874979291749998</v>
          </cell>
        </row>
        <row r="319">
          <cell r="B319" t="str">
            <v>EPS (pre-exceptionals, diluted)</v>
          </cell>
          <cell r="C319" t="str">
            <v>EPS_FUL_DIL</v>
          </cell>
          <cell r="D319" t="str">
            <v>USD</v>
          </cell>
          <cell r="G319">
            <v>0.350447011305</v>
          </cell>
          <cell r="H319">
            <v>0.42394821593799997</v>
          </cell>
          <cell r="I319">
            <v>0.75239441612500002</v>
          </cell>
          <cell r="J319">
            <v>1.2689721687710001</v>
          </cell>
          <cell r="K319">
            <v>1.739376811451</v>
          </cell>
          <cell r="L319">
            <v>2.2933432468300001</v>
          </cell>
          <cell r="M319">
            <v>2.663122387055</v>
          </cell>
          <cell r="N319">
            <v>1.5901445091549999</v>
          </cell>
          <cell r="O319">
            <v>2.2600922887119999</v>
          </cell>
          <cell r="P319">
            <v>3.1931824243359999</v>
          </cell>
          <cell r="Q319">
            <v>2.0903876523210001</v>
          </cell>
          <cell r="R319">
            <v>-0.77626441470499996</v>
          </cell>
          <cell r="S319">
            <v>-3.3152127208889999</v>
          </cell>
          <cell r="T319">
            <v>-1.1617489422000001E-2</v>
          </cell>
          <cell r="U319">
            <v>1.6205238146400001</v>
          </cell>
          <cell r="V319">
            <v>6.3297086878969999</v>
          </cell>
          <cell r="W319">
            <v>9.8253837671319992</v>
          </cell>
          <cell r="X319">
            <v>15.428361971708</v>
          </cell>
          <cell r="Z319">
            <v>7.8953939752999996E-2</v>
          </cell>
          <cell r="AA319">
            <v>4.3189301021E-2</v>
          </cell>
          <cell r="AB319">
            <v>0.13368513978499999</v>
          </cell>
          <cell r="AC319">
            <v>0.15413614078599999</v>
          </cell>
          <cell r="AD319">
            <v>4.8229123376000001E-2</v>
          </cell>
          <cell r="AE319">
            <v>6.6422523474999995E-2</v>
          </cell>
          <cell r="AF319">
            <v>0.13241370756199999</v>
          </cell>
          <cell r="AG319">
            <v>0.17850496809999999</v>
          </cell>
          <cell r="AH319">
            <v>0.121833809732</v>
          </cell>
          <cell r="AI319">
            <v>0.15136067666799999</v>
          </cell>
          <cell r="AJ319">
            <v>0.22322967645899999</v>
          </cell>
          <cell r="AK319">
            <v>0.25567289711300001</v>
          </cell>
          <cell r="AL319">
            <v>0.21792448031600001</v>
          </cell>
          <cell r="AM319">
            <v>0.264431031195</v>
          </cell>
          <cell r="AN319">
            <v>0.425632658971</v>
          </cell>
          <cell r="AO319">
            <v>0.36101760335100003</v>
          </cell>
          <cell r="AP319">
            <v>0.318466996163</v>
          </cell>
          <cell r="AQ319">
            <v>0.33580858654099999</v>
          </cell>
          <cell r="AR319">
            <v>0.59573892306099996</v>
          </cell>
          <cell r="AS319">
            <v>0.48939960676900002</v>
          </cell>
          <cell r="AT319">
            <v>0.44348339052699998</v>
          </cell>
          <cell r="AU319">
            <v>0.57490475571599997</v>
          </cell>
          <cell r="AV319">
            <v>0.58988831347399995</v>
          </cell>
          <cell r="AW319">
            <v>0.68507228324500002</v>
          </cell>
          <cell r="AX319">
            <v>0.39591866313099999</v>
          </cell>
          <cell r="AY319">
            <v>0.67898583409699997</v>
          </cell>
          <cell r="AZ319">
            <v>0.66323304048700005</v>
          </cell>
          <cell r="BA319">
            <v>0.92500141383199996</v>
          </cell>
          <cell r="BB319">
            <v>0.68542634155500004</v>
          </cell>
          <cell r="BC319">
            <v>-0.56296172598299998</v>
          </cell>
          <cell r="BD319">
            <v>0.72190841630799996</v>
          </cell>
          <cell r="BE319">
            <v>0.73002076570100005</v>
          </cell>
          <cell r="BF319">
            <v>3.5528967242999997E-2</v>
          </cell>
          <cell r="BG319">
            <v>0.41577426309400001</v>
          </cell>
          <cell r="BH319">
            <v>0.97578774281900005</v>
          </cell>
          <cell r="BI319">
            <v>0.83302764328800005</v>
          </cell>
          <cell r="BJ319">
            <v>0.64664153080300002</v>
          </cell>
          <cell r="BK319">
            <v>0.33902145981499998</v>
          </cell>
          <cell r="BL319">
            <v>0.83187977421699999</v>
          </cell>
          <cell r="BM319">
            <v>1.0977212882080001</v>
          </cell>
          <cell r="BN319">
            <v>1.0372412870729999</v>
          </cell>
          <cell r="BO319">
            <v>0.113647993043</v>
          </cell>
          <cell r="BP319">
            <v>0.59145699313900002</v>
          </cell>
          <cell r="BQ319">
            <v>-1.4477505810510001</v>
          </cell>
          <cell r="BR319">
            <v>-0.27618856699099997</v>
          </cell>
          <cell r="BS319">
            <v>-0.23909690635700001</v>
          </cell>
          <cell r="BT319">
            <v>-0.21372247049900001</v>
          </cell>
          <cell r="BU319">
            <v>-4.905149466E-2</v>
          </cell>
          <cell r="BV319">
            <v>0.23786904687800001</v>
          </cell>
          <cell r="BW319">
            <v>0.31163610034700001</v>
          </cell>
          <cell r="BX319">
            <v>-2.810846765949</v>
          </cell>
          <cell r="BY319">
            <v>-1.040354489481</v>
          </cell>
          <cell r="BZ319">
            <v>-0.40670034804400002</v>
          </cell>
          <cell r="CA319">
            <v>1.077912758848</v>
          </cell>
          <cell r="CB319">
            <v>0.28964407269800002</v>
          </cell>
          <cell r="CC319">
            <v>-0.97337286796099998</v>
          </cell>
          <cell r="CD319">
            <v>-0.65361149792499995</v>
          </cell>
          <cell r="CE319">
            <v>1.31048283825</v>
          </cell>
          <cell r="CF319">
            <v>1.834678103888</v>
          </cell>
          <cell r="CG319">
            <v>-0.88277678020100003</v>
          </cell>
          <cell r="CH319">
            <v>1.2355772428180001</v>
          </cell>
          <cell r="CI319">
            <v>2.146076545228</v>
          </cell>
          <cell r="CJ319">
            <v>2.3624981631619999</v>
          </cell>
          <cell r="CK319">
            <v>0.585436636289</v>
          </cell>
          <cell r="CL319">
            <v>2.3551930527649998</v>
          </cell>
          <cell r="CM319">
            <v>2.5436567330459998</v>
          </cell>
          <cell r="CN319">
            <v>2.6641002271279999</v>
          </cell>
          <cell r="CO319">
            <v>2.2577484152639999</v>
          </cell>
          <cell r="CP319">
            <v>3.4804771406619999</v>
          </cell>
          <cell r="CQ319">
            <v>3.8489294085600001</v>
          </cell>
          <cell r="CR319">
            <v>4.1429418374409996</v>
          </cell>
          <cell r="CS319">
            <v>3.8874979291749998</v>
          </cell>
        </row>
        <row r="320">
          <cell r="B320" t="str">
            <v>EPS (post-exceptionals, basic)</v>
          </cell>
          <cell r="C320" t="str">
            <v>EPS_POST_BASIC</v>
          </cell>
          <cell r="D320" t="str">
            <v>USD</v>
          </cell>
          <cell r="G320">
            <v>0.350447011305</v>
          </cell>
          <cell r="H320">
            <v>0.42394821593799997</v>
          </cell>
          <cell r="I320">
            <v>0.75239441612500002</v>
          </cell>
          <cell r="J320">
            <v>1.2689721687710001</v>
          </cell>
          <cell r="K320">
            <v>1.739376811451</v>
          </cell>
          <cell r="L320">
            <v>2.2933432468300001</v>
          </cell>
          <cell r="M320">
            <v>2.663122387055</v>
          </cell>
          <cell r="N320">
            <v>1.6438007004949999</v>
          </cell>
          <cell r="O320">
            <v>2.3941291935510001</v>
          </cell>
          <cell r="P320">
            <v>3.3825470856659998</v>
          </cell>
          <cell r="Q320">
            <v>2.2143531937279999</v>
          </cell>
          <cell r="R320">
            <v>-0.82752141807000001</v>
          </cell>
          <cell r="S320">
            <v>-3.63</v>
          </cell>
          <cell r="T320">
            <v>-7.0000000000000007E-2</v>
          </cell>
          <cell r="U320">
            <v>1.69</v>
          </cell>
          <cell r="V320">
            <v>6.6156354470279997</v>
          </cell>
          <cell r="W320">
            <v>10.212223034154</v>
          </cell>
          <cell r="X320">
            <v>15.428361971708</v>
          </cell>
          <cell r="Z320">
            <v>7.8953939752999996E-2</v>
          </cell>
          <cell r="AA320">
            <v>4.3189301021E-2</v>
          </cell>
          <cell r="AB320">
            <v>0.13368513978499999</v>
          </cell>
          <cell r="AC320">
            <v>0.15413614078599999</v>
          </cell>
          <cell r="AD320">
            <v>4.8229123376000001E-2</v>
          </cell>
          <cell r="AE320">
            <v>6.6422892516999996E-2</v>
          </cell>
          <cell r="AF320">
            <v>0.13241370756199999</v>
          </cell>
          <cell r="AG320">
            <v>0.17850496809999999</v>
          </cell>
          <cell r="AH320">
            <v>0.121833809732</v>
          </cell>
          <cell r="AI320">
            <v>0.15136067666799999</v>
          </cell>
          <cell r="AJ320">
            <v>0.22322967645899999</v>
          </cell>
          <cell r="AK320">
            <v>0.25567289711300001</v>
          </cell>
          <cell r="AL320">
            <v>0.21792448031600001</v>
          </cell>
          <cell r="AM320">
            <v>0.264431031195</v>
          </cell>
          <cell r="AN320">
            <v>0.425632658971</v>
          </cell>
          <cell r="AO320">
            <v>0.36101760335100003</v>
          </cell>
          <cell r="AP320">
            <v>0.318466996163</v>
          </cell>
          <cell r="AQ320">
            <v>0.33580858654099999</v>
          </cell>
          <cell r="AR320">
            <v>0.59573892306099996</v>
          </cell>
          <cell r="AS320">
            <v>0.48939960676900002</v>
          </cell>
          <cell r="AT320">
            <v>0.44348339052699998</v>
          </cell>
          <cell r="AU320">
            <v>0.57490475571599997</v>
          </cell>
          <cell r="AV320">
            <v>0.58988831347399995</v>
          </cell>
          <cell r="AW320">
            <v>0.68507228324500002</v>
          </cell>
          <cell r="AX320">
            <v>0.39591866313099999</v>
          </cell>
          <cell r="AY320">
            <v>0.67898583409699997</v>
          </cell>
          <cell r="AZ320">
            <v>0.66323304048700005</v>
          </cell>
          <cell r="BA320">
            <v>0.92500141383199996</v>
          </cell>
          <cell r="BB320">
            <v>0.68542634155500004</v>
          </cell>
          <cell r="BC320">
            <v>-0.57965561557400003</v>
          </cell>
          <cell r="BD320">
            <v>0.76472286973000003</v>
          </cell>
          <cell r="BE320">
            <v>0.77331608588</v>
          </cell>
          <cell r="BF320">
            <v>3.7636084427999997E-2</v>
          </cell>
          <cell r="BG320">
            <v>0.44043276167000001</v>
          </cell>
          <cell r="BH320">
            <v>1.0336591956779999</v>
          </cell>
          <cell r="BI320">
            <v>0.88243069480000003</v>
          </cell>
          <cell r="BJ320">
            <v>0.68498951143099995</v>
          </cell>
          <cell r="BK320">
            <v>0.35912643005400002</v>
          </cell>
          <cell r="BL320">
            <v>0.88121248061599999</v>
          </cell>
          <cell r="BM320">
            <v>1.1628191108699999</v>
          </cell>
          <cell r="BN320">
            <v>1.0987524671</v>
          </cell>
          <cell r="BO320">
            <v>0.12038762096400001</v>
          </cell>
          <cell r="BP320">
            <v>0.62653196418199997</v>
          </cell>
          <cell r="BQ320">
            <v>-1.53360603681</v>
          </cell>
          <cell r="BR320">
            <v>-0.29256728277499999</v>
          </cell>
          <cell r="BS320">
            <v>-0.25327598812300001</v>
          </cell>
          <cell r="BT320">
            <v>-0.22555897157999999</v>
          </cell>
          <cell r="BU320">
            <v>-5.1678147171999998E-2</v>
          </cell>
          <cell r="BV320">
            <v>0.25103055777599997</v>
          </cell>
          <cell r="BW320">
            <v>0.32881834140100002</v>
          </cell>
          <cell r="BX320">
            <v>-2.9502790967619998</v>
          </cell>
          <cell r="BY320">
            <v>-1.086252902037</v>
          </cell>
          <cell r="BZ320">
            <v>-0.42464331339700001</v>
          </cell>
          <cell r="CA320">
            <v>1.125468527799</v>
          </cell>
          <cell r="CB320">
            <v>0.30242130038800003</v>
          </cell>
          <cell r="CC320">
            <v>-1.016264256595</v>
          </cell>
          <cell r="CD320">
            <v>-0.682370291814</v>
          </cell>
          <cell r="CE320">
            <v>1.368142651406</v>
          </cell>
          <cell r="CF320">
            <v>1.915621543149</v>
          </cell>
          <cell r="CG320">
            <v>-0.92149129894899995</v>
          </cell>
          <cell r="CH320">
            <v>1.289327795465</v>
          </cell>
          <cell r="CI320">
            <v>2.2394454554499998</v>
          </cell>
          <cell r="CJ320">
            <v>2.4652828841379999</v>
          </cell>
          <cell r="CK320">
            <v>0.61090710744099996</v>
          </cell>
          <cell r="CL320">
            <v>2.4527901444509999</v>
          </cell>
          <cell r="CM320">
            <v>2.6438040992439999</v>
          </cell>
          <cell r="CN320">
            <v>2.768989624179</v>
          </cell>
          <cell r="CO320">
            <v>2.3466391662800001</v>
          </cell>
          <cell r="CP320">
            <v>3.5489927965320001</v>
          </cell>
          <cell r="CQ320">
            <v>3.8489294085600001</v>
          </cell>
          <cell r="CR320">
            <v>4.1429418374409996</v>
          </cell>
          <cell r="CS320">
            <v>3.8874979291749998</v>
          </cell>
        </row>
        <row r="321">
          <cell r="B321" t="str">
            <v>EPS (post-exceptionals, diluted)</v>
          </cell>
          <cell r="C321" t="str">
            <v>FULLY_DIL_EPS</v>
          </cell>
          <cell r="D321" t="str">
            <v>USD</v>
          </cell>
          <cell r="G321">
            <v>0.350447011305</v>
          </cell>
          <cell r="H321">
            <v>0.42394821593799997</v>
          </cell>
          <cell r="I321">
            <v>0.75239441612500002</v>
          </cell>
          <cell r="J321">
            <v>1.2689721687710001</v>
          </cell>
          <cell r="K321">
            <v>1.739376811451</v>
          </cell>
          <cell r="L321">
            <v>2.2933432468300001</v>
          </cell>
          <cell r="M321">
            <v>2.663122387055</v>
          </cell>
          <cell r="N321">
            <v>1.5901445091549999</v>
          </cell>
          <cell r="O321">
            <v>2.2600922887119999</v>
          </cell>
          <cell r="P321">
            <v>3.1931824243359999</v>
          </cell>
          <cell r="Q321">
            <v>2.0903876523210001</v>
          </cell>
          <cell r="R321">
            <v>-0.77626441470499996</v>
          </cell>
          <cell r="S321">
            <v>-3.3152127208889999</v>
          </cell>
          <cell r="T321">
            <v>-1.1617489422000001E-2</v>
          </cell>
          <cell r="U321">
            <v>1.6205238146400001</v>
          </cell>
          <cell r="V321">
            <v>6.3297086878969999</v>
          </cell>
          <cell r="W321">
            <v>9.8253837671319992</v>
          </cell>
          <cell r="X321">
            <v>15.428361971708</v>
          </cell>
          <cell r="Z321">
            <v>7.8953939752999996E-2</v>
          </cell>
          <cell r="AA321">
            <v>4.3189301021E-2</v>
          </cell>
          <cell r="AB321">
            <v>0.13368513978499999</v>
          </cell>
          <cell r="AC321">
            <v>0.15413614078599999</v>
          </cell>
          <cell r="AD321">
            <v>4.8229123376000001E-2</v>
          </cell>
          <cell r="AE321">
            <v>6.6422523474999995E-2</v>
          </cell>
          <cell r="AF321">
            <v>0.13241370756199999</v>
          </cell>
          <cell r="AG321">
            <v>0.17850496809999999</v>
          </cell>
          <cell r="AH321">
            <v>0.121833809732</v>
          </cell>
          <cell r="AI321">
            <v>0.15136067666799999</v>
          </cell>
          <cell r="AJ321">
            <v>0.22322967645899999</v>
          </cell>
          <cell r="AK321">
            <v>0.25567289711300001</v>
          </cell>
          <cell r="AL321">
            <v>0.21792448031600001</v>
          </cell>
          <cell r="AM321">
            <v>0.264431031195</v>
          </cell>
          <cell r="AN321">
            <v>0.425632658971</v>
          </cell>
          <cell r="AO321">
            <v>0.36101760335100003</v>
          </cell>
          <cell r="AP321">
            <v>0.318466996163</v>
          </cell>
          <cell r="AQ321">
            <v>0.33580858654099999</v>
          </cell>
          <cell r="AR321">
            <v>0.59573892306099996</v>
          </cell>
          <cell r="AS321">
            <v>0.48939960676900002</v>
          </cell>
          <cell r="AT321">
            <v>0.44348339052699998</v>
          </cell>
          <cell r="AU321">
            <v>0.57490475571599997</v>
          </cell>
          <cell r="AV321">
            <v>0.58988831347399995</v>
          </cell>
          <cell r="AW321">
            <v>0.68507228324500002</v>
          </cell>
          <cell r="AX321">
            <v>0.39591866313099999</v>
          </cell>
          <cell r="AY321">
            <v>0.67898583409699997</v>
          </cell>
          <cell r="AZ321">
            <v>0.66323304048700005</v>
          </cell>
          <cell r="BA321">
            <v>0.92500141383199996</v>
          </cell>
          <cell r="BB321">
            <v>0.68542634155500004</v>
          </cell>
          <cell r="BC321">
            <v>-0.56296172598299998</v>
          </cell>
          <cell r="BD321">
            <v>0.72190841630799996</v>
          </cell>
          <cell r="BE321">
            <v>0.73002076570100005</v>
          </cell>
          <cell r="BF321">
            <v>3.5528967242999997E-2</v>
          </cell>
          <cell r="BG321">
            <v>0.41577426309400001</v>
          </cell>
          <cell r="BH321">
            <v>0.97578774281900005</v>
          </cell>
          <cell r="BI321">
            <v>0.83302764328800005</v>
          </cell>
          <cell r="BJ321">
            <v>0.64664153080300002</v>
          </cell>
          <cell r="BK321">
            <v>0.33902145981499998</v>
          </cell>
          <cell r="BL321">
            <v>0.83187977421699999</v>
          </cell>
          <cell r="BM321">
            <v>1.0977212882080001</v>
          </cell>
          <cell r="BN321">
            <v>1.0372412870729999</v>
          </cell>
          <cell r="BO321">
            <v>0.113647993043</v>
          </cell>
          <cell r="BP321">
            <v>0.59145699313900002</v>
          </cell>
          <cell r="BQ321">
            <v>-1.4477505810510001</v>
          </cell>
          <cell r="BR321">
            <v>-0.27618856699099997</v>
          </cell>
          <cell r="BS321">
            <v>-0.23909690635700001</v>
          </cell>
          <cell r="BT321">
            <v>-0.21372247049900001</v>
          </cell>
          <cell r="BU321">
            <v>-4.905149466E-2</v>
          </cell>
          <cell r="BV321">
            <v>0.23786904687800001</v>
          </cell>
          <cell r="BW321">
            <v>0.31163610034700001</v>
          </cell>
          <cell r="BX321">
            <v>-2.810846765949</v>
          </cell>
          <cell r="BY321">
            <v>-1.040354489481</v>
          </cell>
          <cell r="BZ321">
            <v>-0.40670034804400002</v>
          </cell>
          <cell r="CA321">
            <v>1.077912758848</v>
          </cell>
          <cell r="CB321">
            <v>0.28964407269800002</v>
          </cell>
          <cell r="CC321">
            <v>-0.97337286796099998</v>
          </cell>
          <cell r="CD321">
            <v>-0.65361149792499995</v>
          </cell>
          <cell r="CE321">
            <v>1.31048283825</v>
          </cell>
          <cell r="CF321">
            <v>1.834678103888</v>
          </cell>
          <cell r="CG321">
            <v>-0.88277678020100003</v>
          </cell>
          <cell r="CH321">
            <v>1.2355772428180001</v>
          </cell>
          <cell r="CI321">
            <v>2.146076545228</v>
          </cell>
          <cell r="CJ321">
            <v>2.3624981631619999</v>
          </cell>
          <cell r="CK321">
            <v>0.585436636289</v>
          </cell>
          <cell r="CL321">
            <v>2.3551930527649998</v>
          </cell>
          <cell r="CM321">
            <v>2.5436567330459998</v>
          </cell>
          <cell r="CN321">
            <v>2.6641002271279999</v>
          </cell>
          <cell r="CO321">
            <v>2.2577484152639999</v>
          </cell>
          <cell r="CP321">
            <v>3.4804771406619999</v>
          </cell>
          <cell r="CQ321">
            <v>3.8489294085600001</v>
          </cell>
          <cell r="CR321">
            <v>4.1429418374409996</v>
          </cell>
          <cell r="CS321">
            <v>3.8874979291749998</v>
          </cell>
        </row>
        <row r="322">
          <cell r="B322" t="str">
            <v>Common dividends paid</v>
          </cell>
          <cell r="C322" t="str">
            <v>COMMON_DIV_PAID</v>
          </cell>
          <cell r="D322" t="str">
            <v>USD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-10.593206</v>
          </cell>
          <cell r="L322">
            <v>-17.968004000000001</v>
          </cell>
          <cell r="M322">
            <v>-23.754004999999999</v>
          </cell>
          <cell r="N322">
            <v>-28.302506999999999</v>
          </cell>
          <cell r="O322">
            <v>-20.974</v>
          </cell>
          <cell r="P322">
            <v>-24.419</v>
          </cell>
          <cell r="Q322">
            <v>-26.495999999999999</v>
          </cell>
          <cell r="R322">
            <v>-6.6239999999999997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-3.53051</v>
          </cell>
          <cell r="AR322">
            <v>-3.5313370000000002</v>
          </cell>
          <cell r="AS322">
            <v>-3.5313590000000001</v>
          </cell>
          <cell r="AT322">
            <v>-3.5313620000000001</v>
          </cell>
          <cell r="AU322">
            <v>-4.812036</v>
          </cell>
          <cell r="AV322">
            <v>-4.812036</v>
          </cell>
          <cell r="AW322">
            <v>-4.81257</v>
          </cell>
          <cell r="AX322">
            <v>-4.8123959999999997</v>
          </cell>
          <cell r="AY322">
            <v>-6.3138690000000004</v>
          </cell>
          <cell r="AZ322">
            <v>-6.3138699999999996</v>
          </cell>
          <cell r="BA322">
            <v>-6.3138699999999996</v>
          </cell>
          <cell r="BB322">
            <v>-6.3138690000000004</v>
          </cell>
          <cell r="BC322">
            <v>-7.3295459999999997</v>
          </cell>
          <cell r="BD322">
            <v>-7.2940480000000001</v>
          </cell>
          <cell r="BE322">
            <v>-7.3650440000000001</v>
          </cell>
          <cell r="BF322">
            <v>-7.33</v>
          </cell>
          <cell r="BG322">
            <v>-4.548</v>
          </cell>
          <cell r="BH322">
            <v>-4.548</v>
          </cell>
          <cell r="BI322">
            <v>-4.548</v>
          </cell>
          <cell r="BJ322">
            <v>-4.548</v>
          </cell>
          <cell r="BK322">
            <v>-6.6239999999999997</v>
          </cell>
          <cell r="BL322">
            <v>-6.6230000000000002</v>
          </cell>
          <cell r="BM322">
            <v>-6.6239999999999997</v>
          </cell>
          <cell r="BN322">
            <v>-6.6239999999999997</v>
          </cell>
          <cell r="BO322">
            <v>-6.6230000000000002</v>
          </cell>
          <cell r="BP322">
            <v>-6.6239999999999997</v>
          </cell>
          <cell r="BQ322">
            <v>-6.625</v>
          </cell>
          <cell r="BR322">
            <v>-6.6239999999999997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</row>
        <row r="323">
          <cell r="B323" t="str">
            <v>DPS, dividend per share</v>
          </cell>
          <cell r="C323" t="str">
            <v>DPS</v>
          </cell>
          <cell r="D323" t="str">
            <v>USD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0.239978697218</v>
          </cell>
          <cell r="L323">
            <v>0.40699160813599999</v>
          </cell>
          <cell r="M323">
            <v>0.53799566793800002</v>
          </cell>
          <cell r="N323">
            <v>0.64099377632700005</v>
          </cell>
          <cell r="O323">
            <v>0.47500938493400002</v>
          </cell>
          <cell r="P323">
            <v>0.55300083878899997</v>
          </cell>
          <cell r="Q323">
            <v>0.600035817355</v>
          </cell>
          <cell r="R323">
            <v>0.15010822009700001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7.9993893247E-2</v>
          </cell>
          <cell r="AR323">
            <v>8.0003076573000001E-2</v>
          </cell>
          <cell r="AS323">
            <v>7.9990388538000001E-2</v>
          </cell>
          <cell r="AT323">
            <v>7.9990319694000001E-2</v>
          </cell>
          <cell r="AU323">
            <v>0.10900514015899999</v>
          </cell>
          <cell r="AV323">
            <v>0.10899488015600001</v>
          </cell>
          <cell r="AW323">
            <v>0.10900336956499999</v>
          </cell>
          <cell r="AX323">
            <v>0.108998273124</v>
          </cell>
          <cell r="AY323">
            <v>0.14300254268500001</v>
          </cell>
          <cell r="AZ323">
            <v>0.14300001315899999</v>
          </cell>
          <cell r="BA323">
            <v>0.142999605078</v>
          </cell>
          <cell r="BB323">
            <v>0.14299814930900001</v>
          </cell>
          <cell r="BC323">
            <v>0.166000137474</v>
          </cell>
          <cell r="BD323">
            <v>0.16519603753199999</v>
          </cell>
          <cell r="BE323">
            <v>0.16680297698800001</v>
          </cell>
          <cell r="BF323">
            <v>0.16600944215499999</v>
          </cell>
          <cell r="BG323">
            <v>0.10300354999899999</v>
          </cell>
          <cell r="BH323">
            <v>0.10300354999899999</v>
          </cell>
          <cell r="BI323">
            <v>0.10300007186</v>
          </cell>
          <cell r="BJ323">
            <v>0.10299640618899999</v>
          </cell>
          <cell r="BK323">
            <v>0.150009677934</v>
          </cell>
          <cell r="BL323">
            <v>0.149986386182</v>
          </cell>
          <cell r="BM323">
            <v>0.15000903247299999</v>
          </cell>
          <cell r="BN323">
            <v>0.15000899340599999</v>
          </cell>
          <cell r="BO323">
            <v>0.14998630805999999</v>
          </cell>
          <cell r="BP323">
            <v>0.15000895433899999</v>
          </cell>
          <cell r="BQ323">
            <v>0.150031600618</v>
          </cell>
          <cell r="BR323">
            <v>0.15000895433899999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</row>
        <row r="324">
          <cell r="B324" t="str">
            <v>Weighted average shares outstanding, basic</v>
          </cell>
          <cell r="C324" t="str">
            <v>SH</v>
          </cell>
          <cell r="G324">
            <v>27.835306580800001</v>
          </cell>
          <cell r="H324">
            <v>44.372544317402998</v>
          </cell>
          <cell r="I324">
            <v>44.137479343648998</v>
          </cell>
          <cell r="J324">
            <v>44.149919421984002</v>
          </cell>
          <cell r="K324">
            <v>44.142276471964998</v>
          </cell>
          <cell r="L324">
            <v>44.148340262603</v>
          </cell>
          <cell r="M324">
            <v>44.152781175792001</v>
          </cell>
          <cell r="N324">
            <v>44.154105773367</v>
          </cell>
          <cell r="O324">
            <v>44.154917071631999</v>
          </cell>
          <cell r="P324">
            <v>44.157256711354002</v>
          </cell>
          <cell r="Q324">
            <v>44.157364000000001</v>
          </cell>
          <cell r="R324">
            <v>44.128162972698</v>
          </cell>
          <cell r="S324">
            <v>47.382644628099001</v>
          </cell>
          <cell r="T324">
            <v>10.1</v>
          </cell>
          <cell r="U324">
            <v>49.305325443786003</v>
          </cell>
          <cell r="V324">
            <v>50.328432131564</v>
          </cell>
          <cell r="W324">
            <v>50.408754000000002</v>
          </cell>
          <cell r="X324">
            <v>50.408754000000002</v>
          </cell>
          <cell r="Z324">
            <v>13.375482</v>
          </cell>
          <cell r="AA324">
            <v>13.681305</v>
          </cell>
          <cell r="AB324">
            <v>20.836078000000001</v>
          </cell>
          <cell r="AC324">
            <v>34.5304675</v>
          </cell>
          <cell r="AD324">
            <v>42.871958999999997</v>
          </cell>
          <cell r="AE324">
            <v>44.368664000000003</v>
          </cell>
          <cell r="AF324">
            <v>44.374499499999999</v>
          </cell>
          <cell r="AG324">
            <v>44.374658500000002</v>
          </cell>
          <cell r="AH324">
            <v>44.2502505</v>
          </cell>
          <cell r="AI324">
            <v>44.131535</v>
          </cell>
          <cell r="AJ324">
            <v>44.1351175</v>
          </cell>
          <cell r="AK324">
            <v>44.140656</v>
          </cell>
          <cell r="AL324">
            <v>44.146490499999999</v>
          </cell>
          <cell r="AM324">
            <v>44.147477500000001</v>
          </cell>
          <cell r="AN324">
            <v>44.148311</v>
          </cell>
          <cell r="AO324">
            <v>44.151564499999999</v>
          </cell>
          <cell r="AP324">
            <v>44.141572500000002</v>
          </cell>
          <cell r="AQ324">
            <v>44.134743999999998</v>
          </cell>
          <cell r="AR324">
            <v>44.140014999999998</v>
          </cell>
          <cell r="AS324">
            <v>44.147291500000001</v>
          </cell>
          <cell r="AT324">
            <v>44.147367000000003</v>
          </cell>
          <cell r="AU324">
            <v>44.145037500000001</v>
          </cell>
          <cell r="AV324">
            <v>44.149192999999997</v>
          </cell>
          <cell r="AW324">
            <v>44.150653499999997</v>
          </cell>
          <cell r="AX324">
            <v>44.151121500000002</v>
          </cell>
          <cell r="AY324">
            <v>44.152127999999998</v>
          </cell>
          <cell r="AZ324">
            <v>44.152932999999997</v>
          </cell>
          <cell r="BA324">
            <v>44.153058999999999</v>
          </cell>
          <cell r="BB324">
            <v>44.153501499999997</v>
          </cell>
          <cell r="BC324">
            <v>44.153855</v>
          </cell>
          <cell r="BD324">
            <v>44.153891999999999</v>
          </cell>
          <cell r="BE324">
            <v>44.154152000000003</v>
          </cell>
          <cell r="BF324">
            <v>44.154114999999997</v>
          </cell>
          <cell r="BG324">
            <v>44.153818000000001</v>
          </cell>
          <cell r="BH324">
            <v>44.153818000000001</v>
          </cell>
          <cell r="BI324">
            <v>44.155309000000003</v>
          </cell>
          <cell r="BJ324">
            <v>44.1568805</v>
          </cell>
          <cell r="BK324">
            <v>44.157150999999999</v>
          </cell>
          <cell r="BL324">
            <v>44.157341000000002</v>
          </cell>
          <cell r="BM324">
            <v>44.157341000000002</v>
          </cell>
          <cell r="BN324">
            <v>44.157352500000002</v>
          </cell>
          <cell r="BO324">
            <v>44.157364000000001</v>
          </cell>
          <cell r="BP324">
            <v>44.157364000000001</v>
          </cell>
          <cell r="BQ324">
            <v>44.157364000000001</v>
          </cell>
          <cell r="BR324">
            <v>44.157364000000001</v>
          </cell>
          <cell r="BS324">
            <v>44.157364000000001</v>
          </cell>
          <cell r="BT324">
            <v>44.680111500000002</v>
          </cell>
          <cell r="BU324">
            <v>45.202858999999997</v>
          </cell>
          <cell r="BV324">
            <v>47.2611785</v>
          </cell>
          <cell r="BW324">
            <v>49.319025000000003</v>
          </cell>
          <cell r="BX324">
            <v>49.514637499999999</v>
          </cell>
          <cell r="BY324">
            <v>49.710338999999998</v>
          </cell>
          <cell r="BZ324">
            <v>49.709955000000001</v>
          </cell>
          <cell r="CA324">
            <v>49.709963999999999</v>
          </cell>
          <cell r="CB324">
            <v>49.715413499999997</v>
          </cell>
          <cell r="CC324">
            <v>49.770519499999999</v>
          </cell>
          <cell r="CD324">
            <v>49.843904999999999</v>
          </cell>
          <cell r="CE324">
            <v>49.844948500000001</v>
          </cell>
          <cell r="CF324">
            <v>49.709714499999997</v>
          </cell>
          <cell r="CG324">
            <v>50.0080685</v>
          </cell>
          <cell r="CH324">
            <v>50.413867000000003</v>
          </cell>
          <cell r="CI324">
            <v>50.408754000000002</v>
          </cell>
          <cell r="CJ324">
            <v>50.408754000000002</v>
          </cell>
          <cell r="CK324">
            <v>50.408754000000002</v>
          </cell>
          <cell r="CL324">
            <v>50.408754000000002</v>
          </cell>
          <cell r="CM324">
            <v>50.408754000000002</v>
          </cell>
          <cell r="CN324">
            <v>50.408754000000002</v>
          </cell>
          <cell r="CO324">
            <v>50.408754000000002</v>
          </cell>
          <cell r="CP324">
            <v>50.408754000000002</v>
          </cell>
          <cell r="CQ324">
            <v>50.408754000000002</v>
          </cell>
          <cell r="CR324">
            <v>50.408754000000002</v>
          </cell>
          <cell r="CS324">
            <v>50.408754000000002</v>
          </cell>
        </row>
        <row r="325">
          <cell r="B325" t="str">
            <v>Diluted average shares outstanding (mn)</v>
          </cell>
          <cell r="C325" t="str">
            <v>DILUTE_SHARES</v>
          </cell>
          <cell r="G325">
            <v>27.835306580800001</v>
          </cell>
          <cell r="H325">
            <v>44.372544317402998</v>
          </cell>
          <cell r="I325">
            <v>44.137479343648998</v>
          </cell>
          <cell r="J325">
            <v>44.149919421984002</v>
          </cell>
          <cell r="K325">
            <v>44.142276471964998</v>
          </cell>
          <cell r="L325">
            <v>44.148340262603</v>
          </cell>
          <cell r="M325">
            <v>44.152781175792001</v>
          </cell>
          <cell r="N325">
            <v>45.643996241926999</v>
          </cell>
          <cell r="O325">
            <v>46.773566074256003</v>
          </cell>
          <cell r="P325">
            <v>46.775905711385001</v>
          </cell>
          <cell r="Q325">
            <v>46.776012999999999</v>
          </cell>
          <cell r="R325">
            <v>47.041960584911998</v>
          </cell>
          <cell r="S325">
            <v>51.881738663782002</v>
          </cell>
          <cell r="T325">
            <v>60.856521948804001</v>
          </cell>
          <cell r="U325">
            <v>51.419176470730001</v>
          </cell>
          <cell r="V325">
            <v>52.60187727748</v>
          </cell>
          <cell r="W325">
            <v>52.393417999999997</v>
          </cell>
          <cell r="X325">
            <v>50.408754000000002</v>
          </cell>
          <cell r="Z325">
            <v>13.375482</v>
          </cell>
          <cell r="AA325">
            <v>13.681305</v>
          </cell>
          <cell r="AB325">
            <v>20.836078000000001</v>
          </cell>
          <cell r="AC325">
            <v>34.5304675</v>
          </cell>
          <cell r="AD325">
            <v>42.871958999999997</v>
          </cell>
          <cell r="AE325">
            <v>44.368664000000003</v>
          </cell>
          <cell r="AF325">
            <v>44.374499499999999</v>
          </cell>
          <cell r="AG325">
            <v>44.374658500000002</v>
          </cell>
          <cell r="AH325">
            <v>44.2502505</v>
          </cell>
          <cell r="AI325">
            <v>44.131535</v>
          </cell>
          <cell r="AJ325">
            <v>44.1351175</v>
          </cell>
          <cell r="AK325">
            <v>44.140656</v>
          </cell>
          <cell r="AL325">
            <v>44.146490499999999</v>
          </cell>
          <cell r="AM325">
            <v>44.147477500000001</v>
          </cell>
          <cell r="AN325">
            <v>44.148311</v>
          </cell>
          <cell r="AO325">
            <v>44.151564499999999</v>
          </cell>
          <cell r="AP325">
            <v>44.141572500000002</v>
          </cell>
          <cell r="AQ325">
            <v>44.134743999999998</v>
          </cell>
          <cell r="AR325">
            <v>44.140014999999998</v>
          </cell>
          <cell r="AS325">
            <v>44.147291500000001</v>
          </cell>
          <cell r="AT325">
            <v>44.147367000000003</v>
          </cell>
          <cell r="AU325">
            <v>44.145037500000001</v>
          </cell>
          <cell r="AV325">
            <v>44.149192999999997</v>
          </cell>
          <cell r="AW325">
            <v>44.150653499999997</v>
          </cell>
          <cell r="AX325">
            <v>44.151121500000002</v>
          </cell>
          <cell r="AY325">
            <v>44.152127999999998</v>
          </cell>
          <cell r="AZ325">
            <v>44.152932999999997</v>
          </cell>
          <cell r="BA325">
            <v>44.153058999999999</v>
          </cell>
          <cell r="BB325">
            <v>44.153501499999997</v>
          </cell>
          <cell r="BC325">
            <v>45.463179500000003</v>
          </cell>
          <cell r="BD325">
            <v>46.772540999999997</v>
          </cell>
          <cell r="BE325">
            <v>46.772801000000001</v>
          </cell>
          <cell r="BF325">
            <v>46.772764000000002</v>
          </cell>
          <cell r="BG325">
            <v>46.772466999999999</v>
          </cell>
          <cell r="BH325">
            <v>46.772466999999999</v>
          </cell>
          <cell r="BI325">
            <v>46.773958</v>
          </cell>
          <cell r="BJ325">
            <v>46.775529499999998</v>
          </cell>
          <cell r="BK325">
            <v>46.775799999999997</v>
          </cell>
          <cell r="BL325">
            <v>46.77599</v>
          </cell>
          <cell r="BM325">
            <v>46.77599</v>
          </cell>
          <cell r="BN325">
            <v>46.7760015</v>
          </cell>
          <cell r="BO325">
            <v>46.776012999999999</v>
          </cell>
          <cell r="BP325">
            <v>46.776012999999999</v>
          </cell>
          <cell r="BQ325">
            <v>46.776012999999999</v>
          </cell>
          <cell r="BR325">
            <v>46.776012999999999</v>
          </cell>
          <cell r="BS325">
            <v>46.776012999999999</v>
          </cell>
          <cell r="BT325">
            <v>47.154611195000001</v>
          </cell>
          <cell r="BU325">
            <v>47.623421389999997</v>
          </cell>
          <cell r="BV325">
            <v>49.876182528740003</v>
          </cell>
          <cell r="BW325">
            <v>52.038258667480001</v>
          </cell>
          <cell r="BX325">
            <v>51.970815972479997</v>
          </cell>
          <cell r="BY325">
            <v>51.903462277480003</v>
          </cell>
          <cell r="BZ325">
            <v>51.903078277479999</v>
          </cell>
          <cell r="CA325">
            <v>51.903087277479997</v>
          </cell>
          <cell r="CB325">
            <v>51.908536777480002</v>
          </cell>
          <cell r="CC325">
            <v>51.963642777479997</v>
          </cell>
          <cell r="CD325">
            <v>52.037028277479997</v>
          </cell>
          <cell r="CE325">
            <v>52.038071777479999</v>
          </cell>
          <cell r="CF325">
            <v>51.902837777480002</v>
          </cell>
          <cell r="CG325">
            <v>52.201191777479998</v>
          </cell>
          <cell r="CH325">
            <v>52.606990277480001</v>
          </cell>
          <cell r="CI325">
            <v>52.60187727748</v>
          </cell>
          <cell r="CJ325">
            <v>52.60187727748</v>
          </cell>
          <cell r="CK325">
            <v>52.60187727748</v>
          </cell>
          <cell r="CL325">
            <v>52.497647638739998</v>
          </cell>
          <cell r="CM325">
            <v>52.393417999999997</v>
          </cell>
          <cell r="CN325">
            <v>52.393417999999997</v>
          </cell>
          <cell r="CO325">
            <v>52.393417999999997</v>
          </cell>
          <cell r="CP325">
            <v>51.401085999999999</v>
          </cell>
          <cell r="CQ325">
            <v>50.408754000000002</v>
          </cell>
          <cell r="CR325">
            <v>50.408754000000002</v>
          </cell>
          <cell r="CS325">
            <v>50.408754000000002</v>
          </cell>
        </row>
        <row r="326">
          <cell r="B326" t="str">
            <v>Period-end shares outstanding</v>
          </cell>
          <cell r="C326" t="str">
            <v>NON_OP_ADD</v>
          </cell>
          <cell r="G326">
            <v>27.835306580800001</v>
          </cell>
          <cell r="H326">
            <v>44.372544317402998</v>
          </cell>
          <cell r="I326">
            <v>44.137479343648998</v>
          </cell>
          <cell r="J326">
            <v>44.149919421984002</v>
          </cell>
          <cell r="K326">
            <v>44.142276471964998</v>
          </cell>
          <cell r="L326">
            <v>44.148340262603</v>
          </cell>
          <cell r="M326">
            <v>44.152781175792001</v>
          </cell>
          <cell r="N326">
            <v>44.154105773367</v>
          </cell>
          <cell r="O326">
            <v>44.154917071631999</v>
          </cell>
          <cell r="P326">
            <v>44.157256711354002</v>
          </cell>
          <cell r="Q326">
            <v>44.157364000000001</v>
          </cell>
          <cell r="R326">
            <v>44.128162972698</v>
          </cell>
          <cell r="S326">
            <v>47.382644628099001</v>
          </cell>
          <cell r="T326">
            <v>10.1</v>
          </cell>
          <cell r="U326">
            <v>49.305325443786003</v>
          </cell>
          <cell r="V326">
            <v>50.328432131564</v>
          </cell>
          <cell r="W326">
            <v>50.408754000000002</v>
          </cell>
          <cell r="X326">
            <v>50.408754000000002</v>
          </cell>
          <cell r="Z326">
            <v>13.375482</v>
          </cell>
          <cell r="AA326">
            <v>13.681305</v>
          </cell>
          <cell r="AB326">
            <v>20.836078000000001</v>
          </cell>
          <cell r="AC326">
            <v>34.5304675</v>
          </cell>
          <cell r="AD326">
            <v>42.871958999999997</v>
          </cell>
          <cell r="AE326">
            <v>44.368664000000003</v>
          </cell>
          <cell r="AF326">
            <v>44.374499499999999</v>
          </cell>
          <cell r="AG326">
            <v>44.374658500000002</v>
          </cell>
          <cell r="AH326">
            <v>44.2502505</v>
          </cell>
          <cell r="AI326">
            <v>44.131535</v>
          </cell>
          <cell r="AJ326">
            <v>44.1351175</v>
          </cell>
          <cell r="AK326">
            <v>44.140656</v>
          </cell>
          <cell r="AL326">
            <v>44.146490499999999</v>
          </cell>
          <cell r="AM326">
            <v>44.147477500000001</v>
          </cell>
          <cell r="AN326">
            <v>44.148311</v>
          </cell>
          <cell r="AO326">
            <v>44.151564499999999</v>
          </cell>
          <cell r="AP326">
            <v>44.141572500000002</v>
          </cell>
          <cell r="AQ326">
            <v>44.134743999999998</v>
          </cell>
          <cell r="AR326">
            <v>44.140014999999998</v>
          </cell>
          <cell r="AS326">
            <v>44.147291500000001</v>
          </cell>
          <cell r="AT326">
            <v>44.147367000000003</v>
          </cell>
          <cell r="AU326">
            <v>44.145037500000001</v>
          </cell>
          <cell r="AV326">
            <v>44.149192999999997</v>
          </cell>
          <cell r="AW326">
            <v>44.150653499999997</v>
          </cell>
          <cell r="AX326">
            <v>44.151121500000002</v>
          </cell>
          <cell r="AY326">
            <v>44.152127999999998</v>
          </cell>
          <cell r="AZ326">
            <v>44.152932999999997</v>
          </cell>
          <cell r="BA326">
            <v>44.153058999999999</v>
          </cell>
          <cell r="BB326">
            <v>44.153501499999997</v>
          </cell>
          <cell r="BC326">
            <v>44.153855</v>
          </cell>
          <cell r="BD326">
            <v>44.153891999999999</v>
          </cell>
          <cell r="BE326">
            <v>44.154152000000003</v>
          </cell>
          <cell r="BF326">
            <v>44.154114999999997</v>
          </cell>
          <cell r="BG326">
            <v>44.153818000000001</v>
          </cell>
          <cell r="BH326">
            <v>44.153818000000001</v>
          </cell>
          <cell r="BI326">
            <v>44.155309000000003</v>
          </cell>
          <cell r="BJ326">
            <v>44.1568805</v>
          </cell>
          <cell r="BK326">
            <v>44.157150999999999</v>
          </cell>
          <cell r="BL326">
            <v>44.157341000000002</v>
          </cell>
          <cell r="BM326">
            <v>44.157341000000002</v>
          </cell>
          <cell r="BN326">
            <v>44.157352500000002</v>
          </cell>
          <cell r="BO326">
            <v>44.157364000000001</v>
          </cell>
          <cell r="BP326">
            <v>44.157364000000001</v>
          </cell>
          <cell r="BQ326">
            <v>44.157364000000001</v>
          </cell>
          <cell r="BR326">
            <v>44.157364000000001</v>
          </cell>
          <cell r="BS326">
            <v>44.157364000000001</v>
          </cell>
          <cell r="BT326">
            <v>44.680111500000002</v>
          </cell>
          <cell r="BU326">
            <v>45.202858999999997</v>
          </cell>
          <cell r="BV326">
            <v>47.2611785</v>
          </cell>
          <cell r="BW326">
            <v>49.319025000000003</v>
          </cell>
          <cell r="BX326">
            <v>49.514637499999999</v>
          </cell>
          <cell r="BY326">
            <v>49.710338999999998</v>
          </cell>
          <cell r="BZ326">
            <v>49.709955000000001</v>
          </cell>
          <cell r="CA326">
            <v>49.709963999999999</v>
          </cell>
          <cell r="CB326">
            <v>49.715413499999997</v>
          </cell>
          <cell r="CC326">
            <v>49.770519499999999</v>
          </cell>
          <cell r="CD326">
            <v>49.843904999999999</v>
          </cell>
          <cell r="CE326">
            <v>49.844948500000001</v>
          </cell>
          <cell r="CF326">
            <v>49.709714499999997</v>
          </cell>
          <cell r="CG326">
            <v>50.0080685</v>
          </cell>
          <cell r="CH326">
            <v>50.413867000000003</v>
          </cell>
          <cell r="CI326">
            <v>50.408754000000002</v>
          </cell>
          <cell r="CJ326">
            <v>50.408754000000002</v>
          </cell>
          <cell r="CK326">
            <v>50.408754000000002</v>
          </cell>
          <cell r="CL326">
            <v>50.408754000000002</v>
          </cell>
          <cell r="CM326">
            <v>50.408754000000002</v>
          </cell>
          <cell r="CN326">
            <v>50.408754000000002</v>
          </cell>
          <cell r="CO326">
            <v>50.408754000000002</v>
          </cell>
          <cell r="CP326">
            <v>50.408754000000002</v>
          </cell>
          <cell r="CQ326">
            <v>50.408754000000002</v>
          </cell>
          <cell r="CR326">
            <v>50.408754000000002</v>
          </cell>
          <cell r="CS326">
            <v>50.408754000000002</v>
          </cell>
        </row>
        <row r="327">
          <cell r="A327" t="str">
            <v>Additional Income Statement Items</v>
          </cell>
        </row>
        <row r="328">
          <cell r="B328" t="str">
            <v>Marginal tax rate</v>
          </cell>
          <cell r="C328" t="str">
            <v>MARGIN_TAX_RATE</v>
          </cell>
          <cell r="G328">
            <v>0.32354122714099998</v>
          </cell>
          <cell r="H328">
            <v>0.36114502452699998</v>
          </cell>
          <cell r="I328">
            <v>0.22250953917800001</v>
          </cell>
          <cell r="J328">
            <v>0.22042017007799999</v>
          </cell>
          <cell r="K328">
            <v>0.29191353688600002</v>
          </cell>
          <cell r="L328">
            <v>0.27762124916100001</v>
          </cell>
          <cell r="M328">
            <v>0.278988852289</v>
          </cell>
          <cell r="N328">
            <v>0.403487159112</v>
          </cell>
          <cell r="O328">
            <v>0.297123220292</v>
          </cell>
          <cell r="P328">
            <v>0.26419390695299999</v>
          </cell>
          <cell r="Q328">
            <v>0.74513575497499995</v>
          </cell>
          <cell r="R328">
            <v>0.44150799112900002</v>
          </cell>
          <cell r="S328">
            <v>0</v>
          </cell>
          <cell r="T328">
            <v>1</v>
          </cell>
          <cell r="U328">
            <v>0.641034256962</v>
          </cell>
          <cell r="V328">
            <v>0.3636649153</v>
          </cell>
          <cell r="W328">
            <v>0.35</v>
          </cell>
          <cell r="X328">
            <v>0.35</v>
          </cell>
          <cell r="Z328">
            <v>0.43806603281599998</v>
          </cell>
          <cell r="AA328">
            <v>0.75500857428099999</v>
          </cell>
          <cell r="AB328">
            <v>0.334733061986</v>
          </cell>
          <cell r="AC328">
            <v>0.10430854342699999</v>
          </cell>
          <cell r="AD328">
            <v>0.581445376668</v>
          </cell>
          <cell r="AE328">
            <v>0.455224784163</v>
          </cell>
          <cell r="AF328">
            <v>0.28903709879099998</v>
          </cell>
          <cell r="AG328">
            <v>0.26870217505999999</v>
          </cell>
          <cell r="AH328">
            <v>0.23664859867900001</v>
          </cell>
          <cell r="AI328">
            <v>0.19844591760899999</v>
          </cell>
          <cell r="AJ328">
            <v>0.20479049842499999</v>
          </cell>
          <cell r="AK328">
            <v>0.243960827986</v>
          </cell>
          <cell r="AL328">
            <v>0.29776440255800002</v>
          </cell>
          <cell r="AM328">
            <v>0.28558348932599997</v>
          </cell>
          <cell r="AN328">
            <v>4.8578923675000003E-2</v>
          </cell>
          <cell r="AO328">
            <v>0.27793021204099999</v>
          </cell>
          <cell r="AP328">
            <v>0.299069095846</v>
          </cell>
          <cell r="AQ328">
            <v>0.340060599721</v>
          </cell>
          <cell r="AR328">
            <v>0.25084233222699998</v>
          </cell>
          <cell r="AS328">
            <v>0.29894519537999997</v>
          </cell>
          <cell r="AT328">
            <v>0.27220855404900002</v>
          </cell>
          <cell r="AU328">
            <v>0.27721985550400002</v>
          </cell>
          <cell r="AV328">
            <v>0.27495531450799998</v>
          </cell>
          <cell r="AW328">
            <v>0.28367415252200001</v>
          </cell>
          <cell r="AX328">
            <v>0.30881145732800003</v>
          </cell>
          <cell r="AY328">
            <v>0.262784709289</v>
          </cell>
          <cell r="AZ328">
            <v>0.29294327684400001</v>
          </cell>
          <cell r="BA328">
            <v>0.26695964621899998</v>
          </cell>
          <cell r="BB328">
            <v>0.22440869510600001</v>
          </cell>
          <cell r="BC328">
            <v>0</v>
          </cell>
          <cell r="BD328">
            <v>0.34859424698500002</v>
          </cell>
          <cell r="BE328">
            <v>0.31624510259100003</v>
          </cell>
          <cell r="BF328">
            <v>0.89726320945299998</v>
          </cell>
          <cell r="BG328">
            <v>0.41851154731000001</v>
          </cell>
          <cell r="BH328">
            <v>4.1498655914000003E-2</v>
          </cell>
          <cell r="BI328">
            <v>0.26519066118500001</v>
          </cell>
          <cell r="BJ328">
            <v>0.18697416875</v>
          </cell>
          <cell r="BK328">
            <v>0.4380182862</v>
          </cell>
          <cell r="BL328">
            <v>0.255785487511</v>
          </cell>
          <cell r="BM328">
            <v>0.24064242298800001</v>
          </cell>
          <cell r="BN328">
            <v>0.30353272181800001</v>
          </cell>
          <cell r="BO328">
            <v>0.57204958943799999</v>
          </cell>
          <cell r="BP328">
            <v>0.24523257400099999</v>
          </cell>
          <cell r="BQ328">
            <v>0</v>
          </cell>
          <cell r="BR328">
            <v>0.49051543952400001</v>
          </cell>
          <cell r="BS328">
            <v>0.407752594789</v>
          </cell>
          <cell r="BT328">
            <v>0.29583566238100001</v>
          </cell>
          <cell r="BU328">
            <v>0.65807962529300001</v>
          </cell>
          <cell r="BV328">
            <v>0.227352653859</v>
          </cell>
          <cell r="BW328">
            <v>0</v>
          </cell>
          <cell r="BX328">
            <v>0</v>
          </cell>
          <cell r="BY328">
            <v>0.14253501445</v>
          </cell>
          <cell r="BZ328">
            <v>0</v>
          </cell>
          <cell r="CA328">
            <v>0.37377434519800001</v>
          </cell>
          <cell r="CB328">
            <v>0.71454338333</v>
          </cell>
          <cell r="CC328">
            <v>0</v>
          </cell>
          <cell r="CD328">
            <v>0.74083083832300001</v>
          </cell>
          <cell r="CE328">
            <v>0.509024672959</v>
          </cell>
          <cell r="CF328">
            <v>0.30053990628900001</v>
          </cell>
          <cell r="CG328">
            <v>0</v>
          </cell>
          <cell r="CH328">
            <v>0.41441441441400001</v>
          </cell>
          <cell r="CI328">
            <v>0.35</v>
          </cell>
          <cell r="CJ328">
            <v>0.35</v>
          </cell>
          <cell r="CK328">
            <v>0.35</v>
          </cell>
          <cell r="CL328">
            <v>0.35</v>
          </cell>
          <cell r="CM328">
            <v>0.35</v>
          </cell>
          <cell r="CN328">
            <v>0.35</v>
          </cell>
          <cell r="CO328">
            <v>0.35</v>
          </cell>
          <cell r="CP328">
            <v>0.35</v>
          </cell>
          <cell r="CQ328">
            <v>0.35</v>
          </cell>
          <cell r="CR328">
            <v>0.35</v>
          </cell>
          <cell r="CS328">
            <v>0.35</v>
          </cell>
        </row>
        <row r="329">
          <cell r="A329" t="str">
            <v>ESO</v>
          </cell>
        </row>
        <row r="330">
          <cell r="B330" t="str">
            <v>Fair value of grant</v>
          </cell>
          <cell r="C330" t="str">
            <v>FV_GRANT</v>
          </cell>
          <cell r="D330" t="str">
            <v>USD</v>
          </cell>
        </row>
        <row r="331">
          <cell r="B331" t="str">
            <v>ESO expense (post-tax)</v>
          </cell>
          <cell r="C331" t="str">
            <v>ESO_POST_TAX</v>
          </cell>
          <cell r="D331" t="str">
            <v>USD</v>
          </cell>
        </row>
        <row r="332">
          <cell r="B332" t="str">
            <v>EPS (excl. ESO expense, basic)</v>
          </cell>
          <cell r="C332" t="str">
            <v>EPS_EX_ESO_B</v>
          </cell>
          <cell r="D332" t="str">
            <v>USD</v>
          </cell>
        </row>
        <row r="333">
          <cell r="B333" t="str">
            <v>EPS (excl. ESO expense, diluted)</v>
          </cell>
          <cell r="C333" t="str">
            <v>EPS_EX_ESO_D</v>
          </cell>
          <cell r="D333" t="str">
            <v>USD</v>
          </cell>
        </row>
        <row r="334">
          <cell r="B334" t="str">
            <v>Year that ESO expense takes effect</v>
          </cell>
          <cell r="C334" t="str">
            <v>ESO_YEAR</v>
          </cell>
          <cell r="E334">
            <v>0</v>
          </cell>
        </row>
        <row r="335">
          <cell r="A335" t="str">
            <v>Balance Sheet</v>
          </cell>
        </row>
        <row r="336">
          <cell r="B336" t="str">
            <v>BVPS, book value per share</v>
          </cell>
          <cell r="C336" t="str">
            <v>BVPS</v>
          </cell>
          <cell r="D336" t="str">
            <v>USD</v>
          </cell>
          <cell r="G336">
            <v>3.293412225725</v>
          </cell>
          <cell r="H336">
            <v>2.1054456632399998</v>
          </cell>
          <cell r="I336">
            <v>2.5872170023779999</v>
          </cell>
          <cell r="J336">
            <v>3.8894356376669998</v>
          </cell>
          <cell r="K336">
            <v>4.9652857423250003</v>
          </cell>
          <cell r="L336">
            <v>6.5645418214170004</v>
          </cell>
          <cell r="M336">
            <v>7.7794331150379996</v>
          </cell>
          <cell r="N336">
            <v>8.0578782826259996</v>
          </cell>
          <cell r="O336">
            <v>7.6878867069170003</v>
          </cell>
          <cell r="P336">
            <v>9.7119710765399994</v>
          </cell>
          <cell r="Q336">
            <v>7.3776822366479999</v>
          </cell>
          <cell r="R336">
            <v>7.6300479629830003</v>
          </cell>
          <cell r="S336">
            <v>43.939358310223</v>
          </cell>
          <cell r="T336">
            <v>163.52257425742701</v>
          </cell>
          <cell r="U336">
            <v>31.065427237597</v>
          </cell>
          <cell r="V336">
            <v>36.896729760002998</v>
          </cell>
          <cell r="W336">
            <v>47.050161135201002</v>
          </cell>
          <cell r="X336">
            <v>62.478523106910004</v>
          </cell>
          <cell r="Z336">
            <v>0</v>
          </cell>
          <cell r="AA336">
            <v>1.9638072537669999</v>
          </cell>
          <cell r="AB336">
            <v>4.1026202723949998</v>
          </cell>
          <cell r="AC336">
            <v>2.6548478962819999</v>
          </cell>
          <cell r="AD336">
            <v>2.2073825457799998</v>
          </cell>
          <cell r="AE336">
            <v>2.275776818522</v>
          </cell>
          <cell r="AF336">
            <v>2.228078110492</v>
          </cell>
          <cell r="AG336">
            <v>2.1053453515589999</v>
          </cell>
          <cell r="AH336">
            <v>2.158780547468</v>
          </cell>
          <cell r="AI336">
            <v>2.4116083204450001</v>
          </cell>
          <cell r="AJ336">
            <v>2.682896493931</v>
          </cell>
          <cell r="AK336">
            <v>2.587030808967</v>
          </cell>
          <cell r="AL336">
            <v>2.7917668789549999</v>
          </cell>
          <cell r="AM336">
            <v>3.028972878462</v>
          </cell>
          <cell r="AN336">
            <v>3.5371612970649999</v>
          </cell>
          <cell r="AO336">
            <v>3.8892907181130001</v>
          </cell>
          <cell r="AP336">
            <v>4.1481335083840003</v>
          </cell>
          <cell r="AQ336">
            <v>4.4778592122339997</v>
          </cell>
          <cell r="AR336">
            <v>4.6317023227109999</v>
          </cell>
          <cell r="AS336">
            <v>4.9647216975930002</v>
          </cell>
          <cell r="AT336">
            <v>5.383782366908</v>
          </cell>
          <cell r="AU336">
            <v>5.6142449533540004</v>
          </cell>
          <cell r="AV336">
            <v>6.0727215557480001</v>
          </cell>
          <cell r="AW336">
            <v>6.5641978776150003</v>
          </cell>
          <cell r="AX336">
            <v>6.7950350706269997</v>
          </cell>
          <cell r="AY336">
            <v>6.9963572763700004</v>
          </cell>
          <cell r="AZ336">
            <v>7.3426728185870003</v>
          </cell>
          <cell r="BA336">
            <v>7.7793841645260002</v>
          </cell>
          <cell r="BB336">
            <v>7.923841691242</v>
          </cell>
          <cell r="BC336">
            <v>7.5761245535640001</v>
          </cell>
          <cell r="BD336">
            <v>7.7195752754929998</v>
          </cell>
          <cell r="BE336">
            <v>8.0578698465320002</v>
          </cell>
          <cell r="BF336">
            <v>7.4991424921550003</v>
          </cell>
          <cell r="BG336">
            <v>7.800978841739</v>
          </cell>
          <cell r="BH336">
            <v>8.2314965378529994</v>
          </cell>
          <cell r="BI336">
            <v>7.6878184682160002</v>
          </cell>
          <cell r="BJ336">
            <v>7.8415167937419996</v>
          </cell>
          <cell r="BK336">
            <v>8.1665748770790003</v>
          </cell>
          <cell r="BL336">
            <v>8.8381804964209998</v>
          </cell>
          <cell r="BM336">
            <v>9.7119525380840006</v>
          </cell>
          <cell r="BN336">
            <v>10.548955873203999</v>
          </cell>
          <cell r="BO336">
            <v>10.194916979193</v>
          </cell>
          <cell r="BP336">
            <v>8.8808746373539993</v>
          </cell>
          <cell r="BQ336">
            <v>7.3776822366479999</v>
          </cell>
          <cell r="BR336">
            <v>5.7264967175120001</v>
          </cell>
          <cell r="BS336">
            <v>3.5042173260160001</v>
          </cell>
          <cell r="BT336">
            <v>7.6488618431489996</v>
          </cell>
          <cell r="BU336">
            <v>7.4486439010419998</v>
          </cell>
          <cell r="BV336">
            <v>48.935428049049001</v>
          </cell>
          <cell r="BW336">
            <v>45.512091936124001</v>
          </cell>
          <cell r="BX336">
            <v>43.159298096447003</v>
          </cell>
          <cell r="BY336">
            <v>41.881891008628997</v>
          </cell>
          <cell r="BZ336">
            <v>39.537553393480003</v>
          </cell>
          <cell r="CA336">
            <v>38.364381032342003</v>
          </cell>
          <cell r="CB336">
            <v>36.116082993054</v>
          </cell>
          <cell r="CC336">
            <v>33.183860980193003</v>
          </cell>
          <cell r="CD336">
            <v>-0.60998431001700004</v>
          </cell>
          <cell r="CE336">
            <v>1.625641162013</v>
          </cell>
          <cell r="CF336">
            <v>2.473882645212</v>
          </cell>
          <cell r="CG336">
            <v>30.628877418051001</v>
          </cell>
          <cell r="CH336">
            <v>31.519105646071001</v>
          </cell>
          <cell r="CI336">
            <v>33.761748109469004</v>
          </cell>
          <cell r="CJ336">
            <v>36.227030993607002</v>
          </cell>
          <cell r="CK336">
            <v>36.837938101047001</v>
          </cell>
          <cell r="CL336">
            <v>39.290728245498002</v>
          </cell>
          <cell r="CM336">
            <v>41.934532344742003</v>
          </cell>
          <cell r="CN336">
            <v>44.703521968921002</v>
          </cell>
          <cell r="CO336">
            <v>47.050161135201002</v>
          </cell>
          <cell r="CP336">
            <v>50.599153931734001</v>
          </cell>
          <cell r="CQ336">
            <v>54.448083340293998</v>
          </cell>
          <cell r="CR336">
            <v>58.591025177733997</v>
          </cell>
          <cell r="CS336">
            <v>62.478523106910004</v>
          </cell>
        </row>
        <row r="337">
          <cell r="A337" t="str">
            <v>Additional Balance Sheet Items</v>
          </cell>
        </row>
        <row r="338">
          <cell r="B338" t="str">
            <v>Total repurchase authorization</v>
          </cell>
          <cell r="C338" t="str">
            <v>REPUR_TOT_AUTH</v>
          </cell>
          <cell r="D338" t="str">
            <v>USD</v>
          </cell>
          <cell r="E338">
            <v>0</v>
          </cell>
        </row>
        <row r="339">
          <cell r="B339" t="str">
            <v>Remaining repurchase authorization</v>
          </cell>
          <cell r="C339" t="str">
            <v>REPUR_REMAINING</v>
          </cell>
          <cell r="D339" t="str">
            <v>USD</v>
          </cell>
          <cell r="E339">
            <v>0</v>
          </cell>
        </row>
        <row r="340">
          <cell r="B340" t="str">
            <v>Suspended repurchase authorization</v>
          </cell>
          <cell r="C340" t="str">
            <v>REPUR_SUSPENDED</v>
          </cell>
          <cell r="D340" t="str">
            <v>USD</v>
          </cell>
          <cell r="E340">
            <v>0</v>
          </cell>
        </row>
        <row r="341">
          <cell r="B341" t="str">
            <v>Shares repurchased during period</v>
          </cell>
          <cell r="C341" t="str">
            <v>REPUR_ACTUAL</v>
          </cell>
          <cell r="D341" t="str">
            <v>USD</v>
          </cell>
        </row>
        <row r="342">
          <cell r="A342" t="str">
            <v>Cash Flow Statement</v>
          </cell>
        </row>
        <row r="343">
          <cell r="B343" t="str">
            <v>Net income (pre-preferred dividends)</v>
          </cell>
          <cell r="C343" t="str">
            <v>CF_NI_PRE_PREF</v>
          </cell>
          <cell r="D343" t="str">
            <v>USD</v>
          </cell>
          <cell r="G343">
            <v>9.7547999999999995</v>
          </cell>
          <cell r="H343">
            <v>18.811661000000001</v>
          </cell>
          <cell r="I343">
            <v>33.208793</v>
          </cell>
          <cell r="J343">
            <v>56.025019</v>
          </cell>
          <cell r="K343">
            <v>76.780052100000006</v>
          </cell>
          <cell r="L343">
            <v>101.247298</v>
          </cell>
          <cell r="M343">
            <v>117.58426</v>
          </cell>
          <cell r="N343">
            <v>72.580550000000002</v>
          </cell>
          <cell r="O343">
            <v>105.712576</v>
          </cell>
          <cell r="P343">
            <v>136.364</v>
          </cell>
          <cell r="Q343">
            <v>13.78</v>
          </cell>
          <cell r="R343">
            <v>-36.517000000000003</v>
          </cell>
          <cell r="S343">
            <v>-171.999</v>
          </cell>
          <cell r="T343">
            <v>-0.70699999999999996</v>
          </cell>
          <cell r="U343">
            <v>83.325999999999993</v>
          </cell>
          <cell r="V343">
            <v>332.95455960293299</v>
          </cell>
          <cell r="W343">
            <v>514.785438721785</v>
          </cell>
          <cell r="X343">
            <v>777.72450325480895</v>
          </cell>
          <cell r="Z343">
            <v>1.056047</v>
          </cell>
          <cell r="AA343">
            <v>0.59088600000000002</v>
          </cell>
          <cell r="AB343">
            <v>2.7854739999999998</v>
          </cell>
          <cell r="AC343">
            <v>5.3223929999999999</v>
          </cell>
          <cell r="AD343">
            <v>2.0676770000000002</v>
          </cell>
          <cell r="AE343">
            <v>2.947095</v>
          </cell>
          <cell r="AF343">
            <v>5.8757919999999997</v>
          </cell>
          <cell r="AG343">
            <v>7.9210969999999996</v>
          </cell>
          <cell r="AH343">
            <v>5.3911765999999997</v>
          </cell>
          <cell r="AI343">
            <v>6.6797789999999999</v>
          </cell>
          <cell r="AJ343">
            <v>9.8522680000000005</v>
          </cell>
          <cell r="AK343">
            <v>11.285569000000001</v>
          </cell>
          <cell r="AL343">
            <v>9.6206010000000006</v>
          </cell>
          <cell r="AM343">
            <v>11.673963000000001</v>
          </cell>
          <cell r="AN343">
            <v>18.790963000000001</v>
          </cell>
          <cell r="AO343">
            <v>15.939492</v>
          </cell>
          <cell r="AP343">
            <v>14.057634</v>
          </cell>
          <cell r="AQ343">
            <v>14.820826</v>
          </cell>
          <cell r="AR343">
            <v>26.295925</v>
          </cell>
          <cell r="AS343">
            <v>21.605667100000002</v>
          </cell>
          <cell r="AT343">
            <v>19.578624000000001</v>
          </cell>
          <cell r="AU343">
            <v>25.379192</v>
          </cell>
          <cell r="AV343">
            <v>26.043092999999999</v>
          </cell>
          <cell r="AW343">
            <v>30.246389000000001</v>
          </cell>
          <cell r="AX343">
            <v>17.480253000000001</v>
          </cell>
          <cell r="AY343">
            <v>29.978681000000002</v>
          </cell>
          <cell r="AZ343">
            <v>29.283684000000001</v>
          </cell>
          <cell r="BA343">
            <v>40.841642</v>
          </cell>
          <cell r="BB343">
            <v>30.263973</v>
          </cell>
          <cell r="BC343">
            <v>-25.59403</v>
          </cell>
          <cell r="BD343">
            <v>33.765490999999997</v>
          </cell>
          <cell r="BE343">
            <v>34.145116000000002</v>
          </cell>
          <cell r="BF343">
            <v>1.661788</v>
          </cell>
          <cell r="BG343">
            <v>19.446788000000002</v>
          </cell>
          <cell r="BH343">
            <v>45.64</v>
          </cell>
          <cell r="BI343">
            <v>38.963999999999999</v>
          </cell>
          <cell r="BJ343">
            <v>30.247</v>
          </cell>
          <cell r="BK343">
            <v>15.858000000000001</v>
          </cell>
          <cell r="BL343">
            <v>38.911999999999999</v>
          </cell>
          <cell r="BM343">
            <v>51.347000000000001</v>
          </cell>
          <cell r="BN343">
            <v>48.518000000000001</v>
          </cell>
          <cell r="BO343">
            <v>5.3159999999999998</v>
          </cell>
          <cell r="BP343">
            <v>27.666</v>
          </cell>
          <cell r="BQ343">
            <v>-67.72</v>
          </cell>
          <cell r="BR343">
            <v>-12.919</v>
          </cell>
          <cell r="BS343">
            <v>-11.183999999999999</v>
          </cell>
          <cell r="BT343">
            <v>-10.077999999999999</v>
          </cell>
          <cell r="BU343">
            <v>-2.3359999999999999</v>
          </cell>
          <cell r="BV343">
            <v>11.864000000000001</v>
          </cell>
          <cell r="BW343">
            <v>16.216999999999999</v>
          </cell>
          <cell r="BX343">
            <v>-146.08199999999999</v>
          </cell>
          <cell r="BY343">
            <v>-53.997999999999998</v>
          </cell>
          <cell r="BZ343">
            <v>-21.109000000000002</v>
          </cell>
          <cell r="CA343">
            <v>55.947000000000003</v>
          </cell>
          <cell r="CB343">
            <v>15.035</v>
          </cell>
          <cell r="CC343">
            <v>-50.58</v>
          </cell>
          <cell r="CD343">
            <v>-34.012</v>
          </cell>
          <cell r="CE343">
            <v>68.194999999999993</v>
          </cell>
          <cell r="CF343">
            <v>95.224999999999994</v>
          </cell>
          <cell r="CG343">
            <v>-46.082000000000001</v>
          </cell>
          <cell r="CH343">
            <v>65</v>
          </cell>
          <cell r="CI343">
            <v>112.88765506017501</v>
          </cell>
          <cell r="CJ343">
            <v>124.27183844693801</v>
          </cell>
          <cell r="CK343">
            <v>30.795066095820001</v>
          </cell>
          <cell r="CL343">
            <v>123.642095005245</v>
          </cell>
          <cell r="CM343">
            <v>133.27087046297601</v>
          </cell>
          <cell r="CN343">
            <v>139.581316793806</v>
          </cell>
          <cell r="CO343">
            <v>118.291156459758</v>
          </cell>
          <cell r="CP343">
            <v>178.90030482817701</v>
          </cell>
          <cell r="CQ343">
            <v>194.01973571946701</v>
          </cell>
          <cell r="CR343">
            <v>208.84053591985801</v>
          </cell>
          <cell r="CS343">
            <v>195.963926787308</v>
          </cell>
        </row>
        <row r="344">
          <cell r="A344" t="str">
            <v>Other Items</v>
          </cell>
        </row>
        <row r="345">
          <cell r="B345" t="str">
            <v>Beta</v>
          </cell>
          <cell r="C345" t="str">
            <v>BETA_ANALYST</v>
          </cell>
        </row>
        <row r="346">
          <cell r="B346" t="str">
            <v>Market equity risk premium</v>
          </cell>
          <cell r="C346" t="str">
            <v>MKT_EQ_RISK_PREM</v>
          </cell>
        </row>
        <row r="347">
          <cell r="B347" t="str">
            <v>Risk-free rate</v>
          </cell>
          <cell r="C347" t="str">
            <v>RISK_FR_RATE</v>
          </cell>
        </row>
      </sheetData>
      <sheetData sheetId="1">
        <row r="15">
          <cell r="AM15" t="str">
            <v>Perpetuity growth</v>
          </cell>
        </row>
        <row r="16">
          <cell r="AL16">
            <v>4.6796843471340122</v>
          </cell>
          <cell r="AM16">
            <v>4.9999999999999996E-2</v>
          </cell>
          <cell r="AN16">
            <v>0.06</v>
          </cell>
          <cell r="AO16">
            <v>6.9999999999999993E-2</v>
          </cell>
          <cell r="AP16">
            <v>7.9999999999999988E-2</v>
          </cell>
          <cell r="AQ16">
            <v>8.9999999999999983E-2</v>
          </cell>
          <cell r="AR16">
            <v>9.9999999999999978E-2</v>
          </cell>
        </row>
        <row r="17">
          <cell r="AK17" t="str">
            <v>ROIC</v>
          </cell>
          <cell r="AL17">
            <v>0.15</v>
          </cell>
        </row>
        <row r="18">
          <cell r="AL18">
            <v>0.17499999999999999</v>
          </cell>
        </row>
        <row r="19">
          <cell r="AL19">
            <v>0.19999999999999998</v>
          </cell>
        </row>
        <row r="20">
          <cell r="AL20">
            <v>0.34</v>
          </cell>
          <cell r="AM20">
            <v>4.9999999999999996E-2</v>
          </cell>
          <cell r="AN20">
            <v>0.06</v>
          </cell>
          <cell r="AO20">
            <v>6.9999999999999993E-2</v>
          </cell>
          <cell r="AP20">
            <v>7.9999999999999988E-2</v>
          </cell>
          <cell r="AQ20">
            <v>8.9999999999999983E-2</v>
          </cell>
          <cell r="AR20">
            <v>9.9999999999999978E-2</v>
          </cell>
        </row>
        <row r="21">
          <cell r="AL21">
            <v>0.15</v>
          </cell>
        </row>
        <row r="22">
          <cell r="AL22">
            <v>0.22499999999999998</v>
          </cell>
        </row>
        <row r="23">
          <cell r="AL23">
            <v>0.24999999999999997</v>
          </cell>
        </row>
        <row r="24">
          <cell r="AL24">
            <v>0.27499999999999997</v>
          </cell>
        </row>
        <row r="26">
          <cell r="AL26">
            <v>0.3</v>
          </cell>
        </row>
        <row r="27">
          <cell r="AL27">
            <v>0.32500000000000001</v>
          </cell>
        </row>
        <row r="28">
          <cell r="AK28" t="str">
            <v>Base-case assumptions: +5.9% growth and 20.3% ROIC</v>
          </cell>
        </row>
      </sheetData>
      <sheetData sheetId="2">
        <row r="1">
          <cell r="A1" t="str">
            <v>2175f59a-aa62-4072-b6c2-450b4b69cda1</v>
          </cell>
        </row>
        <row r="2">
          <cell r="A2" t="str">
            <v>M:\All Latin America Research\Consumer goods &amp; retailing\Companies\Brasil\Mercado Libre\Models\Backup\[2022-05-17 delete.xlsx]MELI_Validation_Sheet</v>
          </cell>
        </row>
        <row r="3">
          <cell r="A3" t="e">
            <v>#VALUE!</v>
          </cell>
        </row>
        <row r="7">
          <cell r="A7" t="str">
            <v>Scalar|||208010891|||ISSR|||CURRENCY_ISO|||False|||</v>
          </cell>
          <cell r="C7" t="str">
            <v>V_KEYWORD_ISSR_208010891_CURRENCY_ISO</v>
          </cell>
        </row>
        <row r="9">
          <cell r="A9" t="str">
            <v>Scalar|||208010891|||ISSR|||MA_PROB|||False|||</v>
          </cell>
          <cell r="C9" t="str">
            <v>V_KEYWORD_ISSR_208010891_MA_PROB</v>
          </cell>
        </row>
        <row r="11">
          <cell r="A11" t="str">
            <v>Vector|||208010891|||ISSR|||SALES|||False|||</v>
          </cell>
          <cell r="C11" t="str">
            <v>V_KEYWORD_ISSR_208010891_SALES</v>
          </cell>
        </row>
        <row r="12">
          <cell r="A12" t="str">
            <v>Vector|||208010891|||ISSR|||COST_GD_SD|||False|||</v>
          </cell>
          <cell r="C12" t="str">
            <v>V_KEYWORD_ISSR_208010891_COST_GD_SD</v>
          </cell>
        </row>
        <row r="13">
          <cell r="A13" t="str">
            <v>Vector|||208010891|||ISSR|||SEL_GL_AD|||False|||</v>
          </cell>
          <cell r="C13" t="str">
            <v>V_KEYWORD_ISSR_208010891_SEL_GL_AD</v>
          </cell>
        </row>
        <row r="14">
          <cell r="A14" t="str">
            <v>Vector|||208010891|||ISSR|||OP_COST|||False|||</v>
          </cell>
          <cell r="C14" t="str">
            <v>V_KEYWORD_ISSR_208010891_OP_COST</v>
          </cell>
        </row>
        <row r="15">
          <cell r="A15" t="str">
            <v>Vector|||208010891|||ISSR|||RD_EXP|||False|||</v>
          </cell>
          <cell r="C15" t="str">
            <v>V_KEYWORD_ISSR_208010891_RD_EXP</v>
          </cell>
        </row>
        <row r="16">
          <cell r="A16" t="str">
            <v>Vector|||208010891|||ISSR|||ESO_PRE_TAX|||False|||</v>
          </cell>
          <cell r="C16" t="str">
            <v>V_KEYWORD_ISSR_208010891_ESO_PRE_TAX</v>
          </cell>
        </row>
        <row r="17">
          <cell r="A17" t="str">
            <v>Vector|||208010891|||ISSR|||OTH_OP_INC_EXP|||False|||</v>
          </cell>
          <cell r="C17" t="str">
            <v>V_KEYWORD_ISSR_208010891_OTH_OP_INC_EXP</v>
          </cell>
        </row>
        <row r="18">
          <cell r="A18" t="str">
            <v>Vector|||208010891|||ISSR|||TOT_OPS_EXP_DDA|||False|||</v>
          </cell>
          <cell r="C18" t="str">
            <v>V_KEYWORD_ISSR_208010891_TOT_OPS_EXP_DDA</v>
          </cell>
        </row>
        <row r="19">
          <cell r="A19" t="str">
            <v>Vector|||208010891|||ISSR|||TOT_OPS_EXP|||False|||</v>
          </cell>
          <cell r="C19" t="str">
            <v>V_KEYWORD_ISSR_208010891_TOT_OPS_EXP</v>
          </cell>
        </row>
        <row r="20">
          <cell r="A20" t="str">
            <v>Vector|||208010891|||ISSR|||EBITDA_CALC|||False|||</v>
          </cell>
          <cell r="C20" t="str">
            <v>V_KEYWORD_ISSR_208010891_EBITDA_CALC</v>
          </cell>
        </row>
        <row r="21">
          <cell r="A21" t="str">
            <v>Vector|||208010891|||ISSR|||DEPREC|||False|||</v>
          </cell>
          <cell r="C21" t="str">
            <v>V_KEYWORD_ISSR_208010891_DEPREC</v>
          </cell>
        </row>
        <row r="22">
          <cell r="A22" t="str">
            <v>Vector|||208010891|||ISSR|||GOODWILL_AMORT|||False|||</v>
          </cell>
          <cell r="C22" t="str">
            <v>V_KEYWORD_ISSR_208010891_GOODWILL_AMORT</v>
          </cell>
        </row>
        <row r="23">
          <cell r="A23" t="str">
            <v>Vector|||208010891|||ISSR|||EBIT|||False|||</v>
          </cell>
          <cell r="C23" t="str">
            <v>V_KEYWORD_ISSR_208010891_EBIT</v>
          </cell>
        </row>
        <row r="24">
          <cell r="A24" t="str">
            <v>Vector|||208010891|||ISSR|||INT_INC_IND|||False|||</v>
          </cell>
          <cell r="C24" t="str">
            <v>V_KEYWORD_ISSR_208010891_INT_INC_IND</v>
          </cell>
        </row>
        <row r="25">
          <cell r="A25" t="str">
            <v>Vector|||208010891|||ISSR|||INT_EXP_IND|||False|||</v>
          </cell>
          <cell r="C25" t="str">
            <v>V_KEYWORD_ISSR_208010891_INT_EXP_IND</v>
          </cell>
        </row>
        <row r="26">
          <cell r="A26" t="str">
            <v>Vector|||208010891|||ISSR|||NET_INT_EXP|||False|||</v>
          </cell>
          <cell r="C26" t="str">
            <v>V_KEYWORD_ISSR_208010891_NET_INT_EXP</v>
          </cell>
        </row>
        <row r="27">
          <cell r="A27" t="str">
            <v>Vector|||208010891|||ISSR|||ASSOCIATE|||False|||</v>
          </cell>
          <cell r="C27" t="str">
            <v>V_KEYWORD_ISSR_208010891_ASSOCIATE</v>
          </cell>
        </row>
        <row r="28">
          <cell r="A28" t="str">
            <v>Vector|||208010891|||ISSR|||PROFIT_ON_DISP|||False|||</v>
          </cell>
          <cell r="C28" t="str">
            <v>V_KEYWORD_ISSR_208010891_PROFIT_ON_DISP</v>
          </cell>
        </row>
        <row r="29">
          <cell r="A29" t="str">
            <v>Vector|||208010891|||ISSR|||OTH_COST_INC|||False|||</v>
          </cell>
          <cell r="C29" t="str">
            <v>V_KEYWORD_ISSR_208010891_OTH_COST_INC</v>
          </cell>
        </row>
        <row r="30">
          <cell r="A30" t="str">
            <v>Vector|||208010891|||ISSR|||PT_PROF|||False|||</v>
          </cell>
          <cell r="C30" t="str">
            <v>V_KEYWORD_ISSR_208010891_PT_PROF</v>
          </cell>
        </row>
        <row r="32">
          <cell r="A32" t="str">
            <v>Vector|||208010891|||ISSR|||LEASE_PAY|||False|||</v>
          </cell>
          <cell r="C32" t="str">
            <v>V_KEYWORD_ISSR_208010891_LEASE_PAY</v>
          </cell>
        </row>
        <row r="33">
          <cell r="A33" t="str">
            <v>Vector|||208010891|||ISSR|||LEASE_DEEM_INT|||False|||</v>
          </cell>
          <cell r="C33" t="str">
            <v>V_KEYWORD_ISSR_208010891_LEASE_DEEM_INT</v>
          </cell>
        </row>
        <row r="34">
          <cell r="A34" t="str">
            <v>Vector|||208010891|||ISSR|||LEASE_DEEM_DEPR|||False|||</v>
          </cell>
          <cell r="C34" t="str">
            <v>V_KEYWORD_ISSR_208010891_LEASE_DEEM_DEPR</v>
          </cell>
        </row>
        <row r="35">
          <cell r="A35" t="str">
            <v>Vector|||208010891|||ISSR|||NET_INT_CH|||False|||</v>
          </cell>
          <cell r="C35" t="str">
            <v>V_KEYWORD_ISSR_208010891_NET_INT_CH</v>
          </cell>
        </row>
        <row r="36">
          <cell r="A36" t="str">
            <v>Vector|||208010891|||ISSR|||ASSOCIATE_OP|||False|||</v>
          </cell>
          <cell r="C36" t="str">
            <v>V_KEYWORD_ISSR_208010891_ASSOCIATE_OP</v>
          </cell>
        </row>
        <row r="37">
          <cell r="A37" t="str">
            <v>Vector|||208010891|||ISSR|||REV_PCT_USD_HEDGE|||False|||</v>
          </cell>
          <cell r="C37" t="str">
            <v>V_KEYWORD_ISSR_208010891_REV_PCT_USD_HEDGE</v>
          </cell>
        </row>
        <row r="38">
          <cell r="A38" t="str">
            <v>Vector|||208010891|||ISSR|||REV_PCT_LOCAL_CUR_HEDGE|||False|||</v>
          </cell>
          <cell r="C38" t="str">
            <v>V_KEYWORD_ISSR_208010891_REV_PCT_LOCAL_CUR_HEDGE</v>
          </cell>
        </row>
        <row r="39">
          <cell r="A39" t="str">
            <v>Vector|||208010891|||ISSR|||DEPR_ROU_ASSETS|||False|||</v>
          </cell>
          <cell r="C39" t="str">
            <v>V_KEYWORD_ISSR_208010891_DEPR_ROU_ASSETS</v>
          </cell>
        </row>
        <row r="40">
          <cell r="A40" t="str">
            <v>Vector|||208010891|||ISSR|||LEASE_INT_CHG|||False|||</v>
          </cell>
          <cell r="C40" t="str">
            <v>V_KEYWORD_ISSR_208010891_LEASE_INT_CHG</v>
          </cell>
        </row>
        <row r="41">
          <cell r="A41" t="str">
            <v>Scalar|||208010891|||ISSR|||LEASE_ADOPT|||False|||</v>
          </cell>
          <cell r="C41" t="str">
            <v>V_KEYWORD_ISSR_208010891_LEASE_ADOPT</v>
          </cell>
        </row>
        <row r="43">
          <cell r="A43" t="str">
            <v>Vector|||208010891|||ISSR|||CASH_EQ|||False|||</v>
          </cell>
          <cell r="C43" t="str">
            <v>V_KEYWORD_ISSR_208010891_CASH_EQ</v>
          </cell>
        </row>
        <row r="44">
          <cell r="A44" t="str">
            <v>Vector|||208010891|||ISSR|||DEBTORS|||False|||</v>
          </cell>
          <cell r="C44" t="str">
            <v>V_KEYWORD_ISSR_208010891_DEBTORS</v>
          </cell>
        </row>
        <row r="45">
          <cell r="A45" t="str">
            <v>Vector|||208010891|||ISSR|||STOCKS|||False|||</v>
          </cell>
          <cell r="C45" t="str">
            <v>V_KEYWORD_ISSR_208010891_STOCKS</v>
          </cell>
        </row>
        <row r="46">
          <cell r="A46" t="str">
            <v>Vector|||208010891|||ISSR|||OTH_CUR_ASS|||False|||</v>
          </cell>
          <cell r="C46" t="str">
            <v>V_KEYWORD_ISSR_208010891_OTH_CUR_ASS</v>
          </cell>
        </row>
        <row r="47">
          <cell r="A47" t="str">
            <v>Vector|||208010891|||ISSR|||CUR_ASS|||False|||</v>
          </cell>
          <cell r="C47" t="str">
            <v>V_KEYWORD_ISSR_208010891_CUR_ASS</v>
          </cell>
        </row>
        <row r="48">
          <cell r="A48" t="str">
            <v>Vector|||208010891|||ISSR|||GR_FIX_ASS|||False|||</v>
          </cell>
          <cell r="C48" t="str">
            <v>V_KEYWORD_ISSR_208010891_GR_FIX_ASS</v>
          </cell>
        </row>
        <row r="49">
          <cell r="A49" t="str">
            <v>Vector|||208010891|||ISSR|||ACC_DDA|||False|||</v>
          </cell>
          <cell r="C49" t="str">
            <v>V_KEYWORD_ISSR_208010891_ACC_DDA</v>
          </cell>
        </row>
        <row r="50">
          <cell r="A50" t="str">
            <v>Vector|||208010891|||ISSR|||NET_FIX_ASS|||False|||</v>
          </cell>
          <cell r="C50" t="str">
            <v>V_KEYWORD_ISSR_208010891_NET_FIX_ASS</v>
          </cell>
        </row>
        <row r="51">
          <cell r="A51" t="str">
            <v>Vector|||208010891|||ISSR|||GR_INTANG|||False|||</v>
          </cell>
          <cell r="C51" t="str">
            <v>V_KEYWORD_ISSR_208010891_GR_INTANG</v>
          </cell>
        </row>
        <row r="52">
          <cell r="A52" t="str">
            <v>Vector|||208010891|||ISSR|||ACC_AMORT|||False|||</v>
          </cell>
          <cell r="C52" t="str">
            <v>V_KEYWORD_ISSR_208010891_ACC_AMORT</v>
          </cell>
        </row>
        <row r="53">
          <cell r="A53" t="str">
            <v>Vector|||208010891|||ISSR|||NET_INTANG|||False|||</v>
          </cell>
          <cell r="C53" t="str">
            <v>V_KEYWORD_ISSR_208010891_NET_INTANG</v>
          </cell>
        </row>
        <row r="54">
          <cell r="A54" t="str">
            <v>Vector|||208010891|||ISSR|||FIX_ASS_INV|||False|||</v>
          </cell>
          <cell r="C54" t="str">
            <v>V_KEYWORD_ISSR_208010891_FIX_ASS_INV</v>
          </cell>
        </row>
        <row r="55">
          <cell r="A55" t="str">
            <v>Vector|||208010891|||ISSR|||INV_SECUR|||False|||</v>
          </cell>
          <cell r="C55" t="str">
            <v>V_KEYWORD_ISSR_208010891_INV_SECUR</v>
          </cell>
        </row>
        <row r="56">
          <cell r="A56" t="str">
            <v>Vector|||208010891|||ISSR|||OTH_LT_ASS|||False|||</v>
          </cell>
          <cell r="C56" t="str">
            <v>V_KEYWORD_ISSR_208010891_OTH_LT_ASS</v>
          </cell>
        </row>
        <row r="57">
          <cell r="A57" t="str">
            <v>Vector|||208010891|||ISSR|||TOT_ASSET|||False|||</v>
          </cell>
          <cell r="C57" t="str">
            <v>V_KEYWORD_ISSR_208010891_TOT_ASSET</v>
          </cell>
        </row>
        <row r="58">
          <cell r="A58" t="str">
            <v>Vector|||208010891|||ISSR|||ACC_PAY_GQ|||False|||</v>
          </cell>
          <cell r="C58" t="str">
            <v>V_KEYWORD_ISSR_208010891_ACC_PAY_GQ</v>
          </cell>
        </row>
        <row r="59">
          <cell r="A59" t="str">
            <v>Vector|||208010891|||ISSR|||SHORT_T_DEBT|||False|||</v>
          </cell>
          <cell r="C59" t="str">
            <v>V_KEYWORD_ISSR_208010891_SHORT_T_DEBT</v>
          </cell>
        </row>
        <row r="60">
          <cell r="A60" t="str">
            <v>Vector|||208010891|||ISSR|||ST_LEASE_LIAB|||False|||</v>
          </cell>
          <cell r="C60" t="str">
            <v>V_KEYWORD_ISSR_208010891_ST_LEASE_LIAB</v>
          </cell>
        </row>
        <row r="61">
          <cell r="A61" t="str">
            <v>Vector|||208010891|||ISSR|||OTH_CUR_LIABS|||False|||</v>
          </cell>
          <cell r="C61" t="str">
            <v>V_KEYWORD_ISSR_208010891_OTH_CUR_LIABS</v>
          </cell>
        </row>
        <row r="62">
          <cell r="A62" t="str">
            <v>Vector|||208010891|||ISSR|||SHORT_TERM_LIABS|||False|||</v>
          </cell>
          <cell r="C62" t="str">
            <v>V_KEYWORD_ISSR_208010891_SHORT_TERM_LIABS</v>
          </cell>
        </row>
        <row r="63">
          <cell r="A63" t="str">
            <v>Vector|||208010891|||ISSR|||LT_DEBT|||False|||</v>
          </cell>
          <cell r="C63" t="str">
            <v>V_KEYWORD_ISSR_208010891_LT_DEBT</v>
          </cell>
        </row>
        <row r="64">
          <cell r="A64" t="str">
            <v>Vector|||208010891|||ISSR|||LT_LEASE_LIAB|||False|||</v>
          </cell>
          <cell r="C64" t="str">
            <v>V_KEYWORD_ISSR_208010891_LT_LEASE_LIAB</v>
          </cell>
        </row>
        <row r="65">
          <cell r="A65" t="str">
            <v>Vector|||208010891|||ISSR|||OTH_LT_CRED_GQ|||False|||</v>
          </cell>
          <cell r="C65" t="str">
            <v>V_KEYWORD_ISSR_208010891_OTH_LT_CRED_GQ</v>
          </cell>
        </row>
        <row r="66">
          <cell r="A66" t="str">
            <v>Vector|||208010891|||ISSR|||TOT_LT_LIAB|||False|||</v>
          </cell>
          <cell r="C66" t="str">
            <v>V_KEYWORD_ISSR_208010891_TOT_LT_LIAB</v>
          </cell>
        </row>
        <row r="67">
          <cell r="A67" t="str">
            <v>Vector|||208010891|||ISSR|||TOT_LIAB|||False|||</v>
          </cell>
          <cell r="C67" t="str">
            <v>V_KEYWORD_ISSR_208010891_TOT_LIAB</v>
          </cell>
        </row>
        <row r="68">
          <cell r="A68" t="str">
            <v>Vector|||208010891|||ISSR|||PREF_SH|||False|||</v>
          </cell>
          <cell r="C68" t="str">
            <v>V_KEYWORD_ISSR_208010891_PREF_SH</v>
          </cell>
        </row>
        <row r="69">
          <cell r="A69" t="str">
            <v>Vector|||208010891|||ISSR|||ORD_SH_FUND|||False|||</v>
          </cell>
          <cell r="C69" t="str">
            <v>V_KEYWORD_ISSR_208010891_ORD_SH_FUND</v>
          </cell>
        </row>
        <row r="70">
          <cell r="A70" t="str">
            <v>Vector|||208010891|||ISSR|||MINORITIES|||False|||</v>
          </cell>
          <cell r="C70" t="str">
            <v>V_KEYWORD_ISSR_208010891_MINORITIES</v>
          </cell>
        </row>
        <row r="71">
          <cell r="A71" t="str">
            <v>Vector|||208010891|||ISSR|||EQ|||False|||</v>
          </cell>
          <cell r="C71" t="str">
            <v>V_KEYWORD_ISSR_208010891_EQ</v>
          </cell>
        </row>
        <row r="72">
          <cell r="A72" t="str">
            <v>Vector|||208010891|||ISSR|||TOT_LIAB_EQ|||False|||</v>
          </cell>
          <cell r="C72" t="str">
            <v>V_KEYWORD_ISSR_208010891_TOT_LIAB_EQ</v>
          </cell>
        </row>
        <row r="74">
          <cell r="A74" t="str">
            <v>Vector|||208010891|||ISSR|||TOT_USD_DEBT|||False|||</v>
          </cell>
          <cell r="C74" t="str">
            <v>V_KEYWORD_ISSR_208010891_TOT_USD_DEBT</v>
          </cell>
        </row>
        <row r="75">
          <cell r="A75" t="str">
            <v>Vector|||208010891|||ISSR|||TOT_PCT_USD_DEBT_HEDGED|||False|||</v>
          </cell>
          <cell r="C75" t="str">
            <v>V_KEYWORD_ISSR_208010891_TOT_PCT_USD_DEBT_HEDGED</v>
          </cell>
        </row>
        <row r="76">
          <cell r="A76" t="str">
            <v>Vector|||208010891|||ISSR|||FLOATING_PCT_LOCAL_DEBT|||False|||</v>
          </cell>
          <cell r="C76" t="str">
            <v>V_KEYWORD_ISSR_208010891_FLOATING_PCT_LOCAL_DEBT</v>
          </cell>
        </row>
        <row r="77">
          <cell r="A77" t="str">
            <v>Vector|||208010891|||ISSR|||FLOATING_PCT_LOCAL_DEBT_HEDGED|||False|||</v>
          </cell>
          <cell r="C77" t="str">
            <v>V_KEYWORD_ISSR_208010891_FLOATING_PCT_LOCAL_DEBT_HEDGED</v>
          </cell>
        </row>
        <row r="78">
          <cell r="A78" t="str">
            <v>Vector|||208010891|||ISSR|||NET_DEBT|||False|||</v>
          </cell>
          <cell r="C78" t="str">
            <v>V_KEYWORD_ISSR_208010891_NET_DEBT</v>
          </cell>
        </row>
        <row r="79">
          <cell r="A79" t="str">
            <v>Vector|||208010891|||ISSR|||CAP_LEASES|||False|||</v>
          </cell>
          <cell r="C79" t="str">
            <v>V_KEYWORD_ISSR_208010891_CAP_LEASES</v>
          </cell>
        </row>
        <row r="80">
          <cell r="A80" t="str">
            <v>Vector|||208010891|||ISSR|||DEF_INC_TAX|||False|||</v>
          </cell>
          <cell r="C80" t="str">
            <v>V_KEYWORD_ISSR_208010891_DEF_INC_TAX</v>
          </cell>
        </row>
        <row r="81">
          <cell r="A81" t="str">
            <v>Vector|||208010891|||ISSR|||NET_OP_LOSS_CFWD|||False|||</v>
          </cell>
          <cell r="C81" t="str">
            <v>V_KEYWORD_ISSR_208010891_NET_OP_LOSS_CFWD</v>
          </cell>
        </row>
        <row r="82">
          <cell r="A82" t="str">
            <v>Vector|||208010891|||ISSR|||MV_ASSOCIATES|||False|||</v>
          </cell>
          <cell r="C82" t="str">
            <v>V_KEYWORD_ISSR_208010891_MV_ASSOCIATES</v>
          </cell>
        </row>
        <row r="83">
          <cell r="A83" t="str">
            <v>Vector|||208010891|||ISSR|||NET_DEBT_ADJ|||False|||</v>
          </cell>
          <cell r="C83" t="str">
            <v>V_KEYWORD_ISSR_208010891_NET_DEBT_ADJ</v>
          </cell>
        </row>
        <row r="84">
          <cell r="A84" t="str">
            <v>Vector|||208010891|||ISSR|||CO_BOR_MARGIN|||False|||</v>
          </cell>
          <cell r="C84" t="str">
            <v>V_KEYWORD_ISSR_208010891_CO_BOR_MARGIN</v>
          </cell>
        </row>
        <row r="85">
          <cell r="A85" t="str">
            <v>Vector|||208010891|||ISSR|||UNF_PENS|||False|||</v>
          </cell>
          <cell r="C85" t="str">
            <v>V_KEYWORD_ISSR_208010891_UNF_PENS</v>
          </cell>
        </row>
        <row r="86">
          <cell r="A86" t="str">
            <v>Vector|||208010891|||ISSR|||UNF_PENS_OFF|||False|||</v>
          </cell>
          <cell r="C86" t="str">
            <v>V_KEYWORD_ISSR_208010891_UNF_PENS_OFF</v>
          </cell>
        </row>
        <row r="87">
          <cell r="A87" t="str">
            <v>Vector|||208010891|||ISSR|||UNF_PENS_LIAB_OTH|||False|||</v>
          </cell>
          <cell r="C87" t="str">
            <v>V_KEYWORD_ISSR_208010891_UNF_PENS_LIAB_OTH</v>
          </cell>
        </row>
        <row r="88">
          <cell r="A88" t="str">
            <v>Vector|||208010891|||ISSR|||ADJ_UNF_PENS_GOOD|||False|||</v>
          </cell>
          <cell r="C88" t="str">
            <v>V_KEYWORD_ISSR_208010891_ADJ_UNF_PENS_GOOD</v>
          </cell>
        </row>
        <row r="89">
          <cell r="A89" t="str">
            <v>Vector|||208010891|||ISSR|||OTH_GCI_ADJ|||False|||</v>
          </cell>
          <cell r="C89" t="str">
            <v>V_KEYWORD_ISSR_208010891_OTH_GCI_ADJ</v>
          </cell>
        </row>
        <row r="90">
          <cell r="A90" t="str">
            <v>Vector|||208010891|||ISSR|||GCI_INFL|||False|||</v>
          </cell>
          <cell r="C90" t="str">
            <v>V_KEYWORD_ISSR_208010891_GCI_INFL</v>
          </cell>
        </row>
        <row r="91">
          <cell r="A91" t="str">
            <v>Vector|||208010891|||ISSR|||BAL_MINO_INT|||False|||</v>
          </cell>
          <cell r="C91" t="str">
            <v>V_KEYWORD_ISSR_208010891_BAL_MINO_INT</v>
          </cell>
        </row>
        <row r="92">
          <cell r="A92" t="str">
            <v>Vector|||208010891|||ISSR|||DEBT_PCT_USD_HEDGE|||False|||</v>
          </cell>
          <cell r="C92" t="str">
            <v>V_KEYWORD_ISSR_208010891_DEBT_PCT_USD_HEDGE</v>
          </cell>
        </row>
        <row r="93">
          <cell r="A93" t="str">
            <v>Vector|||208010891|||ISSR|||DEBT_PCT_LOCAL_CUR_HEDGE|||False|||</v>
          </cell>
          <cell r="C93" t="str">
            <v>V_KEYWORD_ISSR_208010891_DEBT_PCT_LOCAL_CUR_HEDGE</v>
          </cell>
        </row>
        <row r="94">
          <cell r="A94" t="str">
            <v>Vector|||208010891|||ISSR|||ROU_ASSET|||False|||</v>
          </cell>
          <cell r="C94" t="str">
            <v>V_KEYWORD_ISSR_208010891_ROU_ASSET</v>
          </cell>
        </row>
        <row r="96">
          <cell r="A96" t="str">
            <v>Vector|||208010891|||ISSR|||CF_INC_MINORITY|||False|||</v>
          </cell>
          <cell r="C96" t="str">
            <v>V_KEYWORD_ISSR_208010891_CF_INC_MINORITY</v>
          </cell>
        </row>
        <row r="97">
          <cell r="A97" t="str">
            <v>Vector|||208010891|||ISSR|||DEPR_AMORT|||False|||</v>
          </cell>
          <cell r="C97" t="str">
            <v>V_KEYWORD_ISSR_208010891_DEPR_AMORT</v>
          </cell>
        </row>
        <row r="98">
          <cell r="A98" t="str">
            <v>Vector|||208010891|||ISSR|||WORK_CAP|||False|||</v>
          </cell>
          <cell r="C98" t="str">
            <v>V_KEYWORD_ISSR_208010891_WORK_CAP</v>
          </cell>
        </row>
        <row r="99">
          <cell r="A99" t="str">
            <v>Vector|||208010891|||ISSR|||OTH_OP_CF|||False|||</v>
          </cell>
          <cell r="C99" t="str">
            <v>V_KEYWORD_ISSR_208010891_OTH_OP_CF</v>
          </cell>
        </row>
        <row r="100">
          <cell r="A100" t="str">
            <v>Vector|||208010891|||ISSR|||CF_OPS|||False|||</v>
          </cell>
          <cell r="C100" t="str">
            <v>V_KEYWORD_ISSR_208010891_CF_OPS</v>
          </cell>
        </row>
        <row r="101">
          <cell r="A101" t="str">
            <v>Vector|||208010891|||ISSR|||CAPEX|||False|||</v>
          </cell>
          <cell r="C101" t="str">
            <v>V_KEYWORD_ISSR_208010891_CAPEX</v>
          </cell>
        </row>
        <row r="102">
          <cell r="A102" t="str">
            <v>Vector|||208010891|||ISSR|||ACQ|||False|||</v>
          </cell>
          <cell r="C102" t="str">
            <v>V_KEYWORD_ISSR_208010891_ACQ</v>
          </cell>
        </row>
        <row r="103">
          <cell r="A103" t="str">
            <v>Vector|||208010891|||ISSR|||DIVEST|||False|||</v>
          </cell>
          <cell r="C103" t="str">
            <v>V_KEYWORD_ISSR_208010891_DIVEST</v>
          </cell>
        </row>
        <row r="104">
          <cell r="A104" t="str">
            <v>Vector|||208010891|||ISSR|||OTH_INV_CF|||False|||</v>
          </cell>
          <cell r="C104" t="str">
            <v>V_KEYWORD_ISSR_208010891_OTH_INV_CF</v>
          </cell>
        </row>
        <row r="105">
          <cell r="A105" t="str">
            <v>Vector|||208010891|||ISSR|||CF_INV|||False|||</v>
          </cell>
          <cell r="C105" t="str">
            <v>V_KEYWORD_ISSR_208010891_CF_INV</v>
          </cell>
        </row>
        <row r="106">
          <cell r="A106" t="str">
            <v>Vector|||208010891|||ISSR|||DIV_PAID|||False|||</v>
          </cell>
          <cell r="C106" t="str">
            <v>V_KEYWORD_ISSR_208010891_DIV_PAID</v>
          </cell>
        </row>
        <row r="107">
          <cell r="A107" t="str">
            <v>Vector|||208010891|||ISSR|||SH_REPUR|||False|||</v>
          </cell>
          <cell r="C107" t="str">
            <v>V_KEYWORD_ISSR_208010891_SH_REPUR</v>
          </cell>
        </row>
        <row r="108">
          <cell r="A108" t="str">
            <v>Vector|||208010891|||ISSR|||CHG_LT_DEBT|||False|||</v>
          </cell>
          <cell r="C108" t="str">
            <v>V_KEYWORD_ISSR_208010891_CHG_LT_DEBT</v>
          </cell>
        </row>
        <row r="109">
          <cell r="A109" t="str">
            <v>Vector|||208010891|||ISSR|||LEASE_PRINCIPAL_CASH|||False|||</v>
          </cell>
          <cell r="C109" t="str">
            <v>V_KEYWORD_ISSR_208010891_LEASE_PRINCIPAL_CASH</v>
          </cell>
        </row>
        <row r="110">
          <cell r="A110" t="str">
            <v>Vector|||208010891|||ISSR|||OTH_FIN_CF|||False|||</v>
          </cell>
          <cell r="C110" t="str">
            <v>V_KEYWORD_ISSR_208010891_OTH_FIN_CF</v>
          </cell>
        </row>
        <row r="111">
          <cell r="A111" t="str">
            <v>Vector|||208010891|||ISSR|||CF_FIN|||False|||</v>
          </cell>
          <cell r="C111" t="str">
            <v>V_KEYWORD_ISSR_208010891_CF_FIN</v>
          </cell>
        </row>
        <row r="112">
          <cell r="A112" t="str">
            <v>Vector|||208010891|||ISSR|||TOT_CF|||False|||</v>
          </cell>
          <cell r="C112" t="str">
            <v>V_KEYWORD_ISSR_208010891_TOT_CF</v>
          </cell>
        </row>
        <row r="114">
          <cell r="A114" t="str">
            <v>Vector|||208010891|||ISSR|||ASSOC_JV_ADDBK|||False|||</v>
          </cell>
          <cell r="C114" t="str">
            <v>V_KEYWORD_ISSR_208010891_ASSOC_JV_ADDBK</v>
          </cell>
        </row>
        <row r="115">
          <cell r="A115" t="str">
            <v>Vector|||208010891|||ISSR|||PL_SALE_ASSETS|||False|||</v>
          </cell>
          <cell r="C115" t="str">
            <v>V_KEYWORD_ISSR_208010891_PL_SALE_ASSETS</v>
          </cell>
        </row>
        <row r="116">
          <cell r="A116" t="str">
            <v>Vector|||208010891|||ISSR|||OTH_NONCASH_ADJ|||False|||</v>
          </cell>
          <cell r="C116" t="str">
            <v>V_KEYWORD_ISSR_208010891_OTH_NONCASH_ADJ</v>
          </cell>
        </row>
        <row r="117">
          <cell r="A117" t="str">
            <v>Vector|||208010891|||ISSR|||OTH_DACF_ADJ|||False|||</v>
          </cell>
          <cell r="C117" t="str">
            <v>V_KEYWORD_ISSR_208010891_OTH_DACF_ADJ</v>
          </cell>
        </row>
        <row r="118">
          <cell r="A118" t="str">
            <v>Vector|||208010891|||ISSR|||CHG_DEF_TAX_CF|||False|||</v>
          </cell>
          <cell r="C118" t="str">
            <v>V_KEYWORD_ISSR_208010891_CHG_DEF_TAX_CF</v>
          </cell>
        </row>
        <row r="119">
          <cell r="A119" t="str">
            <v>Vector|||208010891|||ISSR|||OTH_ADJ_CASH_TAX|||False|||</v>
          </cell>
          <cell r="C119" t="str">
            <v>V_KEYWORD_ISSR_208010891_OTH_ADJ_CASH_TAX</v>
          </cell>
        </row>
        <row r="120">
          <cell r="A120" t="str">
            <v>Vector|||208010891|||ISSR|||CASH_INT_EXP|||False|||</v>
          </cell>
          <cell r="C120" t="str">
            <v>V_KEYWORD_ISSR_208010891_CASH_INT_EXP</v>
          </cell>
        </row>
        <row r="121">
          <cell r="A121" t="str">
            <v>Vector|||208010891|||ISSR|||CASH_TAX_EXP|||False|||</v>
          </cell>
          <cell r="C121" t="str">
            <v>V_KEYWORD_ISSR_208010891_CASH_TAX_EXP</v>
          </cell>
        </row>
        <row r="122">
          <cell r="A122" t="str">
            <v>Vector|||208010891|||ISSR|||DIVDS_ASSOC_JV|||False|||</v>
          </cell>
          <cell r="C122" t="str">
            <v>V_KEYWORD_ISSR_208010891_DIVDS_ASSOC_JV</v>
          </cell>
        </row>
        <row r="123">
          <cell r="A123" t="str">
            <v>Vector|||208010891|||ISSR|||CAPEX_MAINTENANCE|||False|||</v>
          </cell>
          <cell r="C123" t="str">
            <v>V_KEYWORD_ISSR_208010891_CAPEX_MAINTENANCE</v>
          </cell>
        </row>
        <row r="124">
          <cell r="A124" t="str">
            <v>Vector|||208010891|||ISSR|||CAPEX_EXPANSION|||False|||</v>
          </cell>
          <cell r="C124" t="str">
            <v>V_KEYWORD_ISSR_208010891_CAPEX_EXPANSION</v>
          </cell>
        </row>
        <row r="125">
          <cell r="A125" t="str">
            <v>Vector|||208010891|||ISSR|||NONPPE_CAPEX|||False|||</v>
          </cell>
          <cell r="C125" t="str">
            <v>V_KEYWORD_ISSR_208010891_NONPPE_CAPEX</v>
          </cell>
        </row>
        <row r="126">
          <cell r="A126" t="str">
            <v>Vector|||208010891|||ISSR|||DIVDS_PD_MINORITIES|||False|||</v>
          </cell>
          <cell r="C126" t="str">
            <v>V_KEYWORD_ISSR_208010891_DIVDS_PD_MINORITIES</v>
          </cell>
        </row>
        <row r="128">
          <cell r="A128" t="str">
            <v>Vector|||208010891|||ISSR|||EMPLOYEES|||False|||</v>
          </cell>
          <cell r="C128" t="str">
            <v>V_KEYWORD_ISSR_208010891_EMPLOYEES</v>
          </cell>
        </row>
        <row r="129">
          <cell r="A129" t="str">
            <v>Vector|||208010891|||ISSR|||AVG_HSHLD_INC_CUST|||False|||</v>
          </cell>
          <cell r="C129" t="str">
            <v>V_KEYWORD_ISSR_208010891_AVG_HSHLD_INC_CUST</v>
          </cell>
        </row>
        <row r="130">
          <cell r="A130" t="str">
            <v>Vector|||208010891|||ISSR|||AVG_AGE_CUST|||False|||</v>
          </cell>
          <cell r="C130" t="str">
            <v>V_KEYWORD_ISSR_208010891_AVG_AGE_CUST</v>
          </cell>
        </row>
        <row r="132">
          <cell r="A132" t="str">
            <v>Vector|||208010891|||ISSR|||RETAIL_SSS_PCT_CHG|||False|||</v>
          </cell>
          <cell r="C132" t="str">
            <v>V_KEYWORD_ISSR_208010891_RETAIL_SSS_PCT_CHG</v>
          </cell>
        </row>
        <row r="133">
          <cell r="A133" t="str">
            <v>Vector|||208010891|||ISSR|||RETAIL_NUM_STORES|||False|||</v>
          </cell>
          <cell r="C133" t="str">
            <v>V_KEYWORD_ISSR_208010891_RETAIL_NUM_STORES</v>
          </cell>
        </row>
        <row r="134">
          <cell r="A134" t="str">
            <v>Vector|||208010891|||ISSR|||RETAIL_SALES_AVG_STORE|||False|||</v>
          </cell>
          <cell r="C134" t="str">
            <v>V_KEYWORD_ISSR_208010891_RETAIL_SALES_AVG_STORE</v>
          </cell>
        </row>
        <row r="135">
          <cell r="A135" t="str">
            <v>Vector|||208010891|||ISSR|||RETAIL_SQ_FT|||False|||</v>
          </cell>
          <cell r="C135" t="str">
            <v>V_KEYWORD_ISSR_208010891_RETAIL_SQ_FT</v>
          </cell>
        </row>
        <row r="136">
          <cell r="A136" t="str">
            <v>Vector|||208010891|||ISSR|||RETAIL_SALES_AVG_SQFT|||False|||</v>
          </cell>
          <cell r="C136" t="str">
            <v>V_KEYWORD_ISSR_208010891_RETAIL_SALES_AVG_SQFT</v>
          </cell>
        </row>
        <row r="138">
          <cell r="A138" t="str">
            <v>Vector|||208010891|||ISSR|||SALES_CANADA|||False|||</v>
          </cell>
          <cell r="C138" t="str">
            <v>V_KEYWORD_ISSR_208010891_SALES_CANADA</v>
          </cell>
        </row>
        <row r="139">
          <cell r="A139" t="str">
            <v>Vector|||208010891|||ISSR|||SALES_US|||False|||</v>
          </cell>
          <cell r="C139" t="str">
            <v>V_KEYWORD_ISSR_208010891_SALES_US</v>
          </cell>
        </row>
        <row r="140">
          <cell r="A140" t="str">
            <v>Vector|||208010891|||ISSR|||SALES_OTH_NO_AMER|||False|||</v>
          </cell>
          <cell r="C140" t="str">
            <v>V_KEYWORD_ISSR_208010891_SALES_OTH_NO_AMER</v>
          </cell>
        </row>
        <row r="141">
          <cell r="A141" t="str">
            <v>Vector|||208010891|||ISSR|||SALES_ARGENTINA|||False|||</v>
          </cell>
          <cell r="C141" t="str">
            <v>V_KEYWORD_ISSR_208010891_SALES_ARGENTINA</v>
          </cell>
        </row>
        <row r="142">
          <cell r="A142" t="str">
            <v>Vector|||208010891|||ISSR|||SALES_BRAZIL|||False|||</v>
          </cell>
          <cell r="C142" t="str">
            <v>V_KEYWORD_ISSR_208010891_SALES_BRAZIL</v>
          </cell>
        </row>
        <row r="143">
          <cell r="A143" t="str">
            <v>Vector|||208010891|||ISSR|||SALES_CHILE|||False|||</v>
          </cell>
          <cell r="C143" t="str">
            <v>V_KEYWORD_ISSR_208010891_SALES_CHILE</v>
          </cell>
        </row>
        <row r="144">
          <cell r="A144" t="str">
            <v>Vector|||208010891|||ISSR|||SALES_COLOMBIA|||False|||</v>
          </cell>
          <cell r="C144" t="str">
            <v>V_KEYWORD_ISSR_208010891_SALES_COLOMBIA</v>
          </cell>
        </row>
        <row r="145">
          <cell r="A145" t="str">
            <v>Vector|||208010891|||ISSR|||SALES_MEXICO|||False|||</v>
          </cell>
          <cell r="C145" t="str">
            <v>V_KEYWORD_ISSR_208010891_SALES_MEXICO</v>
          </cell>
        </row>
        <row r="146">
          <cell r="A146" t="str">
            <v>Vector|||208010891|||ISSR|||SALES_VENEZUELA|||False|||</v>
          </cell>
          <cell r="C146" t="str">
            <v>V_KEYWORD_ISSR_208010891_SALES_VENEZUELA</v>
          </cell>
        </row>
        <row r="147">
          <cell r="A147" t="str">
            <v>Vector|||208010891|||ISSR|||SALES_OTH_LATAM|||False|||</v>
          </cell>
          <cell r="C147" t="str">
            <v>V_KEYWORD_ISSR_208010891_SALES_OTH_LATAM</v>
          </cell>
        </row>
        <row r="148">
          <cell r="A148" t="str">
            <v>Vector|||208010891|||ISSR|||SALES_AUSTRIA|||False|||</v>
          </cell>
          <cell r="C148" t="str">
            <v>V_KEYWORD_ISSR_208010891_SALES_AUSTRIA</v>
          </cell>
        </row>
        <row r="149">
          <cell r="A149" t="str">
            <v>Vector|||208010891|||ISSR|||SALES_BEL|||False|||</v>
          </cell>
          <cell r="C149" t="str">
            <v>V_KEYWORD_ISSR_208010891_SALES_BEL</v>
          </cell>
        </row>
        <row r="150">
          <cell r="A150" t="str">
            <v>Vector|||208010891|||ISSR|||SALES_FRA|||False|||</v>
          </cell>
          <cell r="C150" t="str">
            <v>V_KEYWORD_ISSR_208010891_SALES_FRA</v>
          </cell>
        </row>
        <row r="151">
          <cell r="A151" t="str">
            <v>Vector|||208010891|||ISSR|||SALES_GER|||False|||</v>
          </cell>
          <cell r="C151" t="str">
            <v>V_KEYWORD_ISSR_208010891_SALES_GER</v>
          </cell>
        </row>
        <row r="152">
          <cell r="A152" t="str">
            <v>Vector|||208010891|||ISSR|||SALES_GRE|||False|||</v>
          </cell>
          <cell r="C152" t="str">
            <v>V_KEYWORD_ISSR_208010891_SALES_GRE</v>
          </cell>
        </row>
        <row r="153">
          <cell r="A153" t="str">
            <v>Vector|||208010891|||ISSR|||SALES_IRE|||False|||</v>
          </cell>
          <cell r="C153" t="str">
            <v>V_KEYWORD_ISSR_208010891_SALES_IRE</v>
          </cell>
        </row>
        <row r="154">
          <cell r="A154" t="str">
            <v>Vector|||208010891|||ISSR|||SALES_ITA|||False|||</v>
          </cell>
          <cell r="C154" t="str">
            <v>V_KEYWORD_ISSR_208010891_SALES_ITA</v>
          </cell>
        </row>
        <row r="155">
          <cell r="A155" t="str">
            <v>Vector|||208010891|||ISSR|||SALES_NETH|||False|||</v>
          </cell>
          <cell r="C155" t="str">
            <v>V_KEYWORD_ISSR_208010891_SALES_NETH</v>
          </cell>
        </row>
        <row r="156">
          <cell r="A156" t="str">
            <v>Vector|||208010891|||ISSR|||SALES_NOR|||False|||</v>
          </cell>
          <cell r="C156" t="str">
            <v>V_KEYWORD_ISSR_208010891_SALES_NOR</v>
          </cell>
        </row>
        <row r="157">
          <cell r="A157" t="str">
            <v>Vector|||208010891|||ISSR|||SALES_POR|||False|||</v>
          </cell>
          <cell r="C157" t="str">
            <v>V_KEYWORD_ISSR_208010891_SALES_POR</v>
          </cell>
        </row>
        <row r="158">
          <cell r="A158" t="str">
            <v>Vector|||208010891|||ISSR|||SALES_SPA|||False|||</v>
          </cell>
          <cell r="C158" t="str">
            <v>V_KEYWORD_ISSR_208010891_SALES_SPA</v>
          </cell>
        </row>
        <row r="159">
          <cell r="A159" t="str">
            <v>Vector|||208010891|||ISSR|||SALES_SWE|||False|||</v>
          </cell>
          <cell r="C159" t="str">
            <v>V_KEYWORD_ISSR_208010891_SALES_SWE</v>
          </cell>
        </row>
        <row r="160">
          <cell r="A160" t="str">
            <v>Vector|||208010891|||ISSR|||SALES_SWIT|||False|||</v>
          </cell>
          <cell r="C160" t="str">
            <v>V_KEYWORD_ISSR_208010891_SALES_SWIT</v>
          </cell>
        </row>
        <row r="161">
          <cell r="A161" t="str">
            <v>Vector|||208010891|||ISSR|||SALES_UK|||False|||</v>
          </cell>
          <cell r="C161" t="str">
            <v>V_KEYWORD_ISSR_208010891_SALES_UK</v>
          </cell>
        </row>
        <row r="162">
          <cell r="A162" t="str">
            <v>Vector|||208010891|||ISSR|||SALES_OTH_WEST_EURO|||False|||</v>
          </cell>
          <cell r="C162" t="str">
            <v>V_KEYWORD_ISSR_208010891_SALES_OTH_WEST_EURO</v>
          </cell>
        </row>
        <row r="163">
          <cell r="A163" t="str">
            <v>Vector|||208010891|||ISSR|||SALES_POLAND|||False|||</v>
          </cell>
          <cell r="C163" t="str">
            <v>V_KEYWORD_ISSR_208010891_SALES_POLAND</v>
          </cell>
        </row>
        <row r="164">
          <cell r="A164" t="str">
            <v>Vector|||208010891|||ISSR|||SALES_RUSSIA|||False|||</v>
          </cell>
          <cell r="C164" t="str">
            <v>V_KEYWORD_ISSR_208010891_SALES_RUSSIA</v>
          </cell>
        </row>
        <row r="165">
          <cell r="A165" t="str">
            <v>Vector|||208010891|||ISSR|||SALES_TURKEY|||False|||</v>
          </cell>
          <cell r="C165" t="str">
            <v>V_KEYWORD_ISSR_208010891_SALES_TURKEY</v>
          </cell>
        </row>
        <row r="166">
          <cell r="A166" t="str">
            <v>Vector|||208010891|||ISSR|||SALES_OTH_CEE|||False|||</v>
          </cell>
          <cell r="C166" t="str">
            <v>V_KEYWORD_ISSR_208010891_SALES_OTH_CEE</v>
          </cell>
        </row>
        <row r="167">
          <cell r="A167" t="str">
            <v>Vector|||208010891|||ISSR|||SALES_SAUDI_ARABIA|||False|||</v>
          </cell>
          <cell r="C167" t="str">
            <v>V_KEYWORD_ISSR_208010891_SALES_SAUDI_ARABIA</v>
          </cell>
        </row>
        <row r="168">
          <cell r="A168" t="str">
            <v>Vector|||208010891|||ISSR|||SALES_UAE|||False|||</v>
          </cell>
          <cell r="C168" t="str">
            <v>V_KEYWORD_ISSR_208010891_SALES_UAE</v>
          </cell>
        </row>
        <row r="169">
          <cell r="A169" t="str">
            <v>Vector|||208010891|||ISSR|||SALES_OTH_ME|||False|||</v>
          </cell>
          <cell r="C169" t="str">
            <v>V_KEYWORD_ISSR_208010891_SALES_OTH_ME</v>
          </cell>
        </row>
        <row r="170">
          <cell r="A170" t="str">
            <v>Vector|||208010891|||ISSR|||SALES_NIGERIA|||False|||</v>
          </cell>
          <cell r="C170" t="str">
            <v>V_KEYWORD_ISSR_208010891_SALES_NIGERIA</v>
          </cell>
        </row>
        <row r="171">
          <cell r="A171" t="str">
            <v>Vector|||208010891|||ISSR|||SALES_SO_AFRICA|||False|||</v>
          </cell>
          <cell r="C171" t="str">
            <v>V_KEYWORD_ISSR_208010891_SALES_SO_AFRICA</v>
          </cell>
        </row>
        <row r="172">
          <cell r="A172" t="str">
            <v>Vector|||208010891|||ISSR|||SALES_OTH_AFRICA|||False|||</v>
          </cell>
          <cell r="C172" t="str">
            <v>V_KEYWORD_ISSR_208010891_SALES_OTH_AFRICA</v>
          </cell>
        </row>
        <row r="173">
          <cell r="A173" t="str">
            <v>Vector|||208010891|||ISSR|||SALES_HONG_KONG|||False|||</v>
          </cell>
          <cell r="C173" t="str">
            <v>V_KEYWORD_ISSR_208010891_SALES_HONG_KONG</v>
          </cell>
        </row>
        <row r="174">
          <cell r="A174" t="str">
            <v>Vector|||208010891|||ISSR|||SALES_JAPAN|||False|||</v>
          </cell>
          <cell r="C174" t="str">
            <v>V_KEYWORD_ISSR_208010891_SALES_JAPAN</v>
          </cell>
        </row>
        <row r="175">
          <cell r="A175" t="str">
            <v>Vector|||208010891|||ISSR|||SALES_SINGAPORE|||False|||</v>
          </cell>
          <cell r="C175" t="str">
            <v>V_KEYWORD_ISSR_208010891_SALES_SINGAPORE</v>
          </cell>
        </row>
        <row r="176">
          <cell r="A176" t="str">
            <v>Vector|||208010891|||ISSR|||SALES_SK|||False|||</v>
          </cell>
          <cell r="C176" t="str">
            <v>V_KEYWORD_ISSR_208010891_SALES_SK</v>
          </cell>
        </row>
        <row r="177">
          <cell r="A177" t="str">
            <v>Vector|||208010891|||ISSR|||SALES_TAIWAN|||False|||</v>
          </cell>
          <cell r="C177" t="str">
            <v>V_KEYWORD_ISSR_208010891_SALES_TAIWAN</v>
          </cell>
        </row>
        <row r="178">
          <cell r="A178" t="str">
            <v>Vector|||208010891|||ISSR|||SALES_OTH_DEV_ASIA|||False|||</v>
          </cell>
          <cell r="C178" t="str">
            <v>V_KEYWORD_ISSR_208010891_SALES_OTH_DEV_ASIA</v>
          </cell>
        </row>
        <row r="179">
          <cell r="A179" t="str">
            <v>Vector|||208010891|||ISSR|||SALES_CHINA|||False|||</v>
          </cell>
          <cell r="C179" t="str">
            <v>V_KEYWORD_ISSR_208010891_SALES_CHINA</v>
          </cell>
        </row>
        <row r="180">
          <cell r="A180" t="str">
            <v>Vector|||208010891|||ISSR|||SALES_INDIA|||False|||</v>
          </cell>
          <cell r="C180" t="str">
            <v>V_KEYWORD_ISSR_208010891_SALES_INDIA</v>
          </cell>
        </row>
        <row r="181">
          <cell r="A181" t="str">
            <v>Vector|||208010891|||ISSR|||SALES_INDONESIA|||False|||</v>
          </cell>
          <cell r="C181" t="str">
            <v>V_KEYWORD_ISSR_208010891_SALES_INDONESIA</v>
          </cell>
        </row>
        <row r="182">
          <cell r="A182" t="str">
            <v>Vector|||208010891|||ISSR|||SALES_THAILAND|||False|||</v>
          </cell>
          <cell r="C182" t="str">
            <v>V_KEYWORD_ISSR_208010891_SALES_THAILAND</v>
          </cell>
        </row>
        <row r="183">
          <cell r="A183" t="str">
            <v>Vector|||208010891|||ISSR|||SALES_OTH_EMERG_ASIA|||False|||</v>
          </cell>
          <cell r="C183" t="str">
            <v>V_KEYWORD_ISSR_208010891_SALES_OTH_EMERG_ASIA</v>
          </cell>
        </row>
        <row r="184">
          <cell r="A184" t="str">
            <v>Vector|||208010891|||ISSR|||SALES_AUSTRA|||False|||</v>
          </cell>
          <cell r="C184" t="str">
            <v>V_KEYWORD_ISSR_208010891_SALES_AUSTRA</v>
          </cell>
        </row>
        <row r="185">
          <cell r="A185" t="str">
            <v>Vector|||208010891|||ISSR|||SALES_NZ|||False|||</v>
          </cell>
          <cell r="C185" t="str">
            <v>V_KEYWORD_ISSR_208010891_SALES_NZ</v>
          </cell>
        </row>
        <row r="186">
          <cell r="A186" t="str">
            <v>Vector|||208010891|||ISSR|||SALES_OTHER|||False|||</v>
          </cell>
          <cell r="C186" t="str">
            <v>V_KEYWORD_ISSR_208010891_SALES_OTHER</v>
          </cell>
        </row>
        <row r="187">
          <cell r="A187" t="str">
            <v>Vector|||208010891|||ISSR|||COGS_PCT_US|||False|||</v>
          </cell>
          <cell r="C187" t="str">
            <v>V_KEYWORD_ISSR_208010891_COGS_PCT_US</v>
          </cell>
        </row>
        <row r="188">
          <cell r="A188" t="str">
            <v>Vector|||208010891|||ISSR|||COGS_PCT_ROW|||False|||</v>
          </cell>
          <cell r="C188" t="str">
            <v>V_KEYWORD_ISSR_208010891_COGS_PCT_ROW</v>
          </cell>
        </row>
        <row r="189">
          <cell r="A189" t="str">
            <v>Vector|||208010891|||ISSR|||SGA_PCT_US|||False|||</v>
          </cell>
          <cell r="C189" t="str">
            <v>V_KEYWORD_ISSR_208010891_SGA_PCT_US</v>
          </cell>
        </row>
        <row r="190">
          <cell r="A190" t="str">
            <v>Vector|||208010891|||ISSR|||SGA_PCT_ROW|||False|||</v>
          </cell>
          <cell r="C190" t="str">
            <v>V_KEYWORD_ISSR_208010891_SGA_PCT_ROW</v>
          </cell>
        </row>
        <row r="191">
          <cell r="A191" t="str">
            <v>Vector|||208010891|||ISSR|||SALES_CONS|||False|||</v>
          </cell>
          <cell r="C191" t="str">
            <v>V_KEYWORD_ISSR_208010891_SALES_CONS</v>
          </cell>
        </row>
        <row r="192">
          <cell r="A192" t="str">
            <v>Vector|||208010891|||ISSR|||SALES_IND|||False|||</v>
          </cell>
          <cell r="C192" t="str">
            <v>V_KEYWORD_ISSR_208010891_SALES_IND</v>
          </cell>
        </row>
        <row r="193">
          <cell r="A193" t="str">
            <v>Vector|||208010891|||ISSR|||SALES_GOV|||False|||</v>
          </cell>
          <cell r="C193" t="str">
            <v>V_KEYWORD_ISSR_208010891_SALES_GOV</v>
          </cell>
        </row>
        <row r="194">
          <cell r="A194" t="str">
            <v>Vector|||208010891|||ISSR|||SALES_FINAN|||False|||</v>
          </cell>
          <cell r="C194" t="str">
            <v>V_KEYWORD_ISSR_208010891_SALES_FINAN</v>
          </cell>
        </row>
        <row r="195">
          <cell r="A195" t="str">
            <v>Vector|||208010891|||ISSR|||SALES_OIL_GAS|||False|||</v>
          </cell>
          <cell r="C195" t="str">
            <v>V_KEYWORD_ISSR_208010891_SALES_OIL_GAS</v>
          </cell>
        </row>
        <row r="196">
          <cell r="A196" t="str">
            <v>Vector|||208010891|||ISSR|||SALES_SMB|||False|||</v>
          </cell>
          <cell r="C196" t="str">
            <v>V_KEYWORD_ISSR_208010891_SALES_SMB</v>
          </cell>
        </row>
        <row r="197">
          <cell r="A197" t="str">
            <v>Vector|||208010891|||ISSR|||CASH_PCT_OS_US|||False|||</v>
          </cell>
          <cell r="C197" t="str">
            <v>V_KEYWORD_ISSR_208010891_CASH_PCT_OS_US</v>
          </cell>
        </row>
        <row r="198">
          <cell r="A198" t="str">
            <v>Vector|||208010891|||ISSR|||REV_FIN_SEGMENT|||False|||</v>
          </cell>
          <cell r="C198" t="str">
            <v>V_KEYWORD_ISSR_208010891_REV_FIN_SEGMENT</v>
          </cell>
        </row>
        <row r="199">
          <cell r="A199" t="str">
            <v>Vector|||208010891|||ISSR|||EBIT_FIN_SEGMENT|||False|||</v>
          </cell>
          <cell r="C199" t="str">
            <v>V_KEYWORD_ISSR_208010891_EBIT_FIN_SEGMENT</v>
          </cell>
        </row>
        <row r="201">
          <cell r="A201" t="str">
            <v>Vector|||208010891|||ISSR|||SALES_OIL_PETRO_FUEL|||False|||</v>
          </cell>
          <cell r="C201" t="str">
            <v>V_KEYWORD_ISSR_208010891_SALES_OIL_PETRO_FUEL</v>
          </cell>
        </row>
        <row r="202">
          <cell r="A202" t="str">
            <v>Vector|||208010891|||ISSR|||SALES_STEEL|||False|||</v>
          </cell>
          <cell r="C202" t="str">
            <v>V_KEYWORD_ISSR_208010891_SALES_STEEL</v>
          </cell>
        </row>
        <row r="203">
          <cell r="A203" t="str">
            <v>Vector|||208010891|||ISSR|||SALES_PAPER_PULP|||False|||</v>
          </cell>
          <cell r="C203" t="str">
            <v>V_KEYWORD_ISSR_208010891_SALES_PAPER_PULP</v>
          </cell>
        </row>
        <row r="204">
          <cell r="A204" t="str">
            <v>Vector|||208010891|||ISSR|||SALES_LUMBER|||False|||</v>
          </cell>
          <cell r="C204" t="str">
            <v>V_KEYWORD_ISSR_208010891_SALES_LUMBER</v>
          </cell>
        </row>
        <row r="205">
          <cell r="A205" t="str">
            <v>Vector|||208010891|||ISSR|||SALES_GLASS|||False|||</v>
          </cell>
          <cell r="C205" t="str">
            <v>V_KEYWORD_ISSR_208010891_SALES_GLASS</v>
          </cell>
        </row>
        <row r="206">
          <cell r="A206" t="str">
            <v>Vector|||208010891|||ISSR|||SALES_CEMENT|||False|||</v>
          </cell>
          <cell r="C206" t="str">
            <v>V_KEYWORD_ISSR_208010891_SALES_CEMENT</v>
          </cell>
        </row>
        <row r="207">
          <cell r="A207" t="str">
            <v>Vector|||208010891|||ISSR|||SALES_TOBACCO_LEAF|||False|||</v>
          </cell>
          <cell r="C207" t="str">
            <v>V_KEYWORD_ISSR_208010891_SALES_TOBACCO_LEAF</v>
          </cell>
        </row>
        <row r="208">
          <cell r="A208" t="str">
            <v>Vector|||208010891|||ISSR|||SALES_OTH_COMMODITY|||False|||</v>
          </cell>
          <cell r="C208" t="str">
            <v>V_KEYWORD_ISSR_208010891_SALES_OTH_COMMODITY</v>
          </cell>
        </row>
        <row r="209">
          <cell r="A209" t="str">
            <v>Vector|||208010891|||ISSR|||SALES_OTH_SALES_SOURCES|||False|||</v>
          </cell>
          <cell r="C209" t="str">
            <v>V_KEYWORD_ISSR_208010891_SALES_OTH_SALES_SOURCES</v>
          </cell>
        </row>
        <row r="211">
          <cell r="A211" t="str">
            <v>Vector|||208010891|||ISSR|||EXP_OIL_PETRO_FUEL|||False|||</v>
          </cell>
          <cell r="C211" t="str">
            <v>V_KEYWORD_ISSR_208010891_EXP_OIL_PETRO_FUEL</v>
          </cell>
        </row>
        <row r="212">
          <cell r="A212" t="str">
            <v>Vector|||208010891|||ISSR|||EXP_OIL_DERIV_NGLS_PLASTICS|||False|||</v>
          </cell>
          <cell r="C212" t="str">
            <v>V_KEYWORD_ISSR_208010891_EXP_OIL_DERIV_NGLS_PLASTICS</v>
          </cell>
        </row>
        <row r="213">
          <cell r="A213" t="str">
            <v>Vector|||208010891|||ISSR|||EXP_GOLD|||False|||</v>
          </cell>
          <cell r="C213" t="str">
            <v>V_KEYWORD_ISSR_208010891_EXP_GOLD</v>
          </cell>
        </row>
        <row r="214">
          <cell r="A214" t="str">
            <v>Vector|||208010891|||ISSR|||EXP_COPPER|||False|||</v>
          </cell>
          <cell r="C214" t="str">
            <v>V_KEYWORD_ISSR_208010891_EXP_COPPER</v>
          </cell>
        </row>
        <row r="215">
          <cell r="A215" t="str">
            <v>Vector|||208010891|||ISSR|||EXP_SILVER|||False|||</v>
          </cell>
          <cell r="C215" t="str">
            <v>V_KEYWORD_ISSR_208010891_EXP_SILVER</v>
          </cell>
        </row>
        <row r="216">
          <cell r="A216" t="str">
            <v>Vector|||208010891|||ISSR|||EXP_PLATINUM|||False|||</v>
          </cell>
          <cell r="C216" t="str">
            <v>V_KEYWORD_ISSR_208010891_EXP_PLATINUM</v>
          </cell>
        </row>
        <row r="217">
          <cell r="A217" t="str">
            <v>Vector|||208010891|||ISSR|||EXP_ALUMINIUM|||False|||</v>
          </cell>
          <cell r="C217" t="str">
            <v>V_KEYWORD_ISSR_208010891_EXP_ALUMINIUM</v>
          </cell>
        </row>
        <row r="218">
          <cell r="A218" t="str">
            <v>Vector|||208010891|||ISSR|||EXP_DIAMONDS|||False|||</v>
          </cell>
          <cell r="C218" t="str">
            <v>V_KEYWORD_ISSR_208010891_EXP_DIAMONDS</v>
          </cell>
        </row>
        <row r="219">
          <cell r="A219" t="str">
            <v>Vector|||208010891|||ISSR|||EXP_PAPER_PULP|||False|||</v>
          </cell>
          <cell r="C219" t="str">
            <v>V_KEYWORD_ISSR_208010891_EXP_PAPER_PULP</v>
          </cell>
        </row>
        <row r="220">
          <cell r="A220" t="str">
            <v>Vector|||208010891|||ISSR|||EXP_WHEAT|||False|||</v>
          </cell>
          <cell r="C220" t="str">
            <v>V_KEYWORD_ISSR_208010891_EXP_WHEAT</v>
          </cell>
        </row>
        <row r="221">
          <cell r="A221" t="str">
            <v>Vector|||208010891|||ISSR|||EXP_SUGAR|||False|||</v>
          </cell>
          <cell r="C221" t="str">
            <v>V_KEYWORD_ISSR_208010891_EXP_SUGAR</v>
          </cell>
        </row>
        <row r="222">
          <cell r="A222" t="str">
            <v>Vector|||208010891|||ISSR|||EXP_SOYBEAN|||False|||</v>
          </cell>
          <cell r="C222" t="str">
            <v>V_KEYWORD_ISSR_208010891_EXP_SOYBEAN</v>
          </cell>
        </row>
        <row r="223">
          <cell r="A223" t="str">
            <v>Vector|||208010891|||ISSR|||EXP_CORN|||False|||</v>
          </cell>
          <cell r="C223" t="str">
            <v>V_KEYWORD_ISSR_208010891_EXP_CORN</v>
          </cell>
        </row>
        <row r="224">
          <cell r="A224" t="str">
            <v>Vector|||208010891|||ISSR|||EXP_COTTON|||False|||</v>
          </cell>
          <cell r="C224" t="str">
            <v>V_KEYWORD_ISSR_208010891_EXP_COTTON</v>
          </cell>
        </row>
        <row r="225">
          <cell r="A225" t="str">
            <v>Vector|||208010891|||ISSR|||EXP_COFFEE|||False|||</v>
          </cell>
          <cell r="C225" t="str">
            <v>V_KEYWORD_ISSR_208010891_EXP_COFFEE</v>
          </cell>
        </row>
        <row r="226">
          <cell r="A226" t="str">
            <v>Vector|||208010891|||ISSR|||EXP_COCOA|||False|||</v>
          </cell>
          <cell r="C226" t="str">
            <v>V_KEYWORD_ISSR_208010891_EXP_COCOA</v>
          </cell>
        </row>
        <row r="227">
          <cell r="A227" t="str">
            <v>Vector|||208010891|||ISSR|||EXP_BEEF|||False|||</v>
          </cell>
          <cell r="C227" t="str">
            <v>V_KEYWORD_ISSR_208010891_EXP_BEEF</v>
          </cell>
        </row>
        <row r="228">
          <cell r="A228" t="str">
            <v>Vector|||208010891|||ISSR|||EXP_PORK|||False|||</v>
          </cell>
          <cell r="C228" t="str">
            <v>V_KEYWORD_ISSR_208010891_EXP_PORK</v>
          </cell>
        </row>
        <row r="229">
          <cell r="A229" t="str">
            <v>Vector|||208010891|||ISSR|||EXP_CHICKEN|||False|||</v>
          </cell>
          <cell r="C229" t="str">
            <v>V_KEYWORD_ISSR_208010891_EXP_CHICKEN</v>
          </cell>
        </row>
        <row r="230">
          <cell r="A230" t="str">
            <v>Vector|||208010891|||ISSR|||EXP_DAIRY|||False|||</v>
          </cell>
          <cell r="C230" t="str">
            <v>V_KEYWORD_ISSR_208010891_EXP_DAIRY</v>
          </cell>
        </row>
        <row r="231">
          <cell r="A231" t="str">
            <v>Vector|||208010891|||ISSR|||EXP_NUTS|||False|||</v>
          </cell>
          <cell r="C231" t="str">
            <v>V_KEYWORD_ISSR_208010891_EXP_NUTS</v>
          </cell>
        </row>
        <row r="232">
          <cell r="A232" t="str">
            <v>Vector|||208010891|||ISSR|||EXP_PALM_OIL|||False|||</v>
          </cell>
          <cell r="C232" t="str">
            <v>V_KEYWORD_ISSR_208010891_EXP_PALM_OIL</v>
          </cell>
        </row>
        <row r="233">
          <cell r="A233" t="str">
            <v>Vector|||208010891|||ISSR|||EXP_TOBACCO_LEAF|||False|||</v>
          </cell>
          <cell r="C233" t="str">
            <v>V_KEYWORD_ISSR_208010891_EXP_TOBACCO_LEAF</v>
          </cell>
        </row>
        <row r="234">
          <cell r="A234" t="str">
            <v>Vector|||208010891|||ISSR|||EXP_WATER|||False|||</v>
          </cell>
          <cell r="C234" t="str">
            <v>V_KEYWORD_ISSR_208010891_EXP_WATER</v>
          </cell>
        </row>
        <row r="235">
          <cell r="A235" t="str">
            <v>Vector|||208010891|||ISSR|||EXP_OTH_COMMODITY|||False|||</v>
          </cell>
          <cell r="C235" t="str">
            <v>V_KEYWORD_ISSR_208010891_EXP_OTH_COMMODITY</v>
          </cell>
        </row>
        <row r="236">
          <cell r="A236" t="str">
            <v>Vector|||208010891|||ISSR|||EXP_OTH_COST|||False|||</v>
          </cell>
          <cell r="C236" t="str">
            <v>V_KEYWORD_ISSR_208010891_EXP_OTH_COST</v>
          </cell>
        </row>
        <row r="238">
          <cell r="A238" t="str">
            <v>Vector|||208010891|||ISSR|||SALES_FX_GPB|||False|||</v>
          </cell>
          <cell r="C238" t="str">
            <v>V_KEYWORD_ISSR_208010891_SALES_FX_GPB</v>
          </cell>
        </row>
        <row r="239">
          <cell r="A239" t="str">
            <v>Vector|||208010891|||ISSR|||SALES_FX_EUR|||False|||</v>
          </cell>
          <cell r="C239" t="str">
            <v>V_KEYWORD_ISSR_208010891_SALES_FX_EUR</v>
          </cell>
        </row>
        <row r="240">
          <cell r="A240" t="str">
            <v>Vector|||208010891|||ISSR|||SALES_FX_RUB|||False|||</v>
          </cell>
          <cell r="C240" t="str">
            <v>V_KEYWORD_ISSR_208010891_SALES_FX_RUB</v>
          </cell>
        </row>
        <row r="241">
          <cell r="A241" t="str">
            <v>Vector|||208010891|||ISSR|||SALES_FX_USD|||False|||</v>
          </cell>
          <cell r="C241" t="str">
            <v>V_KEYWORD_ISSR_208010891_SALES_FX_USD</v>
          </cell>
        </row>
        <row r="242">
          <cell r="A242" t="str">
            <v>Vector|||208010891|||ISSR|||SALES_FX_BRL|||False|||</v>
          </cell>
          <cell r="C242" t="str">
            <v>V_KEYWORD_ISSR_208010891_SALES_FX_BRL</v>
          </cell>
        </row>
        <row r="243">
          <cell r="A243" t="str">
            <v>Vector|||208010891|||ISSR|||SALES_FX_YEN|||False|||</v>
          </cell>
          <cell r="C243" t="str">
            <v>V_KEYWORD_ISSR_208010891_SALES_FX_YEN</v>
          </cell>
        </row>
        <row r="244">
          <cell r="A244" t="str">
            <v>Vector|||208010891|||ISSR|||SALES_FX_CNY|||False|||</v>
          </cell>
          <cell r="C244" t="str">
            <v>V_KEYWORD_ISSR_208010891_SALES_FX_CNY</v>
          </cell>
        </row>
        <row r="245">
          <cell r="A245" t="str">
            <v>Vector|||208010891|||ISSR|||SALES_FX_INR|||False|||</v>
          </cell>
          <cell r="C245" t="str">
            <v>V_KEYWORD_ISSR_208010891_SALES_FX_INR</v>
          </cell>
        </row>
        <row r="246">
          <cell r="A246" t="str">
            <v>Vector|||208010891|||ISSR|||SALES_FX_CAD|||False|||</v>
          </cell>
          <cell r="C246" t="str">
            <v>V_KEYWORD_ISSR_208010891_SALES_FX_CAD</v>
          </cell>
        </row>
        <row r="247">
          <cell r="A247" t="str">
            <v>Vector|||208010891|||ISSR|||SALES_FX_MXN|||False|||</v>
          </cell>
          <cell r="C247" t="str">
            <v>V_KEYWORD_ISSR_208010891_SALES_FX_MXN</v>
          </cell>
        </row>
        <row r="248">
          <cell r="A248" t="str">
            <v>Vector|||208010891|||ISSR|||SALES_FX_COP|||False|||</v>
          </cell>
          <cell r="C248" t="str">
            <v>V_KEYWORD_ISSR_208010891_SALES_FX_COP</v>
          </cell>
        </row>
        <row r="249">
          <cell r="A249" t="str">
            <v>Vector|||208010891|||ISSR|||SALES_FX_ARS|||False|||</v>
          </cell>
          <cell r="C249" t="str">
            <v>V_KEYWORD_ISSR_208010891_SALES_FX_ARS</v>
          </cell>
        </row>
        <row r="250">
          <cell r="A250" t="str">
            <v>Vector|||208010891|||ISSR|||SALES_FX_CLP|||False|||</v>
          </cell>
          <cell r="C250" t="str">
            <v>V_KEYWORD_ISSR_208010891_SALES_FX_CLP</v>
          </cell>
        </row>
        <row r="251">
          <cell r="A251" t="str">
            <v>Vector|||208010891|||ISSR|||SALES_FX_VEF|||False|||</v>
          </cell>
          <cell r="C251" t="str">
            <v>V_KEYWORD_ISSR_208010891_SALES_FX_VEF</v>
          </cell>
        </row>
        <row r="252">
          <cell r="A252" t="str">
            <v>Vector|||208010891|||ISSR|||SALES_FX_OTH|||False|||</v>
          </cell>
          <cell r="C252" t="str">
            <v>V_KEYWORD_ISSR_208010891_SALES_FX_OTH</v>
          </cell>
        </row>
        <row r="254">
          <cell r="A254" t="str">
            <v>Vector|||208010891|||ISSR|||SALES_TOT_AM|||False|||</v>
          </cell>
          <cell r="C254" t="str">
            <v>V_KEYWORD_ISSR_208010891_SALES_TOT_AM</v>
          </cell>
        </row>
        <row r="255">
          <cell r="A255" t="str">
            <v>Vector|||208010891|||ISSR|||SALES_OTH_AM|||False|||</v>
          </cell>
          <cell r="C255" t="str">
            <v>V_KEYWORD_ISSR_208010891_SALES_OTH_AM</v>
          </cell>
        </row>
        <row r="256">
          <cell r="A256" t="str">
            <v>Vector|||208010891|||ISSR|||SALES_TOT_EMEA|||False|||</v>
          </cell>
          <cell r="C256" t="str">
            <v>V_KEYWORD_ISSR_208010891_SALES_TOT_EMEA</v>
          </cell>
        </row>
        <row r="257">
          <cell r="A257" t="str">
            <v>Vector|||208010891|||ISSR|||SALES_EU_EX_UK|||False|||</v>
          </cell>
          <cell r="C257" t="str">
            <v>V_KEYWORD_ISSR_208010891_SALES_EU_EX_UK</v>
          </cell>
        </row>
        <row r="258">
          <cell r="A258" t="str">
            <v>Vector|||208010891|||ISSR|||SALES_CEE|||False|||</v>
          </cell>
          <cell r="C258" t="str">
            <v>V_KEYWORD_ISSR_208010891_SALES_CEE</v>
          </cell>
        </row>
        <row r="259">
          <cell r="A259" t="str">
            <v>Vector|||208010891|||ISSR|||SALES_ME|||False|||</v>
          </cell>
          <cell r="C259" t="str">
            <v>V_KEYWORD_ISSR_208010891_SALES_ME</v>
          </cell>
        </row>
        <row r="260">
          <cell r="A260" t="str">
            <v>Vector|||208010891|||ISSR|||SALES_TOT_AFRICA|||False|||</v>
          </cell>
          <cell r="C260" t="str">
            <v>V_KEYWORD_ISSR_208010891_SALES_TOT_AFRICA</v>
          </cell>
        </row>
        <row r="261">
          <cell r="A261" t="str">
            <v>Vector|||208010891|||ISSR|||SALES_OTH_EMEA|||False|||</v>
          </cell>
          <cell r="C261" t="str">
            <v>V_KEYWORD_ISSR_208010891_SALES_OTH_EMEA</v>
          </cell>
        </row>
        <row r="262">
          <cell r="A262" t="str">
            <v>Vector|||208010891|||ISSR|||SALES_TOT_ASIA|||False|||</v>
          </cell>
          <cell r="C262" t="str">
            <v>V_KEYWORD_ISSR_208010891_SALES_TOT_ASIA</v>
          </cell>
        </row>
        <row r="263">
          <cell r="A263" t="str">
            <v>Vector|||208010891|||ISSR|||SALES_OTH_AEJ|||False|||</v>
          </cell>
          <cell r="C263" t="str">
            <v>V_KEYWORD_ISSR_208010891_SALES_OTH_AEJ</v>
          </cell>
        </row>
        <row r="280">
          <cell r="A280" t="str">
            <v>Scalar|||200014205|||EQTY|||PUB_CURRENCY_ISO|||False|||</v>
          </cell>
          <cell r="C280" t="str">
            <v>V_KEYWORD_EQTY_200014205_PUB_CURRENCY_ISO</v>
          </cell>
        </row>
        <row r="281">
          <cell r="A281" t="str">
            <v>Scalar|||200014205|||EQTY|||PRICE_CURRENCY_ISO|||False|||</v>
          </cell>
          <cell r="C281" t="str">
            <v>V_KEYWORD_EQTY_200014205_PRICE_CURRENCY_ISO</v>
          </cell>
        </row>
        <row r="282">
          <cell r="A282" t="str">
            <v>Scalar|||200014205|||EQTY|||CURRENCY_ISO|||False|||</v>
          </cell>
          <cell r="C282" t="str">
            <v>V_KEYWORD_EQTY_200014205_CURRENCY_ISO</v>
          </cell>
        </row>
        <row r="284">
          <cell r="A284" t="str">
            <v>Scalar|||200014205|||EQTY|||AMER_LIST|||False|||</v>
          </cell>
          <cell r="C284" t="str">
            <v>V_KEYWORD_EQTY_200014205_AMER_LIST</v>
          </cell>
        </row>
        <row r="285">
          <cell r="A285" t="str">
            <v>Scalar|||200014205|||EQTY|||AMER_CONVICTION|||False|||</v>
          </cell>
          <cell r="C285" t="str">
            <v>V_KEYWORD_EQTY_200014205_AMER_CONVICTION</v>
          </cell>
        </row>
        <row r="286">
          <cell r="A286" t="str">
            <v>Scalar|||200014205|||EQTY|||LEGAL_RATING|||False|||</v>
          </cell>
          <cell r="C286" t="str">
            <v>V_KEYWORD_EQTY_200014205_LEGAL_RATING</v>
          </cell>
        </row>
        <row r="287">
          <cell r="A287" t="str">
            <v>Scalar|||200014205|||EQTY|||TARGET_PRICE|||False|||</v>
          </cell>
          <cell r="C287" t="str">
            <v>V_KEYWORD_EQTY_200014205_TARGET_PRICE</v>
          </cell>
          <cell r="E287" t="str">
            <v>ERROR</v>
          </cell>
        </row>
        <row r="288">
          <cell r="A288" t="str">
            <v>Scalar|||200014205|||EQTY|||TP_PERIOD|||False|||</v>
          </cell>
          <cell r="C288" t="str">
            <v>V_KEYWORD_EQTY_200014205_TP_PERIOD</v>
          </cell>
        </row>
        <row r="289">
          <cell r="A289" t="str">
            <v>Scalar|||200014205|||EQTY|||TARGET_PRICE_FUNDAMENTAL|||False|||</v>
          </cell>
          <cell r="C289" t="str">
            <v>V_KEYWORD_EQTY_200014205_TARGET_PRICE_FUNDAMENTAL</v>
          </cell>
        </row>
        <row r="290">
          <cell r="A290" t="str">
            <v>Scalar|||200014205|||EQTY|||TARGET_PRICE_MA|||False|||</v>
          </cell>
          <cell r="C290" t="str">
            <v>V_KEYWORD_EQTY_200014205_TARGET_PRICE_MA</v>
          </cell>
        </row>
        <row r="291">
          <cell r="A291" t="str">
            <v>Scalar|||200014205|||EQTY|||NUM_SH|||False|||</v>
          </cell>
          <cell r="C291" t="str">
            <v>V_KEYWORD_EQTY_200014205_NUM_SH</v>
          </cell>
        </row>
        <row r="292">
          <cell r="A292" t="str">
            <v>Scalar|||200014205|||EQTY|||FREE_FLOAT|||False|||</v>
          </cell>
          <cell r="C292" t="str">
            <v>V_KEYWORD_EQTY_200014205_FREE_FLOAT</v>
          </cell>
        </row>
        <row r="294">
          <cell r="A294" t="str">
            <v>Vector|||200014205|||EQTY|||BVPS_PUB|||False|||</v>
          </cell>
          <cell r="C294" t="str">
            <v>V_KEYWORD_EQTY_200014205_BVPS_PUB</v>
          </cell>
        </row>
        <row r="295">
          <cell r="A295" t="str">
            <v>Vector|||200014205|||EQTY|||DPS_PUB|||False|||</v>
          </cell>
          <cell r="C295" t="str">
            <v>V_KEYWORD_EQTY_200014205_DPS_PUB</v>
          </cell>
        </row>
        <row r="296">
          <cell r="A296" t="str">
            <v>Vector|||200014205|||EQTY|||DPS_SPECIAL_PUB|||False|||</v>
          </cell>
          <cell r="C296" t="str">
            <v>V_KEYWORD_EQTY_200014205_DPS_SPECIAL_PUB</v>
          </cell>
        </row>
        <row r="297">
          <cell r="A297" t="str">
            <v>Vector|||200014205|||EQTY|||EBITDA_PUB|||False|||</v>
          </cell>
          <cell r="C297" t="str">
            <v>V_KEYWORD_EQTY_200014205_EBITDA_PUB</v>
          </cell>
        </row>
        <row r="298">
          <cell r="A298" t="str">
            <v>Vector|||200014205|||EQTY|||EPS_PUB|||False|||</v>
          </cell>
          <cell r="C298" t="str">
            <v>V_KEYWORD_EQTY_200014205_EPS_PUB</v>
          </cell>
          <cell r="V298" t="str">
            <v>ERROR</v>
          </cell>
          <cell r="W298" t="str">
            <v>ERROR</v>
          </cell>
          <cell r="X298" t="str">
            <v>ERROR</v>
          </cell>
          <cell r="CI298" t="str">
            <v>ERROR</v>
          </cell>
          <cell r="CJ298" t="str">
            <v>ERROR</v>
          </cell>
          <cell r="CK298" t="str">
            <v>ERROR</v>
          </cell>
          <cell r="CM298" t="str">
            <v>ERROR</v>
          </cell>
          <cell r="CN298" t="str">
            <v>ERROR</v>
          </cell>
          <cell r="CO298" t="str">
            <v>ERROR</v>
          </cell>
          <cell r="CQ298" t="str">
            <v>ERROR</v>
          </cell>
          <cell r="CR298" t="str">
            <v>ERROR</v>
          </cell>
          <cell r="CS298" t="str">
            <v>ERROR</v>
          </cell>
        </row>
        <row r="300">
          <cell r="A300" t="str">
            <v>Vector|||200014205|||EQTY|||EPS_PUB_EX_ESO|||False|||</v>
          </cell>
          <cell r="C300" t="str">
            <v>V_KEYWORD_EQTY_200014205_EPS_PUB_EX_ESO</v>
          </cell>
        </row>
        <row r="301">
          <cell r="A301" t="str">
            <v>Vector|||200014205|||EQTY|||EV_ADJ_PUB|||False|||</v>
          </cell>
          <cell r="C301" t="str">
            <v>V_KEYWORD_EQTY_200014205_EV_ADJ_PUB</v>
          </cell>
        </row>
        <row r="302">
          <cell r="A302" t="str">
            <v>Vector|||200014205|||EQTY|||NET_DEBT_PUB|||False|||</v>
          </cell>
          <cell r="C302" t="str">
            <v>V_KEYWORD_EQTY_200014205_NET_DEBT_PUB</v>
          </cell>
        </row>
        <row r="303">
          <cell r="A303" t="str">
            <v>Vector|||200014205|||EQTY|||NET_DEBT_EX_LEASES_PUB|||False|||</v>
          </cell>
          <cell r="C303" t="str">
            <v>V_KEYWORD_EQTY_200014205_NET_DEBT_EX_LEASES_PUB</v>
          </cell>
        </row>
        <row r="304">
          <cell r="A304" t="str">
            <v>Vector|||200014205|||EQTY|||CEEE_NDEBT|||False|||</v>
          </cell>
          <cell r="C304" t="str">
            <v>V_KEYWORD_EQTY_200014205_CEEE_NDEBT</v>
          </cell>
        </row>
        <row r="305">
          <cell r="A305" t="str">
            <v>Vector|||200014205|||EQTY|||NI_PUB|||False|||</v>
          </cell>
          <cell r="C305" t="str">
            <v>V_KEYWORD_EQTY_200014205_NI_PUB</v>
          </cell>
        </row>
        <row r="306">
          <cell r="A306" t="str">
            <v>Vector|||200014205|||EQTY|||EBIT_PUB|||False|||</v>
          </cell>
          <cell r="C306" t="str">
            <v>V_KEYWORD_EQTY_200014205_EBIT_PUB</v>
          </cell>
        </row>
        <row r="307">
          <cell r="A307" t="str">
            <v>Vector|||200014205|||EQTY|||PTP_PUB|||False|||</v>
          </cell>
          <cell r="C307" t="str">
            <v>V_KEYWORD_EQTY_200014205_PTP_PUB</v>
          </cell>
        </row>
        <row r="308">
          <cell r="A308" t="str">
            <v>Vector|||200014205|||EQTY|||REVS_PUB|||False|||</v>
          </cell>
          <cell r="C308" t="str">
            <v>V_KEYWORD_EQTY_200014205_REVS_PUB</v>
          </cell>
        </row>
        <row r="309">
          <cell r="A309" t="str">
            <v>Vector|||200014205|||EQTY|||EQ_PUB|||False|||</v>
          </cell>
          <cell r="C309" t="str">
            <v>V_KEYWORD_EQTY_200014205_EQ_PUB</v>
          </cell>
        </row>
        <row r="311">
          <cell r="A311" t="str">
            <v>Vector|||200014205|||EQTY|||PROV_INC_TAX|||False|||</v>
          </cell>
          <cell r="C311" t="str">
            <v>V_KEYWORD_EQTY_200014205_PROV_INC_TAX</v>
          </cell>
        </row>
        <row r="312">
          <cell r="A312" t="str">
            <v>Vector|||200014205|||EQTY|||INC_MINORITY|||False|||</v>
          </cell>
          <cell r="C312" t="str">
            <v>V_KEYWORD_EQTY_200014205_INC_MINORITY</v>
          </cell>
        </row>
        <row r="313">
          <cell r="A313" t="str">
            <v>Vector|||200014205|||EQTY|||NI_PRE_PREF|||False|||</v>
          </cell>
          <cell r="C313" t="str">
            <v>V_KEYWORD_EQTY_200014205_NI_PRE_PREF</v>
          </cell>
        </row>
        <row r="314">
          <cell r="A314" t="str">
            <v>Vector|||200014205|||EQTY|||PREF_DIV|||False|||</v>
          </cell>
          <cell r="C314" t="str">
            <v>V_KEYWORD_EQTY_200014205_PREF_DIV</v>
          </cell>
        </row>
        <row r="315">
          <cell r="A315" t="str">
            <v>Vector|||200014205|||EQTY|||NET_EARNING|||False|||</v>
          </cell>
          <cell r="C315" t="str">
            <v>V_KEYWORD_EQTY_200014205_NET_EARNING</v>
          </cell>
        </row>
        <row r="316">
          <cell r="A316" t="str">
            <v>Vector|||200014205|||EQTY|||TAX_EXC|||False|||</v>
          </cell>
          <cell r="C316" t="str">
            <v>V_KEYWORD_EQTY_200014205_TAX_EXC</v>
          </cell>
        </row>
        <row r="317">
          <cell r="A317" t="str">
            <v>Vector|||200014205|||EQTY|||NET_INC|||False|||</v>
          </cell>
          <cell r="C317" t="str">
            <v>V_KEYWORD_EQTY_200014205_NET_INC</v>
          </cell>
        </row>
        <row r="318">
          <cell r="A318" t="str">
            <v>Vector|||200014205|||EQTY|||EPS|||False|||</v>
          </cell>
          <cell r="C318" t="str">
            <v>V_KEYWORD_EQTY_200014205_EPS</v>
          </cell>
        </row>
        <row r="319">
          <cell r="A319" t="str">
            <v>Vector|||200014205|||EQTY|||EPS_FUL_DIL|||False|||</v>
          </cell>
          <cell r="C319" t="str">
            <v>V_KEYWORD_EQTY_200014205_EPS_FUL_DIL</v>
          </cell>
        </row>
        <row r="320">
          <cell r="A320" t="str">
            <v>Vector|||200014205|||EQTY|||EPS_POST_BASIC|||False|||</v>
          </cell>
          <cell r="C320" t="str">
            <v>V_KEYWORD_EQTY_200014205_EPS_POST_BASIC</v>
          </cell>
        </row>
        <row r="321">
          <cell r="A321" t="str">
            <v>Vector|||200014205|||EQTY|||FULLY_DIL_EPS|||False|||</v>
          </cell>
          <cell r="C321" t="str">
            <v>V_KEYWORD_EQTY_200014205_FULLY_DIL_EPS</v>
          </cell>
        </row>
        <row r="322">
          <cell r="A322" t="str">
            <v>Vector|||200014205|||EQTY|||COMMON_DIV_PAID|||False|||</v>
          </cell>
          <cell r="C322" t="str">
            <v>V_KEYWORD_EQTY_200014205_COMMON_DIV_PAID</v>
          </cell>
        </row>
        <row r="323">
          <cell r="A323" t="str">
            <v>Vector|||200014205|||EQTY|||DPS|||False|||</v>
          </cell>
          <cell r="C323" t="str">
            <v>V_KEYWORD_EQTY_200014205_DPS</v>
          </cell>
        </row>
        <row r="324">
          <cell r="A324" t="str">
            <v>Vector|||200014205|||EQTY|||SH|||False|||</v>
          </cell>
          <cell r="C324" t="str">
            <v>V_KEYWORD_EQTY_200014205_SH</v>
          </cell>
        </row>
        <row r="325">
          <cell r="A325" t="str">
            <v>Vector|||200014205|||EQTY|||DILUTE_SHARES|||False|||</v>
          </cell>
          <cell r="C325" t="str">
            <v>V_KEYWORD_EQTY_200014205_DILUTE_SHARES</v>
          </cell>
        </row>
        <row r="326">
          <cell r="A326" t="str">
            <v>Vector|||200014205|||EQTY|||NON_OP_ADD|||False|||</v>
          </cell>
          <cell r="C326" t="str">
            <v>V_KEYWORD_EQTY_200014205_NON_OP_ADD</v>
          </cell>
        </row>
        <row r="328">
          <cell r="A328" t="str">
            <v>Vector|||200014205|||EQTY|||MARGIN_TAX_RATE|||False|||</v>
          </cell>
          <cell r="C328" t="str">
            <v>V_KEYWORD_EQTY_200014205_MARGIN_TAX_RATE</v>
          </cell>
        </row>
        <row r="330">
          <cell r="A330" t="str">
            <v>Vector|||200014205|||EQTY|||FV_GRANT|||False|||</v>
          </cell>
          <cell r="C330" t="str">
            <v>V_KEYWORD_EQTY_200014205_FV_GRANT</v>
          </cell>
        </row>
        <row r="331">
          <cell r="A331" t="str">
            <v>Vector|||200014205|||EQTY|||ESO_POST_TAX|||False|||</v>
          </cell>
          <cell r="C331" t="str">
            <v>V_KEYWORD_EQTY_200014205_ESO_POST_TAX</v>
          </cell>
        </row>
        <row r="332">
          <cell r="A332" t="str">
            <v>Vector|||200014205|||EQTY|||EPS_EX_ESO_B|||False|||</v>
          </cell>
          <cell r="C332" t="str">
            <v>V_KEYWORD_EQTY_200014205_EPS_EX_ESO_B</v>
          </cell>
        </row>
        <row r="333">
          <cell r="A333" t="str">
            <v>Vector|||200014205|||EQTY|||EPS_EX_ESO_D|||False|||</v>
          </cell>
          <cell r="C333" t="str">
            <v>V_KEYWORD_EQTY_200014205_EPS_EX_ESO_D</v>
          </cell>
        </row>
        <row r="334">
          <cell r="A334" t="str">
            <v>Scalar|||200014205|||EQTY|||ESO_YEAR|||False|||</v>
          </cell>
          <cell r="C334" t="str">
            <v>V_KEYWORD_EQTY_200014205_ESO_YEAR</v>
          </cell>
        </row>
        <row r="336">
          <cell r="A336" t="str">
            <v>Vector|||200014205|||EQTY|||BVPS|||False|||</v>
          </cell>
          <cell r="C336" t="str">
            <v>V_KEYWORD_EQTY_200014205_BVPS</v>
          </cell>
        </row>
        <row r="338">
          <cell r="A338" t="str">
            <v>Scalar|||200014205|||EQTY|||REPUR_TOT_AUTH|||False|||</v>
          </cell>
          <cell r="C338" t="str">
            <v>V_KEYWORD_EQTY_200014205_REPUR_TOT_AUTH</v>
          </cell>
        </row>
        <row r="339">
          <cell r="A339" t="str">
            <v>Scalar|||200014205|||EQTY|||REPUR_REMAINING|||False|||</v>
          </cell>
          <cell r="C339" t="str">
            <v>V_KEYWORD_EQTY_200014205_REPUR_REMAINING</v>
          </cell>
        </row>
        <row r="340">
          <cell r="A340" t="str">
            <v>Scalar|||200014205|||EQTY|||REPUR_SUSPENDED|||False|||</v>
          </cell>
          <cell r="C340" t="str">
            <v>V_KEYWORD_EQTY_200014205_REPUR_SUSPENDED</v>
          </cell>
        </row>
        <row r="341">
          <cell r="A341" t="str">
            <v>Vector|||200014205|||EQTY|||REPUR_ACTUAL|||False|||</v>
          </cell>
          <cell r="C341" t="str">
            <v>V_KEYWORD_EQTY_200014205_REPUR_ACTUAL</v>
          </cell>
        </row>
        <row r="343">
          <cell r="A343" t="str">
            <v>Vector|||200014205|||EQTY|||CF_NI_PRE_PREF|||False|||</v>
          </cell>
          <cell r="C343" t="str">
            <v>V_KEYWORD_EQTY_200014205_CF_NI_PRE_PREF</v>
          </cell>
        </row>
        <row r="345">
          <cell r="A345" t="str">
            <v>Scalar|||200014205|||EQTY|||BETA_ANALYST|||False|||</v>
          </cell>
          <cell r="C345" t="str">
            <v>V_KEYWORD_EQTY_200014205_BETA_ANALYST</v>
          </cell>
        </row>
        <row r="346">
          <cell r="A346" t="str">
            <v>Scalar|||200014205|||EQTY|||MKT_EQ_RISK_PREM|||False|||</v>
          </cell>
          <cell r="C346" t="str">
            <v>V_KEYWORD_EQTY_200014205_MKT_EQ_RISK_PREM</v>
          </cell>
        </row>
        <row r="347">
          <cell r="A347" t="str">
            <v>Scalar|||200014205|||EQTY|||RISK_FR_RATE|||False|||</v>
          </cell>
          <cell r="C347" t="str">
            <v>V_KEYWORD_EQTY_200014205_RISK_FR_RATE</v>
          </cell>
        </row>
      </sheetData>
      <sheetData sheetId="3">
        <row r="1">
          <cell r="A1" t="str">
            <v>Issuer: MercadoLibre Inc.</v>
          </cell>
          <cell r="F1">
            <v>2006</v>
          </cell>
          <cell r="G1">
            <v>2007</v>
          </cell>
          <cell r="H1">
            <v>2008</v>
          </cell>
          <cell r="I1">
            <v>2009</v>
          </cell>
          <cell r="J1">
            <v>2010</v>
          </cell>
          <cell r="K1">
            <v>2011</v>
          </cell>
          <cell r="L1">
            <v>2012</v>
          </cell>
          <cell r="M1">
            <v>2013</v>
          </cell>
          <cell r="N1">
            <v>2014</v>
          </cell>
          <cell r="O1">
            <v>2015</v>
          </cell>
          <cell r="P1">
            <v>2016</v>
          </cell>
          <cell r="Q1">
            <v>2017</v>
          </cell>
          <cell r="R1">
            <v>2018</v>
          </cell>
          <cell r="S1">
            <v>2019</v>
          </cell>
          <cell r="T1">
            <v>2020</v>
          </cell>
          <cell r="U1">
            <v>2021</v>
          </cell>
          <cell r="V1">
            <v>2022</v>
          </cell>
          <cell r="W1">
            <v>2023</v>
          </cell>
          <cell r="X1">
            <v>2024</v>
          </cell>
          <cell r="Z1" t="str">
            <v>2007 Q1</v>
          </cell>
          <cell r="AA1" t="str">
            <v>2007 Q2</v>
          </cell>
          <cell r="AB1" t="str">
            <v>2007 Q3</v>
          </cell>
          <cell r="AC1" t="str">
            <v>2007 Q4</v>
          </cell>
          <cell r="AD1" t="str">
            <v>2008 Q1</v>
          </cell>
          <cell r="AE1" t="str">
            <v>2008 Q2</v>
          </cell>
          <cell r="AF1" t="str">
            <v>2008 Q3</v>
          </cell>
          <cell r="AG1" t="str">
            <v>2008 Q4</v>
          </cell>
          <cell r="AH1" t="str">
            <v>2009 Q1</v>
          </cell>
          <cell r="AI1" t="str">
            <v>2009 Q2</v>
          </cell>
          <cell r="AJ1" t="str">
            <v>2009 Q3</v>
          </cell>
          <cell r="AK1" t="str">
            <v>2009 Q4</v>
          </cell>
          <cell r="AL1" t="str">
            <v>2010 Q1</v>
          </cell>
          <cell r="AM1" t="str">
            <v>2010 Q2</v>
          </cell>
          <cell r="AN1" t="str">
            <v>2010 Q3</v>
          </cell>
          <cell r="AO1" t="str">
            <v>2010 Q4</v>
          </cell>
          <cell r="AP1" t="str">
            <v>2011 Q1</v>
          </cell>
          <cell r="AQ1" t="str">
            <v>2011 Q2</v>
          </cell>
          <cell r="AR1" t="str">
            <v>2011 Q3</v>
          </cell>
          <cell r="AS1" t="str">
            <v>2011 Q4</v>
          </cell>
          <cell r="AT1" t="str">
            <v>2012 Q1</v>
          </cell>
          <cell r="AU1" t="str">
            <v>2012 Q2</v>
          </cell>
          <cell r="AV1" t="str">
            <v>2012 Q3</v>
          </cell>
          <cell r="AW1" t="str">
            <v>2012 Q4</v>
          </cell>
          <cell r="AX1" t="str">
            <v>2013 Q1</v>
          </cell>
          <cell r="AY1" t="str">
            <v>2013 Q2</v>
          </cell>
          <cell r="AZ1" t="str">
            <v>2013 Q3</v>
          </cell>
          <cell r="BA1" t="str">
            <v>2013 Q4</v>
          </cell>
          <cell r="BB1" t="str">
            <v>2014 Q1</v>
          </cell>
          <cell r="BC1" t="str">
            <v>2014 Q2</v>
          </cell>
          <cell r="BD1" t="str">
            <v>2014 Q3</v>
          </cell>
          <cell r="BE1" t="str">
            <v>2014 Q4</v>
          </cell>
          <cell r="BF1" t="str">
            <v>2015 Q1</v>
          </cell>
          <cell r="BG1" t="str">
            <v>2015 Q2</v>
          </cell>
          <cell r="BH1" t="str">
            <v>2015 Q3</v>
          </cell>
          <cell r="BI1" t="str">
            <v>2015 Q4</v>
          </cell>
          <cell r="BJ1" t="str">
            <v>2016 Q1</v>
          </cell>
          <cell r="BK1" t="str">
            <v>2016 Q2</v>
          </cell>
          <cell r="BL1" t="str">
            <v>2016 Q3</v>
          </cell>
          <cell r="BM1" t="str">
            <v>2016 Q4</v>
          </cell>
          <cell r="BN1" t="str">
            <v>2017 Q1</v>
          </cell>
          <cell r="BO1" t="str">
            <v>2017 Q2</v>
          </cell>
          <cell r="BP1" t="str">
            <v>2017 Q3</v>
          </cell>
          <cell r="BQ1" t="str">
            <v>2017 Q4</v>
          </cell>
          <cell r="BR1" t="str">
            <v>2018 Q1</v>
          </cell>
          <cell r="BS1" t="str">
            <v>2018 Q2</v>
          </cell>
          <cell r="BT1" t="str">
            <v>2018 Q3</v>
          </cell>
          <cell r="BU1" t="str">
            <v>2018 Q4</v>
          </cell>
          <cell r="BV1" t="str">
            <v>2019 Q1</v>
          </cell>
          <cell r="BW1" t="str">
            <v>2019 Q2</v>
          </cell>
          <cell r="BX1" t="str">
            <v>2019 Q3</v>
          </cell>
          <cell r="BY1" t="str">
            <v>2019 Q4</v>
          </cell>
          <cell r="BZ1" t="str">
            <v>2020 Q1</v>
          </cell>
          <cell r="CA1" t="str">
            <v>2020 Q2</v>
          </cell>
          <cell r="CB1" t="str">
            <v>2020 Q3</v>
          </cell>
          <cell r="CC1" t="str">
            <v>2020 Q4</v>
          </cell>
          <cell r="CD1" t="str">
            <v>2021 Q1</v>
          </cell>
          <cell r="CE1" t="str">
            <v>2021 Q2</v>
          </cell>
          <cell r="CF1" t="str">
            <v>2021 Q3</v>
          </cell>
          <cell r="CG1" t="str">
            <v>2021 Q4</v>
          </cell>
          <cell r="CH1" t="str">
            <v>2022 Q1</v>
          </cell>
          <cell r="CI1" t="str">
            <v>2022 Q2</v>
          </cell>
          <cell r="CJ1" t="str">
            <v>2022 Q3</v>
          </cell>
          <cell r="CK1" t="str">
            <v>2022 Q4</v>
          </cell>
          <cell r="CL1" t="str">
            <v>2023 Q1</v>
          </cell>
          <cell r="CM1" t="str">
            <v>2023 Q2</v>
          </cell>
          <cell r="CN1" t="str">
            <v>2023 Q3</v>
          </cell>
          <cell r="CO1" t="str">
            <v>2023 Q4</v>
          </cell>
          <cell r="CP1" t="str">
            <v>2024 Q1</v>
          </cell>
          <cell r="CQ1" t="str">
            <v>2024 Q2</v>
          </cell>
          <cell r="CR1" t="str">
            <v>2024 Q3</v>
          </cell>
          <cell r="CS1" t="str">
            <v>2024 Q4</v>
          </cell>
        </row>
        <row r="4">
          <cell r="A4" t="str">
            <v>Issuer: MercadoLibre Inc.</v>
          </cell>
        </row>
        <row r="5">
          <cell r="A5" t="str">
            <v>Reference Data</v>
          </cell>
        </row>
        <row r="6">
          <cell r="B6" t="str">
            <v>Issuer Name</v>
          </cell>
          <cell r="C6" t="str">
            <v>Issuer Name</v>
          </cell>
          <cell r="E6" t="str">
            <v>MercadoLibre Inc.</v>
          </cell>
        </row>
        <row r="7">
          <cell r="B7" t="str">
            <v>Reporting Currency</v>
          </cell>
          <cell r="C7" t="str">
            <v>CURRENCY_ISO</v>
          </cell>
          <cell r="E7" t="str">
            <v>USD</v>
          </cell>
        </row>
        <row r="8">
          <cell r="A8" t="str">
            <v>General Information</v>
          </cell>
        </row>
        <row r="9">
          <cell r="B9" t="str">
            <v>M&amp;A probability (1 = high, 3 = low)</v>
          </cell>
          <cell r="C9" t="str">
            <v>MA_PROB</v>
          </cell>
        </row>
        <row r="10">
          <cell r="A10" t="str">
            <v>Income Statement</v>
          </cell>
        </row>
        <row r="11">
          <cell r="B11" t="str">
            <v>Sales, net revenue</v>
          </cell>
          <cell r="C11" t="str">
            <v>SALES</v>
          </cell>
          <cell r="D11" t="e">
            <v>#NAME?</v>
          </cell>
        </row>
        <row r="12">
          <cell r="B12" t="str">
            <v>Cost of goods sold, COGS</v>
          </cell>
          <cell r="C12" t="str">
            <v>COST_GD_SD</v>
          </cell>
          <cell r="D12" t="e">
            <v>#NAME?</v>
          </cell>
        </row>
        <row r="13">
          <cell r="B13" t="str">
            <v>SG&amp;A, selling, general and admin. expense</v>
          </cell>
          <cell r="C13" t="str">
            <v>SEL_GL_AD</v>
          </cell>
          <cell r="D13" t="e">
            <v>#NAME?</v>
          </cell>
        </row>
        <row r="14">
          <cell r="B14" t="str">
            <v>Total operating expense</v>
          </cell>
          <cell r="C14" t="str">
            <v>OP_COST</v>
          </cell>
          <cell r="D14" t="e">
            <v>#NAME?</v>
          </cell>
        </row>
        <row r="15">
          <cell r="B15" t="str">
            <v>R&amp;D expense</v>
          </cell>
          <cell r="C15" t="str">
            <v>RD_EXP</v>
          </cell>
          <cell r="D15" t="e">
            <v>#NAME?</v>
          </cell>
        </row>
        <row r="16">
          <cell r="B16" t="str">
            <v>ESO expense (pre-tax)</v>
          </cell>
          <cell r="C16" t="str">
            <v>ESO_PRE_TAX</v>
          </cell>
          <cell r="D16" t="e">
            <v>#NAME?</v>
          </cell>
        </row>
        <row r="17">
          <cell r="B17" t="str">
            <v>Other operating income/(expense) (incl. leases)</v>
          </cell>
          <cell r="C17" t="str">
            <v>OTH_OP_INC_EXP</v>
          </cell>
          <cell r="D17" t="e">
            <v>#NAME?</v>
          </cell>
        </row>
        <row r="18">
          <cell r="B18" t="str">
            <v>Total operating expense (incl. D&amp;A)</v>
          </cell>
          <cell r="C18" t="str">
            <v>TOT_OPS_EXP_DDA</v>
          </cell>
          <cell r="D18" t="e">
            <v>#NAME?</v>
          </cell>
        </row>
        <row r="19">
          <cell r="B19" t="str">
            <v>Total operating expense (excl. D&amp;A)</v>
          </cell>
          <cell r="C19" t="str">
            <v>TOT_OPS_EXP</v>
          </cell>
          <cell r="D19" t="e">
            <v>#NAME?</v>
          </cell>
        </row>
        <row r="20">
          <cell r="B20" t="str">
            <v>EBITDA</v>
          </cell>
          <cell r="C20" t="str">
            <v>EBITDA_CALC</v>
          </cell>
          <cell r="D20" t="e">
            <v>#NAME?</v>
          </cell>
        </row>
        <row r="21">
          <cell r="B21" t="str">
            <v>Depreciation</v>
          </cell>
          <cell r="C21" t="str">
            <v>DEPREC</v>
          </cell>
          <cell r="D21" t="e">
            <v>#NAME?</v>
          </cell>
        </row>
        <row r="22">
          <cell r="B22" t="str">
            <v>Amortization</v>
          </cell>
          <cell r="C22" t="str">
            <v>GOODWILL_AMORT</v>
          </cell>
          <cell r="D22" t="e">
            <v>#NAME?</v>
          </cell>
        </row>
        <row r="23">
          <cell r="B23" t="str">
            <v>EBIT, operating profit</v>
          </cell>
          <cell r="C23" t="str">
            <v>EBIT</v>
          </cell>
          <cell r="D23" t="e">
            <v>#NAME?</v>
          </cell>
        </row>
        <row r="24">
          <cell r="B24" t="str">
            <v>Interest income</v>
          </cell>
          <cell r="C24" t="str">
            <v>INT_INC_IND</v>
          </cell>
          <cell r="D24" t="e">
            <v>#NAME?</v>
          </cell>
        </row>
        <row r="25">
          <cell r="B25" t="str">
            <v>Interest expense</v>
          </cell>
          <cell r="C25" t="str">
            <v>INT_EXP_IND</v>
          </cell>
          <cell r="D25" t="e">
            <v>#NAME?</v>
          </cell>
        </row>
        <row r="26">
          <cell r="B26" t="str">
            <v>Net interest income/(expense)</v>
          </cell>
          <cell r="C26" t="str">
            <v>NET_INT_EXP</v>
          </cell>
          <cell r="D26" t="e">
            <v>#NAME?</v>
          </cell>
        </row>
        <row r="27">
          <cell r="B27" t="str">
            <v>Income/(loss) from unconsolidated subs &amp; associates</v>
          </cell>
          <cell r="C27" t="str">
            <v>ASSOCIATE</v>
          </cell>
          <cell r="D27" t="e">
            <v>#NAME?</v>
          </cell>
        </row>
        <row r="28">
          <cell r="B28" t="str">
            <v>Profit/(loss) on disposals of assets, pre-tax</v>
          </cell>
          <cell r="C28" t="str">
            <v>PROFIT_ON_DISP</v>
          </cell>
          <cell r="D28" t="e">
            <v>#NAME?</v>
          </cell>
        </row>
        <row r="29">
          <cell r="B29" t="str">
            <v>Other non-ops income/(expense)</v>
          </cell>
          <cell r="C29" t="str">
            <v>OTH_COST_INC</v>
          </cell>
          <cell r="D29" t="e">
            <v>#NAME?</v>
          </cell>
        </row>
        <row r="30">
          <cell r="B30" t="str">
            <v>Pre-tax profit</v>
          </cell>
          <cell r="C30" t="str">
            <v>PT_PROF</v>
          </cell>
          <cell r="D30" t="e">
            <v>#NAME?</v>
          </cell>
        </row>
        <row r="31">
          <cell r="A31" t="str">
            <v>Additional Income Statement Items</v>
          </cell>
        </row>
        <row r="32">
          <cell r="B32" t="str">
            <v>Operating lease cost</v>
          </cell>
          <cell r="C32" t="str">
            <v>LEASE_PAY</v>
          </cell>
          <cell r="D32" t="e">
            <v>#NAME?</v>
          </cell>
        </row>
        <row r="33">
          <cell r="B33" t="str">
            <v>Lease payments (deemed interest portion)</v>
          </cell>
          <cell r="C33" t="str">
            <v>LEASE_DEEM_INT</v>
          </cell>
          <cell r="D33" t="e">
            <v>#NAME?</v>
          </cell>
        </row>
        <row r="34">
          <cell r="B34" t="str">
            <v>Lease payments (deemed depreciation portion)</v>
          </cell>
          <cell r="C34" t="str">
            <v>LEASE_DEEM_DEPR</v>
          </cell>
          <cell r="D34" t="e">
            <v>#NAME?</v>
          </cell>
        </row>
        <row r="35">
          <cell r="B35" t="str">
            <v>Gross interest charge</v>
          </cell>
          <cell r="C35" t="str">
            <v>NET_INT_CH</v>
          </cell>
          <cell r="D35" t="e">
            <v>#NAME?</v>
          </cell>
        </row>
        <row r="36">
          <cell r="B36" t="str">
            <v>Income from associates (operating)</v>
          </cell>
          <cell r="C36" t="str">
            <v>ASSOCIATE_OP</v>
          </cell>
          <cell r="D36" t="e">
            <v>#NAME?</v>
          </cell>
        </row>
        <row r="37">
          <cell r="B37" t="str">
            <v>Revenue % USD, net of hedging</v>
          </cell>
          <cell r="C37" t="str">
            <v>REV_PCT_USD_HEDGE</v>
          </cell>
        </row>
        <row r="38">
          <cell r="B38" t="str">
            <v>Revenue % Local Currency, net of hedging</v>
          </cell>
          <cell r="C38" t="str">
            <v>REV_PCT_LOCAL_CUR_HEDGE</v>
          </cell>
        </row>
        <row r="39">
          <cell r="B39" t="str">
            <v>Depreciation ROU assets   (applicable to IFRS cos.)</v>
          </cell>
          <cell r="C39" t="str">
            <v>DEPR_ROU_ASSETS</v>
          </cell>
          <cell r="D39" t="e">
            <v>#NAME?</v>
          </cell>
        </row>
        <row r="40">
          <cell r="B40" t="str">
            <v>Lease interest charge  (applicable to IFRS cos.)</v>
          </cell>
          <cell r="C40" t="str">
            <v>LEASE_INT_CHG</v>
          </cell>
          <cell r="D40" t="e">
            <v>#NAME?</v>
          </cell>
        </row>
        <row r="41">
          <cell r="B41" t="str">
            <v>Lease standard adopted (US GAAP ASC 842/ IFRS 16)</v>
          </cell>
          <cell r="C41" t="str">
            <v>LEASE_ADOPT</v>
          </cell>
        </row>
        <row r="42">
          <cell r="A42" t="str">
            <v>Balance Sheet</v>
          </cell>
        </row>
        <row r="43">
          <cell r="B43" t="str">
            <v>Cash &amp; cash equivalents</v>
          </cell>
          <cell r="C43" t="str">
            <v>CASH_EQ</v>
          </cell>
          <cell r="D43" t="e">
            <v>#NAME?</v>
          </cell>
        </row>
        <row r="44">
          <cell r="B44" t="str">
            <v>Accounts receivable</v>
          </cell>
          <cell r="C44" t="str">
            <v>DEBTORS</v>
          </cell>
          <cell r="D44" t="e">
            <v>#NAME?</v>
          </cell>
        </row>
        <row r="45">
          <cell r="B45" t="str">
            <v>Inventory</v>
          </cell>
          <cell r="C45" t="str">
            <v>STOCKS</v>
          </cell>
          <cell r="D45" t="e">
            <v>#NAME?</v>
          </cell>
        </row>
        <row r="46">
          <cell r="B46" t="str">
            <v>Other current assets</v>
          </cell>
          <cell r="C46" t="str">
            <v>OTH_CUR_ASS</v>
          </cell>
          <cell r="D46" t="e">
            <v>#NAME?</v>
          </cell>
        </row>
        <row r="47">
          <cell r="B47" t="str">
            <v>Total current assets</v>
          </cell>
          <cell r="C47" t="str">
            <v>CUR_ASS</v>
          </cell>
          <cell r="D47" t="e">
            <v>#NAME?</v>
          </cell>
        </row>
        <row r="48">
          <cell r="B48" t="str">
            <v>Gross fixed assets, PP&amp;E</v>
          </cell>
          <cell r="C48" t="str">
            <v>GR_FIX_ASS</v>
          </cell>
          <cell r="D48" t="e">
            <v>#NAME?</v>
          </cell>
        </row>
        <row r="49">
          <cell r="B49" t="str">
            <v>Accumulated depreciation</v>
          </cell>
          <cell r="C49" t="str">
            <v>ACC_DDA</v>
          </cell>
          <cell r="D49" t="e">
            <v>#NAME?</v>
          </cell>
        </row>
        <row r="50">
          <cell r="B50" t="str">
            <v>Net PP&amp;E</v>
          </cell>
          <cell r="C50" t="str">
            <v>NET_FIX_ASS</v>
          </cell>
          <cell r="D50" t="e">
            <v>#NAME?</v>
          </cell>
        </row>
        <row r="51">
          <cell r="B51" t="str">
            <v>Gross intangibles</v>
          </cell>
          <cell r="C51" t="str">
            <v>GR_INTANG</v>
          </cell>
          <cell r="D51" t="e">
            <v>#NAME?</v>
          </cell>
        </row>
        <row r="52">
          <cell r="B52" t="str">
            <v>Accumulated amortization</v>
          </cell>
          <cell r="C52" t="str">
            <v>ACC_AMORT</v>
          </cell>
          <cell r="D52" t="e">
            <v>#NAME?</v>
          </cell>
        </row>
        <row r="53">
          <cell r="B53" t="str">
            <v>Net intangible assets</v>
          </cell>
          <cell r="C53" t="str">
            <v>NET_INTANG</v>
          </cell>
          <cell r="D53" t="e">
            <v>#NAME?</v>
          </cell>
        </row>
        <row r="54">
          <cell r="B54" t="str">
            <v>Equity method investments</v>
          </cell>
          <cell r="C54" t="str">
            <v>FIX_ASS_INV</v>
          </cell>
          <cell r="D54" t="e">
            <v>#NAME?</v>
          </cell>
        </row>
        <row r="55">
          <cell r="B55" t="str">
            <v>Investments in securities</v>
          </cell>
          <cell r="C55" t="str">
            <v>INV_SECUR</v>
          </cell>
          <cell r="D55" t="e">
            <v>#NAME?</v>
          </cell>
        </row>
        <row r="56">
          <cell r="B56" t="str">
            <v>Other long-term assets</v>
          </cell>
          <cell r="C56" t="str">
            <v>OTH_LT_ASS</v>
          </cell>
          <cell r="D56" t="e">
            <v>#NAME?</v>
          </cell>
        </row>
        <row r="57">
          <cell r="B57" t="str">
            <v>Total assets</v>
          </cell>
          <cell r="C57" t="str">
            <v>TOT_ASSET</v>
          </cell>
          <cell r="D57" t="e">
            <v>#NAME?</v>
          </cell>
        </row>
        <row r="58">
          <cell r="B58" t="str">
            <v>Accounts payable</v>
          </cell>
          <cell r="C58" t="str">
            <v>ACC_PAY_GQ</v>
          </cell>
          <cell r="D58" t="e">
            <v>#NAME?</v>
          </cell>
        </row>
        <row r="59">
          <cell r="B59" t="str">
            <v>Short-term debt</v>
          </cell>
          <cell r="C59" t="str">
            <v>SHORT_T_DEBT</v>
          </cell>
          <cell r="D59" t="e">
            <v>#NAME?</v>
          </cell>
        </row>
        <row r="60">
          <cell r="B60" t="str">
            <v>Current lease liabilities (op lease: US GAAP)</v>
          </cell>
          <cell r="C60" t="str">
            <v>ST_LEASE_LIAB</v>
          </cell>
          <cell r="D60" t="e">
            <v>#NAME?</v>
          </cell>
        </row>
        <row r="61">
          <cell r="B61" t="str">
            <v>Other current liabilities</v>
          </cell>
          <cell r="C61" t="str">
            <v>OTH_CUR_LIABS</v>
          </cell>
          <cell r="D61" t="e">
            <v>#NAME?</v>
          </cell>
        </row>
        <row r="62">
          <cell r="B62" t="str">
            <v>Total current liabilities</v>
          </cell>
          <cell r="C62" t="str">
            <v>SHORT_TERM_LIABS</v>
          </cell>
          <cell r="D62" t="e">
            <v>#NAME?</v>
          </cell>
        </row>
        <row r="63">
          <cell r="B63" t="str">
            <v>Long-term  debt</v>
          </cell>
          <cell r="C63" t="str">
            <v>LT_DEBT</v>
          </cell>
          <cell r="D63" t="e">
            <v>#NAME?</v>
          </cell>
        </row>
        <row r="64">
          <cell r="B64" t="str">
            <v>Non-current lease liabilities (op lease: US GAAP)</v>
          </cell>
          <cell r="C64" t="str">
            <v>LT_LEASE_LIAB</v>
          </cell>
          <cell r="D64" t="e">
            <v>#NAME?</v>
          </cell>
        </row>
        <row r="65">
          <cell r="B65" t="str">
            <v>Other long-term liabilities</v>
          </cell>
          <cell r="C65" t="str">
            <v>OTH_LT_CRED_GQ</v>
          </cell>
          <cell r="D65" t="e">
            <v>#NAME?</v>
          </cell>
        </row>
        <row r="66">
          <cell r="B66" t="str">
            <v>Total long-term liabilities</v>
          </cell>
          <cell r="C66" t="str">
            <v>TOT_LT_LIAB</v>
          </cell>
          <cell r="D66" t="e">
            <v>#NAME?</v>
          </cell>
        </row>
        <row r="67">
          <cell r="B67" t="str">
            <v>Total liabilities</v>
          </cell>
          <cell r="C67" t="str">
            <v>TOT_LIAB</v>
          </cell>
          <cell r="D67" t="e">
            <v>#NAME?</v>
          </cell>
        </row>
        <row r="68">
          <cell r="B68" t="str">
            <v>Preferred shares</v>
          </cell>
          <cell r="C68" t="str">
            <v>PREF_SH</v>
          </cell>
          <cell r="D68" t="e">
            <v>#NAME?</v>
          </cell>
        </row>
        <row r="69">
          <cell r="B69" t="str">
            <v>Total common equity</v>
          </cell>
          <cell r="C69" t="str">
            <v>ORD_SH_FUND</v>
          </cell>
          <cell r="D69" t="e">
            <v>#NAME?</v>
          </cell>
        </row>
        <row r="70">
          <cell r="B70" t="str">
            <v>Minority interest</v>
          </cell>
          <cell r="C70" t="str">
            <v>MINORITIES</v>
          </cell>
          <cell r="D70" t="e">
            <v>#NAME?</v>
          </cell>
        </row>
        <row r="71">
          <cell r="B71" t="str">
            <v>Total shareholders' equity</v>
          </cell>
          <cell r="C71" t="str">
            <v>EQ</v>
          </cell>
          <cell r="D71" t="e">
            <v>#NAME?</v>
          </cell>
        </row>
        <row r="72">
          <cell r="B72" t="str">
            <v>Total liabilities and equity</v>
          </cell>
          <cell r="C72" t="str">
            <v>TOT_LIAB_EQ</v>
          </cell>
          <cell r="D72" t="e">
            <v>#NAME?</v>
          </cell>
        </row>
        <row r="73">
          <cell r="A73" t="str">
            <v>Additional Balance Sheet Items</v>
          </cell>
        </row>
        <row r="74">
          <cell r="B74" t="str">
            <v>Total US$ debt (in US$)</v>
          </cell>
          <cell r="C74" t="str">
            <v>TOT_USD_DEBT</v>
          </cell>
        </row>
        <row r="75">
          <cell r="B75" t="str">
            <v>% US$ debt hedged (principal)</v>
          </cell>
          <cell r="C75" t="str">
            <v>TOT_PCT_USD_DEBT_HEDGED</v>
          </cell>
        </row>
        <row r="76">
          <cell r="B76" t="str">
            <v>% Floating debt (local currency debt)</v>
          </cell>
          <cell r="C76" t="str">
            <v>FLOATING_PCT_LOCAL_DEBT</v>
          </cell>
        </row>
        <row r="77">
          <cell r="B77" t="str">
            <v>% floating debt hedged (rates)</v>
          </cell>
          <cell r="C77" t="str">
            <v>FLOATING_PCT_LOCAL_DEBT_HEDGED</v>
          </cell>
        </row>
        <row r="78">
          <cell r="B78" t="str">
            <v>Net debt</v>
          </cell>
          <cell r="C78" t="str">
            <v>NET_DEBT</v>
          </cell>
          <cell r="D78" t="e">
            <v>#NAME?</v>
          </cell>
        </row>
        <row r="79">
          <cell r="B79" t="str">
            <v>Capitalized operating leases (off-balance sheet)</v>
          </cell>
          <cell r="C79" t="str">
            <v>CAP_LEASES</v>
          </cell>
          <cell r="D79" t="e">
            <v>#NAME?</v>
          </cell>
        </row>
        <row r="80">
          <cell r="B80" t="str">
            <v>Deferred income taxes</v>
          </cell>
          <cell r="C80" t="str">
            <v>DEF_INC_TAX</v>
          </cell>
          <cell r="D80" t="e">
            <v>#NAME?</v>
          </cell>
        </row>
        <row r="81">
          <cell r="B81" t="str">
            <v>Net operating loss carryforwards (NOLs)</v>
          </cell>
          <cell r="C81" t="str">
            <v>NET_OP_LOSS_CFWD</v>
          </cell>
          <cell r="D81" t="e">
            <v>#NAME?</v>
          </cell>
        </row>
        <row r="82">
          <cell r="B82" t="str">
            <v>Associates (mkt value) used in EV calculation</v>
          </cell>
          <cell r="C82" t="str">
            <v>MV_ASSOCIATES</v>
          </cell>
          <cell r="D82" t="e">
            <v>#NAME?</v>
          </cell>
        </row>
        <row r="83">
          <cell r="B83" t="str">
            <v>Net debt adjustment</v>
          </cell>
          <cell r="C83" t="str">
            <v>NET_DEBT_ADJ</v>
          </cell>
          <cell r="D83" t="e">
            <v>#NAME?</v>
          </cell>
        </row>
        <row r="84">
          <cell r="B84" t="str">
            <v>Company borrowing margin</v>
          </cell>
          <cell r="C84" t="str">
            <v>CO_BOR_MARGIN</v>
          </cell>
        </row>
        <row r="85">
          <cell r="B85" t="str">
            <v>Unfunded pensions &amp; other provisions</v>
          </cell>
          <cell r="C85" t="str">
            <v>UNF_PENS</v>
          </cell>
          <cell r="D85" t="e">
            <v>#NAME?</v>
          </cell>
        </row>
        <row r="86">
          <cell r="B86" t="str">
            <v>Unfunded pension liabilities (off balance sheet)</v>
          </cell>
          <cell r="C86" t="str">
            <v>UNF_PENS_OFF</v>
          </cell>
          <cell r="D86" t="e">
            <v>#NAME?</v>
          </cell>
        </row>
        <row r="87">
          <cell r="B87" t="str">
            <v>Unfunded pension liabilities &amp; other, used in EV</v>
          </cell>
          <cell r="C87" t="str">
            <v>UNF_PENS_LIAB_OTH</v>
          </cell>
          <cell r="D87" t="e">
            <v>#NAME?</v>
          </cell>
        </row>
        <row r="88">
          <cell r="B88" t="str">
            <v>Adjustment for unfunded pensions &amp; goodwill</v>
          </cell>
          <cell r="C88" t="str">
            <v>ADJ_UNF_PENS_GOOD</v>
          </cell>
          <cell r="D88" t="e">
            <v>#NAME?</v>
          </cell>
        </row>
        <row r="89">
          <cell r="B89" t="str">
            <v>Other GCI adjustments</v>
          </cell>
          <cell r="C89" t="str">
            <v>OTH_GCI_ADJ</v>
          </cell>
          <cell r="D89" t="e">
            <v>#NAME?</v>
          </cell>
        </row>
        <row r="90">
          <cell r="B90" t="str">
            <v>GCI inflator</v>
          </cell>
          <cell r="C90" t="str">
            <v>GCI_INFL</v>
          </cell>
        </row>
        <row r="91">
          <cell r="B91" t="str">
            <v>Minority interest</v>
          </cell>
          <cell r="C91" t="str">
            <v>BAL_MINO_INT</v>
          </cell>
          <cell r="D91" t="e">
            <v>#NAME?</v>
          </cell>
        </row>
        <row r="92">
          <cell r="B92" t="str">
            <v>Debt % USD, net of hedging</v>
          </cell>
          <cell r="C92" t="str">
            <v>DEBT_PCT_USD_HEDGE</v>
          </cell>
        </row>
        <row r="93">
          <cell r="B93" t="str">
            <v>Debt % Local Currency, net of hedging</v>
          </cell>
          <cell r="C93" t="str">
            <v>DEBT_PCT_LOCAL_CUR_HEDGE</v>
          </cell>
        </row>
        <row r="94">
          <cell r="B94" t="str">
            <v>Right-of-use assets (op lease assets under US GAAP)</v>
          </cell>
          <cell r="C94" t="str">
            <v>ROU_ASSET</v>
          </cell>
          <cell r="D94" t="e">
            <v>#NAME?</v>
          </cell>
        </row>
        <row r="95">
          <cell r="A95" t="str">
            <v>Cash Flow Statement</v>
          </cell>
        </row>
        <row r="96">
          <cell r="B96" t="str">
            <v>Minority interest add-back</v>
          </cell>
          <cell r="C96" t="str">
            <v>CF_INC_MINORITY</v>
          </cell>
          <cell r="D96" t="e">
            <v>#NAME?</v>
          </cell>
        </row>
        <row r="97">
          <cell r="B97" t="str">
            <v>Depreciation &amp; amortization add-back</v>
          </cell>
          <cell r="C97" t="str">
            <v>DEPR_AMORT</v>
          </cell>
          <cell r="D97" t="e">
            <v>#NAME?</v>
          </cell>
        </row>
        <row r="98">
          <cell r="B98" t="str">
            <v>(Increase)/decrease in working capital</v>
          </cell>
          <cell r="C98" t="str">
            <v>WORK_CAP</v>
          </cell>
          <cell r="D98" t="e">
            <v>#NAME?</v>
          </cell>
        </row>
        <row r="99">
          <cell r="B99" t="str">
            <v>Other operating cash flow items</v>
          </cell>
          <cell r="C99" t="str">
            <v>OTH_OP_CF</v>
          </cell>
          <cell r="D99" t="e">
            <v>#NAME?</v>
          </cell>
        </row>
        <row r="100">
          <cell r="B100" t="str">
            <v>Cash flow from operating activities</v>
          </cell>
          <cell r="C100" t="str">
            <v>CF_OPS</v>
          </cell>
          <cell r="D100" t="e">
            <v>#NAME?</v>
          </cell>
        </row>
        <row r="101">
          <cell r="B101" t="str">
            <v>Capital expenditures, Capex</v>
          </cell>
          <cell r="C101" t="str">
            <v>CAPEX</v>
          </cell>
          <cell r="D101" t="e">
            <v>#NAME?</v>
          </cell>
        </row>
        <row r="102">
          <cell r="B102" t="str">
            <v>Acquisitions</v>
          </cell>
          <cell r="C102" t="str">
            <v>ACQ</v>
          </cell>
          <cell r="D102" t="e">
            <v>#NAME?</v>
          </cell>
        </row>
        <row r="103">
          <cell r="B103" t="str">
            <v>Divestitures</v>
          </cell>
          <cell r="C103" t="str">
            <v>DIVEST</v>
          </cell>
          <cell r="D103" t="e">
            <v>#NAME?</v>
          </cell>
        </row>
        <row r="104">
          <cell r="B104" t="str">
            <v>Other investing cash flow items</v>
          </cell>
          <cell r="C104" t="str">
            <v>OTH_INV_CF</v>
          </cell>
          <cell r="D104" t="e">
            <v>#NAME?</v>
          </cell>
        </row>
        <row r="105">
          <cell r="B105" t="str">
            <v>Cash flow from investing</v>
          </cell>
          <cell r="C105" t="str">
            <v>CF_INV</v>
          </cell>
          <cell r="D105" t="e">
            <v>#NAME?</v>
          </cell>
        </row>
        <row r="106">
          <cell r="B106" t="str">
            <v>Dividends paid</v>
          </cell>
          <cell r="C106" t="str">
            <v>DIV_PAID</v>
          </cell>
          <cell r="D106" t="e">
            <v>#NAME?</v>
          </cell>
        </row>
        <row r="107">
          <cell r="B107" t="str">
            <v>Common stock issuance/(repurchase)</v>
          </cell>
          <cell r="C107" t="str">
            <v>SH_REPUR</v>
          </cell>
          <cell r="D107" t="e">
            <v>#NAME?</v>
          </cell>
        </row>
        <row r="108">
          <cell r="B108" t="str">
            <v>Increase/(decrease) in total debt</v>
          </cell>
          <cell r="C108" t="str">
            <v>CHG_LT_DEBT</v>
          </cell>
          <cell r="D108" t="e">
            <v>#NAME?</v>
          </cell>
        </row>
        <row r="109">
          <cell r="B109" t="str">
            <v>Lease principal payments  (applicable to IFRS cos.)</v>
          </cell>
          <cell r="C109" t="str">
            <v>LEASE_PRINCIPAL_CASH</v>
          </cell>
          <cell r="D109" t="e">
            <v>#NAME?</v>
          </cell>
        </row>
        <row r="110">
          <cell r="B110" t="str">
            <v>Other financing cash flow items</v>
          </cell>
          <cell r="C110" t="str">
            <v>OTH_FIN_CF</v>
          </cell>
          <cell r="D110" t="e">
            <v>#NAME?</v>
          </cell>
        </row>
        <row r="111">
          <cell r="B111" t="str">
            <v>Cash flow from financing</v>
          </cell>
          <cell r="C111" t="str">
            <v>CF_FIN</v>
          </cell>
          <cell r="D111" t="e">
            <v>#NAME?</v>
          </cell>
        </row>
        <row r="112">
          <cell r="B112" t="str">
            <v>Total cash flow</v>
          </cell>
          <cell r="C112" t="str">
            <v>TOT_CF</v>
          </cell>
          <cell r="D112" t="e">
            <v>#NAME?</v>
          </cell>
        </row>
        <row r="113">
          <cell r="A113" t="str">
            <v>Additional Cash Flow Items</v>
          </cell>
        </row>
        <row r="114">
          <cell r="B114" t="str">
            <v>Associate and JV add-back</v>
          </cell>
          <cell r="C114" t="str">
            <v>ASSOC_JV_ADDBK</v>
          </cell>
          <cell r="D114" t="e">
            <v>#NAME?</v>
          </cell>
        </row>
        <row r="115">
          <cell r="B115" t="str">
            <v>Profit/(loss) on sale of assets</v>
          </cell>
          <cell r="C115" t="str">
            <v>PL_SALE_ASSETS</v>
          </cell>
          <cell r="D115" t="e">
            <v>#NAME?</v>
          </cell>
        </row>
        <row r="116">
          <cell r="B116" t="str">
            <v>Other non-cash adjustments</v>
          </cell>
          <cell r="C116" t="str">
            <v>OTH_NONCASH_ADJ</v>
          </cell>
          <cell r="D116" t="e">
            <v>#NAME?</v>
          </cell>
        </row>
        <row r="117">
          <cell r="B117" t="str">
            <v>Other DACF adjustments</v>
          </cell>
          <cell r="C117" t="str">
            <v>OTH_DACF_ADJ</v>
          </cell>
          <cell r="D117" t="e">
            <v>#NAME?</v>
          </cell>
        </row>
        <row r="118">
          <cell r="B118" t="str">
            <v>Change in LT deferred income taxes (Cash flow)</v>
          </cell>
          <cell r="C118" t="str">
            <v>CHG_DEF_TAX_CF</v>
          </cell>
          <cell r="D118" t="e">
            <v>#NAME?</v>
          </cell>
        </row>
        <row r="119">
          <cell r="B119" t="str">
            <v>Other items/adjustments for computing cash tax rate (except def taxes)</v>
          </cell>
          <cell r="C119" t="str">
            <v>OTH_ADJ_CASH_TAX</v>
          </cell>
          <cell r="D119" t="e">
            <v>#NAME?</v>
          </cell>
        </row>
        <row r="120">
          <cell r="B120" t="str">
            <v>Cash interest expense</v>
          </cell>
          <cell r="C120" t="str">
            <v>CASH_INT_EXP</v>
          </cell>
          <cell r="D120" t="e">
            <v>#NAME?</v>
          </cell>
        </row>
        <row r="121">
          <cell r="B121" t="str">
            <v>Cash tax expense</v>
          </cell>
          <cell r="C121" t="str">
            <v>CASH_TAX_EXP</v>
          </cell>
          <cell r="D121" t="e">
            <v>#NAME?</v>
          </cell>
        </row>
        <row r="122">
          <cell r="B122" t="str">
            <v>Dividends received from associates/JVs</v>
          </cell>
          <cell r="C122" t="str">
            <v>DIVDS_ASSOC_JV</v>
          </cell>
          <cell r="D122" t="e">
            <v>#NAME?</v>
          </cell>
        </row>
        <row r="123">
          <cell r="B123" t="str">
            <v>Capex maintenance</v>
          </cell>
          <cell r="C123" t="str">
            <v>CAPEX_MAINTENANCE</v>
          </cell>
          <cell r="D123" t="e">
            <v>#NAME?</v>
          </cell>
        </row>
        <row r="124">
          <cell r="B124" t="str">
            <v>Capex expansion</v>
          </cell>
          <cell r="C124" t="str">
            <v>CAPEX_EXPANSION</v>
          </cell>
          <cell r="D124" t="e">
            <v>#NAME?</v>
          </cell>
        </row>
        <row r="125">
          <cell r="B125" t="str">
            <v>Non-PP&amp;E capex</v>
          </cell>
          <cell r="C125" t="str">
            <v>NONPPE_CAPEX</v>
          </cell>
          <cell r="D125" t="e">
            <v>#NAME?</v>
          </cell>
        </row>
        <row r="126">
          <cell r="B126" t="str">
            <v>Dividends paid to minorities</v>
          </cell>
          <cell r="C126" t="str">
            <v>DIVDS_PD_MINORITIES</v>
          </cell>
          <cell r="D126" t="e">
            <v>#NAME?</v>
          </cell>
        </row>
        <row r="127">
          <cell r="A127" t="str">
            <v>Other Items</v>
          </cell>
        </row>
        <row r="128">
          <cell r="B128" t="str">
            <v>Number of employees</v>
          </cell>
          <cell r="C128" t="str">
            <v>EMPLOYEES</v>
          </cell>
        </row>
        <row r="129">
          <cell r="B129" t="str">
            <v>Average Household Income of customers (USD '000s)</v>
          </cell>
          <cell r="C129" t="str">
            <v>AVG_HSHLD_INC_CUST</v>
          </cell>
        </row>
        <row r="130">
          <cell r="B130" t="str">
            <v>Average Age of customers</v>
          </cell>
          <cell r="C130" t="str">
            <v>AVG_AGE_CUST</v>
          </cell>
        </row>
        <row r="131">
          <cell r="A131" t="str">
            <v>Operating Metrics</v>
          </cell>
        </row>
        <row r="132">
          <cell r="B132" t="str">
            <v>Same store sales growth</v>
          </cell>
          <cell r="C132" t="str">
            <v>RETAIL_SSS_PCT_CHG</v>
          </cell>
        </row>
        <row r="133">
          <cell r="B133" t="str">
            <v>Number of store locations</v>
          </cell>
          <cell r="C133" t="str">
            <v>RETAIL_NUM_STORES</v>
          </cell>
        </row>
        <row r="134">
          <cell r="B134" t="str">
            <v>Sales from retail activity/average store locations</v>
          </cell>
          <cell r="C134" t="str">
            <v>RETAIL_SALES_AVG_STORE</v>
          </cell>
          <cell r="D134" t="e">
            <v>#NAME?</v>
          </cell>
        </row>
        <row r="135">
          <cell r="B135" t="str">
            <v>Square footage of retail locations (000s)</v>
          </cell>
          <cell r="C135" t="str">
            <v>RETAIL_SQ_FT</v>
          </cell>
        </row>
        <row r="136">
          <cell r="B136" t="str">
            <v>Sales/average square footage of retail space</v>
          </cell>
          <cell r="C136" t="str">
            <v>RETAIL_SALES_AVG_SQFT</v>
          </cell>
          <cell r="D136" t="e">
            <v>#NAME?</v>
          </cell>
        </row>
        <row r="137">
          <cell r="A137" t="str">
            <v>Geographical Breakdown</v>
          </cell>
        </row>
        <row r="138">
          <cell r="B138" t="str">
            <v>Sales - % Canada</v>
          </cell>
          <cell r="C138" t="str">
            <v>SALES_CANADA</v>
          </cell>
        </row>
        <row r="139">
          <cell r="B139" t="str">
            <v>Sales - % United States</v>
          </cell>
          <cell r="C139" t="str">
            <v>SALES_US</v>
          </cell>
        </row>
        <row r="140">
          <cell r="B140" t="str">
            <v>Sales - % Other North Americas</v>
          </cell>
          <cell r="C140" t="str">
            <v>SALES_OTH_NO_AMER</v>
          </cell>
        </row>
        <row r="141">
          <cell r="B141" t="str">
            <v>Sales - % Argentina</v>
          </cell>
          <cell r="C141" t="str">
            <v>SALES_ARGENTINA</v>
          </cell>
        </row>
        <row r="142">
          <cell r="B142" t="str">
            <v>Sales - % Brazil</v>
          </cell>
          <cell r="C142" t="str">
            <v>SALES_BRAZIL</v>
          </cell>
        </row>
        <row r="143">
          <cell r="B143" t="str">
            <v>Sales - % Chile</v>
          </cell>
          <cell r="C143" t="str">
            <v>SALES_CHILE</v>
          </cell>
        </row>
        <row r="144">
          <cell r="B144" t="str">
            <v>Sales - % Colombia</v>
          </cell>
          <cell r="C144" t="str">
            <v>SALES_COLOMBIA</v>
          </cell>
        </row>
        <row r="145">
          <cell r="B145" t="str">
            <v>Sales - % Mexico</v>
          </cell>
          <cell r="C145" t="str">
            <v>SALES_MEXICO</v>
          </cell>
        </row>
        <row r="146">
          <cell r="B146" t="str">
            <v>Sales - % Venezuela</v>
          </cell>
          <cell r="C146" t="str">
            <v>SALES_VENEZUELA</v>
          </cell>
        </row>
        <row r="147">
          <cell r="B147" t="str">
            <v>Sales - % Other Latin Americas</v>
          </cell>
          <cell r="C147" t="str">
            <v>SALES_OTH_LATAM</v>
          </cell>
        </row>
        <row r="148">
          <cell r="B148" t="str">
            <v>Sales - % Austria</v>
          </cell>
          <cell r="C148" t="str">
            <v>SALES_AUSTRIA</v>
          </cell>
        </row>
        <row r="149">
          <cell r="B149" t="str">
            <v>Sales - % Belgium</v>
          </cell>
          <cell r="C149" t="str">
            <v>SALES_BEL</v>
          </cell>
        </row>
        <row r="150">
          <cell r="B150" t="str">
            <v>Sales - % France</v>
          </cell>
          <cell r="C150" t="str">
            <v>SALES_FRA</v>
          </cell>
        </row>
        <row r="151">
          <cell r="B151" t="str">
            <v>Sales - % Germany</v>
          </cell>
          <cell r="C151" t="str">
            <v>SALES_GER</v>
          </cell>
        </row>
        <row r="152">
          <cell r="B152" t="str">
            <v>Sales - % Greece</v>
          </cell>
          <cell r="C152" t="str">
            <v>SALES_GRE</v>
          </cell>
        </row>
        <row r="153">
          <cell r="B153" t="str">
            <v>Sales - % Ireland</v>
          </cell>
          <cell r="C153" t="str">
            <v>SALES_IRE</v>
          </cell>
        </row>
        <row r="154">
          <cell r="B154" t="str">
            <v>Sales - % Italy</v>
          </cell>
          <cell r="C154" t="str">
            <v>SALES_ITA</v>
          </cell>
        </row>
        <row r="155">
          <cell r="B155" t="str">
            <v>Sales - % Netherlands</v>
          </cell>
          <cell r="C155" t="str">
            <v>SALES_NETH</v>
          </cell>
        </row>
        <row r="156">
          <cell r="B156" t="str">
            <v>Sales - % Norway</v>
          </cell>
          <cell r="C156" t="str">
            <v>SALES_NOR</v>
          </cell>
        </row>
        <row r="157">
          <cell r="B157" t="str">
            <v>Sales - % Portugal</v>
          </cell>
          <cell r="C157" t="str">
            <v>SALES_POR</v>
          </cell>
        </row>
        <row r="158">
          <cell r="B158" t="str">
            <v>Sales - % Spain</v>
          </cell>
          <cell r="C158" t="str">
            <v>SALES_SPA</v>
          </cell>
        </row>
        <row r="159">
          <cell r="B159" t="str">
            <v>Sales - % Sweden</v>
          </cell>
          <cell r="C159" t="str">
            <v>SALES_SWE</v>
          </cell>
        </row>
        <row r="160">
          <cell r="B160" t="str">
            <v>Sales - % Switzerland</v>
          </cell>
          <cell r="C160" t="str">
            <v>SALES_SWIT</v>
          </cell>
        </row>
        <row r="161">
          <cell r="B161" t="str">
            <v>Sales - % UK</v>
          </cell>
          <cell r="C161" t="str">
            <v>SALES_UK</v>
          </cell>
        </row>
        <row r="162">
          <cell r="B162" t="str">
            <v>Sales - % Other Western Europe</v>
          </cell>
          <cell r="C162" t="str">
            <v>SALES_OTH_WEST_EURO</v>
          </cell>
        </row>
        <row r="163">
          <cell r="B163" t="str">
            <v>Sales - % Poland</v>
          </cell>
          <cell r="C163" t="str">
            <v>SALES_POLAND</v>
          </cell>
        </row>
        <row r="164">
          <cell r="B164" t="str">
            <v>Sales - % Russia</v>
          </cell>
          <cell r="C164" t="str">
            <v>SALES_RUSSIA</v>
          </cell>
        </row>
        <row r="165">
          <cell r="B165" t="str">
            <v>Sales - % Turkey</v>
          </cell>
          <cell r="C165" t="str">
            <v>SALES_TURKEY</v>
          </cell>
        </row>
        <row r="166">
          <cell r="B166" t="str">
            <v>Sales - % Other CEE</v>
          </cell>
          <cell r="C166" t="str">
            <v>SALES_OTH_CEE</v>
          </cell>
        </row>
        <row r="167">
          <cell r="B167" t="str">
            <v>Sales - % Saudi Arabia</v>
          </cell>
          <cell r="C167" t="str">
            <v>SALES_SAUDI_ARABIA</v>
          </cell>
        </row>
        <row r="168">
          <cell r="B168" t="str">
            <v>Sales - % United Arab Emirates</v>
          </cell>
          <cell r="C168" t="str">
            <v>SALES_UAE</v>
          </cell>
        </row>
        <row r="169">
          <cell r="B169" t="str">
            <v>Sales - % Other Middle East</v>
          </cell>
          <cell r="C169" t="str">
            <v>SALES_OTH_ME</v>
          </cell>
        </row>
        <row r="170">
          <cell r="B170" t="str">
            <v>Sales - % Nigeria</v>
          </cell>
          <cell r="C170" t="str">
            <v>SALES_NIGERIA</v>
          </cell>
        </row>
        <row r="171">
          <cell r="B171" t="str">
            <v>Sales - % South Africa</v>
          </cell>
          <cell r="C171" t="str">
            <v>SALES_SO_AFRICA</v>
          </cell>
        </row>
        <row r="172">
          <cell r="B172" t="str">
            <v>Sales - % Other Africa</v>
          </cell>
          <cell r="C172" t="str">
            <v>SALES_OTH_AFRICA</v>
          </cell>
        </row>
        <row r="173">
          <cell r="B173" t="str">
            <v>Sales - % Hong Kong</v>
          </cell>
          <cell r="C173" t="str">
            <v>SALES_HONG_KONG</v>
          </cell>
        </row>
        <row r="174">
          <cell r="B174" t="str">
            <v>Sales - % Japan</v>
          </cell>
          <cell r="C174" t="str">
            <v>SALES_JAPAN</v>
          </cell>
        </row>
        <row r="175">
          <cell r="B175" t="str">
            <v>Sales - % Singapore</v>
          </cell>
          <cell r="C175" t="str">
            <v>SALES_SINGAPORE</v>
          </cell>
        </row>
        <row r="176">
          <cell r="B176" t="str">
            <v>Sales - % South Korea</v>
          </cell>
          <cell r="C176" t="str">
            <v>SALES_SK</v>
          </cell>
        </row>
        <row r="177">
          <cell r="B177" t="str">
            <v>Sales - % Taiwan</v>
          </cell>
          <cell r="C177" t="str">
            <v>SALES_TAIWAN</v>
          </cell>
        </row>
        <row r="178">
          <cell r="B178" t="str">
            <v>Sales - % Other Developed Asia</v>
          </cell>
          <cell r="C178" t="str">
            <v>SALES_OTH_DEV_ASIA</v>
          </cell>
        </row>
        <row r="179">
          <cell r="B179" t="str">
            <v>Sales - % China</v>
          </cell>
          <cell r="C179" t="str">
            <v>SALES_CHINA</v>
          </cell>
        </row>
        <row r="180">
          <cell r="B180" t="str">
            <v>Sales - % India</v>
          </cell>
          <cell r="C180" t="str">
            <v>SALES_INDIA</v>
          </cell>
        </row>
        <row r="181">
          <cell r="B181" t="str">
            <v>Sales - % Indonesia</v>
          </cell>
          <cell r="C181" t="str">
            <v>SALES_INDONESIA</v>
          </cell>
        </row>
        <row r="182">
          <cell r="B182" t="str">
            <v>Sales - % Thailand</v>
          </cell>
          <cell r="C182" t="str">
            <v>SALES_THAILAND</v>
          </cell>
        </row>
        <row r="183">
          <cell r="B183" t="str">
            <v>Sales - % Other Emerging Asia</v>
          </cell>
          <cell r="C183" t="str">
            <v>SALES_OTH_EMERG_ASIA</v>
          </cell>
        </row>
        <row r="184">
          <cell r="B184" t="str">
            <v>Sales - % Australia</v>
          </cell>
          <cell r="C184" t="str">
            <v>SALES_AUSTRA</v>
          </cell>
        </row>
        <row r="185">
          <cell r="B185" t="str">
            <v>Sales - % New Zealand</v>
          </cell>
          <cell r="C185" t="str">
            <v>SALES_NZ</v>
          </cell>
        </row>
        <row r="186">
          <cell r="B186" t="str">
            <v>Sales - % Others</v>
          </cell>
          <cell r="C186" t="str">
            <v>SALES_OTHER</v>
          </cell>
        </row>
        <row r="187">
          <cell r="B187" t="str">
            <v>% of CoGS from U.S. (GS estimate)</v>
          </cell>
          <cell r="C187" t="str">
            <v>COGS_PCT_US</v>
          </cell>
        </row>
        <row r="188">
          <cell r="B188" t="str">
            <v>% of CoGS from non-U.S. (GS estimate)</v>
          </cell>
          <cell r="C188" t="str">
            <v>COGS_PCT_ROW</v>
          </cell>
        </row>
        <row r="189">
          <cell r="B189" t="str">
            <v>% of SG&amp;A from U.S. (GS estimate)</v>
          </cell>
          <cell r="C189" t="str">
            <v>SGA_PCT_US</v>
          </cell>
        </row>
        <row r="190">
          <cell r="B190" t="str">
            <v>% of SG&amp;A from non-U.S. (GS estimate)</v>
          </cell>
          <cell r="C190" t="str">
            <v>SGA_PCT_ROW</v>
          </cell>
        </row>
        <row r="191">
          <cell r="B191" t="str">
            <v>Sales -% Consumer (C)</v>
          </cell>
          <cell r="C191" t="str">
            <v>SALES_CONS</v>
          </cell>
        </row>
        <row r="192">
          <cell r="B192" t="str">
            <v>Sales -% Industry (I)</v>
          </cell>
          <cell r="C192" t="str">
            <v>SALES_IND</v>
          </cell>
        </row>
        <row r="193">
          <cell r="B193" t="str">
            <v>Sales -% Government (G)</v>
          </cell>
          <cell r="C193" t="str">
            <v>SALES_GOV</v>
          </cell>
        </row>
        <row r="194">
          <cell r="B194" t="str">
            <v>Sales - % Industry Sub-Segment: Financial Services</v>
          </cell>
          <cell r="C194" t="str">
            <v>SALES_FINAN</v>
          </cell>
        </row>
        <row r="195">
          <cell r="B195" t="str">
            <v>Sales - % Industry Sub-Segment: Oil &amp; Gas</v>
          </cell>
          <cell r="C195" t="str">
            <v>SALES_OIL_GAS</v>
          </cell>
        </row>
        <row r="196">
          <cell r="B196" t="str">
            <v>Sales (%) SMB</v>
          </cell>
          <cell r="C196" t="str">
            <v>SALES_SMB</v>
          </cell>
        </row>
        <row r="197">
          <cell r="B197" t="str">
            <v>% of total cash balance held overseas (outside the US)</v>
          </cell>
          <cell r="C197" t="str">
            <v>CASH_PCT_OS_US</v>
          </cell>
        </row>
        <row r="198">
          <cell r="B198" t="str">
            <v>Sales - % from Captive Financing Business</v>
          </cell>
          <cell r="C198" t="str">
            <v>REV_FIN_SEGMENT</v>
          </cell>
        </row>
        <row r="199">
          <cell r="B199" t="str">
            <v>Operating Earnings - % from Captive Financing Business</v>
          </cell>
          <cell r="C199" t="str">
            <v>EBIT_FIN_SEGMENT</v>
          </cell>
        </row>
        <row r="200">
          <cell r="A200" t="str">
            <v>Commodities Exposure - Sales</v>
          </cell>
        </row>
        <row r="201">
          <cell r="B201" t="str">
            <v>Sales - % Oil/Petrol/Fuel</v>
          </cell>
          <cell r="C201" t="str">
            <v>SALES_OIL_PETRO_FUEL</v>
          </cell>
        </row>
        <row r="202">
          <cell r="B202" t="str">
            <v>Sales - % Steel</v>
          </cell>
          <cell r="C202" t="str">
            <v>SALES_STEEL</v>
          </cell>
        </row>
        <row r="203">
          <cell r="B203" t="str">
            <v>Sales - % Paper/pulp</v>
          </cell>
          <cell r="C203" t="str">
            <v>SALES_PAPER_PULP</v>
          </cell>
        </row>
        <row r="204">
          <cell r="B204" t="str">
            <v>Sales - % Lumber</v>
          </cell>
          <cell r="C204" t="str">
            <v>SALES_LUMBER</v>
          </cell>
        </row>
        <row r="205">
          <cell r="B205" t="str">
            <v>Sales - % Glass</v>
          </cell>
          <cell r="C205" t="str">
            <v>SALES_GLASS</v>
          </cell>
        </row>
        <row r="206">
          <cell r="B206" t="str">
            <v>Sales - % Cement</v>
          </cell>
          <cell r="C206" t="str">
            <v>SALES_CEMENT</v>
          </cell>
        </row>
        <row r="207">
          <cell r="B207" t="str">
            <v>Sales - % Tobacco leaf</v>
          </cell>
          <cell r="C207" t="str">
            <v>SALES_TOBACCO_LEAF</v>
          </cell>
        </row>
        <row r="208">
          <cell r="B208" t="str">
            <v>Sales - % Other commodity</v>
          </cell>
          <cell r="C208" t="str">
            <v>SALES_OTH_COMMODITY</v>
          </cell>
        </row>
        <row r="209">
          <cell r="B209" t="str">
            <v>Sales - % Other (Non-Commodity) sales sources</v>
          </cell>
          <cell r="C209" t="str">
            <v>SALES_OTH_SALES_SOURCES</v>
          </cell>
        </row>
        <row r="210">
          <cell r="A210" t="str">
            <v>Commodities Exposure - Expense</v>
          </cell>
        </row>
        <row r="211">
          <cell r="B211" t="str">
            <v>Expense - % Oil/Petrol/Fuel</v>
          </cell>
          <cell r="C211" t="str">
            <v>EXP_OIL_PETRO_FUEL</v>
          </cell>
        </row>
        <row r="212">
          <cell r="B212" t="str">
            <v>Expense - % Oil derivatives/NGLs/plastics</v>
          </cell>
          <cell r="C212" t="str">
            <v>EXP_OIL_DERIV_NGLS_PLASTICS</v>
          </cell>
        </row>
        <row r="213">
          <cell r="B213" t="str">
            <v>Expense - % Gold</v>
          </cell>
          <cell r="C213" t="str">
            <v>EXP_GOLD</v>
          </cell>
        </row>
        <row r="214">
          <cell r="B214" t="str">
            <v>Expense - % Copper</v>
          </cell>
          <cell r="C214" t="str">
            <v>EXP_COPPER</v>
          </cell>
        </row>
        <row r="215">
          <cell r="B215" t="str">
            <v>Expense - % Silver</v>
          </cell>
          <cell r="C215" t="str">
            <v>EXP_SILVER</v>
          </cell>
        </row>
        <row r="216">
          <cell r="B216" t="str">
            <v>Expense - % Platinum</v>
          </cell>
          <cell r="C216" t="str">
            <v>EXP_PLATINUM</v>
          </cell>
        </row>
        <row r="217">
          <cell r="B217" t="str">
            <v>Expense - % Aluminium</v>
          </cell>
          <cell r="C217" t="str">
            <v>EXP_ALUMINIUM</v>
          </cell>
        </row>
        <row r="218">
          <cell r="B218" t="str">
            <v>Expense - % Diamonds</v>
          </cell>
          <cell r="C218" t="str">
            <v>EXP_DIAMONDS</v>
          </cell>
        </row>
        <row r="219">
          <cell r="B219" t="str">
            <v>Expense - % Paper/pulp</v>
          </cell>
          <cell r="C219" t="str">
            <v>EXP_PAPER_PULP</v>
          </cell>
        </row>
        <row r="220">
          <cell r="B220" t="str">
            <v>Expense - % Wheat</v>
          </cell>
          <cell r="C220" t="str">
            <v>EXP_WHEAT</v>
          </cell>
        </row>
        <row r="221">
          <cell r="B221" t="str">
            <v>Expense - % Sugar</v>
          </cell>
          <cell r="C221" t="str">
            <v>EXP_SUGAR</v>
          </cell>
        </row>
        <row r="222">
          <cell r="B222" t="str">
            <v>Expense - % Soybean</v>
          </cell>
          <cell r="C222" t="str">
            <v>EXP_SOYBEAN</v>
          </cell>
        </row>
        <row r="223">
          <cell r="B223" t="str">
            <v>Expense - % Corn</v>
          </cell>
          <cell r="C223" t="str">
            <v>EXP_CORN</v>
          </cell>
        </row>
        <row r="224">
          <cell r="B224" t="str">
            <v>Expense - % Cotton</v>
          </cell>
          <cell r="C224" t="str">
            <v>EXP_COTTON</v>
          </cell>
        </row>
        <row r="225">
          <cell r="B225" t="str">
            <v>Expense - % Coffee</v>
          </cell>
          <cell r="C225" t="str">
            <v>EXP_COFFEE</v>
          </cell>
        </row>
        <row r="226">
          <cell r="B226" t="str">
            <v>Expense - % Cocoa</v>
          </cell>
          <cell r="C226" t="str">
            <v>EXP_COCOA</v>
          </cell>
        </row>
        <row r="227">
          <cell r="B227" t="str">
            <v>Expense - % Beef</v>
          </cell>
          <cell r="C227" t="str">
            <v>EXP_BEEF</v>
          </cell>
        </row>
        <row r="228">
          <cell r="B228" t="str">
            <v>Expense - % Pork</v>
          </cell>
          <cell r="C228" t="str">
            <v>EXP_PORK</v>
          </cell>
        </row>
        <row r="229">
          <cell r="B229" t="str">
            <v>Expense - % Chicken</v>
          </cell>
          <cell r="C229" t="str">
            <v>EXP_CHICKEN</v>
          </cell>
        </row>
        <row r="230">
          <cell r="B230" t="str">
            <v>Expense - % Dairy</v>
          </cell>
          <cell r="C230" t="str">
            <v>EXP_DAIRY</v>
          </cell>
        </row>
        <row r="231">
          <cell r="B231" t="str">
            <v>Expense - % Nuts</v>
          </cell>
          <cell r="C231" t="str">
            <v>EXP_NUTS</v>
          </cell>
        </row>
        <row r="232">
          <cell r="B232" t="str">
            <v>Expense - % Palm oil</v>
          </cell>
          <cell r="C232" t="str">
            <v>EXP_PALM_OIL</v>
          </cell>
        </row>
        <row r="233">
          <cell r="B233" t="str">
            <v>Expense - % Tobacco leaf</v>
          </cell>
          <cell r="C233" t="str">
            <v>EXP_TOBACCO_LEAF</v>
          </cell>
        </row>
        <row r="234">
          <cell r="B234" t="str">
            <v>Expense - % Water</v>
          </cell>
          <cell r="C234" t="str">
            <v>EXP_WATER</v>
          </cell>
        </row>
        <row r="235">
          <cell r="B235" t="str">
            <v>Expense - % Other commodity</v>
          </cell>
          <cell r="C235" t="str">
            <v>EXP_OTH_COMMODITY</v>
          </cell>
        </row>
        <row r="236">
          <cell r="B236" t="str">
            <v>Expense - % Other (Non-Commodity) cost</v>
          </cell>
          <cell r="C236" t="str">
            <v>EXP_OTH_COST</v>
          </cell>
        </row>
        <row r="237">
          <cell r="A237" t="str">
            <v>FX Exposure - Sales</v>
          </cell>
        </row>
        <row r="238">
          <cell r="B238" t="str">
            <v>Sales - % FX: British Pounds/Pence</v>
          </cell>
          <cell r="C238" t="str">
            <v>SALES_FX_GPB</v>
          </cell>
        </row>
        <row r="239">
          <cell r="B239" t="str">
            <v>Sales - % FX: Euro</v>
          </cell>
          <cell r="C239" t="str">
            <v>SALES_FX_EUR</v>
          </cell>
        </row>
        <row r="240">
          <cell r="B240" t="str">
            <v>Sales - % FX: New Russian Ruble</v>
          </cell>
          <cell r="C240" t="str">
            <v>SALES_FX_RUB</v>
          </cell>
        </row>
        <row r="241">
          <cell r="B241" t="str">
            <v>Sales - % FX: U.S. Dollar</v>
          </cell>
          <cell r="C241" t="str">
            <v>SALES_FX_USD</v>
          </cell>
        </row>
        <row r="242">
          <cell r="B242" t="str">
            <v>Sales - % FX: Brazilian Real</v>
          </cell>
          <cell r="C242" t="str">
            <v>SALES_FX_BRL</v>
          </cell>
        </row>
        <row r="243">
          <cell r="B243" t="str">
            <v>Sales - % FX: Japanese Yen</v>
          </cell>
          <cell r="C243" t="str">
            <v>SALES_FX_YEN</v>
          </cell>
        </row>
        <row r="244">
          <cell r="B244" t="str">
            <v>Sales - % FX: Chinese Renminbi</v>
          </cell>
          <cell r="C244" t="str">
            <v>SALES_FX_CNY</v>
          </cell>
        </row>
        <row r="245">
          <cell r="B245" t="str">
            <v>Sales - % FX: Indian Rupee</v>
          </cell>
          <cell r="C245" t="str">
            <v>SALES_FX_INR</v>
          </cell>
        </row>
        <row r="246">
          <cell r="B246" t="str">
            <v>Sales - % FX: Canadian Dollar</v>
          </cell>
          <cell r="C246" t="str">
            <v>SALES_FX_CAD</v>
          </cell>
        </row>
        <row r="247">
          <cell r="B247" t="str">
            <v>Sales - % FX: Mexican Peso</v>
          </cell>
          <cell r="C247" t="str">
            <v>SALES_FX_MXN</v>
          </cell>
        </row>
        <row r="248">
          <cell r="B248" t="str">
            <v>Sales - % FX: Colombian Peso</v>
          </cell>
          <cell r="C248" t="str">
            <v>SALES_FX_COP</v>
          </cell>
        </row>
        <row r="249">
          <cell r="B249" t="str">
            <v>Sales - % FX: Argentine Peso</v>
          </cell>
          <cell r="C249" t="str">
            <v>SALES_FX_ARS</v>
          </cell>
        </row>
        <row r="250">
          <cell r="B250" t="str">
            <v>Sales - % FX: Chilean Peso</v>
          </cell>
          <cell r="C250" t="str">
            <v>SALES_FX_CLP</v>
          </cell>
        </row>
        <row r="251">
          <cell r="B251" t="str">
            <v>Sales - % FX: Venezuelan bolivar</v>
          </cell>
          <cell r="C251" t="str">
            <v>SALES_FX_VEF</v>
          </cell>
        </row>
        <row r="252">
          <cell r="B252" t="str">
            <v>Sales - % FX: Other Currency</v>
          </cell>
          <cell r="C252" t="str">
            <v>SALES_FX_OTH</v>
          </cell>
        </row>
        <row r="253">
          <cell r="A253" t="str">
            <v>Items to be removed</v>
          </cell>
        </row>
        <row r="254">
          <cell r="B254" t="str">
            <v>Sales - Total % Americas</v>
          </cell>
          <cell r="C254" t="str">
            <v>SALES_TOT_AM</v>
          </cell>
        </row>
        <row r="255">
          <cell r="B255" t="str">
            <v>Sales - % Other Americas</v>
          </cell>
          <cell r="C255" t="str">
            <v>SALES_OTH_AM</v>
          </cell>
        </row>
        <row r="256">
          <cell r="B256" t="str">
            <v>Sales - Total % EMEA</v>
          </cell>
          <cell r="C256" t="str">
            <v>SALES_TOT_EMEA</v>
          </cell>
        </row>
        <row r="257">
          <cell r="B257" t="str">
            <v>Sales - % Western Europe-Ex UK</v>
          </cell>
          <cell r="C257" t="str">
            <v>SALES_EU_EX_UK</v>
          </cell>
        </row>
        <row r="258">
          <cell r="B258" t="str">
            <v>Sales - % Central &amp; Eastern Europe</v>
          </cell>
          <cell r="C258" t="str">
            <v>SALES_CEE</v>
          </cell>
        </row>
        <row r="259">
          <cell r="B259" t="str">
            <v>Sales - % Middle East</v>
          </cell>
          <cell r="C259" t="str">
            <v>SALES_ME</v>
          </cell>
        </row>
        <row r="260">
          <cell r="B260" t="str">
            <v>Sales - % Total Africa</v>
          </cell>
          <cell r="C260" t="str">
            <v>SALES_TOT_AFRICA</v>
          </cell>
        </row>
        <row r="261">
          <cell r="B261" t="str">
            <v>Sales - % Other EMEA</v>
          </cell>
          <cell r="C261" t="str">
            <v>SALES_OTH_EMEA</v>
          </cell>
        </row>
        <row r="262">
          <cell r="B262" t="str">
            <v>Sales - Total % Asia (incl Australia &amp; New Zealand)</v>
          </cell>
          <cell r="C262" t="str">
            <v>SALES_TOT_ASIA</v>
          </cell>
        </row>
        <row r="263">
          <cell r="B263" t="str">
            <v>Sales - % Other Asia</v>
          </cell>
          <cell r="C263" t="str">
            <v>SALES_OTH_AEJ</v>
          </cell>
        </row>
        <row r="275">
          <cell r="A275" t="str">
            <v>Security: MercadoLibre Inc.</v>
          </cell>
        </row>
        <row r="276">
          <cell r="A276" t="str">
            <v>Reference Data</v>
          </cell>
        </row>
        <row r="277">
          <cell r="B277" t="str">
            <v>Ticker</v>
          </cell>
          <cell r="C277" t="str">
            <v>Ticker</v>
          </cell>
          <cell r="E277" t="str">
            <v>MELI</v>
          </cell>
        </row>
        <row r="278">
          <cell r="B278" t="str">
            <v>Security Name</v>
          </cell>
          <cell r="C278" t="str">
            <v>Security Name</v>
          </cell>
          <cell r="E278" t="str">
            <v>MercadoLibre Inc.</v>
          </cell>
        </row>
        <row r="279">
          <cell r="B279" t="str">
            <v>Interim Type</v>
          </cell>
          <cell r="C279" t="str">
            <v>Interim Type</v>
          </cell>
          <cell r="E279" t="str">
            <v>Q</v>
          </cell>
        </row>
        <row r="280">
          <cell r="B280" t="str">
            <v>Publishing Currency</v>
          </cell>
          <cell r="C280" t="str">
            <v>PUB_CURRENCY_ISO</v>
          </cell>
          <cell r="E280" t="str">
            <v>USD</v>
          </cell>
        </row>
        <row r="281">
          <cell r="B281" t="str">
            <v>Pricing Currency</v>
          </cell>
          <cell r="C281" t="str">
            <v>PRICE_CURRENCY_ISO</v>
          </cell>
          <cell r="E281" t="str">
            <v>USD</v>
          </cell>
        </row>
        <row r="282">
          <cell r="B282" t="str">
            <v>Reporting Currency</v>
          </cell>
          <cell r="C282" t="str">
            <v>CURRENCY_ISO</v>
          </cell>
          <cell r="E282" t="str">
            <v>USD</v>
          </cell>
        </row>
        <row r="283">
          <cell r="A283" t="str">
            <v>General Information</v>
          </cell>
        </row>
        <row r="284">
          <cell r="B284" t="str">
            <v>Americas Investment List</v>
          </cell>
          <cell r="C284" t="str">
            <v>AMER_LIST</v>
          </cell>
        </row>
        <row r="285">
          <cell r="B285" t="str">
            <v>Americas Conviction List</v>
          </cell>
          <cell r="C285" t="str">
            <v>AMER_CONVICTION</v>
          </cell>
        </row>
        <row r="286">
          <cell r="B286" t="str">
            <v>Legal rating</v>
          </cell>
          <cell r="C286" t="str">
            <v>LEGAL_RATING</v>
          </cell>
        </row>
        <row r="287">
          <cell r="B287" t="str">
            <v>Target price</v>
          </cell>
          <cell r="C287" t="str">
            <v>TARGET_PRICE</v>
          </cell>
          <cell r="D287" t="e">
            <v>#NAME?</v>
          </cell>
        </row>
        <row r="288">
          <cell r="B288" t="str">
            <v>Target price period</v>
          </cell>
          <cell r="C288" t="str">
            <v>TP_PERIOD</v>
          </cell>
        </row>
        <row r="289">
          <cell r="B289" t="str">
            <v>Fundamental value</v>
          </cell>
          <cell r="C289" t="str">
            <v>TARGET_PRICE_FUNDAMENTAL</v>
          </cell>
          <cell r="D289" t="e">
            <v>#NAME?</v>
          </cell>
        </row>
        <row r="290">
          <cell r="B290" t="str">
            <v>M&amp;A value</v>
          </cell>
          <cell r="C290" t="str">
            <v>TARGET_PRICE_MA</v>
          </cell>
          <cell r="D290" t="e">
            <v>#NAME?</v>
          </cell>
        </row>
        <row r="291">
          <cell r="B291" t="str">
            <v>Current shares outstanding (mn)</v>
          </cell>
          <cell r="C291" t="str">
            <v>NUM_SH</v>
          </cell>
        </row>
        <row r="292">
          <cell r="B292" t="str">
            <v>Free float</v>
          </cell>
          <cell r="C292" t="str">
            <v>FREE_FLOAT</v>
          </cell>
        </row>
        <row r="293">
          <cell r="A293" t="str">
            <v>Publishing Items</v>
          </cell>
        </row>
        <row r="294">
          <cell r="B294" t="str">
            <v>Book value per share, BVPS (Pub)</v>
          </cell>
          <cell r="C294" t="str">
            <v>BVPS_PUB</v>
          </cell>
          <cell r="D294" t="e">
            <v>#NAME?</v>
          </cell>
        </row>
        <row r="295">
          <cell r="B295" t="str">
            <v>DPS, dividend per share (Pub)</v>
          </cell>
          <cell r="C295" t="str">
            <v>DPS_PUB</v>
          </cell>
          <cell r="D295" t="e">
            <v>#NAME?</v>
          </cell>
        </row>
        <row r="296">
          <cell r="B296" t="str">
            <v>Special dividend per share</v>
          </cell>
          <cell r="C296" t="str">
            <v>DPS_SPECIAL_PUB</v>
          </cell>
          <cell r="D296" t="e">
            <v>#NAME?</v>
          </cell>
        </row>
        <row r="297">
          <cell r="B297" t="str">
            <v>EBITDA (Pub)</v>
          </cell>
          <cell r="C297" t="str">
            <v>EBITDA_PUB</v>
          </cell>
          <cell r="D297" t="e">
            <v>#NAME?</v>
          </cell>
        </row>
        <row r="298">
          <cell r="B298" t="str">
            <v>EPS (Pub)</v>
          </cell>
          <cell r="C298" t="str">
            <v>EPS_PUB</v>
          </cell>
          <cell r="D298" t="e">
            <v>#NAME?</v>
          </cell>
        </row>
        <row r="300">
          <cell r="B300" t="str">
            <v>EPS (excl. ESO) (Pub)</v>
          </cell>
          <cell r="C300" t="str">
            <v>EPS_PUB_EX_ESO</v>
          </cell>
          <cell r="D300" t="e">
            <v>#NAME?</v>
          </cell>
        </row>
        <row r="301">
          <cell r="B301" t="str">
            <v>EV adjustment (Pub)</v>
          </cell>
          <cell r="C301" t="str">
            <v>EV_ADJ_PUB</v>
          </cell>
          <cell r="D301" t="e">
            <v>#NAME?</v>
          </cell>
        </row>
        <row r="302">
          <cell r="B302" t="str">
            <v>Net debt (Pub)</v>
          </cell>
          <cell r="C302" t="str">
            <v>NET_DEBT_PUB</v>
          </cell>
          <cell r="D302" t="e">
            <v>#NAME?</v>
          </cell>
        </row>
        <row r="303">
          <cell r="B303" t="str">
            <v>Net Debt (ex leases) (Pub)</v>
          </cell>
          <cell r="C303" t="str">
            <v>NET_DEBT_EX_LEASES_PUB</v>
          </cell>
          <cell r="D303" t="e">
            <v>#NAME?</v>
          </cell>
        </row>
        <row r="304">
          <cell r="B304" t="str">
            <v>Consensus equivalent net debt</v>
          </cell>
          <cell r="C304" t="str">
            <v>CEEE_NDEBT</v>
          </cell>
          <cell r="D304" t="e">
            <v>#NAME?</v>
          </cell>
        </row>
        <row r="305">
          <cell r="B305" t="str">
            <v>Net income (Pub)</v>
          </cell>
          <cell r="C305" t="str">
            <v>NI_PUB</v>
          </cell>
          <cell r="D305" t="e">
            <v>#NAME?</v>
          </cell>
        </row>
        <row r="306">
          <cell r="B306" t="str">
            <v>EBIT, operating profit (Pub)</v>
          </cell>
          <cell r="C306" t="str">
            <v>EBIT_PUB</v>
          </cell>
          <cell r="D306" t="e">
            <v>#NAME?</v>
          </cell>
        </row>
        <row r="307">
          <cell r="B307" t="str">
            <v>Pre-tax profit (Pub)</v>
          </cell>
          <cell r="C307" t="str">
            <v>PTP_PUB</v>
          </cell>
          <cell r="D307" t="e">
            <v>#NAME?</v>
          </cell>
        </row>
        <row r="308">
          <cell r="B308" t="str">
            <v>Sales, revenue (Pub)</v>
          </cell>
          <cell r="C308" t="str">
            <v>REVS_PUB</v>
          </cell>
          <cell r="D308" t="e">
            <v>#NAME?</v>
          </cell>
        </row>
        <row r="309">
          <cell r="B309" t="str">
            <v>Total shareholders' equity (Pub)</v>
          </cell>
          <cell r="C309" t="str">
            <v>EQ_PUB</v>
          </cell>
          <cell r="D309" t="e">
            <v>#NAME?</v>
          </cell>
        </row>
        <row r="310">
          <cell r="A310" t="str">
            <v>Income Statement</v>
          </cell>
        </row>
        <row r="311">
          <cell r="B311" t="str">
            <v>Provision for income tax</v>
          </cell>
          <cell r="C311" t="str">
            <v>PROV_INC_TAX</v>
          </cell>
          <cell r="D311" t="e">
            <v>#NAME?</v>
          </cell>
        </row>
        <row r="312">
          <cell r="B312" t="str">
            <v>Minority interest</v>
          </cell>
          <cell r="C312" t="str">
            <v>INC_MINORITY</v>
          </cell>
          <cell r="D312" t="e">
            <v>#NAME?</v>
          </cell>
        </row>
        <row r="313">
          <cell r="B313" t="str">
            <v>Net income (pre-preferred dividends)</v>
          </cell>
          <cell r="C313" t="str">
            <v>NI_PRE_PREF</v>
          </cell>
          <cell r="D313" t="e">
            <v>#NAME?</v>
          </cell>
        </row>
        <row r="314">
          <cell r="B314" t="str">
            <v>Preferred dividends</v>
          </cell>
          <cell r="C314" t="str">
            <v>PREF_DIV</v>
          </cell>
          <cell r="D314" t="e">
            <v>#NAME?</v>
          </cell>
        </row>
        <row r="315">
          <cell r="B315" t="str">
            <v>Net income (pre-exceptionals)</v>
          </cell>
          <cell r="C315" t="str">
            <v>NET_EARNING</v>
          </cell>
          <cell r="D315" t="e">
            <v>#NAME?</v>
          </cell>
        </row>
        <row r="316">
          <cell r="B316" t="str">
            <v>Post-tax exceptionals</v>
          </cell>
          <cell r="C316" t="str">
            <v>TAX_EXC</v>
          </cell>
          <cell r="D316" t="e">
            <v>#NAME?</v>
          </cell>
        </row>
        <row r="317">
          <cell r="B317" t="str">
            <v>Net income (post-exceptionals)</v>
          </cell>
          <cell r="C317" t="str">
            <v>NET_INC</v>
          </cell>
          <cell r="D317" t="e">
            <v>#NAME?</v>
          </cell>
        </row>
        <row r="318">
          <cell r="B318" t="str">
            <v>EPS (pre-exceptionals, basic)</v>
          </cell>
          <cell r="C318" t="str">
            <v>EPS</v>
          </cell>
          <cell r="D318" t="e">
            <v>#NAME?</v>
          </cell>
        </row>
        <row r="319">
          <cell r="B319" t="str">
            <v>EPS (pre-exceptionals, diluted)</v>
          </cell>
          <cell r="C319" t="str">
            <v>EPS_FUL_DIL</v>
          </cell>
          <cell r="D319" t="e">
            <v>#NAME?</v>
          </cell>
        </row>
        <row r="320">
          <cell r="B320" t="str">
            <v>EPS (post-exceptionals, basic)</v>
          </cell>
          <cell r="C320" t="str">
            <v>EPS_POST_BASIC</v>
          </cell>
          <cell r="D320" t="e">
            <v>#NAME?</v>
          </cell>
        </row>
        <row r="321">
          <cell r="B321" t="str">
            <v>EPS (post-exceptionals, diluted)</v>
          </cell>
          <cell r="C321" t="str">
            <v>FULLY_DIL_EPS</v>
          </cell>
          <cell r="D321" t="e">
            <v>#NAME?</v>
          </cell>
        </row>
        <row r="322">
          <cell r="B322" t="str">
            <v>Common dividends paid</v>
          </cell>
          <cell r="C322" t="str">
            <v>COMMON_DIV_PAID</v>
          </cell>
          <cell r="D322" t="e">
            <v>#NAME?</v>
          </cell>
        </row>
        <row r="323">
          <cell r="B323" t="str">
            <v>DPS, dividend per share</v>
          </cell>
          <cell r="C323" t="str">
            <v>DPS</v>
          </cell>
          <cell r="D323" t="e">
            <v>#NAME?</v>
          </cell>
        </row>
        <row r="324">
          <cell r="B324" t="str">
            <v>Weighted average shares outstanding, basic</v>
          </cell>
          <cell r="C324" t="str">
            <v>SH</v>
          </cell>
        </row>
        <row r="325">
          <cell r="B325" t="str">
            <v>Diluted average shares outstanding (mn)</v>
          </cell>
          <cell r="C325" t="str">
            <v>DILUTE_SHARES</v>
          </cell>
        </row>
        <row r="326">
          <cell r="B326" t="str">
            <v>Period-end shares outstanding</v>
          </cell>
          <cell r="C326" t="str">
            <v>NON_OP_ADD</v>
          </cell>
        </row>
        <row r="327">
          <cell r="A327" t="str">
            <v>Additional Income Statement Items</v>
          </cell>
        </row>
        <row r="328">
          <cell r="B328" t="str">
            <v>Marginal tax rate</v>
          </cell>
          <cell r="C328" t="str">
            <v>MARGIN_TAX_RATE</v>
          </cell>
        </row>
        <row r="329">
          <cell r="A329" t="str">
            <v>ESO</v>
          </cell>
        </row>
        <row r="330">
          <cell r="B330" t="str">
            <v>Fair value of grant</v>
          </cell>
          <cell r="C330" t="str">
            <v>FV_GRANT</v>
          </cell>
          <cell r="D330" t="e">
            <v>#NAME?</v>
          </cell>
        </row>
        <row r="331">
          <cell r="B331" t="str">
            <v>ESO expense (post-tax)</v>
          </cell>
          <cell r="C331" t="str">
            <v>ESO_POST_TAX</v>
          </cell>
          <cell r="D331" t="e">
            <v>#NAME?</v>
          </cell>
        </row>
        <row r="332">
          <cell r="B332" t="str">
            <v>EPS (excl. ESO expense, basic)</v>
          </cell>
          <cell r="C332" t="str">
            <v>EPS_EX_ESO_B</v>
          </cell>
          <cell r="D332" t="e">
            <v>#NAME?</v>
          </cell>
        </row>
        <row r="333">
          <cell r="B333" t="str">
            <v>EPS (excl. ESO expense, diluted)</v>
          </cell>
          <cell r="C333" t="str">
            <v>EPS_EX_ESO_D</v>
          </cell>
          <cell r="D333" t="e">
            <v>#NAME?</v>
          </cell>
        </row>
        <row r="334">
          <cell r="B334" t="str">
            <v>Year that ESO expense takes effect</v>
          </cell>
          <cell r="C334" t="str">
            <v>ESO_YEAR</v>
          </cell>
        </row>
        <row r="335">
          <cell r="A335" t="str">
            <v>Balance Sheet</v>
          </cell>
        </row>
        <row r="336">
          <cell r="B336" t="str">
            <v>BVPS, book value per share</v>
          </cell>
          <cell r="C336" t="str">
            <v>BVPS</v>
          </cell>
          <cell r="D336" t="e">
            <v>#NAME?</v>
          </cell>
        </row>
        <row r="337">
          <cell r="A337" t="str">
            <v>Additional Balance Sheet Items</v>
          </cell>
        </row>
        <row r="338">
          <cell r="B338" t="str">
            <v>Total repurchase authorization</v>
          </cell>
          <cell r="C338" t="str">
            <v>REPUR_TOT_AUTH</v>
          </cell>
          <cell r="D338" t="e">
            <v>#NAME?</v>
          </cell>
        </row>
        <row r="339">
          <cell r="B339" t="str">
            <v>Remaining repurchase authorization</v>
          </cell>
          <cell r="C339" t="str">
            <v>REPUR_REMAINING</v>
          </cell>
          <cell r="D339" t="e">
            <v>#NAME?</v>
          </cell>
        </row>
        <row r="340">
          <cell r="B340" t="str">
            <v>Suspended repurchase authorization</v>
          </cell>
          <cell r="C340" t="str">
            <v>REPUR_SUSPENDED</v>
          </cell>
          <cell r="D340" t="e">
            <v>#NAME?</v>
          </cell>
        </row>
        <row r="341">
          <cell r="B341" t="str">
            <v>Shares repurchased during period</v>
          </cell>
          <cell r="C341" t="str">
            <v>REPUR_ACTUAL</v>
          </cell>
          <cell r="D341" t="e">
            <v>#NAME?</v>
          </cell>
        </row>
        <row r="342">
          <cell r="A342" t="str">
            <v>Cash Flow Statement</v>
          </cell>
        </row>
        <row r="343">
          <cell r="B343" t="str">
            <v>Net income (pre-preferred dividends)</v>
          </cell>
          <cell r="C343" t="str">
            <v>CF_NI_PRE_PREF</v>
          </cell>
          <cell r="D343" t="e">
            <v>#NAME?</v>
          </cell>
        </row>
        <row r="344">
          <cell r="A344" t="str">
            <v>Other Items</v>
          </cell>
        </row>
        <row r="345">
          <cell r="B345" t="str">
            <v>Beta</v>
          </cell>
          <cell r="C345" t="str">
            <v>BETA_ANALYST</v>
          </cell>
        </row>
        <row r="346">
          <cell r="B346" t="str">
            <v>Market equity risk premium</v>
          </cell>
          <cell r="C346" t="str">
            <v>MKT_EQ_RISK_PREM</v>
          </cell>
        </row>
        <row r="347">
          <cell r="B347" t="str">
            <v>Risk-free rate</v>
          </cell>
          <cell r="C347" t="str">
            <v>RISK_FR_RATE</v>
          </cell>
        </row>
      </sheetData>
      <sheetData sheetId="4">
        <row r="3"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2010</v>
          </cell>
          <cell r="I3">
            <v>2011</v>
          </cell>
          <cell r="J3">
            <v>2012</v>
          </cell>
          <cell r="K3">
            <v>2013</v>
          </cell>
          <cell r="L3">
            <v>2014</v>
          </cell>
          <cell r="M3">
            <v>2015</v>
          </cell>
          <cell r="N3">
            <v>2016</v>
          </cell>
          <cell r="Q3">
            <v>2017</v>
          </cell>
          <cell r="R3">
            <v>2018</v>
          </cell>
          <cell r="U3" t="str">
            <v>2019E</v>
          </cell>
          <cell r="Y3" t="str">
            <v>2020E</v>
          </cell>
          <cell r="AC3" t="str">
            <v>2021E</v>
          </cell>
        </row>
        <row r="4">
          <cell r="C4" t="str">
            <v>Actual</v>
          </cell>
          <cell r="D4" t="str">
            <v>Actual</v>
          </cell>
          <cell r="E4" t="str">
            <v>Actual</v>
          </cell>
          <cell r="F4" t="str">
            <v>Actual</v>
          </cell>
          <cell r="G4" t="str">
            <v>Actual</v>
          </cell>
          <cell r="H4" t="str">
            <v>Actual</v>
          </cell>
          <cell r="I4" t="str">
            <v>Actual</v>
          </cell>
          <cell r="J4" t="str">
            <v>Actual</v>
          </cell>
          <cell r="K4" t="str">
            <v>Actual</v>
          </cell>
          <cell r="L4" t="str">
            <v>Actual</v>
          </cell>
          <cell r="M4" t="str">
            <v>Actual</v>
          </cell>
          <cell r="N4" t="str">
            <v>Actual*</v>
          </cell>
          <cell r="P4" t="str">
            <v>Old</v>
          </cell>
          <cell r="Q4" t="str">
            <v>Actual*</v>
          </cell>
          <cell r="R4" t="str">
            <v>Actual</v>
          </cell>
          <cell r="T4" t="str">
            <v>Old</v>
          </cell>
          <cell r="U4" t="str">
            <v>New</v>
          </cell>
          <cell r="V4" t="str">
            <v>vs.</v>
          </cell>
          <cell r="X4" t="str">
            <v>Old</v>
          </cell>
          <cell r="Y4" t="str">
            <v>New</v>
          </cell>
          <cell r="Z4" t="str">
            <v>vs.</v>
          </cell>
          <cell r="AB4" t="str">
            <v>Old</v>
          </cell>
          <cell r="AC4" t="str">
            <v>New</v>
          </cell>
          <cell r="AD4" t="str">
            <v>vs.</v>
          </cell>
        </row>
        <row r="6">
          <cell r="B6" t="str">
            <v>Total GMV (US$mn)</v>
          </cell>
          <cell r="C6">
            <v>0</v>
          </cell>
          <cell r="D6">
            <v>0</v>
          </cell>
          <cell r="E6">
            <v>1511.4</v>
          </cell>
          <cell r="F6">
            <v>2079</v>
          </cell>
          <cell r="G6">
            <v>2750.7</v>
          </cell>
          <cell r="H6">
            <v>3405.9</v>
          </cell>
          <cell r="I6">
            <v>4820.1000000000004</v>
          </cell>
          <cell r="J6">
            <v>5703.8</v>
          </cell>
          <cell r="K6">
            <v>7305.2999999999993</v>
          </cell>
          <cell r="L6">
            <v>7082</v>
          </cell>
          <cell r="M6">
            <v>7150.7999999999993</v>
          </cell>
          <cell r="N6">
            <v>8048.1</v>
          </cell>
          <cell r="Q6">
            <v>11749.7</v>
          </cell>
          <cell r="R6">
            <v>12490</v>
          </cell>
          <cell r="T6">
            <v>13997.5</v>
          </cell>
          <cell r="U6">
            <v>13997.5</v>
          </cell>
          <cell r="V6">
            <v>0</v>
          </cell>
          <cell r="X6">
            <v>20926.699999999997</v>
          </cell>
          <cell r="Y6">
            <v>20926.699999999997</v>
          </cell>
          <cell r="Z6">
            <v>0</v>
          </cell>
          <cell r="AB6">
            <v>28350.899999999998</v>
          </cell>
          <cell r="AC6">
            <v>28350.899999999998</v>
          </cell>
          <cell r="AD6">
            <v>0</v>
          </cell>
        </row>
        <row r="7">
          <cell r="B7" t="str">
            <v>Argentina</v>
          </cell>
          <cell r="C7">
            <v>0</v>
          </cell>
          <cell r="D7">
            <v>0</v>
          </cell>
          <cell r="E7" t="str">
            <v>n.a.</v>
          </cell>
          <cell r="F7" t="str">
            <v>n.a.</v>
          </cell>
          <cell r="G7" t="str">
            <v>n.a.</v>
          </cell>
          <cell r="H7" t="str">
            <v>n.a.</v>
          </cell>
          <cell r="I7" t="str">
            <v>n.a.</v>
          </cell>
          <cell r="J7" t="str">
            <v>n.a.</v>
          </cell>
          <cell r="K7">
            <v>1531.0987518040386</v>
          </cell>
          <cell r="L7">
            <v>1750.5952645699999</v>
          </cell>
          <cell r="M7">
            <v>2708.57665812</v>
          </cell>
          <cell r="N7">
            <v>2469.6263082199998</v>
          </cell>
          <cell r="Q7">
            <v>2943.4765598430722</v>
          </cell>
          <cell r="R7">
            <v>2700.8811444664075</v>
          </cell>
          <cell r="T7">
            <v>2773.8470131704103</v>
          </cell>
          <cell r="U7">
            <v>2773.8470131704103</v>
          </cell>
          <cell r="V7">
            <v>0</v>
          </cell>
          <cell r="X7">
            <v>5470.8016439729527</v>
          </cell>
          <cell r="Y7">
            <v>5470.8016439729527</v>
          </cell>
          <cell r="Z7">
            <v>0</v>
          </cell>
          <cell r="AB7">
            <v>6780.0114942320479</v>
          </cell>
          <cell r="AC7">
            <v>6780.0114942320479</v>
          </cell>
          <cell r="AD7">
            <v>0</v>
          </cell>
        </row>
        <row r="8">
          <cell r="B8" t="str">
            <v>Brazil</v>
          </cell>
          <cell r="C8">
            <v>0</v>
          </cell>
          <cell r="D8">
            <v>0</v>
          </cell>
          <cell r="E8" t="str">
            <v>n.a.</v>
          </cell>
          <cell r="F8" t="str">
            <v>n.a.</v>
          </cell>
          <cell r="G8" t="str">
            <v>n.a.</v>
          </cell>
          <cell r="H8" t="str">
            <v>n.a.</v>
          </cell>
          <cell r="I8" t="str">
            <v>n.a.</v>
          </cell>
          <cell r="J8">
            <v>0</v>
          </cell>
          <cell r="K8">
            <v>2195.8620680414983</v>
          </cell>
          <cell r="L8">
            <v>2449.0451238200003</v>
          </cell>
          <cell r="M8">
            <v>2126.1070620199998</v>
          </cell>
          <cell r="N8">
            <v>3217.0271060700002</v>
          </cell>
          <cell r="Q8">
            <v>5346.3377036407073</v>
          </cell>
          <cell r="R8">
            <v>6526.3256700408492</v>
          </cell>
          <cell r="T8">
            <v>7458.0282459198497</v>
          </cell>
          <cell r="U8">
            <v>7458.0282459198497</v>
          </cell>
          <cell r="V8">
            <v>0</v>
          </cell>
          <cell r="X8">
            <v>9051.9626996331644</v>
          </cell>
          <cell r="Y8">
            <v>9051.9626996331644</v>
          </cell>
          <cell r="Z8">
            <v>0</v>
          </cell>
          <cell r="AB8">
            <v>12265.055705550722</v>
          </cell>
          <cell r="AC8">
            <v>12265.055705550722</v>
          </cell>
          <cell r="AD8">
            <v>0</v>
          </cell>
        </row>
        <row r="9">
          <cell r="B9" t="str">
            <v>Mexico</v>
          </cell>
          <cell r="C9">
            <v>0</v>
          </cell>
          <cell r="D9">
            <v>0</v>
          </cell>
          <cell r="E9" t="str">
            <v>n.a.</v>
          </cell>
          <cell r="F9" t="str">
            <v>n.a.</v>
          </cell>
          <cell r="G9" t="str">
            <v>n.a.</v>
          </cell>
          <cell r="H9" t="str">
            <v>n.a.</v>
          </cell>
          <cell r="I9" t="str">
            <v>n.a.</v>
          </cell>
          <cell r="J9" t="str">
            <v>n.a.</v>
          </cell>
          <cell r="K9">
            <v>563.14290297651598</v>
          </cell>
          <cell r="L9">
            <v>554.41213274000006</v>
          </cell>
          <cell r="M9">
            <v>505.49759825000001</v>
          </cell>
          <cell r="N9">
            <v>501.27499601</v>
          </cell>
          <cell r="Q9">
            <v>832.59441715020182</v>
          </cell>
          <cell r="R9">
            <v>1347.1043149214188</v>
          </cell>
          <cell r="T9">
            <v>1987.3460763316211</v>
          </cell>
          <cell r="U9">
            <v>1987.3460763316211</v>
          </cell>
          <cell r="V9">
            <v>0</v>
          </cell>
          <cell r="X9">
            <v>3596.7485240290403</v>
          </cell>
          <cell r="Y9">
            <v>3596.7485240290403</v>
          </cell>
          <cell r="Z9">
            <v>0</v>
          </cell>
          <cell r="AB9">
            <v>5482.4983942592844</v>
          </cell>
          <cell r="AC9">
            <v>5482.4983942592844</v>
          </cell>
          <cell r="AD9">
            <v>0</v>
          </cell>
        </row>
        <row r="10">
          <cell r="B10" t="str">
            <v>Venezuela</v>
          </cell>
          <cell r="C10">
            <v>0</v>
          </cell>
          <cell r="D10">
            <v>0</v>
          </cell>
          <cell r="E10" t="str">
            <v>n.a.</v>
          </cell>
          <cell r="F10" t="str">
            <v>n.a.</v>
          </cell>
          <cell r="G10" t="str">
            <v>n.a.</v>
          </cell>
          <cell r="H10" t="str">
            <v>n.a.</v>
          </cell>
          <cell r="I10" t="str">
            <v>n.a.</v>
          </cell>
          <cell r="J10" t="str">
            <v>n.a.</v>
          </cell>
          <cell r="K10">
            <v>1769.013244246044</v>
          </cell>
          <cell r="L10">
            <v>1422.8454276999998</v>
          </cell>
          <cell r="M10">
            <v>956.87627178000002</v>
          </cell>
          <cell r="N10">
            <v>844.64900520000003</v>
          </cell>
          <cell r="Q10">
            <v>1183.0472300486399</v>
          </cell>
          <cell r="R10">
            <v>0</v>
          </cell>
          <cell r="T10">
            <v>0</v>
          </cell>
          <cell r="U10">
            <v>0</v>
          </cell>
          <cell r="V10" t="e">
            <v>#DIV/0!</v>
          </cell>
          <cell r="X10">
            <v>0</v>
          </cell>
          <cell r="Y10">
            <v>0</v>
          </cell>
          <cell r="Z10" t="e">
            <v>#DIV/0!</v>
          </cell>
          <cell r="AB10">
            <v>0</v>
          </cell>
          <cell r="AC10">
            <v>0</v>
          </cell>
          <cell r="AD10" t="e">
            <v>#DIV/0!</v>
          </cell>
        </row>
        <row r="11">
          <cell r="B11" t="str">
            <v>Others</v>
          </cell>
          <cell r="C11">
            <v>0</v>
          </cell>
          <cell r="D11">
            <v>0</v>
          </cell>
          <cell r="E11" t="str">
            <v>n.a.</v>
          </cell>
          <cell r="F11" t="str">
            <v>n.a.</v>
          </cell>
          <cell r="G11" t="str">
            <v>n.a.</v>
          </cell>
          <cell r="H11" t="str">
            <v>n.a.</v>
          </cell>
          <cell r="I11" t="str">
            <v>n.a.</v>
          </cell>
          <cell r="J11" t="str">
            <v>n.a.</v>
          </cell>
          <cell r="K11">
            <v>800.01105051838977</v>
          </cell>
          <cell r="L11">
            <v>905.1020511700001</v>
          </cell>
          <cell r="M11">
            <v>853.74240982999959</v>
          </cell>
          <cell r="N11">
            <v>1015.5225844999999</v>
          </cell>
          <cell r="Q11">
            <v>1444.2440893173782</v>
          </cell>
          <cell r="R11">
            <v>1915.6888705713247</v>
          </cell>
          <cell r="T11">
            <v>1778.2786645781193</v>
          </cell>
          <cell r="U11">
            <v>1778.2786645781193</v>
          </cell>
          <cell r="V11">
            <v>0</v>
          </cell>
          <cell r="X11">
            <v>2807.1871323648434</v>
          </cell>
          <cell r="Y11">
            <v>2807.1871323648434</v>
          </cell>
          <cell r="Z11">
            <v>0</v>
          </cell>
          <cell r="AB11">
            <v>3823.3344059579458</v>
          </cell>
          <cell r="AC11">
            <v>3823.3344059579458</v>
          </cell>
          <cell r="AD11">
            <v>0</v>
          </cell>
        </row>
        <row r="13">
          <cell r="B13" t="str">
            <v>Total Units</v>
          </cell>
          <cell r="C13">
            <v>0</v>
          </cell>
          <cell r="D13">
            <v>0</v>
          </cell>
          <cell r="E13">
            <v>17.5</v>
          </cell>
          <cell r="F13">
            <v>21.099999999999998</v>
          </cell>
          <cell r="G13">
            <v>29.5</v>
          </cell>
          <cell r="H13">
            <v>39.200000000000003</v>
          </cell>
          <cell r="I13">
            <v>52.8</v>
          </cell>
          <cell r="J13">
            <v>67.400000000000006</v>
          </cell>
          <cell r="K13">
            <v>83</v>
          </cell>
          <cell r="L13">
            <v>101.19999999999999</v>
          </cell>
          <cell r="M13">
            <v>128.5</v>
          </cell>
          <cell r="N13">
            <v>181.2</v>
          </cell>
          <cell r="Q13">
            <v>270.10000000000002</v>
          </cell>
          <cell r="R13">
            <v>334.6</v>
          </cell>
          <cell r="T13">
            <v>379</v>
          </cell>
          <cell r="U13">
            <v>379</v>
          </cell>
          <cell r="V13">
            <v>0</v>
          </cell>
          <cell r="X13">
            <v>719.3</v>
          </cell>
          <cell r="Y13">
            <v>719.3</v>
          </cell>
          <cell r="Z13">
            <v>0</v>
          </cell>
          <cell r="AB13">
            <v>1014.3000000000001</v>
          </cell>
          <cell r="AC13">
            <v>1014.3000000000001</v>
          </cell>
          <cell r="AD13">
            <v>0</v>
          </cell>
        </row>
        <row r="14">
          <cell r="B14" t="str">
            <v>Argentina</v>
          </cell>
          <cell r="C14">
            <v>0</v>
          </cell>
          <cell r="D14">
            <v>0</v>
          </cell>
          <cell r="E14" t="str">
            <v>n.a.</v>
          </cell>
          <cell r="F14" t="str">
            <v>n.a.</v>
          </cell>
          <cell r="G14" t="str">
            <v>n.a.</v>
          </cell>
          <cell r="H14" t="str">
            <v>n.a.</v>
          </cell>
          <cell r="I14" t="str">
            <v>n.a.</v>
          </cell>
          <cell r="J14" t="str">
            <v>n.a.</v>
          </cell>
          <cell r="K14" t="str">
            <v>n.a.</v>
          </cell>
          <cell r="L14">
            <v>19.759992</v>
          </cell>
          <cell r="M14">
            <v>30.228304000000001</v>
          </cell>
          <cell r="N14">
            <v>40.056711999999997</v>
          </cell>
          <cell r="Q14">
            <v>49.543103236999997</v>
          </cell>
          <cell r="R14">
            <v>71.039502926820006</v>
          </cell>
          <cell r="T14">
            <v>79.045190859933598</v>
          </cell>
          <cell r="U14">
            <v>79.045190859933598</v>
          </cell>
          <cell r="V14">
            <v>0</v>
          </cell>
          <cell r="X14">
            <v>148.55998015377747</v>
          </cell>
          <cell r="Y14">
            <v>148.55998015377747</v>
          </cell>
          <cell r="Z14">
            <v>0</v>
          </cell>
          <cell r="AB14">
            <v>177.73539185240708</v>
          </cell>
          <cell r="AC14">
            <v>177.73539185240708</v>
          </cell>
          <cell r="AD14">
            <v>0</v>
          </cell>
        </row>
        <row r="15">
          <cell r="B15" t="str">
            <v>Brazil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50.500242</v>
          </cell>
          <cell r="M15">
            <v>61.925218999999998</v>
          </cell>
          <cell r="N15">
            <v>97.007655</v>
          </cell>
          <cell r="Q15">
            <v>157.42716792499999</v>
          </cell>
          <cell r="R15">
            <v>190.93483764407</v>
          </cell>
          <cell r="T15">
            <v>199.85221573544837</v>
          </cell>
          <cell r="U15">
            <v>199.85221573544837</v>
          </cell>
          <cell r="V15">
            <v>0</v>
          </cell>
          <cell r="X15">
            <v>352.66497796531212</v>
          </cell>
          <cell r="Y15">
            <v>352.66497796531212</v>
          </cell>
          <cell r="Z15">
            <v>0</v>
          </cell>
          <cell r="AB15">
            <v>523.14967167198006</v>
          </cell>
          <cell r="AC15">
            <v>523.14967167198006</v>
          </cell>
          <cell r="AD15">
            <v>0</v>
          </cell>
        </row>
        <row r="16">
          <cell r="B16" t="str">
            <v>Mexico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8.0775679999999994</v>
          </cell>
          <cell r="M16">
            <v>9.1104979999999998</v>
          </cell>
          <cell r="N16">
            <v>12.075314000000001</v>
          </cell>
          <cell r="Q16">
            <v>25.001156629999997</v>
          </cell>
          <cell r="R16">
            <v>44.3505105415</v>
          </cell>
          <cell r="T16">
            <v>70.478872590378003</v>
          </cell>
          <cell r="U16">
            <v>70.478872590378003</v>
          </cell>
          <cell r="V16">
            <v>0</v>
          </cell>
          <cell r="X16">
            <v>150.1662763859955</v>
          </cell>
          <cell r="Y16">
            <v>150.1662763859955</v>
          </cell>
          <cell r="Z16">
            <v>0</v>
          </cell>
          <cell r="AB16">
            <v>213.90149706806375</v>
          </cell>
          <cell r="AC16">
            <v>213.90149706806375</v>
          </cell>
          <cell r="AD16">
            <v>0</v>
          </cell>
        </row>
        <row r="17">
          <cell r="B17" t="str">
            <v>Others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9.8439539999999965</v>
          </cell>
          <cell r="M17">
            <v>10.820937999999998</v>
          </cell>
          <cell r="N17">
            <v>13.47446200000001</v>
          </cell>
          <cell r="Q17">
            <v>18.570099722000023</v>
          </cell>
          <cell r="R17">
            <v>28.275148887610001</v>
          </cell>
          <cell r="T17">
            <v>0</v>
          </cell>
          <cell r="U17">
            <v>29.62372081424002</v>
          </cell>
          <cell r="V17" t="e">
            <v>#DIV/0!</v>
          </cell>
          <cell r="X17">
            <v>67.908765494914917</v>
          </cell>
          <cell r="Y17">
            <v>67.908765494914917</v>
          </cell>
          <cell r="Z17">
            <v>0</v>
          </cell>
          <cell r="AB17">
            <v>99.513439407549129</v>
          </cell>
          <cell r="AC17">
            <v>99.513439407549129</v>
          </cell>
          <cell r="AD17">
            <v>0</v>
          </cell>
        </row>
        <row r="19">
          <cell r="B19" t="str">
            <v>Average Price (in USD)</v>
          </cell>
          <cell r="C19" t="str">
            <v>n.a.</v>
          </cell>
          <cell r="D19" t="str">
            <v>n.a.</v>
          </cell>
          <cell r="E19">
            <v>86.36571428571429</v>
          </cell>
          <cell r="F19">
            <v>98.530805687203795</v>
          </cell>
          <cell r="G19">
            <v>93.244067796610167</v>
          </cell>
          <cell r="H19">
            <v>86.885204081632651</v>
          </cell>
          <cell r="I19">
            <v>91.289772727272734</v>
          </cell>
          <cell r="J19">
            <v>84.626112759643917</v>
          </cell>
          <cell r="K19">
            <v>88.015662650602394</v>
          </cell>
          <cell r="L19">
            <v>69.980237154150203</v>
          </cell>
          <cell r="M19">
            <v>55.648249027237348</v>
          </cell>
          <cell r="N19">
            <v>44.415562913907287</v>
          </cell>
          <cell r="Q19">
            <v>43.501295816364312</v>
          </cell>
          <cell r="R19">
            <v>37.328153018529584</v>
          </cell>
          <cell r="T19">
            <v>35.091913663484071</v>
          </cell>
          <cell r="U19">
            <v>36.932717678100261</v>
          </cell>
          <cell r="V19">
            <v>5.2456643780350198E-2</v>
          </cell>
          <cell r="X19">
            <v>36.825541025988386</v>
          </cell>
          <cell r="Y19">
            <v>29.093146114277769</v>
          </cell>
          <cell r="Z19">
            <v>-0.20997369478573957</v>
          </cell>
          <cell r="AB19">
            <v>38.146659613310021</v>
          </cell>
          <cell r="AC19">
            <v>27.951197870452525</v>
          </cell>
          <cell r="AD19">
            <v>-0.26727010559268272</v>
          </cell>
        </row>
        <row r="20">
          <cell r="B20" t="str">
            <v>Argentina</v>
          </cell>
          <cell r="C20" t="str">
            <v>n.a.</v>
          </cell>
          <cell r="D20" t="str">
            <v>n.a.</v>
          </cell>
          <cell r="E20" t="str">
            <v>n.a.</v>
          </cell>
          <cell r="F20" t="str">
            <v>n.a.</v>
          </cell>
          <cell r="G20" t="str">
            <v>n.a.</v>
          </cell>
          <cell r="H20" t="str">
            <v>n.a.</v>
          </cell>
          <cell r="I20" t="str">
            <v>n.a.</v>
          </cell>
          <cell r="J20" t="str">
            <v>n.a.</v>
          </cell>
          <cell r="K20" t="str">
            <v>n.a.</v>
          </cell>
          <cell r="L20">
            <v>88.592913629216042</v>
          </cell>
          <cell r="M20">
            <v>89.603990290689154</v>
          </cell>
          <cell r="N20">
            <v>61.65324573369876</v>
          </cell>
          <cell r="Q20">
            <v>59.412438210871137</v>
          </cell>
          <cell r="R20">
            <v>38.019426279610499</v>
          </cell>
          <cell r="T20">
            <v>37.317716085731632</v>
          </cell>
          <cell r="U20">
            <v>35.091913663484071</v>
          </cell>
          <cell r="V20">
            <v>-5.9644658240448734E-2</v>
          </cell>
          <cell r="X20">
            <v>25.667313924558478</v>
          </cell>
          <cell r="Y20">
            <v>36.825541025988386</v>
          </cell>
          <cell r="Z20">
            <v>0.43472515800547873</v>
          </cell>
          <cell r="AB20">
            <v>23.444639975309077</v>
          </cell>
          <cell r="AC20">
            <v>38.146659613310021</v>
          </cell>
          <cell r="AD20">
            <v>0.62709513362049929</v>
          </cell>
        </row>
        <row r="21">
          <cell r="B21" t="str">
            <v>Brazil</v>
          </cell>
          <cell r="C21" t="str">
            <v>n.a.</v>
          </cell>
          <cell r="D21" t="str">
            <v>n.a.</v>
          </cell>
          <cell r="E21" t="str">
            <v>n.a.</v>
          </cell>
          <cell r="F21" t="str">
            <v>n.a.</v>
          </cell>
          <cell r="G21" t="str">
            <v>n.a.</v>
          </cell>
          <cell r="H21" t="str">
            <v>n.a.</v>
          </cell>
          <cell r="I21" t="str">
            <v>n.a.</v>
          </cell>
          <cell r="J21" t="str">
            <v>n.a.</v>
          </cell>
          <cell r="K21" t="str">
            <v>n.a.</v>
          </cell>
          <cell r="L21">
            <v>48.495710650653919</v>
          </cell>
          <cell r="M21">
            <v>34.333460524701572</v>
          </cell>
          <cell r="N21">
            <v>33.162610786437426</v>
          </cell>
          <cell r="Q21">
            <v>33.960705601893061</v>
          </cell>
          <cell r="R21">
            <v>34.180905645971528</v>
          </cell>
          <cell r="T21">
            <v>28.197756338726393</v>
          </cell>
          <cell r="U21">
            <v>37.317716085731632</v>
          </cell>
          <cell r="V21">
            <v>0.32342856067878056</v>
          </cell>
          <cell r="X21">
            <v>23.951772732139695</v>
          </cell>
          <cell r="Y21">
            <v>25.667313924558478</v>
          </cell>
          <cell r="Z21">
            <v>7.162481088995909E-2</v>
          </cell>
          <cell r="AB21">
            <v>25.630949149059699</v>
          </cell>
          <cell r="AC21">
            <v>23.444639975309077</v>
          </cell>
          <cell r="AD21">
            <v>-8.529957907668162E-2</v>
          </cell>
        </row>
        <row r="22">
          <cell r="B22" t="str">
            <v>Mexico</v>
          </cell>
          <cell r="C22" t="str">
            <v>n.a.</v>
          </cell>
          <cell r="D22" t="str">
            <v>n.a.</v>
          </cell>
          <cell r="E22" t="str">
            <v>n.a.</v>
          </cell>
          <cell r="F22" t="str">
            <v>n.a.</v>
          </cell>
          <cell r="G22" t="str">
            <v>n.a.</v>
          </cell>
          <cell r="H22" t="str">
            <v>n.a.</v>
          </cell>
          <cell r="I22" t="str">
            <v>n.a.</v>
          </cell>
          <cell r="J22" t="str">
            <v>n.a.</v>
          </cell>
          <cell r="K22" t="str">
            <v>n.a.</v>
          </cell>
          <cell r="L22">
            <v>68.636021725846206</v>
          </cell>
          <cell r="M22">
            <v>55.485177456819599</v>
          </cell>
          <cell r="N22">
            <v>41.512377732786078</v>
          </cell>
          <cell r="Q22">
            <v>33.302235951401336</v>
          </cell>
          <cell r="R22">
            <v>30.374043014925295</v>
          </cell>
          <cell r="T22">
            <v>60.028876039207979</v>
          </cell>
          <cell r="U22">
            <v>28.197756338726393</v>
          </cell>
          <cell r="V22">
            <v>-0.53026346319879503</v>
          </cell>
          <cell r="X22">
            <v>41.337625738094864</v>
          </cell>
          <cell r="Y22">
            <v>23.951772732139695</v>
          </cell>
          <cell r="Z22">
            <v>-0.42058179916059291</v>
          </cell>
          <cell r="AB22">
            <v>38.420282011355205</v>
          </cell>
          <cell r="AC22">
            <v>25.630949149059699</v>
          </cell>
          <cell r="AD22">
            <v>-0.33287972374891961</v>
          </cell>
        </row>
        <row r="23">
          <cell r="B23" t="str">
            <v>Others</v>
          </cell>
          <cell r="C23" t="str">
            <v>n.a.</v>
          </cell>
          <cell r="D23" t="str">
            <v>n.a.</v>
          </cell>
          <cell r="E23" t="str">
            <v>n.a.</v>
          </cell>
          <cell r="F23" t="str">
            <v>n.a.</v>
          </cell>
          <cell r="G23" t="str">
            <v>n.a.</v>
          </cell>
          <cell r="H23" t="str">
            <v>n.a.</v>
          </cell>
          <cell r="I23" t="str">
            <v>n.a.</v>
          </cell>
          <cell r="J23" t="str">
            <v>n.a.</v>
          </cell>
          <cell r="K23" t="str">
            <v>n.a.</v>
          </cell>
          <cell r="L23">
            <v>91.944969589455667</v>
          </cell>
          <cell r="M23">
            <v>78.897264713096007</v>
          </cell>
          <cell r="N23">
            <v>75.366466171339468</v>
          </cell>
          <cell r="Q23">
            <v>77.772554317862941</v>
          </cell>
          <cell r="R23">
            <v>67.751681102933745</v>
          </cell>
          <cell r="T23">
            <v>0</v>
          </cell>
          <cell r="U23">
            <v>60.028876039207979</v>
          </cell>
          <cell r="V23" t="e">
            <v>#DIV/0!</v>
          </cell>
          <cell r="X23">
            <v>41.337625738094864</v>
          </cell>
          <cell r="Y23">
            <v>41.337625738094864</v>
          </cell>
          <cell r="Z23">
            <v>0</v>
          </cell>
          <cell r="AB23">
            <v>38.420282011355205</v>
          </cell>
          <cell r="AC23">
            <v>38.420282011355205</v>
          </cell>
          <cell r="AD23">
            <v>0</v>
          </cell>
        </row>
        <row r="26">
          <cell r="B26" t="str">
            <v>Total Net Revenues (USDmn)</v>
          </cell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Q26">
            <v>1216.779</v>
          </cell>
          <cell r="R26">
            <v>1439.653</v>
          </cell>
          <cell r="T26">
            <v>1461.51</v>
          </cell>
          <cell r="U26">
            <v>2296.3140000000003</v>
          </cell>
          <cell r="V26">
            <v>0.5711928074388819</v>
          </cell>
          <cell r="X26">
            <v>3973.413982</v>
          </cell>
          <cell r="Y26">
            <v>3973.413982</v>
          </cell>
          <cell r="Z26">
            <v>0</v>
          </cell>
          <cell r="AB26">
            <v>7069.4089999999997</v>
          </cell>
          <cell r="AC26">
            <v>7069.4089999999997</v>
          </cell>
          <cell r="AD26">
            <v>0</v>
          </cell>
        </row>
        <row r="27">
          <cell r="B27" t="str">
            <v>Argentina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T27">
            <v>275.13299999999998</v>
          </cell>
          <cell r="U27">
            <v>456.33199999999999</v>
          </cell>
          <cell r="V27">
            <v>0.65858693795364442</v>
          </cell>
          <cell r="X27">
            <v>980.27121899999997</v>
          </cell>
          <cell r="Y27">
            <v>980.27121899999997</v>
          </cell>
          <cell r="Z27">
            <v>0</v>
          </cell>
          <cell r="AB27">
            <v>1531.0269999999998</v>
          </cell>
          <cell r="AC27">
            <v>1531.0269999999998</v>
          </cell>
          <cell r="AD27">
            <v>0</v>
          </cell>
        </row>
        <row r="28">
          <cell r="B28" t="str">
            <v>Brazil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T28">
            <v>103.339</v>
          </cell>
          <cell r="U28">
            <v>1461.51</v>
          </cell>
          <cell r="V28">
            <v>13.142869584571169</v>
          </cell>
          <cell r="X28">
            <v>2194.0432430000001</v>
          </cell>
          <cell r="Y28">
            <v>2194.0432430000001</v>
          </cell>
          <cell r="Z28">
            <v>0</v>
          </cell>
          <cell r="AB28">
            <v>3909.585</v>
          </cell>
          <cell r="AC28">
            <v>3909.585</v>
          </cell>
          <cell r="AD28">
            <v>0</v>
          </cell>
        </row>
        <row r="29">
          <cell r="B29" t="str">
            <v>Mexico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T29">
            <v>0</v>
          </cell>
          <cell r="U29">
            <v>275.13299999999998</v>
          </cell>
          <cell r="V29" t="e">
            <v>#DIV/0!</v>
          </cell>
          <cell r="X29">
            <v>575.12361699999997</v>
          </cell>
          <cell r="Y29">
            <v>575.12361699999997</v>
          </cell>
          <cell r="Z29">
            <v>0</v>
          </cell>
          <cell r="AB29">
            <v>1172.3579999999999</v>
          </cell>
          <cell r="AC29">
            <v>1172.3579999999999</v>
          </cell>
          <cell r="AD29">
            <v>0</v>
          </cell>
        </row>
        <row r="30">
          <cell r="B30" t="str">
            <v>Others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T30">
            <v>-347.733</v>
          </cell>
          <cell r="U30">
            <v>103.339</v>
          </cell>
          <cell r="V30">
            <v>-1.2971791575720453</v>
          </cell>
          <cell r="X30">
            <v>223.97590300000002</v>
          </cell>
          <cell r="Y30">
            <v>223.97590300000002</v>
          </cell>
          <cell r="Z30">
            <v>0</v>
          </cell>
          <cell r="AB30">
            <v>456.43899999999996</v>
          </cell>
          <cell r="AC30">
            <v>456.43899999999996</v>
          </cell>
          <cell r="AD30">
            <v>0</v>
          </cell>
        </row>
        <row r="31">
          <cell r="X31">
            <v>0</v>
          </cell>
          <cell r="AB31">
            <v>0</v>
          </cell>
        </row>
        <row r="32">
          <cell r="B32" t="str">
            <v>Direct costs (ex-shipping) (USDmn)</v>
          </cell>
          <cell r="C32">
            <v>0</v>
          </cell>
          <cell r="D32">
            <v>0</v>
          </cell>
          <cell r="E32">
            <v>-53.021253000000002</v>
          </cell>
          <cell r="F32">
            <v>-80.700012000000001</v>
          </cell>
          <cell r="G32">
            <v>-92.089622600000013</v>
          </cell>
          <cell r="H32">
            <v>-122.430814</v>
          </cell>
          <cell r="I32">
            <v>-156.18102200000001</v>
          </cell>
          <cell r="J32">
            <v>-190.48398999999998</v>
          </cell>
          <cell r="K32">
            <v>-246.39201700000001</v>
          </cell>
          <cell r="L32">
            <v>-349.82980400000002</v>
          </cell>
          <cell r="M32">
            <v>-402.54599999999994</v>
          </cell>
          <cell r="N32">
            <v>-526.9620000000001</v>
          </cell>
          <cell r="Q32">
            <v>-949.99399999999991</v>
          </cell>
          <cell r="R32">
            <v>-1261.3890000000001</v>
          </cell>
          <cell r="T32">
            <v>-1.6359999999999957</v>
          </cell>
          <cell r="U32">
            <v>-2088.2469999999998</v>
          </cell>
          <cell r="V32">
            <v>1275.4345965770203</v>
          </cell>
          <cell r="X32">
            <v>-3247.1409999999996</v>
          </cell>
          <cell r="Y32">
            <v>-3247.1409999999996</v>
          </cell>
          <cell r="Z32">
            <v>0</v>
          </cell>
          <cell r="AB32">
            <v>-5750.39</v>
          </cell>
          <cell r="AC32">
            <v>-5750.39</v>
          </cell>
          <cell r="AD32">
            <v>0</v>
          </cell>
        </row>
        <row r="33">
          <cell r="B33" t="str">
            <v>Argentina</v>
          </cell>
          <cell r="C33">
            <v>0</v>
          </cell>
          <cell r="D33">
            <v>0</v>
          </cell>
          <cell r="E33">
            <v>-5.657006</v>
          </cell>
          <cell r="F33">
            <v>-8.5733890000000006</v>
          </cell>
          <cell r="G33">
            <v>-11.466476999999999</v>
          </cell>
          <cell r="H33">
            <v>-19.649504999999998</v>
          </cell>
          <cell r="I33">
            <v>-23.463870999999997</v>
          </cell>
          <cell r="J33">
            <v>-41.841586</v>
          </cell>
          <cell r="K33">
            <v>-66.492768999999996</v>
          </cell>
          <cell r="L33">
            <v>-81.271715999999998</v>
          </cell>
          <cell r="M33">
            <v>-134.75</v>
          </cell>
          <cell r="N33">
            <v>-152.11500000000001</v>
          </cell>
          <cell r="Q33">
            <v>-216.18800000000002</v>
          </cell>
          <cell r="R33">
            <v>-254.53800000000001</v>
          </cell>
          <cell r="T33">
            <v>0</v>
          </cell>
          <cell r="U33">
            <v>-347.733</v>
          </cell>
          <cell r="V33" t="e">
            <v>#DIV/0!</v>
          </cell>
          <cell r="X33">
            <v>-708.65300000000002</v>
          </cell>
          <cell r="Y33">
            <v>-708.65300000000002</v>
          </cell>
          <cell r="Z33">
            <v>0</v>
          </cell>
          <cell r="AB33">
            <v>-997.80499999999995</v>
          </cell>
          <cell r="AC33">
            <v>-997.80499999999995</v>
          </cell>
          <cell r="AD33">
            <v>0</v>
          </cell>
        </row>
        <row r="34">
          <cell r="B34" t="str">
            <v>Brazil</v>
          </cell>
          <cell r="C34">
            <v>0</v>
          </cell>
          <cell r="D34">
            <v>0</v>
          </cell>
          <cell r="E34">
            <v>-23.993366999999999</v>
          </cell>
          <cell r="F34">
            <v>-32.367688999999999</v>
          </cell>
          <cell r="G34">
            <v>-42.9043256</v>
          </cell>
          <cell r="H34">
            <v>-73.393467000000001</v>
          </cell>
          <cell r="I34">
            <v>-96.91031000000001</v>
          </cell>
          <cell r="J34">
            <v>-104.50165299999999</v>
          </cell>
          <cell r="K34">
            <v>-119.42292499999999</v>
          </cell>
          <cell r="L34">
            <v>-158.41207900000001</v>
          </cell>
          <cell r="M34">
            <v>-180.39399999999998</v>
          </cell>
          <cell r="N34">
            <v>-270.911</v>
          </cell>
          <cell r="Q34">
            <v>-471.59499999999997</v>
          </cell>
          <cell r="R34">
            <v>-762.63599999999997</v>
          </cell>
          <cell r="T34">
            <v>9.0609124013527956E-2</v>
          </cell>
          <cell r="U34">
            <v>-1245.3809999999999</v>
          </cell>
          <cell r="V34">
            <v>-13745.542986797491</v>
          </cell>
          <cell r="X34">
            <v>-1766.027</v>
          </cell>
          <cell r="Y34">
            <v>-1766.027</v>
          </cell>
          <cell r="Z34">
            <v>0</v>
          </cell>
          <cell r="AB34">
            <v>-3233.2080000000001</v>
          </cell>
          <cell r="AC34">
            <v>-3233.2080000000001</v>
          </cell>
          <cell r="AD34">
            <v>0</v>
          </cell>
        </row>
        <row r="35">
          <cell r="B35" t="str">
            <v>Mexico</v>
          </cell>
          <cell r="C35">
            <v>0</v>
          </cell>
          <cell r="D35">
            <v>0</v>
          </cell>
          <cell r="E35">
            <v>-6.3397630000000005</v>
          </cell>
          <cell r="F35">
            <v>-7.8835910000000009</v>
          </cell>
          <cell r="G35">
            <v>-8.9545330000000014</v>
          </cell>
          <cell r="H35">
            <v>-11.723168000000001</v>
          </cell>
          <cell r="I35">
            <v>-12.472204</v>
          </cell>
          <cell r="J35">
            <v>-14.912375000000001</v>
          </cell>
          <cell r="K35">
            <v>-18.558011</v>
          </cell>
          <cell r="L35">
            <v>-23.898074999999999</v>
          </cell>
          <cell r="M35">
            <v>-31.282</v>
          </cell>
          <cell r="N35">
            <v>-40.938000000000002</v>
          </cell>
          <cell r="Q35">
            <v>-107.46</v>
          </cell>
          <cell r="R35">
            <v>-164.636</v>
          </cell>
          <cell r="T35">
            <v>0.23798243384202727</v>
          </cell>
          <cell r="U35">
            <v>-390.15800000000002</v>
          </cell>
          <cell r="V35">
            <v>-1640.4403305371138</v>
          </cell>
          <cell r="X35">
            <v>-586.06899999999996</v>
          </cell>
          <cell r="Y35">
            <v>-586.06899999999996</v>
          </cell>
          <cell r="Z35">
            <v>0</v>
          </cell>
          <cell r="AB35">
            <v>-1138.8509999999999</v>
          </cell>
          <cell r="AC35">
            <v>-1138.8509999999999</v>
          </cell>
          <cell r="AD35">
            <v>0</v>
          </cell>
        </row>
        <row r="36">
          <cell r="B36" t="str">
            <v>Others</v>
          </cell>
          <cell r="C36">
            <v>0</v>
          </cell>
          <cell r="D36">
            <v>0</v>
          </cell>
          <cell r="E36">
            <v>-16.170997</v>
          </cell>
          <cell r="F36">
            <v>-19.315657999999999</v>
          </cell>
          <cell r="G36">
            <v>-15.423598999999999</v>
          </cell>
          <cell r="H36">
            <v>-7.7891630000000003</v>
          </cell>
          <cell r="I36">
            <v>-10.047357999999999</v>
          </cell>
          <cell r="J36">
            <v>-11.459387</v>
          </cell>
          <cell r="K36">
            <v>-12.339549999999999</v>
          </cell>
          <cell r="L36">
            <v>-20.163267000000001</v>
          </cell>
          <cell r="M36">
            <v>-24.606999999999999</v>
          </cell>
          <cell r="N36">
            <v>-31.549999999999997</v>
          </cell>
          <cell r="Q36">
            <v>-53.196000000000005</v>
          </cell>
          <cell r="R36">
            <v>-79.579000000000008</v>
          </cell>
          <cell r="T36">
            <v>-0.41807053316032627</v>
          </cell>
          <cell r="U36">
            <v>-104.97499999999999</v>
          </cell>
          <cell r="V36">
            <v>250.09399413171039</v>
          </cell>
          <cell r="X36">
            <v>-186.392</v>
          </cell>
          <cell r="Y36">
            <v>-186.392</v>
          </cell>
          <cell r="Z36">
            <v>0</v>
          </cell>
          <cell r="AB36">
            <v>-380.52599999999995</v>
          </cell>
          <cell r="AC36">
            <v>-380.52599999999995</v>
          </cell>
          <cell r="AD36">
            <v>0</v>
          </cell>
        </row>
        <row r="37">
          <cell r="X37">
            <v>0</v>
          </cell>
          <cell r="AB37">
            <v>0</v>
          </cell>
        </row>
        <row r="38">
          <cell r="B38" t="str">
            <v>Direct contribution (USDmn)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Q38" t="e">
            <v>#REF!</v>
          </cell>
          <cell r="R38" t="e">
            <v>#REF!</v>
          </cell>
          <cell r="T38">
            <v>0</v>
          </cell>
          <cell r="U38">
            <v>208.06700000000046</v>
          </cell>
          <cell r="V38" t="e">
            <v>#DIV/0!</v>
          </cell>
          <cell r="X38">
            <v>726.27298200000041</v>
          </cell>
          <cell r="Y38">
            <v>726.27298200000041</v>
          </cell>
          <cell r="Z38">
            <v>0</v>
          </cell>
          <cell r="AB38">
            <v>1319.0189999999993</v>
          </cell>
          <cell r="AC38">
            <v>1319.0189999999993</v>
          </cell>
          <cell r="AD38">
            <v>0</v>
          </cell>
        </row>
        <row r="39">
          <cell r="B39" t="str">
            <v>Argentina</v>
          </cell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Q39" t="e">
            <v>#REF!</v>
          </cell>
          <cell r="R39" t="e">
            <v>#REF!</v>
          </cell>
          <cell r="T39">
            <v>48.087664620047981</v>
          </cell>
          <cell r="U39">
            <v>108.59899999999999</v>
          </cell>
          <cell r="V39">
            <v>1.2583546291562793</v>
          </cell>
          <cell r="X39">
            <v>271.61821899999995</v>
          </cell>
          <cell r="Y39">
            <v>271.61821899999995</v>
          </cell>
          <cell r="Z39">
            <v>0</v>
          </cell>
          <cell r="AB39">
            <v>533.22199999999987</v>
          </cell>
          <cell r="AC39">
            <v>533.22199999999987</v>
          </cell>
          <cell r="AD39">
            <v>0</v>
          </cell>
        </row>
        <row r="40">
          <cell r="B40" t="str">
            <v>Brazil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Q40" t="e">
            <v>#REF!</v>
          </cell>
          <cell r="R40" t="e">
            <v>#REF!</v>
          </cell>
          <cell r="T40">
            <v>3.9603395445841616</v>
          </cell>
          <cell r="U40">
            <v>216.12900000000013</v>
          </cell>
          <cell r="V40">
            <v>53.573350988442542</v>
          </cell>
          <cell r="X40">
            <v>428.01624300000003</v>
          </cell>
          <cell r="Y40">
            <v>428.01624300000003</v>
          </cell>
          <cell r="Z40">
            <v>0</v>
          </cell>
          <cell r="AB40">
            <v>676.37699999999995</v>
          </cell>
          <cell r="AC40">
            <v>676.37699999999995</v>
          </cell>
          <cell r="AD40">
            <v>0</v>
          </cell>
        </row>
        <row r="41">
          <cell r="B41" t="str">
            <v>Mexico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Q41" t="e">
            <v>#REF!</v>
          </cell>
          <cell r="R41" t="e">
            <v>#REF!</v>
          </cell>
          <cell r="T41">
            <v>19.442393490424362</v>
          </cell>
          <cell r="U41">
            <v>-115.02500000000003</v>
          </cell>
          <cell r="V41">
            <v>-6.9161954548780935</v>
          </cell>
          <cell r="X41">
            <v>-10.945382999999993</v>
          </cell>
          <cell r="Y41">
            <v>-10.945382999999993</v>
          </cell>
          <cell r="Z41">
            <v>0</v>
          </cell>
          <cell r="AB41">
            <v>33.507000000000062</v>
          </cell>
          <cell r="AC41">
            <v>33.507000000000062</v>
          </cell>
          <cell r="AD41">
            <v>0</v>
          </cell>
        </row>
        <row r="42">
          <cell r="B42" t="str">
            <v>Others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Q42" t="e">
            <v>#REF!</v>
          </cell>
          <cell r="R42" t="e">
            <v>#REF!</v>
          </cell>
          <cell r="T42">
            <v>0</v>
          </cell>
          <cell r="U42">
            <v>-1.6359999999999957</v>
          </cell>
          <cell r="V42" t="e">
            <v>#DIV/0!</v>
          </cell>
          <cell r="X42">
            <v>37.583903000000021</v>
          </cell>
          <cell r="Y42">
            <v>37.583903000000021</v>
          </cell>
          <cell r="Z42">
            <v>0</v>
          </cell>
          <cell r="AB42">
            <v>75.913000000000011</v>
          </cell>
          <cell r="AC42">
            <v>75.913000000000011</v>
          </cell>
          <cell r="AD42">
            <v>0</v>
          </cell>
        </row>
        <row r="43">
          <cell r="X43">
            <v>0</v>
          </cell>
          <cell r="AB43">
            <v>0</v>
          </cell>
        </row>
        <row r="44">
          <cell r="B44" t="str">
            <v>Net Direct margin (% NR)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Q44" t="e">
            <v>#REF!</v>
          </cell>
          <cell r="R44" t="e">
            <v>#REF!</v>
          </cell>
          <cell r="T44">
            <v>2296.3140000000003</v>
          </cell>
          <cell r="U44">
            <v>9.0609124013527956E-2</v>
          </cell>
          <cell r="V44">
            <v>-22962233.908759866</v>
          </cell>
          <cell r="X44">
            <v>0.18278311429166366</v>
          </cell>
          <cell r="Y44">
            <v>0.18278311429166366</v>
          </cell>
          <cell r="Z44">
            <v>0</v>
          </cell>
          <cell r="AB44">
            <v>0.18658122623828943</v>
          </cell>
          <cell r="AC44">
            <v>0.18658122623828943</v>
          </cell>
          <cell r="AD44">
            <v>0</v>
          </cell>
        </row>
        <row r="45">
          <cell r="B45" t="str">
            <v>Argentina</v>
          </cell>
          <cell r="C45" t="e">
            <v>#REF!</v>
          </cell>
          <cell r="D45" t="e">
            <v>#REF!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  <cell r="K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Q45" t="e">
            <v>#REF!</v>
          </cell>
          <cell r="R45" t="e">
            <v>#REF!</v>
          </cell>
          <cell r="T45">
            <v>0.59504686198688184</v>
          </cell>
          <cell r="U45">
            <v>0.23798243384202727</v>
          </cell>
          <cell r="V45">
            <v>-3570.6442814485458</v>
          </cell>
          <cell r="X45">
            <v>0.27708476361989359</v>
          </cell>
          <cell r="Y45">
            <v>0.27708476361989359</v>
          </cell>
          <cell r="Z45">
            <v>0</v>
          </cell>
          <cell r="AB45">
            <v>0.34827733279687423</v>
          </cell>
          <cell r="AC45">
            <v>0.34827733279687423</v>
          </cell>
          <cell r="AD45">
            <v>0</v>
          </cell>
        </row>
        <row r="46">
          <cell r="B46" t="str">
            <v>Brazil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Q46" t="e">
            <v>#REF!</v>
          </cell>
          <cell r="R46" t="e">
            <v>#REF!</v>
          </cell>
          <cell r="T46">
            <v>0</v>
          </cell>
          <cell r="U46">
            <v>0.14788061662253432</v>
          </cell>
          <cell r="V46">
            <v>1478.8061662253433</v>
          </cell>
          <cell r="X46">
            <v>0.19508104243868818</v>
          </cell>
          <cell r="Y46">
            <v>0.19508104243868818</v>
          </cell>
          <cell r="Z46">
            <v>0</v>
          </cell>
          <cell r="AB46">
            <v>0.17300480741562083</v>
          </cell>
          <cell r="AC46">
            <v>0.17300480741562083</v>
          </cell>
          <cell r="AD46">
            <v>0</v>
          </cell>
        </row>
        <row r="47">
          <cell r="B47" t="str">
            <v>Mexico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Q47" t="e">
            <v>#REF!</v>
          </cell>
          <cell r="R47" t="e">
            <v>#REF!</v>
          </cell>
          <cell r="T47">
            <v>-1194.1909999999998</v>
          </cell>
          <cell r="U47">
            <v>-0.41807053316032627</v>
          </cell>
          <cell r="V47">
            <v>11937729.294668395</v>
          </cell>
          <cell r="X47">
            <v>-1.9031357218634255E-2</v>
          </cell>
          <cell r="Y47">
            <v>-1.9031357218634255E-2</v>
          </cell>
          <cell r="Z47">
            <v>0</v>
          </cell>
          <cell r="AB47">
            <v>2.8580860112696005E-2</v>
          </cell>
          <cell r="AC47">
            <v>2.8580860112696005E-2</v>
          </cell>
          <cell r="AD47">
            <v>0</v>
          </cell>
        </row>
        <row r="48">
          <cell r="B48" t="str">
            <v>Others</v>
          </cell>
          <cell r="C48" t="e">
            <v>#REF!</v>
          </cell>
          <cell r="D48" t="e">
            <v>#REF!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Q48" t="e">
            <v>#REF!</v>
          </cell>
          <cell r="R48" t="e">
            <v>#REF!</v>
          </cell>
          <cell r="T48">
            <v>0</v>
          </cell>
          <cell r="U48">
            <v>-1.5831389891522035E-2</v>
          </cell>
          <cell r="V48">
            <v>-158.31389891522034</v>
          </cell>
          <cell r="X48">
            <v>0.16780333284335511</v>
          </cell>
          <cell r="Y48">
            <v>0.16780333284335511</v>
          </cell>
          <cell r="Z48">
            <v>0</v>
          </cell>
          <cell r="AB48">
            <v>0.1663157617994957</v>
          </cell>
          <cell r="AC48">
            <v>0.1663157617994957</v>
          </cell>
          <cell r="AD48">
            <v>0</v>
          </cell>
        </row>
        <row r="49">
          <cell r="N49" t="str">
            <v/>
          </cell>
          <cell r="O49" t="str">
            <v/>
          </cell>
        </row>
        <row r="50">
          <cell r="B50" t="str">
            <v>USD/ARS, period avg.</v>
          </cell>
          <cell r="T50" t="str">
            <v>n.a.</v>
          </cell>
          <cell r="U50">
            <v>48.087664620047981</v>
          </cell>
          <cell r="V50" t="e">
            <v>#VALUE!</v>
          </cell>
          <cell r="X50">
            <v>70.736275838085163</v>
          </cell>
          <cell r="Y50">
            <v>70.736275838085163</v>
          </cell>
          <cell r="Z50">
            <v>0</v>
          </cell>
          <cell r="AB50">
            <v>95.232406667636383</v>
          </cell>
          <cell r="AC50">
            <v>95.232406667636383</v>
          </cell>
          <cell r="AD50">
            <v>0</v>
          </cell>
        </row>
        <row r="51">
          <cell r="B51" t="str">
            <v>USD/BRL, period avg.</v>
          </cell>
          <cell r="T51">
            <v>0.5812177461123178</v>
          </cell>
          <cell r="U51">
            <v>3.9603395445841616</v>
          </cell>
          <cell r="V51">
            <v>5.8138654937401775</v>
          </cell>
          <cell r="X51">
            <v>5.1660882826825274</v>
          </cell>
          <cell r="Y51">
            <v>5.1660882826825274</v>
          </cell>
          <cell r="Z51">
            <v>0</v>
          </cell>
          <cell r="AB51">
            <v>5.412198174434657</v>
          </cell>
          <cell r="AC51">
            <v>5.412198174434657</v>
          </cell>
          <cell r="AD51">
            <v>0</v>
          </cell>
        </row>
        <row r="52">
          <cell r="B52" t="str">
            <v>USD/MXN, period avg.</v>
          </cell>
          <cell r="T52">
            <v>0</v>
          </cell>
          <cell r="U52">
            <v>19.442393490424362</v>
          </cell>
          <cell r="V52" t="e">
            <v>#DIV/0!</v>
          </cell>
          <cell r="X52">
            <v>21.659153846073544</v>
          </cell>
          <cell r="Y52">
            <v>21.659153846073544</v>
          </cell>
          <cell r="Z52">
            <v>0</v>
          </cell>
          <cell r="AB52">
            <v>20.527531654428014</v>
          </cell>
          <cell r="AC52">
            <v>20.527531654428014</v>
          </cell>
          <cell r="AD52">
            <v>0</v>
          </cell>
        </row>
        <row r="54">
          <cell r="B54" t="str">
            <v>P&amp;L (US$mn)</v>
          </cell>
          <cell r="N54" t="str">
            <v/>
          </cell>
          <cell r="O54" t="str">
            <v/>
          </cell>
        </row>
        <row r="56">
          <cell r="B56" t="str">
            <v>Net Revenue</v>
          </cell>
          <cell r="Q56">
            <v>1216.779</v>
          </cell>
          <cell r="R56">
            <v>1439.653</v>
          </cell>
          <cell r="T56">
            <v>-1255.2839999999999</v>
          </cell>
          <cell r="U56">
            <v>2296.3140000000003</v>
          </cell>
          <cell r="V56">
            <v>-2.8293183056583215</v>
          </cell>
          <cell r="X56">
            <v>3973.413982</v>
          </cell>
          <cell r="Y56">
            <v>3973.413982</v>
          </cell>
          <cell r="Z56">
            <v>0</v>
          </cell>
          <cell r="AB56">
            <v>7069.4089999999997</v>
          </cell>
          <cell r="AC56">
            <v>7069.4089999999997</v>
          </cell>
          <cell r="AD56">
            <v>0</v>
          </cell>
        </row>
        <row r="57">
          <cell r="B57" t="str">
            <v>yoy growth (%)</v>
          </cell>
          <cell r="T57" t="str">
            <v>n.a.</v>
          </cell>
          <cell r="U57">
            <v>0.59504686198688184</v>
          </cell>
          <cell r="X57">
            <v>0.73034436144185833</v>
          </cell>
          <cell r="Y57">
            <v>0.73034436144185833</v>
          </cell>
          <cell r="AB57">
            <v>0.77917756166993812</v>
          </cell>
          <cell r="AC57">
            <v>0.77917756166993812</v>
          </cell>
        </row>
        <row r="58">
          <cell r="B58" t="str">
            <v>Commerce net take-rate</v>
          </cell>
          <cell r="AB58">
            <v>0.16350098233213059</v>
          </cell>
          <cell r="AC58">
            <v>0.16350098233213059</v>
          </cell>
          <cell r="AD58">
            <v>0</v>
          </cell>
        </row>
        <row r="59">
          <cell r="B59" t="str">
            <v xml:space="preserve">COGS </v>
          </cell>
          <cell r="C59">
            <v>0</v>
          </cell>
          <cell r="D59">
            <v>0</v>
          </cell>
          <cell r="E59">
            <v>-18.361135000000001</v>
          </cell>
          <cell r="F59">
            <v>-27.533875999999999</v>
          </cell>
          <cell r="G59">
            <v>-35.95805</v>
          </cell>
          <cell r="H59">
            <v>-46.549845999999995</v>
          </cell>
          <cell r="I59">
            <v>-72.055834000000004</v>
          </cell>
          <cell r="J59">
            <v>-98.085644000000002</v>
          </cell>
          <cell r="K59">
            <v>-130.076875</v>
          </cell>
          <cell r="L59">
            <v>-158.97800100000001</v>
          </cell>
          <cell r="M59">
            <v>-214.994</v>
          </cell>
          <cell r="N59">
            <v>-307.53899999999999</v>
          </cell>
          <cell r="Q59">
            <v>-497.17999999999995</v>
          </cell>
          <cell r="R59">
            <v>-742.64400000000001</v>
          </cell>
          <cell r="T59" t="e">
            <v>#REF!</v>
          </cell>
          <cell r="U59">
            <v>-1194.1909999999998</v>
          </cell>
          <cell r="V59" t="e">
            <v>#REF!</v>
          </cell>
          <cell r="X59">
            <v>-2264.2550000000001</v>
          </cell>
          <cell r="Y59">
            <v>-2264.2550000000001</v>
          </cell>
          <cell r="Z59">
            <v>0</v>
          </cell>
          <cell r="AB59">
            <v>-4064.3570000000004</v>
          </cell>
          <cell r="AC59">
            <v>-4064.3570000000004</v>
          </cell>
          <cell r="AD59">
            <v>0</v>
          </cell>
        </row>
        <row r="60">
          <cell r="B60" t="str">
            <v>yoy growth (%)</v>
          </cell>
          <cell r="C60" t="str">
            <v>n.a.</v>
          </cell>
          <cell r="D60" t="str">
            <v>n.a.</v>
          </cell>
          <cell r="E60" t="str">
            <v>n.a.</v>
          </cell>
          <cell r="F60" t="str">
            <v>n.a.</v>
          </cell>
          <cell r="G60" t="str">
            <v>n.a.</v>
          </cell>
          <cell r="H60" t="str">
            <v>n.a.</v>
          </cell>
          <cell r="I60" t="str">
            <v>n.a.</v>
          </cell>
          <cell r="J60">
            <v>1.3612450034233174</v>
          </cell>
          <cell r="K60">
            <v>1.326156098847656</v>
          </cell>
          <cell r="L60">
            <v>1.2221849656212913</v>
          </cell>
          <cell r="M60">
            <v>1.3523506312046281</v>
          </cell>
          <cell r="N60">
            <v>0.4304538731313432</v>
          </cell>
          <cell r="Q60">
            <v>0.61664049112470276</v>
          </cell>
          <cell r="R60" t="str">
            <v>n.a.</v>
          </cell>
          <cell r="T60">
            <v>0</v>
          </cell>
          <cell r="U60">
            <v>0.60802618751380177</v>
          </cell>
          <cell r="X60">
            <v>0.89605766581727764</v>
          </cell>
          <cell r="Y60">
            <v>0.89605766581727764</v>
          </cell>
          <cell r="AB60">
            <v>0.79500851273376894</v>
          </cell>
          <cell r="AC60">
            <v>0.79500851273376894</v>
          </cell>
        </row>
        <row r="61">
          <cell r="N61" t="str">
            <v/>
          </cell>
          <cell r="O61" t="str">
            <v/>
          </cell>
          <cell r="S61" t="str">
            <v/>
          </cell>
        </row>
        <row r="62">
          <cell r="B62" t="str">
            <v>Gross profit</v>
          </cell>
          <cell r="C62" t="e">
            <v>#REF!</v>
          </cell>
          <cell r="D62" t="e">
            <v>#REF!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Q62">
            <v>719.59900000000005</v>
          </cell>
          <cell r="R62">
            <v>697.00900000000001</v>
          </cell>
          <cell r="T62">
            <v>-6.6698630936361206E-2</v>
          </cell>
          <cell r="U62">
            <v>1102.1230000000005</v>
          </cell>
          <cell r="V62">
            <v>-16524.922373332716</v>
          </cell>
          <cell r="X62">
            <v>1709.1589819999999</v>
          </cell>
          <cell r="Y62">
            <v>1709.1589819999999</v>
          </cell>
          <cell r="Z62">
            <v>0</v>
          </cell>
          <cell r="AB62">
            <v>3005.0519999999992</v>
          </cell>
          <cell r="AC62">
            <v>3005.0519999999992</v>
          </cell>
          <cell r="AD62">
            <v>0</v>
          </cell>
        </row>
        <row r="63">
          <cell r="B63" t="str">
            <v>Gross margin (% net revenue)</v>
          </cell>
          <cell r="C63" t="str">
            <v>n.a.</v>
          </cell>
          <cell r="D63" t="str">
            <v>n.a.</v>
          </cell>
          <cell r="E63" t="str">
            <v>n.a.</v>
          </cell>
          <cell r="F63" t="str">
            <v>n.a.</v>
          </cell>
          <cell r="G63" t="str">
            <v>n.a.</v>
          </cell>
          <cell r="H63" t="str">
            <v>n.a.</v>
          </cell>
          <cell r="I63" t="str">
            <v>n.a.</v>
          </cell>
          <cell r="J63" t="str">
            <v>n.a.</v>
          </cell>
          <cell r="K63" t="str">
            <v>n.a.</v>
          </cell>
          <cell r="L63" t="str">
            <v>n.a.</v>
          </cell>
          <cell r="M63" t="str">
            <v>n.a.</v>
          </cell>
          <cell r="N63" t="str">
            <v>n.a.</v>
          </cell>
          <cell r="Q63" t="str">
            <v>n.a.</v>
          </cell>
          <cell r="R63" t="str">
            <v>n.a.</v>
          </cell>
          <cell r="T63">
            <v>0</v>
          </cell>
          <cell r="U63" t="str">
            <v>n.a.</v>
          </cell>
          <cell r="V63" t="e">
            <v>#VALUE!</v>
          </cell>
          <cell r="X63">
            <v>0.4301487309761019</v>
          </cell>
          <cell r="Y63">
            <v>0.4301487309761019</v>
          </cell>
          <cell r="Z63">
            <v>0</v>
          </cell>
          <cell r="AB63">
            <v>0.42507824911530784</v>
          </cell>
          <cell r="AC63">
            <v>0.42507824911530784</v>
          </cell>
          <cell r="AD63">
            <v>0</v>
          </cell>
        </row>
        <row r="64">
          <cell r="B64" t="str">
            <v>yoy growth (%)</v>
          </cell>
          <cell r="C64" t="str">
            <v>n.a.</v>
          </cell>
          <cell r="D64" t="str">
            <v>n.a.</v>
          </cell>
          <cell r="E64" t="str">
            <v>n.a.</v>
          </cell>
          <cell r="F64" t="str">
            <v>n.a.</v>
          </cell>
          <cell r="G64" t="str">
            <v>n.a.</v>
          </cell>
          <cell r="H64" t="str">
            <v>n.a.</v>
          </cell>
          <cell r="I64" t="str">
            <v>n.a.</v>
          </cell>
          <cell r="J64" t="str">
            <v>n.a.</v>
          </cell>
          <cell r="K64" t="str">
            <v>n.a.</v>
          </cell>
          <cell r="L64" t="str">
            <v>n.a.</v>
          </cell>
          <cell r="M64" t="str">
            <v>n.a.</v>
          </cell>
          <cell r="N64" t="str">
            <v>n.a.</v>
          </cell>
          <cell r="Q64" t="str">
            <v>n.a.</v>
          </cell>
          <cell r="R64" t="str">
            <v>n.a.</v>
          </cell>
          <cell r="T64">
            <v>0</v>
          </cell>
          <cell r="U64">
            <v>0.5812177461123178</v>
          </cell>
          <cell r="X64">
            <v>0.55078787213405334</v>
          </cell>
          <cell r="Y64">
            <v>0.55078787213405334</v>
          </cell>
          <cell r="AB64">
            <v>0.75820507726179409</v>
          </cell>
          <cell r="AC64">
            <v>0.75820507726179409</v>
          </cell>
        </row>
        <row r="65">
          <cell r="N65" t="str">
            <v/>
          </cell>
          <cell r="O65" t="str">
            <v/>
          </cell>
          <cell r="Q65" t="str">
            <v/>
          </cell>
          <cell r="R65" t="str">
            <v/>
          </cell>
          <cell r="S65" t="str">
            <v/>
          </cell>
        </row>
        <row r="66">
          <cell r="B66" t="str">
            <v>Product and tech. development</v>
          </cell>
          <cell r="C66">
            <v>0</v>
          </cell>
          <cell r="D66">
            <v>0</v>
          </cell>
          <cell r="E66">
            <v>-4.2811819999999763</v>
          </cell>
          <cell r="F66">
            <v>-7.3097019999999997</v>
          </cell>
          <cell r="G66">
            <v>-12.143088400000035</v>
          </cell>
          <cell r="H66">
            <v>-15.855991999999999</v>
          </cell>
          <cell r="I66">
            <v>-23.349786300000002</v>
          </cell>
          <cell r="J66">
            <v>-28.390024</v>
          </cell>
          <cell r="K66">
            <v>-40.888132999999996</v>
          </cell>
          <cell r="L66">
            <v>-53.599639000000003</v>
          </cell>
          <cell r="M66">
            <v>-76.42</v>
          </cell>
          <cell r="N66">
            <v>-98.478999999999999</v>
          </cell>
          <cell r="Q66">
            <v>-127.18100000000001</v>
          </cell>
          <cell r="R66">
            <v>-146.20699999999999</v>
          </cell>
          <cell r="T66" t="str">
            <v>n.a.</v>
          </cell>
          <cell r="U66">
            <v>-223.80700000000002</v>
          </cell>
          <cell r="V66" t="e">
            <v>#VALUE!</v>
          </cell>
          <cell r="X66">
            <v>-352.47400000000005</v>
          </cell>
          <cell r="Y66">
            <v>-352.47400000000005</v>
          </cell>
          <cell r="Z66">
            <v>0</v>
          </cell>
          <cell r="AB66">
            <v>-590.32799999999997</v>
          </cell>
          <cell r="AC66">
            <v>-590.32799999999997</v>
          </cell>
          <cell r="AD66">
            <v>0</v>
          </cell>
        </row>
        <row r="67">
          <cell r="B67" t="str">
            <v>Sales and marketing</v>
          </cell>
          <cell r="C67">
            <v>0</v>
          </cell>
          <cell r="D67">
            <v>0</v>
          </cell>
          <cell r="E67">
            <v>-27.598682000000004</v>
          </cell>
          <cell r="F67">
            <v>-39.975492000000003</v>
          </cell>
          <cell r="G67">
            <v>-42.861592999999999</v>
          </cell>
          <cell r="H67">
            <v>-48.883169000000002</v>
          </cell>
          <cell r="I67">
            <v>-64.968753300000003</v>
          </cell>
          <cell r="J67">
            <v>-72.002955</v>
          </cell>
          <cell r="K67">
            <v>-90.484296000000001</v>
          </cell>
          <cell r="L67">
            <v>-111.62730500000001</v>
          </cell>
          <cell r="M67">
            <v>-128.60900000000001</v>
          </cell>
          <cell r="N67">
            <v>-156.29700000000003</v>
          </cell>
          <cell r="Q67">
            <v>-325.35899999999998</v>
          </cell>
          <cell r="R67">
            <v>-482.41700000000003</v>
          </cell>
          <cell r="T67">
            <v>2.4098227631859737</v>
          </cell>
          <cell r="U67">
            <v>-834.02199999999993</v>
          </cell>
          <cell r="V67">
            <v>-347.09267234962863</v>
          </cell>
          <cell r="X67">
            <v>-902.55399999999997</v>
          </cell>
          <cell r="Y67">
            <v>-902.55399999999997</v>
          </cell>
          <cell r="Z67">
            <v>0</v>
          </cell>
          <cell r="AB67">
            <v>-1509.4930000000002</v>
          </cell>
          <cell r="AC67">
            <v>-1509.4930000000002</v>
          </cell>
          <cell r="AD67">
            <v>0</v>
          </cell>
        </row>
        <row r="68">
          <cell r="B68" t="str">
            <v>General and administrative</v>
          </cell>
          <cell r="C68">
            <v>0</v>
          </cell>
          <cell r="D68">
            <v>0</v>
          </cell>
          <cell r="E68">
            <v>-13.223521999999999</v>
          </cell>
          <cell r="F68">
            <v>-24.679618999999999</v>
          </cell>
          <cell r="G68">
            <v>-25.847173000000002</v>
          </cell>
          <cell r="H68">
            <v>-30.828144999999999</v>
          </cell>
          <cell r="I68">
            <v>-38.785084300000001</v>
          </cell>
          <cell r="J68">
            <v>-45.464998999999999</v>
          </cell>
          <cell r="K68">
            <v>-57.606787000000004</v>
          </cell>
          <cell r="L68">
            <v>-111.860195</v>
          </cell>
          <cell r="M68">
            <v>-92.570999999999998</v>
          </cell>
          <cell r="N68">
            <v>-88.026999999999987</v>
          </cell>
          <cell r="Q68">
            <v>-126.791</v>
          </cell>
          <cell r="R68">
            <v>-137.80000000000001</v>
          </cell>
          <cell r="T68" t="str">
            <v/>
          </cell>
          <cell r="U68">
            <v>-197.45499999999998</v>
          </cell>
          <cell r="V68" t="e">
            <v>#VALUE!</v>
          </cell>
          <cell r="X68">
            <v>-326.49</v>
          </cell>
          <cell r="Y68">
            <v>-326.49</v>
          </cell>
          <cell r="Z68">
            <v>0</v>
          </cell>
          <cell r="AB68">
            <v>-464.52800000000002</v>
          </cell>
          <cell r="AC68">
            <v>-464.52800000000002</v>
          </cell>
          <cell r="AD68">
            <v>0</v>
          </cell>
        </row>
        <row r="69">
          <cell r="B69" t="str">
            <v>Total operating expenses</v>
          </cell>
          <cell r="N69">
            <v>-342.803</v>
          </cell>
          <cell r="Q69">
            <v>-579.33100000000002</v>
          </cell>
          <cell r="R69">
            <v>-766.42400000000009</v>
          </cell>
          <cell r="T69">
            <v>-79.840999999999838</v>
          </cell>
          <cell r="U69">
            <v>-1255.2839999999999</v>
          </cell>
          <cell r="V69">
            <v>14.722298067409005</v>
          </cell>
          <cell r="X69">
            <v>-1581.518</v>
          </cell>
          <cell r="Y69">
            <v>-1581.518</v>
          </cell>
          <cell r="Z69">
            <v>0</v>
          </cell>
          <cell r="AB69">
            <v>-2564.3490000000002</v>
          </cell>
          <cell r="AC69">
            <v>-2564.3490000000002</v>
          </cell>
          <cell r="AD69">
            <v>0</v>
          </cell>
        </row>
        <row r="70">
          <cell r="B70" t="str">
            <v>Product &amp; tech, % net revenue</v>
          </cell>
          <cell r="C70" t="str">
            <v>n.a.</v>
          </cell>
          <cell r="D70" t="str">
            <v>n.a.</v>
          </cell>
          <cell r="E70" t="str">
            <v>n.a.</v>
          </cell>
          <cell r="F70" t="str">
            <v>n.a.</v>
          </cell>
          <cell r="G70" t="str">
            <v>n.a.</v>
          </cell>
          <cell r="H70" t="str">
            <v>n.a.</v>
          </cell>
          <cell r="I70" t="str">
            <v>n.a.</v>
          </cell>
          <cell r="J70" t="str">
            <v>n.a.</v>
          </cell>
          <cell r="K70" t="str">
            <v>n.a.</v>
          </cell>
          <cell r="L70" t="str">
            <v>n.a.</v>
          </cell>
          <cell r="M70" t="str">
            <v>n.a.</v>
          </cell>
          <cell r="N70" t="str">
            <v>n.a.</v>
          </cell>
          <cell r="Q70" t="str">
            <v>n.a.</v>
          </cell>
          <cell r="R70" t="str">
            <v>n.a.</v>
          </cell>
          <cell r="T70" t="str">
            <v>n.a.</v>
          </cell>
          <cell r="U70" t="str">
            <v>n.a.</v>
          </cell>
          <cell r="V70" t="e">
            <v>#VALUE!</v>
          </cell>
          <cell r="X70">
            <v>-8.8708098777712519E-2</v>
          </cell>
          <cell r="Y70">
            <v>-8.8708098777712519E-2</v>
          </cell>
          <cell r="Z70">
            <v>0</v>
          </cell>
          <cell r="AB70">
            <v>-8.3504575842195575E-2</v>
          </cell>
          <cell r="AC70">
            <v>-8.3504575842195575E-2</v>
          </cell>
          <cell r="AD70">
            <v>0</v>
          </cell>
        </row>
        <row r="71">
          <cell r="B71" t="str">
            <v>Sales &amp; marketing, % net revenue</v>
          </cell>
          <cell r="C71" t="str">
            <v>n.a.</v>
          </cell>
          <cell r="D71" t="str">
            <v>n.a.</v>
          </cell>
          <cell r="E71" t="str">
            <v>n.a.</v>
          </cell>
          <cell r="F71" t="str">
            <v>n.a.</v>
          </cell>
          <cell r="G71" t="str">
            <v>n.a.</v>
          </cell>
          <cell r="H71" t="str">
            <v>n.a.</v>
          </cell>
          <cell r="I71" t="str">
            <v>n.a.</v>
          </cell>
          <cell r="J71" t="str">
            <v>n.a.</v>
          </cell>
          <cell r="K71" t="str">
            <v>n.a.</v>
          </cell>
          <cell r="L71" t="str">
            <v>n.a.</v>
          </cell>
          <cell r="M71" t="str">
            <v>n.a.</v>
          </cell>
          <cell r="N71" t="str">
            <v>n.a.</v>
          </cell>
          <cell r="Q71" t="str">
            <v>n.a.</v>
          </cell>
          <cell r="R71" t="str">
            <v>n.a.</v>
          </cell>
          <cell r="T71">
            <v>2.4098227631859737</v>
          </cell>
          <cell r="U71" t="str">
            <v>n.a.</v>
          </cell>
          <cell r="V71" t="e">
            <v>#VALUE!</v>
          </cell>
          <cell r="X71">
            <v>-0.22714824181136634</v>
          </cell>
          <cell r="Y71">
            <v>-0.22714824181136634</v>
          </cell>
          <cell r="Z71">
            <v>0</v>
          </cell>
          <cell r="AB71">
            <v>-0.21352463833964058</v>
          </cell>
          <cell r="AC71">
            <v>-0.21352463833964058</v>
          </cell>
          <cell r="AD71">
            <v>0</v>
          </cell>
        </row>
        <row r="72">
          <cell r="B72" t="str">
            <v>Opex ratio (% net revenue)</v>
          </cell>
          <cell r="C72" t="str">
            <v>n.a.</v>
          </cell>
          <cell r="D72" t="str">
            <v>n.a.</v>
          </cell>
          <cell r="E72" t="str">
            <v>n.a.</v>
          </cell>
          <cell r="F72" t="str">
            <v>n.a.</v>
          </cell>
          <cell r="G72" t="str">
            <v>n.a.</v>
          </cell>
          <cell r="H72" t="str">
            <v>n.a.</v>
          </cell>
          <cell r="I72" t="str">
            <v>n.a.</v>
          </cell>
          <cell r="J72" t="str">
            <v>n.a.</v>
          </cell>
          <cell r="K72" t="str">
            <v>n.a.</v>
          </cell>
          <cell r="L72" t="str">
            <v>n.a.</v>
          </cell>
          <cell r="M72" t="str">
            <v>n.a.</v>
          </cell>
          <cell r="N72" t="str">
            <v>n.a.</v>
          </cell>
          <cell r="Q72" t="str">
            <v>n.a.</v>
          </cell>
          <cell r="R72" t="str">
            <v>n.a.</v>
          </cell>
          <cell r="T72" t="e">
            <v>#REF!</v>
          </cell>
          <cell r="U72" t="e">
            <v>#REF!</v>
          </cell>
          <cell r="V72" t="e">
            <v>#REF!</v>
          </cell>
          <cell r="X72">
            <v>0.39802497478602772</v>
          </cell>
          <cell r="Y72">
            <v>0.39802497478602772</v>
          </cell>
          <cell r="Z72">
            <v>0</v>
          </cell>
          <cell r="AB72">
            <v>0.36273880885941107</v>
          </cell>
          <cell r="AC72">
            <v>0.36273880885941107</v>
          </cell>
          <cell r="AD72">
            <v>0</v>
          </cell>
        </row>
        <row r="73">
          <cell r="N73" t="str">
            <v/>
          </cell>
          <cell r="O73" t="str">
            <v/>
          </cell>
          <cell r="S73" t="str">
            <v/>
          </cell>
        </row>
        <row r="74">
          <cell r="B74" t="str">
            <v>Operating Profit</v>
          </cell>
          <cell r="U74">
            <v>-153.16099999999938</v>
          </cell>
          <cell r="X74">
            <v>127.64098199999989</v>
          </cell>
          <cell r="Y74">
            <v>127.64098199999989</v>
          </cell>
          <cell r="Z74">
            <v>0</v>
          </cell>
          <cell r="AB74">
            <v>440.70299999999907</v>
          </cell>
          <cell r="AC74">
            <v>440.70299999999907</v>
          </cell>
          <cell r="AD74">
            <v>0</v>
          </cell>
        </row>
        <row r="75">
          <cell r="B75" t="str">
            <v>Operating margin (% net revenue)</v>
          </cell>
          <cell r="U75">
            <v>-6.6698630936361206E-2</v>
          </cell>
          <cell r="X75">
            <v>3.2123756190074203E-2</v>
          </cell>
          <cell r="Y75">
            <v>3.2123756190074203E-2</v>
          </cell>
          <cell r="Z75">
            <v>0</v>
          </cell>
          <cell r="AB75">
            <v>6.2339440255896793E-2</v>
          </cell>
          <cell r="AC75">
            <v>6.2339440255896793E-2</v>
          </cell>
          <cell r="AD75">
            <v>0</v>
          </cell>
        </row>
        <row r="76">
          <cell r="B76" t="str">
            <v>yoy growth (%)</v>
          </cell>
          <cell r="X76">
            <v>-1.8333778311711233</v>
          </cell>
          <cell r="Y76">
            <v>-1.8333778311711233</v>
          </cell>
          <cell r="AB76">
            <v>2.452676351236466</v>
          </cell>
          <cell r="AC76">
            <v>2.452676351236466</v>
          </cell>
        </row>
        <row r="78">
          <cell r="B78" t="str">
            <v>EBITDA</v>
          </cell>
          <cell r="C78">
            <v>0</v>
          </cell>
          <cell r="D78">
            <v>0</v>
          </cell>
          <cell r="E78">
            <v>22.868419000000021</v>
          </cell>
          <cell r="F78">
            <v>40.85960399999999</v>
          </cell>
          <cell r="G78">
            <v>59.927468999999967</v>
          </cell>
          <cell r="H78">
            <v>79.520211999999987</v>
          </cell>
          <cell r="I78">
            <v>107.03304210000005</v>
          </cell>
          <cell r="J78">
            <v>138.65786499999999</v>
          </cell>
          <cell r="K78">
            <v>165.41722300000001</v>
          </cell>
          <cell r="L78">
            <v>137.41775800000002</v>
          </cell>
          <cell r="M78">
            <v>162.36199999999991</v>
          </cell>
          <cell r="N78">
            <v>210.07599999999996</v>
          </cell>
          <cell r="Q78">
            <v>97.189000000000036</v>
          </cell>
          <cell r="R78">
            <v>-23.415000000000077</v>
          </cell>
          <cell r="T78" t="str">
            <v/>
          </cell>
          <cell r="U78">
            <v>-79.840999999999838</v>
          </cell>
          <cell r="V78" t="e">
            <v>#VALUE!</v>
          </cell>
          <cell r="X78">
            <v>232.68400000000003</v>
          </cell>
          <cell r="Y78">
            <v>232.68400000000003</v>
          </cell>
          <cell r="Z78">
            <v>0</v>
          </cell>
          <cell r="AB78">
            <v>644.64499999999907</v>
          </cell>
          <cell r="AC78">
            <v>644.64499999999907</v>
          </cell>
          <cell r="AD78">
            <v>0</v>
          </cell>
        </row>
        <row r="79">
          <cell r="B79" t="str">
            <v>EBITDA margin (% net revenue)</v>
          </cell>
          <cell r="C79" t="str">
            <v>n.a.</v>
          </cell>
          <cell r="D79" t="str">
            <v>n.a.</v>
          </cell>
          <cell r="E79" t="str">
            <v>n.a.</v>
          </cell>
          <cell r="F79" t="str">
            <v>n.a.</v>
          </cell>
          <cell r="G79" t="str">
            <v>n.a.</v>
          </cell>
          <cell r="H79" t="str">
            <v>n.a.</v>
          </cell>
          <cell r="I79" t="str">
            <v>n.a.</v>
          </cell>
          <cell r="J79" t="str">
            <v>n.a.</v>
          </cell>
          <cell r="K79" t="str">
            <v>n.a.</v>
          </cell>
          <cell r="L79" t="str">
            <v>n.a.</v>
          </cell>
          <cell r="M79" t="str">
            <v>n.a.</v>
          </cell>
          <cell r="N79" t="str">
            <v>n.a.</v>
          </cell>
          <cell r="Q79" t="str">
            <v>n.a.</v>
          </cell>
          <cell r="R79" t="str">
            <v>n.a.</v>
          </cell>
          <cell r="T79">
            <v>-171.99899999999985</v>
          </cell>
          <cell r="U79" t="str">
            <v>n.a.</v>
          </cell>
          <cell r="V79" t="e">
            <v>#VALUE!</v>
          </cell>
          <cell r="X79">
            <v>5.8560220770874617E-2</v>
          </cell>
          <cell r="Y79">
            <v>5.8560220770874617E-2</v>
          </cell>
          <cell r="Z79">
            <v>0</v>
          </cell>
          <cell r="AB79">
            <v>9.118796210546018E-2</v>
          </cell>
          <cell r="AC79">
            <v>9.118796210546018E-2</v>
          </cell>
          <cell r="AD79">
            <v>0</v>
          </cell>
        </row>
        <row r="80">
          <cell r="B80" t="str">
            <v>yoy growth (%)</v>
          </cell>
          <cell r="C80" t="str">
            <v>n.a.</v>
          </cell>
          <cell r="D80" t="str">
            <v>n.a.</v>
          </cell>
          <cell r="E80" t="str">
            <v>n.a.</v>
          </cell>
          <cell r="F80" t="str">
            <v>n.a.</v>
          </cell>
          <cell r="G80" t="str">
            <v>n.a.</v>
          </cell>
          <cell r="H80" t="str">
            <v>n.a.</v>
          </cell>
          <cell r="I80" t="str">
            <v>n.a.</v>
          </cell>
          <cell r="J80">
            <v>1.2954678506703858</v>
          </cell>
          <cell r="K80">
            <v>1.1929883890827255</v>
          </cell>
          <cell r="L80">
            <v>0.83073428212490308</v>
          </cell>
          <cell r="M80">
            <v>1.1815212412357934</v>
          </cell>
          <cell r="N80">
            <v>0.29387418238257768</v>
          </cell>
          <cell r="Q80">
            <v>-0.53736266874845273</v>
          </cell>
          <cell r="R80" t="str">
            <v>n.a.</v>
          </cell>
          <cell r="T80">
            <v>3.7101076211079631</v>
          </cell>
          <cell r="U80">
            <v>2.4098227631859737</v>
          </cell>
          <cell r="X80">
            <v>-3.9143422552322802</v>
          </cell>
          <cell r="Y80">
            <v>-3.9143422552322802</v>
          </cell>
          <cell r="AB80">
            <v>1.7704741194065727</v>
          </cell>
          <cell r="AC80">
            <v>1.7704741194065727</v>
          </cell>
        </row>
        <row r="81">
          <cell r="N81" t="str">
            <v/>
          </cell>
          <cell r="O81" t="str">
            <v/>
          </cell>
          <cell r="Q81" t="str">
            <v/>
          </cell>
          <cell r="R81" t="str">
            <v/>
          </cell>
          <cell r="S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 t="str">
            <v/>
          </cell>
        </row>
        <row r="82">
          <cell r="B82" t="str">
            <v>Adjusted EBITDA</v>
          </cell>
          <cell r="C82">
            <v>0</v>
          </cell>
          <cell r="D82">
            <v>0</v>
          </cell>
          <cell r="E82">
            <v>22.868419000000021</v>
          </cell>
          <cell r="F82">
            <v>40.85960399999999</v>
          </cell>
          <cell r="G82">
            <v>59.927468999999967</v>
          </cell>
          <cell r="H82">
            <v>79.520211999999987</v>
          </cell>
          <cell r="I82">
            <v>107.03304210000005</v>
          </cell>
          <cell r="J82">
            <v>138.65786499999999</v>
          </cell>
          <cell r="K82">
            <v>165.41722300000001</v>
          </cell>
          <cell r="L82">
            <v>186.91344400000003</v>
          </cell>
          <cell r="M82">
            <v>173.08799999999991</v>
          </cell>
          <cell r="N82">
            <v>223.79299999999998</v>
          </cell>
          <cell r="Q82">
            <v>185.78700000000003</v>
          </cell>
          <cell r="R82">
            <v>-23.415000000000077</v>
          </cell>
          <cell r="T82">
            <v>0</v>
          </cell>
          <cell r="U82">
            <v>-79.840999999999838</v>
          </cell>
          <cell r="V82" t="e">
            <v>#DIV/0!</v>
          </cell>
          <cell r="X82">
            <v>259.68400000000003</v>
          </cell>
          <cell r="Y82">
            <v>259.68400000000003</v>
          </cell>
          <cell r="Z82">
            <v>0</v>
          </cell>
          <cell r="AB82">
            <v>594.64499999999907</v>
          </cell>
          <cell r="AC82">
            <v>594.64499999999907</v>
          </cell>
          <cell r="AD82">
            <v>0</v>
          </cell>
        </row>
        <row r="83">
          <cell r="B83" t="str">
            <v>EBITDA margin (% net revenue)</v>
          </cell>
          <cell r="C83" t="str">
            <v>n.a.</v>
          </cell>
          <cell r="D83" t="str">
            <v>n.a.</v>
          </cell>
          <cell r="E83" t="str">
            <v>n.a.</v>
          </cell>
          <cell r="F83" t="str">
            <v>n.a.</v>
          </cell>
          <cell r="G83" t="str">
            <v>n.a.</v>
          </cell>
          <cell r="H83" t="str">
            <v>n.a.</v>
          </cell>
          <cell r="I83" t="str">
            <v>n.a.</v>
          </cell>
          <cell r="J83" t="str">
            <v>n.a.</v>
          </cell>
          <cell r="K83" t="str">
            <v>n.a.</v>
          </cell>
          <cell r="L83" t="str">
            <v>n.a.</v>
          </cell>
          <cell r="M83" t="str">
            <v>n.a.</v>
          </cell>
          <cell r="N83" t="str">
            <v>n.a.</v>
          </cell>
          <cell r="Q83" t="str">
            <v>n.a.</v>
          </cell>
          <cell r="R83" t="str">
            <v>n.a.</v>
          </cell>
          <cell r="T83">
            <v>0</v>
          </cell>
          <cell r="U83" t="str">
            <v>n.a.</v>
          </cell>
          <cell r="V83" t="e">
            <v>#VALUE!</v>
          </cell>
          <cell r="X83">
            <v>6.5355384859568363E-2</v>
          </cell>
          <cell r="Y83">
            <v>6.5355384859568363E-2</v>
          </cell>
          <cell r="Z83">
            <v>0</v>
          </cell>
          <cell r="AB83">
            <v>8.4115235092494869E-2</v>
          </cell>
          <cell r="AC83">
            <v>8.4115235092494869E-2</v>
          </cell>
          <cell r="AD83">
            <v>0</v>
          </cell>
        </row>
        <row r="84">
          <cell r="B84" t="str">
            <v>yoy growth (%)</v>
          </cell>
          <cell r="C84" t="str">
            <v>n.a.</v>
          </cell>
          <cell r="D84" t="str">
            <v>n.a.</v>
          </cell>
          <cell r="E84" t="str">
            <v>n.a.</v>
          </cell>
          <cell r="F84" t="str">
            <v>n.a.</v>
          </cell>
          <cell r="G84" t="str">
            <v>n.a.</v>
          </cell>
          <cell r="H84" t="str">
            <v>n.a.</v>
          </cell>
          <cell r="I84" t="str">
            <v>n.a.</v>
          </cell>
          <cell r="J84">
            <v>1.2954678506703858</v>
          </cell>
          <cell r="K84">
            <v>1.1929883890827255</v>
          </cell>
          <cell r="L84">
            <v>1.1299515286869495</v>
          </cell>
          <cell r="M84">
            <v>0.9260329075098519</v>
          </cell>
          <cell r="N84">
            <v>0.29294347383989705</v>
          </cell>
          <cell r="Q84">
            <v>-0.16982658081351942</v>
          </cell>
          <cell r="R84" t="str">
            <v>n.a.</v>
          </cell>
          <cell r="T84">
            <v>-136.87</v>
          </cell>
          <cell r="U84">
            <v>2.4098227631859737</v>
          </cell>
          <cell r="X84">
            <v>-4.252514372314983</v>
          </cell>
          <cell r="Y84">
            <v>-4.252514372314983</v>
          </cell>
          <cell r="AB84">
            <v>1.2898792378429129</v>
          </cell>
          <cell r="AC84">
            <v>1.2898792378429129</v>
          </cell>
        </row>
        <row r="85">
          <cell r="N85" t="str">
            <v/>
          </cell>
          <cell r="O85" t="str">
            <v/>
          </cell>
          <cell r="Q85" t="str">
            <v/>
          </cell>
          <cell r="R85" t="str">
            <v/>
          </cell>
          <cell r="S85" t="str">
            <v/>
          </cell>
        </row>
        <row r="86">
          <cell r="B86" t="str">
            <v>Net financial result</v>
          </cell>
          <cell r="C86">
            <v>0</v>
          </cell>
          <cell r="D86">
            <v>0</v>
          </cell>
          <cell r="E86">
            <v>-1.1284979999999998</v>
          </cell>
          <cell r="F86">
            <v>-6.6200430000000008</v>
          </cell>
          <cell r="G86">
            <v>-10.665075</v>
          </cell>
          <cell r="H86">
            <v>-2.6704549999999996</v>
          </cell>
          <cell r="I86">
            <v>6.2570940000000004</v>
          </cell>
          <cell r="J86">
            <v>10.738996999999999</v>
          </cell>
          <cell r="K86">
            <v>8.3126630000000006</v>
          </cell>
          <cell r="L86">
            <v>3.6764969999999995</v>
          </cell>
          <cell r="M86">
            <v>0.16900000000000404</v>
          </cell>
          <cell r="N86">
            <v>9.8359999999999985</v>
          </cell>
          <cell r="Q86">
            <v>19.431999999999995</v>
          </cell>
          <cell r="R86">
            <v>-14.210000000000008</v>
          </cell>
          <cell r="T86">
            <v>-2276.9989999999998</v>
          </cell>
          <cell r="U86">
            <v>47.646999999999991</v>
          </cell>
          <cell r="V86">
            <v>-1.0209253495499997</v>
          </cell>
          <cell r="X86">
            <v>-3.9230000000000018</v>
          </cell>
          <cell r="Y86">
            <v>-3.9230000000000018</v>
          </cell>
          <cell r="Z86">
            <v>0</v>
          </cell>
          <cell r="AB86">
            <v>-90.742000000000019</v>
          </cell>
          <cell r="AC86">
            <v>-90.742000000000019</v>
          </cell>
          <cell r="AD86">
            <v>0</v>
          </cell>
        </row>
        <row r="87">
          <cell r="N87" t="str">
            <v/>
          </cell>
          <cell r="O87" t="str">
            <v/>
          </cell>
          <cell r="Q87" t="str">
            <v/>
          </cell>
          <cell r="R87" t="str">
            <v/>
          </cell>
          <cell r="S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</row>
        <row r="88">
          <cell r="B88" t="str">
            <v>Net income</v>
          </cell>
          <cell r="C88">
            <v>0</v>
          </cell>
          <cell r="D88">
            <v>0</v>
          </cell>
          <cell r="E88">
            <v>9.7548000000000172</v>
          </cell>
          <cell r="F88">
            <v>18.81166099999999</v>
          </cell>
          <cell r="G88">
            <v>33.208792999999964</v>
          </cell>
          <cell r="H88">
            <v>56.025018999999993</v>
          </cell>
          <cell r="I88">
            <v>76.780052100000049</v>
          </cell>
          <cell r="J88">
            <v>101.24729799999999</v>
          </cell>
          <cell r="K88">
            <v>117.58425999999999</v>
          </cell>
          <cell r="L88">
            <v>72.580550000000002</v>
          </cell>
          <cell r="M88">
            <v>105.71257599999991</v>
          </cell>
          <cell r="N88">
            <v>136.36399999999998</v>
          </cell>
          <cell r="Q88">
            <v>13.78000000000003</v>
          </cell>
          <cell r="R88">
            <v>-36.517000000000074</v>
          </cell>
          <cell r="T88">
            <v>0</v>
          </cell>
          <cell r="U88">
            <v>-171.99899999999985</v>
          </cell>
          <cell r="V88" t="e">
            <v>#DIV/0!</v>
          </cell>
          <cell r="X88">
            <v>-0.70699999999999363</v>
          </cell>
          <cell r="Y88">
            <v>-0.70699999999999363</v>
          </cell>
          <cell r="Z88">
            <v>0</v>
          </cell>
          <cell r="AB88">
            <v>83.325999999999055</v>
          </cell>
          <cell r="AC88">
            <v>83.325999999999055</v>
          </cell>
          <cell r="AD88">
            <v>0</v>
          </cell>
        </row>
        <row r="89">
          <cell r="B89" t="str">
            <v>yoy growth (%)</v>
          </cell>
          <cell r="C89" t="str">
            <v>n.a.</v>
          </cell>
          <cell r="D89" t="str">
            <v>n.a.</v>
          </cell>
          <cell r="E89" t="str">
            <v>n.a.</v>
          </cell>
          <cell r="F89" t="str">
            <v>n.a.</v>
          </cell>
          <cell r="G89" t="str">
            <v>n.a.</v>
          </cell>
          <cell r="H89" t="str">
            <v>n.a.</v>
          </cell>
          <cell r="I89" t="str">
            <v>n.a.</v>
          </cell>
          <cell r="J89">
            <v>1.3186667009307738</v>
          </cell>
          <cell r="K89">
            <v>1.161357017152201</v>
          </cell>
          <cell r="L89">
            <v>0.61726416443833565</v>
          </cell>
          <cell r="M89">
            <v>1.4564862900598012</v>
          </cell>
          <cell r="N89">
            <v>0.28995059206579255</v>
          </cell>
          <cell r="Q89">
            <v>-0.89894693614150345</v>
          </cell>
          <cell r="R89" t="str">
            <v>n.a.</v>
          </cell>
          <cell r="T89">
            <v>0</v>
          </cell>
          <cell r="U89">
            <v>3.7101076211079631</v>
          </cell>
          <cell r="X89">
            <v>-0.99588951098552903</v>
          </cell>
          <cell r="Y89">
            <v>-0.99588951098552903</v>
          </cell>
          <cell r="AB89">
            <v>-118.85855728429958</v>
          </cell>
          <cell r="AC89">
            <v>-118.85855728429958</v>
          </cell>
        </row>
        <row r="90">
          <cell r="B90" t="str">
            <v>EPS (USD per share)</v>
          </cell>
          <cell r="C90">
            <v>0</v>
          </cell>
          <cell r="D90">
            <v>0</v>
          </cell>
          <cell r="E90">
            <v>0.35044701130501105</v>
          </cell>
          <cell r="F90">
            <v>0.42394821593816451</v>
          </cell>
          <cell r="G90">
            <v>0.75239441612512881</v>
          </cell>
          <cell r="H90">
            <v>1.2689721687714663</v>
          </cell>
          <cell r="I90">
            <v>1.7393768114511254</v>
          </cell>
          <cell r="J90">
            <v>2.2933432468301636</v>
          </cell>
          <cell r="K90">
            <v>2.6631223870551795</v>
          </cell>
          <cell r="L90">
            <v>1.6438007004951891</v>
          </cell>
          <cell r="M90">
            <v>2.3941291935506075</v>
          </cell>
          <cell r="N90">
            <v>3.0881447389583485</v>
          </cell>
          <cell r="Q90">
            <v>0.31206572928583265</v>
          </cell>
          <cell r="R90">
            <v>-0.82752141807020796</v>
          </cell>
          <cell r="T90">
            <v>-171.99899999999997</v>
          </cell>
          <cell r="U90">
            <v>-3.63</v>
          </cell>
          <cell r="V90">
            <v>-0.97889522613503566</v>
          </cell>
          <cell r="X90">
            <v>-6.999999999999984E-2</v>
          </cell>
          <cell r="Y90">
            <v>-6.999999999999984E-2</v>
          </cell>
          <cell r="Z90">
            <v>0</v>
          </cell>
          <cell r="AB90">
            <v>1.69</v>
          </cell>
          <cell r="AC90">
            <v>1.69</v>
          </cell>
          <cell r="AD90">
            <v>0</v>
          </cell>
        </row>
        <row r="91">
          <cell r="N91" t="e">
            <v>#REF!</v>
          </cell>
          <cell r="O91" t="str">
            <v/>
          </cell>
        </row>
        <row r="92">
          <cell r="B92" t="str">
            <v>Balance Sheet (US$mn)</v>
          </cell>
          <cell r="N92" t="str">
            <v/>
          </cell>
          <cell r="O92" t="str">
            <v/>
          </cell>
          <cell r="Q92" t="str">
            <v/>
          </cell>
          <cell r="R92" t="str">
            <v/>
          </cell>
          <cell r="S92" t="str">
            <v/>
          </cell>
        </row>
        <row r="93">
          <cell r="B93" t="str">
            <v>Capex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-4.8</v>
          </cell>
          <cell r="H93">
            <v>-13.6</v>
          </cell>
          <cell r="I93">
            <v>-24.7</v>
          </cell>
          <cell r="J93">
            <v>-18.100000000000001</v>
          </cell>
          <cell r="K93">
            <v>-117.220078</v>
          </cell>
          <cell r="L93">
            <v>-35.323075000000003</v>
          </cell>
          <cell r="M93">
            <v>-64.289000000000001</v>
          </cell>
          <cell r="N93">
            <v>-77.37</v>
          </cell>
          <cell r="Q93">
            <v>-75.180999999999997</v>
          </cell>
          <cell r="R93">
            <v>-97.753999999999991</v>
          </cell>
          <cell r="T93">
            <v>107.93099999999998</v>
          </cell>
          <cell r="U93">
            <v>-136.87</v>
          </cell>
          <cell r="V93">
            <v>-2.2681250057907372</v>
          </cell>
          <cell r="X93">
            <v>-247.14099999999999</v>
          </cell>
          <cell r="Y93">
            <v>-247.14099999999999</v>
          </cell>
          <cell r="Z93">
            <v>0</v>
          </cell>
          <cell r="AB93">
            <v>-609.49599999999998</v>
          </cell>
          <cell r="AC93">
            <v>-609.49599999999998</v>
          </cell>
          <cell r="AD93">
            <v>0</v>
          </cell>
        </row>
        <row r="94">
          <cell r="B94" t="str">
            <v>as a % of net revenue</v>
          </cell>
          <cell r="N94" t="e">
            <v>#REF!</v>
          </cell>
          <cell r="Q94" t="e">
            <v>#REF!</v>
          </cell>
          <cell r="R94" t="e">
            <v>#REF!</v>
          </cell>
          <cell r="T94">
            <v>193.49099999999999</v>
          </cell>
          <cell r="U94" t="e">
            <v>#REF!</v>
          </cell>
          <cell r="V94" t="e">
            <v>#REF!</v>
          </cell>
          <cell r="X94">
            <v>-6.2198653631254069E-2</v>
          </cell>
          <cell r="Y94">
            <v>-6.2198653631254069E-2</v>
          </cell>
          <cell r="Z94">
            <v>0</v>
          </cell>
          <cell r="AB94">
            <v>-8.6215976469885963E-2</v>
          </cell>
          <cell r="AC94">
            <v>-8.6215976469885963E-2</v>
          </cell>
          <cell r="AD94">
            <v>0</v>
          </cell>
        </row>
        <row r="95">
          <cell r="B95" t="str">
            <v>Net debt/(cash)</v>
          </cell>
          <cell r="C95">
            <v>0</v>
          </cell>
          <cell r="D95">
            <v>0</v>
          </cell>
          <cell r="E95">
            <v>-58.264186999999993</v>
          </cell>
          <cell r="F95">
            <v>-31.10003</v>
          </cell>
          <cell r="G95">
            <v>-61.169595000000008</v>
          </cell>
          <cell r="H95">
            <v>-61.884354999999999</v>
          </cell>
          <cell r="I95">
            <v>-142.02787599999999</v>
          </cell>
          <cell r="J95">
            <v>-195.03974400000001</v>
          </cell>
          <cell r="K95">
            <v>-201.01767599999999</v>
          </cell>
          <cell r="L95">
            <v>-88.12778800000001</v>
          </cell>
          <cell r="M95">
            <v>-72.686000000000035</v>
          </cell>
          <cell r="N95">
            <v>-173.93799999999999</v>
          </cell>
          <cell r="Q95">
            <v>-228.55799999999999</v>
          </cell>
          <cell r="R95">
            <v>-191.05900000000008</v>
          </cell>
          <cell r="T95">
            <v>-136.87</v>
          </cell>
          <cell r="U95">
            <v>-2276.9989999999998</v>
          </cell>
          <cell r="V95">
            <v>15.636216848104038</v>
          </cell>
          <cell r="X95">
            <v>-134.67999999999984</v>
          </cell>
          <cell r="Y95">
            <v>-134.67999999999984</v>
          </cell>
          <cell r="Z95">
            <v>0</v>
          </cell>
          <cell r="AB95">
            <v>588.52000000000044</v>
          </cell>
          <cell r="AC95">
            <v>588.52000000000044</v>
          </cell>
          <cell r="AD95">
            <v>0</v>
          </cell>
        </row>
        <row r="96">
          <cell r="B96" t="str">
            <v>Net debt/Adjusted EBITDA</v>
          </cell>
          <cell r="C96">
            <v>0</v>
          </cell>
          <cell r="D96">
            <v>0</v>
          </cell>
          <cell r="E96">
            <v>-2.5478012712640932</v>
          </cell>
          <cell r="F96">
            <v>-0.76114369586156561</v>
          </cell>
          <cell r="G96">
            <v>-1.0207271560225586</v>
          </cell>
          <cell r="H96">
            <v>-0.77822170544515157</v>
          </cell>
          <cell r="I96">
            <v>-1.3269535576434852</v>
          </cell>
          <cell r="J96">
            <v>-1.4066258989347631</v>
          </cell>
          <cell r="K96">
            <v>-1.215216120512433</v>
          </cell>
          <cell r="L96">
            <v>-0.64131295170744962</v>
          </cell>
          <cell r="M96">
            <v>-0.44767864401768931</v>
          </cell>
          <cell r="N96">
            <v>-0.82797654182295943</v>
          </cell>
          <cell r="Q96">
            <v>-2.35168589037854</v>
          </cell>
          <cell r="R96">
            <v>8.1596839632713838</v>
          </cell>
          <cell r="T96">
            <v>314.22100000000012</v>
          </cell>
          <cell r="U96">
            <v>28.519169349081356</v>
          </cell>
          <cell r="X96">
            <v>-0.57881074762338547</v>
          </cell>
          <cell r="Y96">
            <v>-0.57881074762338547</v>
          </cell>
          <cell r="AB96">
            <v>0.98969973681776746</v>
          </cell>
          <cell r="AC96">
            <v>0.98969973681776746</v>
          </cell>
        </row>
      </sheetData>
      <sheetData sheetId="5">
        <row r="3">
          <cell r="D3">
            <v>2005</v>
          </cell>
          <cell r="E3">
            <v>2006</v>
          </cell>
          <cell r="F3">
            <v>2007</v>
          </cell>
          <cell r="G3">
            <v>2008</v>
          </cell>
          <cell r="H3">
            <v>2009</v>
          </cell>
          <cell r="I3">
            <v>2010</v>
          </cell>
          <cell r="J3">
            <v>2011</v>
          </cell>
          <cell r="K3">
            <v>2012</v>
          </cell>
          <cell r="L3">
            <v>2013</v>
          </cell>
          <cell r="M3">
            <v>2015</v>
          </cell>
          <cell r="N3">
            <v>2015</v>
          </cell>
          <cell r="R3" t="str">
            <v>2016E</v>
          </cell>
          <cell r="V3">
            <v>2017</v>
          </cell>
          <cell r="Z3">
            <v>2018</v>
          </cell>
          <cell r="AD3" t="str">
            <v>2019E</v>
          </cell>
        </row>
        <row r="4">
          <cell r="D4" t="str">
            <v>Actual</v>
          </cell>
          <cell r="E4" t="str">
            <v>Actual</v>
          </cell>
          <cell r="F4" t="str">
            <v>Actual</v>
          </cell>
          <cell r="G4" t="str">
            <v>Actual</v>
          </cell>
          <cell r="H4" t="str">
            <v>Actual</v>
          </cell>
          <cell r="I4" t="str">
            <v>Actual</v>
          </cell>
          <cell r="J4" t="str">
            <v>Actual</v>
          </cell>
          <cell r="K4" t="str">
            <v>Actual</v>
          </cell>
          <cell r="L4" t="str">
            <v>Actual</v>
          </cell>
          <cell r="M4" t="str">
            <v>Actual</v>
          </cell>
          <cell r="N4" t="str">
            <v>Actual</v>
          </cell>
          <cell r="Q4" t="str">
            <v>Old</v>
          </cell>
          <cell r="R4" t="str">
            <v>New</v>
          </cell>
          <cell r="S4" t="str">
            <v>vs.</v>
          </cell>
          <cell r="U4" t="str">
            <v>Old</v>
          </cell>
          <cell r="V4" t="str">
            <v>New</v>
          </cell>
          <cell r="W4" t="str">
            <v>vs.</v>
          </cell>
          <cell r="Y4" t="str">
            <v>Old</v>
          </cell>
          <cell r="Z4" t="str">
            <v>New</v>
          </cell>
          <cell r="AA4" t="str">
            <v>vs.</v>
          </cell>
          <cell r="AC4" t="str">
            <v>Old</v>
          </cell>
          <cell r="AD4" t="str">
            <v>New</v>
          </cell>
          <cell r="AE4" t="str">
            <v>vs.</v>
          </cell>
        </row>
        <row r="6">
          <cell r="C6" t="str">
            <v>Argentina (ARSmn)</v>
          </cell>
        </row>
        <row r="8">
          <cell r="C8" t="str">
            <v>GMV</v>
          </cell>
          <cell r="M8">
            <v>25172.820685113194</v>
          </cell>
          <cell r="N8">
            <v>25172.820685113194</v>
          </cell>
          <cell r="Q8">
            <v>0</v>
          </cell>
          <cell r="R8">
            <v>36571.466775071829</v>
          </cell>
          <cell r="S8" t="e">
            <v>#DIV/0!</v>
          </cell>
          <cell r="V8">
            <v>49041.514117428378</v>
          </cell>
          <cell r="Y8">
            <v>74212.522190259624</v>
          </cell>
          <cell r="Z8">
            <v>74212.522190259624</v>
          </cell>
          <cell r="AA8">
            <v>0</v>
          </cell>
          <cell r="AC8">
            <v>135610.10312260364</v>
          </cell>
          <cell r="AD8">
            <v>135610.10312260364</v>
          </cell>
          <cell r="AE8">
            <v>0</v>
          </cell>
        </row>
        <row r="9">
          <cell r="C9" t="str">
            <v>yoy growth (%)</v>
          </cell>
          <cell r="M9" t="str">
            <v/>
          </cell>
          <cell r="N9" t="str">
            <v/>
          </cell>
          <cell r="Q9">
            <v>-1</v>
          </cell>
          <cell r="R9">
            <v>0.45281560745791238</v>
          </cell>
          <cell r="V9">
            <v>0.34097750082193845</v>
          </cell>
          <cell r="Y9">
            <v>0.51325919531277209</v>
          </cell>
          <cell r="Z9">
            <v>0.51325919531277209</v>
          </cell>
          <cell r="AC9">
            <v>0.82732103855651506</v>
          </cell>
          <cell r="AD9">
            <v>0.82732103855651506</v>
          </cell>
        </row>
        <row r="10">
          <cell r="C10" t="str">
            <v>Market Share %</v>
          </cell>
          <cell r="M10">
            <v>0.71585891126315448</v>
          </cell>
          <cell r="N10">
            <v>0.71585891126315448</v>
          </cell>
          <cell r="Q10">
            <v>0.65875000000000006</v>
          </cell>
          <cell r="R10">
            <v>0.67432854312656532</v>
          </cell>
          <cell r="S10">
            <v>155.78543126565259</v>
          </cell>
          <cell r="V10">
            <v>0.61198849084639217</v>
          </cell>
          <cell r="Y10">
            <v>0.61410669743516866</v>
          </cell>
          <cell r="Z10">
            <v>0.61410669743516866</v>
          </cell>
          <cell r="AA10">
            <v>0</v>
          </cell>
          <cell r="AC10">
            <v>0.5939293343433043</v>
          </cell>
          <cell r="AD10">
            <v>0.5939293343433043</v>
          </cell>
          <cell r="AE10">
            <v>0</v>
          </cell>
        </row>
        <row r="12">
          <cell r="C12" t="str">
            <v>Commerce take-rate (%)</v>
          </cell>
          <cell r="M12">
            <v>25172.820685113194</v>
          </cell>
          <cell r="N12">
            <v>25172.820685113194</v>
          </cell>
          <cell r="Q12">
            <v>0</v>
          </cell>
          <cell r="R12">
            <v>36571.466775071829</v>
          </cell>
          <cell r="S12" t="e">
            <v>#DIV/0!</v>
          </cell>
          <cell r="V12">
            <v>49041.514117428378</v>
          </cell>
          <cell r="Y12" t="str">
            <v>New</v>
          </cell>
          <cell r="Z12">
            <v>74212.522190259624</v>
          </cell>
          <cell r="AA12" t="e">
            <v>#VALUE!</v>
          </cell>
          <cell r="AC12" t="str">
            <v>New</v>
          </cell>
          <cell r="AD12">
            <v>135610.10312260364</v>
          </cell>
          <cell r="AE12" t="e">
            <v>#VALUE!</v>
          </cell>
        </row>
        <row r="14">
          <cell r="C14" t="str">
            <v>Items Sold</v>
          </cell>
          <cell r="M14">
            <v>30.228304000000001</v>
          </cell>
          <cell r="N14">
            <v>30.228304000000001</v>
          </cell>
          <cell r="Q14">
            <v>0</v>
          </cell>
          <cell r="R14">
            <v>40.056711999999997</v>
          </cell>
          <cell r="S14" t="e">
            <v>#DIV/0!</v>
          </cell>
          <cell r="V14">
            <v>49.543103236999997</v>
          </cell>
          <cell r="Y14">
            <v>74212.522190259624</v>
          </cell>
          <cell r="Z14">
            <v>71.039502926820006</v>
          </cell>
          <cell r="AA14">
            <v>-0.99904275584725855</v>
          </cell>
          <cell r="AC14">
            <v>135610.10312260364</v>
          </cell>
          <cell r="AD14">
            <v>79.045190859933598</v>
          </cell>
          <cell r="AE14">
            <v>-0.99941711429281588</v>
          </cell>
        </row>
        <row r="15">
          <cell r="C15" t="str">
            <v>yoy growth (%)</v>
          </cell>
          <cell r="M15" t="str">
            <v/>
          </cell>
          <cell r="N15" t="str">
            <v/>
          </cell>
          <cell r="Q15" t="str">
            <v/>
          </cell>
          <cell r="R15">
            <v>0.3251392469785932</v>
          </cell>
          <cell r="V15">
            <v>0.23682401184101187</v>
          </cell>
          <cell r="Y15">
            <v>0</v>
          </cell>
          <cell r="Z15">
            <v>0.4338928788329508</v>
          </cell>
          <cell r="AC15">
            <v>0</v>
          </cell>
          <cell r="AD15">
            <v>0.11269346776483635</v>
          </cell>
        </row>
        <row r="16">
          <cell r="Q16" t="str">
            <v/>
          </cell>
          <cell r="R16" t="str">
            <v/>
          </cell>
          <cell r="S16" t="str">
            <v/>
          </cell>
          <cell r="V16" t="str">
            <v/>
          </cell>
          <cell r="Y16">
            <v>71.039502926820006</v>
          </cell>
          <cell r="Z16" t="str">
            <v/>
          </cell>
          <cell r="AA16" t="str">
            <v/>
          </cell>
          <cell r="AC16">
            <v>79.045190859933598</v>
          </cell>
          <cell r="AD16" t="str">
            <v/>
          </cell>
          <cell r="AE16" t="str">
            <v/>
          </cell>
        </row>
        <row r="17">
          <cell r="C17" t="str">
            <v>Average Ticket (ARS/item)</v>
          </cell>
          <cell r="M17">
            <v>832.75663381952199</v>
          </cell>
          <cell r="N17">
            <v>832.75663381952199</v>
          </cell>
          <cell r="Q17" t="e">
            <v>#DIV/0!</v>
          </cell>
          <cell r="R17">
            <v>912.9922289945273</v>
          </cell>
          <cell r="S17" t="e">
            <v>#DIV/0!</v>
          </cell>
          <cell r="V17">
            <v>989.87570243284597</v>
          </cell>
          <cell r="Y17">
            <v>0.4338928788329508</v>
          </cell>
          <cell r="Z17">
            <v>1044.6655611696528</v>
          </cell>
          <cell r="AA17">
            <v>2406.6577702300806</v>
          </cell>
          <cell r="AC17">
            <v>0.11269346776483635</v>
          </cell>
          <cell r="AD17">
            <v>1715.6021972658889</v>
          </cell>
          <cell r="AE17">
            <v>15222.61704980035</v>
          </cell>
        </row>
        <row r="18">
          <cell r="C18" t="str">
            <v>yoy growth (%)</v>
          </cell>
          <cell r="M18" t="str">
            <v/>
          </cell>
          <cell r="N18" t="str">
            <v/>
          </cell>
          <cell r="Q18" t="str">
            <v/>
          </cell>
          <cell r="R18">
            <v>9.6349391786885841E-2</v>
          </cell>
          <cell r="V18">
            <v>8.4210435748166113E-2</v>
          </cell>
          <cell r="Y18" t="str">
            <v/>
          </cell>
          <cell r="Z18">
            <v>5.5350241047586346E-2</v>
          </cell>
          <cell r="AC18" t="str">
            <v/>
          </cell>
          <cell r="AD18">
            <v>0.64225017176312993</v>
          </cell>
        </row>
        <row r="20">
          <cell r="C20" t="str">
            <v>TPV</v>
          </cell>
          <cell r="M20">
            <v>25172.820685113194</v>
          </cell>
          <cell r="N20">
            <v>25172.820685113194</v>
          </cell>
          <cell r="Q20">
            <v>0</v>
          </cell>
          <cell r="R20">
            <v>36571.466775071829</v>
          </cell>
          <cell r="S20" t="e">
            <v>#DIV/0!</v>
          </cell>
          <cell r="V20">
            <v>49041.514117428378</v>
          </cell>
          <cell r="Y20">
            <v>74212.522190259624</v>
          </cell>
          <cell r="Z20">
            <v>74212.522190259624</v>
          </cell>
          <cell r="AA20">
            <v>0</v>
          </cell>
          <cell r="AC20">
            <v>135610.10312260364</v>
          </cell>
          <cell r="AD20">
            <v>135610.10312260364</v>
          </cell>
          <cell r="AE20">
            <v>0</v>
          </cell>
        </row>
        <row r="21">
          <cell r="C21" t="str">
            <v>On-platform TPV</v>
          </cell>
          <cell r="M21">
            <v>25172.820685113194</v>
          </cell>
          <cell r="N21">
            <v>25172.820685113194</v>
          </cell>
          <cell r="Q21">
            <v>0</v>
          </cell>
          <cell r="R21">
            <v>36571.466775071829</v>
          </cell>
          <cell r="S21" t="e">
            <v>#DIV/0!</v>
          </cell>
          <cell r="V21">
            <v>49041.514117428378</v>
          </cell>
          <cell r="Y21">
            <v>0.51325919531277209</v>
          </cell>
          <cell r="Z21">
            <v>74212.522190259624</v>
          </cell>
          <cell r="AA21">
            <v>144589.73089774002</v>
          </cell>
          <cell r="AC21">
            <v>0.82732103855651506</v>
          </cell>
          <cell r="AD21">
            <v>135610.10312260364</v>
          </cell>
          <cell r="AE21">
            <v>163913.72814375913</v>
          </cell>
        </row>
        <row r="22">
          <cell r="C22" t="str">
            <v>Off-platform TPV</v>
          </cell>
          <cell r="M22">
            <v>25172.820685113194</v>
          </cell>
          <cell r="N22">
            <v>25172.820685113194</v>
          </cell>
          <cell r="Q22">
            <v>0</v>
          </cell>
          <cell r="R22">
            <v>36571.466775071829</v>
          </cell>
          <cell r="S22" t="e">
            <v>#DIV/0!</v>
          </cell>
          <cell r="V22">
            <v>49041.514117428378</v>
          </cell>
          <cell r="Y22">
            <v>0.61410669743516866</v>
          </cell>
          <cell r="Z22">
            <v>74212.522190259624</v>
          </cell>
          <cell r="AA22">
            <v>120845.3</v>
          </cell>
          <cell r="AC22">
            <v>0.5939293343433043</v>
          </cell>
          <cell r="AD22">
            <v>135610.10312260364</v>
          </cell>
          <cell r="AE22">
            <v>228326</v>
          </cell>
        </row>
        <row r="24">
          <cell r="C24" t="str">
            <v>Fintech take-rate (%)</v>
          </cell>
          <cell r="M24">
            <v>25172.820685113194</v>
          </cell>
          <cell r="N24">
            <v>25172.820685113194</v>
          </cell>
          <cell r="Q24">
            <v>0</v>
          </cell>
          <cell r="R24">
            <v>36571.466775071829</v>
          </cell>
          <cell r="S24" t="e">
            <v>#DIV/0!</v>
          </cell>
          <cell r="V24">
            <v>49041.514117428378</v>
          </cell>
          <cell r="Y24">
            <v>74212.522190259624</v>
          </cell>
          <cell r="Z24">
            <v>74212.522190259624</v>
          </cell>
          <cell r="AA24">
            <v>0</v>
          </cell>
          <cell r="AC24">
            <v>135610.10312260364</v>
          </cell>
          <cell r="AD24">
            <v>135610.10312260364</v>
          </cell>
          <cell r="AE24">
            <v>0</v>
          </cell>
        </row>
        <row r="25">
          <cell r="Q25" t="str">
            <v/>
          </cell>
          <cell r="R25" t="str">
            <v/>
          </cell>
          <cell r="S25" t="str">
            <v/>
          </cell>
          <cell r="V25" t="str">
            <v/>
          </cell>
          <cell r="Y25">
            <v>0</v>
          </cell>
          <cell r="Z25" t="str">
            <v/>
          </cell>
          <cell r="AA25" t="str">
            <v/>
          </cell>
          <cell r="AC25">
            <v>0</v>
          </cell>
          <cell r="AD25" t="str">
            <v/>
          </cell>
          <cell r="AE25" t="str">
            <v/>
          </cell>
        </row>
        <row r="26">
          <cell r="C26" t="str">
            <v>Net Revenue</v>
          </cell>
        </row>
        <row r="27">
          <cell r="C27" t="str">
            <v>yoy growth (%)</v>
          </cell>
        </row>
        <row r="28">
          <cell r="C28" t="str">
            <v>Take-rate</v>
          </cell>
        </row>
        <row r="29">
          <cell r="C29" t="str">
            <v>Direct Costs</v>
          </cell>
          <cell r="M29">
            <v>-1255.03113115</v>
          </cell>
          <cell r="N29">
            <v>-1255.03113115</v>
          </cell>
          <cell r="Q29">
            <v>0</v>
          </cell>
          <cell r="R29">
            <v>-2262.3333429999998</v>
          </cell>
          <cell r="S29" t="e">
            <v>#DIV/0!</v>
          </cell>
          <cell r="V29">
            <v>-3600.2426965</v>
          </cell>
          <cell r="Y29">
            <v>74212.522190259624</v>
          </cell>
          <cell r="Z29">
            <v>-7166.6193570509367</v>
          </cell>
          <cell r="AA29">
            <v>-1.0965688693166604</v>
          </cell>
          <cell r="AC29">
            <v>135610.10312260364</v>
          </cell>
          <cell r="AD29">
            <v>-17112.512202261576</v>
          </cell>
          <cell r="AE29">
            <v>-1.1261890656243387</v>
          </cell>
        </row>
        <row r="30">
          <cell r="C30" t="str">
            <v>% of net revenue</v>
          </cell>
          <cell r="M30" t="e">
            <v>#REF!</v>
          </cell>
          <cell r="N30" t="e">
            <v>#REF!</v>
          </cell>
          <cell r="Q30" t="e">
            <v>#REF!</v>
          </cell>
          <cell r="R30" t="e">
            <v>#REF!</v>
          </cell>
          <cell r="V30" t="e">
            <v>#REF!</v>
          </cell>
          <cell r="Y30">
            <v>0</v>
          </cell>
          <cell r="Z30" t="e">
            <v>#REF!</v>
          </cell>
          <cell r="AA30" t="e">
            <v>#REF!</v>
          </cell>
          <cell r="AC30">
            <v>0</v>
          </cell>
          <cell r="AD30" t="e">
            <v>#REF!</v>
          </cell>
          <cell r="AE30" t="e">
            <v>#REF!</v>
          </cell>
        </row>
        <row r="31">
          <cell r="C31" t="str">
            <v>yoy growth (%)</v>
          </cell>
          <cell r="M31" t="str">
            <v/>
          </cell>
          <cell r="N31" t="str">
            <v/>
          </cell>
          <cell r="Q31" t="str">
            <v/>
          </cell>
          <cell r="R31">
            <v>0.80261133516823358</v>
          </cell>
          <cell r="V31">
            <v>0.5913847124428826</v>
          </cell>
          <cell r="Y31">
            <v>74212.522190259624</v>
          </cell>
          <cell r="Z31">
            <v>0.99059340194426726</v>
          </cell>
          <cell r="AA31">
            <v>-742115315.96857679</v>
          </cell>
          <cell r="AC31">
            <v>135610.10312260364</v>
          </cell>
          <cell r="AD31">
            <v>1.3878081630532382</v>
          </cell>
          <cell r="AE31">
            <v>-1356087153.1444061</v>
          </cell>
        </row>
        <row r="32">
          <cell r="Q32" t="str">
            <v/>
          </cell>
          <cell r="R32" t="str">
            <v/>
          </cell>
          <cell r="S32" t="str">
            <v/>
          </cell>
          <cell r="V32" t="str">
            <v/>
          </cell>
          <cell r="Z32" t="str">
            <v/>
          </cell>
          <cell r="AA32" t="str">
            <v/>
          </cell>
          <cell r="AD32" t="str">
            <v/>
          </cell>
          <cell r="AE32" t="str">
            <v/>
          </cell>
        </row>
        <row r="33">
          <cell r="C33" t="str">
            <v>Direct Contribution</v>
          </cell>
          <cell r="M33" t="e">
            <v>#REF!</v>
          </cell>
          <cell r="N33" t="e">
            <v>#REF!</v>
          </cell>
          <cell r="Q33" t="e">
            <v>#REF!</v>
          </cell>
          <cell r="R33" t="e">
            <v>#REF!</v>
          </cell>
          <cell r="S33" t="e">
            <v>#REF!</v>
          </cell>
          <cell r="V33" t="e">
            <v>#REF!</v>
          </cell>
          <cell r="Y33">
            <v>0</v>
          </cell>
          <cell r="Z33">
            <v>3184.1391659490637</v>
          </cell>
          <cell r="AA33" t="e">
            <v>#DIV/0!</v>
          </cell>
          <cell r="AC33">
            <v>0</v>
          </cell>
          <cell r="AD33">
            <v>5197.2606619284261</v>
          </cell>
          <cell r="AE33" t="e">
            <v>#DIV/0!</v>
          </cell>
        </row>
        <row r="34">
          <cell r="C34" t="str">
            <v>margin</v>
          </cell>
          <cell r="Q34" t="e">
            <v>#REF!</v>
          </cell>
          <cell r="R34" t="e">
            <v>#REF!</v>
          </cell>
          <cell r="S34" t="e">
            <v>#REF!</v>
          </cell>
          <cell r="V34" t="e">
            <v>#REF!</v>
          </cell>
          <cell r="Y34">
            <v>0</v>
          </cell>
          <cell r="Z34" t="e">
            <v>#REF!</v>
          </cell>
          <cell r="AA34" t="e">
            <v>#REF!</v>
          </cell>
          <cell r="AC34">
            <v>0</v>
          </cell>
          <cell r="AD34" t="e">
            <v>#REF!</v>
          </cell>
          <cell r="AE34" t="e">
            <v>#REF!</v>
          </cell>
        </row>
        <row r="35">
          <cell r="C35" t="str">
            <v>yoy growth (%)</v>
          </cell>
          <cell r="M35" t="str">
            <v/>
          </cell>
          <cell r="N35" t="str">
            <v/>
          </cell>
          <cell r="Q35" t="str">
            <v/>
          </cell>
          <cell r="R35" t="str">
            <v/>
          </cell>
          <cell r="V35" t="str">
            <v/>
          </cell>
          <cell r="Y35">
            <v>0</v>
          </cell>
          <cell r="Z35" t="str">
            <v/>
          </cell>
          <cell r="AC35">
            <v>0</v>
          </cell>
          <cell r="AD35">
            <v>0.63223414274964074</v>
          </cell>
        </row>
        <row r="37">
          <cell r="C37" t="str">
            <v>Brazil (BRLmn)</v>
          </cell>
        </row>
        <row r="39">
          <cell r="C39" t="str">
            <v>GMV</v>
          </cell>
          <cell r="M39">
            <v>7227.9145677581146</v>
          </cell>
          <cell r="N39">
            <v>7227.9145677581146</v>
          </cell>
          <cell r="Q39" t="str">
            <v>n.a.</v>
          </cell>
          <cell r="R39">
            <v>10956.318906135579</v>
          </cell>
          <cell r="S39" t="e">
            <v>#VALUE!</v>
          </cell>
          <cell r="V39">
            <v>17310.00677814861</v>
          </cell>
          <cell r="Y39" t="str">
            <v/>
          </cell>
          <cell r="Z39">
            <v>24071.499263651927</v>
          </cell>
          <cell r="AA39" t="e">
            <v>#VALUE!</v>
          </cell>
          <cell r="AC39" t="str">
            <v/>
          </cell>
          <cell r="AD39">
            <v>29610.774940138042</v>
          </cell>
          <cell r="AE39" t="e">
            <v>#VALUE!</v>
          </cell>
        </row>
        <row r="40">
          <cell r="C40" t="str">
            <v>yoy growth (%)</v>
          </cell>
          <cell r="M40" t="str">
            <v/>
          </cell>
          <cell r="N40" t="str">
            <v/>
          </cell>
          <cell r="Q40" t="str">
            <v/>
          </cell>
          <cell r="R40">
            <v>0.51583403531205607</v>
          </cell>
          <cell r="V40">
            <v>0.57991081917622389</v>
          </cell>
          <cell r="Y40">
            <v>3184.1391659490637</v>
          </cell>
          <cell r="Z40">
            <v>0.39061177572955819</v>
          </cell>
          <cell r="AC40">
            <v>5197.2606619284261</v>
          </cell>
          <cell r="AD40">
            <v>0.23011760155922012</v>
          </cell>
        </row>
        <row r="41">
          <cell r="C41" t="str">
            <v>Market Share %</v>
          </cell>
          <cell r="M41">
            <v>0.14894344074204938</v>
          </cell>
          <cell r="N41">
            <v>0.14894344074204938</v>
          </cell>
          <cell r="Q41">
            <v>844.39599999999996</v>
          </cell>
          <cell r="R41">
            <v>0.19792354554343755</v>
          </cell>
          <cell r="S41">
            <v>-8441980.7645445652</v>
          </cell>
          <cell r="V41">
            <v>0.26626680469701025</v>
          </cell>
          <cell r="Y41" t="e">
            <v>#REF!</v>
          </cell>
          <cell r="Z41">
            <v>0.31939884224744242</v>
          </cell>
          <cell r="AA41" t="e">
            <v>#REF!</v>
          </cell>
          <cell r="AC41" t="e">
            <v>#REF!</v>
          </cell>
          <cell r="AD41">
            <v>0.32009269427367315</v>
          </cell>
          <cell r="AE41" t="e">
            <v>#REF!</v>
          </cell>
        </row>
        <row r="43">
          <cell r="C43" t="str">
            <v>Commerce take-rate (%)</v>
          </cell>
          <cell r="M43">
            <v>25172.820685113194</v>
          </cell>
          <cell r="N43">
            <v>25172.820685113194</v>
          </cell>
          <cell r="Q43">
            <v>0</v>
          </cell>
          <cell r="R43">
            <v>36571.466775071829</v>
          </cell>
          <cell r="S43" t="e">
            <v>#DIV/0!</v>
          </cell>
          <cell r="V43">
            <v>49041.514117428378</v>
          </cell>
          <cell r="Y43" t="str">
            <v/>
          </cell>
          <cell r="Z43">
            <v>74212.522190259624</v>
          </cell>
          <cell r="AA43" t="e">
            <v>#VALUE!</v>
          </cell>
          <cell r="AC43">
            <v>0.63223414274964074</v>
          </cell>
          <cell r="AD43">
            <v>135610.10312260364</v>
          </cell>
          <cell r="AE43">
            <v>214492.48264050344</v>
          </cell>
        </row>
        <row r="45">
          <cell r="C45" t="str">
            <v>Items Sold</v>
          </cell>
          <cell r="M45">
            <v>61.925218999999998</v>
          </cell>
          <cell r="N45">
            <v>61.925218999999998</v>
          </cell>
          <cell r="Q45">
            <v>0</v>
          </cell>
          <cell r="R45">
            <v>97.007655</v>
          </cell>
          <cell r="S45" t="e">
            <v>#DIV/0!</v>
          </cell>
          <cell r="V45">
            <v>157.42716792499999</v>
          </cell>
          <cell r="Y45">
            <v>0</v>
          </cell>
          <cell r="Z45">
            <v>190.93483764407</v>
          </cell>
          <cell r="AA45" t="e">
            <v>#DIV/0!</v>
          </cell>
          <cell r="AC45">
            <v>0</v>
          </cell>
          <cell r="AD45">
            <v>199.85221573544837</v>
          </cell>
          <cell r="AE45" t="e">
            <v>#DIV/0!</v>
          </cell>
        </row>
        <row r="46">
          <cell r="C46" t="str">
            <v>yoy growth (%)</v>
          </cell>
          <cell r="M46" t="str">
            <v/>
          </cell>
          <cell r="N46" t="str">
            <v/>
          </cell>
          <cell r="Q46" t="str">
            <v/>
          </cell>
          <cell r="R46">
            <v>0.56652905821778354</v>
          </cell>
          <cell r="V46">
            <v>0.62283242415250628</v>
          </cell>
          <cell r="Y46">
            <v>0</v>
          </cell>
          <cell r="Z46">
            <v>0.21284553460958811</v>
          </cell>
          <cell r="AC46">
            <v>0</v>
          </cell>
          <cell r="AD46">
            <v>4.6703777065564278E-2</v>
          </cell>
        </row>
        <row r="47">
          <cell r="Q47" t="str">
            <v/>
          </cell>
          <cell r="R47" t="str">
            <v/>
          </cell>
          <cell r="S47" t="str">
            <v/>
          </cell>
          <cell r="V47" t="str">
            <v/>
          </cell>
          <cell r="Y47">
            <v>0</v>
          </cell>
          <cell r="Z47" t="str">
            <v/>
          </cell>
          <cell r="AA47" t="str">
            <v/>
          </cell>
          <cell r="AC47">
            <v>0</v>
          </cell>
          <cell r="AD47" t="str">
            <v/>
          </cell>
          <cell r="AE47" t="str">
            <v/>
          </cell>
        </row>
        <row r="48">
          <cell r="C48" t="str">
            <v>Average Ticket (BRL/item)</v>
          </cell>
          <cell r="M48">
            <v>116.72004854368161</v>
          </cell>
          <cell r="N48">
            <v>116.72004854368161</v>
          </cell>
          <cell r="Q48" t="e">
            <v>#VALUE!</v>
          </cell>
          <cell r="R48">
            <v>112.9428281318168</v>
          </cell>
          <cell r="S48" t="e">
            <v>#VALUE!</v>
          </cell>
          <cell r="V48">
            <v>109.95565127866166</v>
          </cell>
          <cell r="Y48">
            <v>24071.499263651927</v>
          </cell>
          <cell r="Z48">
            <v>126.07180313801436</v>
          </cell>
          <cell r="AA48">
            <v>-0.99476261109633568</v>
          </cell>
          <cell r="AC48">
            <v>29610.774940138042</v>
          </cell>
          <cell r="AD48">
            <v>148.16335576351528</v>
          </cell>
          <cell r="AE48">
            <v>-0.99499630266134387</v>
          </cell>
        </row>
        <row r="49">
          <cell r="C49" t="str">
            <v>yoy growth (%)</v>
          </cell>
          <cell r="M49" t="str">
            <v/>
          </cell>
          <cell r="N49" t="str">
            <v/>
          </cell>
          <cell r="Q49" t="str">
            <v/>
          </cell>
          <cell r="R49">
            <v>-3.236136772553877E-2</v>
          </cell>
          <cell r="V49">
            <v>-2.6448574934468283E-2</v>
          </cell>
          <cell r="Y49">
            <v>0.39061177572955819</v>
          </cell>
          <cell r="Z49">
            <v>0.1465695639281821</v>
          </cell>
          <cell r="AC49">
            <v>0.23011760155922012</v>
          </cell>
          <cell r="AD49">
            <v>0.17522992513493829</v>
          </cell>
        </row>
        <row r="50">
          <cell r="Q50" t="str">
            <v/>
          </cell>
          <cell r="R50" t="str">
            <v/>
          </cell>
          <cell r="S50" t="str">
            <v/>
          </cell>
          <cell r="V50" t="str">
            <v/>
          </cell>
          <cell r="Y50">
            <v>0.31939884224744242</v>
          </cell>
          <cell r="Z50" t="str">
            <v/>
          </cell>
          <cell r="AA50" t="str">
            <v/>
          </cell>
          <cell r="AC50">
            <v>0.32009269427367315</v>
          </cell>
          <cell r="AD50" t="str">
            <v/>
          </cell>
          <cell r="AE50" t="str">
            <v/>
          </cell>
        </row>
        <row r="51">
          <cell r="C51" t="str">
            <v>TPV</v>
          </cell>
          <cell r="M51">
            <v>25172.820685113194</v>
          </cell>
          <cell r="N51">
            <v>25172.820685113194</v>
          </cell>
          <cell r="Q51">
            <v>0</v>
          </cell>
          <cell r="R51">
            <v>36571.466775071829</v>
          </cell>
          <cell r="S51" t="e">
            <v>#DIV/0!</v>
          </cell>
          <cell r="V51">
            <v>49041.514117428378</v>
          </cell>
          <cell r="Y51">
            <v>24071.499263651927</v>
          </cell>
          <cell r="Z51">
            <v>74212.522190259624</v>
          </cell>
          <cell r="AA51">
            <v>2.0830037372171857</v>
          </cell>
          <cell r="AC51">
            <v>29610.774940138042</v>
          </cell>
          <cell r="AD51">
            <v>135610.10312260364</v>
          </cell>
          <cell r="AE51">
            <v>3.5797552882947761</v>
          </cell>
        </row>
        <row r="52">
          <cell r="C52" t="str">
            <v>On-platform TPV</v>
          </cell>
          <cell r="M52">
            <v>25172.820685113194</v>
          </cell>
          <cell r="N52">
            <v>25172.820685113194</v>
          </cell>
          <cell r="Q52">
            <v>0</v>
          </cell>
          <cell r="R52">
            <v>36571.466775071829</v>
          </cell>
          <cell r="S52" t="e">
            <v>#DIV/0!</v>
          </cell>
          <cell r="V52">
            <v>49041.514117428378</v>
          </cell>
          <cell r="Y52">
            <v>0.39061177572955819</v>
          </cell>
          <cell r="Z52">
            <v>74212.522190259624</v>
          </cell>
          <cell r="AA52">
            <v>189989.48877021309</v>
          </cell>
          <cell r="AC52">
            <v>0.23011760155922012</v>
          </cell>
          <cell r="AD52">
            <v>135610.10312260364</v>
          </cell>
          <cell r="AE52">
            <v>589306.82436346903</v>
          </cell>
        </row>
        <row r="53">
          <cell r="C53" t="str">
            <v>Off-platform TPV</v>
          </cell>
          <cell r="M53">
            <v>25172.820685113194</v>
          </cell>
          <cell r="N53">
            <v>25172.820685113194</v>
          </cell>
          <cell r="Q53">
            <v>0</v>
          </cell>
          <cell r="R53">
            <v>36571.466775071829</v>
          </cell>
          <cell r="S53" t="e">
            <v>#DIV/0!</v>
          </cell>
          <cell r="V53">
            <v>49041.514117428378</v>
          </cell>
          <cell r="Y53">
            <v>0.31939884224744242</v>
          </cell>
          <cell r="Z53">
            <v>74212.522190259624</v>
          </cell>
          <cell r="AA53">
            <v>232349.62991482674</v>
          </cell>
          <cell r="AC53">
            <v>0.32009269427367315</v>
          </cell>
          <cell r="AD53">
            <v>135610.10312260364</v>
          </cell>
          <cell r="AE53">
            <v>423657.85116596753</v>
          </cell>
        </row>
        <row r="55">
          <cell r="C55" t="str">
            <v>Fintech take-rate (%)</v>
          </cell>
          <cell r="M55">
            <v>25172.820685113194</v>
          </cell>
          <cell r="N55">
            <v>25172.820685113194</v>
          </cell>
          <cell r="Q55">
            <v>0</v>
          </cell>
          <cell r="R55">
            <v>36571.466775071829</v>
          </cell>
          <cell r="S55" t="e">
            <v>#DIV/0!</v>
          </cell>
          <cell r="V55">
            <v>49041.514117428378</v>
          </cell>
          <cell r="Y55">
            <v>74212.522190259624</v>
          </cell>
          <cell r="Z55">
            <v>74212.522190259624</v>
          </cell>
          <cell r="AA55">
            <v>0</v>
          </cell>
          <cell r="AC55">
            <v>135610.10312260364</v>
          </cell>
          <cell r="AD55">
            <v>135610.10312260364</v>
          </cell>
          <cell r="AE55">
            <v>0</v>
          </cell>
        </row>
        <row r="56">
          <cell r="Q56" t="str">
            <v/>
          </cell>
          <cell r="R56" t="str">
            <v/>
          </cell>
          <cell r="S56" t="str">
            <v/>
          </cell>
          <cell r="V56" t="str">
            <v/>
          </cell>
          <cell r="Y56">
            <v>0</v>
          </cell>
          <cell r="Z56" t="str">
            <v/>
          </cell>
          <cell r="AA56" t="str">
            <v/>
          </cell>
          <cell r="AC56">
            <v>0</v>
          </cell>
          <cell r="AD56" t="str">
            <v/>
          </cell>
          <cell r="AE56" t="str">
            <v/>
          </cell>
        </row>
        <row r="57">
          <cell r="C57" t="str">
            <v>Net Revenue</v>
          </cell>
        </row>
        <row r="58">
          <cell r="C58" t="str">
            <v>yoy growth (%)</v>
          </cell>
        </row>
        <row r="59">
          <cell r="C59" t="str">
            <v>Take-rate</v>
          </cell>
        </row>
        <row r="60">
          <cell r="C60" t="str">
            <v>Direct Costs</v>
          </cell>
          <cell r="M60">
            <v>-618.52494562499999</v>
          </cell>
          <cell r="N60">
            <v>-618.52494562499999</v>
          </cell>
          <cell r="Q60">
            <v>0</v>
          </cell>
          <cell r="R60">
            <v>-922.28831835000005</v>
          </cell>
          <cell r="S60" t="e">
            <v>#DIV/0!</v>
          </cell>
          <cell r="V60">
            <v>-1528.37366</v>
          </cell>
          <cell r="Y60">
            <v>0.21284553460958811</v>
          </cell>
          <cell r="Z60">
            <v>-2831.3559693774268</v>
          </cell>
          <cell r="AA60">
            <v>-13303.397790824418</v>
          </cell>
          <cell r="AC60">
            <v>4.6703777065564278E-2</v>
          </cell>
          <cell r="AD60">
            <v>-4976.7015850572325</v>
          </cell>
          <cell r="AE60">
            <v>-106559.86734965305</v>
          </cell>
        </row>
        <row r="61">
          <cell r="C61" t="str">
            <v>% of net revenue</v>
          </cell>
          <cell r="Q61" t="e">
            <v>#REF!</v>
          </cell>
          <cell r="R61" t="e">
            <v>#REF!</v>
          </cell>
          <cell r="V61" t="e">
            <v>#REF!</v>
          </cell>
          <cell r="Y61" t="str">
            <v/>
          </cell>
          <cell r="Z61" t="e">
            <v>#REF!</v>
          </cell>
          <cell r="AA61" t="e">
            <v>#REF!</v>
          </cell>
          <cell r="AC61" t="str">
            <v/>
          </cell>
          <cell r="AD61" t="e">
            <v>#REF!</v>
          </cell>
          <cell r="AE61" t="e">
            <v>#REF!</v>
          </cell>
        </row>
        <row r="62">
          <cell r="C62" t="str">
            <v>yoy growth (%)</v>
          </cell>
          <cell r="M62" t="str">
            <v/>
          </cell>
          <cell r="N62" t="str">
            <v/>
          </cell>
          <cell r="Q62" t="str">
            <v/>
          </cell>
          <cell r="R62">
            <v>0.49110933176358262</v>
          </cell>
          <cell r="V62">
            <v>0.65715387432674399</v>
          </cell>
          <cell r="Y62">
            <v>126.07180313801436</v>
          </cell>
          <cell r="Z62">
            <v>0.85252863450775962</v>
          </cell>
          <cell r="AA62">
            <v>-1252192.745035066</v>
          </cell>
          <cell r="AC62">
            <v>148.16335576351528</v>
          </cell>
          <cell r="AD62">
            <v>0.75770960588595138</v>
          </cell>
          <cell r="AE62">
            <v>-1474056.4615762932</v>
          </cell>
        </row>
        <row r="63">
          <cell r="Q63" t="str">
            <v/>
          </cell>
          <cell r="R63" t="str">
            <v/>
          </cell>
          <cell r="S63" t="str">
            <v/>
          </cell>
          <cell r="V63" t="str">
            <v/>
          </cell>
          <cell r="Z63" t="str">
            <v/>
          </cell>
          <cell r="AA63" t="str">
            <v/>
          </cell>
          <cell r="AD63" t="str">
            <v/>
          </cell>
          <cell r="AE63" t="str">
            <v/>
          </cell>
        </row>
        <row r="64">
          <cell r="C64" t="str">
            <v>Direct Contribution</v>
          </cell>
          <cell r="M64" t="e">
            <v>#REF!</v>
          </cell>
          <cell r="N64" t="e">
            <v>#REF!</v>
          </cell>
          <cell r="Q64" t="e">
            <v>#REF!</v>
          </cell>
          <cell r="R64" t="e">
            <v>#REF!</v>
          </cell>
          <cell r="S64" t="e">
            <v>#REF!</v>
          </cell>
          <cell r="V64" t="e">
            <v>#REF!</v>
          </cell>
          <cell r="Y64" t="str">
            <v/>
          </cell>
          <cell r="Z64">
            <v>398.25298822257298</v>
          </cell>
          <cell r="AA64" t="e">
            <v>#VALUE!</v>
          </cell>
          <cell r="AC64" t="str">
            <v/>
          </cell>
          <cell r="AD64">
            <v>846.42053376676756</v>
          </cell>
          <cell r="AE64" t="e">
            <v>#VALUE!</v>
          </cell>
        </row>
        <row r="65">
          <cell r="C65" t="str">
            <v>margin</v>
          </cell>
          <cell r="Q65" t="e">
            <v>#REF!</v>
          </cell>
          <cell r="R65" t="e">
            <v>#REF!</v>
          </cell>
          <cell r="S65" t="e">
            <v>#REF!</v>
          </cell>
          <cell r="V65" t="e">
            <v>#REF!</v>
          </cell>
          <cell r="Y65">
            <v>74212.522190259624</v>
          </cell>
          <cell r="Z65" t="e">
            <v>#REF!</v>
          </cell>
          <cell r="AA65" t="e">
            <v>#REF!</v>
          </cell>
          <cell r="AC65">
            <v>135610.10312260364</v>
          </cell>
          <cell r="AD65" t="e">
            <v>#REF!</v>
          </cell>
          <cell r="AE65" t="e">
            <v>#REF!</v>
          </cell>
        </row>
        <row r="66">
          <cell r="C66" t="str">
            <v>yoy growth (%)</v>
          </cell>
          <cell r="M66" t="str">
            <v/>
          </cell>
          <cell r="N66" t="str">
            <v/>
          </cell>
          <cell r="Q66" t="str">
            <v/>
          </cell>
          <cell r="R66" t="str">
            <v/>
          </cell>
          <cell r="V66" t="str">
            <v/>
          </cell>
          <cell r="Y66">
            <v>74212.522190259624</v>
          </cell>
          <cell r="Z66" t="str">
            <v/>
          </cell>
          <cell r="AC66">
            <v>135610.10312260364</v>
          </cell>
          <cell r="AD66">
            <v>1.1253337923323397</v>
          </cell>
        </row>
        <row r="68">
          <cell r="C68" t="str">
            <v>Mexico (MXNmn)</v>
          </cell>
        </row>
        <row r="70">
          <cell r="C70" t="str">
            <v>GMV</v>
          </cell>
          <cell r="M70">
            <v>8036.3133258054067</v>
          </cell>
          <cell r="N70">
            <v>8036.3133258054067</v>
          </cell>
          <cell r="Q70" t="str">
            <v>n.a.</v>
          </cell>
          <cell r="R70">
            <v>9384.8744632567359</v>
          </cell>
          <cell r="S70" t="e">
            <v>#VALUE!</v>
          </cell>
          <cell r="V70">
            <v>15614.717388294237</v>
          </cell>
          <cell r="Y70" t="str">
            <v/>
          </cell>
          <cell r="Z70">
            <v>26037.556449761811</v>
          </cell>
          <cell r="AA70" t="e">
            <v>#VALUE!</v>
          </cell>
          <cell r="AC70" t="str">
            <v/>
          </cell>
          <cell r="AD70">
            <v>38702.390627377259</v>
          </cell>
          <cell r="AE70" t="e">
            <v>#VALUE!</v>
          </cell>
        </row>
        <row r="71">
          <cell r="C71" t="str">
            <v>yoy growth (%)</v>
          </cell>
          <cell r="M71" t="str">
            <v/>
          </cell>
          <cell r="N71" t="str">
            <v/>
          </cell>
          <cell r="Q71" t="str">
            <v/>
          </cell>
          <cell r="R71">
            <v>0.16780843189886152</v>
          </cell>
          <cell r="V71">
            <v>0.66381739568582598</v>
          </cell>
          <cell r="Y71">
            <v>0</v>
          </cell>
          <cell r="Z71">
            <v>0.66750097374680517</v>
          </cell>
          <cell r="AC71">
            <v>0</v>
          </cell>
          <cell r="AD71">
            <v>0.48640640307594252</v>
          </cell>
        </row>
        <row r="72">
          <cell r="C72" t="str">
            <v>Market Share %</v>
          </cell>
          <cell r="M72">
            <v>0.12918124093074712</v>
          </cell>
          <cell r="N72">
            <v>0.12918124093074712</v>
          </cell>
          <cell r="Q72" t="str">
            <v>n.a.</v>
          </cell>
          <cell r="R72">
            <v>0.11470581827540198</v>
          </cell>
          <cell r="S72" t="e">
            <v>#VALUE!</v>
          </cell>
          <cell r="V72">
            <v>0.1437350751991914</v>
          </cell>
          <cell r="Y72">
            <v>0</v>
          </cell>
          <cell r="Z72">
            <v>0.17874454122227576</v>
          </cell>
          <cell r="AA72">
            <v>1787.4454122227576</v>
          </cell>
          <cell r="AC72">
            <v>0</v>
          </cell>
          <cell r="AD72">
            <v>0.1966413028301249</v>
          </cell>
          <cell r="AE72">
            <v>1966.4130283012491</v>
          </cell>
        </row>
        <row r="73">
          <cell r="Q73" t="str">
            <v/>
          </cell>
          <cell r="R73" t="str">
            <v/>
          </cell>
          <cell r="S73" t="str">
            <v/>
          </cell>
          <cell r="V73" t="str">
            <v/>
          </cell>
          <cell r="Y73">
            <v>0</v>
          </cell>
          <cell r="Z73" t="str">
            <v/>
          </cell>
          <cell r="AA73" t="str">
            <v/>
          </cell>
          <cell r="AC73">
            <v>0</v>
          </cell>
          <cell r="AD73" t="str">
            <v/>
          </cell>
          <cell r="AE73" t="str">
            <v/>
          </cell>
        </row>
        <row r="74">
          <cell r="C74" t="str">
            <v>Commerce take-rate (%)</v>
          </cell>
          <cell r="M74">
            <v>25172.820685113194</v>
          </cell>
          <cell r="N74">
            <v>25172.820685113194</v>
          </cell>
          <cell r="Q74">
            <v>0</v>
          </cell>
          <cell r="R74">
            <v>36571.466775071829</v>
          </cell>
          <cell r="S74" t="e">
            <v>#DIV/0!</v>
          </cell>
          <cell r="V74">
            <v>49041.514117428378</v>
          </cell>
          <cell r="Y74" t="str">
            <v/>
          </cell>
          <cell r="Z74">
            <v>74212.522190259624</v>
          </cell>
          <cell r="AA74" t="e">
            <v>#VALUE!</v>
          </cell>
          <cell r="AC74">
            <v>1.1253337923323397</v>
          </cell>
          <cell r="AD74">
            <v>135610.10312260364</v>
          </cell>
          <cell r="AE74">
            <v>120505.55907305637</v>
          </cell>
        </row>
        <row r="76">
          <cell r="C76" t="str">
            <v>Items Sold</v>
          </cell>
          <cell r="M76">
            <v>9.1104979999999998</v>
          </cell>
          <cell r="N76">
            <v>9.1104979999999998</v>
          </cell>
          <cell r="Q76">
            <v>0</v>
          </cell>
          <cell r="R76">
            <v>12.075314000000001</v>
          </cell>
          <cell r="S76" t="e">
            <v>#DIV/0!</v>
          </cell>
          <cell r="V76">
            <v>25.001156629999997</v>
          </cell>
          <cell r="Y76">
            <v>-2831.3559693774268</v>
          </cell>
          <cell r="Z76">
            <v>44.3505105415</v>
          </cell>
          <cell r="AA76">
            <v>-1.0156640532031909</v>
          </cell>
          <cell r="AC76">
            <v>-4976.7015850572325</v>
          </cell>
          <cell r="AD76">
            <v>70.478872590378003</v>
          </cell>
          <cell r="AE76">
            <v>-1.0141617638481668</v>
          </cell>
        </row>
        <row r="77">
          <cell r="C77" t="str">
            <v>yoy growth (%)</v>
          </cell>
          <cell r="M77" t="str">
            <v/>
          </cell>
          <cell r="N77" t="str">
            <v/>
          </cell>
          <cell r="Q77">
            <v>-1</v>
          </cell>
          <cell r="R77">
            <v>0.32542853310543518</v>
          </cell>
          <cell r="V77">
            <v>1.0704353220131582</v>
          </cell>
          <cell r="Y77" t="e">
            <v>#REF!</v>
          </cell>
          <cell r="Z77">
            <v>0.77393835004744771</v>
          </cell>
          <cell r="AC77" t="e">
            <v>#REF!</v>
          </cell>
          <cell r="AD77">
            <v>0.58913328685199629</v>
          </cell>
        </row>
        <row r="78">
          <cell r="Q78" t="str">
            <v/>
          </cell>
          <cell r="R78" t="str">
            <v/>
          </cell>
          <cell r="S78" t="str">
            <v/>
          </cell>
          <cell r="V78" t="str">
            <v/>
          </cell>
          <cell r="Y78">
            <v>0.85252863450775962</v>
          </cell>
          <cell r="Z78" t="str">
            <v/>
          </cell>
          <cell r="AA78" t="str">
            <v/>
          </cell>
          <cell r="AC78">
            <v>0.75770960588595138</v>
          </cell>
          <cell r="AD78" t="str">
            <v/>
          </cell>
          <cell r="AE78" t="str">
            <v/>
          </cell>
        </row>
        <row r="79">
          <cell r="C79" t="str">
            <v>Average Ticket (MXN/item)</v>
          </cell>
          <cell r="M79">
            <v>882.09374787255399</v>
          </cell>
          <cell r="N79">
            <v>882.09374787255399</v>
          </cell>
          <cell r="Q79" t="e">
            <v>#VALUE!</v>
          </cell>
          <cell r="R79">
            <v>777.1950661702657</v>
          </cell>
          <cell r="S79" t="e">
            <v>#VALUE!</v>
          </cell>
          <cell r="V79">
            <v>624.55980014770375</v>
          </cell>
          <cell r="Y79" t="str">
            <v/>
          </cell>
          <cell r="Z79">
            <v>587.08583355309406</v>
          </cell>
          <cell r="AA79" t="e">
            <v>#VALUE!</v>
          </cell>
          <cell r="AC79" t="str">
            <v/>
          </cell>
          <cell r="AD79">
            <v>549.1346442545256</v>
          </cell>
          <cell r="AE79" t="e">
            <v>#VALUE!</v>
          </cell>
        </row>
        <row r="80">
          <cell r="C80" t="str">
            <v>yoy growth (%)</v>
          </cell>
          <cell r="M80" t="str">
            <v/>
          </cell>
          <cell r="N80" t="str">
            <v/>
          </cell>
          <cell r="Q80" t="str">
            <v/>
          </cell>
          <cell r="R80">
            <v>-0.11892010566369438</v>
          </cell>
          <cell r="V80">
            <v>-0.19639247939991822</v>
          </cell>
          <cell r="Y80">
            <v>398.25298822257298</v>
          </cell>
          <cell r="Z80">
            <v>-6.0000606164129278E-2</v>
          </cell>
          <cell r="AC80">
            <v>846.42053376676756</v>
          </cell>
          <cell r="AD80">
            <v>-6.4643340257223736E-2</v>
          </cell>
        </row>
        <row r="81">
          <cell r="Q81" t="str">
            <v/>
          </cell>
          <cell r="R81" t="str">
            <v/>
          </cell>
          <cell r="S81" t="str">
            <v/>
          </cell>
          <cell r="V81" t="str">
            <v/>
          </cell>
          <cell r="Y81">
            <v>0</v>
          </cell>
          <cell r="Z81" t="str">
            <v/>
          </cell>
          <cell r="AA81" t="str">
            <v/>
          </cell>
          <cell r="AC81">
            <v>0</v>
          </cell>
          <cell r="AD81" t="str">
            <v/>
          </cell>
          <cell r="AE81" t="str">
            <v/>
          </cell>
        </row>
        <row r="82">
          <cell r="C82" t="str">
            <v>TPV</v>
          </cell>
          <cell r="M82">
            <v>25172.820685113194</v>
          </cell>
          <cell r="N82">
            <v>25172.820685113194</v>
          </cell>
          <cell r="Q82">
            <v>0</v>
          </cell>
          <cell r="R82">
            <v>36571.466775071829</v>
          </cell>
          <cell r="S82" t="e">
            <v>#DIV/0!</v>
          </cell>
          <cell r="V82">
            <v>49041.514117428378</v>
          </cell>
          <cell r="Y82">
            <v>26037.556449761811</v>
          </cell>
          <cell r="Z82">
            <v>74212.522190259624</v>
          </cell>
          <cell r="AA82">
            <v>1.8502107075004925</v>
          </cell>
          <cell r="AC82">
            <v>38702.390627377259</v>
          </cell>
          <cell r="AD82">
            <v>135610.10312260364</v>
          </cell>
          <cell r="AE82">
            <v>2.5039205827940743</v>
          </cell>
        </row>
        <row r="83">
          <cell r="C83" t="str">
            <v>On-platform TPV</v>
          </cell>
          <cell r="M83">
            <v>25172.820685113194</v>
          </cell>
          <cell r="N83">
            <v>25172.820685113194</v>
          </cell>
          <cell r="Q83">
            <v>0</v>
          </cell>
          <cell r="R83">
            <v>36571.466775071829</v>
          </cell>
          <cell r="S83" t="e">
            <v>#DIV/0!</v>
          </cell>
          <cell r="V83">
            <v>49041.514117428378</v>
          </cell>
          <cell r="Y83">
            <v>0.66750097374680517</v>
          </cell>
          <cell r="Z83">
            <v>74212.522190259624</v>
          </cell>
          <cell r="AA83">
            <v>111178.64633623102</v>
          </cell>
          <cell r="AC83">
            <v>0.48640640307594252</v>
          </cell>
          <cell r="AD83">
            <v>135610.10312260364</v>
          </cell>
          <cell r="AE83">
            <v>278798.9957752013</v>
          </cell>
        </row>
        <row r="84">
          <cell r="C84" t="str">
            <v>Off-platform TPV</v>
          </cell>
          <cell r="M84">
            <v>25172.820685113194</v>
          </cell>
          <cell r="N84">
            <v>25172.820685113194</v>
          </cell>
          <cell r="Q84">
            <v>0</v>
          </cell>
          <cell r="R84">
            <v>36571.466775071829</v>
          </cell>
          <cell r="S84" t="e">
            <v>#DIV/0!</v>
          </cell>
          <cell r="V84">
            <v>49041.514117428378</v>
          </cell>
          <cell r="Y84">
            <v>0.17874454122227576</v>
          </cell>
          <cell r="Z84">
            <v>74212.522190259624</v>
          </cell>
          <cell r="AA84">
            <v>415186.62857196003</v>
          </cell>
          <cell r="AC84">
            <v>0.1966413028301249</v>
          </cell>
          <cell r="AD84">
            <v>135610.10312260364</v>
          </cell>
          <cell r="AE84">
            <v>689630.83812789782</v>
          </cell>
        </row>
        <row r="86">
          <cell r="C86" t="str">
            <v>Fintech take-rate (%)</v>
          </cell>
          <cell r="M86">
            <v>25172.820685113194</v>
          </cell>
          <cell r="N86">
            <v>25172.820685113194</v>
          </cell>
          <cell r="Q86">
            <v>0</v>
          </cell>
          <cell r="R86">
            <v>36571.466775071829</v>
          </cell>
          <cell r="S86" t="e">
            <v>#DIV/0!</v>
          </cell>
          <cell r="V86">
            <v>49041.514117428378</v>
          </cell>
          <cell r="Y86">
            <v>74212.522190259624</v>
          </cell>
          <cell r="Z86">
            <v>74212.522190259624</v>
          </cell>
          <cell r="AA86">
            <v>0</v>
          </cell>
          <cell r="AC86">
            <v>135610.10312260364</v>
          </cell>
          <cell r="AD86">
            <v>135610.10312260364</v>
          </cell>
          <cell r="AE86">
            <v>0</v>
          </cell>
        </row>
        <row r="87">
          <cell r="Q87" t="str">
            <v/>
          </cell>
          <cell r="R87" t="str">
            <v/>
          </cell>
          <cell r="S87" t="str">
            <v/>
          </cell>
          <cell r="V87" t="str">
            <v/>
          </cell>
          <cell r="Y87" t="str">
            <v/>
          </cell>
          <cell r="Z87" t="str">
            <v/>
          </cell>
          <cell r="AA87" t="str">
            <v/>
          </cell>
          <cell r="AC87" t="str">
            <v/>
          </cell>
          <cell r="AD87" t="str">
            <v/>
          </cell>
          <cell r="AE87" t="str">
            <v/>
          </cell>
        </row>
        <row r="88">
          <cell r="C88" t="str">
            <v>Net Revenue</v>
          </cell>
        </row>
        <row r="89">
          <cell r="C89" t="str">
            <v>yoy growth (%)</v>
          </cell>
        </row>
        <row r="90">
          <cell r="C90" t="str">
            <v>Take-rate</v>
          </cell>
        </row>
        <row r="91">
          <cell r="C91" t="str">
            <v>Direct Costs</v>
          </cell>
          <cell r="M91">
            <v>-503.56213259999998</v>
          </cell>
          <cell r="N91">
            <v>-503.56213259999998</v>
          </cell>
          <cell r="Q91">
            <v>0</v>
          </cell>
          <cell r="R91">
            <v>-769.77880199999981</v>
          </cell>
          <cell r="S91" t="e">
            <v>#DIV/0!</v>
          </cell>
          <cell r="V91">
            <v>-2005.08557</v>
          </cell>
          <cell r="Y91">
            <v>26037.556449761811</v>
          </cell>
          <cell r="Z91">
            <v>-3206.5401090481728</v>
          </cell>
          <cell r="AA91">
            <v>-1.1231505773299055</v>
          </cell>
          <cell r="AC91">
            <v>38702.390627377259</v>
          </cell>
          <cell r="AD91">
            <v>-7601.3929400880679</v>
          </cell>
          <cell r="AE91">
            <v>-1.1964062895564649</v>
          </cell>
        </row>
        <row r="92">
          <cell r="C92" t="str">
            <v>% of net revenue</v>
          </cell>
          <cell r="Q92" t="e">
            <v>#REF!</v>
          </cell>
          <cell r="R92" t="e">
            <v>#REF!</v>
          </cell>
          <cell r="V92" t="e">
            <v>#REF!</v>
          </cell>
          <cell r="Y92">
            <v>0.66750097374680517</v>
          </cell>
          <cell r="Z92" t="e">
            <v>#REF!</v>
          </cell>
          <cell r="AA92" t="e">
            <v>#REF!</v>
          </cell>
          <cell r="AC92">
            <v>0.48640640307594252</v>
          </cell>
          <cell r="AD92" t="e">
            <v>#REF!</v>
          </cell>
          <cell r="AE92" t="e">
            <v>#REF!</v>
          </cell>
        </row>
        <row r="93">
          <cell r="C93" t="str">
            <v>yoy growth (%)</v>
          </cell>
          <cell r="M93" t="str">
            <v/>
          </cell>
          <cell r="N93" t="str">
            <v/>
          </cell>
          <cell r="Q93" t="str">
            <v/>
          </cell>
          <cell r="R93">
            <v>0.52866697506713956</v>
          </cell>
          <cell r="V93">
            <v>1.6047555022176363</v>
          </cell>
          <cell r="Y93">
            <v>0.17874454122227576</v>
          </cell>
          <cell r="Z93">
            <v>0.59920362353820789</v>
          </cell>
          <cell r="AA93">
            <v>4204.5908231593212</v>
          </cell>
          <cell r="AC93">
            <v>0.1966413028301249</v>
          </cell>
          <cell r="AD93">
            <v>1.3705903190290858</v>
          </cell>
          <cell r="AE93">
            <v>11739.49016198961</v>
          </cell>
        </row>
        <row r="94">
          <cell r="Q94" t="str">
            <v/>
          </cell>
          <cell r="R94" t="str">
            <v/>
          </cell>
          <cell r="S94" t="str">
            <v/>
          </cell>
          <cell r="V94" t="str">
            <v/>
          </cell>
          <cell r="Z94" t="str">
            <v/>
          </cell>
          <cell r="AA94" t="str">
            <v/>
          </cell>
          <cell r="AD94" t="str">
            <v/>
          </cell>
          <cell r="AE94" t="str">
            <v/>
          </cell>
        </row>
        <row r="95">
          <cell r="C95" t="str">
            <v>Direct Contribution</v>
          </cell>
          <cell r="M95" t="e">
            <v>#REF!</v>
          </cell>
          <cell r="N95" t="e">
            <v>#REF!</v>
          </cell>
          <cell r="Q95" t="e">
            <v>#REF!</v>
          </cell>
          <cell r="R95" t="e">
            <v>#REF!</v>
          </cell>
          <cell r="S95" t="e">
            <v>#REF!</v>
          </cell>
          <cell r="V95" t="e">
            <v>#REF!</v>
          </cell>
          <cell r="Y95">
            <v>74212.522190259624</v>
          </cell>
          <cell r="Z95">
            <v>-1076.56481875349</v>
          </cell>
          <cell r="AA95">
            <v>-1.0145065116638063</v>
          </cell>
          <cell r="AC95">
            <v>135610.10312260364</v>
          </cell>
          <cell r="AD95">
            <v>-2245.6343659816657</v>
          </cell>
          <cell r="AE95">
            <v>-1.01655949161805</v>
          </cell>
        </row>
        <row r="96">
          <cell r="C96" t="str">
            <v>margin</v>
          </cell>
          <cell r="Q96" t="e">
            <v>#REF!</v>
          </cell>
          <cell r="R96" t="e">
            <v>#REF!</v>
          </cell>
          <cell r="S96" t="e">
            <v>#REF!</v>
          </cell>
          <cell r="V96" t="e">
            <v>#REF!</v>
          </cell>
          <cell r="Y96">
            <v>0</v>
          </cell>
          <cell r="Z96" t="e">
            <v>#REF!</v>
          </cell>
          <cell r="AA96" t="e">
            <v>#REF!</v>
          </cell>
          <cell r="AC96">
            <v>0</v>
          </cell>
          <cell r="AD96" t="e">
            <v>#REF!</v>
          </cell>
          <cell r="AE96" t="e">
            <v>#REF!</v>
          </cell>
        </row>
        <row r="97">
          <cell r="C97" t="str">
            <v>yoy growth (%)</v>
          </cell>
          <cell r="M97" t="str">
            <v/>
          </cell>
          <cell r="N97" t="str">
            <v/>
          </cell>
          <cell r="Q97" t="str">
            <v/>
          </cell>
          <cell r="R97" t="str">
            <v/>
          </cell>
          <cell r="V97" t="str">
            <v/>
          </cell>
          <cell r="Y97">
            <v>44.3505105415</v>
          </cell>
          <cell r="Z97" t="str">
            <v/>
          </cell>
          <cell r="AC97">
            <v>70.478872590378003</v>
          </cell>
          <cell r="AD97">
            <v>1.0859258326700596</v>
          </cell>
        </row>
      </sheetData>
      <sheetData sheetId="6">
        <row r="7">
          <cell r="BX7" t="str">
            <v>1Q18</v>
          </cell>
        </row>
      </sheetData>
      <sheetData sheetId="7" refreshError="1"/>
      <sheetData sheetId="8">
        <row r="5">
          <cell r="C5" t="str">
            <v>Implied DCF value per share</v>
          </cell>
          <cell r="F5" t="str">
            <v>Fair value build</v>
          </cell>
        </row>
        <row r="6">
          <cell r="C6" t="str">
            <v>Intrinsic current value (US$)</v>
          </cell>
          <cell r="D6">
            <v>244.91519065823238</v>
          </cell>
          <cell r="F6" t="str">
            <v>(+) PV of cash flow in 5-year explicit forecast period</v>
          </cell>
          <cell r="G6">
            <v>1041.8887498518916</v>
          </cell>
        </row>
        <row r="7">
          <cell r="C7" t="str">
            <v>Adjustments (US$)</v>
          </cell>
          <cell r="D7">
            <v>0</v>
          </cell>
          <cell r="F7" t="str">
            <v>(+) PV of cash flows in years 6 to 20</v>
          </cell>
          <cell r="G7">
            <v>7805.7656889986611</v>
          </cell>
        </row>
        <row r="8">
          <cell r="C8" t="str">
            <v>12-month forward value per share (US$)</v>
          </cell>
          <cell r="D8">
            <v>293</v>
          </cell>
          <cell r="F8" t="str">
            <v>(+) PV of terminal cash flows, beginning at year 21</v>
          </cell>
          <cell r="G8">
            <v>5690.3443635444382</v>
          </cell>
        </row>
        <row r="10">
          <cell r="C10" t="str">
            <v>Number of shares (mn)</v>
          </cell>
          <cell r="D10">
            <v>50.408754000000002</v>
          </cell>
          <cell r="F10" t="str">
            <v>PV of all free cash flows to the firm</v>
          </cell>
          <cell r="G10">
            <v>14537.998802394992</v>
          </cell>
        </row>
        <row r="11">
          <cell r="C11" t="str">
            <v>Number of diluted shares (mn)</v>
          </cell>
          <cell r="D11">
            <v>52.601877277480149</v>
          </cell>
          <cell r="F11" t="str">
            <v>(-) Net Debt/(Cash)</v>
          </cell>
          <cell r="G11">
            <v>1655</v>
          </cell>
        </row>
        <row r="12">
          <cell r="C12" t="str">
            <v>Implied upside/(downside)</v>
          </cell>
          <cell r="D12">
            <v>-0.56891478342749524</v>
          </cell>
          <cell r="F12" t="str">
            <v>Equity value</v>
          </cell>
          <cell r="G12">
            <v>12882.998802394992</v>
          </cell>
        </row>
        <row r="14">
          <cell r="C14" t="str">
            <v>Input data for 3-stage growth model</v>
          </cell>
          <cell r="F14" t="str">
            <v>Discount rate calculation</v>
          </cell>
        </row>
        <row r="15">
          <cell r="C15" t="str">
            <v>1st-stage explicit forecast  (see US$ model)</v>
          </cell>
          <cell r="D15">
            <v>5</v>
          </cell>
          <cell r="F15" t="str">
            <v>US risk-free rate (10-yr. bond yield 30D avg)</v>
          </cell>
          <cell r="G15">
            <v>2.8774999999999998E-2</v>
          </cell>
        </row>
        <row r="16">
          <cell r="C16" t="str">
            <v>2nd-stage growth period</v>
          </cell>
          <cell r="D16">
            <v>5</v>
          </cell>
          <cell r="F16" t="str">
            <v>Risk premium (weighted by country)</v>
          </cell>
          <cell r="G16">
            <v>6.3553428722690625E-2</v>
          </cell>
        </row>
        <row r="17">
          <cell r="C17" t="str">
            <v>3rd-stage growth period</v>
          </cell>
          <cell r="D17" t="str">
            <v>Perpetuity</v>
          </cell>
          <cell r="F17" t="str">
            <v xml:space="preserve">Beta </v>
          </cell>
          <cell r="G17">
            <v>1.0369999999999999</v>
          </cell>
        </row>
        <row r="18">
          <cell r="F18" t="str">
            <v>Equity risk premium (Ibbotsen series)</v>
          </cell>
          <cell r="G18">
            <v>6.5000000000000002E-2</v>
          </cell>
        </row>
        <row r="19">
          <cell r="C19" t="str">
            <v>Avg. 2nd-stage growth rate of FCF (nominal US$)</v>
          </cell>
          <cell r="D19">
            <v>0.1049207492658783</v>
          </cell>
          <cell r="F19" t="str">
            <v>Inflation differential</v>
          </cell>
          <cell r="G19">
            <v>3.1501122122866411E-2</v>
          </cell>
        </row>
        <row r="20">
          <cell r="C20" t="str">
            <v>Delta 2nd-3rd stage growth</v>
          </cell>
          <cell r="D20">
            <v>0.06</v>
          </cell>
          <cell r="F20" t="str">
            <v>Cost of equity</v>
          </cell>
          <cell r="G20">
            <v>0.19626633309085473</v>
          </cell>
        </row>
        <row r="21">
          <cell r="C21" t="str">
            <v>Avg. 3rd-stage (terminal) growth rate (nominal US$)</v>
          </cell>
          <cell r="D21">
            <v>4.4920749265878301E-2</v>
          </cell>
          <cell r="F21" t="str">
            <v>% Equity</v>
          </cell>
          <cell r="G21">
            <v>0.62287951314063128</v>
          </cell>
        </row>
        <row r="22">
          <cell r="C22" t="str">
            <v>Cost of equity</v>
          </cell>
          <cell r="D22">
            <v>0.19626633309085473</v>
          </cell>
          <cell r="F22" t="str">
            <v>After-tax Cost of Debt</v>
          </cell>
          <cell r="G22">
            <v>1.3999999999999999E-2</v>
          </cell>
        </row>
      </sheetData>
      <sheetData sheetId="9">
        <row r="5">
          <cell r="AW5">
            <v>0.10787260302182</v>
          </cell>
        </row>
      </sheetData>
      <sheetData sheetId="10">
        <row r="1">
          <cell r="A1" t="str">
            <v>Issuer: MercadoLibre Inc.</v>
          </cell>
          <cell r="F1">
            <v>2006</v>
          </cell>
          <cell r="G1">
            <v>2007</v>
          </cell>
          <cell r="H1">
            <v>2008</v>
          </cell>
          <cell r="I1">
            <v>2009</v>
          </cell>
          <cell r="J1">
            <v>2010</v>
          </cell>
          <cell r="K1">
            <v>2011</v>
          </cell>
          <cell r="L1">
            <v>2012</v>
          </cell>
          <cell r="M1">
            <v>2013</v>
          </cell>
          <cell r="N1">
            <v>2014</v>
          </cell>
          <cell r="O1">
            <v>2015</v>
          </cell>
          <cell r="P1">
            <v>2016</v>
          </cell>
          <cell r="Q1">
            <v>2017</v>
          </cell>
          <cell r="R1" t="str">
            <v>2018</v>
          </cell>
          <cell r="S1" t="str">
            <v>2019</v>
          </cell>
          <cell r="T1" t="str">
            <v>2020</v>
          </cell>
          <cell r="U1" t="str">
            <v>2021</v>
          </cell>
          <cell r="V1" t="str">
            <v>2022</v>
          </cell>
          <cell r="W1" t="str">
            <v>2023</v>
          </cell>
          <cell r="X1" t="str">
            <v>2024</v>
          </cell>
          <cell r="Z1" t="str">
            <v>2007 Q1</v>
          </cell>
          <cell r="AA1" t="str">
            <v>2007 Q2</v>
          </cell>
          <cell r="AB1" t="str">
            <v>2007 Q3</v>
          </cell>
          <cell r="AC1" t="str">
            <v>2007 Q4</v>
          </cell>
          <cell r="AD1" t="str">
            <v>2008 Q1</v>
          </cell>
          <cell r="AE1" t="str">
            <v>2008 Q2</v>
          </cell>
          <cell r="AF1" t="str">
            <v>2008 Q3</v>
          </cell>
          <cell r="AG1" t="str">
            <v>2008 Q4</v>
          </cell>
          <cell r="AH1" t="str">
            <v>2009 Q1</v>
          </cell>
          <cell r="AI1" t="str">
            <v>2009 Q2</v>
          </cell>
          <cell r="AJ1" t="str">
            <v>2009 Q3</v>
          </cell>
          <cell r="AK1" t="str">
            <v>2009 Q4</v>
          </cell>
          <cell r="AL1" t="str">
            <v>2010 Q1</v>
          </cell>
          <cell r="AM1" t="str">
            <v>2010 Q2</v>
          </cell>
          <cell r="AN1" t="str">
            <v>2010 Q3</v>
          </cell>
          <cell r="AO1" t="str">
            <v>2010 Q4</v>
          </cell>
          <cell r="AP1" t="str">
            <v>2011 Q1</v>
          </cell>
          <cell r="AQ1" t="str">
            <v>2011 Q2</v>
          </cell>
          <cell r="AR1" t="str">
            <v>2011 Q3</v>
          </cell>
          <cell r="AS1" t="str">
            <v>2011 Q4</v>
          </cell>
          <cell r="AT1" t="str">
            <v>2012 Q1</v>
          </cell>
          <cell r="AU1" t="str">
            <v>2012 Q2</v>
          </cell>
          <cell r="AV1" t="str">
            <v>2012 Q3</v>
          </cell>
          <cell r="AW1" t="str">
            <v>2012 Q4</v>
          </cell>
          <cell r="AX1" t="str">
            <v>2013 Q1</v>
          </cell>
          <cell r="AY1" t="str">
            <v>2013 Q2</v>
          </cell>
          <cell r="AZ1" t="str">
            <v>2013 Q3</v>
          </cell>
          <cell r="BA1" t="str">
            <v>2013 Q4</v>
          </cell>
          <cell r="BB1" t="str">
            <v>2014 Q1</v>
          </cell>
          <cell r="BC1" t="str">
            <v>2014 Q2</v>
          </cell>
          <cell r="BD1" t="str">
            <v>2014 Q3</v>
          </cell>
          <cell r="BE1" t="str">
            <v>2014 Q4</v>
          </cell>
          <cell r="BF1" t="str">
            <v>2015 Q1</v>
          </cell>
          <cell r="BG1" t="str">
            <v>2015 Q2</v>
          </cell>
          <cell r="BH1" t="str">
            <v>2015 Q3</v>
          </cell>
          <cell r="BI1" t="str">
            <v>2015 Q4</v>
          </cell>
          <cell r="BJ1" t="str">
            <v>2016 Q1</v>
          </cell>
          <cell r="BK1" t="str">
            <v>2016 Q2</v>
          </cell>
          <cell r="BL1" t="str">
            <v>2016 Q3</v>
          </cell>
          <cell r="BM1" t="str">
            <v>2016 Q4</v>
          </cell>
          <cell r="BN1" t="str">
            <v>2017 Q1</v>
          </cell>
          <cell r="BO1" t="str">
            <v>2017 Q2</v>
          </cell>
          <cell r="BP1" t="str">
            <v>2017 Q3</v>
          </cell>
          <cell r="BQ1" t="str">
            <v>2017 Q4</v>
          </cell>
          <cell r="BR1" t="str">
            <v>2018 Q1</v>
          </cell>
          <cell r="BS1" t="str">
            <v>2018 Q2</v>
          </cell>
          <cell r="BT1" t="str">
            <v>2018 Q3</v>
          </cell>
          <cell r="BU1" t="str">
            <v>2018 Q4</v>
          </cell>
          <cell r="BV1" t="str">
            <v>2019 Q1</v>
          </cell>
          <cell r="BW1" t="str">
            <v>2019 Q2</v>
          </cell>
          <cell r="BX1" t="str">
            <v>2019 Q3</v>
          </cell>
          <cell r="BY1" t="str">
            <v>2019 Q4</v>
          </cell>
          <cell r="BZ1" t="str">
            <v>2020 Q1</v>
          </cell>
          <cell r="CA1" t="str">
            <v>2020 Q2</v>
          </cell>
          <cell r="CB1" t="str">
            <v>2020 Q3</v>
          </cell>
          <cell r="CC1" t="str">
            <v>2020 Q4</v>
          </cell>
          <cell r="CD1" t="str">
            <v>2021 Q1</v>
          </cell>
          <cell r="CE1" t="str">
            <v>2021 Q2</v>
          </cell>
          <cell r="CF1" t="str">
            <v>2021 Q3</v>
          </cell>
          <cell r="CG1" t="str">
            <v>2021 Q4</v>
          </cell>
          <cell r="CH1" t="str">
            <v>2022 Q1</v>
          </cell>
          <cell r="CI1" t="str">
            <v>2022 Q2</v>
          </cell>
          <cell r="CJ1" t="str">
            <v>2022 Q3</v>
          </cell>
          <cell r="CK1" t="str">
            <v>2022 Q4</v>
          </cell>
          <cell r="CL1" t="str">
            <v>2023 Q1</v>
          </cell>
          <cell r="CM1" t="str">
            <v>2023 Q2</v>
          </cell>
          <cell r="CN1" t="str">
            <v>2023 Q3</v>
          </cell>
          <cell r="CO1" t="str">
            <v>2023 Q4</v>
          </cell>
          <cell r="CP1" t="str">
            <v>2024 Q1</v>
          </cell>
          <cell r="CQ1" t="str">
            <v>2024 Q2</v>
          </cell>
          <cell r="CR1" t="str">
            <v>2024 Q3</v>
          </cell>
          <cell r="CS1" t="str">
            <v>2024 Q4</v>
          </cell>
        </row>
        <row r="2">
          <cell r="F2" t="str">
            <v>Actual</v>
          </cell>
          <cell r="G2" t="str">
            <v>Actual</v>
          </cell>
          <cell r="H2" t="str">
            <v>Actual</v>
          </cell>
          <cell r="I2" t="str">
            <v>Actual</v>
          </cell>
          <cell r="J2" t="str">
            <v>Actual</v>
          </cell>
          <cell r="K2" t="str">
            <v>Actual</v>
          </cell>
          <cell r="L2" t="str">
            <v>Actual</v>
          </cell>
          <cell r="M2" t="str">
            <v>Actual</v>
          </cell>
          <cell r="N2" t="str">
            <v>Actual</v>
          </cell>
          <cell r="O2" t="str">
            <v>Actual</v>
          </cell>
          <cell r="P2" t="str">
            <v>Actual</v>
          </cell>
          <cell r="Q2" t="str">
            <v>Actual</v>
          </cell>
          <cell r="R2" t="str">
            <v>Actual</v>
          </cell>
          <cell r="S2" t="str">
            <v>Actual</v>
          </cell>
          <cell r="T2" t="str">
            <v>Actual</v>
          </cell>
          <cell r="U2" t="str">
            <v>Actual</v>
          </cell>
          <cell r="V2" t="str">
            <v>Estimate</v>
          </cell>
          <cell r="W2" t="str">
            <v>Estimate</v>
          </cell>
          <cell r="X2" t="str">
            <v>Estimate</v>
          </cell>
          <cell r="Z2" t="str">
            <v>Actual</v>
          </cell>
          <cell r="AA2" t="str">
            <v>Actual</v>
          </cell>
          <cell r="AB2" t="str">
            <v>Actual</v>
          </cell>
          <cell r="AC2" t="str">
            <v>Actual</v>
          </cell>
          <cell r="AD2" t="str">
            <v>Actual</v>
          </cell>
          <cell r="AE2" t="str">
            <v>Actual</v>
          </cell>
          <cell r="AF2" t="str">
            <v>Actual</v>
          </cell>
          <cell r="AG2" t="str">
            <v>Actual</v>
          </cell>
          <cell r="AH2" t="str">
            <v>Actual</v>
          </cell>
          <cell r="AI2" t="str">
            <v>Actual</v>
          </cell>
          <cell r="AJ2" t="str">
            <v>Actual</v>
          </cell>
          <cell r="AK2" t="str">
            <v>Actual</v>
          </cell>
          <cell r="AL2" t="str">
            <v>Actual</v>
          </cell>
          <cell r="AM2" t="str">
            <v>Actual</v>
          </cell>
          <cell r="AN2" t="str">
            <v>Actual</v>
          </cell>
          <cell r="AO2" t="str">
            <v>Actual</v>
          </cell>
          <cell r="AP2" t="str">
            <v>Actual</v>
          </cell>
          <cell r="AQ2" t="str">
            <v>Actual</v>
          </cell>
          <cell r="AR2" t="str">
            <v>Actual</v>
          </cell>
          <cell r="AS2" t="str">
            <v>Actual</v>
          </cell>
          <cell r="AT2" t="str">
            <v>Actual</v>
          </cell>
          <cell r="AU2" t="str">
            <v>Actual</v>
          </cell>
          <cell r="AV2" t="str">
            <v>Actual</v>
          </cell>
          <cell r="AW2" t="str">
            <v>Actual</v>
          </cell>
          <cell r="AX2" t="str">
            <v>Actual</v>
          </cell>
          <cell r="AY2" t="str">
            <v>Actual</v>
          </cell>
          <cell r="AZ2" t="str">
            <v>Actual</v>
          </cell>
          <cell r="BA2" t="str">
            <v>Actual</v>
          </cell>
          <cell r="BB2" t="str">
            <v>Actual</v>
          </cell>
          <cell r="BC2" t="str">
            <v>Actual</v>
          </cell>
          <cell r="BD2" t="str">
            <v>Actual</v>
          </cell>
          <cell r="BE2" t="str">
            <v>Actual</v>
          </cell>
          <cell r="BF2" t="str">
            <v>Actual</v>
          </cell>
          <cell r="BG2" t="str">
            <v>Actual</v>
          </cell>
          <cell r="BH2" t="str">
            <v>Actual</v>
          </cell>
          <cell r="BI2" t="str">
            <v>Actual</v>
          </cell>
          <cell r="BJ2" t="str">
            <v>Actual</v>
          </cell>
          <cell r="BK2" t="str">
            <v>Actual</v>
          </cell>
          <cell r="BL2" t="str">
            <v>Actual</v>
          </cell>
          <cell r="BM2" t="str">
            <v>Actual</v>
          </cell>
          <cell r="BN2" t="str">
            <v>Actual</v>
          </cell>
          <cell r="BO2" t="str">
            <v>Actual</v>
          </cell>
          <cell r="BP2" t="str">
            <v>Actual</v>
          </cell>
          <cell r="BQ2" t="str">
            <v>Actual</v>
          </cell>
          <cell r="BR2" t="str">
            <v>Actual</v>
          </cell>
          <cell r="BS2" t="str">
            <v>Actual</v>
          </cell>
          <cell r="BT2" t="str">
            <v>Actual</v>
          </cell>
          <cell r="BU2" t="str">
            <v>Actual</v>
          </cell>
          <cell r="BV2" t="str">
            <v>Actual</v>
          </cell>
          <cell r="BW2" t="str">
            <v>Actual</v>
          </cell>
          <cell r="BX2" t="str">
            <v>Actual</v>
          </cell>
          <cell r="BY2" t="str">
            <v>Actual</v>
          </cell>
          <cell r="BZ2" t="str">
            <v>Actual</v>
          </cell>
          <cell r="CA2" t="str">
            <v>Actual</v>
          </cell>
          <cell r="CB2" t="str">
            <v>Actual</v>
          </cell>
          <cell r="CC2" t="str">
            <v>Actual</v>
          </cell>
          <cell r="CD2" t="str">
            <v>Actual</v>
          </cell>
          <cell r="CE2" t="str">
            <v>Actual</v>
          </cell>
          <cell r="CF2" t="str">
            <v>Actual</v>
          </cell>
          <cell r="CG2" t="str">
            <v>Actual</v>
          </cell>
          <cell r="CH2" t="str">
            <v>Actual</v>
          </cell>
          <cell r="CI2" t="str">
            <v>Estimate</v>
          </cell>
          <cell r="CJ2" t="str">
            <v>Estimate</v>
          </cell>
          <cell r="CK2" t="str">
            <v>Estimate</v>
          </cell>
          <cell r="CL2" t="str">
            <v>Estimate</v>
          </cell>
          <cell r="CM2" t="str">
            <v>Estimate</v>
          </cell>
          <cell r="CN2" t="str">
            <v>Estimate</v>
          </cell>
          <cell r="CO2" t="str">
            <v>Estimate</v>
          </cell>
          <cell r="CP2" t="str">
            <v>Estimate</v>
          </cell>
          <cell r="CQ2" t="str">
            <v>Estimate</v>
          </cell>
          <cell r="CR2" t="str">
            <v>Estimate</v>
          </cell>
          <cell r="CS2" t="str">
            <v>Estimate</v>
          </cell>
        </row>
        <row r="3">
          <cell r="F3">
            <v>39082</v>
          </cell>
          <cell r="G3">
            <v>39447</v>
          </cell>
          <cell r="H3">
            <v>39813</v>
          </cell>
          <cell r="I3">
            <v>40178</v>
          </cell>
          <cell r="J3">
            <v>40543</v>
          </cell>
          <cell r="K3">
            <v>40908</v>
          </cell>
          <cell r="L3">
            <v>41274</v>
          </cell>
          <cell r="M3">
            <v>41639</v>
          </cell>
          <cell r="N3">
            <v>42004</v>
          </cell>
          <cell r="O3">
            <v>42369</v>
          </cell>
          <cell r="P3">
            <v>42735</v>
          </cell>
          <cell r="Q3">
            <v>43100</v>
          </cell>
          <cell r="R3">
            <v>43465</v>
          </cell>
          <cell r="S3">
            <v>43830</v>
          </cell>
          <cell r="T3">
            <v>44196</v>
          </cell>
          <cell r="U3">
            <v>44561</v>
          </cell>
          <cell r="V3">
            <v>44926</v>
          </cell>
          <cell r="W3">
            <v>45291</v>
          </cell>
          <cell r="X3">
            <v>45657</v>
          </cell>
          <cell r="Z3">
            <v>39172</v>
          </cell>
          <cell r="AA3">
            <v>39263</v>
          </cell>
          <cell r="AB3">
            <v>39355</v>
          </cell>
          <cell r="AC3">
            <v>39447</v>
          </cell>
          <cell r="AD3">
            <v>39538</v>
          </cell>
          <cell r="AE3">
            <v>39629</v>
          </cell>
          <cell r="AF3">
            <v>39721</v>
          </cell>
          <cell r="AG3">
            <v>39813</v>
          </cell>
          <cell r="AH3">
            <v>39903</v>
          </cell>
          <cell r="AI3">
            <v>39994</v>
          </cell>
          <cell r="AJ3">
            <v>40086</v>
          </cell>
          <cell r="AK3">
            <v>40178</v>
          </cell>
          <cell r="AL3">
            <v>40268</v>
          </cell>
          <cell r="AM3">
            <v>40359</v>
          </cell>
          <cell r="AN3">
            <v>40451</v>
          </cell>
          <cell r="AO3">
            <v>40543</v>
          </cell>
          <cell r="AP3">
            <v>40633</v>
          </cell>
          <cell r="AQ3">
            <v>40724</v>
          </cell>
          <cell r="AR3">
            <v>40816</v>
          </cell>
          <cell r="AS3">
            <v>40908</v>
          </cell>
          <cell r="AT3">
            <v>40999</v>
          </cell>
          <cell r="AU3">
            <v>41090</v>
          </cell>
          <cell r="AV3">
            <v>41182</v>
          </cell>
          <cell r="AW3">
            <v>41274</v>
          </cell>
          <cell r="AX3">
            <v>41364</v>
          </cell>
          <cell r="AY3">
            <v>41455</v>
          </cell>
          <cell r="AZ3">
            <v>41547</v>
          </cell>
          <cell r="BA3">
            <v>41639</v>
          </cell>
          <cell r="BB3">
            <v>41729</v>
          </cell>
          <cell r="BC3">
            <v>41820</v>
          </cell>
          <cell r="BD3">
            <v>41912</v>
          </cell>
          <cell r="BE3">
            <v>42004</v>
          </cell>
          <cell r="BF3">
            <v>42094</v>
          </cell>
          <cell r="BG3">
            <v>42185</v>
          </cell>
          <cell r="BH3">
            <v>42277</v>
          </cell>
          <cell r="BI3">
            <v>42369</v>
          </cell>
          <cell r="BJ3">
            <v>42460</v>
          </cell>
          <cell r="BK3">
            <v>42551</v>
          </cell>
          <cell r="BL3">
            <v>42643</v>
          </cell>
          <cell r="BM3">
            <v>42735</v>
          </cell>
          <cell r="BN3">
            <v>42825</v>
          </cell>
          <cell r="BO3">
            <v>42916</v>
          </cell>
          <cell r="BP3">
            <v>43008</v>
          </cell>
          <cell r="BQ3">
            <v>43100</v>
          </cell>
          <cell r="BR3">
            <v>43190</v>
          </cell>
          <cell r="BS3">
            <v>43281</v>
          </cell>
          <cell r="BT3">
            <v>43373</v>
          </cell>
          <cell r="BU3">
            <v>43465</v>
          </cell>
          <cell r="BV3">
            <v>43555</v>
          </cell>
          <cell r="BW3">
            <v>43646</v>
          </cell>
          <cell r="BX3">
            <v>43738</v>
          </cell>
          <cell r="BY3">
            <v>43830</v>
          </cell>
          <cell r="BZ3">
            <v>43921</v>
          </cell>
          <cell r="CA3">
            <v>44012</v>
          </cell>
          <cell r="CB3">
            <v>44104</v>
          </cell>
          <cell r="CC3">
            <v>44196</v>
          </cell>
          <cell r="CD3">
            <v>44286</v>
          </cell>
          <cell r="CE3">
            <v>44377</v>
          </cell>
          <cell r="CF3">
            <v>44469</v>
          </cell>
          <cell r="CG3">
            <v>44561</v>
          </cell>
          <cell r="CH3">
            <v>44651</v>
          </cell>
          <cell r="CI3">
            <v>44742</v>
          </cell>
          <cell r="CJ3">
            <v>44834</v>
          </cell>
          <cell r="CK3">
            <v>44926</v>
          </cell>
          <cell r="CL3">
            <v>45016</v>
          </cell>
          <cell r="CM3">
            <v>45107</v>
          </cell>
          <cell r="CN3">
            <v>45199</v>
          </cell>
          <cell r="CO3">
            <v>45291</v>
          </cell>
          <cell r="CP3">
            <v>45382</v>
          </cell>
          <cell r="CQ3">
            <v>45473</v>
          </cell>
          <cell r="CR3">
            <v>45565</v>
          </cell>
          <cell r="CS3">
            <v>45657</v>
          </cell>
        </row>
        <row r="4">
          <cell r="A4" t="str">
            <v>Issuer: MercadoLibre Inc.</v>
          </cell>
        </row>
        <row r="5">
          <cell r="A5" t="str">
            <v>Reference Data</v>
          </cell>
        </row>
        <row r="6">
          <cell r="B6" t="str">
            <v>Issuer Name</v>
          </cell>
          <cell r="C6" t="str">
            <v>Issuer Name</v>
          </cell>
          <cell r="E6" t="str">
            <v>MercadoLibre Inc.</v>
          </cell>
        </row>
        <row r="7">
          <cell r="B7" t="str">
            <v>Reporting Currency</v>
          </cell>
          <cell r="C7" t="str">
            <v>CURRENCY_ISO</v>
          </cell>
          <cell r="E7" t="str">
            <v>USD</v>
          </cell>
        </row>
        <row r="8">
          <cell r="A8" t="str">
            <v>General Information</v>
          </cell>
        </row>
        <row r="9">
          <cell r="B9" t="str">
            <v>M&amp;A probability (1 = high, 3 = low)</v>
          </cell>
          <cell r="C9" t="str">
            <v>MA_PROB</v>
          </cell>
          <cell r="E9">
            <v>3</v>
          </cell>
        </row>
        <row r="10">
          <cell r="A10" t="str">
            <v>Income Statement</v>
          </cell>
        </row>
        <row r="11">
          <cell r="B11" t="str">
            <v>Sales, net revenue</v>
          </cell>
          <cell r="C11" t="str">
            <v>SALES</v>
          </cell>
          <cell r="D11" t="str">
            <v>USD</v>
          </cell>
          <cell r="G11">
            <v>85.126340999999996</v>
          </cell>
          <cell r="H11">
            <v>137.02261999999999</v>
          </cell>
          <cell r="I11">
            <v>172.84362140000002</v>
          </cell>
          <cell r="J11">
            <v>216.71571399999999</v>
          </cell>
          <cell r="K11">
            <v>298.93162500000005</v>
          </cell>
          <cell r="L11">
            <v>373.601494</v>
          </cell>
          <cell r="M11">
            <v>472.59474899999998</v>
          </cell>
          <cell r="N11">
            <v>556.53600100000006</v>
          </cell>
          <cell r="O11">
            <v>651.74699999999996</v>
          </cell>
          <cell r="P11">
            <v>844.39599999999996</v>
          </cell>
          <cell r="Q11">
            <v>1216.779</v>
          </cell>
          <cell r="R11">
            <v>1439.653</v>
          </cell>
          <cell r="S11">
            <v>2296.3139999999999</v>
          </cell>
          <cell r="T11">
            <v>3973.4650000000001</v>
          </cell>
          <cell r="U11">
            <v>7069.4089999999997</v>
          </cell>
          <cell r="V11">
            <v>10608.282374343122</v>
          </cell>
          <cell r="W11">
            <v>13047.058449011889</v>
          </cell>
          <cell r="X11">
            <v>16126.235080490784</v>
          </cell>
          <cell r="Z11">
            <v>16.459337000000001</v>
          </cell>
          <cell r="AA11">
            <v>18.973288</v>
          </cell>
          <cell r="AB11">
            <v>22.800129999999999</v>
          </cell>
          <cell r="AC11">
            <v>26.893585999999999</v>
          </cell>
          <cell r="AD11">
            <v>28.840730000000001</v>
          </cell>
          <cell r="AE11">
            <v>34.471508</v>
          </cell>
          <cell r="AF11">
            <v>40.260643000000002</v>
          </cell>
          <cell r="AG11">
            <v>33.449739000000001</v>
          </cell>
          <cell r="AH11">
            <v>32.322501000000003</v>
          </cell>
          <cell r="AI11">
            <v>40.901798999999997</v>
          </cell>
          <cell r="AJ11">
            <v>50.599276000000003</v>
          </cell>
          <cell r="AK11">
            <v>49.020045400000001</v>
          </cell>
          <cell r="AL11">
            <v>45.937773999999997</v>
          </cell>
          <cell r="AM11">
            <v>52.510331000000001</v>
          </cell>
          <cell r="AN11">
            <v>55.951377999999998</v>
          </cell>
          <cell r="AO11">
            <v>62.316231000000002</v>
          </cell>
          <cell r="AP11">
            <v>61.459668000000001</v>
          </cell>
          <cell r="AQ11">
            <v>69.378159999999994</v>
          </cell>
          <cell r="AR11">
            <v>81.628144000000006</v>
          </cell>
          <cell r="AS11">
            <v>86.465653000000003</v>
          </cell>
          <cell r="AT11">
            <v>83.736006000000003</v>
          </cell>
          <cell r="AU11">
            <v>88.844059000000001</v>
          </cell>
          <cell r="AV11">
            <v>97.266784000000001</v>
          </cell>
          <cell r="AW11">
            <v>103.754645</v>
          </cell>
          <cell r="AX11">
            <v>102.725747</v>
          </cell>
          <cell r="AY11">
            <v>112.18340000000001</v>
          </cell>
          <cell r="AZ11">
            <v>123.055431</v>
          </cell>
          <cell r="BA11">
            <v>134.63017099999999</v>
          </cell>
          <cell r="BB11">
            <v>115.382319</v>
          </cell>
          <cell r="BC11">
            <v>131.84913900000001</v>
          </cell>
          <cell r="BD11">
            <v>147.93489500000001</v>
          </cell>
          <cell r="BE11">
            <v>161.36964800000001</v>
          </cell>
          <cell r="BF11">
            <v>148.06</v>
          </cell>
          <cell r="BG11">
            <v>154.31399999999999</v>
          </cell>
          <cell r="BH11">
            <v>168.64099999999999</v>
          </cell>
          <cell r="BI11">
            <v>180.732</v>
          </cell>
          <cell r="BJ11">
            <v>157.63</v>
          </cell>
          <cell r="BK11">
            <v>199.64400000000001</v>
          </cell>
          <cell r="BL11">
            <v>230.84700000000001</v>
          </cell>
          <cell r="BM11">
            <v>256.27499999999998</v>
          </cell>
          <cell r="BN11">
            <v>269.8</v>
          </cell>
          <cell r="BO11">
            <v>283.89999999999998</v>
          </cell>
          <cell r="BP11">
            <v>305</v>
          </cell>
          <cell r="BQ11">
            <v>358.07900000000001</v>
          </cell>
          <cell r="BR11">
            <v>320.976</v>
          </cell>
          <cell r="BS11">
            <v>335.37700000000001</v>
          </cell>
          <cell r="BT11">
            <v>355.28100000000001</v>
          </cell>
          <cell r="BU11">
            <v>428.01900000000001</v>
          </cell>
          <cell r="BV11">
            <v>473.77</v>
          </cell>
          <cell r="BW11">
            <v>545.24199999999996</v>
          </cell>
          <cell r="BX11">
            <v>603.03099999999995</v>
          </cell>
          <cell r="BY11">
            <v>674.27099999999996</v>
          </cell>
          <cell r="BZ11">
            <v>652.09100000000001</v>
          </cell>
          <cell r="CA11">
            <v>878.36900000000003</v>
          </cell>
          <cell r="CB11">
            <v>1115.701</v>
          </cell>
          <cell r="CC11">
            <v>1327.3040000000001</v>
          </cell>
          <cell r="CD11">
            <v>1378.441</v>
          </cell>
          <cell r="CE11">
            <v>1702.75</v>
          </cell>
          <cell r="CF11">
            <v>1857.452</v>
          </cell>
          <cell r="CG11">
            <v>2130.7660000000001</v>
          </cell>
          <cell r="CH11">
            <v>2248</v>
          </cell>
          <cell r="CI11">
            <v>2595.6987993238567</v>
          </cell>
          <cell r="CJ11">
            <v>2816.0729285327302</v>
          </cell>
          <cell r="CK11">
            <v>2948.5106464865348</v>
          </cell>
          <cell r="CL11">
            <v>2747.069699049538</v>
          </cell>
          <cell r="CM11">
            <v>3081.7194231182807</v>
          </cell>
          <cell r="CN11">
            <v>3433.711649393234</v>
          </cell>
          <cell r="CO11">
            <v>3784.5576774508377</v>
          </cell>
          <cell r="CP11">
            <v>3383.3524237045276</v>
          </cell>
          <cell r="CQ11">
            <v>3809.022342606303</v>
          </cell>
          <cell r="CR11">
            <v>4260.2575998396205</v>
          </cell>
          <cell r="CS11">
            <v>4673.6027143403344</v>
          </cell>
        </row>
        <row r="12">
          <cell r="B12" t="str">
            <v>Cost of goods sold, COGS</v>
          </cell>
          <cell r="C12" t="str">
            <v>COST_GD_SD</v>
          </cell>
          <cell r="D12" t="str">
            <v>USD</v>
          </cell>
          <cell r="G12">
            <v>-18.361135000000001</v>
          </cell>
          <cell r="H12">
            <v>-27.533875999999999</v>
          </cell>
          <cell r="I12">
            <v>-35.95805</v>
          </cell>
          <cell r="J12">
            <v>-46.549845999999995</v>
          </cell>
          <cell r="K12">
            <v>-72.055834000000004</v>
          </cell>
          <cell r="L12">
            <v>-98.085644000000002</v>
          </cell>
          <cell r="M12">
            <v>-130.076875</v>
          </cell>
          <cell r="N12">
            <v>-158.97800100000001</v>
          </cell>
          <cell r="O12">
            <v>-214.994</v>
          </cell>
          <cell r="P12">
            <v>-307.53899999999999</v>
          </cell>
          <cell r="Q12">
            <v>-497.17999999999995</v>
          </cell>
          <cell r="R12">
            <v>-742.64400000000001</v>
          </cell>
          <cell r="S12">
            <v>-1194.1909999999998</v>
          </cell>
          <cell r="T12">
            <v>-2264.2550000000001</v>
          </cell>
          <cell r="U12">
            <v>-4064.3570000000004</v>
          </cell>
          <cell r="V12">
            <v>-5714.7810318111915</v>
          </cell>
          <cell r="W12">
            <v>-6903.0304346885705</v>
          </cell>
          <cell r="X12">
            <v>-8370.7972251669544</v>
          </cell>
          <cell r="Z12">
            <v>-3.5755349999999995</v>
          </cell>
          <cell r="AA12">
            <v>-3.9999220000000002</v>
          </cell>
          <cell r="AB12">
            <v>-4.8820480000000002</v>
          </cell>
          <cell r="AC12">
            <v>-5.9036299999999997</v>
          </cell>
          <cell r="AD12">
            <v>-6.018281</v>
          </cell>
          <cell r="AE12">
            <v>-6.9015029999999999</v>
          </cell>
          <cell r="AF12">
            <v>-8.1538620000000002</v>
          </cell>
          <cell r="AG12">
            <v>-6.4602300000000001</v>
          </cell>
          <cell r="AH12">
            <v>-6.6339860000000002</v>
          </cell>
          <cell r="AI12">
            <v>-8.5954770000000007</v>
          </cell>
          <cell r="AJ12">
            <v>-10.390670999999999</v>
          </cell>
          <cell r="AK12">
            <v>-10.337916</v>
          </cell>
          <cell r="AL12">
            <v>-9.8930509999999998</v>
          </cell>
          <cell r="AM12">
            <v>-11.411561000000001</v>
          </cell>
          <cell r="AN12">
            <v>-11.450919000000001</v>
          </cell>
          <cell r="AO12">
            <v>-13.794314999999999</v>
          </cell>
          <cell r="AP12">
            <v>-14.331702999999999</v>
          </cell>
          <cell r="AQ12">
            <v>-16.939118000000001</v>
          </cell>
          <cell r="AR12">
            <v>-20.060473999999999</v>
          </cell>
          <cell r="AS12">
            <v>-20.724539</v>
          </cell>
          <cell r="AT12">
            <v>-21.096297</v>
          </cell>
          <cell r="AU12">
            <v>-23.892880999999999</v>
          </cell>
          <cell r="AV12">
            <v>-25.693605000000002</v>
          </cell>
          <cell r="AW12">
            <v>-27.402861000000001</v>
          </cell>
          <cell r="AX12">
            <v>-28.649166999999998</v>
          </cell>
          <cell r="AY12">
            <v>-31.077210999999998</v>
          </cell>
          <cell r="AZ12">
            <v>-34.144989000000002</v>
          </cell>
          <cell r="BA12">
            <v>-36.205508000000002</v>
          </cell>
          <cell r="BB12">
            <v>-31.539664999999999</v>
          </cell>
          <cell r="BC12">
            <v>-36.371538999999999</v>
          </cell>
          <cell r="BD12">
            <v>-43.401676999999999</v>
          </cell>
          <cell r="BE12">
            <v>-47.665120000000002</v>
          </cell>
          <cell r="BF12">
            <v>-44.707999999999998</v>
          </cell>
          <cell r="BG12">
            <v>-50.311</v>
          </cell>
          <cell r="BH12">
            <v>-56.813000000000002</v>
          </cell>
          <cell r="BI12">
            <v>-63.161999999999999</v>
          </cell>
          <cell r="BJ12">
            <v>-55.448</v>
          </cell>
          <cell r="BK12">
            <v>-73.346000000000004</v>
          </cell>
          <cell r="BL12">
            <v>-85.198999999999998</v>
          </cell>
          <cell r="BM12">
            <v>-93.546000000000006</v>
          </cell>
          <cell r="BN12">
            <v>-100.94400000000002</v>
          </cell>
          <cell r="BO12">
            <v>-112.34599999999998</v>
          </cell>
          <cell r="BP12">
            <v>-129.173</v>
          </cell>
          <cell r="BQ12">
            <v>-154.71700000000001</v>
          </cell>
          <cell r="BR12">
            <v>-158.21799999999999</v>
          </cell>
          <cell r="BS12">
            <v>-175.62800000000001</v>
          </cell>
          <cell r="BT12">
            <v>-185.56300000000002</v>
          </cell>
          <cell r="BU12">
            <v>-223.23500000000001</v>
          </cell>
          <cell r="BV12">
            <v>-236.76599999999999</v>
          </cell>
          <cell r="BW12">
            <v>-272.81199999999995</v>
          </cell>
          <cell r="BX12">
            <v>-318.68899999999996</v>
          </cell>
          <cell r="BY12">
            <v>-365.92399999999998</v>
          </cell>
          <cell r="BZ12">
            <v>-339.27699999999999</v>
          </cell>
          <cell r="CA12">
            <v>-451.197</v>
          </cell>
          <cell r="CB12">
            <v>-635.51099999999997</v>
          </cell>
          <cell r="CC12">
            <v>-838.2700000000001</v>
          </cell>
          <cell r="CD12">
            <v>-787.06400000000008</v>
          </cell>
          <cell r="CE12">
            <v>-948.83</v>
          </cell>
          <cell r="CF12">
            <v>-1050.8620000000001</v>
          </cell>
          <cell r="CG12">
            <v>-1277.6010000000001</v>
          </cell>
          <cell r="CH12">
            <v>-1175</v>
          </cell>
          <cell r="CI12">
            <v>-1394.4973537815188</v>
          </cell>
          <cell r="CJ12">
            <v>-1480.5632759790308</v>
          </cell>
          <cell r="CK12">
            <v>-1664.7204020506429</v>
          </cell>
          <cell r="CL12">
            <v>-1408.3864633223193</v>
          </cell>
          <cell r="CM12">
            <v>-1624.7869081226715</v>
          </cell>
          <cell r="CN12">
            <v>-1770.9525537000334</v>
          </cell>
          <cell r="CO12">
            <v>-2098.9045095435458</v>
          </cell>
          <cell r="CP12">
            <v>-1700.7667139159539</v>
          </cell>
          <cell r="CQ12">
            <v>-1970.1554294994705</v>
          </cell>
          <cell r="CR12">
            <v>-2154.6448478466332</v>
          </cell>
          <cell r="CS12">
            <v>-2545.2302339048965</v>
          </cell>
        </row>
        <row r="13">
          <cell r="B13" t="str">
            <v>SG&amp;A, selling, general and admin. expense</v>
          </cell>
          <cell r="C13" t="str">
            <v>SEL_GL_AD</v>
          </cell>
          <cell r="D13" t="str">
            <v>USD</v>
          </cell>
          <cell r="G13">
            <v>-40.822203999999999</v>
          </cell>
          <cell r="H13">
            <v>-64.655111000000005</v>
          </cell>
          <cell r="I13">
            <v>-68.708765999999997</v>
          </cell>
          <cell r="J13">
            <v>-79.711314000000002</v>
          </cell>
          <cell r="K13">
            <v>-103.7538376</v>
          </cell>
          <cell r="L13">
            <v>-117.46795399999999</v>
          </cell>
          <cell r="M13">
            <v>-148.091083</v>
          </cell>
          <cell r="N13">
            <v>-223.48750000000001</v>
          </cell>
          <cell r="O13">
            <v>-221.18</v>
          </cell>
          <cell r="P13">
            <v>-244.32400000000001</v>
          </cell>
          <cell r="Q13">
            <v>-452.15</v>
          </cell>
          <cell r="R13">
            <v>-620.2170000000001</v>
          </cell>
          <cell r="S13">
            <v>-1031.4769999999999</v>
          </cell>
          <cell r="T13">
            <v>-1229.0439999999999</v>
          </cell>
          <cell r="U13">
            <v>-1974.0210000000002</v>
          </cell>
          <cell r="V13">
            <v>-3212.1620685967196</v>
          </cell>
          <cell r="W13">
            <v>-4127.5419329025672</v>
          </cell>
          <cell r="X13">
            <v>-5191.8077202798868</v>
          </cell>
          <cell r="Z13">
            <v>-8.9915130000000012</v>
          </cell>
          <cell r="AA13">
            <v>-9.1413259999999994</v>
          </cell>
          <cell r="AB13">
            <v>-10.466394000000001</v>
          </cell>
          <cell r="AC13">
            <v>-12.222970999999999</v>
          </cell>
          <cell r="AD13">
            <v>-14.535736</v>
          </cell>
          <cell r="AE13">
            <v>-17.691355000000001</v>
          </cell>
          <cell r="AF13">
            <v>-18.686236000000001</v>
          </cell>
          <cell r="AG13">
            <v>-13.741783999999999</v>
          </cell>
          <cell r="AH13">
            <v>-16.287551999999998</v>
          </cell>
          <cell r="AI13">
            <v>-16.806893000000002</v>
          </cell>
          <cell r="AJ13">
            <v>-17.930819</v>
          </cell>
          <cell r="AK13">
            <v>-17.683502000000001</v>
          </cell>
          <cell r="AL13">
            <v>-17.315681999999999</v>
          </cell>
          <cell r="AM13">
            <v>-18.307736999999999</v>
          </cell>
          <cell r="AN13">
            <v>-20.965277</v>
          </cell>
          <cell r="AO13">
            <v>-23.122617999999999</v>
          </cell>
          <cell r="AP13">
            <v>-22.679918999999998</v>
          </cell>
          <cell r="AQ13">
            <v>-25.368752999999998</v>
          </cell>
          <cell r="AR13">
            <v>-25.678927999999999</v>
          </cell>
          <cell r="AS13">
            <v>-30.026237600000002</v>
          </cell>
          <cell r="AT13">
            <v>-30.122891000000003</v>
          </cell>
          <cell r="AU13">
            <v>-26.932438999999999</v>
          </cell>
          <cell r="AV13">
            <v>-29.876190999999999</v>
          </cell>
          <cell r="AW13">
            <v>-30.536433000000002</v>
          </cell>
          <cell r="AX13">
            <v>-36.123007000000001</v>
          </cell>
          <cell r="AY13">
            <v>-35.896633999999999</v>
          </cell>
          <cell r="AZ13">
            <v>-39.436793000000002</v>
          </cell>
          <cell r="BA13">
            <v>-36.634649000000003</v>
          </cell>
          <cell r="BB13">
            <v>-37.584369000000002</v>
          </cell>
          <cell r="BC13">
            <v>-89.649580999999998</v>
          </cell>
          <cell r="BD13">
            <v>-43.812562</v>
          </cell>
          <cell r="BE13">
            <v>-52.440988000000004</v>
          </cell>
          <cell r="BF13">
            <v>-60.561999999999998</v>
          </cell>
          <cell r="BG13">
            <v>-49.73</v>
          </cell>
          <cell r="BH13">
            <v>-49.506</v>
          </cell>
          <cell r="BI13">
            <v>-61.382000000000005</v>
          </cell>
          <cell r="BJ13">
            <v>-49.751999999999995</v>
          </cell>
          <cell r="BK13">
            <v>-69.89500000000001</v>
          </cell>
          <cell r="BL13">
            <v>-65.87299999999999</v>
          </cell>
          <cell r="BM13">
            <v>-71.804000000000002</v>
          </cell>
          <cell r="BN13">
            <v>-75.239999999999995</v>
          </cell>
          <cell r="BO13">
            <v>-111.191</v>
          </cell>
          <cell r="BP13">
            <v>-115.905</v>
          </cell>
          <cell r="BQ13">
            <v>-233.81400000000002</v>
          </cell>
          <cell r="BR13">
            <v>-153.78100000000001</v>
          </cell>
          <cell r="BS13">
            <v>-154.553</v>
          </cell>
          <cell r="BT13">
            <v>-145.24299999999999</v>
          </cell>
          <cell r="BU13">
            <v>-166.64</v>
          </cell>
          <cell r="BV13">
            <v>-174.49599999999998</v>
          </cell>
          <cell r="BW13">
            <v>-230.995</v>
          </cell>
          <cell r="BX13">
            <v>-306.77199999999999</v>
          </cell>
          <cell r="BY13">
            <v>-319.214</v>
          </cell>
          <cell r="BZ13">
            <v>-269.07299999999998</v>
          </cell>
          <cell r="CA13">
            <v>-254.48</v>
          </cell>
          <cell r="CB13">
            <v>-308.32</v>
          </cell>
          <cell r="CC13">
            <v>-397.17100000000005</v>
          </cell>
          <cell r="CD13">
            <v>-374.49799999999999</v>
          </cell>
          <cell r="CE13">
            <v>-440.77000000000004</v>
          </cell>
          <cell r="CF13">
            <v>-508.54100000000005</v>
          </cell>
          <cell r="CG13">
            <v>-650.21199999999999</v>
          </cell>
          <cell r="CH13">
            <v>-700</v>
          </cell>
          <cell r="CI13">
            <v>-749.34643171675771</v>
          </cell>
          <cell r="CJ13">
            <v>-831.03851998290793</v>
          </cell>
          <cell r="CK13">
            <v>-931.77711689705393</v>
          </cell>
          <cell r="CL13">
            <v>-887.39588847364541</v>
          </cell>
          <cell r="CM13">
            <v>-959.14817468954925</v>
          </cell>
          <cell r="CN13">
            <v>-1125.5711799110984</v>
          </cell>
          <cell r="CO13">
            <v>-1155.426689828274</v>
          </cell>
          <cell r="CP13">
            <v>-1117.2439592287462</v>
          </cell>
          <cell r="CQ13">
            <v>-1212.4202000461423</v>
          </cell>
          <cell r="CR13">
            <v>-1422.1440567351792</v>
          </cell>
          <cell r="CS13">
            <v>-1439.999504269819</v>
          </cell>
        </row>
        <row r="14">
          <cell r="B14" t="str">
            <v>Total operating expense</v>
          </cell>
          <cell r="C14" t="str">
            <v>OP_COST</v>
          </cell>
          <cell r="D14" t="str">
            <v>USD</v>
          </cell>
          <cell r="G14">
            <v>-59.183339000000004</v>
          </cell>
          <cell r="H14">
            <v>-92.188986999999997</v>
          </cell>
          <cell r="I14">
            <v>-104.666816</v>
          </cell>
          <cell r="J14">
            <v>-126.26115999999999</v>
          </cell>
          <cell r="K14">
            <v>-175.8096716</v>
          </cell>
          <cell r="L14">
            <v>-215.55359799999999</v>
          </cell>
          <cell r="M14">
            <v>-278.167958</v>
          </cell>
          <cell r="N14">
            <v>-382.46550100000002</v>
          </cell>
          <cell r="O14">
            <v>-436.17399999999998</v>
          </cell>
          <cell r="P14">
            <v>-551.86300000000006</v>
          </cell>
          <cell r="Q14">
            <v>-949.32999999999993</v>
          </cell>
          <cell r="R14">
            <v>-1362.8610000000001</v>
          </cell>
          <cell r="S14">
            <v>-2225.6679999999997</v>
          </cell>
          <cell r="T14">
            <v>-3493.299</v>
          </cell>
          <cell r="U14">
            <v>-6038.3780000000006</v>
          </cell>
          <cell r="V14">
            <v>-8926.9431004079106</v>
          </cell>
          <cell r="W14">
            <v>-11030.572367591138</v>
          </cell>
          <cell r="X14">
            <v>-13562.604945446841</v>
          </cell>
          <cell r="Z14">
            <v>-12.567048</v>
          </cell>
          <cell r="AA14">
            <v>-13.141247999999999</v>
          </cell>
          <cell r="AB14">
            <v>-15.348442000000002</v>
          </cell>
          <cell r="AC14">
            <v>-18.126601000000001</v>
          </cell>
          <cell r="AD14">
            <v>-20.554017000000002</v>
          </cell>
          <cell r="AE14">
            <v>-24.592858</v>
          </cell>
          <cell r="AF14">
            <v>-26.840098000000001</v>
          </cell>
          <cell r="AG14">
            <v>-20.202013999999998</v>
          </cell>
          <cell r="AH14">
            <v>-22.921537999999998</v>
          </cell>
          <cell r="AI14">
            <v>-25.402370000000005</v>
          </cell>
          <cell r="AJ14">
            <v>-28.321489999999997</v>
          </cell>
          <cell r="AK14">
            <v>-28.021418000000001</v>
          </cell>
          <cell r="AL14">
            <v>-27.208732999999999</v>
          </cell>
          <cell r="AM14">
            <v>-29.719298000000002</v>
          </cell>
          <cell r="AN14">
            <v>-32.416195999999999</v>
          </cell>
          <cell r="AO14">
            <v>-36.916933</v>
          </cell>
          <cell r="AP14">
            <v>-37.011621999999996</v>
          </cell>
          <cell r="AQ14">
            <v>-42.307870999999999</v>
          </cell>
          <cell r="AR14">
            <v>-45.739401999999998</v>
          </cell>
          <cell r="AS14">
            <v>-50.750776600000002</v>
          </cell>
          <cell r="AT14">
            <v>-51.219188000000003</v>
          </cell>
          <cell r="AU14">
            <v>-50.825319999999998</v>
          </cell>
          <cell r="AV14">
            <v>-55.569795999999997</v>
          </cell>
          <cell r="AW14">
            <v>-57.939294000000004</v>
          </cell>
          <cell r="AX14">
            <v>-64.772174000000007</v>
          </cell>
          <cell r="AY14">
            <v>-66.973844999999997</v>
          </cell>
          <cell r="AZ14">
            <v>-73.581782000000004</v>
          </cell>
          <cell r="BA14">
            <v>-72.840157000000005</v>
          </cell>
          <cell r="BB14">
            <v>-69.124033999999995</v>
          </cell>
          <cell r="BC14">
            <v>-126.02112</v>
          </cell>
          <cell r="BD14">
            <v>-87.214238999999992</v>
          </cell>
          <cell r="BE14">
            <v>-100.10610800000001</v>
          </cell>
          <cell r="BF14">
            <v>-105.27</v>
          </cell>
          <cell r="BG14">
            <v>-100.041</v>
          </cell>
          <cell r="BH14">
            <v>-106.319</v>
          </cell>
          <cell r="BI14">
            <v>-124.54400000000001</v>
          </cell>
          <cell r="BJ14">
            <v>-105.19999999999999</v>
          </cell>
          <cell r="BK14">
            <v>-143.24100000000001</v>
          </cell>
          <cell r="BL14">
            <v>-151.072</v>
          </cell>
          <cell r="BM14">
            <v>-165.35000000000002</v>
          </cell>
          <cell r="BN14">
            <v>-176.18400000000003</v>
          </cell>
          <cell r="BO14">
            <v>-223.53699999999998</v>
          </cell>
          <cell r="BP14">
            <v>-245.078</v>
          </cell>
          <cell r="BQ14">
            <v>-388.53100000000006</v>
          </cell>
          <cell r="BR14">
            <v>-311.99900000000002</v>
          </cell>
          <cell r="BS14">
            <v>-330.18100000000004</v>
          </cell>
          <cell r="BT14">
            <v>-330.80600000000004</v>
          </cell>
          <cell r="BU14">
            <v>-389.875</v>
          </cell>
          <cell r="BV14">
            <v>-411.26199999999994</v>
          </cell>
          <cell r="BW14">
            <v>-503.80699999999996</v>
          </cell>
          <cell r="BX14">
            <v>-625.46100000000001</v>
          </cell>
          <cell r="BY14">
            <v>-685.13799999999992</v>
          </cell>
          <cell r="BZ14">
            <v>-608.34999999999991</v>
          </cell>
          <cell r="CA14">
            <v>-705.67700000000002</v>
          </cell>
          <cell r="CB14">
            <v>-943.8309999999999</v>
          </cell>
          <cell r="CC14">
            <v>-1235.4410000000003</v>
          </cell>
          <cell r="CD14">
            <v>-1161.5620000000001</v>
          </cell>
          <cell r="CE14">
            <v>-1389.6000000000001</v>
          </cell>
          <cell r="CF14">
            <v>-1559.4030000000002</v>
          </cell>
          <cell r="CG14">
            <v>-1927.8130000000001</v>
          </cell>
          <cell r="CH14">
            <v>-1875</v>
          </cell>
          <cell r="CI14">
            <v>-2143.8437854982767</v>
          </cell>
          <cell r="CJ14">
            <v>-2311.6017959619385</v>
          </cell>
          <cell r="CK14">
            <v>-2596.4975189476968</v>
          </cell>
          <cell r="CL14">
            <v>-2295.7823517959646</v>
          </cell>
          <cell r="CM14">
            <v>-2583.9350828122206</v>
          </cell>
          <cell r="CN14">
            <v>-2896.5237336111318</v>
          </cell>
          <cell r="CO14">
            <v>-3254.3311993718198</v>
          </cell>
          <cell r="CP14">
            <v>-2818.0106731447004</v>
          </cell>
          <cell r="CQ14">
            <v>-3182.5756295456131</v>
          </cell>
          <cell r="CR14">
            <v>-3576.7889045818124</v>
          </cell>
          <cell r="CS14">
            <v>-3985.2297381747157</v>
          </cell>
        </row>
        <row r="15">
          <cell r="B15" t="str">
            <v>R&amp;D expense</v>
          </cell>
          <cell r="C15" t="str">
            <v>RD_EXP</v>
          </cell>
          <cell r="D15" t="str">
            <v>USD</v>
          </cell>
          <cell r="G15">
            <v>-4.2811819999999763</v>
          </cell>
          <cell r="H15">
            <v>-7.3097019999999997</v>
          </cell>
          <cell r="I15">
            <v>-12.143088400000035</v>
          </cell>
          <cell r="J15">
            <v>-15.855991999999999</v>
          </cell>
          <cell r="K15">
            <v>-23.349786300000002</v>
          </cell>
          <cell r="L15">
            <v>-28.390024</v>
          </cell>
          <cell r="M15">
            <v>-40.888132999999996</v>
          </cell>
          <cell r="N15">
            <v>-53.599639000000003</v>
          </cell>
          <cell r="O15">
            <v>-76.42</v>
          </cell>
          <cell r="P15">
            <v>-98.478999999999999</v>
          </cell>
          <cell r="Q15">
            <v>-127.18100000000001</v>
          </cell>
          <cell r="R15">
            <v>-146.20699999999999</v>
          </cell>
          <cell r="S15">
            <v>-223.80700000000002</v>
          </cell>
          <cell r="T15">
            <v>-352.47400000000005</v>
          </cell>
          <cell r="U15">
            <v>-590.32799999999997</v>
          </cell>
          <cell r="V15">
            <v>-1046.6133474166072</v>
          </cell>
          <cell r="W15">
            <v>-1108.9999681660108</v>
          </cell>
          <cell r="X15">
            <v>-1249.7832187380359</v>
          </cell>
          <cell r="Z15">
            <v>-0.88542499999997626</v>
          </cell>
          <cell r="AA15">
            <v>-1.029096</v>
          </cell>
          <cell r="AB15">
            <v>-1.154317</v>
          </cell>
          <cell r="AC15">
            <v>-1.2123440000000001</v>
          </cell>
          <cell r="AD15">
            <v>-1.7445109999999999</v>
          </cell>
          <cell r="AE15">
            <v>-1.73078</v>
          </cell>
          <cell r="AF15">
            <v>-1.7446079999999999</v>
          </cell>
          <cell r="AG15">
            <v>-2.0898029999999999</v>
          </cell>
          <cell r="AH15">
            <v>-2.636050400000034</v>
          </cell>
          <cell r="AI15">
            <v>-3.0872060000000001</v>
          </cell>
          <cell r="AJ15">
            <v>-3.295436</v>
          </cell>
          <cell r="AK15">
            <v>-3.124396</v>
          </cell>
          <cell r="AL15">
            <v>-3.2247750000000002</v>
          </cell>
          <cell r="AM15">
            <v>-3.9764659999999998</v>
          </cell>
          <cell r="AN15">
            <v>-4.2244760000000001</v>
          </cell>
          <cell r="AO15">
            <v>-4.430275</v>
          </cell>
          <cell r="AP15">
            <v>-5.1568899999999998</v>
          </cell>
          <cell r="AQ15">
            <v>-5.5188920000000001</v>
          </cell>
          <cell r="AR15">
            <v>-5.9250189999999998</v>
          </cell>
          <cell r="AS15">
            <v>-6.7489853000000002</v>
          </cell>
          <cell r="AT15">
            <v>-7.586074</v>
          </cell>
          <cell r="AU15">
            <v>-6.1338189999999999</v>
          </cell>
          <cell r="AV15">
            <v>-7.983301</v>
          </cell>
          <cell r="AW15">
            <v>-6.6868299999999996</v>
          </cell>
          <cell r="AX15">
            <v>-9.3823889999999999</v>
          </cell>
          <cell r="AY15">
            <v>-9.7602200000000003</v>
          </cell>
          <cell r="AZ15">
            <v>-12.074586</v>
          </cell>
          <cell r="BA15">
            <v>-9.6709379999999996</v>
          </cell>
          <cell r="BB15">
            <v>-12.257198000000001</v>
          </cell>
          <cell r="BC15">
            <v>-11.740807999999999</v>
          </cell>
          <cell r="BD15">
            <v>-13.574467</v>
          </cell>
          <cell r="BE15">
            <v>-16.027166000000001</v>
          </cell>
          <cell r="BF15">
            <v>-17.245000000000001</v>
          </cell>
          <cell r="BG15">
            <v>-19.635999999999999</v>
          </cell>
          <cell r="BH15">
            <v>-17.042000000000002</v>
          </cell>
          <cell r="BI15">
            <v>-22.497</v>
          </cell>
          <cell r="BJ15">
            <v>-21.940999999999999</v>
          </cell>
          <cell r="BK15">
            <v>-24.216000000000001</v>
          </cell>
          <cell r="BL15">
            <v>-26.065999999999999</v>
          </cell>
          <cell r="BM15">
            <v>-26.256</v>
          </cell>
          <cell r="BN15">
            <v>-30.302</v>
          </cell>
          <cell r="BO15">
            <v>-30.338000000000001</v>
          </cell>
          <cell r="BP15">
            <v>-32.380000000000003</v>
          </cell>
          <cell r="BQ15">
            <v>-34.161000000000001</v>
          </cell>
          <cell r="BR15">
            <v>-38.396000000000001</v>
          </cell>
          <cell r="BS15">
            <v>-33.369999999999997</v>
          </cell>
          <cell r="BT15">
            <v>-35.478000000000002</v>
          </cell>
          <cell r="BU15">
            <v>-38.963000000000001</v>
          </cell>
          <cell r="BV15">
            <v>-52.369</v>
          </cell>
          <cell r="BW15">
            <v>-53.923000000000002</v>
          </cell>
          <cell r="BX15">
            <v>-59.494999999999997</v>
          </cell>
          <cell r="BY15">
            <v>-58.02</v>
          </cell>
          <cell r="BZ15">
            <v>-73.435000000000002</v>
          </cell>
          <cell r="CA15">
            <v>-73.254000000000005</v>
          </cell>
          <cell r="CB15">
            <v>-88.796000000000006</v>
          </cell>
          <cell r="CC15">
            <v>-116.989</v>
          </cell>
          <cell r="CD15">
            <v>-126.035</v>
          </cell>
          <cell r="CE15">
            <v>-146.98500000000001</v>
          </cell>
          <cell r="CF15">
            <v>-137.67099999999999</v>
          </cell>
          <cell r="CG15">
            <v>-179.637</v>
          </cell>
          <cell r="CH15">
            <v>-234</v>
          </cell>
          <cell r="CI15">
            <v>-250.02322673563594</v>
          </cell>
          <cell r="CJ15">
            <v>-284.5269878148485</v>
          </cell>
          <cell r="CK15">
            <v>-278.06313286612271</v>
          </cell>
          <cell r="CL15">
            <v>-233.50092441921075</v>
          </cell>
          <cell r="CM15">
            <v>-261.9461509650539</v>
          </cell>
          <cell r="CN15">
            <v>-291.86549019842494</v>
          </cell>
          <cell r="CO15">
            <v>-321.68740258332122</v>
          </cell>
          <cell r="CP15">
            <v>-262.20981283710091</v>
          </cell>
          <cell r="CQ15">
            <v>-295.19923155198848</v>
          </cell>
          <cell r="CR15">
            <v>-330.16996398757061</v>
          </cell>
          <cell r="CS15">
            <v>-362.20421036137589</v>
          </cell>
        </row>
        <row r="16">
          <cell r="B16" t="str">
            <v>ESO expense (pre-tax)</v>
          </cell>
          <cell r="C16" t="str">
            <v>ESO_PRE_TAX</v>
          </cell>
          <cell r="D16" t="str">
            <v>USD</v>
          </cell>
        </row>
        <row r="17">
          <cell r="B17" t="str">
            <v>Other operating income/(expense) (incl. leases)</v>
          </cell>
          <cell r="C17" t="str">
            <v>OTH_OP_INC_EXP</v>
          </cell>
          <cell r="D17" t="str">
            <v>USD</v>
          </cell>
        </row>
        <row r="18">
          <cell r="B18" t="str">
            <v>Total operating expense (incl. D&amp;A)</v>
          </cell>
          <cell r="C18" t="str">
            <v>TOT_OPS_EXP_DDA</v>
          </cell>
          <cell r="D18" t="str">
            <v>USD</v>
          </cell>
          <cell r="G18">
            <v>-63.464520999999976</v>
          </cell>
          <cell r="H18">
            <v>-99.498688999999999</v>
          </cell>
          <cell r="I18">
            <v>-116.80990440000004</v>
          </cell>
          <cell r="J18">
            <v>-142.11715199999998</v>
          </cell>
          <cell r="K18">
            <v>-199.15945790000001</v>
          </cell>
          <cell r="L18">
            <v>-243.943622</v>
          </cell>
          <cell r="M18">
            <v>-319.05609099999998</v>
          </cell>
          <cell r="N18">
            <v>-436.06514000000004</v>
          </cell>
          <cell r="O18">
            <v>-512.59399999999994</v>
          </cell>
          <cell r="P18">
            <v>-650.3420000000001</v>
          </cell>
          <cell r="Q18">
            <v>-1076.511</v>
          </cell>
          <cell r="R18">
            <v>-1509.0680000000002</v>
          </cell>
          <cell r="S18">
            <v>-2449.4749999999995</v>
          </cell>
          <cell r="T18">
            <v>-3845.7730000000001</v>
          </cell>
          <cell r="U18">
            <v>-6628.7060000000001</v>
          </cell>
          <cell r="V18">
            <v>-9973.5564478245178</v>
          </cell>
          <cell r="W18">
            <v>-12139.572335757148</v>
          </cell>
          <cell r="X18">
            <v>-14812.388164184877</v>
          </cell>
          <cell r="Z18">
            <v>-13.452472999999976</v>
          </cell>
          <cell r="AA18">
            <v>-14.170344</v>
          </cell>
          <cell r="AB18">
            <v>-16.502759000000001</v>
          </cell>
          <cell r="AC18">
            <v>-19.338945000000002</v>
          </cell>
          <cell r="AD18">
            <v>-22.298528000000001</v>
          </cell>
          <cell r="AE18">
            <v>-26.323637999999999</v>
          </cell>
          <cell r="AF18">
            <v>-28.584706000000001</v>
          </cell>
          <cell r="AG18">
            <v>-22.291816999999998</v>
          </cell>
          <cell r="AH18">
            <v>-25.557588400000032</v>
          </cell>
          <cell r="AI18">
            <v>-28.489576000000007</v>
          </cell>
          <cell r="AJ18">
            <v>-31.616925999999996</v>
          </cell>
          <cell r="AK18">
            <v>-31.145814000000001</v>
          </cell>
          <cell r="AL18">
            <v>-30.433508</v>
          </cell>
          <cell r="AM18">
            <v>-33.695764000000004</v>
          </cell>
          <cell r="AN18">
            <v>-36.640672000000002</v>
          </cell>
          <cell r="AO18">
            <v>-41.347208000000002</v>
          </cell>
          <cell r="AP18">
            <v>-42.168511999999993</v>
          </cell>
          <cell r="AQ18">
            <v>-47.826763</v>
          </cell>
          <cell r="AR18">
            <v>-51.664420999999997</v>
          </cell>
          <cell r="AS18">
            <v>-57.499761900000003</v>
          </cell>
          <cell r="AT18">
            <v>-58.805261999999999</v>
          </cell>
          <cell r="AU18">
            <v>-56.959139</v>
          </cell>
          <cell r="AV18">
            <v>-63.553096999999994</v>
          </cell>
          <cell r="AW18">
            <v>-64.626124000000004</v>
          </cell>
          <cell r="AX18">
            <v>-74.15456300000001</v>
          </cell>
          <cell r="AY18">
            <v>-76.734065000000001</v>
          </cell>
          <cell r="AZ18">
            <v>-85.656368000000001</v>
          </cell>
          <cell r="BA18">
            <v>-82.511095000000012</v>
          </cell>
          <cell r="BB18">
            <v>-81.381231999999997</v>
          </cell>
          <cell r="BC18">
            <v>-137.76192799999998</v>
          </cell>
          <cell r="BD18">
            <v>-100.78870599999999</v>
          </cell>
          <cell r="BE18">
            <v>-116.133274</v>
          </cell>
          <cell r="BF18">
            <v>-122.515</v>
          </cell>
          <cell r="BG18">
            <v>-119.67699999999999</v>
          </cell>
          <cell r="BH18">
            <v>-123.361</v>
          </cell>
          <cell r="BI18">
            <v>-147.041</v>
          </cell>
          <cell r="BJ18">
            <v>-127.14099999999999</v>
          </cell>
          <cell r="BK18">
            <v>-167.45700000000002</v>
          </cell>
          <cell r="BL18">
            <v>-177.13800000000001</v>
          </cell>
          <cell r="BM18">
            <v>-191.60600000000002</v>
          </cell>
          <cell r="BN18">
            <v>-206.48600000000002</v>
          </cell>
          <cell r="BO18">
            <v>-253.87499999999997</v>
          </cell>
          <cell r="BP18">
            <v>-277.45800000000003</v>
          </cell>
          <cell r="BQ18">
            <v>-422.69200000000006</v>
          </cell>
          <cell r="BR18">
            <v>-350.39500000000004</v>
          </cell>
          <cell r="BS18">
            <v>-363.55100000000004</v>
          </cell>
          <cell r="BT18">
            <v>-366.28400000000005</v>
          </cell>
          <cell r="BU18">
            <v>-428.83800000000002</v>
          </cell>
          <cell r="BV18">
            <v>-463.63099999999997</v>
          </cell>
          <cell r="BW18">
            <v>-557.73</v>
          </cell>
          <cell r="BX18">
            <v>-684.95600000000002</v>
          </cell>
          <cell r="BY18">
            <v>-743.1579999999999</v>
          </cell>
          <cell r="BZ18">
            <v>-681.78499999999985</v>
          </cell>
          <cell r="CA18">
            <v>-778.93100000000004</v>
          </cell>
          <cell r="CB18">
            <v>-1032.627</v>
          </cell>
          <cell r="CC18">
            <v>-1352.4300000000003</v>
          </cell>
          <cell r="CD18">
            <v>-1287.5970000000002</v>
          </cell>
          <cell r="CE18">
            <v>-1536.585</v>
          </cell>
          <cell r="CF18">
            <v>-1697.0740000000003</v>
          </cell>
          <cell r="CG18">
            <v>-2107.4500000000003</v>
          </cell>
          <cell r="CH18">
            <v>-2109</v>
          </cell>
          <cell r="CI18">
            <v>-2393.8670122339126</v>
          </cell>
          <cell r="CJ18">
            <v>-2596.1287837767868</v>
          </cell>
          <cell r="CK18">
            <v>-2874.5606518138193</v>
          </cell>
          <cell r="CL18">
            <v>-2529.2832762151752</v>
          </cell>
          <cell r="CM18">
            <v>-2845.8812337772742</v>
          </cell>
          <cell r="CN18">
            <v>-3188.3892238095568</v>
          </cell>
          <cell r="CO18">
            <v>-3576.0186019551411</v>
          </cell>
          <cell r="CP18">
            <v>-3080.2204859818012</v>
          </cell>
          <cell r="CQ18">
            <v>-3477.7748610976014</v>
          </cell>
          <cell r="CR18">
            <v>-3906.958868569383</v>
          </cell>
          <cell r="CS18">
            <v>-4347.4339485360915</v>
          </cell>
        </row>
        <row r="19">
          <cell r="B19" t="str">
            <v>Total operating expense (excl. D&amp;A)</v>
          </cell>
          <cell r="C19" t="str">
            <v>TOT_OPS_EXP</v>
          </cell>
          <cell r="D19" t="str">
            <v>USD</v>
          </cell>
          <cell r="G19">
            <v>-62.257921999999972</v>
          </cell>
          <cell r="H19">
            <v>-96.163015999999999</v>
          </cell>
          <cell r="I19">
            <v>-112.91615240000003</v>
          </cell>
          <cell r="J19">
            <v>-137.19550199999998</v>
          </cell>
          <cell r="K19">
            <v>-191.89858290000001</v>
          </cell>
          <cell r="L19">
            <v>-234.94362899999999</v>
          </cell>
          <cell r="M19">
            <v>-307.17752599999994</v>
          </cell>
          <cell r="N19">
            <v>-419.11824300000006</v>
          </cell>
          <cell r="O19">
            <v>-489.38499999999993</v>
          </cell>
          <cell r="P19">
            <v>-621.32000000000005</v>
          </cell>
          <cell r="Q19">
            <v>-1035.5900000000001</v>
          </cell>
          <cell r="R19">
            <v>-1463.0680000000002</v>
          </cell>
          <cell r="S19">
            <v>-2376.1549999999993</v>
          </cell>
          <cell r="T19">
            <v>-3740.7809999999999</v>
          </cell>
          <cell r="U19">
            <v>-6424.7640000000001</v>
          </cell>
          <cell r="V19">
            <v>-9573.852284158771</v>
          </cell>
          <cell r="W19">
            <v>-11559.992902292426</v>
          </cell>
          <cell r="X19">
            <v>-14050.075662165056</v>
          </cell>
          <cell r="Z19">
            <v>-13.452472999999976</v>
          </cell>
          <cell r="AA19">
            <v>-14.170344</v>
          </cell>
          <cell r="AB19">
            <v>-15.935891000000002</v>
          </cell>
          <cell r="AC19">
            <v>-18.699214000000005</v>
          </cell>
          <cell r="AD19">
            <v>-21.591078</v>
          </cell>
          <cell r="AE19">
            <v>-25.510385999999997</v>
          </cell>
          <cell r="AF19">
            <v>-27.629558000000003</v>
          </cell>
          <cell r="AG19">
            <v>-21.431993999999996</v>
          </cell>
          <cell r="AH19">
            <v>-24.601097400000032</v>
          </cell>
          <cell r="AI19">
            <v>-27.500685000000008</v>
          </cell>
          <cell r="AJ19">
            <v>-30.603030999999994</v>
          </cell>
          <cell r="AK19">
            <v>-30.211339000000002</v>
          </cell>
          <cell r="AL19">
            <v>-29.486635</v>
          </cell>
          <cell r="AM19">
            <v>-32.455283999999999</v>
          </cell>
          <cell r="AN19">
            <v>-35.233869000000006</v>
          </cell>
          <cell r="AO19">
            <v>-40.019714</v>
          </cell>
          <cell r="AP19">
            <v>-40.634568999999999</v>
          </cell>
          <cell r="AQ19">
            <v>-46.062111000000002</v>
          </cell>
          <cell r="AR19">
            <v>-49.721048000000003</v>
          </cell>
          <cell r="AS19">
            <v>-55.480854900000004</v>
          </cell>
          <cell r="AT19">
            <v>-56.797938000000002</v>
          </cell>
          <cell r="AU19">
            <v>-54.868291999999997</v>
          </cell>
          <cell r="AV19">
            <v>-61.198357999999999</v>
          </cell>
          <cell r="AW19">
            <v>-62.079041000000004</v>
          </cell>
          <cell r="AX19">
            <v>-71.533224000000018</v>
          </cell>
          <cell r="AY19">
            <v>-73.899380999999991</v>
          </cell>
          <cell r="AZ19">
            <v>-82.518999999999991</v>
          </cell>
          <cell r="BA19">
            <v>-79.225921000000014</v>
          </cell>
          <cell r="BB19">
            <v>-77.862131999999988</v>
          </cell>
          <cell r="BC19">
            <v>-133.69775799999996</v>
          </cell>
          <cell r="BD19">
            <v>-96.025815999999992</v>
          </cell>
          <cell r="BE19">
            <v>-111.532537</v>
          </cell>
          <cell r="BF19">
            <v>-117.434</v>
          </cell>
          <cell r="BG19">
            <v>-113.78799999999998</v>
          </cell>
          <cell r="BH19">
            <v>-117.37500000000001</v>
          </cell>
          <cell r="BI19">
            <v>-140.78799999999998</v>
          </cell>
          <cell r="BJ19">
            <v>-120.88899999999998</v>
          </cell>
          <cell r="BK19">
            <v>-160.53100000000001</v>
          </cell>
          <cell r="BL19">
            <v>-169.61800000000002</v>
          </cell>
          <cell r="BM19">
            <v>-183.28200000000001</v>
          </cell>
          <cell r="BN19">
            <v>-197.483</v>
          </cell>
          <cell r="BO19">
            <v>-243.79499999999999</v>
          </cell>
          <cell r="BP19">
            <v>-266.58800000000002</v>
          </cell>
          <cell r="BQ19">
            <v>-411.72400000000005</v>
          </cell>
          <cell r="BR19">
            <v>-339.29500000000002</v>
          </cell>
          <cell r="BS19">
            <v>-352.05100000000004</v>
          </cell>
          <cell r="BT19">
            <v>-354.78400000000005</v>
          </cell>
          <cell r="BU19">
            <v>-416.93799999999999</v>
          </cell>
          <cell r="BV19">
            <v>-447.93699999999995</v>
          </cell>
          <cell r="BW19">
            <v>-540.44900000000007</v>
          </cell>
          <cell r="BX19">
            <v>-665.41300000000001</v>
          </cell>
          <cell r="BY19">
            <v>-722.35599999999988</v>
          </cell>
          <cell r="BZ19">
            <v>-660.23499999999979</v>
          </cell>
          <cell r="CA19">
            <v>-756.27900000000011</v>
          </cell>
          <cell r="CB19">
            <v>-1004.3929999999999</v>
          </cell>
          <cell r="CC19">
            <v>-1319.8740000000003</v>
          </cell>
          <cell r="CD19">
            <v>-1249.181</v>
          </cell>
          <cell r="CE19">
            <v>-1490.4760000000001</v>
          </cell>
          <cell r="CF19">
            <v>-1644.8380000000002</v>
          </cell>
          <cell r="CG19">
            <v>-2040.2690000000002</v>
          </cell>
          <cell r="CH19">
            <v>-2025</v>
          </cell>
          <cell r="CI19">
            <v>-2300.9852054125486</v>
          </cell>
          <cell r="CJ19">
            <v>-2491.1000124694815</v>
          </cell>
          <cell r="CK19">
            <v>-2756.7670662767428</v>
          </cell>
          <cell r="CL19">
            <v>-2398.8705044002081</v>
          </cell>
          <cell r="CM19">
            <v>-2706.9550489729504</v>
          </cell>
          <cell r="CN19">
            <v>-3039.2298476973292</v>
          </cell>
          <cell r="CO19">
            <v>-3414.9375012219375</v>
          </cell>
          <cell r="CP19">
            <v>-2905.6969974337449</v>
          </cell>
          <cell r="CQ19">
            <v>-3294.10884537109</v>
          </cell>
          <cell r="CR19">
            <v>-3711.8023632492782</v>
          </cell>
          <cell r="CS19">
            <v>-4138.4674561109432</v>
          </cell>
        </row>
        <row r="20">
          <cell r="B20" t="str">
            <v>EBITDA</v>
          </cell>
          <cell r="C20" t="str">
            <v>EBITDA_CALC</v>
          </cell>
          <cell r="D20" t="str">
            <v>USD</v>
          </cell>
          <cell r="G20">
            <v>22.868419000000024</v>
          </cell>
          <cell r="H20">
            <v>40.85960399999999</v>
          </cell>
          <cell r="I20">
            <v>59.927468999999988</v>
          </cell>
          <cell r="J20">
            <v>79.520212000000015</v>
          </cell>
          <cell r="K20">
            <v>107.03304210000005</v>
          </cell>
          <cell r="L20">
            <v>138.65786500000002</v>
          </cell>
          <cell r="M20">
            <v>165.41722300000004</v>
          </cell>
          <cell r="N20">
            <v>137.41775799999999</v>
          </cell>
          <cell r="O20">
            <v>162.36200000000002</v>
          </cell>
          <cell r="P20">
            <v>223.07599999999991</v>
          </cell>
          <cell r="Q20">
            <v>181.18899999999985</v>
          </cell>
          <cell r="R20">
            <v>-23.415000000000191</v>
          </cell>
          <cell r="S20">
            <v>-79.84099999999944</v>
          </cell>
          <cell r="T20">
            <v>232.6840000000002</v>
          </cell>
          <cell r="U20">
            <v>644.64499999999953</v>
          </cell>
          <cell r="V20">
            <v>1034.4300901843508</v>
          </cell>
          <cell r="W20">
            <v>1487.0655467194629</v>
          </cell>
          <cell r="X20">
            <v>2076.1594183257275</v>
          </cell>
          <cell r="Z20">
            <v>3.0068640000000251</v>
          </cell>
          <cell r="AA20">
            <v>4.8029440000000001</v>
          </cell>
          <cell r="AB20">
            <v>6.8642389999999978</v>
          </cell>
          <cell r="AC20">
            <v>8.1943719999999942</v>
          </cell>
          <cell r="AD20">
            <v>7.2496520000000011</v>
          </cell>
          <cell r="AE20">
            <v>8.9611220000000031</v>
          </cell>
          <cell r="AF20">
            <v>12.631084999999999</v>
          </cell>
          <cell r="AG20">
            <v>12.017745000000005</v>
          </cell>
          <cell r="AH20">
            <v>7.7214035999999702</v>
          </cell>
          <cell r="AI20">
            <v>13.401113999999989</v>
          </cell>
          <cell r="AJ20">
            <v>19.996245000000009</v>
          </cell>
          <cell r="AK20">
            <v>18.808706399999998</v>
          </cell>
          <cell r="AL20">
            <v>16.451138999999998</v>
          </cell>
          <cell r="AM20">
            <v>20.055047000000002</v>
          </cell>
          <cell r="AN20">
            <v>20.717508999999993</v>
          </cell>
          <cell r="AO20">
            <v>22.296517000000001</v>
          </cell>
          <cell r="AP20">
            <v>20.825099000000002</v>
          </cell>
          <cell r="AQ20">
            <v>23.316048999999992</v>
          </cell>
          <cell r="AR20">
            <v>31.907096000000003</v>
          </cell>
          <cell r="AS20">
            <v>30.984798099999999</v>
          </cell>
          <cell r="AT20">
            <v>26.938068000000001</v>
          </cell>
          <cell r="AU20">
            <v>33.975767000000005</v>
          </cell>
          <cell r="AV20">
            <v>36.068426000000002</v>
          </cell>
          <cell r="AW20">
            <v>41.675603999999993</v>
          </cell>
          <cell r="AX20">
            <v>31.19252299999998</v>
          </cell>
          <cell r="AY20">
            <v>38.284019000000015</v>
          </cell>
          <cell r="AZ20">
            <v>40.536431000000007</v>
          </cell>
          <cell r="BA20">
            <v>55.404249999999976</v>
          </cell>
          <cell r="BB20">
            <v>37.520187000000007</v>
          </cell>
          <cell r="BC20">
            <v>-1.8486189999999567</v>
          </cell>
          <cell r="BD20">
            <v>51.90907900000002</v>
          </cell>
          <cell r="BE20">
            <v>49.837111000000007</v>
          </cell>
          <cell r="BF20">
            <v>30.626000000000005</v>
          </cell>
          <cell r="BG20">
            <v>40.52600000000001</v>
          </cell>
          <cell r="BH20">
            <v>51.265999999999977</v>
          </cell>
          <cell r="BI20">
            <v>39.944000000000017</v>
          </cell>
          <cell r="BJ20">
            <v>36.741000000000014</v>
          </cell>
          <cell r="BK20">
            <v>39.113</v>
          </cell>
          <cell r="BL20">
            <v>61.228999999999985</v>
          </cell>
          <cell r="BM20">
            <v>72.992999999999967</v>
          </cell>
          <cell r="BN20">
            <v>72.317000000000007</v>
          </cell>
          <cell r="BO20">
            <v>40.10499999999999</v>
          </cell>
          <cell r="BP20">
            <v>38.411999999999978</v>
          </cell>
          <cell r="BQ20">
            <v>-53.645000000000039</v>
          </cell>
          <cell r="BR20">
            <v>-18.319000000000017</v>
          </cell>
          <cell r="BS20">
            <v>-16.674000000000035</v>
          </cell>
          <cell r="BT20">
            <v>0.49699999999995725</v>
          </cell>
          <cell r="BU20">
            <v>11.081000000000017</v>
          </cell>
          <cell r="BV20">
            <v>25.833000000000027</v>
          </cell>
          <cell r="BW20">
            <v>4.7929999999998927</v>
          </cell>
          <cell r="BX20">
            <v>-62.382000000000062</v>
          </cell>
          <cell r="BY20">
            <v>-48.084999999999923</v>
          </cell>
          <cell r="BZ20">
            <v>-8.1439999999997781</v>
          </cell>
          <cell r="CA20">
            <v>122.08999999999992</v>
          </cell>
          <cell r="CB20">
            <v>111.30800000000011</v>
          </cell>
          <cell r="CC20">
            <v>7.4299999999998363</v>
          </cell>
          <cell r="CD20">
            <v>129.26</v>
          </cell>
          <cell r="CE20">
            <v>212.27399999999989</v>
          </cell>
          <cell r="CF20">
            <v>212.61399999999981</v>
          </cell>
          <cell r="CG20">
            <v>90.496999999999844</v>
          </cell>
          <cell r="CH20">
            <v>223</v>
          </cell>
          <cell r="CI20">
            <v>294.71359391130818</v>
          </cell>
          <cell r="CJ20">
            <v>324.9729160632487</v>
          </cell>
          <cell r="CK20">
            <v>191.74358020979207</v>
          </cell>
          <cell r="CL20">
            <v>348.19919464932991</v>
          </cell>
          <cell r="CM20">
            <v>374.76437414533029</v>
          </cell>
          <cell r="CN20">
            <v>394.48180169590478</v>
          </cell>
          <cell r="CO20">
            <v>369.62017622890016</v>
          </cell>
          <cell r="CP20">
            <v>477.65542627078275</v>
          </cell>
          <cell r="CQ20">
            <v>514.91349723521307</v>
          </cell>
          <cell r="CR20">
            <v>548.45523659034234</v>
          </cell>
          <cell r="CS20">
            <v>535.13525822939118</v>
          </cell>
        </row>
        <row r="21">
          <cell r="B21" t="str">
            <v>Depreciation</v>
          </cell>
          <cell r="C21" t="str">
            <v>DEPREC</v>
          </cell>
          <cell r="D21" t="str">
            <v>USD</v>
          </cell>
          <cell r="G21">
            <v>-0.93975399999999987</v>
          </cell>
          <cell r="H21">
            <v>-3.4094530000000001</v>
          </cell>
          <cell r="I21">
            <v>-3.1334709999999997</v>
          </cell>
          <cell r="J21">
            <v>-4.0866340000000001</v>
          </cell>
          <cell r="K21">
            <v>-6.6512200000000004</v>
          </cell>
          <cell r="L21">
            <v>-8.6041500000000006</v>
          </cell>
          <cell r="M21">
            <v>-11.988401</v>
          </cell>
          <cell r="N21">
            <v>-16.278199999999998</v>
          </cell>
          <cell r="O21">
            <v>-21.187999999999999</v>
          </cell>
          <cell r="P21">
            <v>-24.071000000000002</v>
          </cell>
          <cell r="Q21">
            <v>-37.599000000000004</v>
          </cell>
          <cell r="R21">
            <v>-43.733999999999995</v>
          </cell>
          <cell r="S21">
            <v>-70.481999999999999</v>
          </cell>
          <cell r="T21">
            <v>-101.88600000000001</v>
          </cell>
          <cell r="U21">
            <v>-200.68299999999999</v>
          </cell>
          <cell r="V21">
            <v>-393.08596529765799</v>
          </cell>
          <cell r="W21">
            <v>-574.08182280181768</v>
          </cell>
          <cell r="X21">
            <v>-757.60443889144904</v>
          </cell>
          <cell r="Z21">
            <v>0</v>
          </cell>
          <cell r="AA21">
            <v>0</v>
          </cell>
          <cell r="AB21">
            <v>-0.4371219999999999</v>
          </cell>
          <cell r="AC21">
            <v>-0.50263199999999997</v>
          </cell>
          <cell r="AD21">
            <v>-0.65420200000000006</v>
          </cell>
          <cell r="AE21">
            <v>-0.59459800000000007</v>
          </cell>
          <cell r="AF21">
            <v>-1.129813</v>
          </cell>
          <cell r="AG21">
            <v>-1.03084</v>
          </cell>
          <cell r="AH21">
            <v>-0.90341500000000008</v>
          </cell>
          <cell r="AI21">
            <v>-0.70400899999999988</v>
          </cell>
          <cell r="AJ21">
            <v>-0.78408199999999995</v>
          </cell>
          <cell r="AK21">
            <v>-0.74196499999999999</v>
          </cell>
          <cell r="AL21">
            <v>-0.7750659999999997</v>
          </cell>
          <cell r="AM21">
            <v>-1.090152</v>
          </cell>
          <cell r="AN21">
            <v>-1.093458</v>
          </cell>
          <cell r="AO21">
            <v>-1.1279580000000002</v>
          </cell>
          <cell r="AP21">
            <v>-1.3221459999999996</v>
          </cell>
          <cell r="AQ21">
            <v>-1.4910180000000002</v>
          </cell>
          <cell r="AR21">
            <v>-2.0824800000000003</v>
          </cell>
          <cell r="AS21">
            <v>-1.755576</v>
          </cell>
          <cell r="AT21">
            <v>-1.7470310000000002</v>
          </cell>
          <cell r="AU21">
            <v>-2.1470609999999999</v>
          </cell>
          <cell r="AV21">
            <v>-2.2342999999999997</v>
          </cell>
          <cell r="AW21">
            <v>-2.4757580000000008</v>
          </cell>
          <cell r="AX21">
            <v>-2.5101040000000001</v>
          </cell>
          <cell r="AY21">
            <v>-2.92333</v>
          </cell>
          <cell r="AZ21">
            <v>-3.0685830000000003</v>
          </cell>
          <cell r="BA21">
            <v>-3.4863840000000001</v>
          </cell>
          <cell r="BB21">
            <v>-3.8146599999999999</v>
          </cell>
          <cell r="BC21">
            <v>-4.0293779999999995</v>
          </cell>
          <cell r="BD21">
            <v>-4.1546099999999999</v>
          </cell>
          <cell r="BE21">
            <v>-4.2795519999999998</v>
          </cell>
          <cell r="BF21">
            <v>-4.8850000000000007</v>
          </cell>
          <cell r="BG21">
            <v>-5.0340000000000007</v>
          </cell>
          <cell r="BH21">
            <v>-5.4629999999999983</v>
          </cell>
          <cell r="BI21">
            <v>-5.806</v>
          </cell>
          <cell r="BJ21">
            <v>-5.2750000000000004</v>
          </cell>
          <cell r="BK21">
            <v>-5.9530000000000003</v>
          </cell>
          <cell r="BL21">
            <v>-6.4380000000000015</v>
          </cell>
          <cell r="BM21">
            <v>-6.4049999999999976</v>
          </cell>
          <cell r="BN21">
            <v>-9.3409999999999993</v>
          </cell>
          <cell r="BO21">
            <v>-8.8489999999999984</v>
          </cell>
          <cell r="BP21">
            <v>-9.4380000000000024</v>
          </cell>
          <cell r="BQ21">
            <v>-9.9710000000000001</v>
          </cell>
          <cell r="BR21">
            <v>-10.487</v>
          </cell>
          <cell r="BS21">
            <v>-11.722999999999999</v>
          </cell>
          <cell r="BT21">
            <v>-10.352</v>
          </cell>
          <cell r="BU21">
            <v>-11.171999999999999</v>
          </cell>
          <cell r="BV21">
            <v>-14.792000000000003</v>
          </cell>
          <cell r="BW21">
            <v>-16.313999999999997</v>
          </cell>
          <cell r="BX21">
            <v>-19.606999999999999</v>
          </cell>
          <cell r="BY21">
            <v>-19.768999999999995</v>
          </cell>
          <cell r="BZ21">
            <v>-22.998999999999999</v>
          </cell>
          <cell r="CA21">
            <v>-21.9</v>
          </cell>
          <cell r="CB21">
            <v>-27.164000000000012</v>
          </cell>
          <cell r="CC21">
            <v>-29.822999999999997</v>
          </cell>
          <cell r="CD21">
            <v>-37.717999999999996</v>
          </cell>
          <cell r="CE21">
            <v>-44.63600000000001</v>
          </cell>
          <cell r="CF21">
            <v>-52.044999999999987</v>
          </cell>
          <cell r="CG21">
            <v>-66.284000000000006</v>
          </cell>
          <cell r="CH21">
            <v>-82.102000000000004</v>
          </cell>
          <cell r="CI21">
            <v>-91.247045056908647</v>
          </cell>
          <cell r="CJ21">
            <v>-103.45615945044354</v>
          </cell>
          <cell r="CK21">
            <v>-116.28076079030581</v>
          </cell>
          <cell r="CL21">
            <v>-128.95746120894856</v>
          </cell>
          <cell r="CM21">
            <v>-137.52620178282015</v>
          </cell>
          <cell r="CN21">
            <v>-147.81261724687334</v>
          </cell>
          <cell r="CO21">
            <v>-159.7855425631756</v>
          </cell>
          <cell r="CP21">
            <v>-173.27718453988857</v>
          </cell>
          <cell r="CQ21">
            <v>-182.46709334949347</v>
          </cell>
          <cell r="CR21">
            <v>-194.00316323286583</v>
          </cell>
          <cell r="CS21">
            <v>-207.85699776920109</v>
          </cell>
        </row>
        <row r="22">
          <cell r="B22" t="str">
            <v>Amortization</v>
          </cell>
          <cell r="C22" t="str">
            <v>GOODWILL_AMORT</v>
          </cell>
          <cell r="D22" t="str">
            <v>USD</v>
          </cell>
          <cell r="G22">
            <v>-0.26684500000000022</v>
          </cell>
          <cell r="H22">
            <v>7.3780000000000179E-2</v>
          </cell>
          <cell r="I22">
            <v>-0.76028099999999998</v>
          </cell>
          <cell r="J22">
            <v>-0.83501599999999998</v>
          </cell>
          <cell r="K22">
            <v>-0.60965500000000006</v>
          </cell>
          <cell r="L22">
            <v>-0.39584300000000017</v>
          </cell>
          <cell r="M22">
            <v>0.10983600000000049</v>
          </cell>
          <cell r="N22">
            <v>-0.66869700000000076</v>
          </cell>
          <cell r="O22">
            <v>-2.0209999999999999</v>
          </cell>
          <cell r="P22">
            <v>-4.9509999999999996</v>
          </cell>
          <cell r="Q22">
            <v>-3.3219999999999992</v>
          </cell>
          <cell r="R22">
            <v>-2.2660000000000018</v>
          </cell>
          <cell r="S22">
            <v>-2.8379999999999974</v>
          </cell>
          <cell r="T22">
            <v>-3.1060000000000016</v>
          </cell>
          <cell r="U22">
            <v>-3.2590000000000003</v>
          </cell>
          <cell r="V22">
            <v>-6.618198368088251</v>
          </cell>
          <cell r="W22">
            <v>-5.4976106629045773</v>
          </cell>
          <cell r="X22">
            <v>-4.7080631283717373</v>
          </cell>
          <cell r="Z22">
            <v>0</v>
          </cell>
          <cell r="AA22">
            <v>0</v>
          </cell>
          <cell r="AB22">
            <v>-0.12974600000000014</v>
          </cell>
          <cell r="AC22">
            <v>-0.13709900000000008</v>
          </cell>
          <cell r="AD22">
            <v>-5.3247999999999962E-2</v>
          </cell>
          <cell r="AE22">
            <v>-0.2186539999999999</v>
          </cell>
          <cell r="AF22">
            <v>0.17466500000000007</v>
          </cell>
          <cell r="AG22">
            <v>0.17101699999999997</v>
          </cell>
          <cell r="AH22">
            <v>-5.3075999999999901E-2</v>
          </cell>
          <cell r="AI22">
            <v>-0.28488200000000008</v>
          </cell>
          <cell r="AJ22">
            <v>-0.22981300000000005</v>
          </cell>
          <cell r="AK22">
            <v>-0.19250999999999996</v>
          </cell>
          <cell r="AL22">
            <v>-0.17180700000000027</v>
          </cell>
          <cell r="AM22">
            <v>-0.15032800000000002</v>
          </cell>
          <cell r="AN22">
            <v>-0.31334499999999998</v>
          </cell>
          <cell r="AO22">
            <v>-0.19953599999999971</v>
          </cell>
          <cell r="AP22">
            <v>-0.21179700000000024</v>
          </cell>
          <cell r="AQ22">
            <v>-0.27363399999999993</v>
          </cell>
          <cell r="AR22">
            <v>0.13910700000000009</v>
          </cell>
          <cell r="AS22">
            <v>-0.26333099999999998</v>
          </cell>
          <cell r="AT22">
            <v>-0.26029299999999989</v>
          </cell>
          <cell r="AU22">
            <v>5.6213999999999764E-2</v>
          </cell>
          <cell r="AV22">
            <v>-0.12043900000000018</v>
          </cell>
          <cell r="AW22">
            <v>-7.1324999999999861E-2</v>
          </cell>
          <cell r="AX22">
            <v>-0.11123499999999975</v>
          </cell>
          <cell r="AY22">
            <v>8.8645999999999781E-2</v>
          </cell>
          <cell r="AZ22">
            <v>-6.8785000000000096E-2</v>
          </cell>
          <cell r="BA22">
            <v>0.20121000000000056</v>
          </cell>
          <cell r="BB22">
            <v>0.29556000000000004</v>
          </cell>
          <cell r="BC22">
            <v>-3.4792000000000378E-2</v>
          </cell>
          <cell r="BD22">
            <v>-0.60827999999999971</v>
          </cell>
          <cell r="BE22">
            <v>-0.32118500000000072</v>
          </cell>
          <cell r="BF22">
            <v>-0.19599999999999973</v>
          </cell>
          <cell r="BG22">
            <v>-0.85499999999999954</v>
          </cell>
          <cell r="BH22">
            <v>-0.52300000000000058</v>
          </cell>
          <cell r="BI22">
            <v>-0.44700000000000006</v>
          </cell>
          <cell r="BJ22">
            <v>-0.97699999999999942</v>
          </cell>
          <cell r="BK22">
            <v>-0.97300000000000075</v>
          </cell>
          <cell r="BL22">
            <v>-1.081999999999999</v>
          </cell>
          <cell r="BM22">
            <v>-1.9190000000000005</v>
          </cell>
          <cell r="BN22">
            <v>0.33799999999999919</v>
          </cell>
          <cell r="BO22">
            <v>-1.2309999999999999</v>
          </cell>
          <cell r="BP22">
            <v>-1.4319999999999986</v>
          </cell>
          <cell r="BQ22">
            <v>-0.99699999999999989</v>
          </cell>
          <cell r="BR22">
            <v>-0.61299999999999955</v>
          </cell>
          <cell r="BS22">
            <v>0.22299999999999898</v>
          </cell>
          <cell r="BT22">
            <v>-1.1479999999999997</v>
          </cell>
          <cell r="BU22">
            <v>-0.72800000000000153</v>
          </cell>
          <cell r="BV22">
            <v>-0.90199999999999747</v>
          </cell>
          <cell r="BW22">
            <v>-0.9670000000000023</v>
          </cell>
          <cell r="BX22">
            <v>6.4000000000000057E-2</v>
          </cell>
          <cell r="BY22">
            <v>-1.0329999999999977</v>
          </cell>
          <cell r="BZ22">
            <v>1.4489999999999981</v>
          </cell>
          <cell r="CA22">
            <v>-0.75199999999999889</v>
          </cell>
          <cell r="CB22">
            <v>-1.0700000000000003</v>
          </cell>
          <cell r="CC22">
            <v>-2.7330000000000005</v>
          </cell>
          <cell r="CD22">
            <v>-0.6980000000000004</v>
          </cell>
          <cell r="CE22">
            <v>-1.472999999999999</v>
          </cell>
          <cell r="CF22">
            <v>-0.19099999999999895</v>
          </cell>
          <cell r="CG22">
            <v>-0.89700000000000202</v>
          </cell>
          <cell r="CH22">
            <v>-1.8979999999999997</v>
          </cell>
          <cell r="CI22">
            <v>-1.6347617644556154</v>
          </cell>
          <cell r="CJ22">
            <v>-1.5726118568619865</v>
          </cell>
          <cell r="CK22">
            <v>-1.5128247467706488</v>
          </cell>
          <cell r="CL22">
            <v>-1.4553106060184884</v>
          </cell>
          <cell r="CM22">
            <v>-1.3999830215039359</v>
          </cell>
          <cell r="CN22">
            <v>-1.3467588653541296</v>
          </cell>
          <cell r="CO22">
            <v>-1.2955581700280234</v>
          </cell>
          <cell r="CP22">
            <v>-1.2463040081677932</v>
          </cell>
          <cell r="CQ22">
            <v>-1.1989223770180146</v>
          </cell>
          <cell r="CR22">
            <v>-1.1533420872389613</v>
          </cell>
          <cell r="CS22">
            <v>-1.1094946559469685</v>
          </cell>
        </row>
        <row r="23">
          <cell r="B23" t="str">
            <v>EBIT, operating profit</v>
          </cell>
          <cell r="C23" t="str">
            <v>EBIT</v>
          </cell>
          <cell r="D23" t="str">
            <v>USD</v>
          </cell>
          <cell r="G23">
            <v>21.66182000000002</v>
          </cell>
          <cell r="H23">
            <v>37.52393099999999</v>
          </cell>
          <cell r="I23">
            <v>56.033716999999982</v>
          </cell>
          <cell r="J23">
            <v>74.598562000000015</v>
          </cell>
          <cell r="K23">
            <v>99.772167100000047</v>
          </cell>
          <cell r="L23">
            <v>129.657872</v>
          </cell>
          <cell r="M23">
            <v>153.538658</v>
          </cell>
          <cell r="N23">
            <v>120.47086100000001</v>
          </cell>
          <cell r="O23">
            <v>139.15300000000002</v>
          </cell>
          <cell r="P23">
            <v>194.05399999999986</v>
          </cell>
          <cell r="Q23">
            <v>140.26800000000003</v>
          </cell>
          <cell r="R23">
            <v>-69.415000000000191</v>
          </cell>
          <cell r="S23">
            <v>-153.1609999999996</v>
          </cell>
          <cell r="T23">
            <v>127.69200000000001</v>
          </cell>
          <cell r="U23">
            <v>440.70299999999952</v>
          </cell>
          <cell r="V23">
            <v>634.72592651860396</v>
          </cell>
          <cell r="W23">
            <v>907.48611325474121</v>
          </cell>
          <cell r="X23">
            <v>1313.8469163059071</v>
          </cell>
          <cell r="Z23">
            <v>3.0068640000000251</v>
          </cell>
          <cell r="AA23">
            <v>4.8029440000000001</v>
          </cell>
          <cell r="AB23">
            <v>6.2973709999999983</v>
          </cell>
          <cell r="AC23">
            <v>7.5546409999999966</v>
          </cell>
          <cell r="AD23">
            <v>6.5422019999999996</v>
          </cell>
          <cell r="AE23">
            <v>8.1478700000000011</v>
          </cell>
          <cell r="AF23">
            <v>11.675937000000001</v>
          </cell>
          <cell r="AG23">
            <v>11.157922000000003</v>
          </cell>
          <cell r="AH23">
            <v>6.7649125999999704</v>
          </cell>
          <cell r="AI23">
            <v>12.41222299999999</v>
          </cell>
          <cell r="AJ23">
            <v>18.982350000000007</v>
          </cell>
          <cell r="AK23">
            <v>17.874231399999999</v>
          </cell>
          <cell r="AL23">
            <v>15.504265999999998</v>
          </cell>
          <cell r="AM23">
            <v>18.814566999999997</v>
          </cell>
          <cell r="AN23">
            <v>19.310705999999996</v>
          </cell>
          <cell r="AO23">
            <v>20.969023</v>
          </cell>
          <cell r="AP23">
            <v>19.291156000000008</v>
          </cell>
          <cell r="AQ23">
            <v>21.551396999999994</v>
          </cell>
          <cell r="AR23">
            <v>29.963723000000009</v>
          </cell>
          <cell r="AS23">
            <v>28.9658911</v>
          </cell>
          <cell r="AT23">
            <v>24.930744000000004</v>
          </cell>
          <cell r="AU23">
            <v>31.884920000000001</v>
          </cell>
          <cell r="AV23">
            <v>33.713687000000007</v>
          </cell>
          <cell r="AW23">
            <v>39.128520999999992</v>
          </cell>
          <cell r="AX23">
            <v>28.571183999999988</v>
          </cell>
          <cell r="AY23">
            <v>35.449335000000005</v>
          </cell>
          <cell r="AZ23">
            <v>37.399062999999998</v>
          </cell>
          <cell r="BA23">
            <v>52.119075999999978</v>
          </cell>
          <cell r="BB23">
            <v>34.001086999999998</v>
          </cell>
          <cell r="BC23">
            <v>-5.9127889999999752</v>
          </cell>
          <cell r="BD23">
            <v>47.146189000000021</v>
          </cell>
          <cell r="BE23">
            <v>45.236374000000012</v>
          </cell>
          <cell r="BF23">
            <v>25.545000000000002</v>
          </cell>
          <cell r="BG23">
            <v>34.637</v>
          </cell>
          <cell r="BH23">
            <v>45.279999999999987</v>
          </cell>
          <cell r="BI23">
            <v>33.691000000000003</v>
          </cell>
          <cell r="BJ23">
            <v>30.489000000000004</v>
          </cell>
          <cell r="BK23">
            <v>32.186999999999983</v>
          </cell>
          <cell r="BL23">
            <v>53.709000000000003</v>
          </cell>
          <cell r="BM23">
            <v>64.668999999999954</v>
          </cell>
          <cell r="BN23">
            <v>63.313999999999993</v>
          </cell>
          <cell r="BO23">
            <v>30.025000000000006</v>
          </cell>
          <cell r="BP23">
            <v>27.541999999999973</v>
          </cell>
          <cell r="BQ23">
            <v>-64.613000000000056</v>
          </cell>
          <cell r="BR23">
            <v>-29.41900000000004</v>
          </cell>
          <cell r="BS23">
            <v>-28.174000000000035</v>
          </cell>
          <cell r="BT23">
            <v>-11.003000000000043</v>
          </cell>
          <cell r="BU23">
            <v>-0.81900000000001683</v>
          </cell>
          <cell r="BV23">
            <v>10.13900000000001</v>
          </cell>
          <cell r="BW23">
            <v>-12.488000000000056</v>
          </cell>
          <cell r="BX23">
            <v>-81.925000000000068</v>
          </cell>
          <cell r="BY23">
            <v>-68.886999999999944</v>
          </cell>
          <cell r="BZ23">
            <v>-29.693999999999846</v>
          </cell>
          <cell r="CA23">
            <v>99.437999999999988</v>
          </cell>
          <cell r="CB23">
            <v>83.074000000000069</v>
          </cell>
          <cell r="CC23">
            <v>-25.126000000000204</v>
          </cell>
          <cell r="CD23">
            <v>90.843999999999824</v>
          </cell>
          <cell r="CE23">
            <v>166.16499999999996</v>
          </cell>
          <cell r="CF23">
            <v>160.3779999999997</v>
          </cell>
          <cell r="CG23">
            <v>23.315999999999804</v>
          </cell>
          <cell r="CH23">
            <v>139</v>
          </cell>
          <cell r="CI23">
            <v>201.8317870899441</v>
          </cell>
          <cell r="CJ23">
            <v>219.9441447559434</v>
          </cell>
          <cell r="CK23">
            <v>73.949994672715547</v>
          </cell>
          <cell r="CL23">
            <v>217.78642283436284</v>
          </cell>
          <cell r="CM23">
            <v>235.83818934100645</v>
          </cell>
          <cell r="CN23">
            <v>245.32242558367716</v>
          </cell>
          <cell r="CO23">
            <v>208.53907549569658</v>
          </cell>
          <cell r="CP23">
            <v>303.13193772272643</v>
          </cell>
          <cell r="CQ23">
            <v>331.24748150870164</v>
          </cell>
          <cell r="CR23">
            <v>353.29873127023757</v>
          </cell>
          <cell r="CS23">
            <v>326.16876580424287</v>
          </cell>
        </row>
        <row r="24">
          <cell r="B24" t="str">
            <v>Interest income</v>
          </cell>
          <cell r="C24" t="str">
            <v>INT_INC_IND</v>
          </cell>
          <cell r="D24" t="str">
            <v>USD</v>
          </cell>
          <cell r="G24">
            <v>1.609402</v>
          </cell>
          <cell r="H24">
            <v>1.8223859999999998</v>
          </cell>
          <cell r="I24">
            <v>2.6924799999999998</v>
          </cell>
          <cell r="J24">
            <v>4.931216</v>
          </cell>
          <cell r="K24">
            <v>9.9058270000000004</v>
          </cell>
          <cell r="L24">
            <v>11.877376</v>
          </cell>
          <cell r="M24">
            <v>10.668592</v>
          </cell>
          <cell r="N24">
            <v>15.335853999999999</v>
          </cell>
          <cell r="O24">
            <v>20.560000000000002</v>
          </cell>
          <cell r="P24">
            <v>35.442</v>
          </cell>
          <cell r="Q24">
            <v>45.900999999999996</v>
          </cell>
          <cell r="R24">
            <v>42.037999999999997</v>
          </cell>
          <cell r="S24">
            <v>113.523</v>
          </cell>
          <cell r="T24">
            <v>102.767</v>
          </cell>
          <cell r="U24">
            <v>137.96199999999999</v>
          </cell>
          <cell r="V24">
            <v>157.38361701827591</v>
          </cell>
          <cell r="W24">
            <v>164.32049748859416</v>
          </cell>
          <cell r="X24">
            <v>162.48133218054159</v>
          </cell>
          <cell r="Z24">
            <v>9.7715999999999997E-2</v>
          </cell>
          <cell r="AA24">
            <v>0.42152200000000001</v>
          </cell>
          <cell r="AB24">
            <v>0.352968</v>
          </cell>
          <cell r="AC24">
            <v>0.73719599999999996</v>
          </cell>
          <cell r="AD24">
            <v>0.74935399999999996</v>
          </cell>
          <cell r="AE24">
            <v>0.27057599999999998</v>
          </cell>
          <cell r="AF24">
            <v>0.33013900000000002</v>
          </cell>
          <cell r="AG24">
            <v>0.47231699999999999</v>
          </cell>
          <cell r="AH24">
            <v>0.92966300000000002</v>
          </cell>
          <cell r="AI24">
            <v>0.60217399999999999</v>
          </cell>
          <cell r="AJ24">
            <v>0.58034300000000005</v>
          </cell>
          <cell r="AK24">
            <v>0.58030000000000004</v>
          </cell>
          <cell r="AL24">
            <v>0.79414200000000001</v>
          </cell>
          <cell r="AM24">
            <v>0.91738799999999998</v>
          </cell>
          <cell r="AN24">
            <v>1.361899</v>
          </cell>
          <cell r="AO24">
            <v>1.8577870000000001</v>
          </cell>
          <cell r="AP24">
            <v>1.8737680000000001</v>
          </cell>
          <cell r="AQ24">
            <v>2.249898</v>
          </cell>
          <cell r="AR24">
            <v>2.9135960000000001</v>
          </cell>
          <cell r="AS24">
            <v>2.8685649999999998</v>
          </cell>
          <cell r="AT24">
            <v>3.0885600000000002</v>
          </cell>
          <cell r="AU24">
            <v>2.9823029999999999</v>
          </cell>
          <cell r="AV24">
            <v>2.925913</v>
          </cell>
          <cell r="AW24">
            <v>2.8805999999999998</v>
          </cell>
          <cell r="AX24">
            <v>3.3940060000000001</v>
          </cell>
          <cell r="AY24">
            <v>2.2023139999999999</v>
          </cell>
          <cell r="AZ24">
            <v>2.7767909999999998</v>
          </cell>
          <cell r="BA24">
            <v>2.2954810000000001</v>
          </cell>
          <cell r="BB24">
            <v>3.0356299999999998</v>
          </cell>
          <cell r="BC24">
            <v>3.5729169999999999</v>
          </cell>
          <cell r="BD24">
            <v>4.3609010000000001</v>
          </cell>
          <cell r="BE24">
            <v>4.3664059999999996</v>
          </cell>
          <cell r="BF24">
            <v>4.3079999999999998</v>
          </cell>
          <cell r="BG24">
            <v>4.6829999999999998</v>
          </cell>
          <cell r="BH24">
            <v>5.7770000000000001</v>
          </cell>
          <cell r="BI24">
            <v>5.7919999999999998</v>
          </cell>
          <cell r="BJ24">
            <v>7.2510000000000003</v>
          </cell>
          <cell r="BK24">
            <v>8.0489999999999995</v>
          </cell>
          <cell r="BL24">
            <v>9.8919999999999995</v>
          </cell>
          <cell r="BM24">
            <v>10.25</v>
          </cell>
          <cell r="BN24">
            <v>12.157</v>
          </cell>
          <cell r="BO24">
            <v>10.663</v>
          </cell>
          <cell r="BP24">
            <v>14.2</v>
          </cell>
          <cell r="BQ24">
            <v>8.8810000000000002</v>
          </cell>
          <cell r="BR24">
            <v>9.1950000000000003</v>
          </cell>
          <cell r="BS24">
            <v>9.9149999999999991</v>
          </cell>
          <cell r="BT24">
            <v>8.6359999999999992</v>
          </cell>
          <cell r="BU24">
            <v>14.292</v>
          </cell>
          <cell r="BV24">
            <v>24.443999999999999</v>
          </cell>
          <cell r="BW24">
            <v>33.683999999999997</v>
          </cell>
          <cell r="BX24">
            <v>28.462</v>
          </cell>
          <cell r="BY24">
            <v>26.933</v>
          </cell>
          <cell r="BZ24">
            <v>36.783999999999999</v>
          </cell>
          <cell r="CA24">
            <v>18.782</v>
          </cell>
          <cell r="CB24">
            <v>24.553000000000001</v>
          </cell>
          <cell r="CC24">
            <v>22.648</v>
          </cell>
          <cell r="CD24">
            <v>25.071000000000002</v>
          </cell>
          <cell r="CE24">
            <v>24.164999999999999</v>
          </cell>
          <cell r="CF24">
            <v>35.351999999999997</v>
          </cell>
          <cell r="CG24">
            <v>53.374000000000002</v>
          </cell>
          <cell r="CH24">
            <v>31</v>
          </cell>
          <cell r="CI24">
            <v>41.798781564703333</v>
          </cell>
          <cell r="CJ24">
            <v>41.200552186031956</v>
          </cell>
          <cell r="CK24">
            <v>43.384283267540638</v>
          </cell>
          <cell r="CL24">
            <v>42.389438043469347</v>
          </cell>
          <cell r="CM24">
            <v>39.151172241028149</v>
          </cell>
          <cell r="CN24">
            <v>39.375314968863705</v>
          </cell>
          <cell r="CO24">
            <v>43.404572235232955</v>
          </cell>
          <cell r="CP24">
            <v>42.056553651923586</v>
          </cell>
          <cell r="CQ24">
            <v>37.201672775625298</v>
          </cell>
          <cell r="CR24">
            <v>37.951654091614387</v>
          </cell>
          <cell r="CS24">
            <v>45.2714516613783</v>
          </cell>
        </row>
        <row r="25">
          <cell r="B25" t="str">
            <v>Interest expense</v>
          </cell>
          <cell r="C25" t="str">
            <v>INT_EXP_IND</v>
          </cell>
          <cell r="D25" t="str">
            <v>USD</v>
          </cell>
          <cell r="G25">
            <v>-2.7378999999999998</v>
          </cell>
          <cell r="H25">
            <v>-8.4424290000000006</v>
          </cell>
          <cell r="I25">
            <v>-13.357555</v>
          </cell>
          <cell r="J25">
            <v>-7.6016709999999996</v>
          </cell>
          <cell r="K25">
            <v>-3.648733</v>
          </cell>
          <cell r="L25">
            <v>-1.138379</v>
          </cell>
          <cell r="M25">
            <v>-2.3559289999999997</v>
          </cell>
          <cell r="N25">
            <v>-11.659357</v>
          </cell>
          <cell r="O25">
            <v>-20.390999999999998</v>
          </cell>
          <cell r="P25">
            <v>-25.606000000000002</v>
          </cell>
          <cell r="Q25">
            <v>-26.469000000000001</v>
          </cell>
          <cell r="R25">
            <v>-56.248000000000005</v>
          </cell>
          <cell r="S25">
            <v>-65.876000000000005</v>
          </cell>
          <cell r="T25">
            <v>-106.69</v>
          </cell>
          <cell r="U25">
            <v>-228.70400000000001</v>
          </cell>
          <cell r="V25">
            <v>-265.87175953236613</v>
          </cell>
          <cell r="W25">
            <v>-279.82901270982148</v>
          </cell>
          <cell r="X25">
            <v>-279.82901270982148</v>
          </cell>
          <cell r="Z25">
            <v>-0.53586100000000003</v>
          </cell>
          <cell r="AA25">
            <v>-0.45178299999999999</v>
          </cell>
          <cell r="AB25">
            <v>-0.700631</v>
          </cell>
          <cell r="AC25">
            <v>-1.049625</v>
          </cell>
          <cell r="AD25">
            <v>-1.3628</v>
          </cell>
          <cell r="AE25">
            <v>-0.95834799999999998</v>
          </cell>
          <cell r="AF25">
            <v>-1.1325240000000001</v>
          </cell>
          <cell r="AG25">
            <v>-4.9887569999999997</v>
          </cell>
          <cell r="AH25">
            <v>-2.5101840000000002</v>
          </cell>
          <cell r="AI25">
            <v>-3.3345889999999998</v>
          </cell>
          <cell r="AJ25">
            <v>-3.87323</v>
          </cell>
          <cell r="AK25">
            <v>-3.6395520000000001</v>
          </cell>
          <cell r="AL25">
            <v>-2.9954179999999999</v>
          </cell>
          <cell r="AM25">
            <v>-3.3559209999999999</v>
          </cell>
          <cell r="AN25">
            <v>-0.56796899999999995</v>
          </cell>
          <cell r="AO25">
            <v>-0.68236300000000005</v>
          </cell>
          <cell r="AP25">
            <v>-0.62895000000000001</v>
          </cell>
          <cell r="AQ25">
            <v>-0.88081900000000002</v>
          </cell>
          <cell r="AR25">
            <v>-1.0528649999999999</v>
          </cell>
          <cell r="AS25">
            <v>-1.0860989999999999</v>
          </cell>
          <cell r="AT25">
            <v>-7.7316999999999997E-2</v>
          </cell>
          <cell r="AU25">
            <v>-0.4743</v>
          </cell>
          <cell r="AV25">
            <v>-0.31286000000000003</v>
          </cell>
          <cell r="AW25">
            <v>-0.27390199999999998</v>
          </cell>
          <cell r="AX25">
            <v>-0.36035200000000001</v>
          </cell>
          <cell r="AY25">
            <v>-0.53166800000000003</v>
          </cell>
          <cell r="AZ25">
            <v>-0.48749599999999998</v>
          </cell>
          <cell r="BA25">
            <v>-0.97641299999999998</v>
          </cell>
          <cell r="BB25">
            <v>-1.02718</v>
          </cell>
          <cell r="BC25">
            <v>-0.77815500000000004</v>
          </cell>
          <cell r="BD25">
            <v>-4.913125</v>
          </cell>
          <cell r="BE25">
            <v>-4.9408969999999997</v>
          </cell>
          <cell r="BF25">
            <v>-4.95</v>
          </cell>
          <cell r="BG25">
            <v>-5.2009999999999996</v>
          </cell>
          <cell r="BH25">
            <v>-6.0110000000000001</v>
          </cell>
          <cell r="BI25">
            <v>-4.2290000000000001</v>
          </cell>
          <cell r="BJ25">
            <v>-5.6840000000000002</v>
          </cell>
          <cell r="BK25">
            <v>-6.6310000000000002</v>
          </cell>
          <cell r="BL25">
            <v>-6.492</v>
          </cell>
          <cell r="BM25">
            <v>-6.7990000000000004</v>
          </cell>
          <cell r="BN25">
            <v>-6.4710000000000001</v>
          </cell>
          <cell r="BO25">
            <v>-6.5060000000000002</v>
          </cell>
          <cell r="BP25">
            <v>-6.7089999999999996</v>
          </cell>
          <cell r="BQ25">
            <v>-6.7830000000000004</v>
          </cell>
          <cell r="BR25">
            <v>-10.734</v>
          </cell>
          <cell r="BS25">
            <v>-13.202</v>
          </cell>
          <cell r="BT25">
            <v>-15.869</v>
          </cell>
          <cell r="BU25">
            <v>-16.443000000000001</v>
          </cell>
          <cell r="BV25">
            <v>-15.558999999999999</v>
          </cell>
          <cell r="BW25">
            <v>-14.679</v>
          </cell>
          <cell r="BX25">
            <v>-14.451000000000001</v>
          </cell>
          <cell r="BY25">
            <v>-21.187000000000001</v>
          </cell>
          <cell r="BZ25">
            <v>-23.584</v>
          </cell>
          <cell r="CA25">
            <v>-26.977</v>
          </cell>
          <cell r="CB25">
            <v>-24.521999999999998</v>
          </cell>
          <cell r="CC25">
            <v>-31.606999999999999</v>
          </cell>
          <cell r="CD25">
            <v>-91.289000000000001</v>
          </cell>
          <cell r="CE25">
            <v>-39.341999999999999</v>
          </cell>
          <cell r="CF25">
            <v>-44.395000000000003</v>
          </cell>
          <cell r="CG25">
            <v>-53.677999999999997</v>
          </cell>
          <cell r="CH25">
            <v>-56</v>
          </cell>
          <cell r="CI25">
            <v>-69.957253177455371</v>
          </cell>
          <cell r="CJ25">
            <v>-69.957253177455371</v>
          </cell>
          <cell r="CK25">
            <v>-69.957253177455371</v>
          </cell>
          <cell r="CL25">
            <v>-69.957253177455371</v>
          </cell>
          <cell r="CM25">
            <v>-69.957253177455371</v>
          </cell>
          <cell r="CN25">
            <v>-69.957253177455371</v>
          </cell>
          <cell r="CO25">
            <v>-69.957253177455371</v>
          </cell>
          <cell r="CP25">
            <v>-69.957253177455371</v>
          </cell>
          <cell r="CQ25">
            <v>-69.957253177455371</v>
          </cell>
          <cell r="CR25">
            <v>-69.957253177455371</v>
          </cell>
          <cell r="CS25">
            <v>-69.957253177455371</v>
          </cell>
        </row>
        <row r="26">
          <cell r="B26" t="str">
            <v>Net interest income/(expense)</v>
          </cell>
          <cell r="C26" t="str">
            <v>NET_INT_EXP</v>
          </cell>
          <cell r="D26" t="str">
            <v>USD</v>
          </cell>
          <cell r="G26">
            <v>-1.1284979999999998</v>
          </cell>
          <cell r="H26">
            <v>-6.6200430000000008</v>
          </cell>
          <cell r="I26">
            <v>-10.665075</v>
          </cell>
          <cell r="J26">
            <v>-2.6704549999999996</v>
          </cell>
          <cell r="K26">
            <v>6.2570940000000004</v>
          </cell>
          <cell r="L26">
            <v>10.738996999999999</v>
          </cell>
          <cell r="M26">
            <v>8.3126630000000006</v>
          </cell>
          <cell r="N26">
            <v>3.6764969999999995</v>
          </cell>
          <cell r="O26">
            <v>0.16900000000000404</v>
          </cell>
          <cell r="P26">
            <v>9.8359999999999985</v>
          </cell>
          <cell r="Q26">
            <v>19.431999999999995</v>
          </cell>
          <cell r="R26">
            <v>-14.210000000000008</v>
          </cell>
          <cell r="S26">
            <v>47.646999999999991</v>
          </cell>
          <cell r="T26">
            <v>-3.9230000000000018</v>
          </cell>
          <cell r="U26">
            <v>-90.742000000000019</v>
          </cell>
          <cell r="V26">
            <v>-108.48814251409021</v>
          </cell>
          <cell r="W26">
            <v>-115.50851522122733</v>
          </cell>
          <cell r="X26">
            <v>-117.3476805292799</v>
          </cell>
          <cell r="Z26">
            <v>-0.43814500000000001</v>
          </cell>
          <cell r="AA26">
            <v>-3.0260999999999982E-2</v>
          </cell>
          <cell r="AB26">
            <v>-0.347663</v>
          </cell>
          <cell r="AC26">
            <v>-0.31242900000000007</v>
          </cell>
          <cell r="AD26">
            <v>-0.61344600000000005</v>
          </cell>
          <cell r="AE26">
            <v>-0.68777200000000005</v>
          </cell>
          <cell r="AF26">
            <v>-0.80238500000000013</v>
          </cell>
          <cell r="AG26">
            <v>-4.5164399999999993</v>
          </cell>
          <cell r="AH26">
            <v>-1.5805210000000001</v>
          </cell>
          <cell r="AI26">
            <v>-2.7324149999999996</v>
          </cell>
          <cell r="AJ26">
            <v>-3.2928869999999999</v>
          </cell>
          <cell r="AK26">
            <v>-3.0592519999999999</v>
          </cell>
          <cell r="AL26">
            <v>-2.201276</v>
          </cell>
          <cell r="AM26">
            <v>-2.4385330000000001</v>
          </cell>
          <cell r="AN26">
            <v>0.79393000000000002</v>
          </cell>
          <cell r="AO26">
            <v>1.175424</v>
          </cell>
          <cell r="AP26">
            <v>1.244818</v>
          </cell>
          <cell r="AQ26">
            <v>1.3690789999999999</v>
          </cell>
          <cell r="AR26">
            <v>1.8607310000000001</v>
          </cell>
          <cell r="AS26">
            <v>1.7824659999999999</v>
          </cell>
          <cell r="AT26">
            <v>3.0112430000000003</v>
          </cell>
          <cell r="AU26">
            <v>2.508003</v>
          </cell>
          <cell r="AV26">
            <v>2.6130529999999998</v>
          </cell>
          <cell r="AW26">
            <v>2.6066979999999997</v>
          </cell>
          <cell r="AX26">
            <v>3.0336540000000003</v>
          </cell>
          <cell r="AY26">
            <v>1.6706459999999999</v>
          </cell>
          <cell r="AZ26">
            <v>2.2892949999999996</v>
          </cell>
          <cell r="BA26">
            <v>1.3190680000000001</v>
          </cell>
          <cell r="BB26">
            <v>2.0084499999999998</v>
          </cell>
          <cell r="BC26">
            <v>2.794762</v>
          </cell>
          <cell r="BD26">
            <v>-0.55222399999999983</v>
          </cell>
          <cell r="BE26">
            <v>-0.57449100000000008</v>
          </cell>
          <cell r="BF26">
            <v>-0.64200000000000035</v>
          </cell>
          <cell r="BG26">
            <v>-0.51799999999999979</v>
          </cell>
          <cell r="BH26">
            <v>-0.23399999999999999</v>
          </cell>
          <cell r="BI26">
            <v>1.5629999999999997</v>
          </cell>
          <cell r="BJ26">
            <v>1.5670000000000002</v>
          </cell>
          <cell r="BK26">
            <v>1.4179999999999993</v>
          </cell>
          <cell r="BL26">
            <v>3.3999999999999995</v>
          </cell>
          <cell r="BM26">
            <v>3.4509999999999996</v>
          </cell>
          <cell r="BN26">
            <v>5.6859999999999999</v>
          </cell>
          <cell r="BO26">
            <v>4.157</v>
          </cell>
          <cell r="BP26">
            <v>7.4909999999999997</v>
          </cell>
          <cell r="BQ26">
            <v>2.0979999999999999</v>
          </cell>
          <cell r="BR26">
            <v>-1.5389999999999997</v>
          </cell>
          <cell r="BS26">
            <v>-3.2870000000000008</v>
          </cell>
          <cell r="BT26">
            <v>-7.2330000000000005</v>
          </cell>
          <cell r="BU26">
            <v>-2.1510000000000016</v>
          </cell>
          <cell r="BV26">
            <v>8.8849999999999998</v>
          </cell>
          <cell r="BW26">
            <v>19.004999999999995</v>
          </cell>
          <cell r="BX26">
            <v>14.010999999999999</v>
          </cell>
          <cell r="BY26">
            <v>5.7459999999999987</v>
          </cell>
          <cell r="BZ26">
            <v>13.2</v>
          </cell>
          <cell r="CA26">
            <v>-8.1950000000000003</v>
          </cell>
          <cell r="CB26">
            <v>3.1000000000002359E-2</v>
          </cell>
          <cell r="CC26">
            <v>-8.9589999999999996</v>
          </cell>
          <cell r="CD26">
            <v>-66.218000000000004</v>
          </cell>
          <cell r="CE26">
            <v>-15.177</v>
          </cell>
          <cell r="CF26">
            <v>-9.0430000000000064</v>
          </cell>
          <cell r="CG26">
            <v>-0.30399999999999494</v>
          </cell>
          <cell r="CH26">
            <v>-25</v>
          </cell>
          <cell r="CI26">
            <v>-28.158471612752038</v>
          </cell>
          <cell r="CJ26">
            <v>-28.756700991423415</v>
          </cell>
          <cell r="CK26">
            <v>-26.572969909914733</v>
          </cell>
          <cell r="CL26">
            <v>-27.567815133986024</v>
          </cell>
          <cell r="CM26">
            <v>-30.806080936427222</v>
          </cell>
          <cell r="CN26">
            <v>-30.581938208591666</v>
          </cell>
          <cell r="CO26">
            <v>-26.552680942222416</v>
          </cell>
          <cell r="CP26">
            <v>-27.900699525531785</v>
          </cell>
          <cell r="CQ26">
            <v>-32.755580401830073</v>
          </cell>
          <cell r="CR26">
            <v>-32.005599085840984</v>
          </cell>
          <cell r="CS26">
            <v>-24.685801516077071</v>
          </cell>
        </row>
        <row r="27">
          <cell r="B27" t="str">
            <v>Income/(loss) from unconsolidated subs &amp; associates</v>
          </cell>
          <cell r="C27" t="str">
            <v>ASSOCIATE</v>
          </cell>
          <cell r="D27" t="str">
            <v>USD</v>
          </cell>
        </row>
        <row r="28">
          <cell r="B28" t="str">
            <v>Profit/(loss) on disposals of assets, pre-tax</v>
          </cell>
          <cell r="C28" t="str">
            <v>PROFIT_ON_DISP</v>
          </cell>
          <cell r="D28" t="str">
            <v>USD</v>
          </cell>
        </row>
        <row r="29">
          <cell r="B29" t="str">
            <v>Other non-ops income/(expense)</v>
          </cell>
          <cell r="C29" t="str">
            <v>OTH_COST_INC</v>
          </cell>
          <cell r="D29" t="str">
            <v>USD</v>
          </cell>
          <cell r="G29">
            <v>-6.1129309999999997</v>
          </cell>
          <cell r="H29">
            <v>-1.4579860000000002</v>
          </cell>
          <cell r="I29">
            <v>-2.6558440000000019</v>
          </cell>
          <cell r="J29">
            <v>-6.244700000000003E-2</v>
          </cell>
          <cell r="K29">
            <v>2.4268980000000004</v>
          </cell>
          <cell r="L29">
            <v>-0.17934199999999997</v>
          </cell>
          <cell r="M29">
            <v>1.2572320000000001</v>
          </cell>
          <cell r="N29">
            <v>-2.3515389999999989</v>
          </cell>
          <cell r="O29">
            <v>11.123999999999999</v>
          </cell>
          <cell r="P29">
            <v>-5.5640000000000001</v>
          </cell>
          <cell r="Q29">
            <v>-21.632000000000001</v>
          </cell>
          <cell r="R29">
            <v>18.240000000000002</v>
          </cell>
          <cell r="S29">
            <v>-1.732</v>
          </cell>
          <cell r="T29">
            <v>-42.454000000000001</v>
          </cell>
          <cell r="U29">
            <v>-117.833</v>
          </cell>
          <cell r="V29">
            <v>-3</v>
          </cell>
          <cell r="W29">
            <v>0</v>
          </cell>
          <cell r="X29">
            <v>0</v>
          </cell>
          <cell r="Z29">
            <v>-0.689411</v>
          </cell>
          <cell r="AA29">
            <v>-2.3608189999999998</v>
          </cell>
          <cell r="AB29">
            <v>-1.7627060000000001</v>
          </cell>
          <cell r="AC29">
            <v>-1.299995</v>
          </cell>
          <cell r="AD29">
            <v>-0.98871500000000001</v>
          </cell>
          <cell r="AE29">
            <v>-2.0503529999999999</v>
          </cell>
          <cell r="AF29">
            <v>-2.608997</v>
          </cell>
          <cell r="AG29">
            <v>4.1900789999999999</v>
          </cell>
          <cell r="AH29">
            <v>1.8781179999999984</v>
          </cell>
          <cell r="AI29">
            <v>-1.3462730000000001</v>
          </cell>
          <cell r="AJ29">
            <v>-3.299938</v>
          </cell>
          <cell r="AK29">
            <v>0.112249</v>
          </cell>
          <cell r="AL29">
            <v>0.39697199999999999</v>
          </cell>
          <cell r="AM29">
            <v>-3.5478000000000003E-2</v>
          </cell>
          <cell r="AN29">
            <v>-0.35421900000000001</v>
          </cell>
          <cell r="AO29">
            <v>-6.9722000000000006E-2</v>
          </cell>
          <cell r="AP29">
            <v>-0.48031099999999993</v>
          </cell>
          <cell r="AQ29">
            <v>-0.46261699999999994</v>
          </cell>
          <cell r="AR29">
            <v>3.2768980000000001</v>
          </cell>
          <cell r="AS29">
            <v>9.2928000000000011E-2</v>
          </cell>
          <cell r="AT29">
            <v>-1.0372299999999999</v>
          </cell>
          <cell r="AU29">
            <v>0.74199899999999996</v>
          </cell>
          <cell r="AV29">
            <v>-0.37323600000000001</v>
          </cell>
          <cell r="AW29">
            <v>0.48912499999999998</v>
          </cell>
          <cell r="AX29">
            <v>-6.2534470000000004</v>
          </cell>
          <cell r="AY29">
            <v>3.6022590000000001</v>
          </cell>
          <cell r="AZ29">
            <v>1.5328850000000001</v>
          </cell>
          <cell r="BA29">
            <v>2.3755350000000002</v>
          </cell>
          <cell r="BB29">
            <v>3.0934710000000001</v>
          </cell>
          <cell r="BC29">
            <v>-15.964572</v>
          </cell>
          <cell r="BD29">
            <v>5.2200800000000003</v>
          </cell>
          <cell r="BE29">
            <v>5.2994820000000002</v>
          </cell>
          <cell r="BF29">
            <v>-8.57</v>
          </cell>
          <cell r="BG29">
            <v>-0.64800000000000002</v>
          </cell>
          <cell r="BH29">
            <v>2.57</v>
          </cell>
          <cell r="BI29">
            <v>17.771999999999998</v>
          </cell>
          <cell r="BJ29">
            <v>5.1470000000000002</v>
          </cell>
          <cell r="BK29">
            <v>-5.3869999999999996</v>
          </cell>
          <cell r="BL29">
            <v>-4.8230000000000004</v>
          </cell>
          <cell r="BM29">
            <v>-0.501</v>
          </cell>
          <cell r="BN29">
            <v>0.66300000000000003</v>
          </cell>
          <cell r="BO29">
            <v>-21.76</v>
          </cell>
          <cell r="BP29">
            <v>1.6220000000000001</v>
          </cell>
          <cell r="BQ29">
            <v>-2.157</v>
          </cell>
          <cell r="BR29">
            <v>5.601</v>
          </cell>
          <cell r="BS29">
            <v>12.577</v>
          </cell>
          <cell r="BT29">
            <v>3.9239999999999999</v>
          </cell>
          <cell r="BU29">
            <v>-3.8620000000000001</v>
          </cell>
          <cell r="BV29">
            <v>-3.669</v>
          </cell>
          <cell r="BW29">
            <v>0.78300000000000003</v>
          </cell>
          <cell r="BX29">
            <v>0.98699999999999999</v>
          </cell>
          <cell r="BY29">
            <v>0.16700000000000001</v>
          </cell>
          <cell r="BZ29">
            <v>-0.186</v>
          </cell>
          <cell r="CA29">
            <v>-1.903</v>
          </cell>
          <cell r="CB29">
            <v>-30.434999999999999</v>
          </cell>
          <cell r="CC29">
            <v>-9.93</v>
          </cell>
          <cell r="CD29">
            <v>-15.089</v>
          </cell>
          <cell r="CE29">
            <v>-12.090999999999999</v>
          </cell>
          <cell r="CF29">
            <v>-25.202000000000002</v>
          </cell>
          <cell r="CG29">
            <v>-65.450999999999993</v>
          </cell>
          <cell r="CH29">
            <v>-3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</row>
        <row r="30">
          <cell r="B30" t="str">
            <v>Pre-tax profit</v>
          </cell>
          <cell r="C30" t="str">
            <v>PT_PROF</v>
          </cell>
          <cell r="D30" t="str">
            <v>USD</v>
          </cell>
          <cell r="G30">
            <v>14.42039100000002</v>
          </cell>
          <cell r="H30">
            <v>29.44590199999999</v>
          </cell>
          <cell r="I30">
            <v>42.712797999999978</v>
          </cell>
          <cell r="J30">
            <v>71.86566000000002</v>
          </cell>
          <cell r="K30">
            <v>108.45615910000005</v>
          </cell>
          <cell r="L30">
            <v>140.21752699999999</v>
          </cell>
          <cell r="M30">
            <v>163.108553</v>
          </cell>
          <cell r="N30">
            <v>121.79581900000001</v>
          </cell>
          <cell r="O30">
            <v>150.44600000000003</v>
          </cell>
          <cell r="P30">
            <v>198.32599999999985</v>
          </cell>
          <cell r="Q30">
            <v>138.06800000000001</v>
          </cell>
          <cell r="R30">
            <v>-65.38500000000019</v>
          </cell>
          <cell r="S30">
            <v>-107.24599999999961</v>
          </cell>
          <cell r="T30">
            <v>81.314999999999998</v>
          </cell>
          <cell r="U30">
            <v>232.1279999999995</v>
          </cell>
          <cell r="V30">
            <v>523.23778400451374</v>
          </cell>
          <cell r="W30">
            <v>791.97759803351391</v>
          </cell>
          <cell r="X30">
            <v>1196.4992357766273</v>
          </cell>
          <cell r="Z30">
            <v>1.8793080000000251</v>
          </cell>
          <cell r="AA30">
            <v>2.4118640000000005</v>
          </cell>
          <cell r="AB30">
            <v>4.1870019999999979</v>
          </cell>
          <cell r="AC30">
            <v>5.9422169999999968</v>
          </cell>
          <cell r="AD30">
            <v>4.940040999999999</v>
          </cell>
          <cell r="AE30">
            <v>5.4097450000000009</v>
          </cell>
          <cell r="AF30">
            <v>8.2645550000000014</v>
          </cell>
          <cell r="AG30">
            <v>10.831561000000004</v>
          </cell>
          <cell r="AH30">
            <v>7.0625095999999683</v>
          </cell>
          <cell r="AI30">
            <v>8.3335349999999906</v>
          </cell>
          <cell r="AJ30">
            <v>12.389525000000008</v>
          </cell>
          <cell r="AK30">
            <v>14.927228399999999</v>
          </cell>
          <cell r="AL30">
            <v>13.699961999999998</v>
          </cell>
          <cell r="AM30">
            <v>16.340555999999996</v>
          </cell>
          <cell r="AN30">
            <v>19.750416999999995</v>
          </cell>
          <cell r="AO30">
            <v>22.074725000000001</v>
          </cell>
          <cell r="AP30">
            <v>20.05566300000001</v>
          </cell>
          <cell r="AQ30">
            <v>22.457858999999996</v>
          </cell>
          <cell r="AR30">
            <v>35.101352000000006</v>
          </cell>
          <cell r="AS30">
            <v>30.8412851</v>
          </cell>
          <cell r="AT30">
            <v>26.904757000000004</v>
          </cell>
          <cell r="AU30">
            <v>35.134922000000003</v>
          </cell>
          <cell r="AV30">
            <v>35.953504000000009</v>
          </cell>
          <cell r="AW30">
            <v>42.224343999999995</v>
          </cell>
          <cell r="AX30">
            <v>25.351390999999989</v>
          </cell>
          <cell r="AY30">
            <v>40.722240000000006</v>
          </cell>
          <cell r="AZ30">
            <v>41.221243000000001</v>
          </cell>
          <cell r="BA30">
            <v>55.813678999999979</v>
          </cell>
          <cell r="BB30">
            <v>39.103007999999996</v>
          </cell>
          <cell r="BC30">
            <v>-19.082598999999973</v>
          </cell>
          <cell r="BD30">
            <v>51.814045000000021</v>
          </cell>
          <cell r="BE30">
            <v>49.961365000000015</v>
          </cell>
          <cell r="BF30">
            <v>16.333000000000002</v>
          </cell>
          <cell r="BG30">
            <v>33.471000000000004</v>
          </cell>
          <cell r="BH30">
            <v>47.615999999999985</v>
          </cell>
          <cell r="BI30">
            <v>53.025999999999996</v>
          </cell>
          <cell r="BJ30">
            <v>37.203000000000003</v>
          </cell>
          <cell r="BK30">
            <v>28.217999999999982</v>
          </cell>
          <cell r="BL30">
            <v>52.286000000000001</v>
          </cell>
          <cell r="BM30">
            <v>67.618999999999957</v>
          </cell>
          <cell r="BN30">
            <v>69.662999999999997</v>
          </cell>
          <cell r="BO30">
            <v>12.422000000000004</v>
          </cell>
          <cell r="BP30">
            <v>36.654999999999973</v>
          </cell>
          <cell r="BQ30">
            <v>-64.672000000000054</v>
          </cell>
          <cell r="BR30">
            <v>-25.357000000000038</v>
          </cell>
          <cell r="BS30">
            <v>-18.884000000000036</v>
          </cell>
          <cell r="BT30">
            <v>-14.312000000000044</v>
          </cell>
          <cell r="BU30">
            <v>-6.8320000000000185</v>
          </cell>
          <cell r="BV30">
            <v>15.355000000000009</v>
          </cell>
          <cell r="BW30">
            <v>7.2999999999999403</v>
          </cell>
          <cell r="BX30">
            <v>-66.927000000000064</v>
          </cell>
          <cell r="BY30">
            <v>-62.973999999999947</v>
          </cell>
          <cell r="BZ30">
            <v>-16.679999999999847</v>
          </cell>
          <cell r="CA30">
            <v>89.339999999999989</v>
          </cell>
          <cell r="CB30">
            <v>52.670000000000073</v>
          </cell>
          <cell r="CC30">
            <v>-44.0150000000002</v>
          </cell>
          <cell r="CD30">
            <v>9.5369999999998214</v>
          </cell>
          <cell r="CE30">
            <v>138.89699999999996</v>
          </cell>
          <cell r="CF30">
            <v>126.1329999999997</v>
          </cell>
          <cell r="CG30">
            <v>-42.439000000000192</v>
          </cell>
          <cell r="CH30">
            <v>111</v>
          </cell>
          <cell r="CI30">
            <v>173.67331547719206</v>
          </cell>
          <cell r="CJ30">
            <v>191.18744376451997</v>
          </cell>
          <cell r="CK30">
            <v>47.377024762800815</v>
          </cell>
          <cell r="CL30">
            <v>190.21860770037682</v>
          </cell>
          <cell r="CM30">
            <v>205.03210840457922</v>
          </cell>
          <cell r="CN30">
            <v>214.74048737508548</v>
          </cell>
          <cell r="CO30">
            <v>181.98639455347416</v>
          </cell>
          <cell r="CP30">
            <v>275.23123819719467</v>
          </cell>
          <cell r="CQ30">
            <v>298.49190110687158</v>
          </cell>
          <cell r="CR30">
            <v>321.2931321843966</v>
          </cell>
          <cell r="CS30">
            <v>301.48296428816582</v>
          </cell>
        </row>
        <row r="31">
          <cell r="A31" t="str">
            <v>Additional Income Statement Items</v>
          </cell>
        </row>
        <row r="32">
          <cell r="B32" t="str">
            <v>Operating lease cost</v>
          </cell>
          <cell r="C32" t="str">
            <v>LEASE_PAY</v>
          </cell>
          <cell r="D32" t="str">
            <v>USD</v>
          </cell>
          <cell r="S32">
            <v>-29515</v>
          </cell>
          <cell r="T32">
            <v>-42508</v>
          </cell>
          <cell r="U32">
            <v>-79631</v>
          </cell>
          <cell r="V32">
            <v>-27000</v>
          </cell>
          <cell r="W32">
            <v>0</v>
          </cell>
          <cell r="X32">
            <v>0</v>
          </cell>
          <cell r="BV32">
            <v>-6477</v>
          </cell>
          <cell r="BW32">
            <v>-7397</v>
          </cell>
          <cell r="BX32">
            <v>-7629</v>
          </cell>
          <cell r="BY32">
            <v>-8012</v>
          </cell>
          <cell r="BZ32">
            <v>-9051</v>
          </cell>
          <cell r="CA32">
            <v>-9670</v>
          </cell>
          <cell r="CB32">
            <v>-11220</v>
          </cell>
          <cell r="CC32">
            <v>-12567</v>
          </cell>
          <cell r="CD32">
            <v>-16105</v>
          </cell>
          <cell r="CE32">
            <v>-18069</v>
          </cell>
          <cell r="CF32">
            <v>-21494</v>
          </cell>
          <cell r="CG32">
            <v>-23963</v>
          </cell>
          <cell r="CH32">
            <v>-27000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</row>
        <row r="33">
          <cell r="B33" t="str">
            <v>Lease payments (deemed interest portion)</v>
          </cell>
          <cell r="C33" t="str">
            <v>LEASE_DEEM_INT</v>
          </cell>
          <cell r="D33" t="str">
            <v>USD</v>
          </cell>
          <cell r="S33">
            <v>-1.5139999999999998</v>
          </cell>
          <cell r="T33">
            <v>-2.4740000000000002</v>
          </cell>
          <cell r="U33">
            <v>-8761</v>
          </cell>
          <cell r="V33">
            <v>-4</v>
          </cell>
          <cell r="W33">
            <v>0</v>
          </cell>
          <cell r="X33">
            <v>0</v>
          </cell>
          <cell r="BV33">
            <v>-0.152</v>
          </cell>
          <cell r="BW33">
            <v>-0.33699999999999997</v>
          </cell>
          <cell r="BX33">
            <v>-0.62100000000000011</v>
          </cell>
          <cell r="BY33">
            <v>-0.68800000000000006</v>
          </cell>
          <cell r="BZ33">
            <v>-0.50800000000000001</v>
          </cell>
          <cell r="CA33">
            <v>-0.38800000000000001</v>
          </cell>
          <cell r="CB33">
            <v>-0.30300000000000005</v>
          </cell>
          <cell r="CC33">
            <v>-1.6140000000000003</v>
          </cell>
          <cell r="CD33">
            <v>-0.83699999999999997</v>
          </cell>
          <cell r="CE33">
            <v>-1.1280000000000001</v>
          </cell>
          <cell r="CF33">
            <v>-3375.0349999999999</v>
          </cell>
          <cell r="CG33">
            <v>-1576.0000000000005</v>
          </cell>
          <cell r="CH33">
            <v>-2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</row>
        <row r="34">
          <cell r="B34" t="str">
            <v>Lease payments (deemed depreciation portion)</v>
          </cell>
          <cell r="C34" t="str">
            <v>LEASE_DEEM_DEPR</v>
          </cell>
          <cell r="D34" t="str">
            <v>USD</v>
          </cell>
          <cell r="S34">
            <v>-3.3120000000000003</v>
          </cell>
          <cell r="T34">
            <v>-5.2870000000000008</v>
          </cell>
          <cell r="U34">
            <v>-13714</v>
          </cell>
          <cell r="V34">
            <v>-6</v>
          </cell>
          <cell r="W34">
            <v>0</v>
          </cell>
          <cell r="X34">
            <v>0</v>
          </cell>
          <cell r="BV34">
            <v>-0.23499999999999999</v>
          </cell>
          <cell r="BW34">
            <v>-0.34899999999999998</v>
          </cell>
          <cell r="BX34">
            <v>-0.44000000000000006</v>
          </cell>
          <cell r="BY34">
            <v>-0.48999999999999988</v>
          </cell>
          <cell r="BZ34">
            <v>-0.51200000000000001</v>
          </cell>
          <cell r="CA34">
            <v>-0.51800000000000002</v>
          </cell>
          <cell r="CB34">
            <v>-0.53400000000000003</v>
          </cell>
          <cell r="CC34">
            <v>-0.91000000000000014</v>
          </cell>
          <cell r="CD34">
            <v>-1.3240000000000001</v>
          </cell>
          <cell r="CE34">
            <v>-2.6550000000000002</v>
          </cell>
          <cell r="CF34">
            <v>-6778.0210000000006</v>
          </cell>
          <cell r="CG34">
            <v>-1978.9999999999986</v>
          </cell>
          <cell r="CH34">
            <v>-4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</row>
        <row r="35">
          <cell r="B35" t="str">
            <v>Gross interest charge</v>
          </cell>
          <cell r="C35" t="str">
            <v>NET_INT_CH</v>
          </cell>
          <cell r="D35" t="str">
            <v>USD</v>
          </cell>
        </row>
        <row r="36">
          <cell r="B36" t="str">
            <v>Income from associates (operating)</v>
          </cell>
          <cell r="C36" t="str">
            <v>ASSOCIATE_OP</v>
          </cell>
          <cell r="D36" t="str">
            <v>USD</v>
          </cell>
        </row>
        <row r="37">
          <cell r="B37" t="str">
            <v>Revenue % USD, net of hedging</v>
          </cell>
          <cell r="C37" t="str">
            <v>REV_PCT_USD_HEDGE</v>
          </cell>
        </row>
        <row r="38">
          <cell r="B38" t="str">
            <v>Revenue % Local Currency, net of hedging</v>
          </cell>
          <cell r="C38" t="str">
            <v>REV_PCT_LOCAL_CUR_HEDGE</v>
          </cell>
        </row>
        <row r="39">
          <cell r="B39" t="str">
            <v>Depreciation ROU assets   (applicable to IFRS cos.)</v>
          </cell>
          <cell r="C39" t="str">
            <v>DEPR_ROU_ASSETS</v>
          </cell>
          <cell r="D39" t="str">
            <v>USD</v>
          </cell>
        </row>
        <row r="40">
          <cell r="B40" t="str">
            <v>Lease interest charge  (applicable to IFRS cos.)</v>
          </cell>
          <cell r="C40" t="str">
            <v>LEASE_INT_CHG</v>
          </cell>
          <cell r="D40" t="str">
            <v>USD</v>
          </cell>
        </row>
        <row r="41">
          <cell r="B41" t="str">
            <v>Lease standard adopted (US GAAP ASC 842/ IFRS 16)</v>
          </cell>
          <cell r="C41" t="str">
            <v>LEASE_ADOPT</v>
          </cell>
          <cell r="E41" t="str">
            <v>Y</v>
          </cell>
        </row>
        <row r="42">
          <cell r="A42" t="str">
            <v>Balance Sheet</v>
          </cell>
        </row>
        <row r="43">
          <cell r="B43" t="str">
            <v>Cash &amp; cash equivalents</v>
          </cell>
          <cell r="C43" t="str">
            <v>CASH_EQ</v>
          </cell>
          <cell r="D43" t="str">
            <v>USD</v>
          </cell>
          <cell r="G43">
            <v>67.977413999999996</v>
          </cell>
          <cell r="H43">
            <v>49.113512</v>
          </cell>
          <cell r="I43">
            <v>64.383587000000006</v>
          </cell>
          <cell r="J43">
            <v>62.173231999999999</v>
          </cell>
          <cell r="K43">
            <v>142.31029699999999</v>
          </cell>
          <cell r="L43">
            <v>195.183807</v>
          </cell>
          <cell r="M43">
            <v>216.87831799999998</v>
          </cell>
          <cell r="N43">
            <v>371.95376499999998</v>
          </cell>
          <cell r="O43">
            <v>368.99299999999999</v>
          </cell>
          <cell r="P43">
            <v>487.46100000000001</v>
          </cell>
          <cell r="Q43">
            <v>597.69200000000001</v>
          </cell>
          <cell r="R43">
            <v>926.23599999999999</v>
          </cell>
          <cell r="S43">
            <v>3048.665</v>
          </cell>
          <cell r="T43">
            <v>3749.53</v>
          </cell>
          <cell r="U43">
            <v>4457.4849999999997</v>
          </cell>
          <cell r="V43">
            <v>4135.5557495901894</v>
          </cell>
          <cell r="W43">
            <v>4248.4887017191522</v>
          </cell>
          <cell r="X43">
            <v>4600.4145209468988</v>
          </cell>
          <cell r="Z43">
            <v>0</v>
          </cell>
          <cell r="AA43">
            <v>16.236407</v>
          </cell>
          <cell r="AB43">
            <v>62.909596999999998</v>
          </cell>
          <cell r="AC43">
            <v>67.977413999999996</v>
          </cell>
          <cell r="AD43">
            <v>51.869590000000002</v>
          </cell>
          <cell r="AE43">
            <v>49.417380000000001</v>
          </cell>
          <cell r="AF43">
            <v>30.892590999999999</v>
          </cell>
          <cell r="AG43">
            <v>49.113512</v>
          </cell>
          <cell r="AH43">
            <v>46.360402999999998</v>
          </cell>
          <cell r="AI43">
            <v>48.022286999999999</v>
          </cell>
          <cell r="AJ43">
            <v>53.199582999999997</v>
          </cell>
          <cell r="AK43">
            <v>64.383587000000006</v>
          </cell>
          <cell r="AL43">
            <v>41.712161000000002</v>
          </cell>
          <cell r="AM43">
            <v>42.84834</v>
          </cell>
          <cell r="AN43">
            <v>51.036352999999998</v>
          </cell>
          <cell r="AO43">
            <v>62.173231999999999</v>
          </cell>
          <cell r="AP43">
            <v>54.147463000000002</v>
          </cell>
          <cell r="AQ43">
            <v>116.634151</v>
          </cell>
          <cell r="AR43">
            <v>126.661911</v>
          </cell>
          <cell r="AS43">
            <v>142.31029699999999</v>
          </cell>
          <cell r="AT43">
            <v>158.59708800000001</v>
          </cell>
          <cell r="AU43">
            <v>170.611906</v>
          </cell>
          <cell r="AV43">
            <v>177.562344</v>
          </cell>
          <cell r="AW43">
            <v>195.183807</v>
          </cell>
          <cell r="AX43">
            <v>197.71290900000002</v>
          </cell>
          <cell r="AY43">
            <v>202.491288</v>
          </cell>
          <cell r="AZ43">
            <v>219.42717299999998</v>
          </cell>
          <cell r="BA43">
            <v>216.87831799999998</v>
          </cell>
          <cell r="BB43">
            <v>218.530393</v>
          </cell>
          <cell r="BC43">
            <v>490.74877300000003</v>
          </cell>
          <cell r="BD43">
            <v>407.34750400000001</v>
          </cell>
          <cell r="BE43">
            <v>371.95376499999998</v>
          </cell>
          <cell r="BF43">
            <v>367.82</v>
          </cell>
          <cell r="BG43">
            <v>337.55200000000002</v>
          </cell>
          <cell r="BH43">
            <v>341.03899999999999</v>
          </cell>
          <cell r="BI43">
            <v>368.99299999999999</v>
          </cell>
          <cell r="BJ43">
            <v>333.64491999999996</v>
          </cell>
          <cell r="BK43">
            <v>391.47768000000002</v>
          </cell>
          <cell r="BL43">
            <v>466.92854999999997</v>
          </cell>
          <cell r="BM43">
            <v>487.46100000000001</v>
          </cell>
          <cell r="BN43">
            <v>550.12296300000003</v>
          </cell>
          <cell r="BO43">
            <v>580.12166000000002</v>
          </cell>
          <cell r="BP43">
            <v>622.36301399999991</v>
          </cell>
          <cell r="BQ43">
            <v>597.69200000000001</v>
          </cell>
          <cell r="BR43">
            <v>509.85699999999997</v>
          </cell>
          <cell r="BS43">
            <v>593.44299999999998</v>
          </cell>
          <cell r="BT43">
            <v>1144.771</v>
          </cell>
          <cell r="BU43">
            <v>926.23599999999999</v>
          </cell>
          <cell r="BV43">
            <v>2954.7179999999998</v>
          </cell>
          <cell r="BW43">
            <v>2917.6760000000004</v>
          </cell>
          <cell r="BX43">
            <v>3183.154</v>
          </cell>
          <cell r="BY43">
            <v>3048.665</v>
          </cell>
          <cell r="BZ43">
            <v>2823.7080000000001</v>
          </cell>
          <cell r="CA43">
            <v>3788.2299999999996</v>
          </cell>
          <cell r="CB43">
            <v>3811.6079999999997</v>
          </cell>
          <cell r="CC43">
            <v>3749.53</v>
          </cell>
          <cell r="CD43">
            <v>2168.4319999999998</v>
          </cell>
          <cell r="CE43">
            <v>2329.4560000000001</v>
          </cell>
          <cell r="CF43">
            <v>2464.4290000000001</v>
          </cell>
          <cell r="CG43">
            <v>4457.4849999999997</v>
          </cell>
          <cell r="CH43">
            <v>3826</v>
          </cell>
          <cell r="CI43">
            <v>3823.7759024779834</v>
          </cell>
          <cell r="CJ43">
            <v>3740.5884464439951</v>
          </cell>
          <cell r="CK43">
            <v>4135.5557495901894</v>
          </cell>
          <cell r="CL43">
            <v>3598.5504938372269</v>
          </cell>
          <cell r="CM43">
            <v>3673.2158464111417</v>
          </cell>
          <cell r="CN43">
            <v>3630.5522297687426</v>
          </cell>
          <cell r="CO43">
            <v>4248.4887017191522</v>
          </cell>
          <cell r="CP43">
            <v>3438.0903321626301</v>
          </cell>
          <cell r="CQ43">
            <v>3555.3383270335885</v>
          </cell>
          <cell r="CR43">
            <v>3545.168104703444</v>
          </cell>
          <cell r="CS43">
            <v>4600.4145209468988</v>
          </cell>
        </row>
        <row r="44">
          <cell r="B44" t="str">
            <v>Accounts receivable</v>
          </cell>
          <cell r="C44" t="str">
            <v>DEBTORS</v>
          </cell>
          <cell r="D44" t="str">
            <v>USD</v>
          </cell>
          <cell r="G44">
            <v>32.374015</v>
          </cell>
          <cell r="H44">
            <v>6.1788080000000001</v>
          </cell>
          <cell r="I44">
            <v>8.6541789999999992</v>
          </cell>
          <cell r="J44">
            <v>18.769691000000002</v>
          </cell>
          <cell r="K44">
            <v>40.670776000000004</v>
          </cell>
          <cell r="L44">
            <v>55.653527999999994</v>
          </cell>
          <cell r="M44">
            <v>77.930110999999997</v>
          </cell>
          <cell r="N44">
            <v>131.83477099999999</v>
          </cell>
          <cell r="O44">
            <v>160.374</v>
          </cell>
          <cell r="P44">
            <v>333.339</v>
          </cell>
          <cell r="Q44">
            <v>549.298</v>
          </cell>
          <cell r="R44">
            <v>395.45100000000002</v>
          </cell>
          <cell r="S44">
            <v>415.41499999999996</v>
          </cell>
          <cell r="T44">
            <v>912.76400000000001</v>
          </cell>
          <cell r="U44">
            <v>1937.5819999999999</v>
          </cell>
          <cell r="V44">
            <v>3506.3359853260904</v>
          </cell>
          <cell r="W44">
            <v>4171.7698660114238</v>
          </cell>
          <cell r="X44">
            <v>4967.2108296899341</v>
          </cell>
          <cell r="Z44">
            <v>0</v>
          </cell>
          <cell r="AA44">
            <v>13.353793</v>
          </cell>
          <cell r="AB44">
            <v>19.716352000000001</v>
          </cell>
          <cell r="AC44">
            <v>32.374015</v>
          </cell>
          <cell r="AD44">
            <v>28.678864000000001</v>
          </cell>
          <cell r="AE44">
            <v>39.602440000000001</v>
          </cell>
          <cell r="AF44">
            <v>40.608683000000006</v>
          </cell>
          <cell r="AG44">
            <v>6.1788080000000001</v>
          </cell>
          <cell r="AH44">
            <v>6.6914540000000002</v>
          </cell>
          <cell r="AI44">
            <v>6.430542</v>
          </cell>
          <cell r="AJ44">
            <v>7.8422020000000003</v>
          </cell>
          <cell r="AK44">
            <v>8.6541789999999992</v>
          </cell>
          <cell r="AL44">
            <v>10.816958</v>
          </cell>
          <cell r="AM44">
            <v>12.403568999999999</v>
          </cell>
          <cell r="AN44">
            <v>15.821176000000001</v>
          </cell>
          <cell r="AO44">
            <v>18.769691000000002</v>
          </cell>
          <cell r="AP44">
            <v>19.080174</v>
          </cell>
          <cell r="AQ44">
            <v>22.894570000000002</v>
          </cell>
          <cell r="AR44">
            <v>28.673498000000002</v>
          </cell>
          <cell r="AS44">
            <v>40.670776000000004</v>
          </cell>
          <cell r="AT44">
            <v>40.302502000000004</v>
          </cell>
          <cell r="AU44">
            <v>44.581634999999999</v>
          </cell>
          <cell r="AV44">
            <v>56.246485000000007</v>
          </cell>
          <cell r="AW44">
            <v>55.653527999999994</v>
          </cell>
          <cell r="AX44">
            <v>61.118161999999998</v>
          </cell>
          <cell r="AY44">
            <v>82.942389000000006</v>
          </cell>
          <cell r="AZ44">
            <v>64.489304000000004</v>
          </cell>
          <cell r="BA44">
            <v>77.930110999999997</v>
          </cell>
          <cell r="BB44">
            <v>84.653793000000007</v>
          </cell>
          <cell r="BC44">
            <v>94.123106000000007</v>
          </cell>
          <cell r="BD44">
            <v>125.71238199999999</v>
          </cell>
          <cell r="BE44">
            <v>131.83477099999999</v>
          </cell>
          <cell r="BF44">
            <v>187.69800000000001</v>
          </cell>
          <cell r="BG44">
            <v>177.09399999999999</v>
          </cell>
          <cell r="BH44">
            <v>242.11700000000002</v>
          </cell>
          <cell r="BI44">
            <v>160.374</v>
          </cell>
          <cell r="BJ44">
            <v>240.78399999999999</v>
          </cell>
          <cell r="BK44">
            <v>255.49200000000002</v>
          </cell>
          <cell r="BL44">
            <v>257.904</v>
          </cell>
          <cell r="BM44">
            <v>333.339</v>
          </cell>
          <cell r="BN44">
            <v>324.709</v>
          </cell>
          <cell r="BO44">
            <v>289.94499999999999</v>
          </cell>
          <cell r="BP44">
            <v>435.447</v>
          </cell>
          <cell r="BQ44">
            <v>549.298</v>
          </cell>
          <cell r="BR44">
            <v>560.09899999999993</v>
          </cell>
          <cell r="BS44">
            <v>335.08399999999995</v>
          </cell>
          <cell r="BT44">
            <v>293.60200000000003</v>
          </cell>
          <cell r="BU44">
            <v>395.45100000000002</v>
          </cell>
          <cell r="BV44">
            <v>342.99200000000002</v>
          </cell>
          <cell r="BW44">
            <v>473.221</v>
          </cell>
          <cell r="BX44">
            <v>324.37900000000002</v>
          </cell>
          <cell r="BY44">
            <v>415.41499999999996</v>
          </cell>
          <cell r="BZ44">
            <v>400.863</v>
          </cell>
          <cell r="CA44">
            <v>689.16200000000003</v>
          </cell>
          <cell r="CB44">
            <v>701.29300000000001</v>
          </cell>
          <cell r="CC44">
            <v>912.76400000000001</v>
          </cell>
          <cell r="CD44">
            <v>948.4849999999999</v>
          </cell>
          <cell r="CE44">
            <v>1259.646</v>
          </cell>
          <cell r="CF44">
            <v>1498.9959999999999</v>
          </cell>
          <cell r="CG44">
            <v>1937.5819999999999</v>
          </cell>
          <cell r="CH44">
            <v>2610</v>
          </cell>
          <cell r="CI44">
            <v>3126.9161240556159</v>
          </cell>
          <cell r="CJ44">
            <v>3296.6649042376371</v>
          </cell>
          <cell r="CK44">
            <v>3506.3359853260904</v>
          </cell>
          <cell r="CL44">
            <v>3115.8147089153972</v>
          </cell>
          <cell r="CM44">
            <v>3552.8712438221833</v>
          </cell>
          <cell r="CN44">
            <v>3807.2461725735493</v>
          </cell>
          <cell r="CO44">
            <v>4171.7698660114238</v>
          </cell>
          <cell r="CP44">
            <v>3650.7884221864424</v>
          </cell>
          <cell r="CQ44">
            <v>4181.1524389140486</v>
          </cell>
          <cell r="CR44">
            <v>4527.4225493969352</v>
          </cell>
          <cell r="CS44">
            <v>4967.2108296899341</v>
          </cell>
        </row>
        <row r="45">
          <cell r="B45" t="str">
            <v>Inventory</v>
          </cell>
          <cell r="C45" t="str">
            <v>STOCKS</v>
          </cell>
          <cell r="D45" t="str">
            <v>USD</v>
          </cell>
        </row>
        <row r="46">
          <cell r="B46" t="str">
            <v>Other current assets</v>
          </cell>
          <cell r="C46" t="str">
            <v>OTH_CUR_ASS</v>
          </cell>
          <cell r="D46" t="str">
            <v>USD</v>
          </cell>
          <cell r="G46">
            <v>0.28347700000000486</v>
          </cell>
          <cell r="H46">
            <v>0.54713799999998969</v>
          </cell>
          <cell r="I46">
            <v>0.5471380000000039</v>
          </cell>
          <cell r="J46">
            <v>20.692284999999984</v>
          </cell>
          <cell r="K46">
            <v>17.264482000000044</v>
          </cell>
          <cell r="L46">
            <v>24.523840000000007</v>
          </cell>
          <cell r="M46">
            <v>31.355805999999973</v>
          </cell>
          <cell r="N46">
            <v>28.961682000000053</v>
          </cell>
          <cell r="O46">
            <v>28.095999999999947</v>
          </cell>
          <cell r="P46">
            <v>48.660999999999831</v>
          </cell>
          <cell r="Q46">
            <v>139.92900000000009</v>
          </cell>
          <cell r="R46">
            <v>189.43600000000004</v>
          </cell>
          <cell r="S46">
            <v>324.77600000000029</v>
          </cell>
          <cell r="T46">
            <v>684.51299999999947</v>
          </cell>
          <cell r="U46">
            <v>1779.9120000000012</v>
          </cell>
          <cell r="V46">
            <v>3056.1187138474443</v>
          </cell>
          <cell r="W46">
            <v>3900.2775316242551</v>
          </cell>
          <cell r="X46">
            <v>4797.948571045752</v>
          </cell>
          <cell r="Z46">
            <v>0</v>
          </cell>
          <cell r="AA46">
            <v>0</v>
          </cell>
          <cell r="AB46">
            <v>0.5908979999999886</v>
          </cell>
          <cell r="AC46">
            <v>0.28347700000000486</v>
          </cell>
          <cell r="AD46">
            <v>1.9821009999999859</v>
          </cell>
          <cell r="AE46">
            <v>0.84108300000000469</v>
          </cell>
          <cell r="AF46">
            <v>0.79368299999999081</v>
          </cell>
          <cell r="AG46">
            <v>0.54713799999998969</v>
          </cell>
          <cell r="AH46">
            <v>0.80417599999999823</v>
          </cell>
          <cell r="AI46">
            <v>0.52662799999999521</v>
          </cell>
          <cell r="AJ46">
            <v>1.0411450000000002</v>
          </cell>
          <cell r="AK46">
            <v>0.5471380000000039</v>
          </cell>
          <cell r="AL46">
            <v>9.366018000000004</v>
          </cell>
          <cell r="AM46">
            <v>12.032489999999996</v>
          </cell>
          <cell r="AN46">
            <v>18.577639999999995</v>
          </cell>
          <cell r="AO46">
            <v>20.692284999999984</v>
          </cell>
          <cell r="AP46">
            <v>20.996825999999999</v>
          </cell>
          <cell r="AQ46">
            <v>19.692995000000025</v>
          </cell>
          <cell r="AR46">
            <v>19.155538000000035</v>
          </cell>
          <cell r="AS46">
            <v>17.264482000000044</v>
          </cell>
          <cell r="AT46">
            <v>18.299572999999981</v>
          </cell>
          <cell r="AU46">
            <v>18.350862999999976</v>
          </cell>
          <cell r="AV46">
            <v>21.102892999999995</v>
          </cell>
          <cell r="AW46">
            <v>24.523840000000007</v>
          </cell>
          <cell r="AX46">
            <v>29.733988000000011</v>
          </cell>
          <cell r="AY46">
            <v>27.565934999999968</v>
          </cell>
          <cell r="AZ46">
            <v>33.832618000000025</v>
          </cell>
          <cell r="BA46">
            <v>31.355805999999973</v>
          </cell>
          <cell r="BB46">
            <v>34.026946000000009</v>
          </cell>
          <cell r="BC46">
            <v>29.344268000000056</v>
          </cell>
          <cell r="BD46">
            <v>36.83174299999996</v>
          </cell>
          <cell r="BE46">
            <v>28.961682000000053</v>
          </cell>
          <cell r="BF46">
            <v>32.657000000000096</v>
          </cell>
          <cell r="BG46">
            <v>32.707999999999913</v>
          </cell>
          <cell r="BH46">
            <v>42.057999999999936</v>
          </cell>
          <cell r="BI46">
            <v>28.095999999999947</v>
          </cell>
          <cell r="BJ46">
            <v>23.810999999999922</v>
          </cell>
          <cell r="BK46">
            <v>22.342999999999961</v>
          </cell>
          <cell r="BL46">
            <v>29.557999999999993</v>
          </cell>
          <cell r="BM46">
            <v>48.660999999999831</v>
          </cell>
          <cell r="BN46">
            <v>55.130000000000109</v>
          </cell>
          <cell r="BO46">
            <v>79.284000000000106</v>
          </cell>
          <cell r="BP46">
            <v>110.346</v>
          </cell>
          <cell r="BQ46">
            <v>139.92900000000009</v>
          </cell>
          <cell r="BR46">
            <v>215.60400000000004</v>
          </cell>
          <cell r="BS46">
            <v>196.56700000000012</v>
          </cell>
          <cell r="BT46">
            <v>163.30600000000004</v>
          </cell>
          <cell r="BU46">
            <v>189.43600000000004</v>
          </cell>
          <cell r="BV46">
            <v>222.74299999999948</v>
          </cell>
          <cell r="BW46">
            <v>285.5349999999994</v>
          </cell>
          <cell r="BX46">
            <v>273.09700000000021</v>
          </cell>
          <cell r="BY46">
            <v>324.77600000000029</v>
          </cell>
          <cell r="BZ46">
            <v>285.70299999999997</v>
          </cell>
          <cell r="CA46">
            <v>277.16200000000026</v>
          </cell>
          <cell r="CB46">
            <v>410.99000000000024</v>
          </cell>
          <cell r="CC46">
            <v>684.51299999999947</v>
          </cell>
          <cell r="CD46">
            <v>783.27400000000034</v>
          </cell>
          <cell r="CE46">
            <v>978.54899999999998</v>
          </cell>
          <cell r="CF46">
            <v>1319.6959999999999</v>
          </cell>
          <cell r="CG46">
            <v>1779.9120000000012</v>
          </cell>
          <cell r="CH46">
            <v>2269</v>
          </cell>
          <cell r="CI46">
            <v>2649.8697555159124</v>
          </cell>
          <cell r="CJ46">
            <v>2983.9436768422565</v>
          </cell>
          <cell r="CK46">
            <v>3056.1187138474443</v>
          </cell>
          <cell r="CL46">
            <v>2851.7318270210872</v>
          </cell>
          <cell r="CM46">
            <v>3131.2413702023059</v>
          </cell>
          <cell r="CN46">
            <v>3621.0740858446611</v>
          </cell>
          <cell r="CO46">
            <v>3900.2775316242551</v>
          </cell>
          <cell r="CP46">
            <v>3493.9584739259681</v>
          </cell>
          <cell r="CQ46">
            <v>3851.5873052920165</v>
          </cell>
          <cell r="CR46">
            <v>4473.7045017834425</v>
          </cell>
          <cell r="CS46">
            <v>4797.948571045752</v>
          </cell>
        </row>
        <row r="47">
          <cell r="B47" t="str">
            <v>Total current assets</v>
          </cell>
          <cell r="C47" t="str">
            <v>CUR_ASS</v>
          </cell>
          <cell r="D47" t="str">
            <v>USD</v>
          </cell>
          <cell r="G47">
            <v>100.634906</v>
          </cell>
          <cell r="H47">
            <v>55.839457999999993</v>
          </cell>
          <cell r="I47">
            <v>73.584904000000009</v>
          </cell>
          <cell r="J47">
            <v>101.63520799999999</v>
          </cell>
          <cell r="K47">
            <v>200.24555500000002</v>
          </cell>
          <cell r="L47">
            <v>275.361175</v>
          </cell>
          <cell r="M47">
            <v>326.16423499999996</v>
          </cell>
          <cell r="N47">
            <v>532.75021800000002</v>
          </cell>
          <cell r="O47">
            <v>557.46299999999997</v>
          </cell>
          <cell r="P47">
            <v>869.4609999999999</v>
          </cell>
          <cell r="Q47">
            <v>1286.9190000000001</v>
          </cell>
          <cell r="R47">
            <v>1511.123</v>
          </cell>
          <cell r="S47">
            <v>3788.8560000000002</v>
          </cell>
          <cell r="T47">
            <v>5346.8069999999998</v>
          </cell>
          <cell r="U47">
            <v>8174.9790000000012</v>
          </cell>
          <cell r="V47">
            <v>10698.010448763724</v>
          </cell>
          <cell r="W47">
            <v>12320.536099354831</v>
          </cell>
          <cell r="X47">
            <v>14365.573921682586</v>
          </cell>
          <cell r="Z47">
            <v>0</v>
          </cell>
          <cell r="AA47">
            <v>29.590200000000003</v>
          </cell>
          <cell r="AB47">
            <v>83.216846999999987</v>
          </cell>
          <cell r="AC47">
            <v>100.634906</v>
          </cell>
          <cell r="AD47">
            <v>82.530554999999993</v>
          </cell>
          <cell r="AE47">
            <v>89.860903000000008</v>
          </cell>
          <cell r="AF47">
            <v>72.294956999999997</v>
          </cell>
          <cell r="AG47">
            <v>55.839457999999993</v>
          </cell>
          <cell r="AH47">
            <v>53.856032999999996</v>
          </cell>
          <cell r="AI47">
            <v>54.979456999999996</v>
          </cell>
          <cell r="AJ47">
            <v>62.082929999999998</v>
          </cell>
          <cell r="AK47">
            <v>73.584904000000009</v>
          </cell>
          <cell r="AL47">
            <v>61.895137000000005</v>
          </cell>
          <cell r="AM47">
            <v>67.284398999999993</v>
          </cell>
          <cell r="AN47">
            <v>85.435169000000002</v>
          </cell>
          <cell r="AO47">
            <v>101.63520799999999</v>
          </cell>
          <cell r="AP47">
            <v>94.224463</v>
          </cell>
          <cell r="AQ47">
            <v>159.22171600000001</v>
          </cell>
          <cell r="AR47">
            <v>174.49094700000003</v>
          </cell>
          <cell r="AS47">
            <v>200.24555500000002</v>
          </cell>
          <cell r="AT47">
            <v>217.199163</v>
          </cell>
          <cell r="AU47">
            <v>233.54440399999999</v>
          </cell>
          <cell r="AV47">
            <v>254.911722</v>
          </cell>
          <cell r="AW47">
            <v>275.361175</v>
          </cell>
          <cell r="AX47">
            <v>288.56505900000002</v>
          </cell>
          <cell r="AY47">
            <v>312.99961199999996</v>
          </cell>
          <cell r="AZ47">
            <v>317.74909500000001</v>
          </cell>
          <cell r="BA47">
            <v>326.16423499999996</v>
          </cell>
          <cell r="BB47">
            <v>337.21113200000002</v>
          </cell>
          <cell r="BC47">
            <v>614.21614700000009</v>
          </cell>
          <cell r="BD47">
            <v>569.89162899999997</v>
          </cell>
          <cell r="BE47">
            <v>532.75021800000002</v>
          </cell>
          <cell r="BF47">
            <v>588.17500000000007</v>
          </cell>
          <cell r="BG47">
            <v>547.35399999999993</v>
          </cell>
          <cell r="BH47">
            <v>625.21399999999994</v>
          </cell>
          <cell r="BI47">
            <v>557.46299999999997</v>
          </cell>
          <cell r="BJ47">
            <v>598.23991999999987</v>
          </cell>
          <cell r="BK47">
            <v>669.31268</v>
          </cell>
          <cell r="BL47">
            <v>754.39054999999996</v>
          </cell>
          <cell r="BM47">
            <v>869.4609999999999</v>
          </cell>
          <cell r="BN47">
            <v>929.96196300000008</v>
          </cell>
          <cell r="BO47">
            <v>949.35066000000006</v>
          </cell>
          <cell r="BP47">
            <v>1168.1560139999999</v>
          </cell>
          <cell r="BQ47">
            <v>1286.9190000000001</v>
          </cell>
          <cell r="BR47">
            <v>1285.56</v>
          </cell>
          <cell r="BS47">
            <v>1125.0940000000001</v>
          </cell>
          <cell r="BT47">
            <v>1601.6790000000001</v>
          </cell>
          <cell r="BU47">
            <v>1511.123</v>
          </cell>
          <cell r="BV47">
            <v>3520.4529999999995</v>
          </cell>
          <cell r="BW47">
            <v>3676.4319999999998</v>
          </cell>
          <cell r="BX47">
            <v>3780.63</v>
          </cell>
          <cell r="BY47">
            <v>3788.8560000000002</v>
          </cell>
          <cell r="BZ47">
            <v>3510.2739999999999</v>
          </cell>
          <cell r="CA47">
            <v>4754.5540000000001</v>
          </cell>
          <cell r="CB47">
            <v>4923.8909999999996</v>
          </cell>
          <cell r="CC47">
            <v>5346.8069999999998</v>
          </cell>
          <cell r="CD47">
            <v>3900.1909999999998</v>
          </cell>
          <cell r="CE47">
            <v>4567.6509999999998</v>
          </cell>
          <cell r="CF47">
            <v>5283.1210000000001</v>
          </cell>
          <cell r="CG47">
            <v>8174.9790000000003</v>
          </cell>
          <cell r="CH47">
            <v>8705</v>
          </cell>
          <cell r="CI47">
            <v>9600.5617820495117</v>
          </cell>
          <cell r="CJ47">
            <v>10021.197027523889</v>
          </cell>
          <cell r="CK47">
            <v>10698.010448763724</v>
          </cell>
          <cell r="CL47">
            <v>9566.0970297737113</v>
          </cell>
          <cell r="CM47">
            <v>10357.32846043563</v>
          </cell>
          <cell r="CN47">
            <v>11058.872488186953</v>
          </cell>
          <cell r="CO47">
            <v>12320.536099354831</v>
          </cell>
          <cell r="CP47">
            <v>10582.837228275041</v>
          </cell>
          <cell r="CQ47">
            <v>11588.078071239654</v>
          </cell>
          <cell r="CR47">
            <v>12546.295155883821</v>
          </cell>
          <cell r="CS47">
            <v>14365.573921682586</v>
          </cell>
        </row>
        <row r="48">
          <cell r="B48" t="str">
            <v>Gross fixed assets, PP&amp;E</v>
          </cell>
          <cell r="C48" t="str">
            <v>GR_FIX_ASS</v>
          </cell>
          <cell r="D48" t="str">
            <v>USD</v>
          </cell>
          <cell r="G48">
            <v>11.209883</v>
          </cell>
          <cell r="H48">
            <v>16.416291999999999</v>
          </cell>
          <cell r="I48">
            <v>19.557879</v>
          </cell>
          <cell r="J48">
            <v>38.513948999999997</v>
          </cell>
          <cell r="K48">
            <v>55.225175999999998</v>
          </cell>
          <cell r="L48">
            <v>70.677829000000003</v>
          </cell>
          <cell r="M48">
            <v>176.31191699999999</v>
          </cell>
          <cell r="N48">
            <v>152.76304400000001</v>
          </cell>
          <cell r="O48">
            <v>164.039208</v>
          </cell>
          <cell r="P48">
            <v>230.73820800000001</v>
          </cell>
          <cell r="Q48">
            <v>258.913208</v>
          </cell>
          <cell r="R48">
            <v>353.42420800000002</v>
          </cell>
          <cell r="S48">
            <v>702.99820799999998</v>
          </cell>
          <cell r="T48">
            <v>1055.076208</v>
          </cell>
          <cell r="U48">
            <v>1829.4032079999999</v>
          </cell>
          <cell r="V48">
            <v>2862.5872098191653</v>
          </cell>
          <cell r="W48">
            <v>3906.3518857401164</v>
          </cell>
          <cell r="X48">
            <v>5196.4506921793791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12.45323</v>
          </cell>
          <cell r="AE48">
            <v>13.991861</v>
          </cell>
          <cell r="AF48">
            <v>15.320160000000001</v>
          </cell>
          <cell r="AG48">
            <v>16.416291999999999</v>
          </cell>
          <cell r="AH48">
            <v>18.109978000000002</v>
          </cell>
          <cell r="AI48">
            <v>18.486038000000001</v>
          </cell>
          <cell r="AJ48">
            <v>19.262149999999998</v>
          </cell>
          <cell r="AK48">
            <v>19.557879</v>
          </cell>
          <cell r="AL48">
            <v>21.647669999999998</v>
          </cell>
          <cell r="AM48">
            <v>23.163920999999998</v>
          </cell>
          <cell r="AN48">
            <v>35.630690000000001</v>
          </cell>
          <cell r="AO48">
            <v>38.513948999999997</v>
          </cell>
          <cell r="AP48">
            <v>41.691334999999995</v>
          </cell>
          <cell r="AQ48">
            <v>51.825789</v>
          </cell>
          <cell r="AR48">
            <v>53.943846999999998</v>
          </cell>
          <cell r="AS48">
            <v>55.225175999999998</v>
          </cell>
          <cell r="AT48">
            <v>59.211542999999999</v>
          </cell>
          <cell r="AU48">
            <v>63.344701999999998</v>
          </cell>
          <cell r="AV48">
            <v>65.693235000000001</v>
          </cell>
          <cell r="AW48">
            <v>70.677829000000003</v>
          </cell>
          <cell r="AX48">
            <v>73.478911000000011</v>
          </cell>
          <cell r="AY48">
            <v>118.4667</v>
          </cell>
          <cell r="AZ48">
            <v>147.62150000000003</v>
          </cell>
          <cell r="BA48">
            <v>176.31191699999999</v>
          </cell>
          <cell r="BB48">
            <v>178.219595</v>
          </cell>
          <cell r="BC48">
            <v>136.56488900000002</v>
          </cell>
          <cell r="BD48">
            <v>140.86559700000001</v>
          </cell>
          <cell r="BE48">
            <v>152.76304400000001</v>
          </cell>
          <cell r="BF48">
            <v>142.04820799999999</v>
          </cell>
          <cell r="BG48">
            <v>153.872208</v>
          </cell>
          <cell r="BH48">
            <v>159.110208</v>
          </cell>
          <cell r="BI48">
            <v>164.039208</v>
          </cell>
          <cell r="BJ48">
            <v>177.61320800000001</v>
          </cell>
          <cell r="BK48">
            <v>198.44220800000002</v>
          </cell>
          <cell r="BL48">
            <v>221.07820800000002</v>
          </cell>
          <cell r="BM48">
            <v>230.73820800000001</v>
          </cell>
          <cell r="BN48">
            <v>247.78620799999999</v>
          </cell>
          <cell r="BO48">
            <v>255.26120800000001</v>
          </cell>
          <cell r="BP48">
            <v>270.206208</v>
          </cell>
          <cell r="BQ48">
            <v>258.913208</v>
          </cell>
          <cell r="BR48">
            <v>277.42220800000001</v>
          </cell>
          <cell r="BS48">
            <v>279.456208</v>
          </cell>
          <cell r="BT48">
            <v>315.05520799999999</v>
          </cell>
          <cell r="BU48">
            <v>353.42420800000002</v>
          </cell>
          <cell r="BV48">
            <v>545.00720799999999</v>
          </cell>
          <cell r="BW48">
            <v>592.76420799999994</v>
          </cell>
          <cell r="BX48">
            <v>634.39920800000004</v>
          </cell>
          <cell r="BY48">
            <v>702.99820799999998</v>
          </cell>
          <cell r="BZ48">
            <v>704.074208</v>
          </cell>
          <cell r="CA48">
            <v>753.0832079999999</v>
          </cell>
          <cell r="CB48">
            <v>858.18920800000001</v>
          </cell>
          <cell r="CC48">
            <v>1055.076208</v>
          </cell>
          <cell r="CD48">
            <v>1201.8492080000001</v>
          </cell>
          <cell r="CE48">
            <v>1457.7822079999999</v>
          </cell>
          <cell r="CF48">
            <v>1586.911208</v>
          </cell>
          <cell r="CG48">
            <v>1829.4032079999999</v>
          </cell>
          <cell r="CH48">
            <v>2151.9632080000001</v>
          </cell>
          <cell r="CI48">
            <v>2372.5976059425275</v>
          </cell>
          <cell r="CJ48">
            <v>2611.9638048678098</v>
          </cell>
          <cell r="CK48">
            <v>2862.5872098191653</v>
          </cell>
          <cell r="CL48">
            <v>3082.3527857431282</v>
          </cell>
          <cell r="CM48">
            <v>3328.8903395925904</v>
          </cell>
          <cell r="CN48">
            <v>3603.5872715440491</v>
          </cell>
          <cell r="CO48">
            <v>3906.3518857401164</v>
          </cell>
          <cell r="CP48">
            <v>4177.0200796364788</v>
          </cell>
          <cell r="CQ48">
            <v>4481.7418670449824</v>
          </cell>
          <cell r="CR48">
            <v>4822.5624750321522</v>
          </cell>
          <cell r="CS48">
            <v>5196.4506921793791</v>
          </cell>
        </row>
        <row r="49">
          <cell r="B49" t="str">
            <v>Accumulated depreciation</v>
          </cell>
          <cell r="C49" t="str">
            <v>ACC_DDA</v>
          </cell>
          <cell r="D49" t="str">
            <v>USD</v>
          </cell>
          <cell r="G49">
            <v>-7.0666789999999997</v>
          </cell>
          <cell r="H49">
            <v>-10.476132</v>
          </cell>
          <cell r="I49">
            <v>-13.609603</v>
          </cell>
          <cell r="J49">
            <v>-17.696236999999996</v>
          </cell>
          <cell r="K49">
            <v>-24.347456999999999</v>
          </cell>
          <cell r="L49">
            <v>-32.951607000000003</v>
          </cell>
          <cell r="M49">
            <v>-44.940008000000006</v>
          </cell>
          <cell r="N49">
            <v>-61.218208000000004</v>
          </cell>
          <cell r="O49">
            <v>-82.406208000000007</v>
          </cell>
          <cell r="P49">
            <v>-106.47720800000002</v>
          </cell>
          <cell r="Q49">
            <v>-144.07620800000001</v>
          </cell>
          <cell r="R49">
            <v>-187.81020800000002</v>
          </cell>
          <cell r="S49">
            <v>-258.29220799999996</v>
          </cell>
          <cell r="T49">
            <v>-360.17820799999993</v>
          </cell>
          <cell r="U49">
            <v>-560.86120800000003</v>
          </cell>
          <cell r="V49">
            <v>-953.94717329765786</v>
          </cell>
          <cell r="W49">
            <v>-1528.0289960994755</v>
          </cell>
          <cell r="X49">
            <v>-2285.6334349909243</v>
          </cell>
          <cell r="Z49">
            <v>0</v>
          </cell>
          <cell r="AD49">
            <v>-7.7208809999999994</v>
          </cell>
          <cell r="AE49">
            <v>-8.3154789999999998</v>
          </cell>
          <cell r="AF49">
            <v>-9.445292000000002</v>
          </cell>
          <cell r="AG49">
            <v>-10.476132</v>
          </cell>
          <cell r="AH49">
            <v>-11.379547000000002</v>
          </cell>
          <cell r="AI49">
            <v>-12.083556000000002</v>
          </cell>
          <cell r="AJ49">
            <v>-12.867637999999999</v>
          </cell>
          <cell r="AK49">
            <v>-13.609603</v>
          </cell>
          <cell r="AL49">
            <v>-14.384668999999999</v>
          </cell>
          <cell r="AM49">
            <v>-15.474820999999999</v>
          </cell>
          <cell r="AN49">
            <v>-16.568279</v>
          </cell>
          <cell r="AO49">
            <v>-17.696236999999996</v>
          </cell>
          <cell r="AP49">
            <v>-19.018382999999996</v>
          </cell>
          <cell r="AQ49">
            <v>-20.509401</v>
          </cell>
          <cell r="AR49">
            <v>-22.591880999999997</v>
          </cell>
          <cell r="AS49">
            <v>-24.347456999999999</v>
          </cell>
          <cell r="AT49">
            <v>-26.094487999999998</v>
          </cell>
          <cell r="AU49">
            <v>-28.241548999999999</v>
          </cell>
          <cell r="AV49">
            <v>-30.475849000000004</v>
          </cell>
          <cell r="AW49">
            <v>-32.951607000000003</v>
          </cell>
          <cell r="AX49">
            <v>-35.461711000000008</v>
          </cell>
          <cell r="AY49">
            <v>-38.385041000000001</v>
          </cell>
          <cell r="AZ49">
            <v>-41.453624000000019</v>
          </cell>
          <cell r="BA49">
            <v>-44.940008000000006</v>
          </cell>
          <cell r="BB49">
            <v>-48.754668000000009</v>
          </cell>
          <cell r="BC49">
            <v>-52.784046000000018</v>
          </cell>
          <cell r="BD49">
            <v>-56.938656000000009</v>
          </cell>
          <cell r="BE49">
            <v>-61.218208000000004</v>
          </cell>
          <cell r="BF49">
            <v>-66.103207999999995</v>
          </cell>
          <cell r="BG49">
            <v>-71.137208000000001</v>
          </cell>
          <cell r="BH49">
            <v>-76.600207999999995</v>
          </cell>
          <cell r="BI49">
            <v>-82.406208000000007</v>
          </cell>
          <cell r="BJ49">
            <v>-87.681208000000012</v>
          </cell>
          <cell r="BK49">
            <v>-93.634208000000015</v>
          </cell>
          <cell r="BL49">
            <v>-100.07220800000002</v>
          </cell>
          <cell r="BM49">
            <v>-106.47720800000002</v>
          </cell>
          <cell r="BN49">
            <v>-115.818208</v>
          </cell>
          <cell r="BO49">
            <v>-124.66720800000002</v>
          </cell>
          <cell r="BP49">
            <v>-134.105208</v>
          </cell>
          <cell r="BQ49">
            <v>-144.07620800000001</v>
          </cell>
          <cell r="BR49">
            <v>-154.56320800000003</v>
          </cell>
          <cell r="BS49">
            <v>-166.28620799999999</v>
          </cell>
          <cell r="BT49">
            <v>-176.63820799999999</v>
          </cell>
          <cell r="BU49">
            <v>-187.81020800000002</v>
          </cell>
          <cell r="BV49">
            <v>-202.60220800000002</v>
          </cell>
          <cell r="BW49">
            <v>-218.91620799999998</v>
          </cell>
          <cell r="BX49">
            <v>-238.52320800000007</v>
          </cell>
          <cell r="BY49">
            <v>-258.29220799999996</v>
          </cell>
          <cell r="BZ49">
            <v>-281.29120799999998</v>
          </cell>
          <cell r="CA49">
            <v>-303.1912079999999</v>
          </cell>
          <cell r="CB49">
            <v>-330.35520800000006</v>
          </cell>
          <cell r="CC49">
            <v>-360.17820799999993</v>
          </cell>
          <cell r="CD49">
            <v>-397.89620800000012</v>
          </cell>
          <cell r="CE49">
            <v>-442.53220799999986</v>
          </cell>
          <cell r="CF49">
            <v>-494.57720799999993</v>
          </cell>
          <cell r="CG49">
            <v>-560.86120800000003</v>
          </cell>
          <cell r="CH49">
            <v>-642.96320800000012</v>
          </cell>
          <cell r="CI49">
            <v>-734.21025305690819</v>
          </cell>
          <cell r="CJ49">
            <v>-837.66641250735211</v>
          </cell>
          <cell r="CK49">
            <v>-953.94717329765786</v>
          </cell>
          <cell r="CL49">
            <v>-1082.9046345066065</v>
          </cell>
          <cell r="CM49">
            <v>-1220.4308362894267</v>
          </cell>
          <cell r="CN49">
            <v>-1368.2434535363</v>
          </cell>
          <cell r="CO49">
            <v>-1528.0289960994755</v>
          </cell>
          <cell r="CP49">
            <v>-1701.3061806393644</v>
          </cell>
          <cell r="CQ49">
            <v>-1883.7732739888579</v>
          </cell>
          <cell r="CR49">
            <v>-2077.7764372217234</v>
          </cell>
          <cell r="CS49">
            <v>-2285.6334349909243</v>
          </cell>
        </row>
        <row r="50">
          <cell r="B50" t="str">
            <v>Net PP&amp;E</v>
          </cell>
          <cell r="C50" t="str">
            <v>NET_FIX_ASS</v>
          </cell>
          <cell r="D50" t="str">
            <v>USD</v>
          </cell>
          <cell r="G50">
            <v>4.1432039999999999</v>
          </cell>
          <cell r="H50">
            <v>5.9401599999999997</v>
          </cell>
          <cell r="I50">
            <v>5.9482759999999999</v>
          </cell>
          <cell r="J50">
            <v>20.817712</v>
          </cell>
          <cell r="K50">
            <v>30.877718999999999</v>
          </cell>
          <cell r="L50">
            <v>37.726222</v>
          </cell>
          <cell r="M50">
            <v>131.37190899999999</v>
          </cell>
          <cell r="N50">
            <v>91.544836000000004</v>
          </cell>
          <cell r="O50">
            <v>81.632999999999996</v>
          </cell>
          <cell r="P50">
            <v>124.261</v>
          </cell>
          <cell r="Q50">
            <v>114.837</v>
          </cell>
          <cell r="R50">
            <v>165.614</v>
          </cell>
          <cell r="S50">
            <v>444.70600000000002</v>
          </cell>
          <cell r="T50">
            <v>694.89800000000002</v>
          </cell>
          <cell r="U50">
            <v>1268.5419999999999</v>
          </cell>
          <cell r="V50">
            <v>1908.6400365215075</v>
          </cell>
          <cell r="W50">
            <v>2378.3228896406408</v>
          </cell>
          <cell r="X50">
            <v>2910.8172571884547</v>
          </cell>
          <cell r="Z50">
            <v>0</v>
          </cell>
          <cell r="AA50">
            <v>4.0170320000000004</v>
          </cell>
          <cell r="AB50">
            <v>4.171087</v>
          </cell>
          <cell r="AC50">
            <v>4.1432039999999999</v>
          </cell>
          <cell r="AD50">
            <v>4.7323490000000001</v>
          </cell>
          <cell r="AE50">
            <v>5.6763820000000003</v>
          </cell>
          <cell r="AF50">
            <v>5.8748680000000002</v>
          </cell>
          <cell r="AG50">
            <v>5.9401599999999997</v>
          </cell>
          <cell r="AH50">
            <v>6.7304310000000003</v>
          </cell>
          <cell r="AI50">
            <v>6.402482</v>
          </cell>
          <cell r="AJ50">
            <v>6.3945119999999998</v>
          </cell>
          <cell r="AK50">
            <v>5.9482759999999999</v>
          </cell>
          <cell r="AL50">
            <v>7.263001</v>
          </cell>
          <cell r="AM50">
            <v>7.6890999999999998</v>
          </cell>
          <cell r="AN50">
            <v>19.062411000000001</v>
          </cell>
          <cell r="AO50">
            <v>20.817712</v>
          </cell>
          <cell r="AP50">
            <v>22.672951999999999</v>
          </cell>
          <cell r="AQ50">
            <v>31.316388</v>
          </cell>
          <cell r="AR50">
            <v>31.351966000000001</v>
          </cell>
          <cell r="AS50">
            <v>30.877718999999999</v>
          </cell>
          <cell r="AT50">
            <v>33.117055000000001</v>
          </cell>
          <cell r="AU50">
            <v>35.103152999999999</v>
          </cell>
          <cell r="AV50">
            <v>35.217385999999998</v>
          </cell>
          <cell r="AW50">
            <v>37.726222</v>
          </cell>
          <cell r="AX50">
            <v>38.017200000000003</v>
          </cell>
          <cell r="AY50">
            <v>80.081659000000002</v>
          </cell>
          <cell r="AZ50">
            <v>106.16787600000001</v>
          </cell>
          <cell r="BA50">
            <v>131.37190899999999</v>
          </cell>
          <cell r="BB50">
            <v>129.46492699999999</v>
          </cell>
          <cell r="BC50">
            <v>83.780843000000004</v>
          </cell>
          <cell r="BD50">
            <v>83.926940999999999</v>
          </cell>
          <cell r="BE50">
            <v>91.544836000000004</v>
          </cell>
          <cell r="BF50">
            <v>75.944999999999993</v>
          </cell>
          <cell r="BG50">
            <v>82.734999999999999</v>
          </cell>
          <cell r="BH50">
            <v>82.51</v>
          </cell>
          <cell r="BI50">
            <v>81.632999999999996</v>
          </cell>
          <cell r="BJ50">
            <v>89.932000000000002</v>
          </cell>
          <cell r="BK50">
            <v>104.80800000000001</v>
          </cell>
          <cell r="BL50">
            <v>121.006</v>
          </cell>
          <cell r="BM50">
            <v>124.261</v>
          </cell>
          <cell r="BN50">
            <v>131.96799999999999</v>
          </cell>
          <cell r="BO50">
            <v>130.59399999999999</v>
          </cell>
          <cell r="BP50">
            <v>136.101</v>
          </cell>
          <cell r="BQ50">
            <v>114.837</v>
          </cell>
          <cell r="BR50">
            <v>122.85899999999999</v>
          </cell>
          <cell r="BS50">
            <v>113.17</v>
          </cell>
          <cell r="BT50">
            <v>138.417</v>
          </cell>
          <cell r="BU50">
            <v>165.614</v>
          </cell>
          <cell r="BV50">
            <v>342.40499999999997</v>
          </cell>
          <cell r="BW50">
            <v>373.84799999999996</v>
          </cell>
          <cell r="BX50">
            <v>395.87599999999998</v>
          </cell>
          <cell r="BY50">
            <v>444.70600000000002</v>
          </cell>
          <cell r="BZ50">
            <v>422.78300000000002</v>
          </cell>
          <cell r="CA50">
            <v>449.892</v>
          </cell>
          <cell r="CB50">
            <v>527.83399999999995</v>
          </cell>
          <cell r="CC50">
            <v>694.89800000000002</v>
          </cell>
          <cell r="CD50">
            <v>803.95299999999997</v>
          </cell>
          <cell r="CE50">
            <v>1015.25</v>
          </cell>
          <cell r="CF50">
            <v>1092.3340000000001</v>
          </cell>
          <cell r="CG50">
            <v>1268.5419999999999</v>
          </cell>
          <cell r="CH50">
            <v>1509</v>
          </cell>
          <cell r="CI50">
            <v>1638.3873528856193</v>
          </cell>
          <cell r="CJ50">
            <v>1774.2973923604577</v>
          </cell>
          <cell r="CK50">
            <v>1908.6400365215075</v>
          </cell>
          <cell r="CL50">
            <v>1999.4481512365217</v>
          </cell>
          <cell r="CM50">
            <v>2108.4595033031637</v>
          </cell>
          <cell r="CN50">
            <v>2235.3438180077492</v>
          </cell>
          <cell r="CO50">
            <v>2378.3228896406408</v>
          </cell>
          <cell r="CP50">
            <v>2475.7138989971145</v>
          </cell>
          <cell r="CQ50">
            <v>2597.9685930561245</v>
          </cell>
          <cell r="CR50">
            <v>2744.7860378104288</v>
          </cell>
          <cell r="CS50">
            <v>2910.8172571884547</v>
          </cell>
        </row>
        <row r="51">
          <cell r="B51" t="str">
            <v>Gross intangibles</v>
          </cell>
          <cell r="C51" t="str">
            <v>GR_INTANG</v>
          </cell>
          <cell r="D51" t="str">
            <v>USD</v>
          </cell>
          <cell r="G51">
            <v>25.68177</v>
          </cell>
          <cell r="H51">
            <v>75.090890000000002</v>
          </cell>
          <cell r="I51">
            <v>67.278188999999998</v>
          </cell>
          <cell r="J51">
            <v>68.412121999999997</v>
          </cell>
          <cell r="K51">
            <v>72.973101</v>
          </cell>
          <cell r="L51">
            <v>72.426066999999989</v>
          </cell>
          <cell r="M51">
            <v>66.363106000000002</v>
          </cell>
          <cell r="N51">
            <v>97.338853</v>
          </cell>
          <cell r="O51">
            <v>122.896</v>
          </cell>
          <cell r="P51">
            <v>130.38499999999999</v>
          </cell>
          <cell r="Q51">
            <v>131.08600000000001</v>
          </cell>
          <cell r="R51">
            <v>125.363</v>
          </cell>
          <cell r="S51">
            <v>122.621</v>
          </cell>
          <cell r="T51">
            <v>123.209</v>
          </cell>
          <cell r="U51">
            <v>220.31899999999999</v>
          </cell>
          <cell r="V51">
            <v>234</v>
          </cell>
          <cell r="W51">
            <v>234</v>
          </cell>
          <cell r="X51">
            <v>234</v>
          </cell>
          <cell r="Z51">
            <v>0</v>
          </cell>
          <cell r="AA51">
            <v>24.632114000000001</v>
          </cell>
          <cell r="AB51">
            <v>25.134026000000002</v>
          </cell>
          <cell r="AC51">
            <v>25.68177</v>
          </cell>
          <cell r="AD51">
            <v>45.118525000000005</v>
          </cell>
          <cell r="AE51">
            <v>46.418206999999995</v>
          </cell>
          <cell r="AF51">
            <v>82.942436000000001</v>
          </cell>
          <cell r="AG51">
            <v>75.090890000000002</v>
          </cell>
          <cell r="AH51">
            <v>73.663423000000009</v>
          </cell>
          <cell r="AI51">
            <v>77.005336</v>
          </cell>
          <cell r="AJ51">
            <v>78.272628999999995</v>
          </cell>
          <cell r="AK51">
            <v>67.278188999999998</v>
          </cell>
          <cell r="AL51">
            <v>66.880719999999997</v>
          </cell>
          <cell r="AM51">
            <v>66.194138999999993</v>
          </cell>
          <cell r="AN51">
            <v>68.365382999999994</v>
          </cell>
          <cell r="AO51">
            <v>68.412121999999997</v>
          </cell>
          <cell r="AP51">
            <v>68.446168999999998</v>
          </cell>
          <cell r="AQ51">
            <v>69.435851999999997</v>
          </cell>
          <cell r="AR51">
            <v>73.692849999999993</v>
          </cell>
          <cell r="AS51">
            <v>72.973101</v>
          </cell>
          <cell r="AT51">
            <v>75.206862999999998</v>
          </cell>
          <cell r="AU51">
            <v>73.323475000000002</v>
          </cell>
          <cell r="AV51">
            <v>73.601811999999995</v>
          </cell>
          <cell r="AW51">
            <v>72.426066999999989</v>
          </cell>
          <cell r="AX51">
            <v>74.877449999999996</v>
          </cell>
          <cell r="AY51">
            <v>71.078517000000005</v>
          </cell>
          <cell r="AZ51">
            <v>69.165661999999998</v>
          </cell>
          <cell r="BA51">
            <v>66.363106000000002</v>
          </cell>
          <cell r="BB51">
            <v>62.727776999999996</v>
          </cell>
          <cell r="BC51">
            <v>100.360482</v>
          </cell>
          <cell r="BD51">
            <v>95.390827999999999</v>
          </cell>
          <cell r="BE51">
            <v>97.338853</v>
          </cell>
          <cell r="BF51">
            <v>93.912999999999997</v>
          </cell>
          <cell r="BG51">
            <v>142.495</v>
          </cell>
          <cell r="BH51">
            <v>129.279</v>
          </cell>
          <cell r="BI51">
            <v>122.896</v>
          </cell>
          <cell r="BJ51">
            <v>128.77199999999999</v>
          </cell>
          <cell r="BK51">
            <v>134.58600000000001</v>
          </cell>
          <cell r="BL51">
            <v>132.61000000000001</v>
          </cell>
          <cell r="BM51">
            <v>130.38499999999999</v>
          </cell>
          <cell r="BN51">
            <v>134.04900000000001</v>
          </cell>
          <cell r="BO51">
            <v>132.68099999999998</v>
          </cell>
          <cell r="BP51">
            <v>134.52699999999999</v>
          </cell>
          <cell r="BQ51">
            <v>131.08600000000001</v>
          </cell>
          <cell r="BR51">
            <v>132.352</v>
          </cell>
          <cell r="BS51">
            <v>118.916</v>
          </cell>
          <cell r="BT51">
            <v>124.54</v>
          </cell>
          <cell r="BU51">
            <v>125.363</v>
          </cell>
          <cell r="BV51">
            <v>126.31099999999999</v>
          </cell>
          <cell r="BW51">
            <v>126.95099999999999</v>
          </cell>
          <cell r="BX51">
            <v>120.932</v>
          </cell>
          <cell r="BY51">
            <v>122.621</v>
          </cell>
          <cell r="BZ51">
            <v>118.70400000000001</v>
          </cell>
          <cell r="CA51">
            <v>117.78100000000001</v>
          </cell>
          <cell r="CB51">
            <v>114.404</v>
          </cell>
          <cell r="CC51">
            <v>123.209</v>
          </cell>
          <cell r="CD51">
            <v>127.642</v>
          </cell>
          <cell r="CE51">
            <v>135.07300000000001</v>
          </cell>
          <cell r="CF51">
            <v>137.863</v>
          </cell>
          <cell r="CG51">
            <v>220.31899999999999</v>
          </cell>
          <cell r="CH51">
            <v>234</v>
          </cell>
          <cell r="CI51">
            <v>234</v>
          </cell>
          <cell r="CJ51">
            <v>234</v>
          </cell>
          <cell r="CK51">
            <v>234</v>
          </cell>
          <cell r="CL51">
            <v>234</v>
          </cell>
          <cell r="CM51">
            <v>234</v>
          </cell>
          <cell r="CN51">
            <v>234</v>
          </cell>
          <cell r="CO51">
            <v>234</v>
          </cell>
          <cell r="CP51">
            <v>234</v>
          </cell>
          <cell r="CQ51">
            <v>234</v>
          </cell>
          <cell r="CR51">
            <v>234</v>
          </cell>
          <cell r="CS51">
            <v>234</v>
          </cell>
        </row>
        <row r="52">
          <cell r="B52" t="str">
            <v>Accumulated amortization</v>
          </cell>
          <cell r="C52" t="str">
            <v>ACC_AMORT</v>
          </cell>
          <cell r="D52" t="str">
            <v>USD</v>
          </cell>
          <cell r="G52">
            <v>-2.2531239999999997</v>
          </cell>
          <cell r="H52">
            <v>-2.1793440000000004</v>
          </cell>
          <cell r="I52">
            <v>-2.9396249999999924</v>
          </cell>
          <cell r="J52">
            <v>-3.7746410000000026</v>
          </cell>
          <cell r="K52">
            <v>-4.3842960000000062</v>
          </cell>
          <cell r="L52">
            <v>-4.7801389999999913</v>
          </cell>
          <cell r="M52">
            <v>-4.670302999999997</v>
          </cell>
          <cell r="N52">
            <v>-5.3389999999999986</v>
          </cell>
          <cell r="O52">
            <v>-7.3599999999999994</v>
          </cell>
          <cell r="P52">
            <v>-12.310999999999993</v>
          </cell>
          <cell r="Q52">
            <v>-15.63300000000001</v>
          </cell>
          <cell r="R52">
            <v>-17.899000000000001</v>
          </cell>
          <cell r="S52">
            <v>-20.736999999999995</v>
          </cell>
          <cell r="T52">
            <v>-23.843000000000004</v>
          </cell>
          <cell r="U52">
            <v>-27.102000000000004</v>
          </cell>
          <cell r="V52">
            <v>-33.720198368088234</v>
          </cell>
          <cell r="W52">
            <v>-39.217809030992839</v>
          </cell>
          <cell r="X52">
            <v>-43.925872159364559</v>
          </cell>
          <cell r="Z52">
            <v>0</v>
          </cell>
          <cell r="AA52">
            <v>-1.9862789999999997</v>
          </cell>
          <cell r="AB52">
            <v>-2.1160250000000005</v>
          </cell>
          <cell r="AC52">
            <v>-2.2531239999999997</v>
          </cell>
          <cell r="AD52">
            <v>-2.3063720000000032</v>
          </cell>
          <cell r="AE52">
            <v>-2.5250259999999969</v>
          </cell>
          <cell r="AF52">
            <v>-2.3503610000000066</v>
          </cell>
          <cell r="AG52">
            <v>-2.1793440000000004</v>
          </cell>
          <cell r="AH52">
            <v>-2.2324200000000047</v>
          </cell>
          <cell r="AI52">
            <v>-2.5173020000000008</v>
          </cell>
          <cell r="AJ52">
            <v>-2.7471149999999938</v>
          </cell>
          <cell r="AK52">
            <v>-2.9396249999999924</v>
          </cell>
          <cell r="AL52">
            <v>-3.1114319999999935</v>
          </cell>
          <cell r="AM52">
            <v>-3.2617599999999953</v>
          </cell>
          <cell r="AN52">
            <v>-3.5751049999999935</v>
          </cell>
          <cell r="AO52">
            <v>-3.7746410000000026</v>
          </cell>
          <cell r="AP52">
            <v>-3.9864379999999926</v>
          </cell>
          <cell r="AQ52">
            <v>-4.2600719999999939</v>
          </cell>
          <cell r="AR52">
            <v>-4.1209649999999982</v>
          </cell>
          <cell r="AS52">
            <v>-4.3842960000000062</v>
          </cell>
          <cell r="AT52">
            <v>-4.6445889999999963</v>
          </cell>
          <cell r="AU52">
            <v>-4.5883749999999992</v>
          </cell>
          <cell r="AV52">
            <v>-4.7088139999999896</v>
          </cell>
          <cell r="AW52">
            <v>-4.7801389999999913</v>
          </cell>
          <cell r="AX52">
            <v>-4.891373999999999</v>
          </cell>
          <cell r="AY52">
            <v>-4.8027280000000019</v>
          </cell>
          <cell r="AZ52">
            <v>-4.8715129999999931</v>
          </cell>
          <cell r="BA52">
            <v>-4.670302999999997</v>
          </cell>
          <cell r="BB52">
            <v>-4.3747430000000023</v>
          </cell>
          <cell r="BC52">
            <v>-4.4095349999999911</v>
          </cell>
          <cell r="BD52">
            <v>-5.0178149999999988</v>
          </cell>
          <cell r="BE52">
            <v>-5.3389999999999986</v>
          </cell>
          <cell r="BF52">
            <v>-5.5349999999999966</v>
          </cell>
          <cell r="BG52">
            <v>-6.3899999999999864</v>
          </cell>
          <cell r="BH52">
            <v>-6.9129999999999967</v>
          </cell>
          <cell r="BI52">
            <v>-7.3599999999999994</v>
          </cell>
          <cell r="BJ52">
            <v>-8.3369999999999891</v>
          </cell>
          <cell r="BK52">
            <v>-9.3100000000000023</v>
          </cell>
          <cell r="BL52">
            <v>-10.392000000000024</v>
          </cell>
          <cell r="BM52">
            <v>-12.310999999999993</v>
          </cell>
          <cell r="BN52">
            <v>-11.972999999999999</v>
          </cell>
          <cell r="BO52">
            <v>-13.203999999999979</v>
          </cell>
          <cell r="BP52">
            <v>-14.635999999999996</v>
          </cell>
          <cell r="BQ52">
            <v>-15.63300000000001</v>
          </cell>
          <cell r="BR52">
            <v>-16.246000000000009</v>
          </cell>
          <cell r="BS52">
            <v>-16.022999999999996</v>
          </cell>
          <cell r="BT52">
            <v>-17.171000000000006</v>
          </cell>
          <cell r="BU52">
            <v>-17.899000000000001</v>
          </cell>
          <cell r="BV52">
            <v>-18.801000000000002</v>
          </cell>
          <cell r="BW52">
            <v>-19.768000000000001</v>
          </cell>
          <cell r="BX52">
            <v>-19.703999999999994</v>
          </cell>
          <cell r="BY52">
            <v>-20.736999999999995</v>
          </cell>
          <cell r="BZ52">
            <v>-19.288000000000011</v>
          </cell>
          <cell r="CA52">
            <v>-20.039999999999992</v>
          </cell>
          <cell r="CB52">
            <v>-21.11</v>
          </cell>
          <cell r="CC52">
            <v>-23.843000000000004</v>
          </cell>
          <cell r="CD52">
            <v>-24.540999999999997</v>
          </cell>
          <cell r="CE52">
            <v>-26.01400000000001</v>
          </cell>
          <cell r="CF52">
            <v>-26.204999999999998</v>
          </cell>
          <cell r="CG52">
            <v>-27.102000000000004</v>
          </cell>
          <cell r="CH52">
            <v>-29</v>
          </cell>
          <cell r="CI52">
            <v>-30.634761764455618</v>
          </cell>
          <cell r="CJ52">
            <v>-32.207373621317601</v>
          </cell>
          <cell r="CK52">
            <v>-33.720198368088234</v>
          </cell>
          <cell r="CL52">
            <v>-35.17550897410672</v>
          </cell>
          <cell r="CM52">
            <v>-36.575491995610662</v>
          </cell>
          <cell r="CN52">
            <v>-37.922250860964795</v>
          </cell>
          <cell r="CO52">
            <v>-39.217809030992839</v>
          </cell>
          <cell r="CP52">
            <v>-40.464113039160623</v>
          </cell>
          <cell r="CQ52">
            <v>-41.663035416178616</v>
          </cell>
          <cell r="CR52">
            <v>-42.816377503417584</v>
          </cell>
          <cell r="CS52">
            <v>-43.925872159364559</v>
          </cell>
        </row>
        <row r="53">
          <cell r="B53" t="str">
            <v>Net intangible assets</v>
          </cell>
          <cell r="C53" t="str">
            <v>NET_INTANG</v>
          </cell>
          <cell r="D53" t="str">
            <v>USD</v>
          </cell>
          <cell r="G53">
            <v>23.428646000000001</v>
          </cell>
          <cell r="H53">
            <v>72.911546000000001</v>
          </cell>
          <cell r="I53">
            <v>64.338564000000005</v>
          </cell>
          <cell r="J53">
            <v>64.637480999999994</v>
          </cell>
          <cell r="K53">
            <v>68.588804999999994</v>
          </cell>
          <cell r="L53">
            <v>67.645927999999998</v>
          </cell>
          <cell r="M53">
            <v>61.692803000000005</v>
          </cell>
          <cell r="N53">
            <v>91.999853000000002</v>
          </cell>
          <cell r="O53">
            <v>115.536</v>
          </cell>
          <cell r="P53">
            <v>118.074</v>
          </cell>
          <cell r="Q53">
            <v>115.453</v>
          </cell>
          <cell r="R53">
            <v>107.464</v>
          </cell>
          <cell r="S53">
            <v>101.884</v>
          </cell>
          <cell r="T53">
            <v>99.366</v>
          </cell>
          <cell r="U53">
            <v>193.21699999999998</v>
          </cell>
          <cell r="V53">
            <v>200.27980163191177</v>
          </cell>
          <cell r="W53">
            <v>194.78219096900716</v>
          </cell>
          <cell r="X53">
            <v>190.07412784063544</v>
          </cell>
          <cell r="Z53">
            <v>0</v>
          </cell>
          <cell r="AA53">
            <v>22.645835000000002</v>
          </cell>
          <cell r="AB53">
            <v>23.018001000000002</v>
          </cell>
          <cell r="AC53">
            <v>23.428646000000001</v>
          </cell>
          <cell r="AD53">
            <v>42.812153000000002</v>
          </cell>
          <cell r="AE53">
            <v>43.893180999999998</v>
          </cell>
          <cell r="AF53">
            <v>80.592074999999994</v>
          </cell>
          <cell r="AG53">
            <v>72.911546000000001</v>
          </cell>
          <cell r="AH53">
            <v>71.431003000000004</v>
          </cell>
          <cell r="AI53">
            <v>74.488033999999999</v>
          </cell>
          <cell r="AJ53">
            <v>75.525514000000001</v>
          </cell>
          <cell r="AK53">
            <v>64.338564000000005</v>
          </cell>
          <cell r="AL53">
            <v>63.769288000000003</v>
          </cell>
          <cell r="AM53">
            <v>62.932378999999997</v>
          </cell>
          <cell r="AN53">
            <v>64.790278000000001</v>
          </cell>
          <cell r="AO53">
            <v>64.637480999999994</v>
          </cell>
          <cell r="AP53">
            <v>64.459731000000005</v>
          </cell>
          <cell r="AQ53">
            <v>65.175780000000003</v>
          </cell>
          <cell r="AR53">
            <v>69.571884999999995</v>
          </cell>
          <cell r="AS53">
            <v>68.588804999999994</v>
          </cell>
          <cell r="AT53">
            <v>70.562274000000002</v>
          </cell>
          <cell r="AU53">
            <v>68.735100000000003</v>
          </cell>
          <cell r="AV53">
            <v>68.892998000000006</v>
          </cell>
          <cell r="AW53">
            <v>67.645927999999998</v>
          </cell>
          <cell r="AX53">
            <v>69.986075999999997</v>
          </cell>
          <cell r="AY53">
            <v>66.275789000000003</v>
          </cell>
          <cell r="AZ53">
            <v>64.294149000000004</v>
          </cell>
          <cell r="BA53">
            <v>61.692803000000005</v>
          </cell>
          <cell r="BB53">
            <v>58.353033999999994</v>
          </cell>
          <cell r="BC53">
            <v>95.950947000000014</v>
          </cell>
          <cell r="BD53">
            <v>90.373013</v>
          </cell>
          <cell r="BE53">
            <v>91.999853000000002</v>
          </cell>
          <cell r="BF53">
            <v>88.378</v>
          </cell>
          <cell r="BG53">
            <v>136.10500000000002</v>
          </cell>
          <cell r="BH53">
            <v>122.366</v>
          </cell>
          <cell r="BI53">
            <v>115.536</v>
          </cell>
          <cell r="BJ53">
            <v>120.435</v>
          </cell>
          <cell r="BK53">
            <v>125.27600000000001</v>
          </cell>
          <cell r="BL53">
            <v>122.21799999999999</v>
          </cell>
          <cell r="BM53">
            <v>118.074</v>
          </cell>
          <cell r="BN53">
            <v>122.07600000000001</v>
          </cell>
          <cell r="BO53">
            <v>119.477</v>
          </cell>
          <cell r="BP53">
            <v>119.89099999999999</v>
          </cell>
          <cell r="BQ53">
            <v>115.453</v>
          </cell>
          <cell r="BR53">
            <v>116.10599999999999</v>
          </cell>
          <cell r="BS53">
            <v>102.893</v>
          </cell>
          <cell r="BT53">
            <v>107.369</v>
          </cell>
          <cell r="BU53">
            <v>107.464</v>
          </cell>
          <cell r="BV53">
            <v>107.50999999999999</v>
          </cell>
          <cell r="BW53">
            <v>107.18299999999999</v>
          </cell>
          <cell r="BX53">
            <v>101.22800000000001</v>
          </cell>
          <cell r="BY53">
            <v>101.884</v>
          </cell>
          <cell r="BZ53">
            <v>99.415999999999997</v>
          </cell>
          <cell r="CA53">
            <v>97.741000000000014</v>
          </cell>
          <cell r="CB53">
            <v>93.293999999999997</v>
          </cell>
          <cell r="CC53">
            <v>99.366</v>
          </cell>
          <cell r="CD53">
            <v>103.101</v>
          </cell>
          <cell r="CE53">
            <v>109.059</v>
          </cell>
          <cell r="CF53">
            <v>111.658</v>
          </cell>
          <cell r="CG53">
            <v>193.21699999999998</v>
          </cell>
          <cell r="CH53">
            <v>205</v>
          </cell>
          <cell r="CI53">
            <v>203.36523823554438</v>
          </cell>
          <cell r="CJ53">
            <v>201.7926263786824</v>
          </cell>
          <cell r="CK53">
            <v>200.27980163191177</v>
          </cell>
          <cell r="CL53">
            <v>198.82449102589328</v>
          </cell>
          <cell r="CM53">
            <v>197.42450800438934</v>
          </cell>
          <cell r="CN53">
            <v>196.07774913903521</v>
          </cell>
          <cell r="CO53">
            <v>194.78219096900716</v>
          </cell>
          <cell r="CP53">
            <v>193.53588696083938</v>
          </cell>
          <cell r="CQ53">
            <v>192.33696458382138</v>
          </cell>
          <cell r="CR53">
            <v>191.18362249658242</v>
          </cell>
          <cell r="CS53">
            <v>190.07412784063544</v>
          </cell>
        </row>
        <row r="54">
          <cell r="B54" t="str">
            <v>Equity method investments</v>
          </cell>
          <cell r="C54" t="str">
            <v>FIX_ASS_INV</v>
          </cell>
          <cell r="D54" t="str">
            <v>USD</v>
          </cell>
        </row>
        <row r="55">
          <cell r="B55" t="str">
            <v>Investments in securities</v>
          </cell>
          <cell r="C55" t="str">
            <v>INV_SECUR</v>
          </cell>
          <cell r="D55" t="str">
            <v>USD</v>
          </cell>
          <cell r="G55">
            <v>1.3237890000000001</v>
          </cell>
          <cell r="H55">
            <v>9.2181529999999992</v>
          </cell>
          <cell r="I55">
            <v>26.627357</v>
          </cell>
          <cell r="J55">
            <v>78.846281000000005</v>
          </cell>
          <cell r="K55">
            <v>43.933315999999998</v>
          </cell>
          <cell r="L55">
            <v>85.955584000000002</v>
          </cell>
          <cell r="M55">
            <v>45.719737000000002</v>
          </cell>
          <cell r="N55">
            <v>205.26504199999999</v>
          </cell>
          <cell r="O55">
            <v>187.62100000000001</v>
          </cell>
          <cell r="P55">
            <v>153.803</v>
          </cell>
          <cell r="Q55">
            <v>34.72</v>
          </cell>
          <cell r="R55">
            <v>276.13600000000002</v>
          </cell>
          <cell r="S55">
            <v>263.983</v>
          </cell>
          <cell r="T55">
            <v>166.11099999999999</v>
          </cell>
          <cell r="U55">
            <v>88.597999999999999</v>
          </cell>
          <cell r="V55">
            <v>121</v>
          </cell>
          <cell r="W55">
            <v>121</v>
          </cell>
          <cell r="X55">
            <v>121</v>
          </cell>
          <cell r="Z55">
            <v>0</v>
          </cell>
          <cell r="AA55">
            <v>1.447859</v>
          </cell>
          <cell r="AB55">
            <v>1.459271</v>
          </cell>
          <cell r="AC55">
            <v>1.3237890000000001</v>
          </cell>
          <cell r="AD55">
            <v>1.4274309999999999</v>
          </cell>
          <cell r="AE55">
            <v>2.2442760000000002</v>
          </cell>
          <cell r="AF55">
            <v>3.0570650000000001</v>
          </cell>
          <cell r="AG55">
            <v>9.2181529999999992</v>
          </cell>
          <cell r="AH55">
            <v>13.763469000000001</v>
          </cell>
          <cell r="AI55">
            <v>22.402035000000001</v>
          </cell>
          <cell r="AJ55">
            <v>24.314404</v>
          </cell>
          <cell r="AK55">
            <v>26.627357</v>
          </cell>
          <cell r="AL55">
            <v>54.864792000000001</v>
          </cell>
          <cell r="AM55">
            <v>66.112729000000002</v>
          </cell>
          <cell r="AN55">
            <v>65.852573000000007</v>
          </cell>
          <cell r="AO55">
            <v>78.846281000000005</v>
          </cell>
          <cell r="AP55">
            <v>101.824319</v>
          </cell>
          <cell r="AQ55">
            <v>50.201025000000001</v>
          </cell>
          <cell r="AR55">
            <v>41.002761999999997</v>
          </cell>
          <cell r="AS55">
            <v>43.933315999999998</v>
          </cell>
          <cell r="AT55">
            <v>43.084473000000003</v>
          </cell>
          <cell r="AU55">
            <v>49.571882000000002</v>
          </cell>
          <cell r="AV55">
            <v>59.418011999999997</v>
          </cell>
          <cell r="AW55">
            <v>85.955584000000002</v>
          </cell>
          <cell r="AX55">
            <v>94.956562000000005</v>
          </cell>
          <cell r="AY55">
            <v>59.437584999999999</v>
          </cell>
          <cell r="AZ55">
            <v>69.806905999999998</v>
          </cell>
          <cell r="BA55">
            <v>45.719737000000002</v>
          </cell>
          <cell r="BB55">
            <v>45.001998</v>
          </cell>
          <cell r="BC55">
            <v>52.145285000000001</v>
          </cell>
          <cell r="BD55">
            <v>158.83905300000001</v>
          </cell>
          <cell r="BE55">
            <v>205.26504199999999</v>
          </cell>
          <cell r="BF55">
            <v>190.15199999999999</v>
          </cell>
          <cell r="BG55">
            <v>209.32400000000001</v>
          </cell>
          <cell r="BH55">
            <v>185.733</v>
          </cell>
          <cell r="BI55">
            <v>187.62100000000001</v>
          </cell>
          <cell r="BJ55">
            <v>187.88900000000001</v>
          </cell>
          <cell r="BK55">
            <v>157.83199999999999</v>
          </cell>
          <cell r="BL55">
            <v>155.178</v>
          </cell>
          <cell r="BM55">
            <v>153.803</v>
          </cell>
          <cell r="BN55">
            <v>170.352</v>
          </cell>
          <cell r="BO55">
            <v>186.322</v>
          </cell>
          <cell r="BP55">
            <v>45.55</v>
          </cell>
          <cell r="BQ55">
            <v>34.72</v>
          </cell>
          <cell r="BR55">
            <v>33.409999999999997</v>
          </cell>
          <cell r="BS55">
            <v>11.394</v>
          </cell>
          <cell r="BT55">
            <v>2.823</v>
          </cell>
          <cell r="BU55">
            <v>276.13600000000002</v>
          </cell>
          <cell r="BV55">
            <v>275.43200000000002</v>
          </cell>
          <cell r="BW55">
            <v>207.047</v>
          </cell>
          <cell r="BX55">
            <v>3.5950000000000002</v>
          </cell>
          <cell r="BY55">
            <v>263.983</v>
          </cell>
          <cell r="BZ55">
            <v>269.95499999999998</v>
          </cell>
          <cell r="CA55">
            <v>5.79</v>
          </cell>
          <cell r="CB55">
            <v>6.89</v>
          </cell>
          <cell r="CC55">
            <v>166.11099999999999</v>
          </cell>
          <cell r="CD55">
            <v>175.601</v>
          </cell>
          <cell r="CE55">
            <v>181.411</v>
          </cell>
          <cell r="CF55">
            <v>38.027000000000001</v>
          </cell>
          <cell r="CG55">
            <v>88.597999999999999</v>
          </cell>
          <cell r="CH55">
            <v>121</v>
          </cell>
          <cell r="CI55">
            <v>121</v>
          </cell>
          <cell r="CJ55">
            <v>121</v>
          </cell>
          <cell r="CK55">
            <v>121</v>
          </cell>
          <cell r="CL55">
            <v>121</v>
          </cell>
          <cell r="CM55">
            <v>121</v>
          </cell>
          <cell r="CN55">
            <v>121</v>
          </cell>
          <cell r="CO55">
            <v>121</v>
          </cell>
          <cell r="CP55">
            <v>121</v>
          </cell>
          <cell r="CQ55">
            <v>121</v>
          </cell>
          <cell r="CR55">
            <v>121</v>
          </cell>
          <cell r="CS55">
            <v>121</v>
          </cell>
        </row>
        <row r="56">
          <cell r="B56" t="str">
            <v>Other long-term assets</v>
          </cell>
          <cell r="C56" t="str">
            <v>OTH_LT_ASS</v>
          </cell>
          <cell r="D56" t="str">
            <v>USD</v>
          </cell>
          <cell r="G56">
            <v>4.9622549999999856</v>
          </cell>
          <cell r="H56">
            <v>12.829431999999983</v>
          </cell>
          <cell r="I56">
            <v>12.115547999999956</v>
          </cell>
          <cell r="J56">
            <v>3.7463410000000001</v>
          </cell>
          <cell r="K56">
            <v>12.286041000000001</v>
          </cell>
          <cell r="L56">
            <v>11.980367000000001</v>
          </cell>
          <cell r="M56">
            <v>27.414089000000001</v>
          </cell>
          <cell r="N56">
            <v>45.287785999999997</v>
          </cell>
          <cell r="O56">
            <v>61.352999999999994</v>
          </cell>
          <cell r="P56">
            <v>101.83600000000001</v>
          </cell>
          <cell r="Q56">
            <v>121.258</v>
          </cell>
          <cell r="R56">
            <v>179.18199999999999</v>
          </cell>
          <cell r="S56">
            <v>182.262</v>
          </cell>
          <cell r="T56">
            <v>219.14999999999998</v>
          </cell>
          <cell r="U56">
            <v>375.822</v>
          </cell>
          <cell r="V56">
            <v>755.05483858099035</v>
          </cell>
          <cell r="W56">
            <v>902.51583020140583</v>
          </cell>
          <cell r="X56">
            <v>1059.3245477489377</v>
          </cell>
          <cell r="Z56">
            <v>0</v>
          </cell>
          <cell r="AA56">
            <v>4.5223920000000009</v>
          </cell>
          <cell r="AB56">
            <v>3.5933350000000002</v>
          </cell>
          <cell r="AC56">
            <v>4.9622549999999856</v>
          </cell>
          <cell r="AD56">
            <v>5.5740800000000199</v>
          </cell>
          <cell r="AE56">
            <v>5.7414699999999952</v>
          </cell>
          <cell r="AF56">
            <v>7.3057960000000026</v>
          </cell>
          <cell r="AG56">
            <v>12.829431999999983</v>
          </cell>
          <cell r="AH56">
            <v>15.117553999999988</v>
          </cell>
          <cell r="AI56">
            <v>24.947703999999991</v>
          </cell>
          <cell r="AJ56">
            <v>27.166661999999995</v>
          </cell>
          <cell r="AK56">
            <v>12.115547999999956</v>
          </cell>
          <cell r="AL56">
            <v>4.5450140000000001</v>
          </cell>
          <cell r="AM56">
            <v>4.6231229999999996</v>
          </cell>
          <cell r="AN56">
            <v>5.5922210000000003</v>
          </cell>
          <cell r="AO56">
            <v>3.7463410000000001</v>
          </cell>
          <cell r="AP56">
            <v>3.5517089999999998</v>
          </cell>
          <cell r="AQ56">
            <v>2.6110886</v>
          </cell>
          <cell r="AR56">
            <v>8.926029999999999</v>
          </cell>
          <cell r="AS56">
            <v>12.286041000000001</v>
          </cell>
          <cell r="AT56">
            <v>12.606491</v>
          </cell>
          <cell r="AU56">
            <v>11.597194</v>
          </cell>
          <cell r="AV56">
            <v>12.184434</v>
          </cell>
          <cell r="AW56">
            <v>11.980367000000001</v>
          </cell>
          <cell r="AX56">
            <v>11.695895</v>
          </cell>
          <cell r="AY56">
            <v>10.787587</v>
          </cell>
          <cell r="AZ56">
            <v>11.303219</v>
          </cell>
          <cell r="BA56">
            <v>27.414089000000001</v>
          </cell>
          <cell r="BB56">
            <v>27.827577000000002</v>
          </cell>
          <cell r="BC56">
            <v>41.871676000000001</v>
          </cell>
          <cell r="BD56">
            <v>36.167991999999998</v>
          </cell>
          <cell r="BE56">
            <v>45.287785999999997</v>
          </cell>
          <cell r="BF56">
            <v>34.132999999999996</v>
          </cell>
          <cell r="BG56">
            <v>45.117000000000004</v>
          </cell>
          <cell r="BH56">
            <v>53.004999999999995</v>
          </cell>
          <cell r="BI56">
            <v>61.352999999999994</v>
          </cell>
          <cell r="BJ56">
            <v>80.164000000000001</v>
          </cell>
          <cell r="BK56">
            <v>78.966000000000008</v>
          </cell>
          <cell r="BL56">
            <v>98.548000000000002</v>
          </cell>
          <cell r="BM56">
            <v>101.83600000000001</v>
          </cell>
          <cell r="BN56">
            <v>112.858</v>
          </cell>
          <cell r="BO56">
            <v>116.86</v>
          </cell>
          <cell r="BP56">
            <v>134.59399999999999</v>
          </cell>
          <cell r="BQ56">
            <v>121.258</v>
          </cell>
          <cell r="BR56">
            <v>161.75200000000001</v>
          </cell>
          <cell r="BS56">
            <v>166.82999999999998</v>
          </cell>
          <cell r="BT56">
            <v>168.06299999999999</v>
          </cell>
          <cell r="BU56">
            <v>179.18199999999999</v>
          </cell>
          <cell r="BV56">
            <v>202.31</v>
          </cell>
          <cell r="BW56">
            <v>230.98199999999991</v>
          </cell>
          <cell r="BX56">
            <v>158.012</v>
          </cell>
          <cell r="BY56">
            <v>182.262</v>
          </cell>
          <cell r="BZ56">
            <v>155.65199999999999</v>
          </cell>
          <cell r="CA56">
            <v>144.75900000000001</v>
          </cell>
          <cell r="CB56">
            <v>185.81</v>
          </cell>
          <cell r="CC56">
            <v>219.14999999999998</v>
          </cell>
          <cell r="CD56">
            <v>215.00900000000001</v>
          </cell>
          <cell r="CE56">
            <v>269.32299999999998</v>
          </cell>
          <cell r="CF56">
            <v>274.87700000000001</v>
          </cell>
          <cell r="CG56">
            <v>375.822</v>
          </cell>
          <cell r="CH56">
            <v>483</v>
          </cell>
          <cell r="CI56">
            <v>645.5602042168839</v>
          </cell>
          <cell r="CJ56">
            <v>651.73953263733938</v>
          </cell>
          <cell r="CK56">
            <v>755.05483858099035</v>
          </cell>
          <cell r="CL56">
            <v>825.22894334560795</v>
          </cell>
          <cell r="CM56">
            <v>722.43381012625741</v>
          </cell>
          <cell r="CN56">
            <v>743.1414524037574</v>
          </cell>
          <cell r="CO56">
            <v>902.51583020140583</v>
          </cell>
          <cell r="CP56">
            <v>961.93915509309909</v>
          </cell>
          <cell r="CQ56">
            <v>837.47089964924805</v>
          </cell>
          <cell r="CR56">
            <v>865.45872963129887</v>
          </cell>
          <cell r="CS56">
            <v>1059.3245477489377</v>
          </cell>
        </row>
        <row r="57">
          <cell r="B57" t="str">
            <v>Total assets</v>
          </cell>
          <cell r="C57" t="str">
            <v>TOT_ASSET</v>
          </cell>
          <cell r="D57" t="str">
            <v>USD</v>
          </cell>
          <cell r="G57">
            <v>134.49279999999999</v>
          </cell>
          <cell r="H57">
            <v>156.73874899999998</v>
          </cell>
          <cell r="I57">
            <v>182.61464899999999</v>
          </cell>
          <cell r="J57">
            <v>269.68302299999999</v>
          </cell>
          <cell r="K57">
            <v>355.93143600000002</v>
          </cell>
          <cell r="L57">
            <v>478.66927600000002</v>
          </cell>
          <cell r="M57">
            <v>592.36277299999995</v>
          </cell>
          <cell r="N57">
            <v>966.84773500000006</v>
          </cell>
          <cell r="O57">
            <v>1003.606</v>
          </cell>
          <cell r="P57">
            <v>1367.4349999999999</v>
          </cell>
          <cell r="Q57">
            <v>1673.1870000000001</v>
          </cell>
          <cell r="R57">
            <v>2239.5190000000002</v>
          </cell>
          <cell r="S57">
            <v>4781.6910000000007</v>
          </cell>
          <cell r="T57">
            <v>6526.3320000000003</v>
          </cell>
          <cell r="U57">
            <v>10101.158000000001</v>
          </cell>
          <cell r="V57">
            <v>13682.985125498133</v>
          </cell>
          <cell r="W57">
            <v>15917.157010165885</v>
          </cell>
          <cell r="X57">
            <v>18646.789854460614</v>
          </cell>
          <cell r="Z57">
            <v>0</v>
          </cell>
          <cell r="AA57">
            <v>62.223318000000006</v>
          </cell>
          <cell r="AB57">
            <v>115.458541</v>
          </cell>
          <cell r="AC57">
            <v>134.49279999999999</v>
          </cell>
          <cell r="AD57">
            <v>137.07656800000001</v>
          </cell>
          <cell r="AE57">
            <v>147.416212</v>
          </cell>
          <cell r="AF57">
            <v>169.12476100000001</v>
          </cell>
          <cell r="AG57">
            <v>156.73874899999998</v>
          </cell>
          <cell r="AH57">
            <v>160.89848999999998</v>
          </cell>
          <cell r="AI57">
            <v>183.21971199999999</v>
          </cell>
          <cell r="AJ57">
            <v>195.48402200000001</v>
          </cell>
          <cell r="AK57">
            <v>182.61464899999999</v>
          </cell>
          <cell r="AL57">
            <v>192.337232</v>
          </cell>
          <cell r="AM57">
            <v>208.64173</v>
          </cell>
          <cell r="AN57">
            <v>240.732652</v>
          </cell>
          <cell r="AO57">
            <v>269.68302299999999</v>
          </cell>
          <cell r="AP57">
            <v>286.73317400000002</v>
          </cell>
          <cell r="AQ57">
            <v>308.52599759999998</v>
          </cell>
          <cell r="AR57">
            <v>325.34359000000006</v>
          </cell>
          <cell r="AS57">
            <v>355.93143600000002</v>
          </cell>
          <cell r="AT57">
            <v>376.569456</v>
          </cell>
          <cell r="AU57">
            <v>398.55173300000001</v>
          </cell>
          <cell r="AV57">
            <v>430.62455199999999</v>
          </cell>
          <cell r="AW57">
            <v>478.66927600000002</v>
          </cell>
          <cell r="AX57">
            <v>503.22079200000002</v>
          </cell>
          <cell r="AY57">
            <v>529.58223199999998</v>
          </cell>
          <cell r="AZ57">
            <v>569.32124499999998</v>
          </cell>
          <cell r="BA57">
            <v>592.36277299999995</v>
          </cell>
          <cell r="BB57">
            <v>597.85866800000008</v>
          </cell>
          <cell r="BC57">
            <v>887.96489800000018</v>
          </cell>
          <cell r="BD57">
            <v>939.19862799999999</v>
          </cell>
          <cell r="BE57">
            <v>966.84773500000006</v>
          </cell>
          <cell r="BF57">
            <v>976.78300000000002</v>
          </cell>
          <cell r="BG57">
            <v>1020.635</v>
          </cell>
          <cell r="BH57">
            <v>1068.828</v>
          </cell>
          <cell r="BI57">
            <v>1003.606</v>
          </cell>
          <cell r="BJ57">
            <v>1076.6599199999998</v>
          </cell>
          <cell r="BK57">
            <v>1136.1946800000001</v>
          </cell>
          <cell r="BL57">
            <v>1251.3405499999999</v>
          </cell>
          <cell r="BM57">
            <v>1367.4349999999999</v>
          </cell>
          <cell r="BN57">
            <v>1467.2159630000001</v>
          </cell>
          <cell r="BO57">
            <v>1502.60366</v>
          </cell>
          <cell r="BP57">
            <v>1604.2920139999999</v>
          </cell>
          <cell r="BQ57">
            <v>1673.1870000000001</v>
          </cell>
          <cell r="BR57">
            <v>1719.6869999999999</v>
          </cell>
          <cell r="BS57">
            <v>1519.3810000000001</v>
          </cell>
          <cell r="BT57">
            <v>2018.3510000000001</v>
          </cell>
          <cell r="BU57">
            <v>2239.5190000000002</v>
          </cell>
          <cell r="BV57">
            <v>4448.1099999999997</v>
          </cell>
          <cell r="BW57">
            <v>4595.4919999999993</v>
          </cell>
          <cell r="BX57">
            <v>4439.3410000000003</v>
          </cell>
          <cell r="BY57">
            <v>4781.6910000000007</v>
          </cell>
          <cell r="BZ57">
            <v>4458.08</v>
          </cell>
          <cell r="CA57">
            <v>5452.7359999999999</v>
          </cell>
          <cell r="CB57">
            <v>5737.7189999999991</v>
          </cell>
          <cell r="CC57">
            <v>6526.3320000000003</v>
          </cell>
          <cell r="CD57">
            <v>5197.8549999999996</v>
          </cell>
          <cell r="CE57">
            <v>6142.6939999999995</v>
          </cell>
          <cell r="CF57">
            <v>6800.0169999999998</v>
          </cell>
          <cell r="CG57">
            <v>10101.157999999999</v>
          </cell>
          <cell r="CH57">
            <v>11023</v>
          </cell>
          <cell r="CI57">
            <v>12208.87457738756</v>
          </cell>
          <cell r="CJ57">
            <v>12770.026578900368</v>
          </cell>
          <cell r="CK57">
            <v>13682.985125498133</v>
          </cell>
          <cell r="CL57">
            <v>12710.598615381734</v>
          </cell>
          <cell r="CM57">
            <v>13506.646281869442</v>
          </cell>
          <cell r="CN57">
            <v>14354.435507737495</v>
          </cell>
          <cell r="CO57">
            <v>15917.157010165885</v>
          </cell>
          <cell r="CP57">
            <v>14335.026169326095</v>
          </cell>
          <cell r="CQ57">
            <v>15336.854528528847</v>
          </cell>
          <cell r="CR57">
            <v>16468.723545822133</v>
          </cell>
          <cell r="CS57">
            <v>18646.789854460614</v>
          </cell>
        </row>
        <row r="58">
          <cell r="B58" t="str">
            <v>Accounts payable</v>
          </cell>
          <cell r="C58" t="str">
            <v>ACC_PAY_GQ</v>
          </cell>
          <cell r="D58" t="str">
            <v>USD</v>
          </cell>
          <cell r="G58">
            <v>25.766294000000002</v>
          </cell>
          <cell r="H58">
            <v>31.968816999999998</v>
          </cell>
          <cell r="I58">
            <v>43.053044</v>
          </cell>
          <cell r="J58">
            <v>66.020327999999992</v>
          </cell>
          <cell r="K58">
            <v>89.467497999999992</v>
          </cell>
          <cell r="L58">
            <v>125.449275</v>
          </cell>
          <cell r="M58">
            <v>163.44399600000003</v>
          </cell>
          <cell r="N58">
            <v>223.03953099999998</v>
          </cell>
          <cell r="O58">
            <v>265.28500000000003</v>
          </cell>
          <cell r="P58">
            <v>475.79899999999998</v>
          </cell>
          <cell r="Q58">
            <v>804.202</v>
          </cell>
          <cell r="R58">
            <v>907.71299999999997</v>
          </cell>
          <cell r="S58">
            <v>1266.366</v>
          </cell>
          <cell r="T58">
            <v>2500.431</v>
          </cell>
          <cell r="U58">
            <v>3765.902</v>
          </cell>
          <cell r="V58">
            <v>5840.4884441825534</v>
          </cell>
          <cell r="W58">
            <v>6948.8987353739722</v>
          </cell>
          <cell r="X58">
            <v>8517.3059132602175</v>
          </cell>
          <cell r="Z58">
            <v>0</v>
          </cell>
          <cell r="AA58">
            <v>16.28154</v>
          </cell>
          <cell r="AB58">
            <v>20.352941999999999</v>
          </cell>
          <cell r="AC58">
            <v>25.766294000000002</v>
          </cell>
          <cell r="AD58">
            <v>27.690670000000001</v>
          </cell>
          <cell r="AE58">
            <v>32.330635000000001</v>
          </cell>
          <cell r="AF58">
            <v>38.063232999999997</v>
          </cell>
          <cell r="AG58">
            <v>31.968816999999998</v>
          </cell>
          <cell r="AH58">
            <v>34.477490000000003</v>
          </cell>
          <cell r="AI58">
            <v>38.220872</v>
          </cell>
          <cell r="AJ58">
            <v>44.009182000000003</v>
          </cell>
          <cell r="AK58">
            <v>43.053044</v>
          </cell>
          <cell r="AL58">
            <v>46.408974000000001</v>
          </cell>
          <cell r="AM58">
            <v>49.797292000000006</v>
          </cell>
          <cell r="AN58">
            <v>54.929347999999997</v>
          </cell>
          <cell r="AO58">
            <v>66.020327999999992</v>
          </cell>
          <cell r="AP58">
            <v>70.716898</v>
          </cell>
          <cell r="AQ58">
            <v>78.509696000000005</v>
          </cell>
          <cell r="AR58">
            <v>78.873055999999991</v>
          </cell>
          <cell r="AS58">
            <v>89.467497999999992</v>
          </cell>
          <cell r="AT58">
            <v>92.214490000000012</v>
          </cell>
          <cell r="AU58">
            <v>102.001407</v>
          </cell>
          <cell r="AV58">
            <v>107.85797100000001</v>
          </cell>
          <cell r="AW58">
            <v>125.449275</v>
          </cell>
          <cell r="AX58">
            <v>137.09456399999999</v>
          </cell>
          <cell r="AY58">
            <v>145.83804800000001</v>
          </cell>
          <cell r="AZ58">
            <v>155.498808</v>
          </cell>
          <cell r="BA58">
            <v>163.44399600000003</v>
          </cell>
          <cell r="BB58">
            <v>168.950211</v>
          </cell>
          <cell r="BC58">
            <v>188.58606300000002</v>
          </cell>
          <cell r="BD58">
            <v>220.44498000000002</v>
          </cell>
          <cell r="BE58">
            <v>223.03953099999998</v>
          </cell>
          <cell r="BF58">
            <v>251.34799999999998</v>
          </cell>
          <cell r="BG58">
            <v>265.16399999999999</v>
          </cell>
          <cell r="BH58">
            <v>295.57100000000003</v>
          </cell>
          <cell r="BI58">
            <v>265.28500000000003</v>
          </cell>
          <cell r="BJ58">
            <v>307.18</v>
          </cell>
          <cell r="BK58">
            <v>363.596</v>
          </cell>
          <cell r="BL58">
            <v>409.80700000000002</v>
          </cell>
          <cell r="BM58">
            <v>475.79899999999998</v>
          </cell>
          <cell r="BN58">
            <v>504.99400000000003</v>
          </cell>
          <cell r="BO58">
            <v>580.03199999999993</v>
          </cell>
          <cell r="BP58">
            <v>700.97699999999998</v>
          </cell>
          <cell r="BQ58">
            <v>804.202</v>
          </cell>
          <cell r="BR58">
            <v>821.24099999999999</v>
          </cell>
          <cell r="BS58">
            <v>724.72399999999993</v>
          </cell>
          <cell r="BT58">
            <v>756.08800000000008</v>
          </cell>
          <cell r="BU58">
            <v>907.71299999999997</v>
          </cell>
          <cell r="BV58">
            <v>927.51299999999992</v>
          </cell>
          <cell r="BW58">
            <v>1092.8310000000001</v>
          </cell>
          <cell r="BX58">
            <v>1051.1489999999999</v>
          </cell>
          <cell r="BY58">
            <v>1266.366</v>
          </cell>
          <cell r="BZ58">
            <v>1013.954</v>
          </cell>
          <cell r="CA58">
            <v>1742.364</v>
          </cell>
          <cell r="CB58">
            <v>1930.92</v>
          </cell>
          <cell r="CC58">
            <v>2500.431</v>
          </cell>
          <cell r="CD58">
            <v>2140.1770000000001</v>
          </cell>
          <cell r="CE58">
            <v>2696.8310000000001</v>
          </cell>
          <cell r="CF58">
            <v>2893.4760000000001</v>
          </cell>
          <cell r="CG58">
            <v>3765.902</v>
          </cell>
          <cell r="CH58">
            <v>3930</v>
          </cell>
          <cell r="CI58">
            <v>4727.375752161568</v>
          </cell>
          <cell r="CJ58">
            <v>5101.464621319923</v>
          </cell>
          <cell r="CK58">
            <v>5840.4884441825534</v>
          </cell>
          <cell r="CL58">
            <v>4691.6290444588158</v>
          </cell>
          <cell r="CM58">
            <v>5371.3488633052848</v>
          </cell>
          <cell r="CN58">
            <v>5891.5698799332968</v>
          </cell>
          <cell r="CO58">
            <v>6948.8987353739722</v>
          </cell>
          <cell r="CP58">
            <v>5497.1641759359063</v>
          </cell>
          <cell r="CQ58">
            <v>6321.2052615524262</v>
          </cell>
          <cell r="CR58">
            <v>7006.0156650515401</v>
          </cell>
          <cell r="CS58">
            <v>8517.3059132602175</v>
          </cell>
        </row>
        <row r="59">
          <cell r="B59" t="str">
            <v>Short-term debt</v>
          </cell>
          <cell r="C59" t="str">
            <v>SHORT_T_DEBT</v>
          </cell>
          <cell r="D59" t="str">
            <v>USD</v>
          </cell>
          <cell r="G59">
            <v>9.7132269999999998</v>
          </cell>
          <cell r="H59">
            <v>14.963421</v>
          </cell>
          <cell r="I59">
            <v>3.2139920000000002</v>
          </cell>
          <cell r="J59">
            <v>0.10003099999999999</v>
          </cell>
          <cell r="K59">
            <v>0.14619399999999999</v>
          </cell>
          <cell r="L59">
            <v>8.4570000000000006E-2</v>
          </cell>
          <cell r="M59">
            <v>13.370823</v>
          </cell>
          <cell r="N59">
            <v>1.6416459999999999</v>
          </cell>
          <cell r="O59">
            <v>1.9650000000000001</v>
          </cell>
          <cell r="P59">
            <v>11.583</v>
          </cell>
          <cell r="Q59">
            <v>56.325000000000003</v>
          </cell>
          <cell r="R59">
            <v>132.94900000000001</v>
          </cell>
          <cell r="S59">
            <v>186.13800000000001</v>
          </cell>
          <cell r="T59">
            <v>548.39300000000003</v>
          </cell>
          <cell r="U59">
            <v>1285.4159999999999</v>
          </cell>
          <cell r="V59">
            <v>1459</v>
          </cell>
          <cell r="W59">
            <v>1459</v>
          </cell>
          <cell r="X59">
            <v>1459</v>
          </cell>
          <cell r="Z59">
            <v>0</v>
          </cell>
          <cell r="AA59">
            <v>0.41564699999999999</v>
          </cell>
          <cell r="AB59">
            <v>3.0505800000000001</v>
          </cell>
          <cell r="AC59">
            <v>9.7132269999999998</v>
          </cell>
          <cell r="AD59">
            <v>3.6195140000000001</v>
          </cell>
          <cell r="AE59">
            <v>2.667192</v>
          </cell>
          <cell r="AF59">
            <v>18.497771</v>
          </cell>
          <cell r="AG59">
            <v>14.963421</v>
          </cell>
          <cell r="AH59">
            <v>18.490600000000001</v>
          </cell>
          <cell r="AI59">
            <v>15.465001000000001</v>
          </cell>
          <cell r="AJ59">
            <v>6.3439639999999997</v>
          </cell>
          <cell r="AK59">
            <v>3.2139920000000002</v>
          </cell>
          <cell r="AL59">
            <v>0</v>
          </cell>
          <cell r="AM59">
            <v>5.6120999999999997E-2</v>
          </cell>
          <cell r="AN59">
            <v>3.0904999999999998E-2</v>
          </cell>
          <cell r="AO59">
            <v>0.10003099999999999</v>
          </cell>
          <cell r="AP59">
            <v>9.2512999999999998E-2</v>
          </cell>
          <cell r="AQ59">
            <v>0.10549799999999999</v>
          </cell>
          <cell r="AR59">
            <v>0.14010700000000001</v>
          </cell>
          <cell r="AS59">
            <v>0.14619399999999999</v>
          </cell>
          <cell r="AT59">
            <v>0.14268700000000001</v>
          </cell>
          <cell r="AU59">
            <v>0.14660400000000001</v>
          </cell>
          <cell r="AV59">
            <v>0.124753</v>
          </cell>
          <cell r="AW59">
            <v>8.4570000000000006E-2</v>
          </cell>
          <cell r="AX59">
            <v>0.11501699999999999</v>
          </cell>
          <cell r="AY59">
            <v>11.870676</v>
          </cell>
          <cell r="AZ59">
            <v>18.909134000000002</v>
          </cell>
          <cell r="BA59">
            <v>13.370823</v>
          </cell>
          <cell r="BB59">
            <v>7.6776590000000002</v>
          </cell>
          <cell r="BC59">
            <v>2.2580260000000001</v>
          </cell>
          <cell r="BD59">
            <v>1.5485370000000001</v>
          </cell>
          <cell r="BE59">
            <v>1.6416459999999999</v>
          </cell>
          <cell r="BF59">
            <v>1.5649999999999999</v>
          </cell>
          <cell r="BG59">
            <v>1.4990000000000001</v>
          </cell>
          <cell r="BH59">
            <v>4.2939999999999996</v>
          </cell>
          <cell r="BI59">
            <v>1.9650000000000001</v>
          </cell>
          <cell r="BJ59">
            <v>3.2770000000000001</v>
          </cell>
          <cell r="BK59">
            <v>0.78200000000000003</v>
          </cell>
          <cell r="BL59">
            <v>6.077</v>
          </cell>
          <cell r="BM59">
            <v>11.583</v>
          </cell>
          <cell r="BN59">
            <v>16.43</v>
          </cell>
          <cell r="BO59">
            <v>18.239999999999998</v>
          </cell>
          <cell r="BP59">
            <v>24.701000000000001</v>
          </cell>
          <cell r="BQ59">
            <v>56.325000000000003</v>
          </cell>
          <cell r="BR59">
            <v>134.46600000000001</v>
          </cell>
          <cell r="BS59">
            <v>146.655</v>
          </cell>
          <cell r="BT59">
            <v>141.50200000000001</v>
          </cell>
          <cell r="BU59">
            <v>132.94900000000001</v>
          </cell>
          <cell r="BV59">
            <v>141.16200000000001</v>
          </cell>
          <cell r="BW59">
            <v>162.983</v>
          </cell>
          <cell r="BX59">
            <v>108.908</v>
          </cell>
          <cell r="BY59">
            <v>186.13800000000001</v>
          </cell>
          <cell r="BZ59">
            <v>316.50799999999998</v>
          </cell>
          <cell r="CA59">
            <v>591.68299999999999</v>
          </cell>
          <cell r="CB59">
            <v>618.16399999999999</v>
          </cell>
          <cell r="CC59">
            <v>548.39300000000003</v>
          </cell>
          <cell r="CD59">
            <v>514.54</v>
          </cell>
          <cell r="CE59">
            <v>579.78599999999994</v>
          </cell>
          <cell r="CF59">
            <v>765.13499999999999</v>
          </cell>
          <cell r="CG59">
            <v>1285.4159999999999</v>
          </cell>
          <cell r="CH59">
            <v>1459</v>
          </cell>
          <cell r="CI59">
            <v>1459</v>
          </cell>
          <cell r="CJ59">
            <v>1459</v>
          </cell>
          <cell r="CK59">
            <v>1459</v>
          </cell>
          <cell r="CL59">
            <v>1459</v>
          </cell>
          <cell r="CM59">
            <v>1459</v>
          </cell>
          <cell r="CN59">
            <v>1459</v>
          </cell>
          <cell r="CO59">
            <v>1459</v>
          </cell>
          <cell r="CP59">
            <v>1459</v>
          </cell>
          <cell r="CQ59">
            <v>1459</v>
          </cell>
          <cell r="CR59">
            <v>1459</v>
          </cell>
          <cell r="CS59">
            <v>1459</v>
          </cell>
        </row>
        <row r="60">
          <cell r="B60" t="str">
            <v>Current lease liabilities (op lease: US GAAP)</v>
          </cell>
          <cell r="C60" t="str">
            <v>ST_LEASE_LIAB</v>
          </cell>
          <cell r="D60" t="str">
            <v>USD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23.259</v>
          </cell>
          <cell r="T60">
            <v>55.246000000000002</v>
          </cell>
          <cell r="U60">
            <v>92.343000000000004</v>
          </cell>
          <cell r="V60">
            <v>109</v>
          </cell>
          <cell r="W60">
            <v>109</v>
          </cell>
          <cell r="X60">
            <v>109</v>
          </cell>
          <cell r="BV60">
            <v>12.585000000000001</v>
          </cell>
          <cell r="BW60">
            <v>13.957000000000001</v>
          </cell>
          <cell r="BX60">
            <v>17.440999999999999</v>
          </cell>
          <cell r="BY60">
            <v>23.259</v>
          </cell>
          <cell r="BZ60">
            <v>23.024999999999999</v>
          </cell>
          <cell r="CA60">
            <v>25.113</v>
          </cell>
          <cell r="CB60">
            <v>39.619999999999997</v>
          </cell>
          <cell r="CC60">
            <v>55.246000000000002</v>
          </cell>
          <cell r="CD60">
            <v>67.263999999999996</v>
          </cell>
          <cell r="CE60">
            <v>80.596999999999994</v>
          </cell>
          <cell r="CF60">
            <v>83.677000000000007</v>
          </cell>
          <cell r="CG60">
            <v>92.343000000000004</v>
          </cell>
          <cell r="CH60">
            <v>109</v>
          </cell>
          <cell r="CI60">
            <v>109</v>
          </cell>
          <cell r="CJ60">
            <v>109</v>
          </cell>
          <cell r="CK60">
            <v>109</v>
          </cell>
          <cell r="CL60">
            <v>109</v>
          </cell>
          <cell r="CM60">
            <v>109</v>
          </cell>
          <cell r="CN60">
            <v>109</v>
          </cell>
          <cell r="CO60">
            <v>109</v>
          </cell>
          <cell r="CP60">
            <v>109</v>
          </cell>
          <cell r="CQ60">
            <v>109</v>
          </cell>
          <cell r="CR60">
            <v>109</v>
          </cell>
          <cell r="CS60">
            <v>109</v>
          </cell>
        </row>
        <row r="61">
          <cell r="B61" t="str">
            <v>Other current liabilities</v>
          </cell>
          <cell r="C61" t="str">
            <v>OTH_CUR_LIABS</v>
          </cell>
          <cell r="D61" t="str">
            <v>USD</v>
          </cell>
          <cell r="G61">
            <v>6.2719850000000008</v>
          </cell>
          <cell r="H61">
            <v>9.3776469999999996</v>
          </cell>
          <cell r="I61">
            <v>14.225856</v>
          </cell>
          <cell r="J61">
            <v>22.274107999999998</v>
          </cell>
          <cell r="K61">
            <v>28.689833000000007</v>
          </cell>
          <cell r="L61">
            <v>43.997426999999988</v>
          </cell>
          <cell r="M61">
            <v>47.350789999999989</v>
          </cell>
          <cell r="N61">
            <v>67.940976000000063</v>
          </cell>
          <cell r="O61">
            <v>57.77600000000001</v>
          </cell>
          <cell r="P61">
            <v>89.219000000000165</v>
          </cell>
          <cell r="Q61">
            <v>107.505</v>
          </cell>
          <cell r="R61">
            <v>125.5619999999999</v>
          </cell>
          <cell r="S61">
            <v>276.55700000000002</v>
          </cell>
          <cell r="T61">
            <v>531.81000000000006</v>
          </cell>
          <cell r="U61">
            <v>693.04100000000005</v>
          </cell>
          <cell r="V61">
            <v>1236.0160378716746</v>
          </cell>
          <cell r="W61">
            <v>1829.2629886244122</v>
          </cell>
          <cell r="X61">
            <v>2193.9110726544968</v>
          </cell>
          <cell r="Z61">
            <v>0</v>
          </cell>
          <cell r="AA61">
            <v>8.9349210000000028</v>
          </cell>
          <cell r="AB61">
            <v>5.624096999999999</v>
          </cell>
          <cell r="AC61">
            <v>6.2719850000000008</v>
          </cell>
          <cell r="AD61">
            <v>8.3893650000000015</v>
          </cell>
          <cell r="AE61">
            <v>8.2665250000000015</v>
          </cell>
          <cell r="AF61">
            <v>9.976506999999998</v>
          </cell>
          <cell r="AG61">
            <v>9.3776469999999996</v>
          </cell>
          <cell r="AH61">
            <v>7.7726579999999998</v>
          </cell>
          <cell r="AI61">
            <v>16.205754000000013</v>
          </cell>
          <cell r="AJ61">
            <v>19.400506999999998</v>
          </cell>
          <cell r="AK61">
            <v>14.225856</v>
          </cell>
          <cell r="AL61">
            <v>12.247270999999998</v>
          </cell>
          <cell r="AM61">
            <v>15.670723000000002</v>
          </cell>
          <cell r="AN61">
            <v>18.935442000000002</v>
          </cell>
          <cell r="AO61">
            <v>22.274107999999998</v>
          </cell>
          <cell r="AP61">
            <v>23.083075000000008</v>
          </cell>
          <cell r="AQ61">
            <v>22.138217999999981</v>
          </cell>
          <cell r="AR61">
            <v>25.251283000000001</v>
          </cell>
          <cell r="AS61">
            <v>28.689833000000007</v>
          </cell>
          <cell r="AT61">
            <v>27.845934999999997</v>
          </cell>
          <cell r="AU61">
            <v>29.882569000000018</v>
          </cell>
          <cell r="AV61">
            <v>35.433324999999982</v>
          </cell>
          <cell r="AW61">
            <v>43.997426999999988</v>
          </cell>
          <cell r="AX61">
            <v>45.519396000000029</v>
          </cell>
          <cell r="AY61">
            <v>41.080432999999999</v>
          </cell>
          <cell r="AZ61">
            <v>45.81482299999999</v>
          </cell>
          <cell r="BA61">
            <v>47.350789999999989</v>
          </cell>
          <cell r="BB61">
            <v>50.212085999999999</v>
          </cell>
          <cell r="BC61">
            <v>49.604974999999996</v>
          </cell>
          <cell r="BD61">
            <v>60.922289000000006</v>
          </cell>
          <cell r="BE61">
            <v>67.940976000000063</v>
          </cell>
          <cell r="BF61">
            <v>70.246999999999986</v>
          </cell>
          <cell r="BG61">
            <v>79.015999999999963</v>
          </cell>
          <cell r="BH61">
            <v>67.446000000000026</v>
          </cell>
          <cell r="BI61">
            <v>57.77600000000001</v>
          </cell>
          <cell r="BJ61">
            <v>75.871000000000038</v>
          </cell>
          <cell r="BK61">
            <v>57.977000000000032</v>
          </cell>
          <cell r="BL61">
            <v>80.42900000000003</v>
          </cell>
          <cell r="BM61">
            <v>89.219000000000165</v>
          </cell>
          <cell r="BN61">
            <v>116.24000000000001</v>
          </cell>
          <cell r="BO61">
            <v>77.764999999999986</v>
          </cell>
          <cell r="BP61">
            <v>97.115000000000009</v>
          </cell>
          <cell r="BQ61">
            <v>107.505</v>
          </cell>
          <cell r="BR61">
            <v>130.14400000000012</v>
          </cell>
          <cell r="BS61">
            <v>103.68499999999995</v>
          </cell>
          <cell r="BT61">
            <v>91.942000000000121</v>
          </cell>
          <cell r="BU61">
            <v>125.5619999999999</v>
          </cell>
          <cell r="BV61">
            <v>166.95499999999996</v>
          </cell>
          <cell r="BW61">
            <v>179.73799999999994</v>
          </cell>
          <cell r="BX61">
            <v>207.31200000000015</v>
          </cell>
          <cell r="BY61">
            <v>276.55700000000002</v>
          </cell>
          <cell r="BZ61">
            <v>223.01300000000001</v>
          </cell>
          <cell r="CA61">
            <v>300.61899999999997</v>
          </cell>
          <cell r="CB61">
            <v>418.55600000000038</v>
          </cell>
          <cell r="CC61">
            <v>531.81000000000006</v>
          </cell>
          <cell r="CD61">
            <v>482.96799999999996</v>
          </cell>
          <cell r="CE61">
            <v>512.07599999999979</v>
          </cell>
          <cell r="CF61">
            <v>544.2429999999996</v>
          </cell>
          <cell r="CG61">
            <v>693.04100000000005</v>
          </cell>
          <cell r="CH61">
            <v>730</v>
          </cell>
          <cell r="CI61">
            <v>1057.6166838129866</v>
          </cell>
          <cell r="CJ61">
            <v>1102.1238679887492</v>
          </cell>
          <cell r="CK61">
            <v>1236.0160378716746</v>
          </cell>
          <cell r="CL61">
            <v>1245.0583861468976</v>
          </cell>
          <cell r="CM61">
            <v>1292.8830128134532</v>
          </cell>
          <cell r="CN61">
            <v>1457.4527950619631</v>
          </cell>
          <cell r="CO61">
            <v>1829.2629886244122</v>
          </cell>
          <cell r="CP61">
            <v>1469.2823393199014</v>
          </cell>
          <cell r="CQ61">
            <v>1532.6370525663297</v>
          </cell>
          <cell r="CR61">
            <v>1741.6055070766706</v>
          </cell>
          <cell r="CS61">
            <v>2193.9110726544968</v>
          </cell>
        </row>
        <row r="62">
          <cell r="B62" t="str">
            <v>Total current liabilities</v>
          </cell>
          <cell r="C62" t="str">
            <v>SHORT_TERM_LIABS</v>
          </cell>
          <cell r="D62" t="str">
            <v>USD</v>
          </cell>
          <cell r="G62">
            <v>41.751505999999999</v>
          </cell>
          <cell r="H62">
            <v>56.309885000000001</v>
          </cell>
          <cell r="I62">
            <v>60.492891999999998</v>
          </cell>
          <cell r="J62">
            <v>88.394466999999992</v>
          </cell>
          <cell r="K62">
            <v>118.30352499999999</v>
          </cell>
          <cell r="L62">
            <v>169.531272</v>
          </cell>
          <cell r="M62">
            <v>224.16560900000002</v>
          </cell>
          <cell r="N62">
            <v>292.62215300000003</v>
          </cell>
          <cell r="O62">
            <v>325.02600000000001</v>
          </cell>
          <cell r="P62">
            <v>576.60100000000011</v>
          </cell>
          <cell r="Q62">
            <v>968.03200000000004</v>
          </cell>
          <cell r="R62">
            <v>1166.2239999999999</v>
          </cell>
          <cell r="S62">
            <v>1752.32</v>
          </cell>
          <cell r="T62">
            <v>3635.88</v>
          </cell>
          <cell r="U62">
            <v>5836.7020000000002</v>
          </cell>
          <cell r="V62">
            <v>8644.504482054228</v>
          </cell>
          <cell r="W62">
            <v>10346.161723998384</v>
          </cell>
          <cell r="X62">
            <v>12279.216985914714</v>
          </cell>
          <cell r="Z62">
            <v>0</v>
          </cell>
          <cell r="AA62">
            <v>25.632108000000002</v>
          </cell>
          <cell r="AB62">
            <v>29.027618999999998</v>
          </cell>
          <cell r="AC62">
            <v>41.751505999999999</v>
          </cell>
          <cell r="AD62">
            <v>39.699549000000005</v>
          </cell>
          <cell r="AE62">
            <v>43.264352000000002</v>
          </cell>
          <cell r="AF62">
            <v>66.537510999999995</v>
          </cell>
          <cell r="AG62">
            <v>56.309885000000001</v>
          </cell>
          <cell r="AH62">
            <v>60.740748000000004</v>
          </cell>
          <cell r="AI62">
            <v>69.891627000000014</v>
          </cell>
          <cell r="AJ62">
            <v>69.753653</v>
          </cell>
          <cell r="AK62">
            <v>60.492891999999998</v>
          </cell>
          <cell r="AL62">
            <v>58.656244999999998</v>
          </cell>
          <cell r="AM62">
            <v>65.524136000000013</v>
          </cell>
          <cell r="AN62">
            <v>73.895695000000003</v>
          </cell>
          <cell r="AO62">
            <v>88.394466999999992</v>
          </cell>
          <cell r="AP62">
            <v>93.892486000000005</v>
          </cell>
          <cell r="AQ62">
            <v>100.75341199999998</v>
          </cell>
          <cell r="AR62">
            <v>104.26444599999999</v>
          </cell>
          <cell r="AS62">
            <v>118.30352499999999</v>
          </cell>
          <cell r="AT62">
            <v>120.203112</v>
          </cell>
          <cell r="AU62">
            <v>132.03058000000001</v>
          </cell>
          <cell r="AV62">
            <v>143.41604899999999</v>
          </cell>
          <cell r="AW62">
            <v>169.531272</v>
          </cell>
          <cell r="AX62">
            <v>182.72897700000001</v>
          </cell>
          <cell r="AY62">
            <v>198.78915700000002</v>
          </cell>
          <cell r="AZ62">
            <v>220.22276499999998</v>
          </cell>
          <cell r="BA62">
            <v>224.16560900000002</v>
          </cell>
          <cell r="BB62">
            <v>226.839956</v>
          </cell>
          <cell r="BC62">
            <v>240.44906400000002</v>
          </cell>
          <cell r="BD62">
            <v>282.91580600000003</v>
          </cell>
          <cell r="BE62">
            <v>292.62215300000003</v>
          </cell>
          <cell r="BF62">
            <v>323.15999999999997</v>
          </cell>
          <cell r="BG62">
            <v>345.67899999999997</v>
          </cell>
          <cell r="BH62">
            <v>367.31100000000004</v>
          </cell>
          <cell r="BI62">
            <v>325.02600000000001</v>
          </cell>
          <cell r="BJ62">
            <v>386.32800000000003</v>
          </cell>
          <cell r="BK62">
            <v>422.35500000000002</v>
          </cell>
          <cell r="BL62">
            <v>496.31300000000005</v>
          </cell>
          <cell r="BM62">
            <v>576.60100000000011</v>
          </cell>
          <cell r="BN62">
            <v>637.66399999999999</v>
          </cell>
          <cell r="BO62">
            <v>676.03699999999992</v>
          </cell>
          <cell r="BP62">
            <v>822.79300000000001</v>
          </cell>
          <cell r="BQ62">
            <v>968.03200000000004</v>
          </cell>
          <cell r="BR62">
            <v>1085.8510000000001</v>
          </cell>
          <cell r="BS62">
            <v>975.06399999999985</v>
          </cell>
          <cell r="BT62">
            <v>989.53200000000015</v>
          </cell>
          <cell r="BU62">
            <v>1166.2239999999999</v>
          </cell>
          <cell r="BV62">
            <v>1248.2149999999999</v>
          </cell>
          <cell r="BW62">
            <v>1449.509</v>
          </cell>
          <cell r="BX62">
            <v>1384.81</v>
          </cell>
          <cell r="BY62">
            <v>1752.32</v>
          </cell>
          <cell r="BZ62">
            <v>1576.5</v>
          </cell>
          <cell r="CA62">
            <v>2659.779</v>
          </cell>
          <cell r="CB62">
            <v>3007.26</v>
          </cell>
          <cell r="CC62">
            <v>3635.88</v>
          </cell>
          <cell r="CD62">
            <v>3204.9490000000001</v>
          </cell>
          <cell r="CE62">
            <v>3869.29</v>
          </cell>
          <cell r="CF62">
            <v>4286.5309999999999</v>
          </cell>
          <cell r="CG62">
            <v>5836.7020000000002</v>
          </cell>
          <cell r="CH62">
            <v>6228</v>
          </cell>
          <cell r="CI62">
            <v>7352.9924359745546</v>
          </cell>
          <cell r="CJ62">
            <v>7771.5884893086723</v>
          </cell>
          <cell r="CK62">
            <v>8644.504482054228</v>
          </cell>
          <cell r="CL62">
            <v>7504.6874306057134</v>
          </cell>
          <cell r="CM62">
            <v>8232.231876118738</v>
          </cell>
          <cell r="CN62">
            <v>8917.0226749952599</v>
          </cell>
          <cell r="CO62">
            <v>10346.161723998384</v>
          </cell>
          <cell r="CP62">
            <v>8534.4465152558078</v>
          </cell>
          <cell r="CQ62">
            <v>9421.8423141187559</v>
          </cell>
          <cell r="CR62">
            <v>10315.621172128211</v>
          </cell>
          <cell r="CS62">
            <v>12279.216985914714</v>
          </cell>
        </row>
        <row r="63">
          <cell r="B63" t="str">
            <v>Long-term  debt</v>
          </cell>
          <cell r="C63" t="str">
            <v>LT_DEBT</v>
          </cell>
          <cell r="D63" t="str">
            <v>USD</v>
          </cell>
          <cell r="G63">
            <v>0</v>
          </cell>
          <cell r="H63">
            <v>3.0500609999999999</v>
          </cell>
          <cell r="I63">
            <v>0</v>
          </cell>
          <cell r="J63">
            <v>0.18884600000000001</v>
          </cell>
          <cell r="K63">
            <v>0.13622699999999999</v>
          </cell>
          <cell r="L63">
            <v>5.9492999999999997E-2</v>
          </cell>
          <cell r="M63">
            <v>2.4898189999999998</v>
          </cell>
          <cell r="N63">
            <v>282.18433099999999</v>
          </cell>
          <cell r="O63">
            <v>294.34199999999998</v>
          </cell>
          <cell r="P63">
            <v>301.94</v>
          </cell>
          <cell r="Q63">
            <v>312.80900000000003</v>
          </cell>
          <cell r="R63">
            <v>602.22799999999995</v>
          </cell>
          <cell r="S63">
            <v>631.35299999999995</v>
          </cell>
          <cell r="T63">
            <v>860.87599999999998</v>
          </cell>
          <cell r="U63">
            <v>2233.2550000000001</v>
          </cell>
          <cell r="V63">
            <v>2638</v>
          </cell>
          <cell r="W63">
            <v>2638</v>
          </cell>
          <cell r="X63">
            <v>2638</v>
          </cell>
          <cell r="Z63">
            <v>0</v>
          </cell>
          <cell r="AA63">
            <v>9</v>
          </cell>
          <cell r="AB63">
            <v>0</v>
          </cell>
          <cell r="AC63">
            <v>0</v>
          </cell>
          <cell r="AD63">
            <v>9.018E-3</v>
          </cell>
          <cell r="AE63">
            <v>5.9589999999999999E-3</v>
          </cell>
          <cell r="AF63">
            <v>0</v>
          </cell>
          <cell r="AG63">
            <v>3.0500609999999999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0.16100800000000001</v>
          </cell>
          <cell r="AN63">
            <v>0.28022799999999998</v>
          </cell>
          <cell r="AO63">
            <v>0.18884600000000001</v>
          </cell>
          <cell r="AP63">
            <v>0.16659199999999999</v>
          </cell>
          <cell r="AQ63">
            <v>0.125721</v>
          </cell>
          <cell r="AR63">
            <v>0.17854300000000001</v>
          </cell>
          <cell r="AS63">
            <v>0.13622699999999999</v>
          </cell>
          <cell r="AT63">
            <v>0.10124900000000001</v>
          </cell>
          <cell r="AU63">
            <v>9.4092999999999996E-2</v>
          </cell>
          <cell r="AV63">
            <v>7.4937000000000004E-2</v>
          </cell>
          <cell r="AW63">
            <v>5.9492999999999997E-2</v>
          </cell>
          <cell r="AX63">
            <v>4.6462999999999997E-2</v>
          </cell>
          <cell r="AY63">
            <v>3.3977E-2</v>
          </cell>
          <cell r="AZ63">
            <v>2.3574999999999999E-2</v>
          </cell>
          <cell r="BA63">
            <v>2.4898189999999998</v>
          </cell>
          <cell r="BB63">
            <v>1.812047</v>
          </cell>
          <cell r="BC63">
            <v>278.36278399999998</v>
          </cell>
          <cell r="BD63">
            <v>282.94551200000001</v>
          </cell>
          <cell r="BE63">
            <v>282.18433099999999</v>
          </cell>
          <cell r="BF63">
            <v>286.18</v>
          </cell>
          <cell r="BG63">
            <v>286.52499999999998</v>
          </cell>
          <cell r="BH63">
            <v>292.726</v>
          </cell>
          <cell r="BI63">
            <v>294.34199999999998</v>
          </cell>
          <cell r="BJ63">
            <v>295.68299999999999</v>
          </cell>
          <cell r="BK63">
            <v>296.69099999999997</v>
          </cell>
          <cell r="BL63">
            <v>299.47199999999998</v>
          </cell>
          <cell r="BM63">
            <v>301.94</v>
          </cell>
          <cell r="BN63">
            <v>304.53399999999999</v>
          </cell>
          <cell r="BO63">
            <v>306.70600000000002</v>
          </cell>
          <cell r="BP63">
            <v>309.44400000000002</v>
          </cell>
          <cell r="BQ63">
            <v>312.80900000000003</v>
          </cell>
          <cell r="BR63">
            <v>314.95299999999997</v>
          </cell>
          <cell r="BS63">
            <v>333.36399999999998</v>
          </cell>
          <cell r="BT63">
            <v>554.83000000000004</v>
          </cell>
          <cell r="BU63">
            <v>602.22799999999995</v>
          </cell>
          <cell r="BV63">
            <v>602.06100000000004</v>
          </cell>
          <cell r="BW63">
            <v>619.66999999999996</v>
          </cell>
          <cell r="BX63">
            <v>623.11400000000003</v>
          </cell>
          <cell r="BY63">
            <v>631.35299999999995</v>
          </cell>
          <cell r="BZ63">
            <v>616.29499999999996</v>
          </cell>
          <cell r="CA63">
            <v>610.899</v>
          </cell>
          <cell r="CB63">
            <v>618.33699999999999</v>
          </cell>
          <cell r="CC63">
            <v>860.87599999999998</v>
          </cell>
          <cell r="CD63">
            <v>1659.8979999999999</v>
          </cell>
          <cell r="CE63">
            <v>1788.481</v>
          </cell>
          <cell r="CF63">
            <v>1970.393</v>
          </cell>
          <cell r="CG63">
            <v>2233.2550000000001</v>
          </cell>
          <cell r="CH63">
            <v>2638</v>
          </cell>
          <cell r="CI63">
            <v>2638</v>
          </cell>
          <cell r="CJ63">
            <v>2638</v>
          </cell>
          <cell r="CK63">
            <v>2638</v>
          </cell>
          <cell r="CL63">
            <v>2638</v>
          </cell>
          <cell r="CM63">
            <v>2638</v>
          </cell>
          <cell r="CN63">
            <v>2638</v>
          </cell>
          <cell r="CO63">
            <v>2638</v>
          </cell>
          <cell r="CP63">
            <v>2638</v>
          </cell>
          <cell r="CQ63">
            <v>2638</v>
          </cell>
          <cell r="CR63">
            <v>2638</v>
          </cell>
          <cell r="CS63">
            <v>2638</v>
          </cell>
        </row>
        <row r="64">
          <cell r="B64" t="str">
            <v>Non-current lease liabilities (op lease: US GAAP)</v>
          </cell>
          <cell r="C64" t="str">
            <v>LT_LEASE_LIAB</v>
          </cell>
          <cell r="D64" t="str">
            <v>USD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176.673</v>
          </cell>
          <cell r="T64">
            <v>243.601</v>
          </cell>
          <cell r="U64">
            <v>371.61399999999998</v>
          </cell>
          <cell r="V64">
            <v>434</v>
          </cell>
          <cell r="W64">
            <v>434</v>
          </cell>
          <cell r="X64">
            <v>434</v>
          </cell>
          <cell r="BV64">
            <v>143.047</v>
          </cell>
          <cell r="BW64">
            <v>147.55500000000001</v>
          </cell>
          <cell r="BX64">
            <v>159.001</v>
          </cell>
          <cell r="BY64">
            <v>176.673</v>
          </cell>
          <cell r="BZ64">
            <v>169.14699999999999</v>
          </cell>
          <cell r="CA64">
            <v>168.589</v>
          </cell>
          <cell r="CB64">
            <v>189.09800000000001</v>
          </cell>
          <cell r="CC64">
            <v>243.601</v>
          </cell>
          <cell r="CD64">
            <v>277.26400000000001</v>
          </cell>
          <cell r="CE64">
            <v>313.47899999999998</v>
          </cell>
          <cell r="CF64">
            <v>307.33300000000003</v>
          </cell>
          <cell r="CG64">
            <v>371.61399999999998</v>
          </cell>
          <cell r="CH64">
            <v>434</v>
          </cell>
          <cell r="CI64">
            <v>434</v>
          </cell>
          <cell r="CJ64">
            <v>434</v>
          </cell>
          <cell r="CK64">
            <v>434</v>
          </cell>
          <cell r="CL64">
            <v>434</v>
          </cell>
          <cell r="CM64">
            <v>434</v>
          </cell>
          <cell r="CN64">
            <v>434</v>
          </cell>
          <cell r="CO64">
            <v>434</v>
          </cell>
          <cell r="CP64">
            <v>434</v>
          </cell>
          <cell r="CQ64">
            <v>434</v>
          </cell>
          <cell r="CR64">
            <v>434</v>
          </cell>
          <cell r="CS64">
            <v>434</v>
          </cell>
        </row>
        <row r="65">
          <cell r="B65" t="str">
            <v>Other long-term liabilities</v>
          </cell>
          <cell r="C65" t="str">
            <v>OTH_LT_CRED_GQ</v>
          </cell>
          <cell r="D65" t="str">
            <v>USD</v>
          </cell>
          <cell r="G65">
            <v>1.068155</v>
          </cell>
          <cell r="H65">
            <v>3.9548220000000005</v>
          </cell>
          <cell r="I65">
            <v>7.9285199999999998</v>
          </cell>
          <cell r="J65">
            <v>9.3814399999999996</v>
          </cell>
          <cell r="K65">
            <v>14.312668</v>
          </cell>
          <cell r="L65">
            <v>15.264884999999998</v>
          </cell>
          <cell r="M65">
            <v>18.223736999999996</v>
          </cell>
          <cell r="N65">
            <v>36.252841000000046</v>
          </cell>
          <cell r="O65">
            <v>44.78000000000003</v>
          </cell>
          <cell r="P65">
            <v>60.04000000000002</v>
          </cell>
          <cell r="Q65">
            <v>66.567000000000007</v>
          </cell>
          <cell r="R65">
            <v>134.36699999999996</v>
          </cell>
          <cell r="S65">
            <v>139.38199999999995</v>
          </cell>
          <cell r="T65">
            <v>134.39700000000005</v>
          </cell>
          <cell r="U65">
            <v>127.89600000000024</v>
          </cell>
          <cell r="V65">
            <v>109.52608384097266</v>
          </cell>
          <cell r="W65">
            <v>127.25528784278322</v>
          </cell>
          <cell r="X65">
            <v>146.1083669663717</v>
          </cell>
          <cell r="Z65">
            <v>0</v>
          </cell>
          <cell r="AA65">
            <v>0.72376399999999919</v>
          </cell>
          <cell r="AB65">
            <v>0.94840599999999997</v>
          </cell>
          <cell r="AC65">
            <v>1.068155</v>
          </cell>
          <cell r="AD65">
            <v>2.733187</v>
          </cell>
          <cell r="AE65">
            <v>3.1727240000000001</v>
          </cell>
          <cell r="AF65">
            <v>3.7173989999999999</v>
          </cell>
          <cell r="AG65">
            <v>3.9548220000000005</v>
          </cell>
          <cell r="AH65">
            <v>4.6311619999999998</v>
          </cell>
          <cell r="AI65">
            <v>6.9001079999999995</v>
          </cell>
          <cell r="AJ65">
            <v>7.320417</v>
          </cell>
          <cell r="AK65">
            <v>7.9285199999999998</v>
          </cell>
          <cell r="AL65">
            <v>10.434277</v>
          </cell>
          <cell r="AM65">
            <v>9.2350739999999991</v>
          </cell>
          <cell r="AN65">
            <v>10.397032000000001</v>
          </cell>
          <cell r="AO65">
            <v>9.3814399999999996</v>
          </cell>
          <cell r="AP65">
            <v>9.5689600000000006</v>
          </cell>
          <cell r="AQ65">
            <v>10.017673</v>
          </cell>
          <cell r="AR65">
            <v>13.046558000000001</v>
          </cell>
          <cell r="AS65">
            <v>14.312668</v>
          </cell>
          <cell r="AT65">
            <v>14.585279000000002</v>
          </cell>
          <cell r="AU65">
            <v>14.586005999999998</v>
          </cell>
          <cell r="AV65">
            <v>15.027837</v>
          </cell>
          <cell r="AW65">
            <v>15.264884999999998</v>
          </cell>
          <cell r="AX65">
            <v>16.436933</v>
          </cell>
          <cell r="AY65">
            <v>17.855036000000002</v>
          </cell>
          <cell r="AZ65">
            <v>20.874333999999998</v>
          </cell>
          <cell r="BA65">
            <v>18.223736999999996</v>
          </cell>
          <cell r="BB65">
            <v>15.341308999999999</v>
          </cell>
          <cell r="BC65">
            <v>30.637945000000002</v>
          </cell>
          <cell r="BD65">
            <v>28.488016999999957</v>
          </cell>
          <cell r="BE65">
            <v>36.252841000000046</v>
          </cell>
          <cell r="BF65">
            <v>36.324999999999989</v>
          </cell>
          <cell r="BG65">
            <v>43.988</v>
          </cell>
          <cell r="BH65">
            <v>45.338999999999999</v>
          </cell>
          <cell r="BI65">
            <v>44.78000000000003</v>
          </cell>
          <cell r="BJ65">
            <v>48.391999999999939</v>
          </cell>
          <cell r="BK65">
            <v>56.535999999999945</v>
          </cell>
          <cell r="BL65">
            <v>65.284999999999968</v>
          </cell>
          <cell r="BM65">
            <v>60.04000000000002</v>
          </cell>
          <cell r="BN65">
            <v>59.203999999999951</v>
          </cell>
          <cell r="BO65">
            <v>69.680000000000007</v>
          </cell>
          <cell r="BP65">
            <v>79.899000000000001</v>
          </cell>
          <cell r="BQ65">
            <v>66.567000000000007</v>
          </cell>
          <cell r="BR65">
            <v>66.01600000000002</v>
          </cell>
          <cell r="BS65">
            <v>56.216000000000008</v>
          </cell>
          <cell r="BT65">
            <v>132.23699999999997</v>
          </cell>
          <cell r="BU65">
            <v>134.36699999999996</v>
          </cell>
          <cell r="BV65">
            <v>142.09099999999992</v>
          </cell>
          <cell r="BW65">
            <v>134.14600000000002</v>
          </cell>
          <cell r="BX65">
            <v>135.39899999999997</v>
          </cell>
          <cell r="BY65">
            <v>139.38200000000006</v>
          </cell>
          <cell r="BZ65">
            <v>130.72800000000001</v>
          </cell>
          <cell r="CA65">
            <v>106.37700000000001</v>
          </cell>
          <cell r="CB65">
            <v>127.49799999999999</v>
          </cell>
          <cell r="CC65">
            <v>134.39700000000005</v>
          </cell>
          <cell r="CD65">
            <v>86.148000000000025</v>
          </cell>
          <cell r="CE65">
            <v>90.413999999999817</v>
          </cell>
          <cell r="CF65">
            <v>112.78400000000016</v>
          </cell>
          <cell r="CG65">
            <v>127.89599999999979</v>
          </cell>
          <cell r="CH65">
            <v>134</v>
          </cell>
          <cell r="CI65">
            <v>81.994486352828517</v>
          </cell>
          <cell r="CJ65">
            <v>100.27859608458084</v>
          </cell>
          <cell r="CK65">
            <v>109.52608384097266</v>
          </cell>
          <cell r="CL65">
            <v>153.31453016784235</v>
          </cell>
          <cell r="CM65">
            <v>88.546880679549758</v>
          </cell>
          <cell r="CN65">
            <v>111.96399087727559</v>
          </cell>
          <cell r="CO65">
            <v>127.25528784278322</v>
          </cell>
          <cell r="CP65">
            <v>177.93935091739058</v>
          </cell>
          <cell r="CQ65">
            <v>98.352175537730091</v>
          </cell>
          <cell r="CR65">
            <v>127.60179890170184</v>
          </cell>
          <cell r="CS65">
            <v>146.1083669663717</v>
          </cell>
        </row>
        <row r="66">
          <cell r="B66" t="str">
            <v>Total long-term liabilities</v>
          </cell>
          <cell r="C66" t="str">
            <v>TOT_LT_LIAB</v>
          </cell>
          <cell r="D66" t="str">
            <v>USD</v>
          </cell>
          <cell r="G66">
            <v>1.068155</v>
          </cell>
          <cell r="H66">
            <v>7.0048830000000004</v>
          </cell>
          <cell r="I66">
            <v>7.9285199999999998</v>
          </cell>
          <cell r="J66">
            <v>9.5702859999999994</v>
          </cell>
          <cell r="K66">
            <v>14.448895</v>
          </cell>
          <cell r="L66">
            <v>15.324377999999998</v>
          </cell>
          <cell r="M66">
            <v>20.713555999999997</v>
          </cell>
          <cell r="N66">
            <v>318.43717200000003</v>
          </cell>
          <cell r="O66">
            <v>339.12200000000001</v>
          </cell>
          <cell r="P66">
            <v>361.98</v>
          </cell>
          <cell r="Q66">
            <v>379.37600000000003</v>
          </cell>
          <cell r="R66">
            <v>736.59499999999991</v>
          </cell>
          <cell r="S66">
            <v>947.4079999999999</v>
          </cell>
          <cell r="T66">
            <v>1238.874</v>
          </cell>
          <cell r="U66">
            <v>2732.7650000000003</v>
          </cell>
          <cell r="V66">
            <v>3181.5260838409727</v>
          </cell>
          <cell r="W66">
            <v>3199.2552878427832</v>
          </cell>
          <cell r="X66">
            <v>3218.1083669663717</v>
          </cell>
          <cell r="Z66">
            <v>0</v>
          </cell>
          <cell r="AA66">
            <v>9.7237639999999992</v>
          </cell>
          <cell r="AB66">
            <v>0.94840599999999997</v>
          </cell>
          <cell r="AC66">
            <v>1.068155</v>
          </cell>
          <cell r="AD66">
            <v>2.7422050000000002</v>
          </cell>
          <cell r="AE66">
            <v>3.1786829999999999</v>
          </cell>
          <cell r="AF66">
            <v>3.7173989999999999</v>
          </cell>
          <cell r="AG66">
            <v>7.0048830000000004</v>
          </cell>
          <cell r="AH66">
            <v>4.6311619999999998</v>
          </cell>
          <cell r="AI66">
            <v>6.9001079999999995</v>
          </cell>
          <cell r="AJ66">
            <v>7.320417</v>
          </cell>
          <cell r="AK66">
            <v>7.9285199999999998</v>
          </cell>
          <cell r="AL66">
            <v>10.434277</v>
          </cell>
          <cell r="AM66">
            <v>9.3960819999999998</v>
          </cell>
          <cell r="AN66">
            <v>10.67726</v>
          </cell>
          <cell r="AO66">
            <v>9.5702859999999994</v>
          </cell>
          <cell r="AP66">
            <v>9.7355520000000002</v>
          </cell>
          <cell r="AQ66">
            <v>10.143394000000001</v>
          </cell>
          <cell r="AR66">
            <v>13.225101</v>
          </cell>
          <cell r="AS66">
            <v>14.448895</v>
          </cell>
          <cell r="AT66">
            <v>14.686528000000001</v>
          </cell>
          <cell r="AU66">
            <v>14.680098999999998</v>
          </cell>
          <cell r="AV66">
            <v>15.102774</v>
          </cell>
          <cell r="AW66">
            <v>15.324377999999998</v>
          </cell>
          <cell r="AX66">
            <v>16.483395999999999</v>
          </cell>
          <cell r="AY66">
            <v>17.889013000000002</v>
          </cell>
          <cell r="AZ66">
            <v>20.897908999999999</v>
          </cell>
          <cell r="BA66">
            <v>20.713555999999997</v>
          </cell>
          <cell r="BB66">
            <v>17.153355999999999</v>
          </cell>
          <cell r="BC66">
            <v>309.00072899999998</v>
          </cell>
          <cell r="BD66">
            <v>311.43352899999996</v>
          </cell>
          <cell r="BE66">
            <v>318.43717200000003</v>
          </cell>
          <cell r="BF66">
            <v>322.505</v>
          </cell>
          <cell r="BG66">
            <v>330.51299999999998</v>
          </cell>
          <cell r="BH66">
            <v>338.065</v>
          </cell>
          <cell r="BI66">
            <v>339.12200000000001</v>
          </cell>
          <cell r="BJ66">
            <v>344.07499999999993</v>
          </cell>
          <cell r="BK66">
            <v>353.22699999999992</v>
          </cell>
          <cell r="BL66">
            <v>364.75699999999995</v>
          </cell>
          <cell r="BM66">
            <v>361.98</v>
          </cell>
          <cell r="BN66">
            <v>363.73799999999994</v>
          </cell>
          <cell r="BO66">
            <v>376.38600000000002</v>
          </cell>
          <cell r="BP66">
            <v>389.34300000000002</v>
          </cell>
          <cell r="BQ66">
            <v>379.37600000000003</v>
          </cell>
          <cell r="BR66">
            <v>380.96899999999999</v>
          </cell>
          <cell r="BS66">
            <v>389.58</v>
          </cell>
          <cell r="BT66">
            <v>687.06700000000001</v>
          </cell>
          <cell r="BU66">
            <v>736.59499999999991</v>
          </cell>
          <cell r="BV66">
            <v>887.19899999999996</v>
          </cell>
          <cell r="BW66">
            <v>901.37099999999998</v>
          </cell>
          <cell r="BX66">
            <v>917.51400000000001</v>
          </cell>
          <cell r="BY66">
            <v>947.40800000000002</v>
          </cell>
          <cell r="BZ66">
            <v>916.17</v>
          </cell>
          <cell r="CA66">
            <v>885.86500000000001</v>
          </cell>
          <cell r="CB66">
            <v>934.93299999999999</v>
          </cell>
          <cell r="CC66">
            <v>1238.874</v>
          </cell>
          <cell r="CD66">
            <v>2023.31</v>
          </cell>
          <cell r="CE66">
            <v>2192.3739999999998</v>
          </cell>
          <cell r="CF66">
            <v>2390.5100000000002</v>
          </cell>
          <cell r="CG66">
            <v>2732.7649999999999</v>
          </cell>
          <cell r="CH66">
            <v>3206</v>
          </cell>
          <cell r="CI66">
            <v>3153.9944863528285</v>
          </cell>
          <cell r="CJ66">
            <v>3172.2785960845808</v>
          </cell>
          <cell r="CK66">
            <v>3181.5260838409727</v>
          </cell>
          <cell r="CL66">
            <v>3225.3145301678423</v>
          </cell>
          <cell r="CM66">
            <v>3160.5468806795498</v>
          </cell>
          <cell r="CN66">
            <v>3183.9639908772756</v>
          </cell>
          <cell r="CO66">
            <v>3199.2552878427832</v>
          </cell>
          <cell r="CP66">
            <v>3249.9393509173906</v>
          </cell>
          <cell r="CQ66">
            <v>3170.3521755377301</v>
          </cell>
          <cell r="CR66">
            <v>3199.6017989017018</v>
          </cell>
          <cell r="CS66">
            <v>3218.1083669663717</v>
          </cell>
        </row>
        <row r="67">
          <cell r="B67" t="str">
            <v>Total liabilities</v>
          </cell>
          <cell r="C67" t="str">
            <v>TOT_LIAB</v>
          </cell>
          <cell r="D67" t="str">
            <v>USD</v>
          </cell>
          <cell r="G67">
            <v>42.819660999999996</v>
          </cell>
          <cell r="H67">
            <v>63.314768000000001</v>
          </cell>
          <cell r="I67">
            <v>68.421412000000004</v>
          </cell>
          <cell r="J67">
            <v>97.964752999999988</v>
          </cell>
          <cell r="K67">
            <v>132.75242</v>
          </cell>
          <cell r="L67">
            <v>184.85565</v>
          </cell>
          <cell r="M67">
            <v>244.879165</v>
          </cell>
          <cell r="N67">
            <v>611.05932500000006</v>
          </cell>
          <cell r="O67">
            <v>664.14800000000002</v>
          </cell>
          <cell r="P67">
            <v>938.58100000000013</v>
          </cell>
          <cell r="Q67">
            <v>1347.4080000000001</v>
          </cell>
          <cell r="R67">
            <v>1902.819</v>
          </cell>
          <cell r="S67">
            <v>2699.7280000000001</v>
          </cell>
          <cell r="T67">
            <v>4874.7539999999999</v>
          </cell>
          <cell r="U67">
            <v>8569.4670000000006</v>
          </cell>
          <cell r="V67">
            <v>11826.0305658952</v>
          </cell>
          <cell r="W67">
            <v>13545.417011841168</v>
          </cell>
          <cell r="X67">
            <v>15497.325352881086</v>
          </cell>
          <cell r="Z67">
            <v>0</v>
          </cell>
          <cell r="AA67">
            <v>35.355872000000005</v>
          </cell>
          <cell r="AB67">
            <v>29.976024999999996</v>
          </cell>
          <cell r="AC67">
            <v>42.819660999999996</v>
          </cell>
          <cell r="AD67">
            <v>42.441754000000003</v>
          </cell>
          <cell r="AE67">
            <v>46.443035000000002</v>
          </cell>
          <cell r="AF67">
            <v>70.254909999999995</v>
          </cell>
          <cell r="AG67">
            <v>63.314768000000001</v>
          </cell>
          <cell r="AH67">
            <v>65.37191</v>
          </cell>
          <cell r="AI67">
            <v>76.791735000000017</v>
          </cell>
          <cell r="AJ67">
            <v>77.074070000000006</v>
          </cell>
          <cell r="AK67">
            <v>68.421412000000004</v>
          </cell>
          <cell r="AL67">
            <v>69.090521999999993</v>
          </cell>
          <cell r="AM67">
            <v>74.920218000000006</v>
          </cell>
          <cell r="AN67">
            <v>84.572955000000007</v>
          </cell>
          <cell r="AO67">
            <v>97.964752999999988</v>
          </cell>
          <cell r="AP67">
            <v>103.628038</v>
          </cell>
          <cell r="AQ67">
            <v>110.89680599999998</v>
          </cell>
          <cell r="AR67">
            <v>117.48954699999999</v>
          </cell>
          <cell r="AS67">
            <v>132.75242</v>
          </cell>
          <cell r="AT67">
            <v>134.88964000000001</v>
          </cell>
          <cell r="AU67">
            <v>146.71067900000003</v>
          </cell>
          <cell r="AV67">
            <v>158.518823</v>
          </cell>
          <cell r="AW67">
            <v>184.85565</v>
          </cell>
          <cell r="AX67">
            <v>199.21237300000001</v>
          </cell>
          <cell r="AY67">
            <v>216.67817000000002</v>
          </cell>
          <cell r="AZ67">
            <v>241.12067399999998</v>
          </cell>
          <cell r="BA67">
            <v>244.879165</v>
          </cell>
          <cell r="BB67">
            <v>243.993312</v>
          </cell>
          <cell r="BC67">
            <v>549.449793</v>
          </cell>
          <cell r="BD67">
            <v>594.349335</v>
          </cell>
          <cell r="BE67">
            <v>611.05932500000006</v>
          </cell>
          <cell r="BF67">
            <v>645.66499999999996</v>
          </cell>
          <cell r="BG67">
            <v>676.19200000000001</v>
          </cell>
          <cell r="BH67">
            <v>705.37599999999998</v>
          </cell>
          <cell r="BI67">
            <v>664.14800000000002</v>
          </cell>
          <cell r="BJ67">
            <v>730.40300000000002</v>
          </cell>
          <cell r="BK67">
            <v>775.58199999999988</v>
          </cell>
          <cell r="BL67">
            <v>861.06999999999994</v>
          </cell>
          <cell r="BM67">
            <v>938.58100000000013</v>
          </cell>
          <cell r="BN67">
            <v>1001.4019999999999</v>
          </cell>
          <cell r="BO67">
            <v>1052.423</v>
          </cell>
          <cell r="BP67">
            <v>1212.136</v>
          </cell>
          <cell r="BQ67">
            <v>1347.4080000000001</v>
          </cell>
          <cell r="BR67">
            <v>1466.8200000000002</v>
          </cell>
          <cell r="BS67">
            <v>1364.6439999999998</v>
          </cell>
          <cell r="BT67">
            <v>1676.5990000000002</v>
          </cell>
          <cell r="BU67">
            <v>1902.819</v>
          </cell>
          <cell r="BV67">
            <v>2135.4139999999998</v>
          </cell>
          <cell r="BW67">
            <v>2350.88</v>
          </cell>
          <cell r="BX67">
            <v>2302.3240000000001</v>
          </cell>
          <cell r="BY67">
            <v>2699.7280000000001</v>
          </cell>
          <cell r="BZ67">
            <v>2492.67</v>
          </cell>
          <cell r="CA67">
            <v>3545.6440000000002</v>
          </cell>
          <cell r="CB67">
            <v>3942.1930000000002</v>
          </cell>
          <cell r="CC67">
            <v>4874.7539999999999</v>
          </cell>
          <cell r="CD67">
            <v>5228.259</v>
          </cell>
          <cell r="CE67">
            <v>6061.6639999999998</v>
          </cell>
          <cell r="CF67">
            <v>6677.0410000000002</v>
          </cell>
          <cell r="CG67">
            <v>8569.4670000000006</v>
          </cell>
          <cell r="CH67">
            <v>9434</v>
          </cell>
          <cell r="CI67">
            <v>10506.986922327384</v>
          </cell>
          <cell r="CJ67">
            <v>10943.867085393253</v>
          </cell>
          <cell r="CK67">
            <v>11826.0305658952</v>
          </cell>
          <cell r="CL67">
            <v>10730.001960773556</v>
          </cell>
          <cell r="CM67">
            <v>11392.778756798289</v>
          </cell>
          <cell r="CN67">
            <v>12100.986665872535</v>
          </cell>
          <cell r="CO67">
            <v>13545.417011841168</v>
          </cell>
          <cell r="CP67">
            <v>11784.385866173197</v>
          </cell>
          <cell r="CQ67">
            <v>12592.194489656486</v>
          </cell>
          <cell r="CR67">
            <v>13515.222971029913</v>
          </cell>
          <cell r="CS67">
            <v>15497.325352881086</v>
          </cell>
        </row>
        <row r="68">
          <cell r="B68" t="str">
            <v>Preferred shares</v>
          </cell>
          <cell r="C68" t="str">
            <v>PREF_SH</v>
          </cell>
          <cell r="D68" t="str">
            <v>USD</v>
          </cell>
        </row>
        <row r="69">
          <cell r="B69" t="str">
            <v>Total common equity</v>
          </cell>
          <cell r="C69" t="str">
            <v>ORD_SH_FUND</v>
          </cell>
          <cell r="D69" t="str">
            <v>USD</v>
          </cell>
          <cell r="G69">
            <v>91.673139000000006</v>
          </cell>
          <cell r="H69">
            <v>93.423980999999998</v>
          </cell>
          <cell r="I69">
            <v>114.193237</v>
          </cell>
          <cell r="J69">
            <v>171.71826999999999</v>
          </cell>
          <cell r="K69">
            <v>219.17901599999999</v>
          </cell>
          <cell r="L69">
            <v>289.813626</v>
          </cell>
          <cell r="M69">
            <v>343.483608</v>
          </cell>
          <cell r="N69">
            <v>355.78841</v>
          </cell>
          <cell r="O69">
            <v>339.45800000000003</v>
          </cell>
          <cell r="P69">
            <v>428.85399999999998</v>
          </cell>
          <cell r="Q69">
            <v>325.779</v>
          </cell>
          <cell r="R69">
            <v>336.7</v>
          </cell>
          <cell r="S69">
            <v>2081.9629999999997</v>
          </cell>
          <cell r="T69">
            <v>1651.5780000000004</v>
          </cell>
          <cell r="U69">
            <v>1531.6909999999989</v>
          </cell>
          <cell r="V69">
            <v>1856.9545596029329</v>
          </cell>
          <cell r="W69">
            <v>2371.7399983247178</v>
          </cell>
          <cell r="X69">
            <v>3149.4645015795263</v>
          </cell>
          <cell r="Z69">
            <v>0</v>
          </cell>
          <cell r="AA69">
            <v>26.867446000000001</v>
          </cell>
          <cell r="AB69">
            <v>85.482516000000004</v>
          </cell>
          <cell r="AC69">
            <v>91.673139000000006</v>
          </cell>
          <cell r="AD69">
            <v>94.634814000000006</v>
          </cell>
          <cell r="AE69">
            <v>100.97317700000001</v>
          </cell>
          <cell r="AF69">
            <v>98.869850999999997</v>
          </cell>
          <cell r="AG69">
            <v>93.423980999999998</v>
          </cell>
          <cell r="AH69">
            <v>95.526579999999996</v>
          </cell>
          <cell r="AI69">
            <v>106.427977</v>
          </cell>
          <cell r="AJ69">
            <v>118.409952</v>
          </cell>
          <cell r="AK69">
            <v>114.193237</v>
          </cell>
          <cell r="AL69">
            <v>123.24670999999999</v>
          </cell>
          <cell r="AM69">
            <v>133.72151199999999</v>
          </cell>
          <cell r="AN69">
            <v>156.15969699999999</v>
          </cell>
          <cell r="AO69">
            <v>171.71826999999999</v>
          </cell>
          <cell r="AP69">
            <v>183.10513599999999</v>
          </cell>
          <cell r="AQ69">
            <v>197.62916999999999</v>
          </cell>
          <cell r="AR69">
            <v>204.44341</v>
          </cell>
          <cell r="AS69">
            <v>219.17901599999999</v>
          </cell>
          <cell r="AT69">
            <v>237.67981599999999</v>
          </cell>
          <cell r="AU69">
            <v>247.84105400000001</v>
          </cell>
          <cell r="AV69">
            <v>268.10575599999999</v>
          </cell>
          <cell r="AW69">
            <v>289.813626</v>
          </cell>
          <cell r="AX69">
            <v>300.008419</v>
          </cell>
          <cell r="AY69">
            <v>308.90406200000001</v>
          </cell>
          <cell r="AZ69">
            <v>324.20054099999999</v>
          </cell>
          <cell r="BA69">
            <v>343.483608</v>
          </cell>
          <cell r="BB69">
            <v>349.86535600000002</v>
          </cell>
          <cell r="BC69">
            <v>334.51510500000001</v>
          </cell>
          <cell r="BD69">
            <v>340.84929299999999</v>
          </cell>
          <cell r="BE69">
            <v>355.78841</v>
          </cell>
          <cell r="BF69">
            <v>331.11799999999999</v>
          </cell>
          <cell r="BG69">
            <v>344.44299999999998</v>
          </cell>
          <cell r="BH69">
            <v>363.452</v>
          </cell>
          <cell r="BI69">
            <v>339.45800000000003</v>
          </cell>
          <cell r="BJ69">
            <v>346.25691999999998</v>
          </cell>
          <cell r="BK69">
            <v>360.61268000000001</v>
          </cell>
          <cell r="BL69">
            <v>390.27055000000001</v>
          </cell>
          <cell r="BM69">
            <v>428.85399999999998</v>
          </cell>
          <cell r="BN69">
            <v>465.81396300000006</v>
          </cell>
          <cell r="BO69">
            <v>450.18065999999999</v>
          </cell>
          <cell r="BP69">
            <v>392.15601399999997</v>
          </cell>
          <cell r="BQ69">
            <v>325.779</v>
          </cell>
          <cell r="BR69">
            <v>252.86699999999999</v>
          </cell>
          <cell r="BS69">
            <v>154.73699999999999</v>
          </cell>
          <cell r="BT69">
            <v>341.75200000000001</v>
          </cell>
          <cell r="BU69">
            <v>336.7</v>
          </cell>
          <cell r="BV69">
            <v>2312.7460000000001</v>
          </cell>
          <cell r="BW69">
            <v>2244.6120000000001</v>
          </cell>
          <cell r="BX69">
            <v>2137.0170000000003</v>
          </cell>
          <cell r="BY69">
            <v>2081.9629999999997</v>
          </cell>
          <cell r="BZ69">
            <v>1965.4099999999999</v>
          </cell>
          <cell r="CA69">
            <v>1907.0919999999996</v>
          </cell>
          <cell r="CB69">
            <v>1795.5259999999998</v>
          </cell>
          <cell r="CC69">
            <v>1651.5780000000004</v>
          </cell>
          <cell r="CD69">
            <v>-30.404000000000451</v>
          </cell>
          <cell r="CE69">
            <v>81.030000000000655</v>
          </cell>
          <cell r="CF69">
            <v>122.97599999999966</v>
          </cell>
          <cell r="CG69">
            <v>1531.6909999999989</v>
          </cell>
          <cell r="CH69">
            <v>1589</v>
          </cell>
          <cell r="CI69">
            <v>1701.8876550601749</v>
          </cell>
          <cell r="CJ69">
            <v>1826.1594935071125</v>
          </cell>
          <cell r="CK69">
            <v>1856.9545596029329</v>
          </cell>
          <cell r="CL69">
            <v>1980.5966546081777</v>
          </cell>
          <cell r="CM69">
            <v>2113.867525071154</v>
          </cell>
          <cell r="CN69">
            <v>2253.4488418649598</v>
          </cell>
          <cell r="CO69">
            <v>2371.7399983247178</v>
          </cell>
          <cell r="CP69">
            <v>2550.6403031528944</v>
          </cell>
          <cell r="CQ69">
            <v>2744.6600388723609</v>
          </cell>
          <cell r="CR69">
            <v>2953.5005747922187</v>
          </cell>
          <cell r="CS69">
            <v>3149.4645015795263</v>
          </cell>
        </row>
        <row r="70">
          <cell r="B70" t="str">
            <v>Minority interest</v>
          </cell>
          <cell r="C70" t="str">
            <v>MINORITIES</v>
          </cell>
          <cell r="D70" t="str">
            <v>USD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</v>
          </cell>
          <cell r="L70">
            <v>4</v>
          </cell>
          <cell r="M70">
            <v>4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3.4106329999999998</v>
          </cell>
          <cell r="AS70">
            <v>4</v>
          </cell>
          <cell r="AT70">
            <v>4</v>
          </cell>
          <cell r="AU70">
            <v>4</v>
          </cell>
          <cell r="AV70">
            <v>4</v>
          </cell>
          <cell r="AW70">
            <v>4</v>
          </cell>
          <cell r="AX70">
            <v>4</v>
          </cell>
          <cell r="AY70">
            <v>4</v>
          </cell>
          <cell r="AZ70">
            <v>4</v>
          </cell>
          <cell r="BA70">
            <v>4</v>
          </cell>
          <cell r="BB70">
            <v>4</v>
          </cell>
          <cell r="BC70">
            <v>4</v>
          </cell>
          <cell r="BD70">
            <v>4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</row>
        <row r="71">
          <cell r="B71" t="str">
            <v>Total shareholders' equity</v>
          </cell>
          <cell r="C71" t="str">
            <v>EQ</v>
          </cell>
          <cell r="D71" t="str">
            <v>USD</v>
          </cell>
          <cell r="G71">
            <v>91.673139000000006</v>
          </cell>
          <cell r="H71">
            <v>93.423980999999998</v>
          </cell>
          <cell r="I71">
            <v>114.193237</v>
          </cell>
          <cell r="J71">
            <v>171.71826999999999</v>
          </cell>
          <cell r="K71">
            <v>223.17901599999999</v>
          </cell>
          <cell r="L71">
            <v>293.813626</v>
          </cell>
          <cell r="M71">
            <v>347.483608</v>
          </cell>
          <cell r="N71">
            <v>355.78841</v>
          </cell>
          <cell r="O71">
            <v>339.45800000000003</v>
          </cell>
          <cell r="P71">
            <v>428.85399999999998</v>
          </cell>
          <cell r="Q71">
            <v>325.779</v>
          </cell>
          <cell r="R71">
            <v>336.7</v>
          </cell>
          <cell r="S71">
            <v>2081.9629999999997</v>
          </cell>
          <cell r="T71">
            <v>1651.5780000000004</v>
          </cell>
          <cell r="U71">
            <v>1531.6909999999989</v>
          </cell>
          <cell r="V71">
            <v>1856.9545596029329</v>
          </cell>
          <cell r="W71">
            <v>2371.7399983247178</v>
          </cell>
          <cell r="X71">
            <v>3149.4645015795263</v>
          </cell>
          <cell r="Z71">
            <v>0</v>
          </cell>
          <cell r="AA71">
            <v>26.867446000000001</v>
          </cell>
          <cell r="AB71">
            <v>85.482516000000004</v>
          </cell>
          <cell r="AC71">
            <v>91.673139000000006</v>
          </cell>
          <cell r="AD71">
            <v>94.634814000000006</v>
          </cell>
          <cell r="AE71">
            <v>100.97317700000001</v>
          </cell>
          <cell r="AF71">
            <v>98.869850999999997</v>
          </cell>
          <cell r="AG71">
            <v>93.423980999999998</v>
          </cell>
          <cell r="AH71">
            <v>95.526579999999996</v>
          </cell>
          <cell r="AI71">
            <v>106.427977</v>
          </cell>
          <cell r="AJ71">
            <v>118.409952</v>
          </cell>
          <cell r="AK71">
            <v>114.193237</v>
          </cell>
          <cell r="AL71">
            <v>123.24670999999999</v>
          </cell>
          <cell r="AM71">
            <v>133.72151199999999</v>
          </cell>
          <cell r="AN71">
            <v>156.15969699999999</v>
          </cell>
          <cell r="AO71">
            <v>171.71826999999999</v>
          </cell>
          <cell r="AP71">
            <v>183.10513599999999</v>
          </cell>
          <cell r="AQ71">
            <v>197.62916999999999</v>
          </cell>
          <cell r="AR71">
            <v>207.85404299999999</v>
          </cell>
          <cell r="AS71">
            <v>223.17901599999999</v>
          </cell>
          <cell r="AT71">
            <v>241.67981599999999</v>
          </cell>
          <cell r="AU71">
            <v>251.84105400000001</v>
          </cell>
          <cell r="AV71">
            <v>272.10575599999999</v>
          </cell>
          <cell r="AW71">
            <v>293.813626</v>
          </cell>
          <cell r="AX71">
            <v>304.008419</v>
          </cell>
          <cell r="AY71">
            <v>312.90406200000001</v>
          </cell>
          <cell r="AZ71">
            <v>328.20054099999999</v>
          </cell>
          <cell r="BA71">
            <v>347.483608</v>
          </cell>
          <cell r="BB71">
            <v>353.86535600000002</v>
          </cell>
          <cell r="BC71">
            <v>338.51510500000001</v>
          </cell>
          <cell r="BD71">
            <v>344.84929299999999</v>
          </cell>
          <cell r="BE71">
            <v>355.78841</v>
          </cell>
          <cell r="BF71">
            <v>331.11799999999999</v>
          </cell>
          <cell r="BG71">
            <v>344.44299999999998</v>
          </cell>
          <cell r="BH71">
            <v>363.452</v>
          </cell>
          <cell r="BI71">
            <v>339.45800000000003</v>
          </cell>
          <cell r="BJ71">
            <v>346.25691999999998</v>
          </cell>
          <cell r="BK71">
            <v>360.61268000000001</v>
          </cell>
          <cell r="BL71">
            <v>390.27055000000001</v>
          </cell>
          <cell r="BM71">
            <v>428.85399999999998</v>
          </cell>
          <cell r="BN71">
            <v>465.81396300000006</v>
          </cell>
          <cell r="BO71">
            <v>450.18065999999999</v>
          </cell>
          <cell r="BP71">
            <v>392.15601399999997</v>
          </cell>
          <cell r="BQ71">
            <v>325.779</v>
          </cell>
          <cell r="BR71">
            <v>252.86699999999999</v>
          </cell>
          <cell r="BS71">
            <v>154.73699999999999</v>
          </cell>
          <cell r="BT71">
            <v>341.75200000000001</v>
          </cell>
          <cell r="BU71">
            <v>336.7</v>
          </cell>
          <cell r="BV71">
            <v>2312.7460000000001</v>
          </cell>
          <cell r="BW71">
            <v>2244.6120000000001</v>
          </cell>
          <cell r="BX71">
            <v>2137.0170000000003</v>
          </cell>
          <cell r="BY71">
            <v>2081.9629999999997</v>
          </cell>
          <cell r="BZ71">
            <v>1965.4099999999999</v>
          </cell>
          <cell r="CA71">
            <v>1907.0919999999996</v>
          </cell>
          <cell r="CB71">
            <v>1795.5259999999998</v>
          </cell>
          <cell r="CC71">
            <v>1651.5780000000004</v>
          </cell>
          <cell r="CD71">
            <v>-30.404000000000451</v>
          </cell>
          <cell r="CE71">
            <v>81.030000000000655</v>
          </cell>
          <cell r="CF71">
            <v>122.97599999999966</v>
          </cell>
          <cell r="CG71">
            <v>1531.6909999999989</v>
          </cell>
          <cell r="CH71">
            <v>1589</v>
          </cell>
          <cell r="CI71">
            <v>1701.8876550601749</v>
          </cell>
          <cell r="CJ71">
            <v>1826.1594935071125</v>
          </cell>
          <cell r="CK71">
            <v>1856.9545596029329</v>
          </cell>
          <cell r="CL71">
            <v>1980.5966546081777</v>
          </cell>
          <cell r="CM71">
            <v>2113.867525071154</v>
          </cell>
          <cell r="CN71">
            <v>2253.4488418649598</v>
          </cell>
          <cell r="CO71">
            <v>2371.7399983247178</v>
          </cell>
          <cell r="CP71">
            <v>2550.6403031528944</v>
          </cell>
          <cell r="CQ71">
            <v>2744.6600388723609</v>
          </cell>
          <cell r="CR71">
            <v>2953.5005747922187</v>
          </cell>
          <cell r="CS71">
            <v>3149.4645015795263</v>
          </cell>
        </row>
        <row r="72">
          <cell r="B72" t="str">
            <v>Total liabilities and equity</v>
          </cell>
          <cell r="C72" t="str">
            <v>TOT_LIAB_EQ</v>
          </cell>
          <cell r="D72" t="str">
            <v>USD</v>
          </cell>
          <cell r="G72">
            <v>134.49279999999999</v>
          </cell>
          <cell r="H72">
            <v>156.73874899999998</v>
          </cell>
          <cell r="I72">
            <v>182.61464899999999</v>
          </cell>
          <cell r="J72">
            <v>269.68302299999999</v>
          </cell>
          <cell r="K72">
            <v>355.93143599999996</v>
          </cell>
          <cell r="L72">
            <v>478.66927599999997</v>
          </cell>
          <cell r="M72">
            <v>592.36277300000006</v>
          </cell>
          <cell r="N72">
            <v>966.84773500000006</v>
          </cell>
          <cell r="O72">
            <v>1003.606</v>
          </cell>
          <cell r="P72">
            <v>1367.4350000000002</v>
          </cell>
          <cell r="Q72">
            <v>1673.1870000000001</v>
          </cell>
          <cell r="R72">
            <v>2239.5189999999998</v>
          </cell>
          <cell r="S72">
            <v>4781.6909999999998</v>
          </cell>
          <cell r="T72">
            <v>6526.3320000000003</v>
          </cell>
          <cell r="U72">
            <v>10101.157999999999</v>
          </cell>
          <cell r="V72">
            <v>13682.985125498133</v>
          </cell>
          <cell r="W72">
            <v>15917.157010165885</v>
          </cell>
          <cell r="X72">
            <v>18646.789854460611</v>
          </cell>
          <cell r="Z72">
            <v>0</v>
          </cell>
          <cell r="AA72">
            <v>62.223318000000006</v>
          </cell>
          <cell r="AB72">
            <v>115.458541</v>
          </cell>
          <cell r="AC72">
            <v>134.49279999999999</v>
          </cell>
          <cell r="AD72">
            <v>137.07656800000001</v>
          </cell>
          <cell r="AE72">
            <v>147.416212</v>
          </cell>
          <cell r="AF72">
            <v>169.12476099999998</v>
          </cell>
          <cell r="AG72">
            <v>156.73874899999998</v>
          </cell>
          <cell r="AH72">
            <v>160.89848999999998</v>
          </cell>
          <cell r="AI72">
            <v>183.21971200000002</v>
          </cell>
          <cell r="AJ72">
            <v>195.48402200000001</v>
          </cell>
          <cell r="AK72">
            <v>182.61464899999999</v>
          </cell>
          <cell r="AL72">
            <v>192.33723199999997</v>
          </cell>
          <cell r="AM72">
            <v>208.64173</v>
          </cell>
          <cell r="AN72">
            <v>240.732652</v>
          </cell>
          <cell r="AO72">
            <v>269.68302299999999</v>
          </cell>
          <cell r="AP72">
            <v>286.73317399999996</v>
          </cell>
          <cell r="AQ72">
            <v>308.52597599999996</v>
          </cell>
          <cell r="AR72">
            <v>325.34358999999995</v>
          </cell>
          <cell r="AS72">
            <v>355.93143599999996</v>
          </cell>
          <cell r="AT72">
            <v>376.569456</v>
          </cell>
          <cell r="AU72">
            <v>398.55173300000001</v>
          </cell>
          <cell r="AV72">
            <v>430.62457899999998</v>
          </cell>
          <cell r="AW72">
            <v>478.66927599999997</v>
          </cell>
          <cell r="AX72">
            <v>503.22079200000002</v>
          </cell>
          <cell r="AY72">
            <v>529.58223199999998</v>
          </cell>
          <cell r="AZ72">
            <v>569.32121499999994</v>
          </cell>
          <cell r="BA72">
            <v>592.36277300000006</v>
          </cell>
          <cell r="BB72">
            <v>597.85866800000008</v>
          </cell>
          <cell r="BC72">
            <v>887.96489799999995</v>
          </cell>
          <cell r="BD72">
            <v>939.19862799999999</v>
          </cell>
          <cell r="BE72">
            <v>966.84773500000006</v>
          </cell>
          <cell r="BF72">
            <v>976.7829999999999</v>
          </cell>
          <cell r="BG72">
            <v>1020.635</v>
          </cell>
          <cell r="BH72">
            <v>1068.828</v>
          </cell>
          <cell r="BI72">
            <v>1003.606</v>
          </cell>
          <cell r="BJ72">
            <v>1076.6599200000001</v>
          </cell>
          <cell r="BK72">
            <v>1136.1946799999998</v>
          </cell>
          <cell r="BL72">
            <v>1251.3405499999999</v>
          </cell>
          <cell r="BM72">
            <v>1367.4350000000002</v>
          </cell>
          <cell r="BN72">
            <v>1467.2159630000001</v>
          </cell>
          <cell r="BO72">
            <v>1502.60366</v>
          </cell>
          <cell r="BP72">
            <v>1604.2920139999999</v>
          </cell>
          <cell r="BQ72">
            <v>1673.1870000000001</v>
          </cell>
          <cell r="BR72">
            <v>1719.6870000000001</v>
          </cell>
          <cell r="BS72">
            <v>1519.3809999999999</v>
          </cell>
          <cell r="BT72">
            <v>2018.3510000000001</v>
          </cell>
          <cell r="BU72">
            <v>2239.5189999999998</v>
          </cell>
          <cell r="BV72">
            <v>4448.16</v>
          </cell>
          <cell r="BW72">
            <v>4595.4920000000002</v>
          </cell>
          <cell r="BX72">
            <v>4439.3410000000003</v>
          </cell>
          <cell r="BY72">
            <v>4781.6909999999998</v>
          </cell>
          <cell r="BZ72">
            <v>4458.08</v>
          </cell>
          <cell r="CA72">
            <v>5452.7359999999999</v>
          </cell>
          <cell r="CB72">
            <v>5737.7190000000001</v>
          </cell>
          <cell r="CC72">
            <v>6526.3320000000003</v>
          </cell>
          <cell r="CD72">
            <v>5197.8549999999996</v>
          </cell>
          <cell r="CE72">
            <v>6142.6940000000004</v>
          </cell>
          <cell r="CF72">
            <v>6800.0169999999998</v>
          </cell>
          <cell r="CG72">
            <v>10101.157999999999</v>
          </cell>
          <cell r="CH72">
            <v>11023</v>
          </cell>
          <cell r="CI72">
            <v>12208.874577387558</v>
          </cell>
          <cell r="CJ72">
            <v>12770.026578900364</v>
          </cell>
          <cell r="CK72">
            <v>13682.985125498133</v>
          </cell>
          <cell r="CL72">
            <v>12710.598615381734</v>
          </cell>
          <cell r="CM72">
            <v>13506.646281869442</v>
          </cell>
          <cell r="CN72">
            <v>14354.435507737495</v>
          </cell>
          <cell r="CO72">
            <v>15917.157010165885</v>
          </cell>
          <cell r="CP72">
            <v>14335.026169326091</v>
          </cell>
          <cell r="CQ72">
            <v>15336.854528528846</v>
          </cell>
          <cell r="CR72">
            <v>16468.723545822133</v>
          </cell>
          <cell r="CS72">
            <v>18646.789854460611</v>
          </cell>
        </row>
        <row r="73">
          <cell r="A73" t="str">
            <v>Additional Balance Sheet Items</v>
          </cell>
        </row>
        <row r="74">
          <cell r="B74" t="str">
            <v>Total US$ debt (in US$)</v>
          </cell>
          <cell r="C74" t="str">
            <v>TOT_USD_DEBT</v>
          </cell>
          <cell r="G74">
            <v>9.7132269999999998</v>
          </cell>
          <cell r="H74">
            <v>18.013482</v>
          </cell>
          <cell r="I74">
            <v>3.2139920000000002</v>
          </cell>
          <cell r="J74">
            <v>0.28887699999999999</v>
          </cell>
          <cell r="K74">
            <v>0.28242099999999998</v>
          </cell>
          <cell r="L74">
            <v>0.144063</v>
          </cell>
          <cell r="M74">
            <v>15.860641999999999</v>
          </cell>
          <cell r="N74">
            <v>283.82597699999997</v>
          </cell>
          <cell r="O74">
            <v>296.30699999999996</v>
          </cell>
          <cell r="P74">
            <v>313.52300000000002</v>
          </cell>
          <cell r="Q74">
            <v>369.13400000000001</v>
          </cell>
          <cell r="R74">
            <v>735.17699999999991</v>
          </cell>
          <cell r="S74">
            <v>1017.423</v>
          </cell>
          <cell r="T74">
            <v>1708.116</v>
          </cell>
          <cell r="U74">
            <v>3982.6280000000002</v>
          </cell>
          <cell r="V74">
            <v>4640</v>
          </cell>
          <cell r="W74">
            <v>4640</v>
          </cell>
          <cell r="X74">
            <v>4640</v>
          </cell>
        </row>
        <row r="75">
          <cell r="B75" t="str">
            <v>% US$ debt hedged (principal)</v>
          </cell>
          <cell r="C75" t="str">
            <v>TOT_PCT_USD_DEBT_HEDGED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B76" t="str">
            <v>% Floating debt (local currency debt)</v>
          </cell>
          <cell r="C76" t="str">
            <v>FLOATING_PCT_LOCAL_DEBT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1</v>
          </cell>
        </row>
        <row r="77">
          <cell r="B77" t="str">
            <v>% floating debt hedged (rates)</v>
          </cell>
          <cell r="C77" t="str">
            <v>FLOATING_PCT_LOCAL_DEBT_HEDGED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  <row r="78">
          <cell r="B78" t="str">
            <v>Net debt</v>
          </cell>
          <cell r="C78" t="str">
            <v>NET_DEBT</v>
          </cell>
          <cell r="D78" t="str">
            <v>USD</v>
          </cell>
          <cell r="G78">
            <v>-58.264186999999993</v>
          </cell>
          <cell r="H78">
            <v>-31.10003</v>
          </cell>
          <cell r="I78">
            <v>-61.169595000000008</v>
          </cell>
          <cell r="J78">
            <v>-61.884354999999999</v>
          </cell>
          <cell r="K78">
            <v>-142.02787599999999</v>
          </cell>
          <cell r="L78">
            <v>-195.03974400000001</v>
          </cell>
          <cell r="M78">
            <v>-201.01767599999999</v>
          </cell>
          <cell r="N78">
            <v>-88.12778800000001</v>
          </cell>
          <cell r="O78">
            <v>-72.686000000000035</v>
          </cell>
          <cell r="P78">
            <v>-173.93799999999999</v>
          </cell>
          <cell r="Q78">
            <v>-228.55799999999999</v>
          </cell>
          <cell r="R78">
            <v>-191.05900000000008</v>
          </cell>
          <cell r="S78">
            <v>-2031.242</v>
          </cell>
          <cell r="T78">
            <v>-2041.4140000000002</v>
          </cell>
          <cell r="U78">
            <v>-474.85699999999946</v>
          </cell>
          <cell r="V78">
            <v>504.44425040981059</v>
          </cell>
          <cell r="W78">
            <v>391.51129828084777</v>
          </cell>
          <cell r="X78">
            <v>39.585479053101153</v>
          </cell>
          <cell r="Z78">
            <v>0</v>
          </cell>
          <cell r="AA78">
            <v>-6.8207599999999999</v>
          </cell>
          <cell r="AB78">
            <v>-59.859016999999994</v>
          </cell>
          <cell r="AC78">
            <v>-58.264186999999993</v>
          </cell>
          <cell r="AD78">
            <v>-48.241058000000002</v>
          </cell>
          <cell r="AE78">
            <v>-46.744229000000004</v>
          </cell>
          <cell r="AF78">
            <v>-12.394819999999999</v>
          </cell>
          <cell r="AG78">
            <v>-31.10003</v>
          </cell>
          <cell r="AH78">
            <v>-27.869802999999997</v>
          </cell>
          <cell r="AI78">
            <v>-32.557285999999998</v>
          </cell>
          <cell r="AJ78">
            <v>-46.855618999999997</v>
          </cell>
          <cell r="AK78">
            <v>-61.169595000000008</v>
          </cell>
          <cell r="AL78">
            <v>-41.712161000000002</v>
          </cell>
          <cell r="AM78">
            <v>-42.631211</v>
          </cell>
          <cell r="AN78">
            <v>-50.72522</v>
          </cell>
          <cell r="AO78">
            <v>-61.884354999999999</v>
          </cell>
          <cell r="AP78">
            <v>-53.888358000000004</v>
          </cell>
          <cell r="AQ78">
            <v>-116.40293200000001</v>
          </cell>
          <cell r="AR78">
            <v>-126.343261</v>
          </cell>
          <cell r="AS78">
            <v>-142.02787599999999</v>
          </cell>
          <cell r="AT78">
            <v>-158.35315200000002</v>
          </cell>
          <cell r="AU78">
            <v>-170.37120899999999</v>
          </cell>
          <cell r="AV78">
            <v>-177.36265399999999</v>
          </cell>
          <cell r="AW78">
            <v>-195.03974400000001</v>
          </cell>
          <cell r="AX78">
            <v>-197.55142900000001</v>
          </cell>
          <cell r="AY78">
            <v>-190.586635</v>
          </cell>
          <cell r="AZ78">
            <v>-200.49446399999999</v>
          </cell>
          <cell r="BA78">
            <v>-201.01767599999999</v>
          </cell>
          <cell r="BB78">
            <v>-209.04068699999999</v>
          </cell>
          <cell r="BC78">
            <v>-210.12796300000008</v>
          </cell>
          <cell r="BD78">
            <v>-122.853455</v>
          </cell>
          <cell r="BE78">
            <v>-88.12778800000001</v>
          </cell>
          <cell r="BF78">
            <v>-80.074999999999989</v>
          </cell>
          <cell r="BG78">
            <v>-49.52800000000002</v>
          </cell>
          <cell r="BH78">
            <v>-44.019000000000005</v>
          </cell>
          <cell r="BI78">
            <v>-72.686000000000035</v>
          </cell>
          <cell r="BJ78">
            <v>-34.684919999999977</v>
          </cell>
          <cell r="BK78">
            <v>-94.004680000000064</v>
          </cell>
          <cell r="BL78">
            <v>-161.37954999999999</v>
          </cell>
          <cell r="BM78">
            <v>-173.93799999999999</v>
          </cell>
          <cell r="BN78">
            <v>-229.15896300000003</v>
          </cell>
          <cell r="BO78">
            <v>-255.17565999999999</v>
          </cell>
          <cell r="BP78">
            <v>-288.21801399999987</v>
          </cell>
          <cell r="BQ78">
            <v>-228.55799999999999</v>
          </cell>
          <cell r="BR78">
            <v>-60.437999999999988</v>
          </cell>
          <cell r="BS78">
            <v>-113.42399999999998</v>
          </cell>
          <cell r="BT78">
            <v>-448.43899999999985</v>
          </cell>
          <cell r="BU78">
            <v>-191.05900000000008</v>
          </cell>
          <cell r="BV78">
            <v>-2055.8629999999998</v>
          </cell>
          <cell r="BW78">
            <v>-1973.5110000000002</v>
          </cell>
          <cell r="BX78">
            <v>-2274.69</v>
          </cell>
          <cell r="BY78">
            <v>-2031.242</v>
          </cell>
          <cell r="BZ78">
            <v>-1698.7330000000002</v>
          </cell>
          <cell r="CA78">
            <v>-2391.9459999999999</v>
          </cell>
          <cell r="CB78">
            <v>-2346.3890000000001</v>
          </cell>
          <cell r="CC78">
            <v>-2041.4140000000002</v>
          </cell>
          <cell r="CD78">
            <v>350.53400000000033</v>
          </cell>
          <cell r="CE78">
            <v>432.88699999999966</v>
          </cell>
          <cell r="CF78">
            <v>662.10900000000015</v>
          </cell>
          <cell r="CG78">
            <v>-474.85699999999946</v>
          </cell>
          <cell r="CH78">
            <v>814</v>
          </cell>
          <cell r="CI78">
            <v>816.22409752201656</v>
          </cell>
          <cell r="CJ78">
            <v>899.41155355600495</v>
          </cell>
          <cell r="CK78">
            <v>504.44425040981059</v>
          </cell>
          <cell r="CL78">
            <v>1041.4495061627731</v>
          </cell>
          <cell r="CM78">
            <v>966.78415358885832</v>
          </cell>
          <cell r="CN78">
            <v>1009.4477702312574</v>
          </cell>
          <cell r="CO78">
            <v>391.51129828084777</v>
          </cell>
          <cell r="CP78">
            <v>1201.9096678373699</v>
          </cell>
          <cell r="CQ78">
            <v>1084.6616729664115</v>
          </cell>
          <cell r="CR78">
            <v>1094.831895296556</v>
          </cell>
          <cell r="CS78">
            <v>39.585479053101153</v>
          </cell>
        </row>
        <row r="79">
          <cell r="B79" t="str">
            <v>Capitalized operating leases (off-balance sheet)</v>
          </cell>
          <cell r="C79" t="str">
            <v>CAP_LEASES</v>
          </cell>
          <cell r="D79" t="str">
            <v>USD</v>
          </cell>
        </row>
        <row r="80">
          <cell r="B80" t="str">
            <v>Deferred income taxes</v>
          </cell>
          <cell r="C80" t="str">
            <v>DEF_INC_TAX</v>
          </cell>
          <cell r="D80" t="str">
            <v>USD</v>
          </cell>
        </row>
        <row r="81">
          <cell r="B81" t="str">
            <v>Net operating loss carryforwards (NOLs)</v>
          </cell>
          <cell r="C81" t="str">
            <v>NET_OP_LOSS_CFWD</v>
          </cell>
          <cell r="D81" t="str">
            <v>USD</v>
          </cell>
        </row>
        <row r="82">
          <cell r="B82" t="str">
            <v>Associates (mkt value) used in EV calculation</v>
          </cell>
          <cell r="C82" t="str">
            <v>MV_ASSOCIATES</v>
          </cell>
          <cell r="D82" t="str">
            <v>USD</v>
          </cell>
        </row>
        <row r="83">
          <cell r="B83" t="str">
            <v>Net debt adjustment</v>
          </cell>
          <cell r="C83" t="str">
            <v>NET_DEBT_ADJ</v>
          </cell>
          <cell r="D83" t="str">
            <v>USD</v>
          </cell>
        </row>
        <row r="84">
          <cell r="B84" t="str">
            <v>Company borrowing margin</v>
          </cell>
          <cell r="C84" t="str">
            <v>CO_BOR_MARGIN</v>
          </cell>
        </row>
        <row r="85">
          <cell r="B85" t="str">
            <v>Unfunded pensions &amp; other provisions</v>
          </cell>
          <cell r="C85" t="str">
            <v>UNF_PENS</v>
          </cell>
          <cell r="D85" t="str">
            <v>USD</v>
          </cell>
        </row>
        <row r="86">
          <cell r="B86" t="str">
            <v>Unfunded pension liabilities (off balance sheet)</v>
          </cell>
          <cell r="C86" t="str">
            <v>UNF_PENS_OFF</v>
          </cell>
          <cell r="D86" t="str">
            <v>USD</v>
          </cell>
        </row>
        <row r="87">
          <cell r="B87" t="str">
            <v>Unfunded pension liabilities &amp; other, used in EV</v>
          </cell>
          <cell r="C87" t="str">
            <v>UNF_PENS_LIAB_OTH</v>
          </cell>
          <cell r="D87" t="str">
            <v>USD</v>
          </cell>
        </row>
        <row r="88">
          <cell r="B88" t="str">
            <v>Adjustment for unfunded pensions &amp; goodwill</v>
          </cell>
          <cell r="C88" t="str">
            <v>ADJ_UNF_PENS_GOOD</v>
          </cell>
          <cell r="D88" t="str">
            <v>USD</v>
          </cell>
        </row>
        <row r="89">
          <cell r="B89" t="str">
            <v>Other GCI adjustments</v>
          </cell>
          <cell r="C89" t="str">
            <v>OTH_GCI_ADJ</v>
          </cell>
          <cell r="D89" t="str">
            <v>USD</v>
          </cell>
        </row>
        <row r="90">
          <cell r="B90" t="str">
            <v>GCI inflator</v>
          </cell>
          <cell r="C90" t="str">
            <v>GCI_INFL</v>
          </cell>
        </row>
        <row r="91">
          <cell r="B91" t="str">
            <v>Minority interest</v>
          </cell>
          <cell r="C91" t="str">
            <v>BAL_MINO_INT</v>
          </cell>
          <cell r="D91" t="str">
            <v>USD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4</v>
          </cell>
          <cell r="L91">
            <v>4</v>
          </cell>
          <cell r="M91">
            <v>4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3.4106329999999998</v>
          </cell>
          <cell r="AS91">
            <v>4</v>
          </cell>
          <cell r="AT91">
            <v>4</v>
          </cell>
          <cell r="AU91">
            <v>4</v>
          </cell>
          <cell r="AV91">
            <v>4</v>
          </cell>
          <cell r="AW91">
            <v>4</v>
          </cell>
          <cell r="AX91">
            <v>4</v>
          </cell>
          <cell r="AY91">
            <v>4</v>
          </cell>
          <cell r="AZ91">
            <v>4</v>
          </cell>
          <cell r="BA91">
            <v>4</v>
          </cell>
          <cell r="BB91">
            <v>4</v>
          </cell>
          <cell r="BC91">
            <v>4</v>
          </cell>
          <cell r="BD91">
            <v>4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</row>
        <row r="92">
          <cell r="B92" t="str">
            <v>Debt % USD, net of hedging</v>
          </cell>
          <cell r="C92" t="str">
            <v>DEBT_PCT_USD_HEDGE</v>
          </cell>
        </row>
        <row r="93">
          <cell r="B93" t="str">
            <v>Debt % Local Currency, net of hedging</v>
          </cell>
          <cell r="C93" t="str">
            <v>DEBT_PCT_LOCAL_CUR_HEDGE</v>
          </cell>
        </row>
        <row r="94">
          <cell r="B94" t="str">
            <v>Right-of-use assets (op lease assets under US GAAP)</v>
          </cell>
          <cell r="C94" t="str">
            <v>ROU_ASSET</v>
          </cell>
          <cell r="D94" t="str">
            <v>USD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200.44900000000001</v>
          </cell>
          <cell r="T94">
            <v>303.214</v>
          </cell>
          <cell r="U94">
            <v>461.17500000000001</v>
          </cell>
          <cell r="V94">
            <v>542</v>
          </cell>
          <cell r="W94">
            <v>542</v>
          </cell>
          <cell r="X94">
            <v>542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153.44900000000001</v>
          </cell>
          <cell r="BW94">
            <v>157.84299999999999</v>
          </cell>
          <cell r="BX94">
            <v>175.02199999999999</v>
          </cell>
          <cell r="BY94">
            <v>200.44900000000001</v>
          </cell>
          <cell r="BZ94">
            <v>183.53399999999999</v>
          </cell>
          <cell r="CA94">
            <v>186.851</v>
          </cell>
          <cell r="CB94">
            <v>225.345</v>
          </cell>
          <cell r="CC94">
            <v>303.214</v>
          </cell>
          <cell r="CD94">
            <v>345.31299999999999</v>
          </cell>
          <cell r="CE94">
            <v>396.25299999999999</v>
          </cell>
          <cell r="CF94">
            <v>389.80599999999998</v>
          </cell>
          <cell r="CG94">
            <v>461.17500000000001</v>
          </cell>
          <cell r="CH94">
            <v>542</v>
          </cell>
          <cell r="CI94">
            <v>542</v>
          </cell>
          <cell r="CJ94">
            <v>542</v>
          </cell>
          <cell r="CK94">
            <v>542</v>
          </cell>
          <cell r="CL94">
            <v>542</v>
          </cell>
          <cell r="CM94">
            <v>542</v>
          </cell>
          <cell r="CN94">
            <v>542</v>
          </cell>
          <cell r="CO94">
            <v>542</v>
          </cell>
          <cell r="CP94">
            <v>542</v>
          </cell>
          <cell r="CQ94">
            <v>542</v>
          </cell>
          <cell r="CR94">
            <v>542</v>
          </cell>
          <cell r="CS94">
            <v>542</v>
          </cell>
        </row>
        <row r="95">
          <cell r="A95" t="str">
            <v>Cash Flow Statement</v>
          </cell>
        </row>
        <row r="96">
          <cell r="B96" t="str">
            <v>Minority interest add-back</v>
          </cell>
          <cell r="C96" t="str">
            <v>CF_INC_MINORITY</v>
          </cell>
          <cell r="D96" t="str">
            <v>USD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1.6286000000000002E-2</v>
          </cell>
          <cell r="L96">
            <v>4.2863999999999999E-2</v>
          </cell>
          <cell r="M96">
            <v>1.8825000000000008E-2</v>
          </cell>
          <cell r="N96">
            <v>7.2219999999999993E-2</v>
          </cell>
          <cell r="O96">
            <v>3.2424000000000001E-2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5.22E-4</v>
          </cell>
          <cell r="AS96">
            <v>1.5764E-2</v>
          </cell>
          <cell r="AT96">
            <v>2.428E-3</v>
          </cell>
          <cell r="AU96">
            <v>1.5632E-2</v>
          </cell>
          <cell r="AV96">
            <v>2.4804E-2</v>
          </cell>
          <cell r="AW96">
            <v>0</v>
          </cell>
          <cell r="AX96">
            <v>4.2338000000000001E-2</v>
          </cell>
          <cell r="AY96">
            <v>4.2376999999999998E-2</v>
          </cell>
          <cell r="AZ96">
            <v>-0.13792699999999999</v>
          </cell>
          <cell r="BA96">
            <v>7.2037000000000004E-2</v>
          </cell>
          <cell r="BB96">
            <v>6.3979999999999995E-2</v>
          </cell>
          <cell r="BC96">
            <v>5.5519999999999996E-3</v>
          </cell>
          <cell r="BD96">
            <v>-1.3524E-2</v>
          </cell>
          <cell r="BE96">
            <v>1.6212000000000001E-2</v>
          </cell>
          <cell r="BF96">
            <v>1.6212000000000001E-2</v>
          </cell>
          <cell r="BG96">
            <v>1.6212000000000001E-2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</row>
        <row r="97">
          <cell r="B97" t="str">
            <v>Depreciation &amp; amortization add-back</v>
          </cell>
          <cell r="C97" t="str">
            <v>DEPR_AMORT</v>
          </cell>
          <cell r="D97" t="str">
            <v>USD</v>
          </cell>
          <cell r="G97">
            <v>1.2065990000000002</v>
          </cell>
          <cell r="H97">
            <v>3.3356729999999999</v>
          </cell>
          <cell r="I97">
            <v>3.8937519999999997</v>
          </cell>
          <cell r="J97">
            <v>4.9216499999999996</v>
          </cell>
          <cell r="K97">
            <v>7.2608750000000004</v>
          </cell>
          <cell r="L97">
            <v>8.9999929999999999</v>
          </cell>
          <cell r="M97">
            <v>11.878564999999998</v>
          </cell>
          <cell r="N97">
            <v>16.946897</v>
          </cell>
          <cell r="O97">
            <v>23.209</v>
          </cell>
          <cell r="P97">
            <v>29.022000000000002</v>
          </cell>
          <cell r="Q97">
            <v>40.920999999999999</v>
          </cell>
          <cell r="R97">
            <v>46</v>
          </cell>
          <cell r="S97">
            <v>73.319999999999993</v>
          </cell>
          <cell r="T97">
            <v>104.992</v>
          </cell>
          <cell r="U97">
            <v>203.94200000000001</v>
          </cell>
          <cell r="V97">
            <v>399.70416366574625</v>
          </cell>
          <cell r="W97">
            <v>579.57943346472223</v>
          </cell>
          <cell r="X97">
            <v>762.31250201982073</v>
          </cell>
          <cell r="Z97">
            <v>0.53455600000000003</v>
          </cell>
          <cell r="AA97">
            <v>0.56649400000000005</v>
          </cell>
          <cell r="AB97">
            <v>0.56686800000000004</v>
          </cell>
          <cell r="AC97">
            <v>0.63973100000000005</v>
          </cell>
          <cell r="AD97">
            <v>0.70745000000000002</v>
          </cell>
          <cell r="AE97">
            <v>0.81325199999999997</v>
          </cell>
          <cell r="AF97">
            <v>0.955148</v>
          </cell>
          <cell r="AG97">
            <v>0.859823</v>
          </cell>
          <cell r="AH97">
            <v>0.95649099999999998</v>
          </cell>
          <cell r="AI97">
            <v>0.98889099999999996</v>
          </cell>
          <cell r="AJ97">
            <v>1.013895</v>
          </cell>
          <cell r="AK97">
            <v>0.93447499999999994</v>
          </cell>
          <cell r="AL97">
            <v>0.94687299999999996</v>
          </cell>
          <cell r="AM97">
            <v>1.24048</v>
          </cell>
          <cell r="AN97">
            <v>1.406803</v>
          </cell>
          <cell r="AO97">
            <v>1.327494</v>
          </cell>
          <cell r="AP97">
            <v>1.5339429999999998</v>
          </cell>
          <cell r="AQ97">
            <v>1.7646520000000001</v>
          </cell>
          <cell r="AR97">
            <v>1.943373</v>
          </cell>
          <cell r="AS97">
            <v>2.018907</v>
          </cell>
          <cell r="AT97">
            <v>2.0073240000000001</v>
          </cell>
          <cell r="AU97">
            <v>2.0908470000000001</v>
          </cell>
          <cell r="AV97">
            <v>2.3547389999999999</v>
          </cell>
          <cell r="AW97">
            <v>2.5470830000000007</v>
          </cell>
          <cell r="AX97">
            <v>2.6213389999999999</v>
          </cell>
          <cell r="AY97">
            <v>2.8346840000000002</v>
          </cell>
          <cell r="AZ97">
            <v>3.1373680000000004</v>
          </cell>
          <cell r="BA97">
            <v>3.2851739999999996</v>
          </cell>
          <cell r="BB97">
            <v>3.5190999999999999</v>
          </cell>
          <cell r="BC97">
            <v>4.0641699999999998</v>
          </cell>
          <cell r="BD97">
            <v>4.7628899999999996</v>
          </cell>
          <cell r="BE97">
            <v>4.6007370000000005</v>
          </cell>
          <cell r="BF97">
            <v>5.0810000000000004</v>
          </cell>
          <cell r="BG97">
            <v>5.8890000000000002</v>
          </cell>
          <cell r="BH97">
            <v>5.9859999999999989</v>
          </cell>
          <cell r="BI97">
            <v>6.2530000000000001</v>
          </cell>
          <cell r="BJ97">
            <v>6.2519999999999998</v>
          </cell>
          <cell r="BK97">
            <v>6.926000000000001</v>
          </cell>
          <cell r="BL97">
            <v>7.5200000000000005</v>
          </cell>
          <cell r="BM97">
            <v>8.3239999999999981</v>
          </cell>
          <cell r="BN97">
            <v>9.0030000000000001</v>
          </cell>
          <cell r="BO97">
            <v>10.079999999999998</v>
          </cell>
          <cell r="BP97">
            <v>10.870000000000001</v>
          </cell>
          <cell r="BQ97">
            <v>10.968</v>
          </cell>
          <cell r="BR97">
            <v>11.1</v>
          </cell>
          <cell r="BS97">
            <v>11.5</v>
          </cell>
          <cell r="BT97">
            <v>11.5</v>
          </cell>
          <cell r="BU97">
            <v>11.9</v>
          </cell>
          <cell r="BV97">
            <v>15.694000000000001</v>
          </cell>
          <cell r="BW97">
            <v>17.280999999999999</v>
          </cell>
          <cell r="BX97">
            <v>19.542999999999999</v>
          </cell>
          <cell r="BY97">
            <v>20.801999999999992</v>
          </cell>
          <cell r="BZ97">
            <v>21.55</v>
          </cell>
          <cell r="CA97">
            <v>22.651999999999997</v>
          </cell>
          <cell r="CB97">
            <v>28.234000000000012</v>
          </cell>
          <cell r="CC97">
            <v>32.555999999999997</v>
          </cell>
          <cell r="CD97">
            <v>38.415999999999997</v>
          </cell>
          <cell r="CE97">
            <v>46.109000000000009</v>
          </cell>
          <cell r="CF97">
            <v>52.23599999999999</v>
          </cell>
          <cell r="CG97">
            <v>67.181000000000012</v>
          </cell>
          <cell r="CH97">
            <v>84</v>
          </cell>
          <cell r="CI97">
            <v>92.881806821364265</v>
          </cell>
          <cell r="CJ97">
            <v>105.02877130730552</v>
          </cell>
          <cell r="CK97">
            <v>117.79358553707645</v>
          </cell>
          <cell r="CL97">
            <v>130.41277181496704</v>
          </cell>
          <cell r="CM97">
            <v>138.92618480432409</v>
          </cell>
          <cell r="CN97">
            <v>149.15937611222748</v>
          </cell>
          <cell r="CO97">
            <v>161.08110073320361</v>
          </cell>
          <cell r="CP97">
            <v>174.52348854805635</v>
          </cell>
          <cell r="CQ97">
            <v>183.66601572651149</v>
          </cell>
          <cell r="CR97">
            <v>195.1565053201048</v>
          </cell>
          <cell r="CS97">
            <v>208.96649242514806</v>
          </cell>
        </row>
        <row r="98">
          <cell r="B98" t="str">
            <v>(Increase)/decrease in working capital</v>
          </cell>
          <cell r="C98" t="str">
            <v>WORK_CAP</v>
          </cell>
          <cell r="D98" t="str">
            <v>USD</v>
          </cell>
          <cell r="G98">
            <v>-4.5133129999999833</v>
          </cell>
          <cell r="H98">
            <v>30.259221000000004</v>
          </cell>
          <cell r="I98">
            <v>18.144647000000031</v>
          </cell>
          <cell r="J98">
            <v>10.577003999999947</v>
          </cell>
          <cell r="K98">
            <v>4.2497790000000037</v>
          </cell>
          <cell r="L98">
            <v>29.024117999999998</v>
          </cell>
          <cell r="M98">
            <v>-1.7368079999999892</v>
          </cell>
          <cell r="N98">
            <v>27.814914999999985</v>
          </cell>
          <cell r="O98">
            <v>-0.34956299999997142</v>
          </cell>
          <cell r="P98">
            <v>21.127999999999943</v>
          </cell>
          <cell r="Q98">
            <v>26.567000000000021</v>
          </cell>
          <cell r="R98">
            <v>342.798</v>
          </cell>
          <cell r="S98">
            <v>356.27900000000011</v>
          </cell>
          <cell r="T98">
            <v>590.35900000000004</v>
          </cell>
          <cell r="U98">
            <v>-856.68799999999999</v>
          </cell>
          <cell r="V98">
            <v>-625.00197185932473</v>
          </cell>
          <cell r="W98">
            <v>62.332755863407101</v>
          </cell>
          <cell r="X98">
            <v>101.98762039237954</v>
          </cell>
          <cell r="Z98">
            <v>0</v>
          </cell>
          <cell r="AA98">
            <v>8.0640399999999985</v>
          </cell>
          <cell r="AB98">
            <v>-5.0391799999999964</v>
          </cell>
          <cell r="AC98">
            <v>-7.538172999999988</v>
          </cell>
          <cell r="AD98">
            <v>7.0914899999999674</v>
          </cell>
          <cell r="AE98">
            <v>-4.9932859999999746</v>
          </cell>
          <cell r="AF98">
            <v>5.4640859999999876</v>
          </cell>
          <cell r="AG98">
            <v>22.696931000000028</v>
          </cell>
          <cell r="AH98">
            <v>-1.4777819999999995</v>
          </cell>
          <cell r="AI98">
            <v>5.1537339999999991</v>
          </cell>
          <cell r="AJ98">
            <v>5.2582369999999976</v>
          </cell>
          <cell r="AK98">
            <v>9.2104580000000347</v>
          </cell>
          <cell r="AL98">
            <v>0.4719769999999528</v>
          </cell>
          <cell r="AM98">
            <v>1.2813750000000081</v>
          </cell>
          <cell r="AN98">
            <v>-1.3731220000000031</v>
          </cell>
          <cell r="AO98">
            <v>10.196773999999989</v>
          </cell>
          <cell r="AP98">
            <v>1.7421550000000137</v>
          </cell>
          <cell r="AQ98">
            <v>5.7258823999999944</v>
          </cell>
          <cell r="AR98">
            <v>-5.0511274000000022</v>
          </cell>
          <cell r="AS98">
            <v>1.8328690000000005</v>
          </cell>
          <cell r="AT98">
            <v>-9.2235999999989104E-2</v>
          </cell>
          <cell r="AU98">
            <v>8.503152</v>
          </cell>
          <cell r="AV98">
            <v>-3.1549960000000041</v>
          </cell>
          <cell r="AW98">
            <v>23.768197999999991</v>
          </cell>
          <cell r="AX98">
            <v>2.4475230000000074</v>
          </cell>
          <cell r="AY98">
            <v>-13.025242000000002</v>
          </cell>
          <cell r="AZ98">
            <v>29.085217999999994</v>
          </cell>
          <cell r="BA98">
            <v>-20.244306999999989</v>
          </cell>
          <cell r="BB98">
            <v>-5.3389040000000101</v>
          </cell>
          <cell r="BC98">
            <v>15.494643000000025</v>
          </cell>
          <cell r="BD98">
            <v>7.6532359999999855</v>
          </cell>
          <cell r="BE98">
            <v>10.005939999999988</v>
          </cell>
          <cell r="BF98">
            <v>-14.935562999999995</v>
          </cell>
          <cell r="BG98">
            <v>29.816999999999986</v>
          </cell>
          <cell r="BH98">
            <v>-62.072999999999965</v>
          </cell>
          <cell r="BI98">
            <v>46.842000000000013</v>
          </cell>
          <cell r="BJ98">
            <v>-33.409999999999997</v>
          </cell>
          <cell r="BK98">
            <v>34.623999999999995</v>
          </cell>
          <cell r="BL98">
            <v>48.202999999999967</v>
          </cell>
          <cell r="BM98">
            <v>-28.28900000000003</v>
          </cell>
          <cell r="BN98">
            <v>46.519000000000034</v>
          </cell>
          <cell r="BO98">
            <v>53.64700000000002</v>
          </cell>
          <cell r="BP98">
            <v>-43.78400000000002</v>
          </cell>
          <cell r="BQ98">
            <v>-29.815000000000012</v>
          </cell>
          <cell r="BR98">
            <v>-81.218999999999909</v>
          </cell>
          <cell r="BS98">
            <v>106.19799999999995</v>
          </cell>
          <cell r="BT98">
            <v>169.15200000000002</v>
          </cell>
          <cell r="BU98">
            <v>148.66699999999997</v>
          </cell>
          <cell r="BV98">
            <v>64.890999999999934</v>
          </cell>
          <cell r="BW98">
            <v>-51.486999999999711</v>
          </cell>
          <cell r="BX98">
            <v>221.39499999999975</v>
          </cell>
          <cell r="BY98">
            <v>121.4800000000001</v>
          </cell>
          <cell r="BZ98">
            <v>-234.37500000000014</v>
          </cell>
          <cell r="CA98">
            <v>512.80000000000018</v>
          </cell>
          <cell r="CB98">
            <v>140.60399999999998</v>
          </cell>
          <cell r="CC98">
            <v>171.33000000000004</v>
          </cell>
          <cell r="CD98">
            <v>-587.68600000000015</v>
          </cell>
          <cell r="CE98">
            <v>29.278000000000105</v>
          </cell>
          <cell r="CF98">
            <v>-334.86899999999991</v>
          </cell>
          <cell r="CG98">
            <v>36.588999999999942</v>
          </cell>
          <cell r="CH98">
            <v>-1061.5230000000001</v>
          </cell>
          <cell r="CI98">
            <v>12.640838538971934</v>
          </cell>
          <cell r="CJ98">
            <v>-73.121866862949616</v>
          </cell>
          <cell r="CK98">
            <v>497.00205646465304</v>
          </cell>
          <cell r="CL98">
            <v>-571.2945466492115</v>
          </cell>
          <cell r="CM98">
            <v>49.005851156076972</v>
          </cell>
          <cell r="CN98">
            <v>-56.707377596973743</v>
          </cell>
          <cell r="CO98">
            <v>641.32882895351543</v>
          </cell>
          <cell r="CP98">
            <v>-893.15396903639282</v>
          </cell>
          <cell r="CQ98">
            <v>44.284030833484394</v>
          </cell>
          <cell r="CR98">
            <v>-73.346655582937558</v>
          </cell>
          <cell r="CS98">
            <v>1024.2042141782256</v>
          </cell>
        </row>
        <row r="99">
          <cell r="B99" t="str">
            <v>Other operating cash flow items</v>
          </cell>
          <cell r="C99" t="str">
            <v>OTH_OP_CF</v>
          </cell>
          <cell r="D99" t="str">
            <v>USD</v>
          </cell>
          <cell r="G99">
            <v>-7.5491360000000363</v>
          </cell>
          <cell r="H99">
            <v>-52.406554999999997</v>
          </cell>
          <cell r="I99">
            <v>-55.247191999999998</v>
          </cell>
          <cell r="J99">
            <v>-71.523672999999945</v>
          </cell>
          <cell r="K99">
            <v>-88.306992100000059</v>
          </cell>
          <cell r="L99">
            <v>-139.31427299999999</v>
          </cell>
          <cell r="M99">
            <v>-127.74484199999999</v>
          </cell>
          <cell r="N99">
            <v>79.37870199999999</v>
          </cell>
          <cell r="O99">
            <v>92.765563</v>
          </cell>
          <cell r="P99">
            <v>3.7450000000000614</v>
          </cell>
          <cell r="Q99">
            <v>187.74200000000002</v>
          </cell>
          <cell r="R99">
            <v>-121.37399999999997</v>
          </cell>
          <cell r="S99">
            <v>193.49100000000004</v>
          </cell>
          <cell r="T99">
            <v>487.90799999999984</v>
          </cell>
          <cell r="U99">
            <v>1534.4630000000004</v>
          </cell>
          <cell r="V99">
            <v>679.52300000000014</v>
          </cell>
          <cell r="W99">
            <v>0</v>
          </cell>
          <cell r="X99">
            <v>0</v>
          </cell>
          <cell r="Z99">
            <v>-1.590603000000022</v>
          </cell>
          <cell r="AA99">
            <v>-9.2214200000000019</v>
          </cell>
          <cell r="AB99">
            <v>1.6868379999999998</v>
          </cell>
          <cell r="AC99">
            <v>1.5760489999999878</v>
          </cell>
          <cell r="AD99">
            <v>-9.866616999999966</v>
          </cell>
          <cell r="AE99">
            <v>1.2329389999999734</v>
          </cell>
          <cell r="AF99">
            <v>-12.295025999999986</v>
          </cell>
          <cell r="AG99">
            <v>-31.47785100000003</v>
          </cell>
          <cell r="AH99">
            <v>-4.8698855999999688</v>
          </cell>
          <cell r="AI99">
            <v>-12.82240399999999</v>
          </cell>
          <cell r="AJ99">
            <v>-16.124400000000005</v>
          </cell>
          <cell r="AK99">
            <v>-21.43050240000003</v>
          </cell>
          <cell r="AL99">
            <v>-11.03945099999995</v>
          </cell>
          <cell r="AM99">
            <v>-14.195818000000013</v>
          </cell>
          <cell r="AN99">
            <v>-18.824643999999996</v>
          </cell>
          <cell r="AO99">
            <v>-27.463759999999997</v>
          </cell>
          <cell r="AP99">
            <v>-17.333732000000019</v>
          </cell>
          <cell r="AQ99">
            <v>-22.311360399999991</v>
          </cell>
          <cell r="AR99">
            <v>-23.188692600000007</v>
          </cell>
          <cell r="AS99">
            <v>-25.47320710000001</v>
          </cell>
          <cell r="AT99">
            <v>-21.496140000000004</v>
          </cell>
          <cell r="AU99">
            <v>-35.988823000000004</v>
          </cell>
          <cell r="AV99">
            <v>-25.26764</v>
          </cell>
          <cell r="AW99">
            <v>-56.561669999999985</v>
          </cell>
          <cell r="AX99">
            <v>-22.591453000000008</v>
          </cell>
          <cell r="AY99">
            <v>-19.830500000000008</v>
          </cell>
          <cell r="AZ99">
            <v>-61.368342999999982</v>
          </cell>
          <cell r="BA99">
            <v>-23.954545999999993</v>
          </cell>
          <cell r="BB99">
            <v>-0.88157199999997715</v>
          </cell>
          <cell r="BC99">
            <v>66.310313999999963</v>
          </cell>
          <cell r="BD99">
            <v>4.3635680000000079</v>
          </cell>
          <cell r="BE99">
            <v>9.5863919999999894</v>
          </cell>
          <cell r="BF99">
            <v>46.355562999999989</v>
          </cell>
          <cell r="BG99">
            <v>3.4830000000000254</v>
          </cell>
          <cell r="BH99">
            <v>24.894999999999968</v>
          </cell>
          <cell r="BI99">
            <v>18.032000000000039</v>
          </cell>
          <cell r="BJ99">
            <v>-14.890999999999991</v>
          </cell>
          <cell r="BK99">
            <v>-0.75099999999998346</v>
          </cell>
          <cell r="BL99">
            <v>8.1920000000000002</v>
          </cell>
          <cell r="BM99">
            <v>11.195000000000029</v>
          </cell>
          <cell r="BN99">
            <v>0.71699999999997033</v>
          </cell>
          <cell r="BO99">
            <v>52.513999999999967</v>
          </cell>
          <cell r="BP99">
            <v>21.323000000000032</v>
          </cell>
          <cell r="BQ99">
            <v>113.18800000000002</v>
          </cell>
          <cell r="BR99">
            <v>46.031999999999918</v>
          </cell>
          <cell r="BS99">
            <v>37.646000000000058</v>
          </cell>
          <cell r="BT99">
            <v>-81.626999999999995</v>
          </cell>
          <cell r="BU99">
            <v>-123.42499999999998</v>
          </cell>
          <cell r="BV99">
            <v>45.922000000000061</v>
          </cell>
          <cell r="BW99">
            <v>45.542999999999715</v>
          </cell>
          <cell r="BX99">
            <v>112.03600000000023</v>
          </cell>
          <cell r="BY99">
            <v>-10.010000000000034</v>
          </cell>
          <cell r="BZ99">
            <v>148.28300000000013</v>
          </cell>
          <cell r="CA99">
            <v>58.936999999999671</v>
          </cell>
          <cell r="CB99">
            <v>177.43700000000004</v>
          </cell>
          <cell r="CC99">
            <v>103.25100000000006</v>
          </cell>
          <cell r="CD99">
            <v>320.2850000000002</v>
          </cell>
          <cell r="CE99">
            <v>118.45600000000005</v>
          </cell>
          <cell r="CF99">
            <v>452.71399999999994</v>
          </cell>
          <cell r="CG99">
            <v>643.00800000000015</v>
          </cell>
          <cell r="CH99">
            <v>679.52300000000014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</row>
        <row r="100">
          <cell r="B100" t="str">
            <v>Cash flow from operating activities</v>
          </cell>
          <cell r="C100" t="str">
            <v>CF_OPS</v>
          </cell>
          <cell r="D100" t="str">
            <v>USD</v>
          </cell>
          <cell r="G100">
            <v>-1.1010500000000025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196.79328399999997</v>
          </cell>
          <cell r="O100">
            <v>221.36999999999995</v>
          </cell>
          <cell r="P100">
            <v>190.25899999999996</v>
          </cell>
          <cell r="Q100">
            <v>269.01</v>
          </cell>
          <cell r="R100">
            <v>230.90700000000001</v>
          </cell>
          <cell r="S100">
            <v>451.09100000000018</v>
          </cell>
          <cell r="T100">
            <v>1182.5519999999999</v>
          </cell>
          <cell r="U100">
            <v>965.04300000000012</v>
          </cell>
          <cell r="V100">
            <v>787.17975140935482</v>
          </cell>
          <cell r="W100">
            <v>1156.6976280499143</v>
          </cell>
          <cell r="X100">
            <v>1642.0246256670089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27.626577000000001</v>
          </cell>
          <cell r="BC100">
            <v>60.280648999999997</v>
          </cell>
          <cell r="BD100">
            <v>50.531661</v>
          </cell>
          <cell r="BE100">
            <v>58.354396999999992</v>
          </cell>
          <cell r="BF100">
            <v>38.179000000000002</v>
          </cell>
          <cell r="BG100">
            <v>58.652000000000001</v>
          </cell>
          <cell r="BH100">
            <v>14.447999999999993</v>
          </cell>
          <cell r="BI100">
            <v>110.09100000000004</v>
          </cell>
          <cell r="BJ100">
            <v>-11.802</v>
          </cell>
          <cell r="BK100">
            <v>56.656999999999996</v>
          </cell>
          <cell r="BL100">
            <v>102.827</v>
          </cell>
          <cell r="BM100">
            <v>42.576999999999991</v>
          </cell>
          <cell r="BN100">
            <v>104.75700000000001</v>
          </cell>
          <cell r="BO100">
            <v>121.55699999999999</v>
          </cell>
          <cell r="BP100">
            <v>16.075000000000017</v>
          </cell>
          <cell r="BQ100">
            <v>26.620999999999981</v>
          </cell>
          <cell r="BR100">
            <v>-37.006</v>
          </cell>
          <cell r="BS100">
            <v>144.16</v>
          </cell>
          <cell r="BT100">
            <v>88.947000000000003</v>
          </cell>
          <cell r="BU100">
            <v>34.806000000000012</v>
          </cell>
          <cell r="BV100">
            <v>138.37100000000001</v>
          </cell>
          <cell r="BW100">
            <v>27.554000000000002</v>
          </cell>
          <cell r="BX100">
            <v>206.892</v>
          </cell>
          <cell r="BY100">
            <v>78.274000000000058</v>
          </cell>
          <cell r="BZ100">
            <v>-85.650999999999996</v>
          </cell>
          <cell r="CA100">
            <v>650.3359999999999</v>
          </cell>
          <cell r="CB100">
            <v>361.31000000000006</v>
          </cell>
          <cell r="CC100">
            <v>256.55700000000002</v>
          </cell>
          <cell r="CD100">
            <v>-262.99700000000001</v>
          </cell>
          <cell r="CE100">
            <v>262.03800000000001</v>
          </cell>
          <cell r="CF100">
            <v>265.30599999999998</v>
          </cell>
          <cell r="CG100">
            <v>700.69600000000014</v>
          </cell>
          <cell r="CH100">
            <v>-233</v>
          </cell>
          <cell r="CI100">
            <v>218.41030042051119</v>
          </cell>
          <cell r="CJ100">
            <v>156.17874289129361</v>
          </cell>
          <cell r="CK100">
            <v>645.59070809754985</v>
          </cell>
          <cell r="CL100">
            <v>-317.23967982899967</v>
          </cell>
          <cell r="CM100">
            <v>321.20290642337727</v>
          </cell>
          <cell r="CN100">
            <v>232.03331530905945</v>
          </cell>
          <cell r="CO100">
            <v>920.70108614647722</v>
          </cell>
          <cell r="CP100">
            <v>-539.73017566015994</v>
          </cell>
          <cell r="CQ100">
            <v>421.96978227946244</v>
          </cell>
          <cell r="CR100">
            <v>330.65038565702503</v>
          </cell>
          <cell r="CS100">
            <v>1429.1346333906815</v>
          </cell>
        </row>
        <row r="101">
          <cell r="B101" t="str">
            <v>Capital expenditures, Capex</v>
          </cell>
          <cell r="C101" t="str">
            <v>CAPEX</v>
          </cell>
          <cell r="D101" t="str">
            <v>USD</v>
          </cell>
          <cell r="G101">
            <v>0</v>
          </cell>
          <cell r="H101">
            <v>0</v>
          </cell>
          <cell r="I101">
            <v>-4.8</v>
          </cell>
          <cell r="J101">
            <v>-13.6</v>
          </cell>
          <cell r="K101">
            <v>-24.7</v>
          </cell>
          <cell r="L101">
            <v>-18.100000000000001</v>
          </cell>
          <cell r="M101">
            <v>-117.220078</v>
          </cell>
          <cell r="N101">
            <v>-35.323075000000003</v>
          </cell>
          <cell r="O101">
            <v>-64.288999999999987</v>
          </cell>
          <cell r="P101">
            <v>-77.37</v>
          </cell>
          <cell r="Q101">
            <v>-75.181000000000012</v>
          </cell>
          <cell r="R101">
            <v>-97.754000000000019</v>
          </cell>
          <cell r="S101">
            <v>-136.87</v>
          </cell>
          <cell r="T101">
            <v>-247.14099999999999</v>
          </cell>
          <cell r="U101">
            <v>-609.49599999999998</v>
          </cell>
          <cell r="V101">
            <v>-847.62400181916541</v>
          </cell>
          <cell r="W101">
            <v>-1043.7646759209513</v>
          </cell>
          <cell r="X101">
            <v>-1290.0988064392629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-2.7</v>
          </cell>
          <cell r="AI101">
            <v>-0.5</v>
          </cell>
          <cell r="AJ101">
            <v>-0.8</v>
          </cell>
          <cell r="AK101">
            <v>-0.79999999999999982</v>
          </cell>
          <cell r="AL101">
            <v>-1.4</v>
          </cell>
          <cell r="AM101">
            <v>-2.5</v>
          </cell>
          <cell r="AN101">
            <v>-6.6</v>
          </cell>
          <cell r="AO101">
            <v>-3.1</v>
          </cell>
          <cell r="AP101">
            <v>-3</v>
          </cell>
          <cell r="AQ101">
            <v>-10.4</v>
          </cell>
          <cell r="AR101">
            <v>-9.3000000000000007</v>
          </cell>
          <cell r="AS101">
            <v>-1.9999999999999964</v>
          </cell>
          <cell r="AT101">
            <v>-3</v>
          </cell>
          <cell r="AU101">
            <v>-6</v>
          </cell>
          <cell r="AV101">
            <v>-4</v>
          </cell>
          <cell r="AW101">
            <v>-5.1000000000000014</v>
          </cell>
          <cell r="AX101">
            <v>-6.7</v>
          </cell>
          <cell r="AY101">
            <v>-35.200000000000003</v>
          </cell>
          <cell r="AZ101">
            <v>-37.420078000000004</v>
          </cell>
          <cell r="BA101">
            <v>-37.9</v>
          </cell>
          <cell r="BB101">
            <v>-7.1106059999999998</v>
          </cell>
          <cell r="BC101">
            <v>-9.5063560000000003</v>
          </cell>
          <cell r="BD101">
            <v>-8.392278000000001</v>
          </cell>
          <cell r="BE101">
            <v>-10.313835000000001</v>
          </cell>
          <cell r="BF101">
            <v>-8.2569999999999997</v>
          </cell>
          <cell r="BG101">
            <v>-16.887999999999998</v>
          </cell>
          <cell r="BH101">
            <v>-13.199</v>
          </cell>
          <cell r="BI101">
            <v>-25.945</v>
          </cell>
          <cell r="BJ101">
            <v>-15.434999999999999</v>
          </cell>
          <cell r="BK101">
            <v>-22.167000000000005</v>
          </cell>
          <cell r="BL101">
            <v>-24.099999999999998</v>
          </cell>
          <cell r="BM101">
            <v>-15.667999999999999</v>
          </cell>
          <cell r="BN101">
            <v>-12.79</v>
          </cell>
          <cell r="BO101">
            <v>-21.782</v>
          </cell>
          <cell r="BP101">
            <v>-17.569000000000003</v>
          </cell>
          <cell r="BQ101">
            <v>-23.04</v>
          </cell>
          <cell r="BR101">
            <v>-23.029000000000003</v>
          </cell>
          <cell r="BS101">
            <v>-23.730999999999998</v>
          </cell>
          <cell r="BT101">
            <v>-23.015999999999998</v>
          </cell>
          <cell r="BU101">
            <v>-27.978000000000002</v>
          </cell>
          <cell r="BV101">
            <v>-32.961999999999996</v>
          </cell>
          <cell r="BW101">
            <v>-38.433000000000007</v>
          </cell>
          <cell r="BX101">
            <v>-29.386999999999993</v>
          </cell>
          <cell r="BY101">
            <v>-36.088000000000001</v>
          </cell>
          <cell r="BZ101">
            <v>-45.268000000000001</v>
          </cell>
          <cell r="CA101">
            <v>-49.653000000000006</v>
          </cell>
          <cell r="CB101">
            <v>-64.968999999999994</v>
          </cell>
          <cell r="CC101">
            <v>-87.251000000000005</v>
          </cell>
          <cell r="CD101">
            <v>-120.477</v>
          </cell>
          <cell r="CE101">
            <v>-161.84599999999998</v>
          </cell>
          <cell r="CF101">
            <v>-171.53400000000002</v>
          </cell>
          <cell r="CG101">
            <v>-155.63900000000004</v>
          </cell>
          <cell r="CH101">
            <v>-137</v>
          </cell>
          <cell r="CI101">
            <v>-220.63439794252784</v>
          </cell>
          <cell r="CJ101">
            <v>-239.36619892528208</v>
          </cell>
          <cell r="CK101">
            <v>-250.62340495135547</v>
          </cell>
          <cell r="CL101">
            <v>-219.76557592396304</v>
          </cell>
          <cell r="CM101">
            <v>-246.53755384946245</v>
          </cell>
          <cell r="CN101">
            <v>-274.69693195145874</v>
          </cell>
          <cell r="CO101">
            <v>-302.76461419606704</v>
          </cell>
          <cell r="CP101">
            <v>-270.6681938963622</v>
          </cell>
          <cell r="CQ101">
            <v>-304.72178740850427</v>
          </cell>
          <cell r="CR101">
            <v>-340.82060798716964</v>
          </cell>
          <cell r="CS101">
            <v>-373.88821714722678</v>
          </cell>
        </row>
        <row r="102">
          <cell r="B102" t="str">
            <v>Acquisitions</v>
          </cell>
          <cell r="C102" t="str">
            <v>ACQ</v>
          </cell>
          <cell r="D102" t="str">
            <v>USD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-36.814135999999998</v>
          </cell>
          <cell r="O102">
            <v>-45.009</v>
          </cell>
          <cell r="P102">
            <v>-7.2839999999999998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-32.126804999999997</v>
          </cell>
          <cell r="BD102">
            <v>0</v>
          </cell>
          <cell r="BE102">
            <v>-4.6873310000000004</v>
          </cell>
          <cell r="BF102">
            <v>0</v>
          </cell>
          <cell r="BG102">
            <v>-45.009</v>
          </cell>
          <cell r="BH102">
            <v>0</v>
          </cell>
          <cell r="BI102">
            <v>0</v>
          </cell>
          <cell r="BJ102">
            <v>-1.8380000000000001</v>
          </cell>
          <cell r="BK102">
            <v>-5.4459999999999997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</row>
        <row r="103">
          <cell r="B103" t="str">
            <v>Divestitures</v>
          </cell>
          <cell r="C103" t="str">
            <v>DIVEST</v>
          </cell>
          <cell r="D103" t="str">
            <v>USD</v>
          </cell>
        </row>
        <row r="104">
          <cell r="B104" t="str">
            <v>Other investing cash flow items</v>
          </cell>
          <cell r="C104" t="str">
            <v>OTH_INV_CF</v>
          </cell>
          <cell r="D104" t="str">
            <v>USD</v>
          </cell>
          <cell r="G104">
            <v>17.907128</v>
          </cell>
          <cell r="H104">
            <v>36.382127000000004</v>
          </cell>
          <cell r="I104">
            <v>-28.839590999999995</v>
          </cell>
          <cell r="J104">
            <v>-56.901426000000008</v>
          </cell>
          <cell r="K104">
            <v>44.499372000000008</v>
          </cell>
          <cell r="L104">
            <v>-41.102806000000008</v>
          </cell>
          <cell r="M104">
            <v>46.556992000000008</v>
          </cell>
          <cell r="N104">
            <v>-124.41985100000004</v>
          </cell>
          <cell r="O104">
            <v>63.247373999999994</v>
          </cell>
          <cell r="P104">
            <v>40.89800000000001</v>
          </cell>
          <cell r="Q104">
            <v>146.54599999999996</v>
          </cell>
          <cell r="R104">
            <v>-246.18700000000007</v>
          </cell>
          <cell r="S104">
            <v>-1.4479999999999222</v>
          </cell>
          <cell r="T104">
            <v>93.208999999999946</v>
          </cell>
          <cell r="U104">
            <v>97.108000000000061</v>
          </cell>
          <cell r="V104">
            <v>-123.38</v>
          </cell>
          <cell r="W104">
            <v>0</v>
          </cell>
          <cell r="X104">
            <v>0</v>
          </cell>
          <cell r="Z104">
            <v>-0.53455600000000003</v>
          </cell>
          <cell r="AA104">
            <v>18.600729000000001</v>
          </cell>
          <cell r="AB104">
            <v>-0.23042299999999949</v>
          </cell>
          <cell r="AC104">
            <v>7.1377999999998831E-2</v>
          </cell>
          <cell r="AD104">
            <v>18.036518000000001</v>
          </cell>
          <cell r="AE104">
            <v>-1.274448000000004</v>
          </cell>
          <cell r="AF104">
            <v>34.557805999999992</v>
          </cell>
          <cell r="AG104">
            <v>-14.937748999999991</v>
          </cell>
          <cell r="AH104">
            <v>-5.0195449999999999</v>
          </cell>
          <cell r="AI104">
            <v>-5.4575950000000057</v>
          </cell>
          <cell r="AJ104">
            <v>-0.85100099999999568</v>
          </cell>
          <cell r="AK104">
            <v>-17.51145</v>
          </cell>
          <cell r="AL104">
            <v>-24.980684</v>
          </cell>
          <cell r="AM104">
            <v>-11.101097000000006</v>
          </cell>
          <cell r="AN104">
            <v>-3.7487140000000032</v>
          </cell>
          <cell r="AO104">
            <v>-17.070931000000002</v>
          </cell>
          <cell r="AP104">
            <v>-23.170909999999992</v>
          </cell>
          <cell r="AQ104">
            <v>52.764727999999998</v>
          </cell>
          <cell r="AR104">
            <v>17.885249000000002</v>
          </cell>
          <cell r="AS104">
            <v>-2.9796950000000013</v>
          </cell>
          <cell r="AT104">
            <v>1.7040149999999978</v>
          </cell>
          <cell r="AU104">
            <v>-7.4436529999999976</v>
          </cell>
          <cell r="AV104">
            <v>-7.9493429999999936</v>
          </cell>
          <cell r="AW104">
            <v>-27.41382500000001</v>
          </cell>
          <cell r="AX104">
            <v>-2.6496570000000004</v>
          </cell>
          <cell r="AY104">
            <v>22.470745000000008</v>
          </cell>
          <cell r="AZ104">
            <v>-3.8066010000000006</v>
          </cell>
          <cell r="BA104">
            <v>30.542505000000013</v>
          </cell>
          <cell r="BB104">
            <v>2.634399999999995</v>
          </cell>
          <cell r="BC104">
            <v>23.903002999999973</v>
          </cell>
          <cell r="BD104">
            <v>-104.393337</v>
          </cell>
          <cell r="BE104">
            <v>-46.563916999999989</v>
          </cell>
          <cell r="BF104">
            <v>29.89137400000002</v>
          </cell>
          <cell r="BG104">
            <v>14.256999999999969</v>
          </cell>
          <cell r="BH104">
            <v>11.128</v>
          </cell>
          <cell r="BI104">
            <v>7.9710000000000072</v>
          </cell>
          <cell r="BJ104">
            <v>5.5439999999999934</v>
          </cell>
          <cell r="BK104">
            <v>32.03700000000002</v>
          </cell>
          <cell r="BL104">
            <v>1.2609999999999886</v>
          </cell>
          <cell r="BM104">
            <v>2.056000000000008</v>
          </cell>
          <cell r="BN104">
            <v>-19.276999999999994</v>
          </cell>
          <cell r="BO104">
            <v>-9.2970000000000077</v>
          </cell>
          <cell r="BP104">
            <v>140.09100000000001</v>
          </cell>
          <cell r="BQ104">
            <v>35.028999999999996</v>
          </cell>
          <cell r="BR104">
            <v>3.7780000000000129</v>
          </cell>
          <cell r="BS104">
            <v>32.454999999999991</v>
          </cell>
          <cell r="BT104">
            <v>1.0259999999999962</v>
          </cell>
          <cell r="BU104">
            <v>-283.44600000000003</v>
          </cell>
          <cell r="BV104">
            <v>-3.5579999999999785</v>
          </cell>
          <cell r="BW104">
            <v>64.003000000000029</v>
          </cell>
          <cell r="BX104">
            <v>204.10599999999999</v>
          </cell>
          <cell r="BY104">
            <v>-265.99899999999997</v>
          </cell>
          <cell r="BZ104">
            <v>15.886000000000035</v>
          </cell>
          <cell r="CA104">
            <v>267.64799999999997</v>
          </cell>
          <cell r="CB104">
            <v>-5.4840000000000089</v>
          </cell>
          <cell r="CC104">
            <v>-184.84100000000004</v>
          </cell>
          <cell r="CD104">
            <v>-3.872999999999962</v>
          </cell>
          <cell r="CE104">
            <v>-58.360000000000014</v>
          </cell>
          <cell r="CF104">
            <v>165.45799999999997</v>
          </cell>
          <cell r="CG104">
            <v>-6.116999999999905</v>
          </cell>
          <cell r="CH104">
            <v>-123.38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</row>
        <row r="105">
          <cell r="B105" t="str">
            <v>Cash flow from investing</v>
          </cell>
          <cell r="C105" t="str">
            <v>CF_INV</v>
          </cell>
          <cell r="D105" t="str">
            <v>USD</v>
          </cell>
          <cell r="G105">
            <v>17.907128</v>
          </cell>
          <cell r="H105">
            <v>36.382127000000004</v>
          </cell>
          <cell r="I105">
            <v>-33.639590999999996</v>
          </cell>
          <cell r="J105">
            <v>-70.501426000000009</v>
          </cell>
          <cell r="K105">
            <v>19.799372000000005</v>
          </cell>
          <cell r="L105">
            <v>-59.20280600000001</v>
          </cell>
          <cell r="M105">
            <v>-70.663085999999993</v>
          </cell>
          <cell r="N105">
            <v>-196.55706200000003</v>
          </cell>
          <cell r="O105">
            <v>-46.050625999999994</v>
          </cell>
          <cell r="P105">
            <v>-43.755999999999993</v>
          </cell>
          <cell r="Q105">
            <v>71.364999999999952</v>
          </cell>
          <cell r="R105">
            <v>-343.94100000000009</v>
          </cell>
          <cell r="S105">
            <v>-138.31799999999993</v>
          </cell>
          <cell r="T105">
            <v>-153.93200000000004</v>
          </cell>
          <cell r="U105">
            <v>-512.38799999999992</v>
          </cell>
          <cell r="V105">
            <v>-971.00400181916541</v>
          </cell>
          <cell r="W105">
            <v>-1043.7646759209513</v>
          </cell>
          <cell r="X105">
            <v>-1290.0988064392629</v>
          </cell>
          <cell r="Z105">
            <v>-0.53455600000000003</v>
          </cell>
          <cell r="AA105">
            <v>18.600729000000001</v>
          </cell>
          <cell r="AB105">
            <v>-0.23042299999999949</v>
          </cell>
          <cell r="AC105">
            <v>7.1377999999998831E-2</v>
          </cell>
          <cell r="AD105">
            <v>18.036518000000001</v>
          </cell>
          <cell r="AE105">
            <v>-1.274448000000004</v>
          </cell>
          <cell r="AF105">
            <v>34.557805999999992</v>
          </cell>
          <cell r="AG105">
            <v>-14.937748999999991</v>
          </cell>
          <cell r="AH105">
            <v>-7.7195450000000001</v>
          </cell>
          <cell r="AI105">
            <v>-5.9575950000000057</v>
          </cell>
          <cell r="AJ105">
            <v>-1.6510009999999957</v>
          </cell>
          <cell r="AK105">
            <v>-18.311450000000001</v>
          </cell>
          <cell r="AL105">
            <v>-26.380683999999999</v>
          </cell>
          <cell r="AM105">
            <v>-13.601097000000006</v>
          </cell>
          <cell r="AN105">
            <v>-10.348714000000003</v>
          </cell>
          <cell r="AO105">
            <v>-20.170931000000003</v>
          </cell>
          <cell r="AP105">
            <v>-26.170909999999992</v>
          </cell>
          <cell r="AQ105">
            <v>42.364727999999999</v>
          </cell>
          <cell r="AR105">
            <v>8.585249000000001</v>
          </cell>
          <cell r="AS105">
            <v>-4.9796949999999978</v>
          </cell>
          <cell r="AT105">
            <v>-1.2959850000000022</v>
          </cell>
          <cell r="AU105">
            <v>-13.443652999999998</v>
          </cell>
          <cell r="AV105">
            <v>-11.949342999999994</v>
          </cell>
          <cell r="AW105">
            <v>-32.513825000000011</v>
          </cell>
          <cell r="AX105">
            <v>-9.3496570000000006</v>
          </cell>
          <cell r="AY105">
            <v>-12.729254999999995</v>
          </cell>
          <cell r="AZ105">
            <v>-41.226679000000004</v>
          </cell>
          <cell r="BA105">
            <v>-7.3574949999999859</v>
          </cell>
          <cell r="BB105">
            <v>-4.4762060000000048</v>
          </cell>
          <cell r="BC105">
            <v>-17.730158000000024</v>
          </cell>
          <cell r="BD105">
            <v>-112.78561500000001</v>
          </cell>
          <cell r="BE105">
            <v>-61.565082999999987</v>
          </cell>
          <cell r="BF105">
            <v>21.634374000000022</v>
          </cell>
          <cell r="BG105">
            <v>-47.640000000000029</v>
          </cell>
          <cell r="BH105">
            <v>-2.0710000000000006</v>
          </cell>
          <cell r="BI105">
            <v>-17.973999999999993</v>
          </cell>
          <cell r="BJ105">
            <v>-11.729000000000005</v>
          </cell>
          <cell r="BK105">
            <v>4.4240000000000137</v>
          </cell>
          <cell r="BL105">
            <v>-22.839000000000009</v>
          </cell>
          <cell r="BM105">
            <v>-13.611999999999991</v>
          </cell>
          <cell r="BN105">
            <v>-32.066999999999993</v>
          </cell>
          <cell r="BO105">
            <v>-31.079000000000008</v>
          </cell>
          <cell r="BP105">
            <v>122.52199999999999</v>
          </cell>
          <cell r="BQ105">
            <v>11.988999999999994</v>
          </cell>
          <cell r="BR105">
            <v>-19.250999999999991</v>
          </cell>
          <cell r="BS105">
            <v>8.7239999999999931</v>
          </cell>
          <cell r="BT105">
            <v>-21.990000000000002</v>
          </cell>
          <cell r="BU105">
            <v>-311.42400000000004</v>
          </cell>
          <cell r="BV105">
            <v>-36.519999999999975</v>
          </cell>
          <cell r="BW105">
            <v>25.570000000000022</v>
          </cell>
          <cell r="BX105">
            <v>174.71899999999999</v>
          </cell>
          <cell r="BY105">
            <v>-302.08699999999999</v>
          </cell>
          <cell r="BZ105">
            <v>-29.381999999999966</v>
          </cell>
          <cell r="CA105">
            <v>217.99499999999998</v>
          </cell>
          <cell r="CB105">
            <v>-70.453000000000003</v>
          </cell>
          <cell r="CC105">
            <v>-272.09200000000004</v>
          </cell>
          <cell r="CD105">
            <v>-124.34999999999997</v>
          </cell>
          <cell r="CE105">
            <v>-220.20599999999999</v>
          </cell>
          <cell r="CF105">
            <v>-6.0760000000000502</v>
          </cell>
          <cell r="CG105">
            <v>-161.75599999999994</v>
          </cell>
          <cell r="CH105">
            <v>-260.38</v>
          </cell>
          <cell r="CI105">
            <v>-220.63439794252784</v>
          </cell>
          <cell r="CJ105">
            <v>-239.36619892528208</v>
          </cell>
          <cell r="CK105">
            <v>-250.62340495135547</v>
          </cell>
          <cell r="CL105">
            <v>-219.76557592396304</v>
          </cell>
          <cell r="CM105">
            <v>-246.53755384946245</v>
          </cell>
          <cell r="CN105">
            <v>-274.69693195145874</v>
          </cell>
          <cell r="CO105">
            <v>-302.76461419606704</v>
          </cell>
          <cell r="CP105">
            <v>-270.6681938963622</v>
          </cell>
          <cell r="CQ105">
            <v>-304.72178740850427</v>
          </cell>
          <cell r="CR105">
            <v>-340.82060798716964</v>
          </cell>
          <cell r="CS105">
            <v>-373.88821714722678</v>
          </cell>
        </row>
        <row r="106">
          <cell r="B106" t="str">
            <v>Dividends paid</v>
          </cell>
          <cell r="C106" t="str">
            <v>DIV_PAID</v>
          </cell>
          <cell r="D106" t="str">
            <v>USD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-10.593206</v>
          </cell>
          <cell r="L106">
            <v>-17.968004000000004</v>
          </cell>
          <cell r="M106">
            <v>-23.754004999999999</v>
          </cell>
          <cell r="N106">
            <v>-28.302506999999999</v>
          </cell>
          <cell r="O106">
            <v>-20.974</v>
          </cell>
          <cell r="P106">
            <v>-24.419</v>
          </cell>
          <cell r="Q106">
            <v>-26.495999999999999</v>
          </cell>
          <cell r="R106">
            <v>-6.6239999999999997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-3.53051</v>
          </cell>
          <cell r="AR106">
            <v>-3.5313370000000002</v>
          </cell>
          <cell r="AS106">
            <v>-3.5313590000000001</v>
          </cell>
          <cell r="AT106">
            <v>-3.5313620000000001</v>
          </cell>
          <cell r="AU106">
            <v>-4.8120360000000009</v>
          </cell>
          <cell r="AV106">
            <v>-4.8120359999999973</v>
          </cell>
          <cell r="AW106">
            <v>-4.8125700000000062</v>
          </cell>
          <cell r="AX106">
            <v>-4.8123959999999997</v>
          </cell>
          <cell r="AY106">
            <v>-6.3138690000000004</v>
          </cell>
          <cell r="AZ106">
            <v>-6.3138700000000014</v>
          </cell>
          <cell r="BA106">
            <v>-6.3138699999999979</v>
          </cell>
          <cell r="BB106">
            <v>-6.3138690000000004</v>
          </cell>
          <cell r="BC106">
            <v>-7.3295459999999988</v>
          </cell>
          <cell r="BD106">
            <v>-7.2940480000000019</v>
          </cell>
          <cell r="BE106">
            <v>-7.3650439999999957</v>
          </cell>
          <cell r="BF106">
            <v>-7.33</v>
          </cell>
          <cell r="BG106">
            <v>-4.548</v>
          </cell>
          <cell r="BH106">
            <v>-4.548</v>
          </cell>
          <cell r="BI106">
            <v>-4.5479999999999983</v>
          </cell>
          <cell r="BJ106">
            <v>-4.548</v>
          </cell>
          <cell r="BK106">
            <v>-6.6239999999999997</v>
          </cell>
          <cell r="BL106">
            <v>-6.6230000000000029</v>
          </cell>
          <cell r="BM106">
            <v>-6.6239999999999997</v>
          </cell>
          <cell r="BN106">
            <v>-6.6239999999999997</v>
          </cell>
          <cell r="BO106">
            <v>-6.6230000000000002</v>
          </cell>
          <cell r="BP106">
            <v>-6.6239999999999979</v>
          </cell>
          <cell r="BQ106">
            <v>-6.625</v>
          </cell>
          <cell r="BR106">
            <v>-6.6239999999999997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</row>
        <row r="107">
          <cell r="B107" t="str">
            <v>Common stock issuance/(repurchase)</v>
          </cell>
          <cell r="C107" t="str">
            <v>SH_REPUR</v>
          </cell>
          <cell r="D107" t="str">
            <v>USD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-1.944307</v>
          </cell>
          <cell r="O107">
            <v>-2.714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-1.944307</v>
          </cell>
          <cell r="BD107">
            <v>0</v>
          </cell>
          <cell r="BE107">
            <v>0</v>
          </cell>
          <cell r="BF107">
            <v>0</v>
          </cell>
          <cell r="BG107">
            <v>-2.714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</row>
        <row r="108">
          <cell r="B108" t="str">
            <v>Increase/(decrease) in total debt</v>
          </cell>
          <cell r="C108" t="str">
            <v>CHG_LT_DEBT</v>
          </cell>
          <cell r="D108" t="str">
            <v>USD</v>
          </cell>
          <cell r="G108">
            <v>9.7132269999999998</v>
          </cell>
          <cell r="H108">
            <v>8.3002549999999999</v>
          </cell>
          <cell r="I108">
            <v>-14.799489999999999</v>
          </cell>
          <cell r="J108">
            <v>-2.9251150000000004</v>
          </cell>
          <cell r="K108">
            <v>-6.4560000000000312E-3</v>
          </cell>
          <cell r="L108">
            <v>-0.13835799999999998</v>
          </cell>
          <cell r="M108">
            <v>15.716578999999998</v>
          </cell>
          <cell r="N108">
            <v>267.96533500000004</v>
          </cell>
          <cell r="O108">
            <v>12.481022999999997</v>
          </cell>
          <cell r="P108">
            <v>17.216000000000015</v>
          </cell>
          <cell r="Q108">
            <v>55.611000000000033</v>
          </cell>
          <cell r="R108">
            <v>366.04299999999995</v>
          </cell>
          <cell r="S108">
            <v>82.313999999999993</v>
          </cell>
          <cell r="T108">
            <v>591.77800000000002</v>
          </cell>
          <cell r="U108">
            <v>2109.402</v>
          </cell>
          <cell r="V108">
            <v>578.32899999999995</v>
          </cell>
          <cell r="W108">
            <v>0</v>
          </cell>
          <cell r="X108">
            <v>0</v>
          </cell>
          <cell r="Z108">
            <v>0</v>
          </cell>
          <cell r="AA108">
            <v>9.4156469999999999</v>
          </cell>
          <cell r="AB108">
            <v>-6.3650669999999998</v>
          </cell>
          <cell r="AC108">
            <v>6.6626469999999998</v>
          </cell>
          <cell r="AD108">
            <v>-6.0846949999999991</v>
          </cell>
          <cell r="AE108">
            <v>-0.95538100000000015</v>
          </cell>
          <cell r="AF108">
            <v>15.824619999999999</v>
          </cell>
          <cell r="AG108">
            <v>-0.48428899999999997</v>
          </cell>
          <cell r="AH108">
            <v>0.47711800000000038</v>
          </cell>
          <cell r="AI108">
            <v>-3.0255989999999997</v>
          </cell>
          <cell r="AJ108">
            <v>-9.1210370000000012</v>
          </cell>
          <cell r="AK108">
            <v>-3.1299719999999995</v>
          </cell>
          <cell r="AL108">
            <v>-3.2139920000000002</v>
          </cell>
          <cell r="AM108">
            <v>0.21712900000000002</v>
          </cell>
          <cell r="AN108">
            <v>9.4003999999999963E-2</v>
          </cell>
          <cell r="AO108">
            <v>-2.225599999999997E-2</v>
          </cell>
          <cell r="AP108">
            <v>-2.9772000000000021E-2</v>
          </cell>
          <cell r="AQ108">
            <v>-2.7885999999999994E-2</v>
          </cell>
          <cell r="AR108">
            <v>8.7431000000000023E-2</v>
          </cell>
          <cell r="AS108">
            <v>-3.6229000000000039E-2</v>
          </cell>
          <cell r="AT108">
            <v>-3.8484999999999964E-2</v>
          </cell>
          <cell r="AU108">
            <v>-3.2390000000000058E-3</v>
          </cell>
          <cell r="AV108">
            <v>-4.1007000000000002E-2</v>
          </cell>
          <cell r="AW108">
            <v>-5.5627000000000003E-2</v>
          </cell>
          <cell r="AX108">
            <v>1.7416999999999988E-2</v>
          </cell>
          <cell r="AY108">
            <v>11.743172999999999</v>
          </cell>
          <cell r="AZ108">
            <v>7.0280560000000021</v>
          </cell>
          <cell r="BA108">
            <v>-3.0720670000000023</v>
          </cell>
          <cell r="BB108">
            <v>-6.3709359999999995</v>
          </cell>
          <cell r="BC108">
            <v>271.13110399999999</v>
          </cell>
          <cell r="BD108">
            <v>3.8732390000000314</v>
          </cell>
          <cell r="BE108">
            <v>-0.66807200000002198</v>
          </cell>
          <cell r="BF108">
            <v>3.9190230000000206</v>
          </cell>
          <cell r="BG108">
            <v>0.2789999999999706</v>
          </cell>
          <cell r="BH108">
            <v>8.9960000000000218</v>
          </cell>
          <cell r="BI108">
            <v>-0.71300000000001429</v>
          </cell>
          <cell r="BJ108">
            <v>2.6530000000000085</v>
          </cell>
          <cell r="BK108">
            <v>-1.4870000000000188</v>
          </cell>
          <cell r="BL108">
            <v>8.0760000000000058</v>
          </cell>
          <cell r="BM108">
            <v>7.974000000000018</v>
          </cell>
          <cell r="BN108">
            <v>7.4409999999999936</v>
          </cell>
          <cell r="BO108">
            <v>3.9820000000000242</v>
          </cell>
          <cell r="BP108">
            <v>9.1990000000000016</v>
          </cell>
          <cell r="BQ108">
            <v>34.989000000000011</v>
          </cell>
          <cell r="BR108">
            <v>80.284999999999954</v>
          </cell>
          <cell r="BS108">
            <v>30.599999999999994</v>
          </cell>
          <cell r="BT108">
            <v>216.31300000000007</v>
          </cell>
          <cell r="BU108">
            <v>38.844999999999914</v>
          </cell>
          <cell r="BV108">
            <v>8.0460000000000775</v>
          </cell>
          <cell r="BW108">
            <v>39.429999999999922</v>
          </cell>
          <cell r="BX108">
            <v>-50.630999999999929</v>
          </cell>
          <cell r="BY108">
            <v>85.468999999999923</v>
          </cell>
          <cell r="BZ108">
            <v>115.31199999999998</v>
          </cell>
          <cell r="CA108">
            <v>269.77900000000005</v>
          </cell>
          <cell r="CB108">
            <v>33.918999999999983</v>
          </cell>
          <cell r="CC108">
            <v>172.76800000000003</v>
          </cell>
          <cell r="CD108">
            <v>765.16899999999987</v>
          </cell>
          <cell r="CE108">
            <v>193.82900000000006</v>
          </cell>
          <cell r="CF108">
            <v>367.26100000000008</v>
          </cell>
          <cell r="CG108">
            <v>783.14300000000003</v>
          </cell>
          <cell r="CH108">
            <v>578.32899999999995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09">
          <cell r="B109" t="str">
            <v>Lease principal payments  (applicable to IFRS cos.)</v>
          </cell>
          <cell r="C109" t="str">
            <v>LEASE_PRINCIPAL_CASH</v>
          </cell>
          <cell r="D109" t="str">
            <v>USD</v>
          </cell>
        </row>
        <row r="110">
          <cell r="B110" t="str">
            <v>Other financing cash flow items</v>
          </cell>
          <cell r="C110" t="str">
            <v>OTH_FIN_CF</v>
          </cell>
          <cell r="D110" t="str">
            <v>USD</v>
          </cell>
          <cell r="G110">
            <v>40.357058999999992</v>
          </cell>
          <cell r="H110">
            <v>-63.546283999999986</v>
          </cell>
          <cell r="I110">
            <v>63.709156</v>
          </cell>
          <cell r="J110">
            <v>71.216186000000008</v>
          </cell>
          <cell r="K110">
            <v>70.937354999999997</v>
          </cell>
          <cell r="L110">
            <v>130.18267800000001</v>
          </cell>
          <cell r="M110">
            <v>100.39502299999998</v>
          </cell>
          <cell r="N110">
            <v>-82.879295999999982</v>
          </cell>
          <cell r="O110">
            <v>-167.073162</v>
          </cell>
          <cell r="P110">
            <v>-20.83199999999999</v>
          </cell>
          <cell r="Q110">
            <v>-259.25900000000001</v>
          </cell>
          <cell r="R110">
            <v>82.15900000000002</v>
          </cell>
          <cell r="S110">
            <v>1727.3420000000001</v>
          </cell>
          <cell r="T110">
            <v>-919.53299999999967</v>
          </cell>
          <cell r="U110">
            <v>-1854.1020000000012</v>
          </cell>
          <cell r="V110">
            <v>-716.43399999999963</v>
          </cell>
          <cell r="W110">
            <v>0</v>
          </cell>
          <cell r="X110">
            <v>0</v>
          </cell>
          <cell r="Z110">
            <v>0.53455600000000003</v>
          </cell>
          <cell r="AA110">
            <v>-11.779969000000001</v>
          </cell>
          <cell r="AB110">
            <v>53.268679999999989</v>
          </cell>
          <cell r="AC110">
            <v>-1.666208000000001</v>
          </cell>
          <cell r="AD110">
            <v>-28.059646999999995</v>
          </cell>
          <cell r="AE110">
            <v>-0.22238099999999672</v>
          </cell>
          <cell r="AF110">
            <v>-68.907214999999994</v>
          </cell>
          <cell r="AG110">
            <v>33.642958999999991</v>
          </cell>
          <cell r="AH110">
            <v>4.4893179999999973</v>
          </cell>
          <cell r="AI110">
            <v>10.645078000000005</v>
          </cell>
          <cell r="AJ110">
            <v>15.949333999999995</v>
          </cell>
          <cell r="AK110">
            <v>32.625426000000004</v>
          </cell>
          <cell r="AL110">
            <v>6.9232499999999959</v>
          </cell>
          <cell r="AM110">
            <v>14.520147000000005</v>
          </cell>
          <cell r="AN110">
            <v>18.442723000000001</v>
          </cell>
          <cell r="AO110">
            <v>31.330066000000002</v>
          </cell>
          <cell r="AP110">
            <v>18.174912999999997</v>
          </cell>
          <cell r="AQ110">
            <v>23.680356</v>
          </cell>
          <cell r="AR110">
            <v>4.8864169999999998</v>
          </cell>
          <cell r="AS110">
            <v>24.195668999999988</v>
          </cell>
          <cell r="AT110">
            <v>21.15262300000003</v>
          </cell>
          <cell r="AU110">
            <v>30.273745999999988</v>
          </cell>
          <cell r="AV110">
            <v>23.752823999999983</v>
          </cell>
          <cell r="AW110">
            <v>55.003485000000026</v>
          </cell>
          <cell r="AX110">
            <v>16.673738000000021</v>
          </cell>
          <cell r="AY110">
            <v>12.078329999999969</v>
          </cell>
          <cell r="AZ110">
            <v>57.448377999999991</v>
          </cell>
          <cell r="BA110">
            <v>14.194576999999981</v>
          </cell>
          <cell r="BB110">
            <v>-8.8134909999999707</v>
          </cell>
          <cell r="BC110">
            <v>-32.189361999999932</v>
          </cell>
          <cell r="BD110">
            <v>-17.726506000000029</v>
          </cell>
          <cell r="BE110">
            <v>-24.149937000000023</v>
          </cell>
          <cell r="BF110">
            <v>-60.536162000000033</v>
          </cell>
          <cell r="BG110">
            <v>-34.296999999999912</v>
          </cell>
          <cell r="BH110">
            <v>-13.338000000000045</v>
          </cell>
          <cell r="BI110">
            <v>-58.902000000000015</v>
          </cell>
          <cell r="BJ110">
            <v>-9.9220800000000455</v>
          </cell>
          <cell r="BK110">
            <v>4.8627600000000726</v>
          </cell>
          <cell r="BL110">
            <v>-5.9901300000000361</v>
          </cell>
          <cell r="BM110">
            <v>-9.7825499999999792</v>
          </cell>
          <cell r="BN110">
            <v>-10.845036999999994</v>
          </cell>
          <cell r="BO110">
            <v>-57.838303000000018</v>
          </cell>
          <cell r="BP110">
            <v>-98.930646000000138</v>
          </cell>
          <cell r="BQ110">
            <v>-91.64501399999989</v>
          </cell>
          <cell r="BR110">
            <v>-105.239</v>
          </cell>
          <cell r="BS110">
            <v>-99.897999999999968</v>
          </cell>
          <cell r="BT110">
            <v>268.05799999999988</v>
          </cell>
          <cell r="BU110">
            <v>19.238000000000142</v>
          </cell>
          <cell r="BV110">
            <v>1918.585</v>
          </cell>
          <cell r="BW110">
            <v>-129.59599999999941</v>
          </cell>
          <cell r="BX110">
            <v>-65.502000000000464</v>
          </cell>
          <cell r="BY110">
            <v>3.8549999999999613</v>
          </cell>
          <cell r="BZ110">
            <v>-225.2359999999999</v>
          </cell>
          <cell r="CA110">
            <v>-173.58800000000042</v>
          </cell>
          <cell r="CB110">
            <v>-301.39799999999991</v>
          </cell>
          <cell r="CC110">
            <v>-219.31099999999952</v>
          </cell>
          <cell r="CD110">
            <v>-1958.9200000000003</v>
          </cell>
          <cell r="CE110">
            <v>-74.636999999999745</v>
          </cell>
          <cell r="CF110">
            <v>-491.51800000000003</v>
          </cell>
          <cell r="CG110">
            <v>670.97299999999905</v>
          </cell>
          <cell r="CH110">
            <v>-716.43399999999963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</row>
        <row r="111">
          <cell r="B111" t="str">
            <v>Cash flow from financing</v>
          </cell>
          <cell r="C111" t="str">
            <v>CF_FIN</v>
          </cell>
          <cell r="D111" t="str">
            <v>USD</v>
          </cell>
          <cell r="G111">
            <v>50.070285999999996</v>
          </cell>
          <cell r="H111">
            <v>-55.246028999999986</v>
          </cell>
          <cell r="I111">
            <v>48.909666000000001</v>
          </cell>
          <cell r="J111">
            <v>68.291071000000002</v>
          </cell>
          <cell r="K111">
            <v>60.337692999999994</v>
          </cell>
          <cell r="L111">
            <v>112.07631600000001</v>
          </cell>
          <cell r="M111">
            <v>92.35759699999997</v>
          </cell>
          <cell r="N111">
            <v>154.83922500000006</v>
          </cell>
          <cell r="O111">
            <v>-178.28013899999999</v>
          </cell>
          <cell r="P111">
            <v>-28.034999999999972</v>
          </cell>
          <cell r="Q111">
            <v>-230.14399999999998</v>
          </cell>
          <cell r="R111">
            <v>441.57799999999997</v>
          </cell>
          <cell r="S111">
            <v>1809.6560000000002</v>
          </cell>
          <cell r="T111">
            <v>-327.75499999999971</v>
          </cell>
          <cell r="U111">
            <v>255.2999999999987</v>
          </cell>
          <cell r="V111">
            <v>-138.10499999999968</v>
          </cell>
          <cell r="W111">
            <v>0</v>
          </cell>
          <cell r="X111">
            <v>0</v>
          </cell>
          <cell r="Z111">
            <v>0.53455600000000003</v>
          </cell>
          <cell r="AA111">
            <v>-2.3643220000000014</v>
          </cell>
          <cell r="AB111">
            <v>46.903612999999993</v>
          </cell>
          <cell r="AC111">
            <v>4.9964389999999987</v>
          </cell>
          <cell r="AD111">
            <v>-34.144341999999995</v>
          </cell>
          <cell r="AE111">
            <v>-1.1777619999999969</v>
          </cell>
          <cell r="AF111">
            <v>-53.082594999999998</v>
          </cell>
          <cell r="AG111">
            <v>33.158669999999994</v>
          </cell>
          <cell r="AH111">
            <v>4.9664359999999981</v>
          </cell>
          <cell r="AI111">
            <v>7.6194790000000054</v>
          </cell>
          <cell r="AJ111">
            <v>6.8282969999999938</v>
          </cell>
          <cell r="AK111">
            <v>29.495454000000006</v>
          </cell>
          <cell r="AL111">
            <v>3.7092579999999957</v>
          </cell>
          <cell r="AM111">
            <v>14.737276000000005</v>
          </cell>
          <cell r="AN111">
            <v>18.536726999999999</v>
          </cell>
          <cell r="AO111">
            <v>31.307810000000003</v>
          </cell>
          <cell r="AP111">
            <v>18.145140999999995</v>
          </cell>
          <cell r="AQ111">
            <v>20.121960000000001</v>
          </cell>
          <cell r="AR111">
            <v>1.4425109999999997</v>
          </cell>
          <cell r="AS111">
            <v>20.628080999999987</v>
          </cell>
          <cell r="AT111">
            <v>17.582776000000027</v>
          </cell>
          <cell r="AU111">
            <v>25.458470999999989</v>
          </cell>
          <cell r="AV111">
            <v>18.899780999999987</v>
          </cell>
          <cell r="AW111">
            <v>50.135288000000017</v>
          </cell>
          <cell r="AX111">
            <v>11.878759000000022</v>
          </cell>
          <cell r="AY111">
            <v>17.507633999999968</v>
          </cell>
          <cell r="AZ111">
            <v>58.162563999999989</v>
          </cell>
          <cell r="BA111">
            <v>4.8086399999999809</v>
          </cell>
          <cell r="BB111">
            <v>-21.498295999999971</v>
          </cell>
          <cell r="BC111">
            <v>229.66788900000006</v>
          </cell>
          <cell r="BD111">
            <v>-21.147314999999999</v>
          </cell>
          <cell r="BE111">
            <v>-32.183053000000044</v>
          </cell>
          <cell r="BF111">
            <v>-63.947139000000007</v>
          </cell>
          <cell r="BG111">
            <v>-41.279999999999944</v>
          </cell>
          <cell r="BH111">
            <v>-8.8900000000000254</v>
          </cell>
          <cell r="BI111">
            <v>-64.163000000000025</v>
          </cell>
          <cell r="BJ111">
            <v>-11.817080000000036</v>
          </cell>
          <cell r="BK111">
            <v>-3.2482399999999458</v>
          </cell>
          <cell r="BL111">
            <v>-4.5371300000000332</v>
          </cell>
          <cell r="BM111">
            <v>-8.43254999999996</v>
          </cell>
          <cell r="BN111">
            <v>-10.028036999999998</v>
          </cell>
          <cell r="BO111">
            <v>-60.479302999999987</v>
          </cell>
          <cell r="BP111">
            <v>-96.355646000000135</v>
          </cell>
          <cell r="BQ111">
            <v>-63.281013999999878</v>
          </cell>
          <cell r="BR111">
            <v>-31.578000000000046</v>
          </cell>
          <cell r="BS111">
            <v>-69.297999999999973</v>
          </cell>
          <cell r="BT111">
            <v>484.37099999999998</v>
          </cell>
          <cell r="BU111">
            <v>58.083000000000055</v>
          </cell>
          <cell r="BV111">
            <v>1926.6310000000001</v>
          </cell>
          <cell r="BW111">
            <v>-90.165999999999485</v>
          </cell>
          <cell r="BX111">
            <v>-116.13300000000039</v>
          </cell>
          <cell r="BY111">
            <v>89.323999999999884</v>
          </cell>
          <cell r="BZ111">
            <v>-109.92399999999992</v>
          </cell>
          <cell r="CA111">
            <v>96.190999999999633</v>
          </cell>
          <cell r="CB111">
            <v>-267.47899999999993</v>
          </cell>
          <cell r="CC111">
            <v>-46.542999999999509</v>
          </cell>
          <cell r="CD111">
            <v>-1193.7510000000004</v>
          </cell>
          <cell r="CE111">
            <v>119.19200000000032</v>
          </cell>
          <cell r="CF111">
            <v>-124.25699999999995</v>
          </cell>
          <cell r="CG111">
            <v>1454.1159999999991</v>
          </cell>
          <cell r="CH111">
            <v>-138.10499999999968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</row>
        <row r="112">
          <cell r="B112" t="str">
            <v>Total cash flow</v>
          </cell>
          <cell r="C112" t="str">
            <v>TOT_CF</v>
          </cell>
          <cell r="D112" t="str">
            <v>USD</v>
          </cell>
          <cell r="G112">
            <v>66.876363999999995</v>
          </cell>
          <cell r="H112">
            <v>-18.863901999999982</v>
          </cell>
          <cell r="I112">
            <v>15.270075000000006</v>
          </cell>
          <cell r="J112">
            <v>-2.210355000000007</v>
          </cell>
          <cell r="K112">
            <v>80.137065000000007</v>
          </cell>
          <cell r="L112">
            <v>52.873509999999996</v>
          </cell>
          <cell r="M112">
            <v>21.694510999999977</v>
          </cell>
          <cell r="N112">
            <v>155.075447</v>
          </cell>
          <cell r="O112">
            <v>-2.9607650000000376</v>
          </cell>
          <cell r="P112">
            <v>118.46799999999999</v>
          </cell>
          <cell r="Q112">
            <v>110.23099999999997</v>
          </cell>
          <cell r="R112">
            <v>328.54399999999987</v>
          </cell>
          <cell r="S112">
            <v>2122.4290000000005</v>
          </cell>
          <cell r="T112">
            <v>700.86500000000012</v>
          </cell>
          <cell r="U112">
            <v>707.9549999999989</v>
          </cell>
          <cell r="V112">
            <v>-321.92925040981027</v>
          </cell>
          <cell r="W112">
            <v>112.93295212896305</v>
          </cell>
          <cell r="X112">
            <v>351.92581922774593</v>
          </cell>
          <cell r="Z112">
            <v>0</v>
          </cell>
          <cell r="AA112">
            <v>16.236407</v>
          </cell>
          <cell r="AB112">
            <v>46.673189999999991</v>
          </cell>
          <cell r="AC112">
            <v>5.067816999999998</v>
          </cell>
          <cell r="AD112">
            <v>-16.107823999999994</v>
          </cell>
          <cell r="AE112">
            <v>-2.4522100000000009</v>
          </cell>
          <cell r="AF112">
            <v>-18.524789000000006</v>
          </cell>
          <cell r="AG112">
            <v>18.220921000000004</v>
          </cell>
          <cell r="AH112">
            <v>-2.753109000000002</v>
          </cell>
          <cell r="AI112">
            <v>1.6618839999999997</v>
          </cell>
          <cell r="AJ112">
            <v>5.1772959999999983</v>
          </cell>
          <cell r="AK112">
            <v>11.184004000000005</v>
          </cell>
          <cell r="AL112">
            <v>-22.671426000000004</v>
          </cell>
          <cell r="AM112">
            <v>1.1361789999999985</v>
          </cell>
          <cell r="AN112">
            <v>8.1880129999999962</v>
          </cell>
          <cell r="AO112">
            <v>11.136879</v>
          </cell>
          <cell r="AP112">
            <v>-8.0257689999999968</v>
          </cell>
          <cell r="AQ112">
            <v>62.486688000000001</v>
          </cell>
          <cell r="AR112">
            <v>10.027760000000001</v>
          </cell>
          <cell r="AS112">
            <v>15.64838599999999</v>
          </cell>
          <cell r="AT112">
            <v>16.286791000000026</v>
          </cell>
          <cell r="AU112">
            <v>12.014817999999991</v>
          </cell>
          <cell r="AV112">
            <v>6.950437999999993</v>
          </cell>
          <cell r="AW112">
            <v>17.621463000000006</v>
          </cell>
          <cell r="AX112">
            <v>2.5291020000000213</v>
          </cell>
          <cell r="AY112">
            <v>4.7783789999999726</v>
          </cell>
          <cell r="AZ112">
            <v>16.935884999999985</v>
          </cell>
          <cell r="BA112">
            <v>-2.548855000000005</v>
          </cell>
          <cell r="BB112">
            <v>1.6520750000000248</v>
          </cell>
          <cell r="BC112">
            <v>272.21838000000002</v>
          </cell>
          <cell r="BD112">
            <v>-83.401268999999999</v>
          </cell>
          <cell r="BE112">
            <v>-35.393739000000039</v>
          </cell>
          <cell r="BF112">
            <v>-4.1337649999999826</v>
          </cell>
          <cell r="BG112">
            <v>-30.267999999999972</v>
          </cell>
          <cell r="BH112">
            <v>3.4869999999999663</v>
          </cell>
          <cell r="BI112">
            <v>27.954000000000022</v>
          </cell>
          <cell r="BJ112">
            <v>-35.348080000000039</v>
          </cell>
          <cell r="BK112">
            <v>57.832760000000064</v>
          </cell>
          <cell r="BL112">
            <v>75.450869999999952</v>
          </cell>
          <cell r="BM112">
            <v>20.53245000000004</v>
          </cell>
          <cell r="BN112">
            <v>62.661963000000014</v>
          </cell>
          <cell r="BO112">
            <v>29.998696999999993</v>
          </cell>
          <cell r="BP112">
            <v>42.241353999999873</v>
          </cell>
          <cell r="BQ112">
            <v>-24.6710139999999</v>
          </cell>
          <cell r="BR112">
            <v>-87.835000000000036</v>
          </cell>
          <cell r="BS112">
            <v>83.586000000000013</v>
          </cell>
          <cell r="BT112">
            <v>551.32799999999997</v>
          </cell>
          <cell r="BU112">
            <v>-218.53499999999997</v>
          </cell>
          <cell r="BV112">
            <v>2028.4820000000002</v>
          </cell>
          <cell r="BW112">
            <v>-37.041999999999462</v>
          </cell>
          <cell r="BX112">
            <v>265.47799999999961</v>
          </cell>
          <cell r="BY112">
            <v>-134.48900000000003</v>
          </cell>
          <cell r="BZ112">
            <v>-224.95699999999988</v>
          </cell>
          <cell r="CA112">
            <v>964.52199999999948</v>
          </cell>
          <cell r="CB112">
            <v>23.378000000000156</v>
          </cell>
          <cell r="CC112">
            <v>-62.07799999999952</v>
          </cell>
          <cell r="CD112">
            <v>-1581.0980000000004</v>
          </cell>
          <cell r="CE112">
            <v>161.02400000000034</v>
          </cell>
          <cell r="CF112">
            <v>134.97299999999998</v>
          </cell>
          <cell r="CG112">
            <v>1993.0559999999994</v>
          </cell>
          <cell r="CH112">
            <v>-631.48499999999967</v>
          </cell>
          <cell r="CI112">
            <v>-2.224097522016649</v>
          </cell>
          <cell r="CJ112">
            <v>-83.187456033988468</v>
          </cell>
          <cell r="CK112">
            <v>394.96730314619435</v>
          </cell>
          <cell r="CL112">
            <v>-537.00525575296274</v>
          </cell>
          <cell r="CM112">
            <v>74.665352573914817</v>
          </cell>
          <cell r="CN112">
            <v>-42.66361664239929</v>
          </cell>
          <cell r="CO112">
            <v>617.93647195041012</v>
          </cell>
          <cell r="CP112">
            <v>-810.39836955652208</v>
          </cell>
          <cell r="CQ112">
            <v>117.24799487095817</v>
          </cell>
          <cell r="CR112">
            <v>-10.170222330144611</v>
          </cell>
          <cell r="CS112">
            <v>1055.2464162434549</v>
          </cell>
        </row>
        <row r="113">
          <cell r="A113" t="str">
            <v>Additional Cash Flow Items</v>
          </cell>
        </row>
        <row r="114">
          <cell r="B114" t="str">
            <v>Associate and JV add-back</v>
          </cell>
          <cell r="C114" t="str">
            <v>ASSOC_JV_ADDBK</v>
          </cell>
          <cell r="D114" t="str">
            <v>USD</v>
          </cell>
        </row>
        <row r="115">
          <cell r="B115" t="str">
            <v>Profit/(loss) on sale of assets</v>
          </cell>
          <cell r="C115" t="str">
            <v>PL_SALE_ASSETS</v>
          </cell>
          <cell r="D115" t="str">
            <v>USD</v>
          </cell>
        </row>
        <row r="116">
          <cell r="B116" t="str">
            <v>Other non-cash adjustments</v>
          </cell>
          <cell r="C116" t="str">
            <v>OTH_NONCASH_ADJ</v>
          </cell>
          <cell r="D116" t="str">
            <v>USD</v>
          </cell>
        </row>
        <row r="117">
          <cell r="B117" t="str">
            <v>Other DACF adjustments</v>
          </cell>
          <cell r="C117" t="str">
            <v>OTH_DACF_ADJ</v>
          </cell>
          <cell r="D117" t="str">
            <v>USD</v>
          </cell>
        </row>
        <row r="118">
          <cell r="B118" t="str">
            <v>Change in LT deferred income taxes (Cash flow)</v>
          </cell>
          <cell r="C118" t="str">
            <v>CHG_DEF_TAX_CF</v>
          </cell>
          <cell r="D118" t="str">
            <v>USD</v>
          </cell>
        </row>
        <row r="119">
          <cell r="B119" t="str">
            <v>Other items/adjustments for computing cash tax rate (except def taxes)</v>
          </cell>
          <cell r="C119" t="str">
            <v>OTH_ADJ_CASH_TAX</v>
          </cell>
          <cell r="D119" t="str">
            <v>USD</v>
          </cell>
        </row>
        <row r="120">
          <cell r="B120" t="str">
            <v>Cash interest expense</v>
          </cell>
          <cell r="C120" t="str">
            <v>CASH_INT_EXP</v>
          </cell>
          <cell r="D120" t="str">
            <v>USD</v>
          </cell>
        </row>
        <row r="121">
          <cell r="B121" t="str">
            <v>Cash tax expense</v>
          </cell>
          <cell r="C121" t="str">
            <v>CASH_TAX_EXP</v>
          </cell>
          <cell r="D121" t="str">
            <v>USD</v>
          </cell>
        </row>
        <row r="122">
          <cell r="B122" t="str">
            <v>Dividends received from associates/JVs</v>
          </cell>
          <cell r="C122" t="str">
            <v>DIVDS_ASSOC_JV</v>
          </cell>
          <cell r="D122" t="str">
            <v>USD</v>
          </cell>
        </row>
        <row r="123">
          <cell r="B123" t="str">
            <v>Capex maintenance</v>
          </cell>
          <cell r="C123" t="str">
            <v>CAPEX_MAINTENANCE</v>
          </cell>
          <cell r="D123" t="str">
            <v>USD</v>
          </cell>
        </row>
        <row r="124">
          <cell r="B124" t="str">
            <v>Capex expansion</v>
          </cell>
          <cell r="C124" t="str">
            <v>CAPEX_EXPANSION</v>
          </cell>
          <cell r="D124" t="str">
            <v>USD</v>
          </cell>
        </row>
        <row r="125">
          <cell r="B125" t="str">
            <v>Non-PP&amp;E capex</v>
          </cell>
          <cell r="C125" t="str">
            <v>NONPPE_CAPEX</v>
          </cell>
          <cell r="D125" t="str">
            <v>USD</v>
          </cell>
        </row>
        <row r="126">
          <cell r="B126" t="str">
            <v>Dividends paid to minorities</v>
          </cell>
          <cell r="C126" t="str">
            <v>DIVDS_PD_MINORITIES</v>
          </cell>
          <cell r="D126" t="str">
            <v>USD</v>
          </cell>
        </row>
        <row r="127">
          <cell r="A127" t="str">
            <v>Other Items</v>
          </cell>
        </row>
        <row r="128">
          <cell r="B128" t="str">
            <v>Number of employees</v>
          </cell>
          <cell r="C128" t="str">
            <v>EMPLOYEES</v>
          </cell>
        </row>
        <row r="129">
          <cell r="B129" t="str">
            <v>Average Household Income of customers (USD '000s)</v>
          </cell>
          <cell r="C129" t="str">
            <v>AVG_HSHLD_INC_CUST</v>
          </cell>
        </row>
        <row r="130">
          <cell r="B130" t="str">
            <v>Average Age of customers</v>
          </cell>
          <cell r="C130" t="str">
            <v>AVG_AGE_CUST</v>
          </cell>
        </row>
        <row r="131">
          <cell r="A131" t="str">
            <v>Operating Metrics</v>
          </cell>
        </row>
        <row r="132">
          <cell r="B132" t="str">
            <v>Same store sales growth</v>
          </cell>
          <cell r="C132" t="str">
            <v>RETAIL_SSS_PCT_CHG</v>
          </cell>
        </row>
        <row r="133">
          <cell r="B133" t="str">
            <v>Number of store locations</v>
          </cell>
          <cell r="C133" t="str">
            <v>RETAIL_NUM_STORES</v>
          </cell>
        </row>
        <row r="134">
          <cell r="B134" t="str">
            <v>Sales from retail activity/average store locations</v>
          </cell>
          <cell r="C134" t="str">
            <v>RETAIL_SALES_AVG_STORE</v>
          </cell>
          <cell r="D134" t="str">
            <v>USD</v>
          </cell>
        </row>
        <row r="135">
          <cell r="B135" t="str">
            <v>Square footage of retail locations (000s)</v>
          </cell>
          <cell r="C135" t="str">
            <v>RETAIL_SQ_FT</v>
          </cell>
        </row>
        <row r="136">
          <cell r="B136" t="str">
            <v>Sales/average square footage of retail space</v>
          </cell>
          <cell r="C136" t="str">
            <v>RETAIL_SALES_AVG_SQFT</v>
          </cell>
          <cell r="D136" t="str">
            <v>USD</v>
          </cell>
        </row>
        <row r="137">
          <cell r="A137" t="str">
            <v>Geographical Breakdown</v>
          </cell>
        </row>
        <row r="138">
          <cell r="B138" t="str">
            <v>Sales - % Canada</v>
          </cell>
          <cell r="C138" t="str">
            <v>SALES_CANADA</v>
          </cell>
        </row>
        <row r="139">
          <cell r="B139" t="str">
            <v>Sales - % United States</v>
          </cell>
          <cell r="C139" t="str">
            <v>SALES_US</v>
          </cell>
        </row>
        <row r="140">
          <cell r="B140" t="str">
            <v>Sales - % Other North Americas</v>
          </cell>
          <cell r="C140" t="str">
            <v>SALES_OTH_NO_AMER</v>
          </cell>
        </row>
        <row r="141">
          <cell r="B141" t="str">
            <v>Sales - % Argentina</v>
          </cell>
          <cell r="C141" t="str">
            <v>SALES_ARGENTINA</v>
          </cell>
          <cell r="G141">
            <v>0.13324655878255121</v>
          </cell>
          <cell r="H141">
            <v>0.13322340501152291</v>
          </cell>
          <cell r="I141">
            <v>0.14893206929764083</v>
          </cell>
          <cell r="J141">
            <v>0.18407876966411399</v>
          </cell>
          <cell r="K141">
            <v>0.18972546313893685</v>
          </cell>
          <cell r="L141">
            <v>0.23691993051826499</v>
          </cell>
          <cell r="M141">
            <v>0.25841029393240261</v>
          </cell>
          <cell r="N141">
            <v>0.27078212322153078</v>
          </cell>
          <cell r="O141">
            <v>0.37591273914571149</v>
          </cell>
          <cell r="P141">
            <v>0.31051781391669314</v>
          </cell>
          <cell r="Q141">
            <v>0.29534204650146001</v>
          </cell>
          <cell r="R141">
            <v>0.26156511325993137</v>
          </cell>
          <cell r="S141">
            <v>0.19872369371087753</v>
          </cell>
          <cell r="T141">
            <v>0.24670437993036304</v>
          </cell>
          <cell r="U141">
            <v>0.21657072040958444</v>
          </cell>
          <cell r="V141">
            <v>0.20953094599037481</v>
          </cell>
          <cell r="W141">
            <v>0.16490239717426403</v>
          </cell>
          <cell r="X141">
            <v>0.13902786291023295</v>
          </cell>
          <cell r="Z141">
            <v>0.13414902435013024</v>
          </cell>
          <cell r="AA141">
            <v>0.13357020670323458</v>
          </cell>
          <cell r="AB141">
            <v>0.13673369406227071</v>
          </cell>
          <cell r="AC141">
            <v>0.12950954179186069</v>
          </cell>
          <cell r="AD141">
            <v>0.12226985932741648</v>
          </cell>
          <cell r="AE141">
            <v>0.12334940496365869</v>
          </cell>
          <cell r="AF141">
            <v>0.1342688938177167</v>
          </cell>
          <cell r="AG141">
            <v>0.15158491969100268</v>
          </cell>
          <cell r="AH141">
            <v>0.153635295734077</v>
          </cell>
          <cell r="AI141">
            <v>0.13566716710920224</v>
          </cell>
          <cell r="AJ141">
            <v>0.14847137338486818</v>
          </cell>
          <cell r="AK141">
            <v>0.15737451764987553</v>
          </cell>
          <cell r="AL141">
            <v>0.18186005268779459</v>
          </cell>
          <cell r="AM141">
            <v>0.18000764459092822</v>
          </cell>
          <cell r="AN141">
            <v>0.1930726710609344</v>
          </cell>
          <cell r="AO141">
            <v>0.18106956757381557</v>
          </cell>
          <cell r="AP141">
            <v>0.17214430771087144</v>
          </cell>
          <cell r="AQ141">
            <v>0.17861345703028159</v>
          </cell>
          <cell r="AR141">
            <v>0.19390704264940778</v>
          </cell>
          <cell r="AS141">
            <v>0.20719052454273376</v>
          </cell>
          <cell r="AT141">
            <v>0.21635219859901125</v>
          </cell>
          <cell r="AU141">
            <v>0.23143036497240629</v>
          </cell>
          <cell r="AV141">
            <v>0.24800665764789756</v>
          </cell>
          <cell r="AW141">
            <v>0.24782647562429616</v>
          </cell>
          <cell r="AX141">
            <v>0.24940920604841163</v>
          </cell>
          <cell r="AY141">
            <v>0.25851272113342971</v>
          </cell>
          <cell r="AZ141">
            <v>0.26930400983277203</v>
          </cell>
          <cell r="BA141">
            <v>0.25523583417271306</v>
          </cell>
          <cell r="BB141">
            <v>0.2423399377161071</v>
          </cell>
          <cell r="BC141">
            <v>0.25231255397124736</v>
          </cell>
          <cell r="BD141">
            <v>0.27682870900743195</v>
          </cell>
          <cell r="BE141">
            <v>0.30066643635487134</v>
          </cell>
          <cell r="BF141">
            <v>0.32034310414696743</v>
          </cell>
          <cell r="BG141">
            <v>0.36827507549541844</v>
          </cell>
          <cell r="BH141">
            <v>0.3984796105336188</v>
          </cell>
          <cell r="BI141">
            <v>0.40690082553172657</v>
          </cell>
          <cell r="BJ141">
            <v>0.3057793567214363</v>
          </cell>
          <cell r="BK141">
            <v>0.33910360441586024</v>
          </cell>
          <cell r="BL141">
            <v>0.30323114443765781</v>
          </cell>
          <cell r="BM141">
            <v>0.29772705101941271</v>
          </cell>
          <cell r="BN141">
            <v>0.26464047442550037</v>
          </cell>
          <cell r="BO141">
            <v>0.30996829869672421</v>
          </cell>
          <cell r="BP141">
            <v>0.29934426229508199</v>
          </cell>
          <cell r="BQ141">
            <v>0.30346934614987192</v>
          </cell>
          <cell r="BR141">
            <v>0.31759072329395344</v>
          </cell>
          <cell r="BS141">
            <v>0.29849989713069169</v>
          </cell>
          <cell r="BT141">
            <v>0.23562757366704101</v>
          </cell>
          <cell r="BU141">
            <v>0.21214011527525647</v>
          </cell>
          <cell r="BV141">
            <v>0.19793570719969605</v>
          </cell>
          <cell r="BW141">
            <v>0.20892190990422602</v>
          </cell>
          <cell r="BX141">
            <v>0.19269821949452021</v>
          </cell>
          <cell r="BY141">
            <v>0.19641954051115948</v>
          </cell>
          <cell r="BZ141">
            <v>0.20376757231736062</v>
          </cell>
          <cell r="CA141">
            <v>0.27232290757073618</v>
          </cell>
          <cell r="CB141">
            <v>0.25521701513219042</v>
          </cell>
          <cell r="CC141">
            <v>0.24368971991344859</v>
          </cell>
          <cell r="CD141">
            <v>0.21563200746350406</v>
          </cell>
          <cell r="CE141">
            <v>0.21498458376156218</v>
          </cell>
          <cell r="CF141">
            <v>0.21163884719497461</v>
          </cell>
          <cell r="CG141">
            <v>0.22274477816897773</v>
          </cell>
          <cell r="CH141">
            <v>0.2304270462633452</v>
          </cell>
          <cell r="CI141">
            <v>0.22708747826724265</v>
          </cell>
          <cell r="CJ141">
            <v>0.20999975826347755</v>
          </cell>
          <cell r="CK141">
            <v>0.17769585228715415</v>
          </cell>
          <cell r="CL141">
            <v>0.18287631236249671</v>
          </cell>
          <cell r="CM141">
            <v>0.18165300331016979</v>
          </cell>
          <cell r="CN141">
            <v>0.1553658782383838</v>
          </cell>
          <cell r="CO141">
            <v>0.14686842445751416</v>
          </cell>
          <cell r="CP141">
            <v>0.15282548616977651</v>
          </cell>
          <cell r="CQ141">
            <v>0.15303960763238988</v>
          </cell>
          <cell r="CR141">
            <v>0.1310287695803562</v>
          </cell>
          <cell r="CS141">
            <v>0.12491132868937137</v>
          </cell>
        </row>
        <row r="142">
          <cell r="B142" t="str">
            <v>Sales - % Brazil</v>
          </cell>
          <cell r="C142" t="str">
            <v>SALES_BRAZIL</v>
          </cell>
          <cell r="G142">
            <v>0.44123145149631177</v>
          </cell>
          <cell r="H142">
            <v>0.36862472780041722</v>
          </cell>
          <cell r="I142">
            <v>0.45781663193039296</v>
          </cell>
          <cell r="J142">
            <v>0.56675667736765967</v>
          </cell>
          <cell r="K142">
            <v>0.55499577202646244</v>
          </cell>
          <cell r="L142">
            <v>0.48083210288232947</v>
          </cell>
          <cell r="M142">
            <v>0.43672613891018919</v>
          </cell>
          <cell r="N142">
            <v>0.49161240154884428</v>
          </cell>
          <cell r="O142">
            <v>0.44587853875813782</v>
          </cell>
          <cell r="P142">
            <v>0.53884670225818221</v>
          </cell>
          <cell r="Q142">
            <v>0.56780730107932498</v>
          </cell>
          <cell r="R142">
            <v>0.60165539890515285</v>
          </cell>
          <cell r="S142">
            <v>0.63645912536351734</v>
          </cell>
          <cell r="T142">
            <v>0.55217379365364994</v>
          </cell>
          <cell r="U142">
            <v>0.55302854877967877</v>
          </cell>
          <cell r="V142">
            <v>0.55302076558717894</v>
          </cell>
          <cell r="W142">
            <v>0.56637244080380611</v>
          </cell>
          <cell r="X142">
            <v>0.5801943386319407</v>
          </cell>
          <cell r="Z142">
            <v>0.4677540170664225</v>
          </cell>
          <cell r="AA142">
            <v>0.46761336253368424</v>
          </cell>
          <cell r="AB142">
            <v>0.426990240845118</v>
          </cell>
          <cell r="AC142">
            <v>0.41846044629377432</v>
          </cell>
          <cell r="AD142">
            <v>0.41176374523113668</v>
          </cell>
          <cell r="AE142">
            <v>0.39596196371797837</v>
          </cell>
          <cell r="AF142">
            <v>0.37065823812103543</v>
          </cell>
          <cell r="AG142">
            <v>0.30080994054990978</v>
          </cell>
          <cell r="AH142">
            <v>0.30561363429148009</v>
          </cell>
          <cell r="AI142">
            <v>0.30814134116692521</v>
          </cell>
          <cell r="AJ142">
            <v>0.53769275275796435</v>
          </cell>
          <cell r="AK142">
            <v>0.60061324219010204</v>
          </cell>
          <cell r="AL142">
            <v>0.57363406420171781</v>
          </cell>
          <cell r="AM142">
            <v>0.58619723802540868</v>
          </cell>
          <cell r="AN142">
            <v>0.5554403682425838</v>
          </cell>
          <cell r="AO142">
            <v>0.55546589459173168</v>
          </cell>
          <cell r="AP142">
            <v>0.56497531031244741</v>
          </cell>
          <cell r="AQ142">
            <v>0.57557208205002852</v>
          </cell>
          <cell r="AR142">
            <v>0.56357908860453809</v>
          </cell>
          <cell r="AS142">
            <v>0.52328924179870595</v>
          </cell>
          <cell r="AT142">
            <v>0.50354269345017477</v>
          </cell>
          <cell r="AU142">
            <v>0.49756683224029646</v>
          </cell>
          <cell r="AV142">
            <v>0.47500319327921853</v>
          </cell>
          <cell r="AW142">
            <v>0.45363798411145834</v>
          </cell>
          <cell r="AX142">
            <v>0.46498258124129294</v>
          </cell>
          <cell r="AY142">
            <v>0.45564809945143392</v>
          </cell>
          <cell r="AZ142">
            <v>0.42471019422133427</v>
          </cell>
          <cell r="BA142">
            <v>0.4103816224076548</v>
          </cell>
          <cell r="BB142">
            <v>0.45443789355629088</v>
          </cell>
          <cell r="BC142">
            <v>0.4808552295514042</v>
          </cell>
          <cell r="BD142">
            <v>0.52844419837523793</v>
          </cell>
          <cell r="BE142">
            <v>0.49321677271056574</v>
          </cell>
          <cell r="BF142">
            <v>0.46285289747399705</v>
          </cell>
          <cell r="BG142">
            <v>0.47219954119522528</v>
          </cell>
          <cell r="BH142">
            <v>0.44034961842019438</v>
          </cell>
          <cell r="BI142">
            <v>0.41465816789500481</v>
          </cell>
          <cell r="BJ142">
            <v>0.49165767937575339</v>
          </cell>
          <cell r="BK142">
            <v>0.51541744304862658</v>
          </cell>
          <cell r="BL142">
            <v>0.56747542744761681</v>
          </cell>
          <cell r="BM142">
            <v>0.56033557701687642</v>
          </cell>
          <cell r="BN142">
            <v>0.59229058561897707</v>
          </cell>
          <cell r="BO142">
            <v>0.55371609721733017</v>
          </cell>
          <cell r="BP142">
            <v>0.5790163934426229</v>
          </cell>
          <cell r="BQ142">
            <v>0.55098455927323298</v>
          </cell>
          <cell r="BR142">
            <v>0.57373448482129508</v>
          </cell>
          <cell r="BS142">
            <v>0.58393688297050783</v>
          </cell>
          <cell r="BT142">
            <v>0.62155870986627482</v>
          </cell>
          <cell r="BU142">
            <v>0.61995612344311823</v>
          </cell>
          <cell r="BV142">
            <v>0.63825062794182841</v>
          </cell>
          <cell r="BW142">
            <v>0.62514993342405767</v>
          </cell>
          <cell r="BX142">
            <v>0.64663508177854867</v>
          </cell>
          <cell r="BY142">
            <v>0.63524458266779982</v>
          </cell>
          <cell r="BZ142">
            <v>0.60949622061951481</v>
          </cell>
          <cell r="CA142">
            <v>0.52973180975193801</v>
          </cell>
          <cell r="CB142">
            <v>0.54738831371487517</v>
          </cell>
          <cell r="CC142">
            <v>0.54288584529241224</v>
          </cell>
          <cell r="CD142">
            <v>0.55767566402914592</v>
          </cell>
          <cell r="CE142">
            <v>0.55856115107913673</v>
          </cell>
          <cell r="CF142">
            <v>0.57208476988907375</v>
          </cell>
          <cell r="CG142">
            <v>0.52898910532644128</v>
          </cell>
          <cell r="CH142">
            <v>0.55693950177935947</v>
          </cell>
          <cell r="CI142">
            <v>0.53692813302835074</v>
          </cell>
          <cell r="CJ142">
            <v>0.55400618799803758</v>
          </cell>
          <cell r="CK142">
            <v>0.56325891301000452</v>
          </cell>
          <cell r="CL142">
            <v>0.56434172245523273</v>
          </cell>
          <cell r="CM142">
            <v>0.5459053350819022</v>
          </cell>
          <cell r="CN142">
            <v>0.57363146046330671</v>
          </cell>
          <cell r="CO142">
            <v>0.57792650482915009</v>
          </cell>
          <cell r="CP142">
            <v>0.58109405242654344</v>
          </cell>
          <cell r="CQ142">
            <v>0.56139274869289257</v>
          </cell>
          <cell r="CR142">
            <v>0.58622222003947411</v>
          </cell>
          <cell r="CS142">
            <v>0.58937169116936594</v>
          </cell>
        </row>
        <row r="143">
          <cell r="B143" t="str">
            <v>Sales - % Chile</v>
          </cell>
          <cell r="C143" t="str">
            <v>SALES_CHILE</v>
          </cell>
        </row>
        <row r="144">
          <cell r="B144" t="str">
            <v>Sales - % Colombia</v>
          </cell>
          <cell r="C144" t="str">
            <v>SALES_COLOMBIA</v>
          </cell>
        </row>
        <row r="145">
          <cell r="B145" t="str">
            <v>Sales - % Mexico</v>
          </cell>
          <cell r="C145" t="str">
            <v>SALES_MEXICO</v>
          </cell>
          <cell r="G145">
            <v>0.11310389812243898</v>
          </cell>
          <cell r="H145">
            <v>9.103521009888732E-2</v>
          </cell>
          <cell r="I145">
            <v>8.4527852874529033E-2</v>
          </cell>
          <cell r="J145">
            <v>8.7443820525169677E-2</v>
          </cell>
          <cell r="K145">
            <v>7.4516080391293482E-2</v>
          </cell>
          <cell r="L145">
            <v>7.2235067132788294E-2</v>
          </cell>
          <cell r="M145">
            <v>6.9496076859711375E-2</v>
          </cell>
          <cell r="N145">
            <v>6.7675560848398736E-2</v>
          </cell>
          <cell r="O145">
            <v>6.1987243516272432E-2</v>
          </cell>
          <cell r="P145">
            <v>5.4832092999019415E-2</v>
          </cell>
          <cell r="Q145">
            <v>4.2211445135065612E-2</v>
          </cell>
          <cell r="R145">
            <v>7.5779371834740733E-2</v>
          </cell>
          <cell r="S145">
            <v>0.11981506013550412</v>
          </cell>
          <cell r="T145">
            <v>0.14474108039205075</v>
          </cell>
          <cell r="U145">
            <v>0.16583536190931944</v>
          </cell>
          <cell r="V145">
            <v>0.16625837719422104</v>
          </cell>
          <cell r="W145">
            <v>0.1724538256176566</v>
          </cell>
          <cell r="X145">
            <v>0.17411020963959969</v>
          </cell>
          <cell r="Z145">
            <v>0.13255916687288194</v>
          </cell>
          <cell r="AA145">
            <v>0.11889288772720891</v>
          </cell>
          <cell r="AB145">
            <v>0.10877810784412194</v>
          </cell>
          <cell r="AC145">
            <v>0.10078020089994694</v>
          </cell>
          <cell r="AD145">
            <v>0.10193379293797349</v>
          </cell>
          <cell r="AE145">
            <v>9.0185204546316927E-2</v>
          </cell>
          <cell r="AF145">
            <v>8.8444687781066969E-2</v>
          </cell>
          <cell r="AG145">
            <v>8.5632297459779877E-2</v>
          </cell>
          <cell r="AH145">
            <v>8.8759282581505672E-2</v>
          </cell>
          <cell r="AI145">
            <v>8.0862658388204403E-2</v>
          </cell>
          <cell r="AJ145">
            <v>8.1423556337051145E-2</v>
          </cell>
          <cell r="AK145">
            <v>8.8000265295551924E-2</v>
          </cell>
          <cell r="AL145">
            <v>9.7304170637436641E-2</v>
          </cell>
          <cell r="AM145">
            <v>8.8922482701546873E-2</v>
          </cell>
          <cell r="AN145">
            <v>8.4406053413018725E-2</v>
          </cell>
          <cell r="AO145">
            <v>8.1656559107369645E-2</v>
          </cell>
          <cell r="AP145">
            <v>8.5166958597954034E-2</v>
          </cell>
          <cell r="AQ145">
            <v>7.7403249091644991E-2</v>
          </cell>
          <cell r="AR145">
            <v>6.8708802199398275E-2</v>
          </cell>
          <cell r="AS145">
            <v>7.0111226708714031E-2</v>
          </cell>
          <cell r="AT145">
            <v>7.8626451326087851E-2</v>
          </cell>
          <cell r="AU145">
            <v>6.8060960609645269E-2</v>
          </cell>
          <cell r="AV145">
            <v>6.925391920020714E-2</v>
          </cell>
          <cell r="AW145">
            <v>7.3445829822847933E-2</v>
          </cell>
          <cell r="AX145">
            <v>7.5835914826688972E-2</v>
          </cell>
          <cell r="AY145">
            <v>6.9739070129805292E-2</v>
          </cell>
          <cell r="AZ145">
            <v>6.6174316190887997E-2</v>
          </cell>
          <cell r="BA145">
            <v>6.7492337954469364E-2</v>
          </cell>
          <cell r="BB145">
            <v>7.0055664247829871E-2</v>
          </cell>
          <cell r="BC145">
            <v>7.1064870586678611E-2</v>
          </cell>
          <cell r="BD145">
            <v>6.6589150585465315E-2</v>
          </cell>
          <cell r="BE145">
            <v>6.4200425101007833E-2</v>
          </cell>
          <cell r="BF145">
            <v>6.3487775226259618E-2</v>
          </cell>
          <cell r="BG145">
            <v>6.4744611636014873E-2</v>
          </cell>
          <cell r="BH145">
            <v>5.8704585480399196E-2</v>
          </cell>
          <cell r="BI145">
            <v>6.1466702078215266E-2</v>
          </cell>
          <cell r="BJ145">
            <v>7.0418067626720801E-2</v>
          </cell>
          <cell r="BK145">
            <v>5.7602532507863999E-2</v>
          </cell>
          <cell r="BL145">
            <v>5.1549294554401826E-2</v>
          </cell>
          <cell r="BM145">
            <v>4.6044288362111017E-2</v>
          </cell>
          <cell r="BN145">
            <v>4.2253521126760556E-2</v>
          </cell>
          <cell r="BO145">
            <v>3.7689327227897154E-2</v>
          </cell>
          <cell r="BP145">
            <v>3.7704918032786888E-2</v>
          </cell>
          <cell r="BQ145">
            <v>4.9603579098467097E-2</v>
          </cell>
          <cell r="BR145">
            <v>5.3165968795174719E-2</v>
          </cell>
          <cell r="BS145">
            <v>5.2299352668787658E-2</v>
          </cell>
          <cell r="BT145">
            <v>8.1518572622797159E-2</v>
          </cell>
          <cell r="BU145">
            <v>0.10637144612739155</v>
          </cell>
          <cell r="BV145">
            <v>0.11516347594824493</v>
          </cell>
          <cell r="BW145">
            <v>0.1180815124293433</v>
          </cell>
          <cell r="BX145">
            <v>0.11834217478040103</v>
          </cell>
          <cell r="BY145">
            <v>0.12580253340274164</v>
          </cell>
          <cell r="BZ145">
            <v>0.14530640662116176</v>
          </cell>
          <cell r="CA145">
            <v>0.14333383805667094</v>
          </cell>
          <cell r="CB145">
            <v>0.13478829811929899</v>
          </cell>
          <cell r="CC145">
            <v>0.15376068933718273</v>
          </cell>
          <cell r="CD145">
            <v>0.16721571688596029</v>
          </cell>
          <cell r="CE145">
            <v>0.15156423432682425</v>
          </cell>
          <cell r="CF145">
            <v>0.15693326126327894</v>
          </cell>
          <cell r="CG145">
            <v>0.18410703005398057</v>
          </cell>
          <cell r="CH145">
            <v>0.16192170818505339</v>
          </cell>
          <cell r="CI145">
            <v>0.16062488927187973</v>
          </cell>
          <cell r="CJ145">
            <v>0.15361009772146295</v>
          </cell>
          <cell r="CK145">
            <v>0.18660429226014447</v>
          </cell>
          <cell r="CL145">
            <v>0.18377887639707607</v>
          </cell>
          <cell r="CM145">
            <v>0.16689817274651619</v>
          </cell>
          <cell r="CN145">
            <v>0.15789526932389714</v>
          </cell>
          <cell r="CO145">
            <v>0.18196620379687703</v>
          </cell>
          <cell r="CP145">
            <v>0.18564670165332064</v>
          </cell>
          <cell r="CQ145">
            <v>0.16877582741977515</v>
          </cell>
          <cell r="CR145">
            <v>0.15914895396194262</v>
          </cell>
          <cell r="CS145">
            <v>0.18374422622157613</v>
          </cell>
        </row>
        <row r="146">
          <cell r="B146" t="str">
            <v>Sales - % Venezuela</v>
          </cell>
          <cell r="C146" t="str">
            <v>SALES_VENEZUELA</v>
          </cell>
          <cell r="G146">
            <v>2.8229076590993146E-2</v>
          </cell>
          <cell r="H146">
            <v>0.1603548012729577</v>
          </cell>
          <cell r="I146">
            <v>0.15495373206754623</v>
          </cell>
          <cell r="J146">
            <v>9.6372988439592341E-2</v>
          </cell>
          <cell r="K146">
            <v>0.1165111854592166</v>
          </cell>
          <cell r="L146">
            <v>0.14634890351910637</v>
          </cell>
          <cell r="M146">
            <v>0.17895350123748413</v>
          </cell>
          <cell r="N146">
            <v>0.10425959487928976</v>
          </cell>
          <cell r="O146">
            <v>6.2140677287352307E-2</v>
          </cell>
          <cell r="P146">
            <v>4.3936731107205626E-2</v>
          </cell>
          <cell r="Q146">
            <v>4.4707379072124027E-2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8.9353573004358741E-2</v>
          </cell>
          <cell r="AD146">
            <v>0.13029944110291244</v>
          </cell>
          <cell r="AE146">
            <v>0.165678739671035</v>
          </cell>
          <cell r="AF146">
            <v>0.15182695914717506</v>
          </cell>
          <cell r="AG146">
            <v>0.19104654299395279</v>
          </cell>
          <cell r="AH146">
            <v>0.19694701223769781</v>
          </cell>
          <cell r="AI146">
            <v>0.17852044111800561</v>
          </cell>
          <cell r="AJ146">
            <v>0.17458447429168747</v>
          </cell>
          <cell r="AK146">
            <v>8.7337516011358085E-2</v>
          </cell>
          <cell r="AL146">
            <v>7.5656473907508015E-2</v>
          </cell>
          <cell r="AM146">
            <v>8.5090798608753765E-2</v>
          </cell>
          <cell r="AN146">
            <v>0.10298745457171761</v>
          </cell>
          <cell r="AO146">
            <v>0.11521260006883279</v>
          </cell>
          <cell r="AP146">
            <v>0.11016091072929322</v>
          </cell>
          <cell r="AQ146">
            <v>0.10428267339462448</v>
          </cell>
          <cell r="AR146">
            <v>0.11081696283575919</v>
          </cell>
          <cell r="AS146">
            <v>0.13621249121891207</v>
          </cell>
          <cell r="AT146">
            <v>0.13425015757259784</v>
          </cell>
          <cell r="AU146">
            <v>0.13976531621546018</v>
          </cell>
          <cell r="AV146">
            <v>0.14612861056452733</v>
          </cell>
          <cell r="AW146">
            <v>0.16195726947935682</v>
          </cell>
          <cell r="AX146">
            <v>0.1472907371508333</v>
          </cell>
          <cell r="AY146">
            <v>0.15656101526607322</v>
          </cell>
          <cell r="AZ146">
            <v>0.1869180970972342</v>
          </cell>
          <cell r="BA146">
            <v>0.2144920398266448</v>
          </cell>
          <cell r="BB146">
            <v>0.16776042610133363</v>
          </cell>
          <cell r="BC146">
            <v>0.1255330988547449</v>
          </cell>
          <cell r="BD146">
            <v>6.2704610700538232E-2</v>
          </cell>
          <cell r="BE146">
            <v>7.9568866630978827E-2</v>
          </cell>
          <cell r="BF146">
            <v>9.3880859111171153E-2</v>
          </cell>
          <cell r="BG146">
            <v>3.702839664580012E-2</v>
          </cell>
          <cell r="BH146">
            <v>5.2656234249085332E-2</v>
          </cell>
          <cell r="BI146">
            <v>6.6429851935462442E-2</v>
          </cell>
          <cell r="BJ146">
            <v>7.6762037683182141E-2</v>
          </cell>
          <cell r="BK146">
            <v>3.7065977439842919E-2</v>
          </cell>
          <cell r="BL146">
            <v>2.9889927094569127E-2</v>
          </cell>
          <cell r="BM146">
            <v>4.1752024192761694E-2</v>
          </cell>
          <cell r="BN146">
            <v>5.3372868791697545E-2</v>
          </cell>
          <cell r="BO146">
            <v>5.0017611835153228E-2</v>
          </cell>
          <cell r="BP146">
            <v>3.2131147540983604E-2</v>
          </cell>
          <cell r="BQ146">
            <v>4.4680084562345179E-2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</row>
        <row r="147">
          <cell r="B147" t="str">
            <v>Sales - % Other Latin Americas</v>
          </cell>
          <cell r="C147" t="str">
            <v>SALES_OTH_LATAM</v>
          </cell>
        </row>
        <row r="148">
          <cell r="B148" t="str">
            <v>Sales - % Austria</v>
          </cell>
          <cell r="C148" t="str">
            <v>SALES_AUSTRIA</v>
          </cell>
        </row>
        <row r="149">
          <cell r="B149" t="str">
            <v>Sales - % Belgium</v>
          </cell>
          <cell r="C149" t="str">
            <v>SALES_BEL</v>
          </cell>
        </row>
        <row r="150">
          <cell r="B150" t="str">
            <v>Sales - % France</v>
          </cell>
          <cell r="C150" t="str">
            <v>SALES_FRA</v>
          </cell>
        </row>
        <row r="151">
          <cell r="B151" t="str">
            <v>Sales - % Germany</v>
          </cell>
          <cell r="C151" t="str">
            <v>SALES_GER</v>
          </cell>
        </row>
        <row r="152">
          <cell r="B152" t="str">
            <v>Sales - % Greece</v>
          </cell>
          <cell r="C152" t="str">
            <v>SALES_GRE</v>
          </cell>
        </row>
        <row r="153">
          <cell r="B153" t="str">
            <v>Sales - % Ireland</v>
          </cell>
          <cell r="C153" t="str">
            <v>SALES_IRE</v>
          </cell>
        </row>
        <row r="154">
          <cell r="B154" t="str">
            <v>Sales - % Italy</v>
          </cell>
          <cell r="C154" t="str">
            <v>SALES_ITA</v>
          </cell>
        </row>
        <row r="155">
          <cell r="B155" t="str">
            <v>Sales - % Netherlands</v>
          </cell>
          <cell r="C155" t="str">
            <v>SALES_NETH</v>
          </cell>
        </row>
        <row r="156">
          <cell r="B156" t="str">
            <v>Sales - % Norway</v>
          </cell>
          <cell r="C156" t="str">
            <v>SALES_NOR</v>
          </cell>
        </row>
        <row r="157">
          <cell r="B157" t="str">
            <v>Sales - % Portugal</v>
          </cell>
          <cell r="C157" t="str">
            <v>SALES_POR</v>
          </cell>
        </row>
        <row r="158">
          <cell r="B158" t="str">
            <v>Sales - % Spain</v>
          </cell>
          <cell r="C158" t="str">
            <v>SALES_SPA</v>
          </cell>
        </row>
        <row r="159">
          <cell r="B159" t="str">
            <v>Sales - % Sweden</v>
          </cell>
          <cell r="C159" t="str">
            <v>SALES_SWE</v>
          </cell>
        </row>
        <row r="160">
          <cell r="B160" t="str">
            <v>Sales - % Switzerland</v>
          </cell>
          <cell r="C160" t="str">
            <v>SALES_SWIT</v>
          </cell>
        </row>
        <row r="161">
          <cell r="B161" t="str">
            <v>Sales - % UK</v>
          </cell>
          <cell r="C161" t="str">
            <v>SALES_UK</v>
          </cell>
        </row>
        <row r="162">
          <cell r="B162" t="str">
            <v>Sales - % Other Western Europe</v>
          </cell>
          <cell r="C162" t="str">
            <v>SALES_OTH_WEST_EURO</v>
          </cell>
        </row>
        <row r="163">
          <cell r="B163" t="str">
            <v>Sales - % Poland</v>
          </cell>
          <cell r="C163" t="str">
            <v>SALES_POLAND</v>
          </cell>
        </row>
        <row r="164">
          <cell r="B164" t="str">
            <v>Sales - % Russia</v>
          </cell>
          <cell r="C164" t="str">
            <v>SALES_RUSSIA</v>
          </cell>
        </row>
        <row r="165">
          <cell r="B165" t="str">
            <v>Sales - % Turkey</v>
          </cell>
          <cell r="C165" t="str">
            <v>SALES_TURKEY</v>
          </cell>
        </row>
        <row r="166">
          <cell r="B166" t="str">
            <v>Sales - % Other CEE</v>
          </cell>
          <cell r="C166" t="str">
            <v>SALES_OTH_CEE</v>
          </cell>
        </row>
        <row r="167">
          <cell r="B167" t="str">
            <v>Sales - % Saudi Arabia</v>
          </cell>
          <cell r="C167" t="str">
            <v>SALES_SAUDI_ARABIA</v>
          </cell>
        </row>
        <row r="168">
          <cell r="B168" t="str">
            <v>Sales - % United Arab Emirates</v>
          </cell>
          <cell r="C168" t="str">
            <v>SALES_UAE</v>
          </cell>
        </row>
        <row r="169">
          <cell r="B169" t="str">
            <v>Sales - % Other Middle East</v>
          </cell>
          <cell r="C169" t="str">
            <v>SALES_OTH_ME</v>
          </cell>
        </row>
        <row r="170">
          <cell r="B170" t="str">
            <v>Sales - % Nigeria</v>
          </cell>
          <cell r="C170" t="str">
            <v>SALES_NIGERIA</v>
          </cell>
        </row>
        <row r="171">
          <cell r="B171" t="str">
            <v>Sales - % South Africa</v>
          </cell>
          <cell r="C171" t="str">
            <v>SALES_SO_AFRICA</v>
          </cell>
        </row>
        <row r="172">
          <cell r="B172" t="str">
            <v>Sales - % Other Africa</v>
          </cell>
          <cell r="C172" t="str">
            <v>SALES_OTH_AFRICA</v>
          </cell>
        </row>
        <row r="173">
          <cell r="B173" t="str">
            <v>Sales - % Hong Kong</v>
          </cell>
          <cell r="C173" t="str">
            <v>SALES_HONG_KONG</v>
          </cell>
        </row>
        <row r="174">
          <cell r="B174" t="str">
            <v>Sales - % Japan</v>
          </cell>
          <cell r="C174" t="str">
            <v>SALES_JAPAN</v>
          </cell>
        </row>
        <row r="175">
          <cell r="B175" t="str">
            <v>Sales - % Singapore</v>
          </cell>
          <cell r="C175" t="str">
            <v>SALES_SINGAPORE</v>
          </cell>
        </row>
        <row r="176">
          <cell r="B176" t="str">
            <v>Sales - % South Korea</v>
          </cell>
          <cell r="C176" t="str">
            <v>SALES_SK</v>
          </cell>
        </row>
        <row r="177">
          <cell r="B177" t="str">
            <v>Sales - % Taiwan</v>
          </cell>
          <cell r="C177" t="str">
            <v>SALES_TAIWAN</v>
          </cell>
        </row>
        <row r="178">
          <cell r="B178" t="str">
            <v>Sales - % Other Developed Asia</v>
          </cell>
          <cell r="C178" t="str">
            <v>SALES_OTH_DEV_ASIA</v>
          </cell>
        </row>
        <row r="179">
          <cell r="B179" t="str">
            <v>Sales - % China</v>
          </cell>
          <cell r="C179" t="str">
            <v>SALES_CHINA</v>
          </cell>
        </row>
        <row r="180">
          <cell r="B180" t="str">
            <v>Sales - % India</v>
          </cell>
          <cell r="C180" t="str">
            <v>SALES_INDIA</v>
          </cell>
        </row>
        <row r="181">
          <cell r="B181" t="str">
            <v>Sales - % Indonesia</v>
          </cell>
          <cell r="C181" t="str">
            <v>SALES_INDONESIA</v>
          </cell>
        </row>
        <row r="182">
          <cell r="B182" t="str">
            <v>Sales - % Thailand</v>
          </cell>
          <cell r="C182" t="str">
            <v>SALES_THAILAND</v>
          </cell>
        </row>
        <row r="183">
          <cell r="B183" t="str">
            <v>Sales - % Other Emerging Asia</v>
          </cell>
          <cell r="C183" t="str">
            <v>SALES_OTH_EMERG_ASIA</v>
          </cell>
        </row>
        <row r="184">
          <cell r="B184" t="str">
            <v>Sales - % Australia</v>
          </cell>
          <cell r="C184" t="str">
            <v>SALES_AUSTRA</v>
          </cell>
        </row>
        <row r="185">
          <cell r="B185" t="str">
            <v>Sales - % New Zealand</v>
          </cell>
          <cell r="C185" t="str">
            <v>SALES_NZ</v>
          </cell>
        </row>
        <row r="186">
          <cell r="B186" t="str">
            <v>Sales - % Others</v>
          </cell>
          <cell r="C186" t="str">
            <v>SALES_OTHER</v>
          </cell>
          <cell r="G186">
            <v>0.28418901500770483</v>
          </cell>
          <cell r="H186">
            <v>0.24676185581621485</v>
          </cell>
          <cell r="I186">
            <v>0.15376971382989094</v>
          </cell>
          <cell r="J186">
            <v>6.5347744003464409E-2</v>
          </cell>
          <cell r="K186">
            <v>6.4251498984090605E-2</v>
          </cell>
          <cell r="L186">
            <v>6.3663995947510932E-2</v>
          </cell>
          <cell r="M186">
            <v>5.6413989060212721E-2</v>
          </cell>
          <cell r="N186">
            <v>6.5670319501936469E-2</v>
          </cell>
          <cell r="O186">
            <v>5.4080801292526015E-2</v>
          </cell>
          <cell r="P186">
            <v>5.1866659718899644E-2</v>
          </cell>
          <cell r="Q186">
            <v>4.9931828212025353E-2</v>
          </cell>
          <cell r="R186">
            <v>6.1000116000175075E-2</v>
          </cell>
          <cell r="S186">
            <v>4.5002120790100991E-2</v>
          </cell>
          <cell r="T186">
            <v>5.6380746023936223E-2</v>
          </cell>
          <cell r="U186">
            <v>6.4565368901417314E-2</v>
          </cell>
          <cell r="V186">
            <v>7.1189911228225267E-2</v>
          </cell>
          <cell r="W186">
            <v>9.6271336404273211E-2</v>
          </cell>
          <cell r="X186">
            <v>0.10666758881822669</v>
          </cell>
          <cell r="Z186">
            <v>0.26553779171056535</v>
          </cell>
          <cell r="AA186">
            <v>0.2799235430358723</v>
          </cell>
          <cell r="AB186">
            <v>0.3274979572484894</v>
          </cell>
          <cell r="AC186">
            <v>0.26189623801005935</v>
          </cell>
          <cell r="AD186">
            <v>0.23373316140056094</v>
          </cell>
          <cell r="AE186">
            <v>0.224824687101011</v>
          </cell>
          <cell r="AF186">
            <v>0.25480122113300585</v>
          </cell>
          <cell r="AG186">
            <v>0.27092629930535495</v>
          </cell>
          <cell r="AH186">
            <v>0.25504477515523938</v>
          </cell>
          <cell r="AI186">
            <v>0.29680839221766259</v>
          </cell>
          <cell r="AJ186">
            <v>5.7827843228428905E-2</v>
          </cell>
          <cell r="AK186">
            <v>6.6674458853112406E-2</v>
          </cell>
          <cell r="AL186">
            <v>7.1545238565542846E-2</v>
          </cell>
          <cell r="AM186">
            <v>5.9781836073362404E-2</v>
          </cell>
          <cell r="AN186">
            <v>6.409345271174538E-2</v>
          </cell>
          <cell r="AO186">
            <v>6.6595378658250243E-2</v>
          </cell>
          <cell r="AP186">
            <v>6.7552512649433821E-2</v>
          </cell>
          <cell r="AQ186">
            <v>6.4128538433420423E-2</v>
          </cell>
          <cell r="AR186">
            <v>6.2988103710896748E-2</v>
          </cell>
          <cell r="AS186">
            <v>6.3196515730934127E-2</v>
          </cell>
          <cell r="AT186">
            <v>6.7228499052128327E-2</v>
          </cell>
          <cell r="AU186">
            <v>6.3176525962191782E-2</v>
          </cell>
          <cell r="AV186">
            <v>6.1607619308149425E-2</v>
          </cell>
          <cell r="AW186">
            <v>6.3132440962040681E-2</v>
          </cell>
          <cell r="AX186">
            <v>6.2481560732773195E-2</v>
          </cell>
          <cell r="AY186">
            <v>5.9539094019257832E-2</v>
          </cell>
          <cell r="AZ186">
            <v>5.2893382657771548E-2</v>
          </cell>
          <cell r="BA186">
            <v>5.2398165638517957E-2</v>
          </cell>
          <cell r="BB186">
            <v>6.5406078378438509E-2</v>
          </cell>
          <cell r="BC186">
            <v>7.0234247035924846E-2</v>
          </cell>
          <cell r="BD186">
            <v>6.5433331331326561E-2</v>
          </cell>
          <cell r="BE186">
            <v>6.2347499202576206E-2</v>
          </cell>
          <cell r="BF186">
            <v>5.9435364041604766E-2</v>
          </cell>
          <cell r="BG186">
            <v>5.775237502754127E-2</v>
          </cell>
          <cell r="BH186">
            <v>4.9809951316702405E-2</v>
          </cell>
          <cell r="BI186">
            <v>5.0544452559590891E-2</v>
          </cell>
          <cell r="BJ186">
            <v>5.5382858592907425E-2</v>
          </cell>
          <cell r="BK186">
            <v>5.0810442587806259E-2</v>
          </cell>
          <cell r="BL186">
            <v>4.785420646575439E-2</v>
          </cell>
          <cell r="BM186">
            <v>5.4141059408838121E-2</v>
          </cell>
          <cell r="BN186">
            <v>4.744255003706449E-2</v>
          </cell>
          <cell r="BO186">
            <v>4.8608665022895237E-2</v>
          </cell>
          <cell r="BP186">
            <v>5.180327868852469E-2</v>
          </cell>
          <cell r="BQ186">
            <v>5.1262430916082791E-2</v>
          </cell>
          <cell r="BR186">
            <v>5.550882308957672E-2</v>
          </cell>
          <cell r="BS186">
            <v>6.5263867230012873E-2</v>
          </cell>
          <cell r="BT186">
            <v>6.1295143843887012E-2</v>
          </cell>
          <cell r="BU186">
            <v>6.1532315154233713E-2</v>
          </cell>
          <cell r="BV186">
            <v>4.8650188910230596E-2</v>
          </cell>
          <cell r="BW186">
            <v>4.7846644242373032E-2</v>
          </cell>
          <cell r="BX186">
            <v>4.2324523946530135E-2</v>
          </cell>
          <cell r="BY186">
            <v>4.2533343418299091E-2</v>
          </cell>
          <cell r="BZ186">
            <v>4.1429800441962789E-2</v>
          </cell>
          <cell r="CA186">
            <v>5.4611444620654925E-2</v>
          </cell>
          <cell r="CB186">
            <v>6.2606373033635476E-2</v>
          </cell>
          <cell r="CC186">
            <v>5.966374545695638E-2</v>
          </cell>
          <cell r="CD186">
            <v>5.9476611621389758E-2</v>
          </cell>
          <cell r="CE186">
            <v>7.4890030832476889E-2</v>
          </cell>
          <cell r="CF186">
            <v>5.9343121652672637E-2</v>
          </cell>
          <cell r="CG186">
            <v>6.415908645060045E-2</v>
          </cell>
          <cell r="CH186">
            <v>5.0711743772241968E-2</v>
          </cell>
          <cell r="CI186">
            <v>7.5359499432526816E-2</v>
          </cell>
          <cell r="CJ186">
            <v>8.238395601702192E-2</v>
          </cell>
          <cell r="CK186">
            <v>7.2440942442696804E-2</v>
          </cell>
          <cell r="CL186">
            <v>6.9003088785194538E-2</v>
          </cell>
          <cell r="CM186">
            <v>0.10554348886141182</v>
          </cell>
          <cell r="CN186">
            <v>0.11310739197441241</v>
          </cell>
          <cell r="CO186">
            <v>9.3238866916458746E-2</v>
          </cell>
          <cell r="CP186">
            <v>8.0433759750359407E-2</v>
          </cell>
          <cell r="CQ186">
            <v>0.11679181625494239</v>
          </cell>
          <cell r="CR186">
            <v>0.12360005641822708</v>
          </cell>
          <cell r="CS186">
            <v>0.10197275391968653</v>
          </cell>
        </row>
        <row r="187">
          <cell r="B187" t="str">
            <v>% of CoGS from U.S. (GS estimate)</v>
          </cell>
          <cell r="C187" t="str">
            <v>COGS_PCT_US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</row>
        <row r="188">
          <cell r="B188" t="str">
            <v>% of CoGS from non-U.S. (GS estimate)</v>
          </cell>
          <cell r="C188" t="str">
            <v>COGS_PCT_ROW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1</v>
          </cell>
        </row>
        <row r="189">
          <cell r="B189" t="str">
            <v>% of SG&amp;A from U.S. (GS estimate)</v>
          </cell>
          <cell r="C189" t="str">
            <v>SGA_PCT_US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B190" t="str">
            <v>% of SG&amp;A from non-U.S. (GS estimate)</v>
          </cell>
          <cell r="C190" t="str">
            <v>SGA_PCT_ROW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  <cell r="Q190">
            <v>1</v>
          </cell>
          <cell r="R190">
            <v>1</v>
          </cell>
          <cell r="S190">
            <v>1</v>
          </cell>
          <cell r="T190">
            <v>1</v>
          </cell>
        </row>
        <row r="191">
          <cell r="B191" t="str">
            <v>Sales -% Consumer (C)</v>
          </cell>
          <cell r="C191" t="str">
            <v>SALES_CONS</v>
          </cell>
          <cell r="G191">
            <v>1</v>
          </cell>
          <cell r="H191">
            <v>1</v>
          </cell>
          <cell r="I191">
            <v>1</v>
          </cell>
          <cell r="J191">
            <v>1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1</v>
          </cell>
          <cell r="P191">
            <v>1</v>
          </cell>
          <cell r="Q191">
            <v>1</v>
          </cell>
          <cell r="R191">
            <v>1</v>
          </cell>
          <cell r="S191">
            <v>1</v>
          </cell>
          <cell r="T191">
            <v>1</v>
          </cell>
          <cell r="U191">
            <v>1</v>
          </cell>
          <cell r="V191">
            <v>1</v>
          </cell>
          <cell r="W191">
            <v>1</v>
          </cell>
          <cell r="X191">
            <v>1</v>
          </cell>
          <cell r="Z191">
            <v>1</v>
          </cell>
          <cell r="AA191">
            <v>1</v>
          </cell>
          <cell r="AB191">
            <v>1</v>
          </cell>
          <cell r="AC191">
            <v>1</v>
          </cell>
          <cell r="AD191">
            <v>1</v>
          </cell>
          <cell r="AE191">
            <v>1</v>
          </cell>
          <cell r="AF191">
            <v>1</v>
          </cell>
          <cell r="AG191">
            <v>1</v>
          </cell>
          <cell r="AH191">
            <v>1</v>
          </cell>
          <cell r="AI191">
            <v>1</v>
          </cell>
          <cell r="AJ191">
            <v>1</v>
          </cell>
          <cell r="AK191">
            <v>1</v>
          </cell>
          <cell r="AL191">
            <v>1</v>
          </cell>
          <cell r="AM191">
            <v>1</v>
          </cell>
          <cell r="AN191">
            <v>1</v>
          </cell>
          <cell r="AO191">
            <v>1</v>
          </cell>
          <cell r="AP191">
            <v>1</v>
          </cell>
          <cell r="AQ191">
            <v>1</v>
          </cell>
          <cell r="AR191">
            <v>1</v>
          </cell>
          <cell r="AS191">
            <v>1</v>
          </cell>
          <cell r="AT191">
            <v>1</v>
          </cell>
          <cell r="AU191">
            <v>1</v>
          </cell>
          <cell r="AV191">
            <v>1</v>
          </cell>
          <cell r="AW191">
            <v>1</v>
          </cell>
          <cell r="AX191">
            <v>1</v>
          </cell>
          <cell r="AY191">
            <v>1</v>
          </cell>
          <cell r="AZ191">
            <v>1</v>
          </cell>
          <cell r="BA191">
            <v>1</v>
          </cell>
          <cell r="BB191">
            <v>1</v>
          </cell>
          <cell r="BC191">
            <v>1</v>
          </cell>
          <cell r="BD191">
            <v>1</v>
          </cell>
          <cell r="BE191">
            <v>1</v>
          </cell>
          <cell r="BF191">
            <v>1</v>
          </cell>
          <cell r="BG191">
            <v>1</v>
          </cell>
          <cell r="BH191">
            <v>1</v>
          </cell>
          <cell r="BI191">
            <v>1</v>
          </cell>
          <cell r="BJ191">
            <v>1</v>
          </cell>
          <cell r="BK191">
            <v>1</v>
          </cell>
          <cell r="BL191">
            <v>1</v>
          </cell>
          <cell r="BM191">
            <v>1</v>
          </cell>
          <cell r="BN191">
            <v>1</v>
          </cell>
          <cell r="BO191">
            <v>1</v>
          </cell>
          <cell r="BP191">
            <v>1</v>
          </cell>
          <cell r="BQ191">
            <v>1</v>
          </cell>
          <cell r="BR191">
            <v>1</v>
          </cell>
          <cell r="BS191">
            <v>1</v>
          </cell>
          <cell r="BT191">
            <v>1</v>
          </cell>
          <cell r="BU191">
            <v>1</v>
          </cell>
          <cell r="BV191">
            <v>1</v>
          </cell>
          <cell r="BW191">
            <v>1</v>
          </cell>
          <cell r="BX191">
            <v>1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1</v>
          </cell>
          <cell r="CH191">
            <v>1</v>
          </cell>
          <cell r="CI191">
            <v>1</v>
          </cell>
          <cell r="CJ191">
            <v>1</v>
          </cell>
          <cell r="CK191">
            <v>1</v>
          </cell>
          <cell r="CL191">
            <v>1</v>
          </cell>
          <cell r="CM191">
            <v>1</v>
          </cell>
          <cell r="CN191">
            <v>1</v>
          </cell>
          <cell r="CO191">
            <v>1</v>
          </cell>
          <cell r="CP191">
            <v>1</v>
          </cell>
          <cell r="CQ191">
            <v>1</v>
          </cell>
          <cell r="CR191">
            <v>1</v>
          </cell>
          <cell r="CS191">
            <v>1</v>
          </cell>
        </row>
        <row r="192">
          <cell r="B192" t="str">
            <v>Sales -% Industry (I)</v>
          </cell>
          <cell r="C192" t="str">
            <v>SALES_IND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193">
          <cell r="B193" t="str">
            <v>Sales -% Government (G)</v>
          </cell>
          <cell r="C193" t="str">
            <v>SALES_GOV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</row>
        <row r="194">
          <cell r="B194" t="str">
            <v>Sales - % Industry Sub-Segment: Financial Services</v>
          </cell>
          <cell r="C194" t="str">
            <v>SALES_FINAN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</row>
        <row r="195">
          <cell r="B195" t="str">
            <v>Sales - % Industry Sub-Segment: Oil &amp; Gas</v>
          </cell>
          <cell r="C195" t="str">
            <v>SALES_OIL_GAS</v>
          </cell>
        </row>
        <row r="196">
          <cell r="B196" t="str">
            <v>Sales (%) SMB</v>
          </cell>
          <cell r="C196" t="str">
            <v>SALES_SMB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</row>
        <row r="197">
          <cell r="B197" t="str">
            <v>% of total cash balance held overseas (outside the US)</v>
          </cell>
          <cell r="C197" t="str">
            <v>CASH_PCT_OS_US</v>
          </cell>
        </row>
        <row r="198">
          <cell r="B198" t="str">
            <v>Sales - % from Captive Financing Business</v>
          </cell>
          <cell r="C198" t="str">
            <v>REV_FIN_SEGMENT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</row>
        <row r="199">
          <cell r="B199" t="str">
            <v>Operating Earnings - % from Captive Financing Business</v>
          </cell>
          <cell r="C199" t="str">
            <v>EBIT_FIN_SEGMENT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</row>
        <row r="200">
          <cell r="A200" t="str">
            <v>Commodities Exposure - Sales</v>
          </cell>
        </row>
        <row r="201">
          <cell r="B201" t="str">
            <v>Sales - % Oil/Petrol/Fuel</v>
          </cell>
          <cell r="C201" t="str">
            <v>SALES_OIL_PETRO_FUEL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</row>
        <row r="202">
          <cell r="B202" t="str">
            <v>Sales - % Steel</v>
          </cell>
          <cell r="C202" t="str">
            <v>SALES_STEEL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</row>
        <row r="203">
          <cell r="B203" t="str">
            <v>Sales - % Paper/pulp</v>
          </cell>
          <cell r="C203" t="str">
            <v>SALES_PAPER_PULP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</row>
        <row r="204">
          <cell r="B204" t="str">
            <v>Sales - % Lumber</v>
          </cell>
          <cell r="C204" t="str">
            <v>SALES_LUMBER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</row>
        <row r="205">
          <cell r="B205" t="str">
            <v>Sales - % Glass</v>
          </cell>
          <cell r="C205" t="str">
            <v>SALES_GLASS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</row>
        <row r="206">
          <cell r="B206" t="str">
            <v>Sales - % Cement</v>
          </cell>
          <cell r="C206" t="str">
            <v>SALES_CEMENT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</row>
        <row r="207">
          <cell r="B207" t="str">
            <v>Sales - % Tobacco leaf</v>
          </cell>
          <cell r="C207" t="str">
            <v>SALES_TOBACCO_LEAF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</row>
        <row r="208">
          <cell r="B208" t="str">
            <v>Sales - % Other commodity</v>
          </cell>
          <cell r="C208" t="str">
            <v>SALES_OTH_COMMODITY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</row>
        <row r="209">
          <cell r="B209" t="str">
            <v>Sales - % Other (Non-Commodity) sales sources</v>
          </cell>
          <cell r="C209" t="str">
            <v>SALES_OTH_SALES_SOURCES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1</v>
          </cell>
          <cell r="U209">
            <v>1</v>
          </cell>
          <cell r="V209">
            <v>1</v>
          </cell>
          <cell r="W209">
            <v>1</v>
          </cell>
          <cell r="X209">
            <v>1</v>
          </cell>
          <cell r="Z209">
            <v>1</v>
          </cell>
          <cell r="AA209">
            <v>1</v>
          </cell>
          <cell r="AB209">
            <v>1</v>
          </cell>
          <cell r="AC209">
            <v>1</v>
          </cell>
          <cell r="AD209">
            <v>1</v>
          </cell>
          <cell r="AE209">
            <v>1</v>
          </cell>
          <cell r="AF209">
            <v>1</v>
          </cell>
          <cell r="AG209">
            <v>1</v>
          </cell>
          <cell r="AH209">
            <v>1</v>
          </cell>
          <cell r="AI209">
            <v>1</v>
          </cell>
          <cell r="AJ209">
            <v>1</v>
          </cell>
          <cell r="AK209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T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AZ209">
            <v>1</v>
          </cell>
          <cell r="BA209">
            <v>1</v>
          </cell>
          <cell r="BB209">
            <v>1</v>
          </cell>
          <cell r="BC209">
            <v>1</v>
          </cell>
          <cell r="BD209">
            <v>1</v>
          </cell>
          <cell r="BE209">
            <v>1</v>
          </cell>
          <cell r="BF209">
            <v>1</v>
          </cell>
          <cell r="BG209">
            <v>1</v>
          </cell>
          <cell r="BH209">
            <v>1</v>
          </cell>
          <cell r="BI209">
            <v>1</v>
          </cell>
          <cell r="BJ209">
            <v>1</v>
          </cell>
          <cell r="BK209">
            <v>1</v>
          </cell>
          <cell r="BL209">
            <v>1</v>
          </cell>
          <cell r="BM209">
            <v>1</v>
          </cell>
          <cell r="BN209">
            <v>1</v>
          </cell>
          <cell r="BO209">
            <v>1</v>
          </cell>
          <cell r="BP209">
            <v>1</v>
          </cell>
          <cell r="BQ209">
            <v>1</v>
          </cell>
          <cell r="BR209">
            <v>1</v>
          </cell>
          <cell r="BS209">
            <v>1</v>
          </cell>
          <cell r="BT209">
            <v>1</v>
          </cell>
          <cell r="BU209">
            <v>1</v>
          </cell>
          <cell r="BV209">
            <v>1</v>
          </cell>
          <cell r="BW209">
            <v>1</v>
          </cell>
          <cell r="BX209">
            <v>1</v>
          </cell>
          <cell r="BY209">
            <v>1</v>
          </cell>
          <cell r="BZ209">
            <v>1</v>
          </cell>
          <cell r="CA209">
            <v>1</v>
          </cell>
          <cell r="CB209">
            <v>1</v>
          </cell>
          <cell r="CC209">
            <v>1</v>
          </cell>
          <cell r="CD209">
            <v>1</v>
          </cell>
          <cell r="CE209">
            <v>1</v>
          </cell>
          <cell r="CF209">
            <v>1</v>
          </cell>
          <cell r="CG209">
            <v>1</v>
          </cell>
          <cell r="CH209">
            <v>1</v>
          </cell>
          <cell r="CI209">
            <v>1</v>
          </cell>
          <cell r="CJ209">
            <v>1</v>
          </cell>
          <cell r="CK209">
            <v>1</v>
          </cell>
          <cell r="CL209">
            <v>1</v>
          </cell>
          <cell r="CM209">
            <v>1</v>
          </cell>
          <cell r="CN209">
            <v>1</v>
          </cell>
          <cell r="CO209">
            <v>1</v>
          </cell>
          <cell r="CP209">
            <v>1</v>
          </cell>
          <cell r="CQ209">
            <v>1</v>
          </cell>
          <cell r="CR209">
            <v>1</v>
          </cell>
          <cell r="CS209">
            <v>1</v>
          </cell>
        </row>
        <row r="210">
          <cell r="A210" t="str">
            <v>Commodities Exposure - Expense</v>
          </cell>
        </row>
        <row r="211">
          <cell r="B211" t="str">
            <v>Expense - % Oil/Petrol/Fuel</v>
          </cell>
          <cell r="C211" t="str">
            <v>EXP_OIL_PETRO_FUEL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</row>
        <row r="212">
          <cell r="B212" t="str">
            <v>Expense - % Oil derivatives/NGLs/plastics</v>
          </cell>
          <cell r="C212" t="str">
            <v>EXP_OIL_DERIV_NGLS_PLASTICS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</row>
        <row r="213">
          <cell r="B213" t="str">
            <v>Expense - % Gold</v>
          </cell>
          <cell r="C213" t="str">
            <v>EXP_GOLD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</row>
        <row r="214">
          <cell r="B214" t="str">
            <v>Expense - % Copper</v>
          </cell>
          <cell r="C214" t="str">
            <v>EXP_COPPER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</row>
        <row r="215">
          <cell r="B215" t="str">
            <v>Expense - % Silver</v>
          </cell>
          <cell r="C215" t="str">
            <v>EXP_SILVER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</row>
        <row r="216">
          <cell r="B216" t="str">
            <v>Expense - % Platinum</v>
          </cell>
          <cell r="C216" t="str">
            <v>EXP_PLATINUM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</row>
        <row r="217">
          <cell r="B217" t="str">
            <v>Expense - % Aluminium</v>
          </cell>
          <cell r="C217" t="str">
            <v>EXP_ALUMINIUM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</row>
        <row r="218">
          <cell r="B218" t="str">
            <v>Expense - % Diamonds</v>
          </cell>
          <cell r="C218" t="str">
            <v>EXP_DIAMONDS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</row>
        <row r="219">
          <cell r="B219" t="str">
            <v>Expense - % Paper/pulp</v>
          </cell>
          <cell r="C219" t="str">
            <v>EXP_PAPER_PULP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</row>
        <row r="220">
          <cell r="B220" t="str">
            <v>Expense - % Wheat</v>
          </cell>
          <cell r="C220" t="str">
            <v>EXP_WHEAT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</row>
        <row r="221">
          <cell r="B221" t="str">
            <v>Expense - % Sugar</v>
          </cell>
          <cell r="C221" t="str">
            <v>EXP_SUGAR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</row>
        <row r="222">
          <cell r="B222" t="str">
            <v>Expense - % Soybean</v>
          </cell>
          <cell r="C222" t="str">
            <v>EXP_SOYBEAN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</row>
        <row r="223">
          <cell r="B223" t="str">
            <v>Expense - % Corn</v>
          </cell>
          <cell r="C223" t="str">
            <v>EXP_CORN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</row>
        <row r="224">
          <cell r="B224" t="str">
            <v>Expense - % Cotton</v>
          </cell>
          <cell r="C224" t="str">
            <v>EXP_COTTON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</row>
        <row r="225">
          <cell r="B225" t="str">
            <v>Expense - % Coffee</v>
          </cell>
          <cell r="C225" t="str">
            <v>EXP_COFFEE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</row>
        <row r="226">
          <cell r="B226" t="str">
            <v>Expense - % Cocoa</v>
          </cell>
          <cell r="C226" t="str">
            <v>EXP_COCOA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</row>
        <row r="227">
          <cell r="B227" t="str">
            <v>Expense - % Beef</v>
          </cell>
          <cell r="C227" t="str">
            <v>EXP_BEEF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</row>
        <row r="228">
          <cell r="B228" t="str">
            <v>Expense - % Pork</v>
          </cell>
          <cell r="C228" t="str">
            <v>EXP_PORK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</row>
        <row r="229">
          <cell r="B229" t="str">
            <v>Expense - % Chicken</v>
          </cell>
          <cell r="C229" t="str">
            <v>EXP_CHICKEN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</row>
        <row r="230">
          <cell r="B230" t="str">
            <v>Expense - % Dairy</v>
          </cell>
          <cell r="C230" t="str">
            <v>EXP_DAIRY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</row>
        <row r="231">
          <cell r="B231" t="str">
            <v>Expense - % Nuts</v>
          </cell>
          <cell r="C231" t="str">
            <v>EXP_NUTS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</row>
        <row r="232">
          <cell r="B232" t="str">
            <v>Expense - % Palm oil</v>
          </cell>
          <cell r="C232" t="str">
            <v>EXP_PALM_OIL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</row>
        <row r="233">
          <cell r="B233" t="str">
            <v>Expense - % Tobacco leaf</v>
          </cell>
          <cell r="C233" t="str">
            <v>EXP_TOBACCO_LEAF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</row>
        <row r="234">
          <cell r="B234" t="str">
            <v>Expense - % Water</v>
          </cell>
          <cell r="C234" t="str">
            <v>EXP_WATER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</row>
        <row r="235">
          <cell r="B235" t="str">
            <v>Expense - % Other commodity</v>
          </cell>
          <cell r="C235" t="str">
            <v>EXP_OTH_COMMODITY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</row>
        <row r="236">
          <cell r="B236" t="str">
            <v>Expense - % Other (Non-Commodity) cost</v>
          </cell>
          <cell r="C236" t="str">
            <v>EXP_OTH_COST</v>
          </cell>
          <cell r="F236">
            <v>1</v>
          </cell>
          <cell r="G236">
            <v>1</v>
          </cell>
          <cell r="H236">
            <v>1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  <cell r="W236">
            <v>1</v>
          </cell>
          <cell r="X236">
            <v>1</v>
          </cell>
          <cell r="Z236">
            <v>1</v>
          </cell>
          <cell r="AA236">
            <v>1</v>
          </cell>
          <cell r="AB236">
            <v>1</v>
          </cell>
          <cell r="AC236">
            <v>1</v>
          </cell>
          <cell r="AD236">
            <v>1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  <cell r="AR236">
            <v>1</v>
          </cell>
          <cell r="AS236">
            <v>1</v>
          </cell>
          <cell r="AT236">
            <v>1</v>
          </cell>
          <cell r="AU236">
            <v>1</v>
          </cell>
          <cell r="AV236">
            <v>1</v>
          </cell>
          <cell r="AW236">
            <v>1</v>
          </cell>
          <cell r="AX236">
            <v>1</v>
          </cell>
          <cell r="AY236">
            <v>1</v>
          </cell>
          <cell r="AZ236">
            <v>1</v>
          </cell>
          <cell r="BA236">
            <v>1</v>
          </cell>
          <cell r="BB236">
            <v>1</v>
          </cell>
          <cell r="BC236">
            <v>1</v>
          </cell>
          <cell r="BD236">
            <v>1</v>
          </cell>
          <cell r="BE236">
            <v>1</v>
          </cell>
          <cell r="BF236">
            <v>1</v>
          </cell>
          <cell r="BG236">
            <v>1</v>
          </cell>
          <cell r="BH236">
            <v>1</v>
          </cell>
          <cell r="BI236">
            <v>1</v>
          </cell>
          <cell r="BJ236">
            <v>1</v>
          </cell>
          <cell r="BK236">
            <v>1</v>
          </cell>
          <cell r="BL236">
            <v>1</v>
          </cell>
          <cell r="BM236">
            <v>1</v>
          </cell>
          <cell r="BN236">
            <v>1</v>
          </cell>
          <cell r="BO236">
            <v>1</v>
          </cell>
          <cell r="BP236">
            <v>1</v>
          </cell>
          <cell r="BQ236">
            <v>1</v>
          </cell>
          <cell r="BR236">
            <v>1</v>
          </cell>
          <cell r="BS236">
            <v>1</v>
          </cell>
          <cell r="BT236">
            <v>1</v>
          </cell>
          <cell r="BU236">
            <v>1</v>
          </cell>
          <cell r="BV236">
            <v>1</v>
          </cell>
          <cell r="BW236">
            <v>1</v>
          </cell>
          <cell r="BX236">
            <v>1</v>
          </cell>
          <cell r="BY236">
            <v>1</v>
          </cell>
          <cell r="BZ236">
            <v>1</v>
          </cell>
          <cell r="CA236">
            <v>1</v>
          </cell>
          <cell r="CB236">
            <v>1</v>
          </cell>
          <cell r="CC236">
            <v>1</v>
          </cell>
          <cell r="CD236">
            <v>1</v>
          </cell>
          <cell r="CE236">
            <v>1</v>
          </cell>
          <cell r="CF236">
            <v>1</v>
          </cell>
          <cell r="CG236">
            <v>1</v>
          </cell>
          <cell r="CH236">
            <v>1</v>
          </cell>
          <cell r="CI236">
            <v>1</v>
          </cell>
          <cell r="CJ236">
            <v>1</v>
          </cell>
          <cell r="CK236">
            <v>1</v>
          </cell>
          <cell r="CL236">
            <v>1</v>
          </cell>
          <cell r="CM236">
            <v>1</v>
          </cell>
          <cell r="CN236">
            <v>1</v>
          </cell>
          <cell r="CO236">
            <v>1</v>
          </cell>
          <cell r="CP236">
            <v>1</v>
          </cell>
          <cell r="CQ236">
            <v>1</v>
          </cell>
          <cell r="CR236">
            <v>1</v>
          </cell>
          <cell r="CS236">
            <v>1</v>
          </cell>
        </row>
        <row r="237">
          <cell r="A237" t="str">
            <v>FX Exposure - Sales</v>
          </cell>
        </row>
        <row r="238">
          <cell r="B238" t="str">
            <v>Sales - % FX: British Pounds/Pence</v>
          </cell>
          <cell r="C238" t="str">
            <v>SALES_FX_GPB</v>
          </cell>
        </row>
        <row r="239">
          <cell r="B239" t="str">
            <v>Sales - % FX: Euro</v>
          </cell>
          <cell r="C239" t="str">
            <v>SALES_FX_EUR</v>
          </cell>
        </row>
        <row r="240">
          <cell r="B240" t="str">
            <v>Sales - % FX: New Russian Ruble</v>
          </cell>
          <cell r="C240" t="str">
            <v>SALES_FX_RUB</v>
          </cell>
        </row>
        <row r="241">
          <cell r="B241" t="str">
            <v>Sales - % FX: U.S. Dollar</v>
          </cell>
          <cell r="C241" t="str">
            <v>SALES_FX_USD</v>
          </cell>
        </row>
        <row r="242">
          <cell r="B242" t="str">
            <v>Sales - % FX: Brazilian Real</v>
          </cell>
          <cell r="C242" t="str">
            <v>SALES_FX_BRL</v>
          </cell>
          <cell r="G242">
            <v>0.44123145149631177</v>
          </cell>
          <cell r="H242">
            <v>0.36862472780041722</v>
          </cell>
          <cell r="I242">
            <v>0.45781663193039296</v>
          </cell>
          <cell r="J242">
            <v>0.56675667736765967</v>
          </cell>
          <cell r="K242">
            <v>0.55499577202646244</v>
          </cell>
          <cell r="L242">
            <v>0.48083210288232947</v>
          </cell>
          <cell r="M242">
            <v>0.43672613891018919</v>
          </cell>
          <cell r="N242">
            <v>0.49161240154884428</v>
          </cell>
          <cell r="O242">
            <v>0.44587853875813782</v>
          </cell>
          <cell r="P242">
            <v>0.53884670225818221</v>
          </cell>
          <cell r="Q242">
            <v>0.56780730107932498</v>
          </cell>
          <cell r="R242">
            <v>0.60165539890515285</v>
          </cell>
          <cell r="S242">
            <v>0.63645912536351734</v>
          </cell>
          <cell r="T242">
            <v>0.55217379365364994</v>
          </cell>
          <cell r="U242">
            <v>0.55302854877967877</v>
          </cell>
          <cell r="V242">
            <v>0.55302076558717894</v>
          </cell>
          <cell r="W242">
            <v>0.56637244080380611</v>
          </cell>
          <cell r="X242">
            <v>0.5801943386319407</v>
          </cell>
          <cell r="Z242">
            <v>0.4677540170664225</v>
          </cell>
          <cell r="AA242">
            <v>0.46761336253368424</v>
          </cell>
          <cell r="AB242">
            <v>0.426990240845118</v>
          </cell>
          <cell r="AC242">
            <v>0.41846044629377432</v>
          </cell>
          <cell r="AD242">
            <v>0.41176374523113668</v>
          </cell>
          <cell r="AE242">
            <v>0.39596196371797837</v>
          </cell>
          <cell r="AF242">
            <v>0.37065823812103543</v>
          </cell>
          <cell r="AG242">
            <v>0.30080994054990978</v>
          </cell>
          <cell r="AH242">
            <v>0.30561363429148009</v>
          </cell>
          <cell r="AI242">
            <v>0.30814134116692521</v>
          </cell>
          <cell r="AJ242">
            <v>0.53769275275796435</v>
          </cell>
          <cell r="AK242">
            <v>0.60061324219010204</v>
          </cell>
          <cell r="AL242">
            <v>0.57363406420171781</v>
          </cell>
          <cell r="AM242">
            <v>0.58619723802540868</v>
          </cell>
          <cell r="AN242">
            <v>0.5554403682425838</v>
          </cell>
          <cell r="AO242">
            <v>0.55546589459173168</v>
          </cell>
          <cell r="AP242">
            <v>0.56497531031244741</v>
          </cell>
          <cell r="AQ242">
            <v>0.57557208205002852</v>
          </cell>
          <cell r="AR242">
            <v>0.56357908860453809</v>
          </cell>
          <cell r="AS242">
            <v>0.52328924179870595</v>
          </cell>
          <cell r="AT242">
            <v>0.50354269345017477</v>
          </cell>
          <cell r="AU242">
            <v>0.49756683224029646</v>
          </cell>
          <cell r="AV242">
            <v>0.47500319327921853</v>
          </cell>
          <cell r="AW242">
            <v>0.45363798411145834</v>
          </cell>
          <cell r="AX242">
            <v>0.46498258124129294</v>
          </cell>
          <cell r="AY242">
            <v>0.45564809945143392</v>
          </cell>
          <cell r="AZ242">
            <v>0.42471019422133427</v>
          </cell>
          <cell r="BA242">
            <v>0.4103816224076548</v>
          </cell>
          <cell r="BB242">
            <v>0.45443789355629088</v>
          </cell>
          <cell r="BC242">
            <v>0.4808552295514042</v>
          </cell>
          <cell r="BD242">
            <v>0.52844419837523793</v>
          </cell>
          <cell r="BE242">
            <v>0.49321677271056574</v>
          </cell>
          <cell r="BF242">
            <v>0.46285289747399705</v>
          </cell>
          <cell r="BG242">
            <v>0.47219954119522528</v>
          </cell>
          <cell r="BH242">
            <v>0.44034961842019438</v>
          </cell>
          <cell r="BI242">
            <v>0.41465816789500481</v>
          </cell>
          <cell r="BJ242">
            <v>0.49165767937575339</v>
          </cell>
          <cell r="BK242">
            <v>0.51541744304862658</v>
          </cell>
          <cell r="BL242">
            <v>0.56747542744761681</v>
          </cell>
          <cell r="BM242">
            <v>0.56033557701687642</v>
          </cell>
          <cell r="BN242">
            <v>0.59229058561897707</v>
          </cell>
          <cell r="BO242">
            <v>0.55371609721733017</v>
          </cell>
          <cell r="BP242">
            <v>0.5790163934426229</v>
          </cell>
          <cell r="BQ242">
            <v>0.55098455927323298</v>
          </cell>
          <cell r="BR242">
            <v>0.57373448482129508</v>
          </cell>
          <cell r="BS242">
            <v>0.58393688297050783</v>
          </cell>
          <cell r="BT242">
            <v>0.62155870986627482</v>
          </cell>
          <cell r="BU242">
            <v>0.61995612344311823</v>
          </cell>
          <cell r="BV242">
            <v>0.63825062794182841</v>
          </cell>
          <cell r="BW242">
            <v>0.62514993342405767</v>
          </cell>
          <cell r="BX242">
            <v>0.64663508177854867</v>
          </cell>
          <cell r="BY242">
            <v>0.63524458266779982</v>
          </cell>
          <cell r="BZ242">
            <v>0.60949622061951481</v>
          </cell>
          <cell r="CA242">
            <v>0.52973180975193801</v>
          </cell>
          <cell r="CB242">
            <v>0.54738831371487517</v>
          </cell>
          <cell r="CC242">
            <v>0.54288584529241224</v>
          </cell>
          <cell r="CD242">
            <v>0.55767566402914592</v>
          </cell>
          <cell r="CE242">
            <v>0.55856115107913673</v>
          </cell>
          <cell r="CF242">
            <v>0.57208476988907375</v>
          </cell>
          <cell r="CG242">
            <v>0.52898910532644128</v>
          </cell>
          <cell r="CH242">
            <v>0.55693950177935947</v>
          </cell>
          <cell r="CI242">
            <v>0.53692813302835074</v>
          </cell>
          <cell r="CJ242">
            <v>0.55400618799803758</v>
          </cell>
          <cell r="CK242">
            <v>0.56325891301000452</v>
          </cell>
          <cell r="CL242">
            <v>0.56434172245523273</v>
          </cell>
          <cell r="CM242">
            <v>0.5459053350819022</v>
          </cell>
          <cell r="CN242">
            <v>0.57363146046330671</v>
          </cell>
          <cell r="CO242">
            <v>0.57792650482915009</v>
          </cell>
          <cell r="CP242">
            <v>0.58109405242654344</v>
          </cell>
          <cell r="CQ242">
            <v>0.56139274869289257</v>
          </cell>
          <cell r="CR242">
            <v>0.58622222003947411</v>
          </cell>
          <cell r="CS242">
            <v>0.58937169116936594</v>
          </cell>
        </row>
        <row r="243">
          <cell r="B243" t="str">
            <v>Sales - % FX: Japanese Yen</v>
          </cell>
          <cell r="C243" t="str">
            <v>SALES_FX_YEN</v>
          </cell>
        </row>
        <row r="244">
          <cell r="B244" t="str">
            <v>Sales - % FX: Chinese Renminbi</v>
          </cell>
          <cell r="C244" t="str">
            <v>SALES_FX_CNY</v>
          </cell>
        </row>
        <row r="245">
          <cell r="B245" t="str">
            <v>Sales - % FX: Indian Rupee</v>
          </cell>
          <cell r="C245" t="str">
            <v>SALES_FX_INR</v>
          </cell>
        </row>
        <row r="246">
          <cell r="B246" t="str">
            <v>Sales - % FX: Canadian Dollar</v>
          </cell>
          <cell r="C246" t="str">
            <v>SALES_FX_CAD</v>
          </cell>
        </row>
        <row r="247">
          <cell r="B247" t="str">
            <v>Sales - % FX: Mexican Peso</v>
          </cell>
          <cell r="C247" t="str">
            <v>SALES_FX_MXN</v>
          </cell>
          <cell r="G247">
            <v>0.11310389812243898</v>
          </cell>
          <cell r="H247">
            <v>9.103521009888732E-2</v>
          </cell>
          <cell r="I247">
            <v>8.4527852874529033E-2</v>
          </cell>
          <cell r="J247">
            <v>8.7443820525169677E-2</v>
          </cell>
          <cell r="K247">
            <v>7.4516080391293482E-2</v>
          </cell>
          <cell r="L247">
            <v>7.2235067132788294E-2</v>
          </cell>
          <cell r="M247">
            <v>6.9496076859711375E-2</v>
          </cell>
          <cell r="N247">
            <v>6.7675560848398736E-2</v>
          </cell>
          <cell r="O247">
            <v>6.1987243516272432E-2</v>
          </cell>
          <cell r="P247">
            <v>5.4832092999019415E-2</v>
          </cell>
          <cell r="Q247">
            <v>4.2211445135065612E-2</v>
          </cell>
          <cell r="R247">
            <v>7.5779371834740733E-2</v>
          </cell>
          <cell r="S247">
            <v>0.11981506013550412</v>
          </cell>
          <cell r="T247">
            <v>0.14474108039205075</v>
          </cell>
          <cell r="U247">
            <v>0.16583536190931944</v>
          </cell>
          <cell r="V247">
            <v>0.16625837719422104</v>
          </cell>
          <cell r="W247">
            <v>0.1724538256176566</v>
          </cell>
          <cell r="X247">
            <v>0.17411020963959969</v>
          </cell>
          <cell r="Z247">
            <v>0.13255916687288194</v>
          </cell>
          <cell r="AA247">
            <v>0.11889288772720891</v>
          </cell>
          <cell r="AB247">
            <v>0.10877810784412194</v>
          </cell>
          <cell r="AC247">
            <v>0.10078020089994694</v>
          </cell>
          <cell r="AD247">
            <v>0.10193379293797349</v>
          </cell>
          <cell r="AE247">
            <v>9.0185204546316927E-2</v>
          </cell>
          <cell r="AF247">
            <v>8.8444687781066969E-2</v>
          </cell>
          <cell r="AG247">
            <v>8.5632297459779877E-2</v>
          </cell>
          <cell r="AH247">
            <v>8.8759282581505672E-2</v>
          </cell>
          <cell r="AI247">
            <v>8.0862658388204403E-2</v>
          </cell>
          <cell r="AJ247">
            <v>8.1423556337051145E-2</v>
          </cell>
          <cell r="AK247">
            <v>8.8000265295551924E-2</v>
          </cell>
          <cell r="AL247">
            <v>9.7304170637436641E-2</v>
          </cell>
          <cell r="AM247">
            <v>8.8922482701546873E-2</v>
          </cell>
          <cell r="AN247">
            <v>8.4406053413018725E-2</v>
          </cell>
          <cell r="AO247">
            <v>8.1656559107369645E-2</v>
          </cell>
          <cell r="AP247">
            <v>8.5166958597954034E-2</v>
          </cell>
          <cell r="AQ247">
            <v>7.7403249091644991E-2</v>
          </cell>
          <cell r="AR247">
            <v>6.8708802199398275E-2</v>
          </cell>
          <cell r="AS247">
            <v>7.0111226708714031E-2</v>
          </cell>
          <cell r="AT247">
            <v>7.8626451326087851E-2</v>
          </cell>
          <cell r="AU247">
            <v>6.8060960609645269E-2</v>
          </cell>
          <cell r="AV247">
            <v>6.925391920020714E-2</v>
          </cell>
          <cell r="AW247">
            <v>7.3445829822847933E-2</v>
          </cell>
          <cell r="AX247">
            <v>7.5835914826688972E-2</v>
          </cell>
          <cell r="AY247">
            <v>6.9739070129805292E-2</v>
          </cell>
          <cell r="AZ247">
            <v>6.6174316190887997E-2</v>
          </cell>
          <cell r="BA247">
            <v>6.7492337954469364E-2</v>
          </cell>
          <cell r="BB247">
            <v>7.0055664247829871E-2</v>
          </cell>
          <cell r="BC247">
            <v>7.1064870586678611E-2</v>
          </cell>
          <cell r="BD247">
            <v>6.6589150585465315E-2</v>
          </cell>
          <cell r="BE247">
            <v>6.4200425101007833E-2</v>
          </cell>
          <cell r="BF247">
            <v>6.3487775226259618E-2</v>
          </cell>
          <cell r="BG247">
            <v>6.4744611636014873E-2</v>
          </cell>
          <cell r="BH247">
            <v>5.8704585480399196E-2</v>
          </cell>
          <cell r="BI247">
            <v>6.1466702078215266E-2</v>
          </cell>
          <cell r="BJ247">
            <v>7.0418067626720801E-2</v>
          </cell>
          <cell r="BK247">
            <v>5.7602532507863999E-2</v>
          </cell>
          <cell r="BL247">
            <v>5.1549294554401826E-2</v>
          </cell>
          <cell r="BM247">
            <v>4.6044288362111017E-2</v>
          </cell>
          <cell r="BN247">
            <v>4.2253521126760556E-2</v>
          </cell>
          <cell r="BO247">
            <v>3.7689327227897154E-2</v>
          </cell>
          <cell r="BP247">
            <v>3.7704918032786888E-2</v>
          </cell>
          <cell r="BQ247">
            <v>4.9603579098467097E-2</v>
          </cell>
          <cell r="BR247">
            <v>5.3165968795174719E-2</v>
          </cell>
          <cell r="BS247">
            <v>5.2299352668787658E-2</v>
          </cell>
          <cell r="BT247">
            <v>8.1518572622797159E-2</v>
          </cell>
          <cell r="BU247">
            <v>0.10637144612739155</v>
          </cell>
          <cell r="BV247">
            <v>0.11516347594824493</v>
          </cell>
          <cell r="BW247">
            <v>0.1180815124293433</v>
          </cell>
          <cell r="BX247">
            <v>0.11834217478040103</v>
          </cell>
          <cell r="BY247">
            <v>0.12580253340274164</v>
          </cell>
          <cell r="BZ247">
            <v>0.14530640662116176</v>
          </cell>
          <cell r="CA247">
            <v>0.14333383805667094</v>
          </cell>
          <cell r="CB247">
            <v>0.13478829811929899</v>
          </cell>
          <cell r="CC247">
            <v>0.15376068933718273</v>
          </cell>
          <cell r="CD247">
            <v>0.16721571688596029</v>
          </cell>
          <cell r="CE247">
            <v>0.15156423432682425</v>
          </cell>
          <cell r="CF247">
            <v>0.15693326126327894</v>
          </cell>
          <cell r="CG247">
            <v>0.18410703005398057</v>
          </cell>
          <cell r="CH247">
            <v>0.16192170818505339</v>
          </cell>
          <cell r="CI247">
            <v>0.16062488927187973</v>
          </cell>
          <cell r="CJ247">
            <v>0.15361009772146295</v>
          </cell>
          <cell r="CK247">
            <v>0.18660429226014447</v>
          </cell>
          <cell r="CL247">
            <v>0.18377887639707607</v>
          </cell>
          <cell r="CM247">
            <v>0.16689817274651619</v>
          </cell>
          <cell r="CN247">
            <v>0.15789526932389714</v>
          </cell>
          <cell r="CO247">
            <v>0.18196620379687703</v>
          </cell>
          <cell r="CP247">
            <v>0.18564670165332064</v>
          </cell>
          <cell r="CQ247">
            <v>0.16877582741977515</v>
          </cell>
          <cell r="CR247">
            <v>0.15914895396194262</v>
          </cell>
          <cell r="CS247">
            <v>0.18374422622157613</v>
          </cell>
        </row>
        <row r="248">
          <cell r="B248" t="str">
            <v>Sales - % FX: Colombian Peso</v>
          </cell>
          <cell r="C248" t="str">
            <v>SALES_FX_COP</v>
          </cell>
        </row>
        <row r="249">
          <cell r="B249" t="str">
            <v>Sales - % FX: Argentine Peso</v>
          </cell>
          <cell r="C249" t="str">
            <v>SALES_FX_ARS</v>
          </cell>
          <cell r="G249">
            <v>0.13324655878255121</v>
          </cell>
          <cell r="H249">
            <v>0.13322340501152291</v>
          </cell>
          <cell r="I249">
            <v>0.14893206929764083</v>
          </cell>
          <cell r="J249">
            <v>0.18407876966411399</v>
          </cell>
          <cell r="K249">
            <v>0.18972546313893685</v>
          </cell>
          <cell r="L249">
            <v>0.23691993051826499</v>
          </cell>
          <cell r="M249">
            <v>0.25841029393240261</v>
          </cell>
          <cell r="N249">
            <v>0.27078212322153078</v>
          </cell>
          <cell r="O249">
            <v>0.37591273914571149</v>
          </cell>
          <cell r="P249">
            <v>0.31051781391669314</v>
          </cell>
          <cell r="Q249">
            <v>0.29534204650146001</v>
          </cell>
          <cell r="R249">
            <v>0.26156511325993137</v>
          </cell>
          <cell r="S249">
            <v>0.19872369371087753</v>
          </cell>
          <cell r="T249">
            <v>0.24670437993036304</v>
          </cell>
          <cell r="U249">
            <v>0.21657072040958444</v>
          </cell>
          <cell r="V249">
            <v>0.20953094599037481</v>
          </cell>
          <cell r="W249">
            <v>0.16490239717426403</v>
          </cell>
          <cell r="X249">
            <v>0.13902786291023295</v>
          </cell>
          <cell r="Z249">
            <v>0.13414902435013024</v>
          </cell>
          <cell r="AA249">
            <v>0.13357020670323458</v>
          </cell>
          <cell r="AB249">
            <v>0.13673369406227071</v>
          </cell>
          <cell r="AC249">
            <v>0.12950954179186069</v>
          </cell>
          <cell r="AD249">
            <v>0.12226985932741648</v>
          </cell>
          <cell r="AE249">
            <v>0.12334940496365869</v>
          </cell>
          <cell r="AF249">
            <v>0.1342688938177167</v>
          </cell>
          <cell r="AG249">
            <v>0.15158491969100268</v>
          </cell>
          <cell r="AH249">
            <v>0.153635295734077</v>
          </cell>
          <cell r="AI249">
            <v>0.13566716710920224</v>
          </cell>
          <cell r="AJ249">
            <v>0.14847137338486818</v>
          </cell>
          <cell r="AK249">
            <v>0.15737451764987553</v>
          </cell>
          <cell r="AL249">
            <v>0.18186005268779459</v>
          </cell>
          <cell r="AM249">
            <v>0.18000764459092822</v>
          </cell>
          <cell r="AN249">
            <v>0.1930726710609344</v>
          </cell>
          <cell r="AO249">
            <v>0.18106956757381557</v>
          </cell>
          <cell r="AP249">
            <v>0.17214430771087144</v>
          </cell>
          <cell r="AQ249">
            <v>0.17861345703028159</v>
          </cell>
          <cell r="AR249">
            <v>0.19390704264940778</v>
          </cell>
          <cell r="AS249">
            <v>0.20719052454273376</v>
          </cell>
          <cell r="AT249">
            <v>0.21635219859901125</v>
          </cell>
          <cell r="AU249">
            <v>0.23143036497240629</v>
          </cell>
          <cell r="AV249">
            <v>0.24800665764789756</v>
          </cell>
          <cell r="AW249">
            <v>0.24782647562429616</v>
          </cell>
          <cell r="AX249">
            <v>0.24940920604841163</v>
          </cell>
          <cell r="AY249">
            <v>0.25851272113342971</v>
          </cell>
          <cell r="AZ249">
            <v>0.26930400983277203</v>
          </cell>
          <cell r="BA249">
            <v>0.25523583417271306</v>
          </cell>
          <cell r="BB249">
            <v>0.2423399377161071</v>
          </cell>
          <cell r="BC249">
            <v>0.25231255397124736</v>
          </cell>
          <cell r="BD249">
            <v>0.27682870900743195</v>
          </cell>
          <cell r="BE249">
            <v>0.30066643635487134</v>
          </cell>
          <cell r="BF249">
            <v>0.32034310414696743</v>
          </cell>
          <cell r="BG249">
            <v>0.36827507549541844</v>
          </cell>
          <cell r="BH249">
            <v>0.3984796105336188</v>
          </cell>
          <cell r="BI249">
            <v>0.40690082553172657</v>
          </cell>
          <cell r="BJ249">
            <v>0.3057793567214363</v>
          </cell>
          <cell r="BK249">
            <v>0.33910360441586024</v>
          </cell>
          <cell r="BL249">
            <v>0.30323114443765781</v>
          </cell>
          <cell r="BM249">
            <v>0.29772705101941271</v>
          </cell>
          <cell r="BN249">
            <v>0.26464047442550037</v>
          </cell>
          <cell r="BO249">
            <v>0.30996829869672421</v>
          </cell>
          <cell r="BP249">
            <v>0.29934426229508199</v>
          </cell>
          <cell r="BQ249">
            <v>0.30346934614987192</v>
          </cell>
          <cell r="BR249">
            <v>0.31759072329395344</v>
          </cell>
          <cell r="BS249">
            <v>0.29849989713069169</v>
          </cell>
          <cell r="BT249">
            <v>0.23562757366704101</v>
          </cell>
          <cell r="BU249">
            <v>0.21214011527525647</v>
          </cell>
          <cell r="BV249">
            <v>0.19793570719969605</v>
          </cell>
          <cell r="BW249">
            <v>0.20892190990422602</v>
          </cell>
          <cell r="BX249">
            <v>0.19269821949452021</v>
          </cell>
          <cell r="BY249">
            <v>0.19641954051115948</v>
          </cell>
          <cell r="BZ249">
            <v>0.20376757231736062</v>
          </cell>
          <cell r="CA249">
            <v>0.27232290757073618</v>
          </cell>
          <cell r="CB249">
            <v>0.25521701513219042</v>
          </cell>
          <cell r="CC249">
            <v>0.24368971991344859</v>
          </cell>
          <cell r="CD249">
            <v>0.21563200746350406</v>
          </cell>
          <cell r="CE249">
            <v>0.21498458376156218</v>
          </cell>
          <cell r="CF249">
            <v>0.21163884719497461</v>
          </cell>
          <cell r="CG249">
            <v>0.22274477816897773</v>
          </cell>
          <cell r="CH249">
            <v>0.2304270462633452</v>
          </cell>
          <cell r="CI249">
            <v>0.22708747826724265</v>
          </cell>
          <cell r="CJ249">
            <v>0.20999975826347755</v>
          </cell>
          <cell r="CK249">
            <v>0.17769585228715415</v>
          </cell>
          <cell r="CL249">
            <v>0.18287631236249671</v>
          </cell>
          <cell r="CM249">
            <v>0.18165300331016979</v>
          </cell>
          <cell r="CN249">
            <v>0.1553658782383838</v>
          </cell>
          <cell r="CO249">
            <v>0.14686842445751416</v>
          </cell>
          <cell r="CP249">
            <v>0.15282548616977651</v>
          </cell>
          <cell r="CQ249">
            <v>0.15303960763238988</v>
          </cell>
          <cell r="CR249">
            <v>0.1310287695803562</v>
          </cell>
          <cell r="CS249">
            <v>0.12491132868937137</v>
          </cell>
        </row>
        <row r="250">
          <cell r="B250" t="str">
            <v>Sales - % FX: Chilean Peso</v>
          </cell>
          <cell r="C250" t="str">
            <v>SALES_FX_CLP</v>
          </cell>
        </row>
        <row r="251">
          <cell r="B251" t="str">
            <v>Sales - % FX: Venezuelan bolivar</v>
          </cell>
          <cell r="C251" t="str">
            <v>SALES_FX_VEF</v>
          </cell>
          <cell r="G251">
            <v>2.8229076590993146E-2</v>
          </cell>
          <cell r="H251">
            <v>0.1603548012729577</v>
          </cell>
          <cell r="I251">
            <v>0.15495373206754623</v>
          </cell>
          <cell r="J251">
            <v>9.6372988439592341E-2</v>
          </cell>
          <cell r="K251">
            <v>0.1165111854592166</v>
          </cell>
          <cell r="L251">
            <v>0.14634890351910637</v>
          </cell>
          <cell r="M251">
            <v>0.17895350123748413</v>
          </cell>
          <cell r="N251">
            <v>0.10425959487928976</v>
          </cell>
          <cell r="O251">
            <v>6.2140677287352307E-2</v>
          </cell>
          <cell r="P251">
            <v>4.3936731107205626E-2</v>
          </cell>
          <cell r="Q251">
            <v>4.4707379072124027E-2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8.9353573004358741E-2</v>
          </cell>
          <cell r="AD251">
            <v>0.13029944110291244</v>
          </cell>
          <cell r="AE251">
            <v>0.165678739671035</v>
          </cell>
          <cell r="AF251">
            <v>0.15182695914717506</v>
          </cell>
          <cell r="AG251">
            <v>0.19104654299395279</v>
          </cell>
          <cell r="AH251">
            <v>0.19694701223769781</v>
          </cell>
          <cell r="AI251">
            <v>0.17852044111800561</v>
          </cell>
          <cell r="AJ251">
            <v>0.17458447429168747</v>
          </cell>
          <cell r="AK251">
            <v>8.7337516011358085E-2</v>
          </cell>
          <cell r="AL251">
            <v>7.5656473907508015E-2</v>
          </cell>
          <cell r="AM251">
            <v>8.5090798608753765E-2</v>
          </cell>
          <cell r="AN251">
            <v>0.10298745457171761</v>
          </cell>
          <cell r="AO251">
            <v>0.11521260006883279</v>
          </cell>
          <cell r="AP251">
            <v>0.11016091072929322</v>
          </cell>
          <cell r="AQ251">
            <v>0.10428267339462448</v>
          </cell>
          <cell r="AR251">
            <v>0.11081696283575919</v>
          </cell>
          <cell r="AS251">
            <v>0.13621249121891207</v>
          </cell>
          <cell r="AT251">
            <v>0.13425015757259784</v>
          </cell>
          <cell r="AU251">
            <v>0.13976531621546018</v>
          </cell>
          <cell r="AV251">
            <v>0.14612861056452733</v>
          </cell>
          <cell r="AW251">
            <v>0.16195726947935682</v>
          </cell>
          <cell r="AX251">
            <v>0.1472907371508333</v>
          </cell>
          <cell r="AY251">
            <v>0.15656101526607322</v>
          </cell>
          <cell r="AZ251">
            <v>0.1869180970972342</v>
          </cell>
          <cell r="BA251">
            <v>0.2144920398266448</v>
          </cell>
          <cell r="BB251">
            <v>0.16776042610133363</v>
          </cell>
          <cell r="BC251">
            <v>0.1255330988547449</v>
          </cell>
          <cell r="BD251">
            <v>6.2704610700538232E-2</v>
          </cell>
          <cell r="BE251">
            <v>7.9568866630978827E-2</v>
          </cell>
          <cell r="BF251">
            <v>9.3880859111171153E-2</v>
          </cell>
          <cell r="BG251">
            <v>3.702839664580012E-2</v>
          </cell>
          <cell r="BH251">
            <v>5.2656234249085332E-2</v>
          </cell>
          <cell r="BI251">
            <v>6.6429851935462442E-2</v>
          </cell>
          <cell r="BJ251">
            <v>7.6762037683182141E-2</v>
          </cell>
          <cell r="BK251">
            <v>3.7065977439842919E-2</v>
          </cell>
          <cell r="BL251">
            <v>2.9889927094569127E-2</v>
          </cell>
          <cell r="BM251">
            <v>4.1752024192761694E-2</v>
          </cell>
          <cell r="BN251">
            <v>5.3372868791697545E-2</v>
          </cell>
          <cell r="BO251">
            <v>5.0017611835153228E-2</v>
          </cell>
          <cell r="BP251">
            <v>3.2131147540983604E-2</v>
          </cell>
          <cell r="BQ251">
            <v>4.4680084562345179E-2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</row>
        <row r="252">
          <cell r="B252" t="str">
            <v>Sales - % FX: Other Currency</v>
          </cell>
          <cell r="C252" t="str">
            <v>SALES_FX_OTH</v>
          </cell>
          <cell r="G252">
            <v>0.28418901500770488</v>
          </cell>
          <cell r="H252">
            <v>0.24676185581621479</v>
          </cell>
          <cell r="I252">
            <v>0.15376971382989091</v>
          </cell>
          <cell r="J252">
            <v>6.5347744003464436E-2</v>
          </cell>
          <cell r="K252">
            <v>6.425149898409066E-2</v>
          </cell>
          <cell r="L252">
            <v>6.3663995947510932E-2</v>
          </cell>
          <cell r="M252">
            <v>5.6413989060212666E-2</v>
          </cell>
          <cell r="N252">
            <v>6.567031950193658E-2</v>
          </cell>
          <cell r="O252">
            <v>5.4080801292526015E-2</v>
          </cell>
          <cell r="P252">
            <v>5.1866659718899699E-2</v>
          </cell>
          <cell r="Q252">
            <v>4.9931828212025353E-2</v>
          </cell>
          <cell r="R252">
            <v>6.1000116000175075E-2</v>
          </cell>
          <cell r="S252">
            <v>4.5002120790101019E-2</v>
          </cell>
          <cell r="T252">
            <v>5.6380746023936279E-2</v>
          </cell>
          <cell r="U252">
            <v>6.4565368901417286E-2</v>
          </cell>
          <cell r="V252">
            <v>7.1189911228225156E-2</v>
          </cell>
          <cell r="W252">
            <v>9.6271336404273322E-2</v>
          </cell>
          <cell r="X252">
            <v>0.10666758881822669</v>
          </cell>
          <cell r="Z252">
            <v>0.26553779171056535</v>
          </cell>
          <cell r="AA252">
            <v>0.2799235430358723</v>
          </cell>
          <cell r="AB252">
            <v>0.32749795724848929</v>
          </cell>
          <cell r="AC252">
            <v>0.26189623801005935</v>
          </cell>
          <cell r="AD252">
            <v>0.23373316140056088</v>
          </cell>
          <cell r="AE252">
            <v>0.22482468710101111</v>
          </cell>
          <cell r="AF252">
            <v>0.25480122113300585</v>
          </cell>
          <cell r="AG252">
            <v>0.27092629930535495</v>
          </cell>
          <cell r="AH252">
            <v>0.25504477515523938</v>
          </cell>
          <cell r="AI252">
            <v>0.29680839221766264</v>
          </cell>
          <cell r="AJ252">
            <v>5.7827843228428932E-2</v>
          </cell>
          <cell r="AK252">
            <v>6.6674458853112406E-2</v>
          </cell>
          <cell r="AL252">
            <v>7.1545238565542846E-2</v>
          </cell>
          <cell r="AM252">
            <v>5.9781836073362404E-2</v>
          </cell>
          <cell r="AN252">
            <v>6.409345271174538E-2</v>
          </cell>
          <cell r="AO252">
            <v>6.659537865825027E-2</v>
          </cell>
          <cell r="AP252">
            <v>6.7552512649433849E-2</v>
          </cell>
          <cell r="AQ252">
            <v>6.4128538433420479E-2</v>
          </cell>
          <cell r="AR252">
            <v>6.2988103710896803E-2</v>
          </cell>
          <cell r="AS252">
            <v>6.31965157309341E-2</v>
          </cell>
          <cell r="AT252">
            <v>6.7228499052128354E-2</v>
          </cell>
          <cell r="AU252">
            <v>6.317652596219181E-2</v>
          </cell>
          <cell r="AV252">
            <v>6.1607619308149508E-2</v>
          </cell>
          <cell r="AW252">
            <v>6.3132440962040737E-2</v>
          </cell>
          <cell r="AX252">
            <v>6.2481560732773112E-2</v>
          </cell>
          <cell r="AY252">
            <v>5.9539094019257832E-2</v>
          </cell>
          <cell r="AZ252">
            <v>5.2893382657771548E-2</v>
          </cell>
          <cell r="BA252">
            <v>5.2398165638517957E-2</v>
          </cell>
          <cell r="BB252">
            <v>6.5406078378438481E-2</v>
          </cell>
          <cell r="BC252">
            <v>7.0234247035924957E-2</v>
          </cell>
          <cell r="BD252">
            <v>6.5433331331326561E-2</v>
          </cell>
          <cell r="BE252">
            <v>6.2347499202576206E-2</v>
          </cell>
          <cell r="BF252">
            <v>5.9435364041604766E-2</v>
          </cell>
          <cell r="BG252">
            <v>5.7752375027541158E-2</v>
          </cell>
          <cell r="BH252">
            <v>4.9809951316702294E-2</v>
          </cell>
          <cell r="BI252">
            <v>5.0544452559590836E-2</v>
          </cell>
          <cell r="BJ252">
            <v>5.5382858592907369E-2</v>
          </cell>
          <cell r="BK252">
            <v>5.0810442587806204E-2</v>
          </cell>
          <cell r="BL252">
            <v>4.7854206465754334E-2</v>
          </cell>
          <cell r="BM252">
            <v>5.4141059408838177E-2</v>
          </cell>
          <cell r="BN252">
            <v>4.7442550037064435E-2</v>
          </cell>
          <cell r="BO252">
            <v>4.8608665022895181E-2</v>
          </cell>
          <cell r="BP252">
            <v>5.1803278688524745E-2</v>
          </cell>
          <cell r="BQ252">
            <v>5.1262430916082735E-2</v>
          </cell>
          <cell r="BR252">
            <v>5.550882308957672E-2</v>
          </cell>
          <cell r="BS252">
            <v>6.5263867230012873E-2</v>
          </cell>
          <cell r="BT252">
            <v>6.1295143843887012E-2</v>
          </cell>
          <cell r="BU252">
            <v>6.1532315154233741E-2</v>
          </cell>
          <cell r="BV252">
            <v>4.8650188910230652E-2</v>
          </cell>
          <cell r="BW252">
            <v>4.784664424237306E-2</v>
          </cell>
          <cell r="BX252">
            <v>4.232452394653019E-2</v>
          </cell>
          <cell r="BY252">
            <v>4.2533343418299063E-2</v>
          </cell>
          <cell r="BZ252">
            <v>4.1429800441962761E-2</v>
          </cell>
          <cell r="CA252">
            <v>5.4611444620654814E-2</v>
          </cell>
          <cell r="CB252">
            <v>6.2606373033635476E-2</v>
          </cell>
          <cell r="CC252">
            <v>5.9663745456956518E-2</v>
          </cell>
          <cell r="CD252">
            <v>5.947661162138973E-2</v>
          </cell>
          <cell r="CE252">
            <v>7.4890030832476806E-2</v>
          </cell>
          <cell r="CF252">
            <v>5.9343121652672748E-2</v>
          </cell>
          <cell r="CG252">
            <v>6.4159086450600422E-2</v>
          </cell>
          <cell r="CH252">
            <v>5.0711743772241968E-2</v>
          </cell>
          <cell r="CI252">
            <v>7.5359499432526955E-2</v>
          </cell>
          <cell r="CJ252">
            <v>8.2383956017021864E-2</v>
          </cell>
          <cell r="CK252">
            <v>7.2440942442696832E-2</v>
          </cell>
          <cell r="CL252">
            <v>6.9003088785194566E-2</v>
          </cell>
          <cell r="CM252">
            <v>0.10554348886141185</v>
          </cell>
          <cell r="CN252">
            <v>0.11310739197441233</v>
          </cell>
          <cell r="CO252">
            <v>9.3238866916458774E-2</v>
          </cell>
          <cell r="CP252">
            <v>8.0433759750359379E-2</v>
          </cell>
          <cell r="CQ252">
            <v>0.11679181625494239</v>
          </cell>
          <cell r="CR252">
            <v>0.12360005641822713</v>
          </cell>
          <cell r="CS252">
            <v>0.10197275391968652</v>
          </cell>
        </row>
        <row r="253">
          <cell r="A253" t="str">
            <v>Items to be removed</v>
          </cell>
        </row>
        <row r="254">
          <cell r="B254" t="str">
            <v>Sales - Total % Americas</v>
          </cell>
          <cell r="C254" t="str">
            <v>SALES_TOT_AM</v>
          </cell>
          <cell r="G254">
            <v>1</v>
          </cell>
          <cell r="H254">
            <v>1</v>
          </cell>
          <cell r="I254">
            <v>1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W254">
            <v>1</v>
          </cell>
          <cell r="X254">
            <v>1</v>
          </cell>
          <cell r="Z254">
            <v>1</v>
          </cell>
          <cell r="AA254">
            <v>1</v>
          </cell>
          <cell r="AB254">
            <v>1</v>
          </cell>
          <cell r="AC254">
            <v>1</v>
          </cell>
          <cell r="AD254">
            <v>1</v>
          </cell>
          <cell r="AE254">
            <v>1</v>
          </cell>
          <cell r="AF254">
            <v>1</v>
          </cell>
          <cell r="AG254">
            <v>1</v>
          </cell>
          <cell r="AH254">
            <v>1</v>
          </cell>
          <cell r="AI254">
            <v>1</v>
          </cell>
          <cell r="AJ254">
            <v>1</v>
          </cell>
          <cell r="AK254">
            <v>1</v>
          </cell>
          <cell r="AL254">
            <v>1</v>
          </cell>
          <cell r="AM254">
            <v>1</v>
          </cell>
          <cell r="AN254">
            <v>1</v>
          </cell>
          <cell r="AO254">
            <v>1</v>
          </cell>
          <cell r="AP254">
            <v>1</v>
          </cell>
          <cell r="AQ254">
            <v>1</v>
          </cell>
          <cell r="AR254">
            <v>1</v>
          </cell>
          <cell r="AS254">
            <v>1</v>
          </cell>
          <cell r="AT254">
            <v>1</v>
          </cell>
          <cell r="AU254">
            <v>1</v>
          </cell>
          <cell r="AV254">
            <v>1</v>
          </cell>
          <cell r="AW254">
            <v>1</v>
          </cell>
          <cell r="AX254">
            <v>1</v>
          </cell>
          <cell r="AY254">
            <v>1</v>
          </cell>
          <cell r="AZ254">
            <v>1</v>
          </cell>
          <cell r="BA254">
            <v>1</v>
          </cell>
          <cell r="BB254">
            <v>1</v>
          </cell>
          <cell r="BC254">
            <v>1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1</v>
          </cell>
          <cell r="BK254">
            <v>1</v>
          </cell>
          <cell r="BL254">
            <v>1</v>
          </cell>
          <cell r="BM254">
            <v>1</v>
          </cell>
          <cell r="BN254">
            <v>1</v>
          </cell>
          <cell r="BO254">
            <v>1</v>
          </cell>
          <cell r="BP254">
            <v>1</v>
          </cell>
          <cell r="BQ254">
            <v>1</v>
          </cell>
          <cell r="BR254">
            <v>1</v>
          </cell>
          <cell r="BS254">
            <v>1</v>
          </cell>
          <cell r="BT254">
            <v>1</v>
          </cell>
          <cell r="BU254">
            <v>1</v>
          </cell>
          <cell r="BV254">
            <v>1</v>
          </cell>
          <cell r="BW254">
            <v>1</v>
          </cell>
          <cell r="BX254">
            <v>1</v>
          </cell>
          <cell r="BY254">
            <v>1</v>
          </cell>
          <cell r="BZ254">
            <v>1</v>
          </cell>
          <cell r="CA254">
            <v>1</v>
          </cell>
          <cell r="CB254">
            <v>1</v>
          </cell>
          <cell r="CC254">
            <v>1</v>
          </cell>
          <cell r="CD254">
            <v>1</v>
          </cell>
          <cell r="CE254">
            <v>1</v>
          </cell>
          <cell r="CF254">
            <v>1</v>
          </cell>
          <cell r="CG254">
            <v>1</v>
          </cell>
          <cell r="CH254">
            <v>1</v>
          </cell>
          <cell r="CI254">
            <v>1</v>
          </cell>
          <cell r="CJ254">
            <v>1</v>
          </cell>
          <cell r="CK254">
            <v>1</v>
          </cell>
          <cell r="CL254">
            <v>1</v>
          </cell>
          <cell r="CM254">
            <v>1</v>
          </cell>
          <cell r="CN254">
            <v>1</v>
          </cell>
          <cell r="CO254">
            <v>1</v>
          </cell>
          <cell r="CP254">
            <v>1</v>
          </cell>
          <cell r="CQ254">
            <v>1</v>
          </cell>
          <cell r="CR254">
            <v>1</v>
          </cell>
          <cell r="CS254">
            <v>1</v>
          </cell>
        </row>
        <row r="255">
          <cell r="B255" t="str">
            <v>Sales - % Other Americas</v>
          </cell>
          <cell r="C255" t="str">
            <v>SALES_OTH_AM</v>
          </cell>
        </row>
        <row r="256">
          <cell r="B256" t="str">
            <v>Sales - Total % EMEA</v>
          </cell>
          <cell r="C256" t="str">
            <v>SALES_TOT_EMEA</v>
          </cell>
        </row>
        <row r="257">
          <cell r="B257" t="str">
            <v>Sales - % Western Europe-Ex UK</v>
          </cell>
          <cell r="C257" t="str">
            <v>SALES_EU_EX_UK</v>
          </cell>
        </row>
        <row r="258">
          <cell r="B258" t="str">
            <v>Sales - % Central &amp; Eastern Europe</v>
          </cell>
          <cell r="C258" t="str">
            <v>SALES_CEE</v>
          </cell>
        </row>
        <row r="259">
          <cell r="B259" t="str">
            <v>Sales - % Middle East</v>
          </cell>
          <cell r="C259" t="str">
            <v>SALES_ME</v>
          </cell>
        </row>
        <row r="260">
          <cell r="B260" t="str">
            <v>Sales - % Total Africa</v>
          </cell>
          <cell r="C260" t="str">
            <v>SALES_TOT_AFRICA</v>
          </cell>
        </row>
        <row r="261">
          <cell r="B261" t="str">
            <v>Sales - % Other EMEA</v>
          </cell>
          <cell r="C261" t="str">
            <v>SALES_OTH_EMEA</v>
          </cell>
        </row>
        <row r="262">
          <cell r="B262" t="str">
            <v>Sales - Total % Asia (incl Australia &amp; New Zealand)</v>
          </cell>
          <cell r="C262" t="str">
            <v>SALES_TOT_ASIA</v>
          </cell>
        </row>
        <row r="263">
          <cell r="B263" t="str">
            <v>Sales - % Other Asia</v>
          </cell>
          <cell r="C263" t="str">
            <v>SALES_OTH_AEJ</v>
          </cell>
        </row>
        <row r="264">
          <cell r="A264" t="str">
            <v>Analyst Defined Items</v>
          </cell>
        </row>
        <row r="265">
          <cell r="B265" t="str">
            <v>Foreign exchange</v>
          </cell>
        </row>
        <row r="266">
          <cell r="B266" t="str">
            <v>Segment Revenue Name 1</v>
          </cell>
        </row>
        <row r="267">
          <cell r="B267" t="str">
            <v>Segment Revenue Name 2</v>
          </cell>
        </row>
        <row r="268">
          <cell r="B268" t="str">
            <v>Segment Revenue Name 3</v>
          </cell>
        </row>
        <row r="269">
          <cell r="B269" t="str">
            <v>Segment Revenue Name 4</v>
          </cell>
        </row>
        <row r="270">
          <cell r="B270" t="str">
            <v>Segment Revenue Value 1</v>
          </cell>
          <cell r="D270" t="str">
            <v>USD</v>
          </cell>
        </row>
        <row r="271">
          <cell r="B271" t="str">
            <v>Segment Revenue Value 2</v>
          </cell>
          <cell r="D271" t="str">
            <v>USD</v>
          </cell>
        </row>
        <row r="272">
          <cell r="B272" t="str">
            <v>Segment Revenue Value 3</v>
          </cell>
          <cell r="D272" t="str">
            <v>USD</v>
          </cell>
        </row>
        <row r="273">
          <cell r="B273" t="str">
            <v>Segment Revenue Value 4</v>
          </cell>
          <cell r="D273" t="str">
            <v>USD</v>
          </cell>
        </row>
        <row r="274">
          <cell r="B274" t="str">
            <v>Total Policies-in-Force, Sequential % (Homeowners)</v>
          </cell>
        </row>
        <row r="275">
          <cell r="A275" t="str">
            <v>Security: MercadoLibre Inc.</v>
          </cell>
        </row>
        <row r="276">
          <cell r="A276" t="str">
            <v>Reference Data</v>
          </cell>
        </row>
        <row r="277">
          <cell r="B277" t="str">
            <v>Ticker</v>
          </cell>
          <cell r="C277" t="str">
            <v>Ticker</v>
          </cell>
          <cell r="E277" t="str">
            <v>MELI</v>
          </cell>
        </row>
        <row r="278">
          <cell r="B278" t="str">
            <v>Security Name</v>
          </cell>
          <cell r="C278" t="str">
            <v>Security Name</v>
          </cell>
          <cell r="E278" t="str">
            <v>MercadoLibre Inc.</v>
          </cell>
        </row>
        <row r="279">
          <cell r="B279" t="str">
            <v>Interim Type</v>
          </cell>
          <cell r="C279" t="str">
            <v>Interim Type</v>
          </cell>
          <cell r="E279" t="str">
            <v>Q</v>
          </cell>
        </row>
        <row r="280">
          <cell r="B280" t="str">
            <v>Publishing Currency</v>
          </cell>
          <cell r="C280" t="str">
            <v>PUB_CURRENCY_ISO</v>
          </cell>
          <cell r="E280" t="str">
            <v>USD</v>
          </cell>
        </row>
        <row r="281">
          <cell r="B281" t="str">
            <v>Pricing Currency</v>
          </cell>
          <cell r="C281" t="str">
            <v>PRICE_CURRENCY_ISO</v>
          </cell>
          <cell r="E281" t="str">
            <v>USD</v>
          </cell>
        </row>
        <row r="282">
          <cell r="B282" t="str">
            <v>Reporting Currency</v>
          </cell>
          <cell r="C282" t="str">
            <v>CURRENCY_ISO</v>
          </cell>
          <cell r="E282" t="str">
            <v>USD</v>
          </cell>
        </row>
        <row r="283">
          <cell r="A283" t="str">
            <v>General Information</v>
          </cell>
        </row>
        <row r="284">
          <cell r="B284" t="str">
            <v>Americas Investment List</v>
          </cell>
          <cell r="C284" t="str">
            <v>AMER_LIST</v>
          </cell>
          <cell r="E284" t="str">
            <v>Buy</v>
          </cell>
        </row>
        <row r="285">
          <cell r="B285" t="str">
            <v>Americas Conviction List</v>
          </cell>
          <cell r="C285" t="str">
            <v>AMER_CONVICTION</v>
          </cell>
        </row>
        <row r="286">
          <cell r="B286" t="str">
            <v>Legal rating</v>
          </cell>
          <cell r="C286" t="str">
            <v>LEGAL_RATING</v>
          </cell>
        </row>
        <row r="287">
          <cell r="B287" t="str">
            <v>Target price</v>
          </cell>
          <cell r="C287" t="str">
            <v>TARGET_PRICE</v>
          </cell>
          <cell r="D287" t="str">
            <v>USD</v>
          </cell>
          <cell r="E287">
            <v>1630</v>
          </cell>
        </row>
        <row r="288">
          <cell r="B288" t="str">
            <v>Target price period</v>
          </cell>
          <cell r="C288" t="str">
            <v>TP_PERIOD</v>
          </cell>
          <cell r="E288" t="str">
            <v>12 months</v>
          </cell>
        </row>
        <row r="289">
          <cell r="B289" t="str">
            <v>Fundamental value</v>
          </cell>
          <cell r="C289" t="str">
            <v>TARGET_PRICE_FUNDAMENTAL</v>
          </cell>
          <cell r="D289" t="str">
            <v>USD</v>
          </cell>
        </row>
        <row r="290">
          <cell r="B290" t="str">
            <v>M&amp;A value</v>
          </cell>
          <cell r="C290" t="str">
            <v>TARGET_PRICE_MA</v>
          </cell>
          <cell r="D290" t="str">
            <v>USD</v>
          </cell>
        </row>
        <row r="291">
          <cell r="B291" t="str">
            <v>Current shares outstanding (mn)</v>
          </cell>
          <cell r="C291" t="str">
            <v>NUM_SH</v>
          </cell>
          <cell r="E291">
            <v>50.408754000000002</v>
          </cell>
        </row>
        <row r="292">
          <cell r="B292" t="str">
            <v>Free float</v>
          </cell>
          <cell r="C292" t="str">
            <v>FREE_FLOAT</v>
          </cell>
        </row>
        <row r="293">
          <cell r="A293" t="str">
            <v>Publishing Items</v>
          </cell>
        </row>
        <row r="294">
          <cell r="B294" t="str">
            <v>Book value per share, BVPS (Pub)</v>
          </cell>
          <cell r="C294" t="str">
            <v>BVPS_PUB</v>
          </cell>
          <cell r="D294" t="str">
            <v>USD</v>
          </cell>
          <cell r="G294">
            <v>3.2934122257246474</v>
          </cell>
          <cell r="H294">
            <v>2.1054456632399976</v>
          </cell>
          <cell r="I294">
            <v>2.5872170023780616</v>
          </cell>
          <cell r="J294">
            <v>3.8894356376672401</v>
          </cell>
          <cell r="K294">
            <v>4.9652857423246655</v>
          </cell>
          <cell r="L294">
            <v>6.5645418214169311</v>
          </cell>
          <cell r="M294">
            <v>7.7794331150384046</v>
          </cell>
          <cell r="N294">
            <v>8.0578782826262625</v>
          </cell>
          <cell r="O294">
            <v>7.6878867069165251</v>
          </cell>
          <cell r="P294">
            <v>9.7119710765395837</v>
          </cell>
          <cell r="Q294">
            <v>7.3776822366479715</v>
          </cell>
          <cell r="R294">
            <v>7.6300479629826778</v>
          </cell>
          <cell r="S294">
            <v>43.939358310222765</v>
          </cell>
          <cell r="T294">
            <v>163.5225742574269</v>
          </cell>
          <cell r="U294">
            <v>31.065427237597238</v>
          </cell>
          <cell r="V294">
            <v>36.896729760002501</v>
          </cell>
          <cell r="W294">
            <v>47.0501611352014</v>
          </cell>
          <cell r="X294">
            <v>62.478523106909805</v>
          </cell>
          <cell r="Z294">
            <v>0</v>
          </cell>
          <cell r="AA294">
            <v>1.9638072537670932</v>
          </cell>
          <cell r="AB294">
            <v>4.1026202723948337</v>
          </cell>
          <cell r="AC294">
            <v>2.6548478962817401</v>
          </cell>
          <cell r="AD294">
            <v>2.2073825457800984</v>
          </cell>
          <cell r="AE294">
            <v>2.2757768185221896</v>
          </cell>
          <cell r="AF294">
            <v>2.228078110492266</v>
          </cell>
          <cell r="AG294">
            <v>2.1053453515591563</v>
          </cell>
          <cell r="AH294">
            <v>2.158780547468313</v>
          </cell>
          <cell r="AI294">
            <v>2.4116083204447794</v>
          </cell>
          <cell r="AJ294">
            <v>2.6828964939313917</v>
          </cell>
          <cell r="AK294">
            <v>2.5870308089666811</v>
          </cell>
          <cell r="AL294">
            <v>2.7917668789549648</v>
          </cell>
          <cell r="AM294">
            <v>3.028972878461742</v>
          </cell>
          <cell r="AN294">
            <v>3.5371612970652491</v>
          </cell>
          <cell r="AO294">
            <v>3.8892907181126048</v>
          </cell>
          <cell r="AP294">
            <v>4.1481335083837356</v>
          </cell>
          <cell r="AQ294">
            <v>4.4778592122342431</v>
          </cell>
          <cell r="AR294">
            <v>4.6317023227110363</v>
          </cell>
          <cell r="AS294">
            <v>4.9647216975927044</v>
          </cell>
          <cell r="AT294">
            <v>5.3837823669076341</v>
          </cell>
          <cell r="AU294">
            <v>5.6142449533540439</v>
          </cell>
          <cell r="AV294">
            <v>6.0727215557484824</v>
          </cell>
          <cell r="AW294">
            <v>6.5641978776146539</v>
          </cell>
          <cell r="AX294">
            <v>6.795035070626688</v>
          </cell>
          <cell r="AY294">
            <v>6.9963572763695563</v>
          </cell>
          <cell r="AZ294">
            <v>7.3426728185871593</v>
          </cell>
          <cell r="BA294">
            <v>7.7793841645264035</v>
          </cell>
          <cell r="BB294">
            <v>7.9238416912416332</v>
          </cell>
          <cell r="BC294">
            <v>7.5761245535638961</v>
          </cell>
          <cell r="BD294">
            <v>7.7195752754932681</v>
          </cell>
          <cell r="BE294">
            <v>8.0578698465322134</v>
          </cell>
          <cell r="BF294">
            <v>7.499142492155034</v>
          </cell>
          <cell r="BG294">
            <v>7.8009788417391217</v>
          </cell>
          <cell r="BH294">
            <v>8.231496537853193</v>
          </cell>
          <cell r="BI294">
            <v>7.6878184682163591</v>
          </cell>
          <cell r="BJ294">
            <v>7.8415167937418042</v>
          </cell>
          <cell r="BK294">
            <v>8.1665748770793662</v>
          </cell>
          <cell r="BL294">
            <v>8.8381804964207422</v>
          </cell>
          <cell r="BM294">
            <v>9.7119525380842102</v>
          </cell>
          <cell r="BN294">
            <v>10.548955873203676</v>
          </cell>
          <cell r="BO294">
            <v>10.19491697919287</v>
          </cell>
          <cell r="BP294">
            <v>8.8808746373538057</v>
          </cell>
          <cell r="BQ294">
            <v>7.3776822366480026</v>
          </cell>
          <cell r="BR294">
            <v>5.7264967175123944</v>
          </cell>
          <cell r="BS294">
            <v>3.5042173260161089</v>
          </cell>
          <cell r="BT294">
            <v>7.6488618431491613</v>
          </cell>
          <cell r="BU294">
            <v>7.4486439010417467</v>
          </cell>
          <cell r="BV294">
            <v>48.93542804904876</v>
          </cell>
          <cell r="BW294">
            <v>45.512091936124044</v>
          </cell>
          <cell r="BX294">
            <v>43.15929809644674</v>
          </cell>
          <cell r="BY294">
            <v>41.881891008628997</v>
          </cell>
          <cell r="BZ294">
            <v>39.537553393480238</v>
          </cell>
          <cell r="CA294">
            <v>38.364381032341917</v>
          </cell>
          <cell r="CB294">
            <v>36.116082993054057</v>
          </cell>
          <cell r="CC294">
            <v>33.183860980193309</v>
          </cell>
          <cell r="CD294">
            <v>-0.60998431001745257</v>
          </cell>
          <cell r="CE294">
            <v>1.6256411620126492</v>
          </cell>
          <cell r="CF294">
            <v>2.4738826452121274</v>
          </cell>
          <cell r="CG294">
            <v>30.628877418051026</v>
          </cell>
          <cell r="CH294">
            <v>31.519105646071548</v>
          </cell>
          <cell r="CI294">
            <v>33.761748109468741</v>
          </cell>
          <cell r="CJ294">
            <v>36.22703099360703</v>
          </cell>
          <cell r="CK294">
            <v>36.837938101047548</v>
          </cell>
          <cell r="CL294">
            <v>39.290728245498343</v>
          </cell>
          <cell r="CM294">
            <v>41.934532344742223</v>
          </cell>
          <cell r="CN294">
            <v>44.703521968921507</v>
          </cell>
          <cell r="CO294">
            <v>47.050161135201193</v>
          </cell>
          <cell r="CP294">
            <v>50.599153931733646</v>
          </cell>
          <cell r="CQ294">
            <v>54.44808334029365</v>
          </cell>
          <cell r="CR294">
            <v>58.59102517773438</v>
          </cell>
          <cell r="CS294">
            <v>62.478523106909691</v>
          </cell>
        </row>
        <row r="295">
          <cell r="B295" t="str">
            <v>DPS, dividend per share (Pub)</v>
          </cell>
          <cell r="C295" t="str">
            <v>DPS_PUB</v>
          </cell>
          <cell r="D295" t="str">
            <v>USD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0.23997869721847873</v>
          </cell>
          <cell r="L295">
            <v>0.40699160813572904</v>
          </cell>
          <cell r="M295">
            <v>0.53799566793821452</v>
          </cell>
          <cell r="N295">
            <v>0.6409937763267155</v>
          </cell>
          <cell r="O295">
            <v>0.47500938493382738</v>
          </cell>
          <cell r="P295">
            <v>0.55300083878900541</v>
          </cell>
          <cell r="Q295">
            <v>0.60003581735539935</v>
          </cell>
          <cell r="R295">
            <v>0.15010822009740796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7.9993893246554246E-2</v>
          </cell>
          <cell r="AR295">
            <v>8.0003076573490053E-2</v>
          </cell>
          <cell r="AS295">
            <v>7.9990388538331958E-2</v>
          </cell>
          <cell r="AT295">
            <v>7.9990319694490497E-2</v>
          </cell>
          <cell r="AU295">
            <v>0.10900514015873247</v>
          </cell>
          <cell r="AV295">
            <v>0.10899488015556701</v>
          </cell>
          <cell r="AW295">
            <v>0.1090033695650735</v>
          </cell>
          <cell r="AX295">
            <v>0.10899827312427385</v>
          </cell>
          <cell r="AY295">
            <v>0.14300259774568511</v>
          </cell>
          <cell r="AZ295">
            <v>0.14300001315880875</v>
          </cell>
          <cell r="BA295">
            <v>0.14299960507832532</v>
          </cell>
          <cell r="BB295">
            <v>0.1429981493087247</v>
          </cell>
          <cell r="BC295">
            <v>0.16600013747384001</v>
          </cell>
          <cell r="BD295">
            <v>0.16519603753164053</v>
          </cell>
          <cell r="BE295">
            <v>0.16680297698843807</v>
          </cell>
          <cell r="BF295">
            <v>0.16600944215505167</v>
          </cell>
          <cell r="BG295">
            <v>0.10300354999877927</v>
          </cell>
          <cell r="BH295">
            <v>0.10300354999877927</v>
          </cell>
          <cell r="BI295">
            <v>0.10300007185998852</v>
          </cell>
          <cell r="BJ295">
            <v>0.10299640618861199</v>
          </cell>
          <cell r="BK295">
            <v>0.1500096779341584</v>
          </cell>
          <cell r="BL295">
            <v>0.14998638618208471</v>
          </cell>
          <cell r="BM295">
            <v>0.15000903247321887</v>
          </cell>
          <cell r="BN295">
            <v>0.1500089934060245</v>
          </cell>
          <cell r="BO295">
            <v>0.14998630805951188</v>
          </cell>
          <cell r="BP295">
            <v>0.15000895433885042</v>
          </cell>
          <cell r="BQ295">
            <v>0.15003160061818907</v>
          </cell>
          <cell r="BR295">
            <v>0.15000895433885048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</row>
        <row r="296">
          <cell r="B296" t="str">
            <v>Special dividend per share</v>
          </cell>
          <cell r="C296" t="str">
            <v>DPS_SPECIAL_PUB</v>
          </cell>
          <cell r="D296" t="str">
            <v>USD</v>
          </cell>
        </row>
        <row r="297">
          <cell r="B297" t="str">
            <v>EBITDA (Pub)</v>
          </cell>
          <cell r="C297" t="str">
            <v>EBITDA_PUB</v>
          </cell>
          <cell r="D297" t="str">
            <v>USD</v>
          </cell>
          <cell r="G297">
            <v>22.868419000000021</v>
          </cell>
          <cell r="H297">
            <v>40.85960399999999</v>
          </cell>
          <cell r="I297">
            <v>59.927468999999967</v>
          </cell>
          <cell r="J297">
            <v>79.520211999999987</v>
          </cell>
          <cell r="K297">
            <v>107.03304210000005</v>
          </cell>
          <cell r="L297">
            <v>138.65786499999999</v>
          </cell>
          <cell r="M297">
            <v>165.41722300000001</v>
          </cell>
          <cell r="N297">
            <v>186.91344400000003</v>
          </cell>
          <cell r="O297">
            <v>173.08799999999991</v>
          </cell>
          <cell r="P297">
            <v>223.79299999999998</v>
          </cell>
          <cell r="Q297">
            <v>185.78700000000003</v>
          </cell>
          <cell r="R297">
            <v>-23.415000000000077</v>
          </cell>
          <cell r="S297">
            <v>-79.840999999999838</v>
          </cell>
          <cell r="T297">
            <v>259.68400000000003</v>
          </cell>
          <cell r="U297">
            <v>594.64499999999907</v>
          </cell>
          <cell r="V297">
            <v>1034.4300901843503</v>
          </cell>
          <cell r="W297">
            <v>1487.0655467194624</v>
          </cell>
          <cell r="X297">
            <v>2076.159418325728</v>
          </cell>
          <cell r="Z297">
            <v>3.5414200000000253</v>
          </cell>
          <cell r="AA297">
            <v>5.3694380000000024</v>
          </cell>
          <cell r="AB297">
            <v>6.8642389999999969</v>
          </cell>
          <cell r="AC297">
            <v>8.1943719999999995</v>
          </cell>
          <cell r="AD297">
            <v>7.2496519999999993</v>
          </cell>
          <cell r="AE297">
            <v>8.9611220000000014</v>
          </cell>
          <cell r="AF297">
            <v>12.631084999999997</v>
          </cell>
          <cell r="AG297">
            <v>12.017745000000003</v>
          </cell>
          <cell r="AH297">
            <v>7.7214035999999702</v>
          </cell>
          <cell r="AI297">
            <v>13.401113999999991</v>
          </cell>
          <cell r="AJ297">
            <v>19.996245000000009</v>
          </cell>
          <cell r="AK297">
            <v>18.808706399999998</v>
          </cell>
          <cell r="AL297">
            <v>16.451138999999998</v>
          </cell>
          <cell r="AM297">
            <v>20.055047000000005</v>
          </cell>
          <cell r="AN297">
            <v>20.717509</v>
          </cell>
          <cell r="AO297">
            <v>22.296517000000009</v>
          </cell>
          <cell r="AP297">
            <v>20.825099000000005</v>
          </cell>
          <cell r="AQ297">
            <v>23.316048999999996</v>
          </cell>
          <cell r="AR297">
            <v>31.90709600000001</v>
          </cell>
          <cell r="AS297">
            <v>30.984798100000006</v>
          </cell>
          <cell r="AT297">
            <v>26.938067999999998</v>
          </cell>
          <cell r="AU297">
            <v>33.975767000000005</v>
          </cell>
          <cell r="AV297">
            <v>36.068426000000002</v>
          </cell>
          <cell r="AW297">
            <v>41.675603999999993</v>
          </cell>
          <cell r="AX297">
            <v>31.192523000000001</v>
          </cell>
          <cell r="AY297">
            <v>38.284019000000008</v>
          </cell>
          <cell r="AZ297">
            <v>40.536430999999986</v>
          </cell>
          <cell r="BA297">
            <v>55.404249999999976</v>
          </cell>
          <cell r="BB297">
            <v>37.520186999999993</v>
          </cell>
          <cell r="BC297">
            <v>47.647067000000007</v>
          </cell>
          <cell r="BD297">
            <v>51.909079000000006</v>
          </cell>
          <cell r="BE297">
            <v>49.837111000000014</v>
          </cell>
          <cell r="BF297">
            <v>46.852000000000004</v>
          </cell>
          <cell r="BG297">
            <v>40.525999999999989</v>
          </cell>
          <cell r="BH297">
            <v>45.765999999999984</v>
          </cell>
          <cell r="BI297">
            <v>39.943999999999988</v>
          </cell>
          <cell r="BJ297">
            <v>36.740999999999993</v>
          </cell>
          <cell r="BK297">
            <v>52.829999999999984</v>
          </cell>
          <cell r="BL297">
            <v>61.229000000000035</v>
          </cell>
          <cell r="BM297">
            <v>72.992999999999981</v>
          </cell>
          <cell r="BN297">
            <v>72.316999999999993</v>
          </cell>
          <cell r="BO297">
            <v>42.942000000000007</v>
          </cell>
          <cell r="BP297">
            <v>38.412000000000006</v>
          </cell>
          <cell r="BQ297">
            <v>32.115999999999971</v>
          </cell>
          <cell r="BR297">
            <v>-18.31900000000001</v>
          </cell>
          <cell r="BS297">
            <v>-16.674000000000007</v>
          </cell>
          <cell r="BT297">
            <v>0.49699999999998568</v>
          </cell>
          <cell r="BU297">
            <v>11.081000000000012</v>
          </cell>
          <cell r="BV297">
            <v>25.833000000000013</v>
          </cell>
          <cell r="BW297">
            <v>4.7929999999999993</v>
          </cell>
          <cell r="BX297">
            <v>-62.382000000000012</v>
          </cell>
          <cell r="BY297">
            <v>-48.085000000000008</v>
          </cell>
          <cell r="BZ297">
            <v>-8.1439999999999593</v>
          </cell>
          <cell r="CA297">
            <v>149.09000000000003</v>
          </cell>
          <cell r="CB297">
            <v>111.30800000000002</v>
          </cell>
          <cell r="CC297">
            <v>7.4299999999999073</v>
          </cell>
          <cell r="CD297">
            <v>129.25999999999993</v>
          </cell>
          <cell r="CE297">
            <v>212.27399999999986</v>
          </cell>
          <cell r="CF297">
            <v>162.61400000000003</v>
          </cell>
          <cell r="CG297">
            <v>90.497000000000043</v>
          </cell>
          <cell r="CH297">
            <v>223</v>
          </cell>
          <cell r="CI297">
            <v>294.71359391130858</v>
          </cell>
          <cell r="CJ297">
            <v>324.97291606324848</v>
          </cell>
          <cell r="CK297">
            <v>191.74358020979179</v>
          </cell>
          <cell r="CL297">
            <v>348.19919464932968</v>
          </cell>
          <cell r="CM297">
            <v>374.76437414533007</v>
          </cell>
          <cell r="CN297">
            <v>394.48180169590489</v>
          </cell>
          <cell r="CO297">
            <v>369.62017622890016</v>
          </cell>
          <cell r="CP297">
            <v>477.65542627078275</v>
          </cell>
          <cell r="CQ297">
            <v>514.91349723521307</v>
          </cell>
          <cell r="CR297">
            <v>548.45523659034234</v>
          </cell>
          <cell r="CS297">
            <v>535.13525822939096</v>
          </cell>
        </row>
        <row r="298">
          <cell r="B298" t="str">
            <v>EPS (Pub)</v>
          </cell>
          <cell r="C298" t="str">
            <v>EPS_PUB</v>
          </cell>
          <cell r="D298" t="str">
            <v>USD</v>
          </cell>
          <cell r="G298">
            <v>0.35044701130501105</v>
          </cell>
          <cell r="H298">
            <v>0.42394821593816451</v>
          </cell>
          <cell r="I298">
            <v>0.75239441612512914</v>
          </cell>
          <cell r="J298">
            <v>1.268972168771467</v>
          </cell>
          <cell r="K298">
            <v>1.7393768114511257</v>
          </cell>
          <cell r="L298">
            <v>2.2933432468301636</v>
          </cell>
          <cell r="M298">
            <v>2.6631223870551799</v>
          </cell>
          <cell r="N298">
            <v>1.6438007004951891</v>
          </cell>
          <cell r="O298">
            <v>2.3941291935506106</v>
          </cell>
          <cell r="P298">
            <v>3.3825470856661175</v>
          </cell>
          <cell r="Q298">
            <v>2.214353193727769</v>
          </cell>
          <cell r="R298">
            <v>-0.82752141807021051</v>
          </cell>
          <cell r="S298">
            <v>-3.629999999999995</v>
          </cell>
          <cell r="T298">
            <v>-6.999999999999984E-2</v>
          </cell>
          <cell r="U298">
            <v>1.6900000000000093</v>
          </cell>
          <cell r="V298">
            <v>6.6156354470283683</v>
          </cell>
          <cell r="W298">
            <v>10.212223034153666</v>
          </cell>
          <cell r="X298">
            <v>15.428361971708501</v>
          </cell>
          <cell r="Z298">
            <v>7.8953939753350341E-2</v>
          </cell>
          <cell r="AA298">
            <v>4.3189301020626354E-2</v>
          </cell>
          <cell r="AB298">
            <v>0.13368513978494406</v>
          </cell>
          <cell r="AC298">
            <v>0.15413614078639382</v>
          </cell>
          <cell r="AD298">
            <v>4.8229123376424175E-2</v>
          </cell>
          <cell r="AE298">
            <v>6.6422892517115251E-2</v>
          </cell>
          <cell r="AF298">
            <v>0.13241370756192983</v>
          </cell>
          <cell r="AG298">
            <v>0.1785049681002053</v>
          </cell>
          <cell r="AH298">
            <v>0.12183380973176566</v>
          </cell>
          <cell r="AI298">
            <v>0.15136067666805586</v>
          </cell>
          <cell r="AJ298">
            <v>0.22322967645888805</v>
          </cell>
          <cell r="AK298">
            <v>0.25567289711326441</v>
          </cell>
          <cell r="AL298">
            <v>0.21792448031627787</v>
          </cell>
          <cell r="AM298">
            <v>0.26443103119538364</v>
          </cell>
          <cell r="AN298">
            <v>0.42563265897080399</v>
          </cell>
          <cell r="AO298">
            <v>0.3610176033512924</v>
          </cell>
          <cell r="AP298">
            <v>0.31846699616331098</v>
          </cell>
          <cell r="AQ298">
            <v>0.3358085865412519</v>
          </cell>
          <cell r="AR298">
            <v>0.59573892306108189</v>
          </cell>
          <cell r="AS298">
            <v>0.48939960676862809</v>
          </cell>
          <cell r="AT298">
            <v>0.44348339052700464</v>
          </cell>
          <cell r="AU298">
            <v>0.57490475571574728</v>
          </cell>
          <cell r="AV298">
            <v>0.58988831347381621</v>
          </cell>
          <cell r="AW298">
            <v>0.68507228324491254</v>
          </cell>
          <cell r="AX298">
            <v>0.3959186631306747</v>
          </cell>
          <cell r="AY298">
            <v>0.67898609552862343</v>
          </cell>
          <cell r="AZ298">
            <v>0.66323304048680076</v>
          </cell>
          <cell r="BA298">
            <v>0.92500141383182488</v>
          </cell>
          <cell r="BB298">
            <v>0.68542634155526694</v>
          </cell>
          <cell r="BC298">
            <v>-0.57965561557422285</v>
          </cell>
          <cell r="BD298">
            <v>0.76472286973026127</v>
          </cell>
          <cell r="BE298">
            <v>0.77331608588021394</v>
          </cell>
          <cell r="BF298">
            <v>3.7636084428371012E-2</v>
          </cell>
          <cell r="BG298">
            <v>0.44043276166967044</v>
          </cell>
          <cell r="BH298">
            <v>1.0336591956781627</v>
          </cell>
          <cell r="BI298">
            <v>0.88243069480048242</v>
          </cell>
          <cell r="BJ298">
            <v>0.68498951143072717</v>
          </cell>
          <cell r="BK298">
            <v>0.35912643005432987</v>
          </cell>
          <cell r="BL298">
            <v>0.88121248061562396</v>
          </cell>
          <cell r="BM298">
            <v>1.1628191108699222</v>
          </cell>
          <cell r="BN298">
            <v>1.0987524671004676</v>
          </cell>
          <cell r="BO298">
            <v>0.12038762096396886</v>
          </cell>
          <cell r="BP298">
            <v>0.62653196418155688</v>
          </cell>
          <cell r="BQ298">
            <v>-1.533606036809626</v>
          </cell>
          <cell r="BR298">
            <v>-0.29256728277530419</v>
          </cell>
          <cell r="BS298">
            <v>-0.25327598812284258</v>
          </cell>
          <cell r="BT298">
            <v>-0.2255589715795594</v>
          </cell>
          <cell r="BU298">
            <v>-5.1678147172063128E-2</v>
          </cell>
          <cell r="BV298">
            <v>0.25103055777587113</v>
          </cell>
          <cell r="BW298">
            <v>0.32881834140070576</v>
          </cell>
          <cell r="BX298">
            <v>-2.9502790967620443</v>
          </cell>
          <cell r="BY298">
            <v>-1.0862529020371385</v>
          </cell>
          <cell r="BZ298">
            <v>-0.42464331339667971</v>
          </cell>
          <cell r="CA298">
            <v>1.1254685277985714</v>
          </cell>
          <cell r="CB298">
            <v>0.30242130038805926</v>
          </cell>
          <cell r="CC298">
            <v>-1.0162642565947135</v>
          </cell>
          <cell r="CD298">
            <v>-0.68237029181401776</v>
          </cell>
          <cell r="CE298">
            <v>1.3681426514062898</v>
          </cell>
          <cell r="CF298">
            <v>1.9156215431492709</v>
          </cell>
          <cell r="CG298">
            <v>-0.92149129894909243</v>
          </cell>
          <cell r="CH298">
            <v>1.2893277954654818</v>
          </cell>
          <cell r="CI298">
            <v>2.2394454554495589</v>
          </cell>
          <cell r="CJ298">
            <v>2.4652828841383014</v>
          </cell>
          <cell r="CK298">
            <v>0.61090710744051735</v>
          </cell>
          <cell r="CL298">
            <v>2.4527901444508031</v>
          </cell>
          <cell r="CM298">
            <v>2.6438040992438863</v>
          </cell>
          <cell r="CN298">
            <v>2.768989624179274</v>
          </cell>
          <cell r="CO298">
            <v>2.3466391662796942</v>
          </cell>
          <cell r="CP298">
            <v>3.5489927965324544</v>
          </cell>
          <cell r="CQ298">
            <v>3.8489294085600001</v>
          </cell>
          <cell r="CR298">
            <v>4.1429418374407314</v>
          </cell>
          <cell r="CS298">
            <v>3.8874979291753133</v>
          </cell>
        </row>
        <row r="299">
          <cell r="B299" t="str">
            <v>Consensus earnings equivalent estimate</v>
          </cell>
          <cell r="D299" t="str">
            <v>USD</v>
          </cell>
        </row>
        <row r="300">
          <cell r="B300" t="str">
            <v>EPS (excl. ESO) (Pub)</v>
          </cell>
          <cell r="C300" t="str">
            <v>EPS_PUB_EX_ESO</v>
          </cell>
          <cell r="D300" t="str">
            <v>USD</v>
          </cell>
        </row>
        <row r="301">
          <cell r="B301" t="str">
            <v>EV adjustment (Pub)</v>
          </cell>
          <cell r="C301" t="str">
            <v>EV_ADJ_PUB</v>
          </cell>
          <cell r="D301" t="str">
            <v>USD</v>
          </cell>
          <cell r="G301">
            <v>-16.418177</v>
          </cell>
          <cell r="H301">
            <v>-14.727891</v>
          </cell>
          <cell r="I301">
            <v>-31.453410000000002</v>
          </cell>
          <cell r="J301">
            <v>-48.788224999999997</v>
          </cell>
          <cell r="K301">
            <v>-69.216184999999996</v>
          </cell>
          <cell r="L301">
            <v>-101.472662</v>
          </cell>
          <cell r="M301">
            <v>-129.03866300000001</v>
          </cell>
          <cell r="N301">
            <v>-165.03379699999999</v>
          </cell>
          <cell r="O301">
            <v>-203.24700000000001</v>
          </cell>
          <cell r="P301">
            <v>-370.69299999999998</v>
          </cell>
          <cell r="Q301">
            <v>-583.10699999999997</v>
          </cell>
          <cell r="R301">
            <v>-640.95399999999995</v>
          </cell>
          <cell r="S301">
            <v>-894.05700000000002</v>
          </cell>
          <cell r="T301">
            <v>-1733.095</v>
          </cell>
          <cell r="U301">
            <v>-2730.0419999999999</v>
          </cell>
          <cell r="V301">
            <v>-4498.1546711585715</v>
          </cell>
          <cell r="W301">
            <v>-5351.8163086281302</v>
          </cell>
          <cell r="X301">
            <v>-6615.7041037567333</v>
          </cell>
          <cell r="Z301">
            <v>0</v>
          </cell>
          <cell r="AA301">
            <v>-10.002575999999999</v>
          </cell>
          <cell r="AB301">
            <v>-12.498257000000001</v>
          </cell>
          <cell r="AC301">
            <v>-16.418177</v>
          </cell>
          <cell r="AD301">
            <v>-16.468896000000001</v>
          </cell>
          <cell r="AE301">
            <v>-19.33305</v>
          </cell>
          <cell r="AF301">
            <v>-18.983336000000001</v>
          </cell>
          <cell r="AG301">
            <v>-14.727891</v>
          </cell>
          <cell r="AH301">
            <v>-16.034604000000002</v>
          </cell>
          <cell r="AI301">
            <v>-22.475574000000002</v>
          </cell>
          <cell r="AJ301">
            <v>-27.312514</v>
          </cell>
          <cell r="AK301">
            <v>-31.453410000000002</v>
          </cell>
          <cell r="AL301">
            <v>-32.087592999999998</v>
          </cell>
          <cell r="AM301">
            <v>-36.017695000000003</v>
          </cell>
          <cell r="AN301">
            <v>-40.240197999999999</v>
          </cell>
          <cell r="AO301">
            <v>-48.788224999999997</v>
          </cell>
          <cell r="AP301">
            <v>-52.771717000000002</v>
          </cell>
          <cell r="AQ301">
            <v>-58.176211000000002</v>
          </cell>
          <cell r="AR301">
            <v>-58.874915999999999</v>
          </cell>
          <cell r="AS301">
            <v>-69.216184999999996</v>
          </cell>
          <cell r="AT301">
            <v>-70.486512000000005</v>
          </cell>
          <cell r="AU301">
            <v>-77.697708000000006</v>
          </cell>
          <cell r="AV301">
            <v>-83.559610000000006</v>
          </cell>
          <cell r="AW301">
            <v>-101.472662</v>
          </cell>
          <cell r="AX301">
            <v>-110.349603</v>
          </cell>
          <cell r="AY301">
            <v>-114.370081</v>
          </cell>
          <cell r="AZ301">
            <v>-122.286835</v>
          </cell>
          <cell r="BA301">
            <v>-129.03866300000001</v>
          </cell>
          <cell r="BB301">
            <v>-132.36810399999999</v>
          </cell>
          <cell r="BC301">
            <v>-147.90819300000001</v>
          </cell>
          <cell r="BD301">
            <v>-161.30086800000001</v>
          </cell>
          <cell r="BE301">
            <v>-165.03379699999999</v>
          </cell>
          <cell r="BF301">
            <v>-193.18799999999999</v>
          </cell>
          <cell r="BG301">
            <v>-197.79300000000001</v>
          </cell>
          <cell r="BH301">
            <v>-219.751</v>
          </cell>
          <cell r="BI301">
            <v>-203.24700000000001</v>
          </cell>
          <cell r="BJ301">
            <v>-230</v>
          </cell>
          <cell r="BK301">
            <v>-277.52800000000002</v>
          </cell>
          <cell r="BL301">
            <v>-313.83699999999999</v>
          </cell>
          <cell r="BM301">
            <v>-370.69299999999998</v>
          </cell>
          <cell r="BN301">
            <v>-396.48700000000002</v>
          </cell>
          <cell r="BO301">
            <v>-425.60899999999998</v>
          </cell>
          <cell r="BP301">
            <v>-519.41999999999996</v>
          </cell>
          <cell r="BQ301">
            <v>-583.10699999999997</v>
          </cell>
          <cell r="BR301">
            <v>-592.923</v>
          </cell>
          <cell r="BS301">
            <v>-498.62299999999999</v>
          </cell>
          <cell r="BT301">
            <v>-525.08900000000006</v>
          </cell>
          <cell r="BU301">
            <v>-640.95399999999995</v>
          </cell>
          <cell r="BV301">
            <v>-680.74599999999998</v>
          </cell>
          <cell r="BW301">
            <v>-778.12800000000004</v>
          </cell>
          <cell r="BX301">
            <v>-708.71600000000001</v>
          </cell>
          <cell r="BY301">
            <v>-894.05700000000002</v>
          </cell>
          <cell r="BZ301">
            <v>-718.45399999999995</v>
          </cell>
          <cell r="CA301">
            <v>-1324.605</v>
          </cell>
          <cell r="CB301">
            <v>-1421.825</v>
          </cell>
          <cell r="CC301">
            <v>-1733.095</v>
          </cell>
          <cell r="CD301">
            <v>-1527.971</v>
          </cell>
          <cell r="CE301">
            <v>-1839.2090000000001</v>
          </cell>
          <cell r="CF301">
            <v>-1987.0830000000001</v>
          </cell>
          <cell r="CG301">
            <v>-2730.0419999999999</v>
          </cell>
          <cell r="CH301">
            <v>-2903</v>
          </cell>
          <cell r="CI301">
            <v>-3596.4789069430444</v>
          </cell>
          <cell r="CJ301">
            <v>-3890.5621536300891</v>
          </cell>
          <cell r="CK301">
            <v>-4498.1546711585715</v>
          </cell>
          <cell r="CL301">
            <v>-3465.5977394564738</v>
          </cell>
          <cell r="CM301">
            <v>-4086.3988609064818</v>
          </cell>
          <cell r="CN301">
            <v>-4493.1251124515047</v>
          </cell>
          <cell r="CO301">
            <v>-5351.8163086281302</v>
          </cell>
          <cell r="CP301">
            <v>-4060.6278887384065</v>
          </cell>
          <cell r="CQ301">
            <v>-4809.0277950162199</v>
          </cell>
          <cell r="CR301">
            <v>-5343.0419335411671</v>
          </cell>
          <cell r="CS301">
            <v>-6615.7041037567333</v>
          </cell>
        </row>
        <row r="302">
          <cell r="B302" t="str">
            <v>Net debt (Pub)</v>
          </cell>
          <cell r="C302" t="str">
            <v>NET_DEBT_PUB</v>
          </cell>
          <cell r="D302" t="str">
            <v>USD</v>
          </cell>
          <cell r="G302">
            <v>-41.846009999999993</v>
          </cell>
          <cell r="H302">
            <v>-16.372139000000001</v>
          </cell>
          <cell r="I302">
            <v>-29.716184999999999</v>
          </cell>
          <cell r="J302">
            <v>-13.096130000000002</v>
          </cell>
          <cell r="K302">
            <v>-72.811690999999996</v>
          </cell>
          <cell r="L302">
            <v>-93.567081999999999</v>
          </cell>
          <cell r="M302">
            <v>-71.979012999999966</v>
          </cell>
          <cell r="N302">
            <v>76.906008999999983</v>
          </cell>
          <cell r="O302">
            <v>130.56099999999998</v>
          </cell>
          <cell r="P302">
            <v>196.755</v>
          </cell>
          <cell r="Q302">
            <v>354.54899999999998</v>
          </cell>
          <cell r="R302">
            <v>449.89499999999987</v>
          </cell>
          <cell r="S302">
            <v>-1137.1850000000002</v>
          </cell>
          <cell r="T302">
            <v>-308.31900000000019</v>
          </cell>
          <cell r="U302">
            <v>2255.1850000000004</v>
          </cell>
          <cell r="V302">
            <v>5002.5989215683821</v>
          </cell>
          <cell r="W302">
            <v>5743.3276069089779</v>
          </cell>
          <cell r="X302">
            <v>6655.2895828098344</v>
          </cell>
          <cell r="Z302">
            <v>0</v>
          </cell>
          <cell r="AA302">
            <v>3.1818159999999995</v>
          </cell>
          <cell r="AB302">
            <v>-47.360759999999999</v>
          </cell>
          <cell r="AC302">
            <v>-41.846009999999993</v>
          </cell>
          <cell r="AD302">
            <v>-31.772162000000002</v>
          </cell>
          <cell r="AE302">
            <v>-27.411179000000001</v>
          </cell>
          <cell r="AF302">
            <v>6.588516000000002</v>
          </cell>
          <cell r="AG302">
            <v>-16.372139000000001</v>
          </cell>
          <cell r="AH302">
            <v>-11.835198999999996</v>
          </cell>
          <cell r="AI302">
            <v>-10.081711999999996</v>
          </cell>
          <cell r="AJ302">
            <v>-19.543104999999997</v>
          </cell>
          <cell r="AK302">
            <v>-29.716184999999999</v>
          </cell>
          <cell r="AL302">
            <v>-9.6245680000000036</v>
          </cell>
          <cell r="AM302">
            <v>-6.6135159999999971</v>
          </cell>
          <cell r="AN302">
            <v>-10.485021999999999</v>
          </cell>
          <cell r="AO302">
            <v>-13.096130000000002</v>
          </cell>
          <cell r="AP302">
            <v>-1.1166409999999996</v>
          </cell>
          <cell r="AQ302">
            <v>-58.226720999999998</v>
          </cell>
          <cell r="AR302">
            <v>-67.468344999999999</v>
          </cell>
          <cell r="AS302">
            <v>-72.811690999999996</v>
          </cell>
          <cell r="AT302">
            <v>-87.866640000000004</v>
          </cell>
          <cell r="AU302">
            <v>-92.673501000000002</v>
          </cell>
          <cell r="AV302">
            <v>-93.803043999999986</v>
          </cell>
          <cell r="AW302">
            <v>-93.567081999999999</v>
          </cell>
          <cell r="AX302">
            <v>-87.201826000000025</v>
          </cell>
          <cell r="AY302">
            <v>-76.216554000000002</v>
          </cell>
          <cell r="AZ302">
            <v>-78.207628999999983</v>
          </cell>
          <cell r="BA302">
            <v>-71.979012999999966</v>
          </cell>
          <cell r="BB302">
            <v>-76.672583000000017</v>
          </cell>
          <cell r="BC302">
            <v>-62.219770000000096</v>
          </cell>
          <cell r="BD302">
            <v>38.447413000000012</v>
          </cell>
          <cell r="BE302">
            <v>76.906008999999983</v>
          </cell>
          <cell r="BF302">
            <v>113.113</v>
          </cell>
          <cell r="BG302">
            <v>148.26499999999999</v>
          </cell>
          <cell r="BH302">
            <v>175.732</v>
          </cell>
          <cell r="BI302">
            <v>130.56099999999998</v>
          </cell>
          <cell r="BJ302">
            <v>195.31508000000002</v>
          </cell>
          <cell r="BK302">
            <v>183.52331999999996</v>
          </cell>
          <cell r="BL302">
            <v>152.45744999999999</v>
          </cell>
          <cell r="BM302">
            <v>196.755</v>
          </cell>
          <cell r="BN302">
            <v>167.32803699999999</v>
          </cell>
          <cell r="BO302">
            <v>170.43333999999999</v>
          </cell>
          <cell r="BP302">
            <v>231.20198600000009</v>
          </cell>
          <cell r="BQ302">
            <v>354.54899999999998</v>
          </cell>
          <cell r="BR302">
            <v>532.48500000000001</v>
          </cell>
          <cell r="BS302">
            <v>385.19900000000001</v>
          </cell>
          <cell r="BT302">
            <v>76.650000000000205</v>
          </cell>
          <cell r="BU302">
            <v>449.89499999999987</v>
          </cell>
          <cell r="BV302">
            <v>-1375.1169999999997</v>
          </cell>
          <cell r="BW302">
            <v>-1195.3830000000003</v>
          </cell>
          <cell r="BX302">
            <v>-1565.9740000000002</v>
          </cell>
          <cell r="BY302">
            <v>-1137.1850000000002</v>
          </cell>
          <cell r="BZ302">
            <v>-980.279</v>
          </cell>
          <cell r="CA302">
            <v>-1067.3409999999997</v>
          </cell>
          <cell r="CB302">
            <v>-924.56399999999962</v>
          </cell>
          <cell r="CC302">
            <v>-308.31900000000019</v>
          </cell>
          <cell r="CD302">
            <v>1878.5050000000006</v>
          </cell>
          <cell r="CE302">
            <v>2272.0959999999995</v>
          </cell>
          <cell r="CF302">
            <v>2649.1920000000005</v>
          </cell>
          <cell r="CG302">
            <v>2255.1850000000004</v>
          </cell>
          <cell r="CH302">
            <v>3717</v>
          </cell>
          <cell r="CI302">
            <v>4412.703004465061</v>
          </cell>
          <cell r="CJ302">
            <v>4789.9737071860945</v>
          </cell>
          <cell r="CK302">
            <v>5002.5989215683821</v>
          </cell>
          <cell r="CL302">
            <v>4507.0472456192474</v>
          </cell>
          <cell r="CM302">
            <v>5053.1830144953401</v>
          </cell>
          <cell r="CN302">
            <v>5502.5728826827617</v>
          </cell>
          <cell r="CO302">
            <v>5743.3276069089779</v>
          </cell>
          <cell r="CP302">
            <v>5262.5375565757768</v>
          </cell>
          <cell r="CQ302">
            <v>5893.689467982631</v>
          </cell>
          <cell r="CR302">
            <v>6437.8738288377226</v>
          </cell>
          <cell r="CS302">
            <v>6655.2895828098344</v>
          </cell>
        </row>
        <row r="303">
          <cell r="B303" t="str">
            <v>Net Debt (ex leases) (Pub)</v>
          </cell>
          <cell r="C303" t="str">
            <v>NET_DEBT_EX_LEASES_PUB</v>
          </cell>
          <cell r="D303" t="str">
            <v>USD</v>
          </cell>
          <cell r="G303">
            <v>-41.846009999999993</v>
          </cell>
          <cell r="H303">
            <v>-16.372139000000001</v>
          </cell>
          <cell r="I303">
            <v>-29.716184999999999</v>
          </cell>
          <cell r="J303">
            <v>-13.096130000000002</v>
          </cell>
          <cell r="K303">
            <v>-72.811690999999996</v>
          </cell>
          <cell r="L303">
            <v>-93.567081999999999</v>
          </cell>
          <cell r="M303">
            <v>-71.979012999999966</v>
          </cell>
          <cell r="N303">
            <v>76.906008999999983</v>
          </cell>
          <cell r="O303">
            <v>130.56099999999998</v>
          </cell>
          <cell r="P303">
            <v>196.755</v>
          </cell>
          <cell r="Q303">
            <v>354.54899999999998</v>
          </cell>
          <cell r="R303">
            <v>449.89499999999987</v>
          </cell>
          <cell r="S303">
            <v>-1337.1170000000002</v>
          </cell>
          <cell r="T303">
            <v>-607.16600000000017</v>
          </cell>
          <cell r="U303">
            <v>1791.2280000000005</v>
          </cell>
          <cell r="V303">
            <v>4459.5989215683821</v>
          </cell>
          <cell r="W303">
            <v>5200.3276069089779</v>
          </cell>
          <cell r="X303">
            <v>6112.2895828098344</v>
          </cell>
          <cell r="Z303">
            <v>0</v>
          </cell>
          <cell r="AA303">
            <v>3.1818159999999995</v>
          </cell>
          <cell r="AB303">
            <v>-47.360759999999999</v>
          </cell>
          <cell r="AC303">
            <v>-41.846009999999993</v>
          </cell>
          <cell r="AD303">
            <v>-31.772162000000002</v>
          </cell>
          <cell r="AE303">
            <v>-27.411179000000001</v>
          </cell>
          <cell r="AF303">
            <v>6.588516000000002</v>
          </cell>
          <cell r="AG303">
            <v>-16.372139000000001</v>
          </cell>
          <cell r="AH303">
            <v>-11.835198999999996</v>
          </cell>
          <cell r="AI303">
            <v>-10.081711999999996</v>
          </cell>
          <cell r="AJ303">
            <v>-19.543104999999997</v>
          </cell>
          <cell r="AK303">
            <v>-29.716184999999999</v>
          </cell>
          <cell r="AL303">
            <v>-9.6245680000000036</v>
          </cell>
          <cell r="AM303">
            <v>-6.6135159999999971</v>
          </cell>
          <cell r="AN303">
            <v>-10.485021999999999</v>
          </cell>
          <cell r="AO303">
            <v>-13.096130000000002</v>
          </cell>
          <cell r="AP303">
            <v>-1.1166409999999996</v>
          </cell>
          <cell r="AQ303">
            <v>-58.226720999999998</v>
          </cell>
          <cell r="AR303">
            <v>-67.468344999999999</v>
          </cell>
          <cell r="AS303">
            <v>-72.811690999999996</v>
          </cell>
          <cell r="AT303">
            <v>-87.866640000000004</v>
          </cell>
          <cell r="AU303">
            <v>-92.673501000000002</v>
          </cell>
          <cell r="AV303">
            <v>-93.803043999999986</v>
          </cell>
          <cell r="AW303">
            <v>-93.567081999999999</v>
          </cell>
          <cell r="AX303">
            <v>-87.201826000000025</v>
          </cell>
          <cell r="AY303">
            <v>-76.216554000000002</v>
          </cell>
          <cell r="AZ303">
            <v>-78.207628999999983</v>
          </cell>
          <cell r="BA303">
            <v>-71.979012999999966</v>
          </cell>
          <cell r="BB303">
            <v>-76.672583000000017</v>
          </cell>
          <cell r="BC303">
            <v>-62.219770000000096</v>
          </cell>
          <cell r="BD303">
            <v>38.447413000000012</v>
          </cell>
          <cell r="BE303">
            <v>76.906008999999983</v>
          </cell>
          <cell r="BF303">
            <v>113.113</v>
          </cell>
          <cell r="BG303">
            <v>148.26499999999999</v>
          </cell>
          <cell r="BH303">
            <v>175.732</v>
          </cell>
          <cell r="BI303">
            <v>130.56099999999998</v>
          </cell>
          <cell r="BJ303">
            <v>195.31508000000002</v>
          </cell>
          <cell r="BK303">
            <v>183.52331999999996</v>
          </cell>
          <cell r="BL303">
            <v>152.45744999999999</v>
          </cell>
          <cell r="BM303">
            <v>196.755</v>
          </cell>
          <cell r="BN303">
            <v>167.32803699999999</v>
          </cell>
          <cell r="BO303">
            <v>170.43333999999999</v>
          </cell>
          <cell r="BP303">
            <v>231.20198600000009</v>
          </cell>
          <cell r="BQ303">
            <v>354.54899999999998</v>
          </cell>
          <cell r="BR303">
            <v>532.48500000000001</v>
          </cell>
          <cell r="BS303">
            <v>385.19900000000001</v>
          </cell>
          <cell r="BT303">
            <v>76.650000000000205</v>
          </cell>
          <cell r="BU303">
            <v>449.89499999999987</v>
          </cell>
          <cell r="BV303">
            <v>-1530.7489999999998</v>
          </cell>
          <cell r="BW303">
            <v>-1356.8950000000002</v>
          </cell>
          <cell r="BX303">
            <v>-1742.4160000000002</v>
          </cell>
          <cell r="BY303">
            <v>-1337.1170000000002</v>
          </cell>
          <cell r="BZ303">
            <v>-1172.451</v>
          </cell>
          <cell r="CA303">
            <v>-1261.0429999999997</v>
          </cell>
          <cell r="CB303">
            <v>-1153.2819999999995</v>
          </cell>
          <cell r="CC303">
            <v>-607.16600000000017</v>
          </cell>
          <cell r="CD303">
            <v>1533.9770000000003</v>
          </cell>
          <cell r="CE303">
            <v>1878.0199999999998</v>
          </cell>
          <cell r="CF303">
            <v>2258.1820000000002</v>
          </cell>
          <cell r="CG303">
            <v>1791.2280000000005</v>
          </cell>
          <cell r="CH303">
            <v>3174</v>
          </cell>
          <cell r="CI303">
            <v>3869.703004465061</v>
          </cell>
          <cell r="CJ303">
            <v>4246.9737071860945</v>
          </cell>
          <cell r="CK303">
            <v>4459.5989215683821</v>
          </cell>
          <cell r="CL303">
            <v>3964.047245619247</v>
          </cell>
          <cell r="CM303">
            <v>4510.1830144953401</v>
          </cell>
          <cell r="CN303">
            <v>4959.5728826827617</v>
          </cell>
          <cell r="CO303">
            <v>5200.3276069089779</v>
          </cell>
          <cell r="CP303">
            <v>4719.5375565757768</v>
          </cell>
          <cell r="CQ303">
            <v>5350.689467982631</v>
          </cell>
          <cell r="CR303">
            <v>5894.8738288377226</v>
          </cell>
          <cell r="CS303">
            <v>6112.2895828098344</v>
          </cell>
        </row>
        <row r="304">
          <cell r="B304" t="str">
            <v>Consensus equivalent net debt</v>
          </cell>
          <cell r="C304" t="str">
            <v>CEEE_NDEBT</v>
          </cell>
          <cell r="D304" t="str">
            <v>USD</v>
          </cell>
        </row>
        <row r="305">
          <cell r="B305" t="str">
            <v>Net income (Pub)</v>
          </cell>
          <cell r="C305" t="str">
            <v>NI_PUB</v>
          </cell>
          <cell r="D305" t="str">
            <v>USD</v>
          </cell>
          <cell r="G305">
            <v>9.7548000000000172</v>
          </cell>
          <cell r="H305">
            <v>18.81166099999999</v>
          </cell>
          <cell r="I305">
            <v>33.208792999999979</v>
          </cell>
          <cell r="J305">
            <v>56.025019000000022</v>
          </cell>
          <cell r="K305">
            <v>76.780052100000049</v>
          </cell>
          <cell r="L305">
            <v>101.24729799999999</v>
          </cell>
          <cell r="M305">
            <v>117.58426</v>
          </cell>
          <cell r="N305">
            <v>72.580550000000002</v>
          </cell>
          <cell r="O305">
            <v>105.71257600000004</v>
          </cell>
          <cell r="P305">
            <v>149.36399999999986</v>
          </cell>
          <cell r="Q305">
            <v>97.780000000000015</v>
          </cell>
          <cell r="R305">
            <v>-36.517000000000188</v>
          </cell>
          <cell r="S305">
            <v>-171.99899999999963</v>
          </cell>
          <cell r="T305">
            <v>-0.70699999999999363</v>
          </cell>
          <cell r="U305">
            <v>83.32599999999951</v>
          </cell>
          <cell r="V305">
            <v>332.95455960293441</v>
          </cell>
          <cell r="W305">
            <v>514.78543872178352</v>
          </cell>
          <cell r="X305">
            <v>777.72450325480736</v>
          </cell>
          <cell r="Z305">
            <v>1.0560470000000219</v>
          </cell>
          <cell r="AA305">
            <v>0.59088600000000047</v>
          </cell>
          <cell r="AB305">
            <v>2.785473999999998</v>
          </cell>
          <cell r="AC305">
            <v>5.3223929999999964</v>
          </cell>
          <cell r="AD305">
            <v>2.0676769999999989</v>
          </cell>
          <cell r="AE305">
            <v>2.9470950000000009</v>
          </cell>
          <cell r="AF305">
            <v>5.8757920000000015</v>
          </cell>
          <cell r="AG305">
            <v>7.9210970000000041</v>
          </cell>
          <cell r="AH305">
            <v>5.3911765999999686</v>
          </cell>
          <cell r="AI305">
            <v>6.679778999999991</v>
          </cell>
          <cell r="AJ305">
            <v>9.8522680000000076</v>
          </cell>
          <cell r="AK305">
            <v>11.285569399999998</v>
          </cell>
          <cell r="AL305">
            <v>9.6206009999999971</v>
          </cell>
          <cell r="AM305">
            <v>11.673962999999997</v>
          </cell>
          <cell r="AN305">
            <v>18.790962999999994</v>
          </cell>
          <cell r="AO305">
            <v>15.939492000000001</v>
          </cell>
          <cell r="AP305">
            <v>14.057634000000011</v>
          </cell>
          <cell r="AQ305">
            <v>14.820825999999997</v>
          </cell>
          <cell r="AR305">
            <v>26.295925000000004</v>
          </cell>
          <cell r="AS305">
            <v>21.605667099999998</v>
          </cell>
          <cell r="AT305">
            <v>19.578623999999998</v>
          </cell>
          <cell r="AU305">
            <v>25.379192000000003</v>
          </cell>
          <cell r="AV305">
            <v>26.04309300000001</v>
          </cell>
          <cell r="AW305">
            <v>30.246388999999994</v>
          </cell>
          <cell r="AX305">
            <v>17.48025299999999</v>
          </cell>
          <cell r="AY305">
            <v>29.978681000000009</v>
          </cell>
          <cell r="AZ305">
            <v>29.283684000000001</v>
          </cell>
          <cell r="BA305">
            <v>40.841641999999979</v>
          </cell>
          <cell r="BB305">
            <v>30.263972999999993</v>
          </cell>
          <cell r="BC305">
            <v>-25.594029999999975</v>
          </cell>
          <cell r="BD305">
            <v>33.765491000000026</v>
          </cell>
          <cell r="BE305">
            <v>34.145116000000016</v>
          </cell>
          <cell r="BF305">
            <v>1.6617880000000032</v>
          </cell>
          <cell r="BG305">
            <v>19.446788000000005</v>
          </cell>
          <cell r="BH305">
            <v>45.639999999999986</v>
          </cell>
          <cell r="BI305">
            <v>38.963999999999999</v>
          </cell>
          <cell r="BJ305">
            <v>30.247000000000003</v>
          </cell>
          <cell r="BK305">
            <v>15.857999999999983</v>
          </cell>
          <cell r="BL305">
            <v>38.911999999999999</v>
          </cell>
          <cell r="BM305">
            <v>51.346999999999959</v>
          </cell>
          <cell r="BN305">
            <v>48.518000000000001</v>
          </cell>
          <cell r="BO305">
            <v>5.3160000000000043</v>
          </cell>
          <cell r="BP305">
            <v>27.665999999999972</v>
          </cell>
          <cell r="BQ305">
            <v>-67.720000000000056</v>
          </cell>
          <cell r="BR305">
            <v>-12.919000000000038</v>
          </cell>
          <cell r="BS305">
            <v>-11.184000000000037</v>
          </cell>
          <cell r="BT305">
            <v>-10.078000000000044</v>
          </cell>
          <cell r="BU305">
            <v>-2.3360000000000181</v>
          </cell>
          <cell r="BV305">
            <v>11.86400000000001</v>
          </cell>
          <cell r="BW305">
            <v>16.216999999999942</v>
          </cell>
          <cell r="BX305">
            <v>-146.08200000000005</v>
          </cell>
          <cell r="BY305">
            <v>-53.997999999999948</v>
          </cell>
          <cell r="BZ305">
            <v>-21.108999999999845</v>
          </cell>
          <cell r="CA305">
            <v>55.946999999999989</v>
          </cell>
          <cell r="CB305">
            <v>15.035000000000075</v>
          </cell>
          <cell r="CC305">
            <v>-50.580000000000197</v>
          </cell>
          <cell r="CD305">
            <v>-34.012000000000178</v>
          </cell>
          <cell r="CE305">
            <v>68.194999999999965</v>
          </cell>
          <cell r="CF305">
            <v>95.224999999999696</v>
          </cell>
          <cell r="CG305">
            <v>-46.082000000000193</v>
          </cell>
          <cell r="CH305">
            <v>65</v>
          </cell>
          <cell r="CI305">
            <v>112.88765506017477</v>
          </cell>
          <cell r="CJ305">
            <v>124.27183844693815</v>
          </cell>
          <cell r="CK305">
            <v>30.795066095820609</v>
          </cell>
          <cell r="CL305">
            <v>123.64209500524501</v>
          </cell>
          <cell r="CM305">
            <v>133.27087046297666</v>
          </cell>
          <cell r="CN305">
            <v>139.58131679380548</v>
          </cell>
          <cell r="CO305">
            <v>118.29115645975821</v>
          </cell>
          <cell r="CP305">
            <v>178.90030482817656</v>
          </cell>
          <cell r="CQ305">
            <v>194.01973571946655</v>
          </cell>
          <cell r="CR305">
            <v>208.84053591985781</v>
          </cell>
          <cell r="CS305">
            <v>195.9639267873078</v>
          </cell>
        </row>
        <row r="306">
          <cell r="B306" t="str">
            <v>EBIT, operating profit (Pub)</v>
          </cell>
          <cell r="C306" t="str">
            <v>EBIT_PUB</v>
          </cell>
          <cell r="D306" t="str">
            <v>USD</v>
          </cell>
          <cell r="G306">
            <v>21.66182000000002</v>
          </cell>
          <cell r="H306">
            <v>37.52393099999999</v>
          </cell>
          <cell r="I306">
            <v>56.033716999999967</v>
          </cell>
          <cell r="J306">
            <v>74.598561999999987</v>
          </cell>
          <cell r="K306">
            <v>99.772167100000047</v>
          </cell>
          <cell r="L306">
            <v>129.657872</v>
          </cell>
          <cell r="M306">
            <v>153.538658</v>
          </cell>
          <cell r="N306">
            <v>120.47086100000001</v>
          </cell>
          <cell r="O306">
            <v>139.15299999999991</v>
          </cell>
          <cell r="P306">
            <v>181.05399999999997</v>
          </cell>
          <cell r="Q306">
            <v>56.268000000000029</v>
          </cell>
          <cell r="R306">
            <v>-69.415000000000077</v>
          </cell>
          <cell r="S306">
            <v>-153.16099999999983</v>
          </cell>
          <cell r="T306">
            <v>127.69200000000001</v>
          </cell>
          <cell r="U306">
            <v>440.70299999999907</v>
          </cell>
          <cell r="V306">
            <v>634.72592651860396</v>
          </cell>
          <cell r="W306">
            <v>907.4861132547403</v>
          </cell>
          <cell r="X306">
            <v>1313.8469163059071</v>
          </cell>
          <cell r="Z306">
            <v>3.0068640000000251</v>
          </cell>
          <cell r="AA306">
            <v>4.8029440000000019</v>
          </cell>
          <cell r="AB306">
            <v>6.2973709999999965</v>
          </cell>
          <cell r="AC306">
            <v>7.5546410000000002</v>
          </cell>
          <cell r="AD306">
            <v>6.5422019999999996</v>
          </cell>
          <cell r="AE306">
            <v>8.1478700000000011</v>
          </cell>
          <cell r="AF306">
            <v>11.675936999999998</v>
          </cell>
          <cell r="AG306">
            <v>11.157922000000003</v>
          </cell>
          <cell r="AH306">
            <v>6.7649125999999704</v>
          </cell>
          <cell r="AI306">
            <v>12.41222299999999</v>
          </cell>
          <cell r="AJ306">
            <v>18.982350000000007</v>
          </cell>
          <cell r="AK306">
            <v>17.874231399999999</v>
          </cell>
          <cell r="AL306">
            <v>15.504265999999998</v>
          </cell>
          <cell r="AM306">
            <v>18.814567000000004</v>
          </cell>
          <cell r="AN306">
            <v>19.310706</v>
          </cell>
          <cell r="AO306">
            <v>20.969023000000007</v>
          </cell>
          <cell r="AP306">
            <v>19.291156000000004</v>
          </cell>
          <cell r="AQ306">
            <v>21.551396999999994</v>
          </cell>
          <cell r="AR306">
            <v>29.963723000000009</v>
          </cell>
          <cell r="AS306">
            <v>28.965891100000007</v>
          </cell>
          <cell r="AT306">
            <v>24.930743999999997</v>
          </cell>
          <cell r="AU306">
            <v>31.884920000000001</v>
          </cell>
          <cell r="AV306">
            <v>33.713687</v>
          </cell>
          <cell r="AW306">
            <v>39.128520999999992</v>
          </cell>
          <cell r="AX306">
            <v>28.571184000000002</v>
          </cell>
          <cell r="AY306">
            <v>35.449335000000005</v>
          </cell>
          <cell r="AZ306">
            <v>37.399062999999984</v>
          </cell>
          <cell r="BA306">
            <v>52.119075999999978</v>
          </cell>
          <cell r="BB306">
            <v>34.001086999999991</v>
          </cell>
          <cell r="BC306">
            <v>-5.9127889999999894</v>
          </cell>
          <cell r="BD306">
            <v>47.146189000000007</v>
          </cell>
          <cell r="BE306">
            <v>45.236374000000012</v>
          </cell>
          <cell r="BF306">
            <v>25.545000000000002</v>
          </cell>
          <cell r="BG306">
            <v>34.636999999999986</v>
          </cell>
          <cell r="BH306">
            <v>45.279999999999987</v>
          </cell>
          <cell r="BI306">
            <v>33.690999999999988</v>
          </cell>
          <cell r="BJ306">
            <v>30.48899999999999</v>
          </cell>
          <cell r="BK306">
            <v>32.186999999999983</v>
          </cell>
          <cell r="BL306">
            <v>53.709000000000032</v>
          </cell>
          <cell r="BM306">
            <v>64.668999999999983</v>
          </cell>
          <cell r="BN306">
            <v>63.313999999999993</v>
          </cell>
          <cell r="BO306">
            <v>30.025000000000006</v>
          </cell>
          <cell r="BP306">
            <v>27.542000000000002</v>
          </cell>
          <cell r="BQ306">
            <v>-64.613000000000028</v>
          </cell>
          <cell r="BR306">
            <v>-29.419000000000011</v>
          </cell>
          <cell r="BS306">
            <v>-28.174000000000007</v>
          </cell>
          <cell r="BT306">
            <v>-11.003000000000014</v>
          </cell>
          <cell r="BU306">
            <v>-0.8189999999999884</v>
          </cell>
          <cell r="BV306">
            <v>10.13900000000001</v>
          </cell>
          <cell r="BW306">
            <v>-12.488</v>
          </cell>
          <cell r="BX306">
            <v>-81.925000000000011</v>
          </cell>
          <cell r="BY306">
            <v>-68.887</v>
          </cell>
          <cell r="BZ306">
            <v>-29.69399999999996</v>
          </cell>
          <cell r="CA306">
            <v>99.438000000000045</v>
          </cell>
          <cell r="CB306">
            <v>83.074000000000012</v>
          </cell>
          <cell r="CC306">
            <v>-25.12600000000009</v>
          </cell>
          <cell r="CD306">
            <v>90.843999999999937</v>
          </cell>
          <cell r="CE306">
            <v>166.16499999999985</v>
          </cell>
          <cell r="CF306">
            <v>160.37800000000004</v>
          </cell>
          <cell r="CG306">
            <v>23.316000000000031</v>
          </cell>
          <cell r="CH306">
            <v>139</v>
          </cell>
          <cell r="CI306">
            <v>201.83178708994433</v>
          </cell>
          <cell r="CJ306">
            <v>219.94414475594294</v>
          </cell>
          <cell r="CK306">
            <v>73.94999467271532</v>
          </cell>
          <cell r="CL306">
            <v>217.78642283436261</v>
          </cell>
          <cell r="CM306">
            <v>235.838189341006</v>
          </cell>
          <cell r="CN306">
            <v>245.32242558367739</v>
          </cell>
          <cell r="CO306">
            <v>208.53907549569658</v>
          </cell>
          <cell r="CP306">
            <v>303.13193772272643</v>
          </cell>
          <cell r="CQ306">
            <v>331.24748150870164</v>
          </cell>
          <cell r="CR306">
            <v>353.29873127023757</v>
          </cell>
          <cell r="CS306">
            <v>326.16876580424287</v>
          </cell>
        </row>
        <row r="307">
          <cell r="B307" t="str">
            <v>Pre-tax profit (Pub)</v>
          </cell>
          <cell r="C307" t="str">
            <v>PTP_PUB</v>
          </cell>
          <cell r="D307" t="str">
            <v>USD</v>
          </cell>
          <cell r="G307">
            <v>14.42039100000002</v>
          </cell>
          <cell r="H307">
            <v>29.44590199999999</v>
          </cell>
          <cell r="I307">
            <v>42.712797999999964</v>
          </cell>
          <cell r="J307">
            <v>71.865659999999991</v>
          </cell>
          <cell r="K307">
            <v>108.45615910000005</v>
          </cell>
          <cell r="L307">
            <v>140.21752699999999</v>
          </cell>
          <cell r="M307">
            <v>163.108553</v>
          </cell>
          <cell r="N307">
            <v>121.79581900000001</v>
          </cell>
          <cell r="O307">
            <v>150.44599999999991</v>
          </cell>
          <cell r="P307">
            <v>185.32599999999996</v>
          </cell>
          <cell r="Q307">
            <v>54.068000000000026</v>
          </cell>
          <cell r="R307">
            <v>-65.385000000000076</v>
          </cell>
          <cell r="S307">
            <v>-107.24599999999984</v>
          </cell>
          <cell r="T307">
            <v>81.314999999999998</v>
          </cell>
          <cell r="U307">
            <v>232.12799999999905</v>
          </cell>
          <cell r="V307">
            <v>523.23778400451374</v>
          </cell>
          <cell r="W307">
            <v>791.977598033513</v>
          </cell>
          <cell r="X307">
            <v>1196.4992357766273</v>
          </cell>
          <cell r="Z307">
            <v>1.8793080000000251</v>
          </cell>
          <cell r="AA307">
            <v>2.4118640000000022</v>
          </cell>
          <cell r="AB307">
            <v>4.1870019999999961</v>
          </cell>
          <cell r="AC307">
            <v>5.9422170000000003</v>
          </cell>
          <cell r="AD307">
            <v>4.940040999999999</v>
          </cell>
          <cell r="AE307">
            <v>5.4097450000000009</v>
          </cell>
          <cell r="AF307">
            <v>8.2645549999999979</v>
          </cell>
          <cell r="AG307">
            <v>10.831561000000004</v>
          </cell>
          <cell r="AH307">
            <v>7.0625095999999683</v>
          </cell>
          <cell r="AI307">
            <v>8.3335349999999906</v>
          </cell>
          <cell r="AJ307">
            <v>12.389525000000008</v>
          </cell>
          <cell r="AK307">
            <v>14.927228399999999</v>
          </cell>
          <cell r="AL307">
            <v>13.699961999999998</v>
          </cell>
          <cell r="AM307">
            <v>16.340556000000003</v>
          </cell>
          <cell r="AN307">
            <v>19.750416999999999</v>
          </cell>
          <cell r="AO307">
            <v>22.074725000000008</v>
          </cell>
          <cell r="AP307">
            <v>20.055663000000003</v>
          </cell>
          <cell r="AQ307">
            <v>22.457858999999996</v>
          </cell>
          <cell r="AR307">
            <v>35.101352000000006</v>
          </cell>
          <cell r="AS307">
            <v>30.841285100000007</v>
          </cell>
          <cell r="AT307">
            <v>26.904756999999996</v>
          </cell>
          <cell r="AU307">
            <v>35.134922000000003</v>
          </cell>
          <cell r="AV307">
            <v>35.953504000000002</v>
          </cell>
          <cell r="AW307">
            <v>42.224343999999995</v>
          </cell>
          <cell r="AX307">
            <v>25.351391000000003</v>
          </cell>
          <cell r="AY307">
            <v>40.722240000000006</v>
          </cell>
          <cell r="AZ307">
            <v>41.221242999999987</v>
          </cell>
          <cell r="BA307">
            <v>55.813678999999979</v>
          </cell>
          <cell r="BB307">
            <v>39.103007999999988</v>
          </cell>
          <cell r="BC307">
            <v>-19.082598999999988</v>
          </cell>
          <cell r="BD307">
            <v>51.814045000000007</v>
          </cell>
          <cell r="BE307">
            <v>49.961365000000015</v>
          </cell>
          <cell r="BF307">
            <v>16.333000000000002</v>
          </cell>
          <cell r="BG307">
            <v>33.470999999999989</v>
          </cell>
          <cell r="BH307">
            <v>47.615999999999985</v>
          </cell>
          <cell r="BI307">
            <v>53.025999999999982</v>
          </cell>
          <cell r="BJ307">
            <v>37.202999999999989</v>
          </cell>
          <cell r="BK307">
            <v>28.217999999999982</v>
          </cell>
          <cell r="BL307">
            <v>52.28600000000003</v>
          </cell>
          <cell r="BM307">
            <v>67.618999999999986</v>
          </cell>
          <cell r="BN307">
            <v>69.662999999999997</v>
          </cell>
          <cell r="BO307">
            <v>12.422000000000004</v>
          </cell>
          <cell r="BP307">
            <v>36.655000000000001</v>
          </cell>
          <cell r="BQ307">
            <v>-64.672000000000025</v>
          </cell>
          <cell r="BR307">
            <v>-25.35700000000001</v>
          </cell>
          <cell r="BS307">
            <v>-18.884000000000007</v>
          </cell>
          <cell r="BT307">
            <v>-14.312000000000015</v>
          </cell>
          <cell r="BU307">
            <v>-6.8319999999999901</v>
          </cell>
          <cell r="BV307">
            <v>15.355000000000009</v>
          </cell>
          <cell r="BW307">
            <v>7.2999999999999972</v>
          </cell>
          <cell r="BX307">
            <v>-66.927000000000007</v>
          </cell>
          <cell r="BY307">
            <v>-62.974000000000004</v>
          </cell>
          <cell r="BZ307">
            <v>-16.679999999999961</v>
          </cell>
          <cell r="CA307">
            <v>89.340000000000046</v>
          </cell>
          <cell r="CB307">
            <v>52.670000000000016</v>
          </cell>
          <cell r="CC307">
            <v>-44.015000000000086</v>
          </cell>
          <cell r="CD307">
            <v>9.5369999999999351</v>
          </cell>
          <cell r="CE307">
            <v>138.89699999999985</v>
          </cell>
          <cell r="CF307">
            <v>126.13300000000004</v>
          </cell>
          <cell r="CG307">
            <v>-42.438999999999965</v>
          </cell>
          <cell r="CH307">
            <v>111</v>
          </cell>
          <cell r="CI307">
            <v>173.67331547719229</v>
          </cell>
          <cell r="CJ307">
            <v>191.18744376451951</v>
          </cell>
          <cell r="CK307">
            <v>47.377024762800588</v>
          </cell>
          <cell r="CL307">
            <v>190.21860770037659</v>
          </cell>
          <cell r="CM307">
            <v>205.03210840457876</v>
          </cell>
          <cell r="CN307">
            <v>214.74048737508571</v>
          </cell>
          <cell r="CO307">
            <v>181.98639455347416</v>
          </cell>
          <cell r="CP307">
            <v>275.23123819719467</v>
          </cell>
          <cell r="CQ307">
            <v>298.49190110687158</v>
          </cell>
          <cell r="CR307">
            <v>321.2931321843966</v>
          </cell>
          <cell r="CS307">
            <v>301.48296428816582</v>
          </cell>
        </row>
        <row r="308">
          <cell r="B308" t="str">
            <v>Sales, revenue (Pub)</v>
          </cell>
          <cell r="C308" t="str">
            <v>REVS_PUB</v>
          </cell>
          <cell r="D308" t="str">
            <v>USD</v>
          </cell>
          <cell r="G308">
            <v>85.126340999999996</v>
          </cell>
          <cell r="H308">
            <v>137.02261999999999</v>
          </cell>
          <cell r="I308">
            <v>172.84362140000002</v>
          </cell>
          <cell r="J308">
            <v>216.71571399999999</v>
          </cell>
          <cell r="K308">
            <v>298.93162500000005</v>
          </cell>
          <cell r="L308">
            <v>373.601494</v>
          </cell>
          <cell r="M308">
            <v>472.59474899999998</v>
          </cell>
          <cell r="N308">
            <v>556.53600100000006</v>
          </cell>
          <cell r="O308">
            <v>651.74699999999996</v>
          </cell>
          <cell r="P308">
            <v>844.39599999999996</v>
          </cell>
          <cell r="Q308">
            <v>1216.779</v>
          </cell>
          <cell r="R308">
            <v>1439.653</v>
          </cell>
          <cell r="S308">
            <v>2296.3139999999999</v>
          </cell>
          <cell r="T308">
            <v>3973.4650000000001</v>
          </cell>
          <cell r="U308">
            <v>7069.4089999999997</v>
          </cell>
          <cell r="V308">
            <v>10608.282374343122</v>
          </cell>
          <cell r="W308">
            <v>13047.058449011889</v>
          </cell>
          <cell r="X308">
            <v>16126.235080490784</v>
          </cell>
          <cell r="Z308">
            <v>16.459337000000001</v>
          </cell>
          <cell r="AA308">
            <v>18.973288</v>
          </cell>
          <cell r="AB308">
            <v>22.800129999999999</v>
          </cell>
          <cell r="AC308">
            <v>26.893585999999999</v>
          </cell>
          <cell r="AD308">
            <v>28.840730000000001</v>
          </cell>
          <cell r="AE308">
            <v>34.471508</v>
          </cell>
          <cell r="AF308">
            <v>40.260643000000002</v>
          </cell>
          <cell r="AG308">
            <v>33.449739000000001</v>
          </cell>
          <cell r="AH308">
            <v>32.322501000000003</v>
          </cell>
          <cell r="AI308">
            <v>40.901798999999997</v>
          </cell>
          <cell r="AJ308">
            <v>50.599276000000003</v>
          </cell>
          <cell r="AK308">
            <v>49.020045400000001</v>
          </cell>
          <cell r="AL308">
            <v>45.937773999999997</v>
          </cell>
          <cell r="AM308">
            <v>52.510331000000001</v>
          </cell>
          <cell r="AN308">
            <v>55.951377999999998</v>
          </cell>
          <cell r="AO308">
            <v>62.316231000000002</v>
          </cell>
          <cell r="AP308">
            <v>61.459668000000001</v>
          </cell>
          <cell r="AQ308">
            <v>69.378159999999994</v>
          </cell>
          <cell r="AR308">
            <v>81.628144000000006</v>
          </cell>
          <cell r="AS308">
            <v>86.465653000000003</v>
          </cell>
          <cell r="AT308">
            <v>83.736006000000003</v>
          </cell>
          <cell r="AU308">
            <v>88.844059000000001</v>
          </cell>
          <cell r="AV308">
            <v>97.266784000000001</v>
          </cell>
          <cell r="AW308">
            <v>103.754645</v>
          </cell>
          <cell r="AX308">
            <v>102.725747</v>
          </cell>
          <cell r="AY308">
            <v>112.18340000000001</v>
          </cell>
          <cell r="AZ308">
            <v>123.055431</v>
          </cell>
          <cell r="BA308">
            <v>134.63017099999999</v>
          </cell>
          <cell r="BB308">
            <v>115.382319</v>
          </cell>
          <cell r="BC308">
            <v>131.84913900000001</v>
          </cell>
          <cell r="BD308">
            <v>147.93489500000001</v>
          </cell>
          <cell r="BE308">
            <v>161.36964800000001</v>
          </cell>
          <cell r="BF308">
            <v>148.06</v>
          </cell>
          <cell r="BG308">
            <v>154.31399999999999</v>
          </cell>
          <cell r="BH308">
            <v>168.64099999999999</v>
          </cell>
          <cell r="BI308">
            <v>180.732</v>
          </cell>
          <cell r="BJ308">
            <v>157.63</v>
          </cell>
          <cell r="BK308">
            <v>199.64400000000001</v>
          </cell>
          <cell r="BL308">
            <v>230.84700000000001</v>
          </cell>
          <cell r="BM308">
            <v>256.27499999999998</v>
          </cell>
          <cell r="BN308">
            <v>269.8</v>
          </cell>
          <cell r="BO308">
            <v>283.89999999999998</v>
          </cell>
          <cell r="BP308">
            <v>305</v>
          </cell>
          <cell r="BQ308">
            <v>358.07900000000001</v>
          </cell>
          <cell r="BR308">
            <v>320.976</v>
          </cell>
          <cell r="BS308">
            <v>335.37700000000001</v>
          </cell>
          <cell r="BT308">
            <v>355.28100000000001</v>
          </cell>
          <cell r="BU308">
            <v>428.01900000000001</v>
          </cell>
          <cell r="BV308">
            <v>473.77</v>
          </cell>
          <cell r="BW308">
            <v>545.24199999999996</v>
          </cell>
          <cell r="BX308">
            <v>603.03099999999995</v>
          </cell>
          <cell r="BY308">
            <v>674.27099999999996</v>
          </cell>
          <cell r="BZ308">
            <v>652.09100000000001</v>
          </cell>
          <cell r="CA308">
            <v>878.36900000000003</v>
          </cell>
          <cell r="CB308">
            <v>1115.701</v>
          </cell>
          <cell r="CC308">
            <v>1327.3040000000001</v>
          </cell>
          <cell r="CD308">
            <v>1378.441</v>
          </cell>
          <cell r="CE308">
            <v>1702.75</v>
          </cell>
          <cell r="CF308">
            <v>1857.452</v>
          </cell>
          <cell r="CG308">
            <v>2130.7660000000001</v>
          </cell>
          <cell r="CH308">
            <v>2248</v>
          </cell>
          <cell r="CI308">
            <v>2595.6987993238567</v>
          </cell>
          <cell r="CJ308">
            <v>2816.0729285327302</v>
          </cell>
          <cell r="CK308">
            <v>2948.5106464865348</v>
          </cell>
          <cell r="CL308">
            <v>2747.069699049538</v>
          </cell>
          <cell r="CM308">
            <v>3081.7194231182807</v>
          </cell>
          <cell r="CN308">
            <v>3433.711649393234</v>
          </cell>
          <cell r="CO308">
            <v>3784.5576774508377</v>
          </cell>
          <cell r="CP308">
            <v>3383.3524237045276</v>
          </cell>
          <cell r="CQ308">
            <v>3809.022342606303</v>
          </cell>
          <cell r="CR308">
            <v>4260.2575998396205</v>
          </cell>
          <cell r="CS308">
            <v>4673.6027143403344</v>
          </cell>
        </row>
        <row r="309">
          <cell r="B309" t="str">
            <v>Total shareholders' equity (Pub)</v>
          </cell>
          <cell r="C309" t="str">
            <v>EQ_PUB</v>
          </cell>
          <cell r="D309" t="str">
            <v>USD</v>
          </cell>
          <cell r="G309">
            <v>91.673139000000006</v>
          </cell>
          <cell r="H309">
            <v>93.423980999999998</v>
          </cell>
          <cell r="I309">
            <v>114.193237</v>
          </cell>
          <cell r="J309">
            <v>171.71826999999999</v>
          </cell>
          <cell r="K309">
            <v>223.17901599999999</v>
          </cell>
          <cell r="L309">
            <v>293.813626</v>
          </cell>
          <cell r="M309">
            <v>347.483608</v>
          </cell>
          <cell r="N309">
            <v>355.78841</v>
          </cell>
          <cell r="O309">
            <v>339.45800000000003</v>
          </cell>
          <cell r="P309">
            <v>428.85399999999998</v>
          </cell>
          <cell r="Q309">
            <v>325.779</v>
          </cell>
          <cell r="R309">
            <v>336.7</v>
          </cell>
          <cell r="S309">
            <v>2081.9629999999997</v>
          </cell>
          <cell r="T309">
            <v>1651.5780000000004</v>
          </cell>
          <cell r="U309">
            <v>1531.6909999999989</v>
          </cell>
          <cell r="V309">
            <v>1856.9545596029329</v>
          </cell>
          <cell r="W309">
            <v>2371.7399983247178</v>
          </cell>
          <cell r="X309">
            <v>3149.4645015795263</v>
          </cell>
          <cell r="Z309">
            <v>0</v>
          </cell>
          <cell r="AA309">
            <v>26.867446000000001</v>
          </cell>
          <cell r="AB309">
            <v>85.482516000000004</v>
          </cell>
          <cell r="AC309">
            <v>91.673139000000006</v>
          </cell>
          <cell r="AD309">
            <v>94.634814000000006</v>
          </cell>
          <cell r="AE309">
            <v>100.97317700000001</v>
          </cell>
          <cell r="AF309">
            <v>98.869850999999997</v>
          </cell>
          <cell r="AG309">
            <v>93.423980999999998</v>
          </cell>
          <cell r="AH309">
            <v>95.526579999999996</v>
          </cell>
          <cell r="AI309">
            <v>106.427977</v>
          </cell>
          <cell r="AJ309">
            <v>118.409952</v>
          </cell>
          <cell r="AK309">
            <v>114.193237</v>
          </cell>
          <cell r="AL309">
            <v>123.24670999999999</v>
          </cell>
          <cell r="AM309">
            <v>133.72151199999999</v>
          </cell>
          <cell r="AN309">
            <v>156.15969699999999</v>
          </cell>
          <cell r="AO309">
            <v>171.71826999999999</v>
          </cell>
          <cell r="AP309">
            <v>183.10513599999999</v>
          </cell>
          <cell r="AQ309">
            <v>197.62916999999999</v>
          </cell>
          <cell r="AR309">
            <v>207.85404299999999</v>
          </cell>
          <cell r="AS309">
            <v>223.17901599999999</v>
          </cell>
          <cell r="AT309">
            <v>241.67981599999999</v>
          </cell>
          <cell r="AU309">
            <v>251.84105400000001</v>
          </cell>
          <cell r="AV309">
            <v>272.10575599999999</v>
          </cell>
          <cell r="AW309">
            <v>293.813626</v>
          </cell>
          <cell r="AX309">
            <v>304.008419</v>
          </cell>
          <cell r="AY309">
            <v>312.90406200000001</v>
          </cell>
          <cell r="AZ309">
            <v>328.20054099999999</v>
          </cell>
          <cell r="BA309">
            <v>347.483608</v>
          </cell>
          <cell r="BB309">
            <v>353.86535600000002</v>
          </cell>
          <cell r="BC309">
            <v>338.51510500000001</v>
          </cell>
          <cell r="BD309">
            <v>344.84929299999999</v>
          </cell>
          <cell r="BE309">
            <v>355.78841</v>
          </cell>
          <cell r="BF309">
            <v>331.11799999999999</v>
          </cell>
          <cell r="BG309">
            <v>344.44299999999998</v>
          </cell>
          <cell r="BH309">
            <v>363.452</v>
          </cell>
          <cell r="BI309">
            <v>339.45800000000003</v>
          </cell>
          <cell r="BJ309">
            <v>346.25691999999998</v>
          </cell>
          <cell r="BK309">
            <v>360.61268000000001</v>
          </cell>
          <cell r="BL309">
            <v>390.27055000000001</v>
          </cell>
          <cell r="BM309">
            <v>428.85399999999998</v>
          </cell>
          <cell r="BN309">
            <v>465.81396300000006</v>
          </cell>
          <cell r="BO309">
            <v>450.18065999999999</v>
          </cell>
          <cell r="BP309">
            <v>392.15601399999997</v>
          </cell>
          <cell r="BQ309">
            <v>325.779</v>
          </cell>
          <cell r="BR309">
            <v>252.86699999999999</v>
          </cell>
          <cell r="BS309">
            <v>154.73699999999999</v>
          </cell>
          <cell r="BT309">
            <v>341.75200000000001</v>
          </cell>
          <cell r="BU309">
            <v>336.7</v>
          </cell>
          <cell r="BV309">
            <v>2312.7460000000001</v>
          </cell>
          <cell r="BW309">
            <v>2244.6120000000001</v>
          </cell>
          <cell r="BX309">
            <v>2137.0170000000003</v>
          </cell>
          <cell r="BY309">
            <v>2081.9629999999997</v>
          </cell>
          <cell r="BZ309">
            <v>1965.4099999999999</v>
          </cell>
          <cell r="CA309">
            <v>1907.0919999999996</v>
          </cell>
          <cell r="CB309">
            <v>1795.5259999999998</v>
          </cell>
          <cell r="CC309">
            <v>1651.5780000000004</v>
          </cell>
          <cell r="CD309">
            <v>-30.404000000000451</v>
          </cell>
          <cell r="CE309">
            <v>81.030000000000655</v>
          </cell>
          <cell r="CF309">
            <v>122.97599999999966</v>
          </cell>
          <cell r="CG309">
            <v>1531.6909999999989</v>
          </cell>
          <cell r="CH309">
            <v>1589</v>
          </cell>
          <cell r="CI309">
            <v>1701.8876550601749</v>
          </cell>
          <cell r="CJ309">
            <v>1826.1594935071125</v>
          </cell>
          <cell r="CK309">
            <v>1856.9545596029329</v>
          </cell>
          <cell r="CL309">
            <v>1980.5966546081777</v>
          </cell>
          <cell r="CM309">
            <v>2113.867525071154</v>
          </cell>
          <cell r="CN309">
            <v>2253.4488418649598</v>
          </cell>
          <cell r="CO309">
            <v>2371.7399983247178</v>
          </cell>
          <cell r="CP309">
            <v>2550.6403031528944</v>
          </cell>
          <cell r="CQ309">
            <v>2744.6600388723609</v>
          </cell>
          <cell r="CR309">
            <v>2953.5005747922187</v>
          </cell>
          <cell r="CS309">
            <v>3149.4645015795263</v>
          </cell>
        </row>
        <row r="310">
          <cell r="A310" t="str">
            <v>Income Statement</v>
          </cell>
        </row>
        <row r="311">
          <cell r="B311" t="str">
            <v>Provision for income tax</v>
          </cell>
          <cell r="C311" t="str">
            <v>PROV_INC_TAX</v>
          </cell>
          <cell r="D311" t="str">
            <v>USD</v>
          </cell>
          <cell r="G311">
            <v>-4.6655910000000036</v>
          </cell>
          <cell r="H311">
            <v>-10.634240999999999</v>
          </cell>
          <cell r="I311">
            <v>-9.5040050000000011</v>
          </cell>
          <cell r="J311">
            <v>-15.840640999999998</v>
          </cell>
          <cell r="K311">
            <v>-31.659821000000001</v>
          </cell>
          <cell r="L311">
            <v>-38.927365000000002</v>
          </cell>
          <cell r="M311">
            <v>-45.505468</v>
          </cell>
          <cell r="N311">
            <v>-49.143049000000005</v>
          </cell>
          <cell r="O311">
            <v>-44.700999999999993</v>
          </cell>
          <cell r="P311">
            <v>-48.961999999999996</v>
          </cell>
          <cell r="Q311">
            <v>-40.287999999999997</v>
          </cell>
          <cell r="R311">
            <v>28.868000000000002</v>
          </cell>
          <cell r="S311">
            <v>-64.753</v>
          </cell>
          <cell r="T311">
            <v>-82.021999999999991</v>
          </cell>
          <cell r="U311">
            <v>-148.80199999999999</v>
          </cell>
          <cell r="V311">
            <v>-190.28322440157933</v>
          </cell>
          <cell r="W311">
            <v>-277.19215931173034</v>
          </cell>
          <cell r="X311">
            <v>-418.77473252182</v>
          </cell>
          <cell r="Z311">
            <v>-0.82326100000000313</v>
          </cell>
          <cell r="AA311">
            <v>-1.820978</v>
          </cell>
          <cell r="AB311">
            <v>-1.4015280000000001</v>
          </cell>
          <cell r="AC311">
            <v>-0.61982400000000004</v>
          </cell>
          <cell r="AD311">
            <v>-2.8723640000000001</v>
          </cell>
          <cell r="AE311">
            <v>-2.46265</v>
          </cell>
          <cell r="AF311">
            <v>-2.388763</v>
          </cell>
          <cell r="AG311">
            <v>-2.9104640000000002</v>
          </cell>
          <cell r="AH311">
            <v>-1.671333</v>
          </cell>
          <cell r="AI311">
            <v>-1.653756</v>
          </cell>
          <cell r="AJ311">
            <v>-2.5372569999999999</v>
          </cell>
          <cell r="AK311">
            <v>-3.6416590000000002</v>
          </cell>
          <cell r="AL311">
            <v>-4.0793609999999996</v>
          </cell>
          <cell r="AM311">
            <v>-4.6665929999999998</v>
          </cell>
          <cell r="AN311">
            <v>-0.95945400000000003</v>
          </cell>
          <cell r="AO311">
            <v>-6.1352330000000004</v>
          </cell>
          <cell r="AP311">
            <v>-5.9980289999999998</v>
          </cell>
          <cell r="AQ311">
            <v>-7.6370329999999997</v>
          </cell>
          <cell r="AR311">
            <v>-8.8049049999999998</v>
          </cell>
          <cell r="AS311">
            <v>-9.2198539999999998</v>
          </cell>
          <cell r="AT311">
            <v>-7.3237050000000039</v>
          </cell>
          <cell r="AU311">
            <v>-9.7400979999999997</v>
          </cell>
          <cell r="AV311">
            <v>-9.8856070000000003</v>
          </cell>
          <cell r="AW311">
            <v>-11.977955</v>
          </cell>
          <cell r="AX311">
            <v>-7.8288000000000002</v>
          </cell>
          <cell r="AY311">
            <v>-10.701181999999999</v>
          </cell>
          <cell r="AZ311">
            <v>-12.075486</v>
          </cell>
          <cell r="BA311">
            <v>-14.9</v>
          </cell>
          <cell r="BB311">
            <v>-8.775055</v>
          </cell>
          <cell r="BC311">
            <v>-6.5058790000000002</v>
          </cell>
          <cell r="BD311">
            <v>-18.062078</v>
          </cell>
          <cell r="BE311">
            <v>-15.800037</v>
          </cell>
          <cell r="BF311">
            <v>-14.654999999999999</v>
          </cell>
          <cell r="BG311">
            <v>-14.007999999999999</v>
          </cell>
          <cell r="BH311">
            <v>-1.976</v>
          </cell>
          <cell r="BI311">
            <v>-14.061999999999999</v>
          </cell>
          <cell r="BJ311">
            <v>-6.9560000000000004</v>
          </cell>
          <cell r="BK311">
            <v>-12.36</v>
          </cell>
          <cell r="BL311">
            <v>-13.374000000000001</v>
          </cell>
          <cell r="BM311">
            <v>-16.271999999999998</v>
          </cell>
          <cell r="BN311">
            <v>-21.145</v>
          </cell>
          <cell r="BO311">
            <v>-7.1059999999999999</v>
          </cell>
          <cell r="BP311">
            <v>-8.9890000000000008</v>
          </cell>
          <cell r="BQ311">
            <v>-3.048</v>
          </cell>
          <cell r="BR311">
            <v>12.438000000000001</v>
          </cell>
          <cell r="BS311">
            <v>7.7</v>
          </cell>
          <cell r="BT311">
            <v>4.234</v>
          </cell>
          <cell r="BU311">
            <v>4.4960000000000004</v>
          </cell>
          <cell r="BV311">
            <v>-3.4910000000000001</v>
          </cell>
          <cell r="BW311">
            <v>8.9169999999999998</v>
          </cell>
          <cell r="BX311">
            <v>-79.155000000000001</v>
          </cell>
          <cell r="BY311">
            <v>8.9760000000000009</v>
          </cell>
          <cell r="BZ311">
            <v>-4.4290000000000003</v>
          </cell>
          <cell r="CA311">
            <v>-33.393000000000001</v>
          </cell>
          <cell r="CB311">
            <v>-37.634999999999998</v>
          </cell>
          <cell r="CC311">
            <v>-6.5650000000000004</v>
          </cell>
          <cell r="CD311">
            <v>-43.548999999999999</v>
          </cell>
          <cell r="CE311">
            <v>-70.701999999999998</v>
          </cell>
          <cell r="CF311">
            <v>-30.908000000000001</v>
          </cell>
          <cell r="CG311">
            <v>-3.6429999999999998</v>
          </cell>
          <cell r="CH311">
            <v>-46</v>
          </cell>
          <cell r="CI311">
            <v>-60.785660417017297</v>
          </cell>
          <cell r="CJ311">
            <v>-66.915605317581822</v>
          </cell>
          <cell r="CK311">
            <v>-16.581958666980206</v>
          </cell>
          <cell r="CL311">
            <v>-66.576512695131811</v>
          </cell>
          <cell r="CM311">
            <v>-71.761237941602559</v>
          </cell>
          <cell r="CN311">
            <v>-75.159170581279994</v>
          </cell>
          <cell r="CO311">
            <v>-63.69523809371595</v>
          </cell>
          <cell r="CP311">
            <v>-96.330933369018126</v>
          </cell>
          <cell r="CQ311">
            <v>-104.47216538740504</v>
          </cell>
          <cell r="CR311">
            <v>-112.4525962645388</v>
          </cell>
          <cell r="CS311">
            <v>-105.51903750085803</v>
          </cell>
        </row>
        <row r="312">
          <cell r="B312" t="str">
            <v>Minority interest</v>
          </cell>
          <cell r="C312" t="str">
            <v>INC_MINORITY</v>
          </cell>
          <cell r="D312" t="str">
            <v>USD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-1.6286000000000002E-2</v>
          </cell>
          <cell r="L312">
            <v>-4.2863999999999999E-2</v>
          </cell>
          <cell r="M312">
            <v>-1.8825000000000008E-2</v>
          </cell>
          <cell r="N312">
            <v>-7.2219999999999993E-2</v>
          </cell>
          <cell r="O312">
            <v>-3.2424000000000001E-2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-5.22E-4</v>
          </cell>
          <cell r="AS312">
            <v>-1.5764E-2</v>
          </cell>
          <cell r="AT312">
            <v>-2.428E-3</v>
          </cell>
          <cell r="AU312">
            <v>-1.5632E-2</v>
          </cell>
          <cell r="AV312">
            <v>-2.4804E-2</v>
          </cell>
          <cell r="AW312">
            <v>0</v>
          </cell>
          <cell r="AX312">
            <v>-4.2338000000000001E-2</v>
          </cell>
          <cell r="AY312">
            <v>-4.2376999999999998E-2</v>
          </cell>
          <cell r="AZ312">
            <v>0.13792699999999999</v>
          </cell>
          <cell r="BA312">
            <v>-7.2037000000000004E-2</v>
          </cell>
          <cell r="BB312">
            <v>-6.3979999999999995E-2</v>
          </cell>
          <cell r="BC312">
            <v>-5.5519999999999996E-3</v>
          </cell>
          <cell r="BD312">
            <v>1.3524E-2</v>
          </cell>
          <cell r="BE312">
            <v>-1.6212000000000001E-2</v>
          </cell>
          <cell r="BF312">
            <v>-1.6212000000000001E-2</v>
          </cell>
          <cell r="BG312">
            <v>-1.6212000000000001E-2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</row>
        <row r="313">
          <cell r="B313" t="str">
            <v>Net income (pre-preferred dividends)</v>
          </cell>
          <cell r="C313" t="str">
            <v>NI_PRE_PREF</v>
          </cell>
          <cell r="D313" t="str">
            <v>USD</v>
          </cell>
          <cell r="G313">
            <v>9.7548000000000172</v>
          </cell>
          <cell r="H313">
            <v>18.81166099999999</v>
          </cell>
          <cell r="I313">
            <v>33.208792999999979</v>
          </cell>
          <cell r="J313">
            <v>56.025019000000022</v>
          </cell>
          <cell r="K313">
            <v>76.780052100000049</v>
          </cell>
          <cell r="L313">
            <v>101.24729799999999</v>
          </cell>
          <cell r="M313">
            <v>117.58426</v>
          </cell>
          <cell r="N313">
            <v>72.580550000000002</v>
          </cell>
          <cell r="O313">
            <v>105.71257600000004</v>
          </cell>
          <cell r="P313">
            <v>149.36399999999986</v>
          </cell>
          <cell r="Q313">
            <v>97.780000000000015</v>
          </cell>
          <cell r="R313">
            <v>-36.517000000000188</v>
          </cell>
          <cell r="S313">
            <v>-171.99899999999963</v>
          </cell>
          <cell r="T313">
            <v>-0.70699999999999363</v>
          </cell>
          <cell r="U313">
            <v>83.32599999999951</v>
          </cell>
          <cell r="V313">
            <v>332.95455960293441</v>
          </cell>
          <cell r="W313">
            <v>514.78543872178352</v>
          </cell>
          <cell r="X313">
            <v>777.72450325480736</v>
          </cell>
          <cell r="Z313">
            <v>1.0560470000000219</v>
          </cell>
          <cell r="AA313">
            <v>0.59088600000000047</v>
          </cell>
          <cell r="AB313">
            <v>2.785473999999998</v>
          </cell>
          <cell r="AC313">
            <v>5.3223929999999964</v>
          </cell>
          <cell r="AD313">
            <v>2.0676769999999989</v>
          </cell>
          <cell r="AE313">
            <v>2.9470950000000009</v>
          </cell>
          <cell r="AF313">
            <v>5.8757920000000015</v>
          </cell>
          <cell r="AG313">
            <v>7.9210970000000041</v>
          </cell>
          <cell r="AH313">
            <v>5.3911765999999686</v>
          </cell>
          <cell r="AI313">
            <v>6.679778999999991</v>
          </cell>
          <cell r="AJ313">
            <v>9.8522680000000076</v>
          </cell>
          <cell r="AK313">
            <v>11.285569399999998</v>
          </cell>
          <cell r="AL313">
            <v>9.6206009999999971</v>
          </cell>
          <cell r="AM313">
            <v>11.673962999999997</v>
          </cell>
          <cell r="AN313">
            <v>18.790962999999994</v>
          </cell>
          <cell r="AO313">
            <v>15.939492000000001</v>
          </cell>
          <cell r="AP313">
            <v>14.057634000000011</v>
          </cell>
          <cell r="AQ313">
            <v>14.820825999999997</v>
          </cell>
          <cell r="AR313">
            <v>26.295925000000004</v>
          </cell>
          <cell r="AS313">
            <v>21.605667099999998</v>
          </cell>
          <cell r="AT313">
            <v>19.578623999999998</v>
          </cell>
          <cell r="AU313">
            <v>25.379192000000003</v>
          </cell>
          <cell r="AV313">
            <v>26.04309300000001</v>
          </cell>
          <cell r="AW313">
            <v>30.246388999999994</v>
          </cell>
          <cell r="AX313">
            <v>17.48025299999999</v>
          </cell>
          <cell r="AY313">
            <v>29.978681000000009</v>
          </cell>
          <cell r="AZ313">
            <v>29.283684000000001</v>
          </cell>
          <cell r="BA313">
            <v>40.841641999999979</v>
          </cell>
          <cell r="BB313">
            <v>30.263972999999993</v>
          </cell>
          <cell r="BC313">
            <v>-25.594029999999975</v>
          </cell>
          <cell r="BD313">
            <v>33.765491000000026</v>
          </cell>
          <cell r="BE313">
            <v>34.145116000000016</v>
          </cell>
          <cell r="BF313">
            <v>1.6617880000000032</v>
          </cell>
          <cell r="BG313">
            <v>19.446788000000005</v>
          </cell>
          <cell r="BH313">
            <v>45.639999999999986</v>
          </cell>
          <cell r="BI313">
            <v>38.963999999999999</v>
          </cell>
          <cell r="BJ313">
            <v>30.247000000000003</v>
          </cell>
          <cell r="BK313">
            <v>15.857999999999983</v>
          </cell>
          <cell r="BL313">
            <v>38.911999999999999</v>
          </cell>
          <cell r="BM313">
            <v>51.346999999999959</v>
          </cell>
          <cell r="BN313">
            <v>48.518000000000001</v>
          </cell>
          <cell r="BO313">
            <v>5.3160000000000043</v>
          </cell>
          <cell r="BP313">
            <v>27.665999999999972</v>
          </cell>
          <cell r="BQ313">
            <v>-67.720000000000056</v>
          </cell>
          <cell r="BR313">
            <v>-12.919000000000038</v>
          </cell>
          <cell r="BS313">
            <v>-11.184000000000037</v>
          </cell>
          <cell r="BT313">
            <v>-10.078000000000044</v>
          </cell>
          <cell r="BU313">
            <v>-2.3360000000000181</v>
          </cell>
          <cell r="BV313">
            <v>11.86400000000001</v>
          </cell>
          <cell r="BW313">
            <v>16.216999999999942</v>
          </cell>
          <cell r="BX313">
            <v>-146.08200000000005</v>
          </cell>
          <cell r="BY313">
            <v>-53.997999999999948</v>
          </cell>
          <cell r="BZ313">
            <v>-21.108999999999845</v>
          </cell>
          <cell r="CA313">
            <v>55.946999999999989</v>
          </cell>
          <cell r="CB313">
            <v>15.035000000000075</v>
          </cell>
          <cell r="CC313">
            <v>-50.580000000000197</v>
          </cell>
          <cell r="CD313">
            <v>-34.012000000000178</v>
          </cell>
          <cell r="CE313">
            <v>68.194999999999965</v>
          </cell>
          <cell r="CF313">
            <v>95.224999999999696</v>
          </cell>
          <cell r="CG313">
            <v>-46.082000000000193</v>
          </cell>
          <cell r="CH313">
            <v>65</v>
          </cell>
          <cell r="CI313">
            <v>112.88765506017477</v>
          </cell>
          <cell r="CJ313">
            <v>124.27183844693815</v>
          </cell>
          <cell r="CK313">
            <v>30.795066095820609</v>
          </cell>
          <cell r="CL313">
            <v>123.64209500524501</v>
          </cell>
          <cell r="CM313">
            <v>133.27087046297666</v>
          </cell>
          <cell r="CN313">
            <v>139.58131679380548</v>
          </cell>
          <cell r="CO313">
            <v>118.29115645975821</v>
          </cell>
          <cell r="CP313">
            <v>178.90030482817656</v>
          </cell>
          <cell r="CQ313">
            <v>194.01973571946655</v>
          </cell>
          <cell r="CR313">
            <v>208.84053591985781</v>
          </cell>
          <cell r="CS313">
            <v>195.9639267873078</v>
          </cell>
        </row>
        <row r="314">
          <cell r="B314" t="str">
            <v>Preferred dividends</v>
          </cell>
          <cell r="C314" t="str">
            <v>PREF_DIV</v>
          </cell>
          <cell r="D314" t="str">
            <v>USD</v>
          </cell>
        </row>
        <row r="315">
          <cell r="B315" t="str">
            <v>Net income (pre-exceptionals)</v>
          </cell>
          <cell r="C315" t="str">
            <v>NET_EARNING</v>
          </cell>
          <cell r="D315" t="str">
            <v>USD</v>
          </cell>
          <cell r="G315">
            <v>9.7548000000000172</v>
          </cell>
          <cell r="H315">
            <v>18.81166099999999</v>
          </cell>
          <cell r="I315">
            <v>33.208792999999979</v>
          </cell>
          <cell r="J315">
            <v>56.025019000000022</v>
          </cell>
          <cell r="K315">
            <v>76.780052100000049</v>
          </cell>
          <cell r="L315">
            <v>101.24729799999999</v>
          </cell>
          <cell r="M315">
            <v>117.58426</v>
          </cell>
          <cell r="N315">
            <v>72.580550000000002</v>
          </cell>
          <cell r="O315">
            <v>105.71257600000004</v>
          </cell>
          <cell r="P315">
            <v>149.36399999999986</v>
          </cell>
          <cell r="Q315">
            <v>97.780000000000015</v>
          </cell>
          <cell r="R315">
            <v>-36.517000000000188</v>
          </cell>
          <cell r="S315">
            <v>-171.99899999999963</v>
          </cell>
          <cell r="T315">
            <v>-0.70699999999999363</v>
          </cell>
          <cell r="U315">
            <v>83.32599999999951</v>
          </cell>
          <cell r="V315">
            <v>332.95455960293441</v>
          </cell>
          <cell r="W315">
            <v>514.78543872178352</v>
          </cell>
          <cell r="X315">
            <v>777.72450325480736</v>
          </cell>
          <cell r="Z315">
            <v>1.0560470000000219</v>
          </cell>
          <cell r="AA315">
            <v>0.59088600000000047</v>
          </cell>
          <cell r="AB315">
            <v>2.785473999999998</v>
          </cell>
          <cell r="AC315">
            <v>5.3223929999999964</v>
          </cell>
          <cell r="AD315">
            <v>2.0676769999999989</v>
          </cell>
          <cell r="AE315">
            <v>2.9470950000000009</v>
          </cell>
          <cell r="AF315">
            <v>5.8757920000000015</v>
          </cell>
          <cell r="AG315">
            <v>7.9210970000000041</v>
          </cell>
          <cell r="AH315">
            <v>5.3911765999999686</v>
          </cell>
          <cell r="AI315">
            <v>6.679778999999991</v>
          </cell>
          <cell r="AJ315">
            <v>9.8522680000000076</v>
          </cell>
          <cell r="AK315">
            <v>11.285569399999998</v>
          </cell>
          <cell r="AL315">
            <v>9.6206009999999971</v>
          </cell>
          <cell r="AM315">
            <v>11.673962999999997</v>
          </cell>
          <cell r="AN315">
            <v>18.790962999999994</v>
          </cell>
          <cell r="AO315">
            <v>15.939492000000001</v>
          </cell>
          <cell r="AP315">
            <v>14.057634000000011</v>
          </cell>
          <cell r="AQ315">
            <v>14.820825999999997</v>
          </cell>
          <cell r="AR315">
            <v>26.295925000000004</v>
          </cell>
          <cell r="AS315">
            <v>21.605667099999998</v>
          </cell>
          <cell r="AT315">
            <v>19.578623999999998</v>
          </cell>
          <cell r="AU315">
            <v>25.379192000000003</v>
          </cell>
          <cell r="AV315">
            <v>26.04309300000001</v>
          </cell>
          <cell r="AW315">
            <v>30.246388999999994</v>
          </cell>
          <cell r="AX315">
            <v>17.48025299999999</v>
          </cell>
          <cell r="AY315">
            <v>29.978681000000009</v>
          </cell>
          <cell r="AZ315">
            <v>29.283684000000001</v>
          </cell>
          <cell r="BA315">
            <v>40.841641999999979</v>
          </cell>
          <cell r="BB315">
            <v>30.263972999999993</v>
          </cell>
          <cell r="BC315">
            <v>-25.594029999999975</v>
          </cell>
          <cell r="BD315">
            <v>33.765491000000026</v>
          </cell>
          <cell r="BE315">
            <v>34.145116000000016</v>
          </cell>
          <cell r="BF315">
            <v>1.6617880000000032</v>
          </cell>
          <cell r="BG315">
            <v>19.446788000000005</v>
          </cell>
          <cell r="BH315">
            <v>45.639999999999986</v>
          </cell>
          <cell r="BI315">
            <v>38.963999999999999</v>
          </cell>
          <cell r="BJ315">
            <v>30.247000000000003</v>
          </cell>
          <cell r="BK315">
            <v>15.857999999999983</v>
          </cell>
          <cell r="BL315">
            <v>38.911999999999999</v>
          </cell>
          <cell r="BM315">
            <v>51.346999999999959</v>
          </cell>
          <cell r="BN315">
            <v>48.518000000000001</v>
          </cell>
          <cell r="BO315">
            <v>5.3160000000000043</v>
          </cell>
          <cell r="BP315">
            <v>27.665999999999972</v>
          </cell>
          <cell r="BQ315">
            <v>-67.720000000000056</v>
          </cell>
          <cell r="BR315">
            <v>-12.919000000000038</v>
          </cell>
          <cell r="BS315">
            <v>-11.184000000000037</v>
          </cell>
          <cell r="BT315">
            <v>-10.078000000000044</v>
          </cell>
          <cell r="BU315">
            <v>-2.3360000000000181</v>
          </cell>
          <cell r="BV315">
            <v>11.86400000000001</v>
          </cell>
          <cell r="BW315">
            <v>16.216999999999942</v>
          </cell>
          <cell r="BX315">
            <v>-146.08200000000005</v>
          </cell>
          <cell r="BY315">
            <v>-53.997999999999948</v>
          </cell>
          <cell r="BZ315">
            <v>-21.108999999999845</v>
          </cell>
          <cell r="CA315">
            <v>55.946999999999989</v>
          </cell>
          <cell r="CB315">
            <v>15.035000000000075</v>
          </cell>
          <cell r="CC315">
            <v>-50.580000000000197</v>
          </cell>
          <cell r="CD315">
            <v>-34.012000000000178</v>
          </cell>
          <cell r="CE315">
            <v>68.194999999999965</v>
          </cell>
          <cell r="CF315">
            <v>95.224999999999696</v>
          </cell>
          <cell r="CG315">
            <v>-46.082000000000193</v>
          </cell>
          <cell r="CH315">
            <v>65</v>
          </cell>
          <cell r="CI315">
            <v>112.88765506017477</v>
          </cell>
          <cell r="CJ315">
            <v>124.27183844693815</v>
          </cell>
          <cell r="CK315">
            <v>30.795066095820609</v>
          </cell>
          <cell r="CL315">
            <v>123.64209500524501</v>
          </cell>
          <cell r="CM315">
            <v>133.27087046297666</v>
          </cell>
          <cell r="CN315">
            <v>139.58131679380548</v>
          </cell>
          <cell r="CO315">
            <v>118.29115645975821</v>
          </cell>
          <cell r="CP315">
            <v>178.90030482817656</v>
          </cell>
          <cell r="CQ315">
            <v>194.01973571946655</v>
          </cell>
          <cell r="CR315">
            <v>208.84053591985781</v>
          </cell>
          <cell r="CS315">
            <v>195.9639267873078</v>
          </cell>
        </row>
        <row r="316">
          <cell r="B316" t="str">
            <v>Post-tax exceptionals</v>
          </cell>
          <cell r="C316" t="str">
            <v>TAX_EXC</v>
          </cell>
          <cell r="D316" t="str">
            <v>USD</v>
          </cell>
        </row>
        <row r="317">
          <cell r="B317" t="str">
            <v>Net income (post-exceptionals)</v>
          </cell>
          <cell r="C317" t="str">
            <v>NET_INC</v>
          </cell>
          <cell r="D317" t="str">
            <v>USD</v>
          </cell>
          <cell r="G317">
            <v>9.7548000000000172</v>
          </cell>
          <cell r="H317">
            <v>18.81166099999999</v>
          </cell>
          <cell r="I317">
            <v>33.208792999999979</v>
          </cell>
          <cell r="J317">
            <v>56.025019000000022</v>
          </cell>
          <cell r="K317">
            <v>76.780052100000049</v>
          </cell>
          <cell r="L317">
            <v>101.24729799999999</v>
          </cell>
          <cell r="M317">
            <v>117.58426</v>
          </cell>
          <cell r="N317">
            <v>72.580550000000002</v>
          </cell>
          <cell r="O317">
            <v>105.71257600000004</v>
          </cell>
          <cell r="P317">
            <v>149.36399999999986</v>
          </cell>
          <cell r="Q317">
            <v>97.780000000000015</v>
          </cell>
          <cell r="R317">
            <v>-36.517000000000188</v>
          </cell>
          <cell r="S317">
            <v>-171.99899999999963</v>
          </cell>
          <cell r="T317">
            <v>-0.70699999999999363</v>
          </cell>
          <cell r="U317">
            <v>83.32599999999951</v>
          </cell>
          <cell r="V317">
            <v>332.95455960293441</v>
          </cell>
          <cell r="W317">
            <v>514.78543872178352</v>
          </cell>
          <cell r="X317">
            <v>777.72450325480736</v>
          </cell>
          <cell r="Z317">
            <v>1.0560470000000219</v>
          </cell>
          <cell r="AA317">
            <v>0.59088600000000047</v>
          </cell>
          <cell r="AB317">
            <v>2.785473999999998</v>
          </cell>
          <cell r="AC317">
            <v>5.3223929999999964</v>
          </cell>
          <cell r="AD317">
            <v>2.0676769999999989</v>
          </cell>
          <cell r="AE317">
            <v>2.9470950000000009</v>
          </cell>
          <cell r="AF317">
            <v>5.8757920000000015</v>
          </cell>
          <cell r="AG317">
            <v>7.9210970000000041</v>
          </cell>
          <cell r="AH317">
            <v>5.3911765999999686</v>
          </cell>
          <cell r="AI317">
            <v>6.679778999999991</v>
          </cell>
          <cell r="AJ317">
            <v>9.8522680000000076</v>
          </cell>
          <cell r="AK317">
            <v>11.285569399999998</v>
          </cell>
          <cell r="AL317">
            <v>9.6206009999999971</v>
          </cell>
          <cell r="AM317">
            <v>11.673962999999997</v>
          </cell>
          <cell r="AN317">
            <v>18.790962999999994</v>
          </cell>
          <cell r="AO317">
            <v>15.939492000000001</v>
          </cell>
          <cell r="AP317">
            <v>14.057634000000011</v>
          </cell>
          <cell r="AQ317">
            <v>14.820825999999997</v>
          </cell>
          <cell r="AR317">
            <v>26.295925000000004</v>
          </cell>
          <cell r="AS317">
            <v>21.605667099999998</v>
          </cell>
          <cell r="AT317">
            <v>19.578623999999998</v>
          </cell>
          <cell r="AU317">
            <v>25.379192000000003</v>
          </cell>
          <cell r="AV317">
            <v>26.04309300000001</v>
          </cell>
          <cell r="AW317">
            <v>30.246388999999994</v>
          </cell>
          <cell r="AX317">
            <v>17.48025299999999</v>
          </cell>
          <cell r="AY317">
            <v>29.978681000000009</v>
          </cell>
          <cell r="AZ317">
            <v>29.283684000000001</v>
          </cell>
          <cell r="BA317">
            <v>40.841641999999979</v>
          </cell>
          <cell r="BB317">
            <v>30.263972999999993</v>
          </cell>
          <cell r="BC317">
            <v>-25.594029999999975</v>
          </cell>
          <cell r="BD317">
            <v>33.765491000000026</v>
          </cell>
          <cell r="BE317">
            <v>34.145116000000016</v>
          </cell>
          <cell r="BF317">
            <v>1.6617880000000032</v>
          </cell>
          <cell r="BG317">
            <v>19.446788000000005</v>
          </cell>
          <cell r="BH317">
            <v>45.639999999999986</v>
          </cell>
          <cell r="BI317">
            <v>38.963999999999999</v>
          </cell>
          <cell r="BJ317">
            <v>30.247000000000003</v>
          </cell>
          <cell r="BK317">
            <v>15.857999999999983</v>
          </cell>
          <cell r="BL317">
            <v>38.911999999999999</v>
          </cell>
          <cell r="BM317">
            <v>51.346999999999959</v>
          </cell>
          <cell r="BN317">
            <v>48.518000000000001</v>
          </cell>
          <cell r="BO317">
            <v>5.3160000000000043</v>
          </cell>
          <cell r="BP317">
            <v>27.665999999999972</v>
          </cell>
          <cell r="BQ317">
            <v>-67.720000000000056</v>
          </cell>
          <cell r="BR317">
            <v>-12.919000000000038</v>
          </cell>
          <cell r="BS317">
            <v>-11.184000000000037</v>
          </cell>
          <cell r="BT317">
            <v>-10.078000000000044</v>
          </cell>
          <cell r="BU317">
            <v>-2.3360000000000181</v>
          </cell>
          <cell r="BV317">
            <v>11.86400000000001</v>
          </cell>
          <cell r="BW317">
            <v>16.216999999999942</v>
          </cell>
          <cell r="BX317">
            <v>-146.08200000000005</v>
          </cell>
          <cell r="BY317">
            <v>-53.997999999999948</v>
          </cell>
          <cell r="BZ317">
            <v>-21.108999999999845</v>
          </cell>
          <cell r="CA317">
            <v>55.946999999999989</v>
          </cell>
          <cell r="CB317">
            <v>15.035000000000075</v>
          </cell>
          <cell r="CC317">
            <v>-50.580000000000197</v>
          </cell>
          <cell r="CD317">
            <v>-34.012000000000178</v>
          </cell>
          <cell r="CE317">
            <v>68.194999999999965</v>
          </cell>
          <cell r="CF317">
            <v>95.224999999999696</v>
          </cell>
          <cell r="CG317">
            <v>-46.082000000000193</v>
          </cell>
          <cell r="CH317">
            <v>65</v>
          </cell>
          <cell r="CI317">
            <v>112.88765506017477</v>
          </cell>
          <cell r="CJ317">
            <v>124.27183844693815</v>
          </cell>
          <cell r="CK317">
            <v>30.795066095820609</v>
          </cell>
          <cell r="CL317">
            <v>123.64209500524501</v>
          </cell>
          <cell r="CM317">
            <v>133.27087046297666</v>
          </cell>
          <cell r="CN317">
            <v>139.58131679380548</v>
          </cell>
          <cell r="CO317">
            <v>118.29115645975821</v>
          </cell>
          <cell r="CP317">
            <v>178.90030482817656</v>
          </cell>
          <cell r="CQ317">
            <v>194.01973571946655</v>
          </cell>
          <cell r="CR317">
            <v>208.84053591985781</v>
          </cell>
          <cell r="CS317">
            <v>195.9639267873078</v>
          </cell>
        </row>
        <row r="318">
          <cell r="B318" t="str">
            <v>EPS (pre-exceptionals, basic)</v>
          </cell>
          <cell r="C318" t="str">
            <v>EPS</v>
          </cell>
          <cell r="D318" t="str">
            <v>USD</v>
          </cell>
          <cell r="G318">
            <v>0.35044701130501105</v>
          </cell>
          <cell r="H318">
            <v>0.42394821593816451</v>
          </cell>
          <cell r="I318">
            <v>0.75239441612512914</v>
          </cell>
          <cell r="J318">
            <v>1.268972168771467</v>
          </cell>
          <cell r="K318">
            <v>1.7393768114511257</v>
          </cell>
          <cell r="L318">
            <v>2.2933432468301636</v>
          </cell>
          <cell r="M318">
            <v>2.6631223870551799</v>
          </cell>
          <cell r="N318">
            <v>1.6438007004951891</v>
          </cell>
          <cell r="O318">
            <v>2.3941291935506106</v>
          </cell>
          <cell r="P318">
            <v>3.3825470856661175</v>
          </cell>
          <cell r="Q318">
            <v>2.214353193727769</v>
          </cell>
          <cell r="R318">
            <v>-0.82752141807021051</v>
          </cell>
          <cell r="S318">
            <v>-3.629999999999995</v>
          </cell>
          <cell r="T318">
            <v>-6.999999999999984E-2</v>
          </cell>
          <cell r="U318">
            <v>1.6900000000000093</v>
          </cell>
          <cell r="V318">
            <v>6.6156354470283683</v>
          </cell>
          <cell r="W318">
            <v>10.212223034153666</v>
          </cell>
          <cell r="X318">
            <v>15.428361971708501</v>
          </cell>
          <cell r="Z318">
            <v>7.8953939753350341E-2</v>
          </cell>
          <cell r="AA318">
            <v>4.3189301020626354E-2</v>
          </cell>
          <cell r="AB318">
            <v>0.13368513978494406</v>
          </cell>
          <cell r="AC318">
            <v>0.15413614078639382</v>
          </cell>
          <cell r="AD318">
            <v>4.8229123376424175E-2</v>
          </cell>
          <cell r="AE318">
            <v>6.6422892517115251E-2</v>
          </cell>
          <cell r="AF318">
            <v>0.13241370756192983</v>
          </cell>
          <cell r="AG318">
            <v>0.1785049681002053</v>
          </cell>
          <cell r="AH318">
            <v>0.12183380973176566</v>
          </cell>
          <cell r="AI318">
            <v>0.15136067666805586</v>
          </cell>
          <cell r="AJ318">
            <v>0.22322967645888805</v>
          </cell>
          <cell r="AK318">
            <v>0.25567289711326441</v>
          </cell>
          <cell r="AL318">
            <v>0.21792448031627787</v>
          </cell>
          <cell r="AM318">
            <v>0.26443103119538364</v>
          </cell>
          <cell r="AN318">
            <v>0.42563265897080399</v>
          </cell>
          <cell r="AO318">
            <v>0.3610176033512924</v>
          </cell>
          <cell r="AP318">
            <v>0.31846699616331098</v>
          </cell>
          <cell r="AQ318">
            <v>0.3358085865412519</v>
          </cell>
          <cell r="AR318">
            <v>0.59573892306108189</v>
          </cell>
          <cell r="AS318">
            <v>0.48939960676862809</v>
          </cell>
          <cell r="AT318">
            <v>0.44348339052700464</v>
          </cell>
          <cell r="AU318">
            <v>0.57490475571574728</v>
          </cell>
          <cell r="AV318">
            <v>0.58988831347381621</v>
          </cell>
          <cell r="AW318">
            <v>0.68507228324491254</v>
          </cell>
          <cell r="AX318">
            <v>0.3959186631306747</v>
          </cell>
          <cell r="AY318">
            <v>0.67898609552862343</v>
          </cell>
          <cell r="AZ318">
            <v>0.66323304048680076</v>
          </cell>
          <cell r="BA318">
            <v>0.92500141383182488</v>
          </cell>
          <cell r="BB318">
            <v>0.68542634155526694</v>
          </cell>
          <cell r="BC318">
            <v>-0.57965561557422285</v>
          </cell>
          <cell r="BD318">
            <v>0.76472286973026127</v>
          </cell>
          <cell r="BE318">
            <v>0.77331608588021394</v>
          </cell>
          <cell r="BF318">
            <v>3.7636084428371012E-2</v>
          </cell>
          <cell r="BG318">
            <v>0.44043276166967044</v>
          </cell>
          <cell r="BH318">
            <v>1.0336591956781627</v>
          </cell>
          <cell r="BI318">
            <v>0.88243069480048242</v>
          </cell>
          <cell r="BJ318">
            <v>0.68498951143072717</v>
          </cell>
          <cell r="BK318">
            <v>0.35912643005432987</v>
          </cell>
          <cell r="BL318">
            <v>0.88121248061562396</v>
          </cell>
          <cell r="BM318">
            <v>1.1628191108699222</v>
          </cell>
          <cell r="BN318">
            <v>1.0987524671004676</v>
          </cell>
          <cell r="BO318">
            <v>0.12038762096396886</v>
          </cell>
          <cell r="BP318">
            <v>0.62653196418155688</v>
          </cell>
          <cell r="BQ318">
            <v>-1.533606036809626</v>
          </cell>
          <cell r="BR318">
            <v>-0.29256728277530419</v>
          </cell>
          <cell r="BS318">
            <v>-0.25327598812284258</v>
          </cell>
          <cell r="BT318">
            <v>-0.2255589715795594</v>
          </cell>
          <cell r="BU318">
            <v>-5.1678147172063128E-2</v>
          </cell>
          <cell r="BV318">
            <v>0.25103055777587113</v>
          </cell>
          <cell r="BW318">
            <v>0.32881834140070576</v>
          </cell>
          <cell r="BX318">
            <v>-2.9502790967620443</v>
          </cell>
          <cell r="BY318">
            <v>-1.0862529020371385</v>
          </cell>
          <cell r="BZ318">
            <v>-0.42464331339667971</v>
          </cell>
          <cell r="CA318">
            <v>1.1254685277985714</v>
          </cell>
          <cell r="CB318">
            <v>0.30242130038805926</v>
          </cell>
          <cell r="CC318">
            <v>-1.0162642565947135</v>
          </cell>
          <cell r="CD318">
            <v>-0.68237029181401776</v>
          </cell>
          <cell r="CE318">
            <v>1.3681426514062898</v>
          </cell>
          <cell r="CF318">
            <v>1.9156215431492709</v>
          </cell>
          <cell r="CG318">
            <v>-0.92149129894909243</v>
          </cell>
          <cell r="CH318">
            <v>1.2893277954654818</v>
          </cell>
          <cell r="CI318">
            <v>2.2394454554495589</v>
          </cell>
          <cell r="CJ318">
            <v>2.4652828841383014</v>
          </cell>
          <cell r="CK318">
            <v>0.61090710744051735</v>
          </cell>
          <cell r="CL318">
            <v>2.4527901444508031</v>
          </cell>
          <cell r="CM318">
            <v>2.6438040992438863</v>
          </cell>
          <cell r="CN318">
            <v>2.768989624179274</v>
          </cell>
          <cell r="CO318">
            <v>2.3466391662796942</v>
          </cell>
          <cell r="CP318">
            <v>3.5489927965324544</v>
          </cell>
          <cell r="CQ318">
            <v>3.8489294085600001</v>
          </cell>
          <cell r="CR318">
            <v>4.1429418374407314</v>
          </cell>
          <cell r="CS318">
            <v>3.8874979291753133</v>
          </cell>
        </row>
        <row r="319">
          <cell r="B319" t="str">
            <v>EPS (pre-exceptionals, diluted)</v>
          </cell>
          <cell r="C319" t="str">
            <v>EPS_FUL_DIL</v>
          </cell>
          <cell r="D319" t="str">
            <v>USD</v>
          </cell>
          <cell r="G319">
            <v>0.35044701130501105</v>
          </cell>
          <cell r="H319">
            <v>0.42394821593816451</v>
          </cell>
          <cell r="I319">
            <v>0.75239441612512914</v>
          </cell>
          <cell r="J319">
            <v>1.268972168771467</v>
          </cell>
          <cell r="K319">
            <v>1.7393768114511257</v>
          </cell>
          <cell r="L319">
            <v>2.2933432468301636</v>
          </cell>
          <cell r="M319">
            <v>2.6631223870551799</v>
          </cell>
          <cell r="N319">
            <v>1.5901445091551794</v>
          </cell>
          <cell r="O319">
            <v>2.2600922887122863</v>
          </cell>
          <cell r="P319">
            <v>3.1931824243361411</v>
          </cell>
          <cell r="Q319">
            <v>2.0903876523208513</v>
          </cell>
          <cell r="R319">
            <v>-0.77626441470452723</v>
          </cell>
          <cell r="S319">
            <v>-3.3152127208888302</v>
          </cell>
          <cell r="T319">
            <v>-1.1617489422000915E-2</v>
          </cell>
          <cell r="U319">
            <v>1.6205238146400913</v>
          </cell>
          <cell r="V319">
            <v>6.3297086878965283</v>
          </cell>
          <cell r="W319">
            <v>9.8253837671324629</v>
          </cell>
          <cell r="X319">
            <v>15.428361971708501</v>
          </cell>
          <cell r="Z319">
            <v>7.8953939753350341E-2</v>
          </cell>
          <cell r="AA319">
            <v>4.3189301020626354E-2</v>
          </cell>
          <cell r="AB319">
            <v>0.13368513978494406</v>
          </cell>
          <cell r="AC319">
            <v>0.15413614078639382</v>
          </cell>
          <cell r="AD319">
            <v>4.8229123376424175E-2</v>
          </cell>
          <cell r="AE319">
            <v>6.6422892517115251E-2</v>
          </cell>
          <cell r="AF319">
            <v>0.13241370756192983</v>
          </cell>
          <cell r="AG319">
            <v>0.1785049681002053</v>
          </cell>
          <cell r="AH319">
            <v>0.12183380973176566</v>
          </cell>
          <cell r="AI319">
            <v>0.15136067666805586</v>
          </cell>
          <cell r="AJ319">
            <v>0.22322967645888805</v>
          </cell>
          <cell r="AK319">
            <v>0.25567289711326441</v>
          </cell>
          <cell r="AL319">
            <v>0.21792448031627787</v>
          </cell>
          <cell r="AM319">
            <v>0.26443103119538364</v>
          </cell>
          <cell r="AN319">
            <v>0.42563265897080399</v>
          </cell>
          <cell r="AO319">
            <v>0.3610176033512924</v>
          </cell>
          <cell r="AP319">
            <v>0.31846699616331098</v>
          </cell>
          <cell r="AQ319">
            <v>0.3358085865412519</v>
          </cell>
          <cell r="AR319">
            <v>0.59573892306108189</v>
          </cell>
          <cell r="AS319">
            <v>0.48939960676862809</v>
          </cell>
          <cell r="AT319">
            <v>0.44348339052700464</v>
          </cell>
          <cell r="AU319">
            <v>0.57490475571574728</v>
          </cell>
          <cell r="AV319">
            <v>0.58988831347381621</v>
          </cell>
          <cell r="AW319">
            <v>0.68507228324491254</v>
          </cell>
          <cell r="AX319">
            <v>0.3959186631306747</v>
          </cell>
          <cell r="AY319">
            <v>0.67898609552862343</v>
          </cell>
          <cell r="AZ319">
            <v>0.66323304048680076</v>
          </cell>
          <cell r="BA319">
            <v>0.92500141383182488</v>
          </cell>
          <cell r="BB319">
            <v>0.68542634155526694</v>
          </cell>
          <cell r="BC319">
            <v>-0.56296172598311078</v>
          </cell>
          <cell r="BD319">
            <v>0.72190841630776548</v>
          </cell>
          <cell r="BE319">
            <v>0.73002076570098962</v>
          </cell>
          <cell r="BF319">
            <v>3.5528967242560293E-2</v>
          </cell>
          <cell r="BG319">
            <v>0.4157742630937129</v>
          </cell>
          <cell r="BH319">
            <v>0.97578774281886793</v>
          </cell>
          <cell r="BI319">
            <v>0.83302764328817336</v>
          </cell>
          <cell r="BJ319">
            <v>0.64664153080298115</v>
          </cell>
          <cell r="BK319">
            <v>0.33902145981469012</v>
          </cell>
          <cell r="BL319">
            <v>0.83187977421749915</v>
          </cell>
          <cell r="BM319">
            <v>1.0977212882079024</v>
          </cell>
          <cell r="BN319">
            <v>1.0372412870732441</v>
          </cell>
          <cell r="BO319">
            <v>0.11364799304293002</v>
          </cell>
          <cell r="BP319">
            <v>0.59145699313876909</v>
          </cell>
          <cell r="BQ319">
            <v>-1.4477505810510198</v>
          </cell>
          <cell r="BR319">
            <v>-0.27618856699052224</v>
          </cell>
          <cell r="BS319">
            <v>-0.23909690635668407</v>
          </cell>
          <cell r="BT319">
            <v>-0.21372247049867851</v>
          </cell>
          <cell r="BU319">
            <v>-4.9051494659947577E-2</v>
          </cell>
          <cell r="BV319">
            <v>0.23786904687750782</v>
          </cell>
          <cell r="BW319">
            <v>0.31163610034734501</v>
          </cell>
          <cell r="BX319">
            <v>-2.8108467659494543</v>
          </cell>
          <cell r="BY319">
            <v>-1.0403544894813035</v>
          </cell>
          <cell r="BZ319">
            <v>-0.4067003480438785</v>
          </cell>
          <cell r="CA319">
            <v>1.0779127588480546</v>
          </cell>
          <cell r="CB319">
            <v>0.28964407269755321</v>
          </cell>
          <cell r="CC319">
            <v>-0.97337286796068134</v>
          </cell>
          <cell r="CD319">
            <v>-0.65361149792482309</v>
          </cell>
          <cell r="CE319">
            <v>1.3104828382498188</v>
          </cell>
          <cell r="CF319">
            <v>1.834678103888115</v>
          </cell>
          <cell r="CG319">
            <v>-0.88277678020140904</v>
          </cell>
          <cell r="CH319">
            <v>1.235577242817957</v>
          </cell>
          <cell r="CI319">
            <v>2.146076545228246</v>
          </cell>
          <cell r="CJ319">
            <v>2.362498163162349</v>
          </cell>
          <cell r="CK319">
            <v>0.58543663628911125</v>
          </cell>
          <cell r="CL319">
            <v>2.355193052764609</v>
          </cell>
          <cell r="CM319">
            <v>2.5436567330456787</v>
          </cell>
          <cell r="CN319">
            <v>2.6641002271278706</v>
          </cell>
          <cell r="CO319">
            <v>2.2577484152638831</v>
          </cell>
          <cell r="CP319">
            <v>3.4804771406615131</v>
          </cell>
          <cell r="CQ319">
            <v>3.8489294085600001</v>
          </cell>
          <cell r="CR319">
            <v>4.1429418374407314</v>
          </cell>
          <cell r="CS319">
            <v>3.8874979291753133</v>
          </cell>
        </row>
        <row r="320">
          <cell r="B320" t="str">
            <v>EPS (post-exceptionals, basic)</v>
          </cell>
          <cell r="C320" t="str">
            <v>EPS_POST_BASIC</v>
          </cell>
          <cell r="D320" t="str">
            <v>USD</v>
          </cell>
          <cell r="G320">
            <v>0.35044701130501105</v>
          </cell>
          <cell r="H320">
            <v>0.42394821593816451</v>
          </cell>
          <cell r="I320">
            <v>0.75239441612512914</v>
          </cell>
          <cell r="J320">
            <v>1.268972168771467</v>
          </cell>
          <cell r="K320">
            <v>1.7393768114511257</v>
          </cell>
          <cell r="L320">
            <v>2.2933432468301636</v>
          </cell>
          <cell r="M320">
            <v>2.6631223870551799</v>
          </cell>
          <cell r="N320">
            <v>1.6438007004951891</v>
          </cell>
          <cell r="O320">
            <v>2.3941291935506106</v>
          </cell>
          <cell r="P320">
            <v>3.3825470856661175</v>
          </cell>
          <cell r="Q320">
            <v>2.214353193727769</v>
          </cell>
          <cell r="R320">
            <v>-0.82752141807021051</v>
          </cell>
          <cell r="S320">
            <v>-3.629999999999995</v>
          </cell>
          <cell r="T320">
            <v>-6.999999999999984E-2</v>
          </cell>
          <cell r="U320">
            <v>1.6900000000000093</v>
          </cell>
          <cell r="V320">
            <v>6.6156354470283683</v>
          </cell>
          <cell r="W320">
            <v>10.212223034153666</v>
          </cell>
          <cell r="X320">
            <v>15.428361971708501</v>
          </cell>
          <cell r="Z320">
            <v>7.8953939753350341E-2</v>
          </cell>
          <cell r="AA320">
            <v>4.3189301020626354E-2</v>
          </cell>
          <cell r="AB320">
            <v>0.13368513978494406</v>
          </cell>
          <cell r="AC320">
            <v>0.15413614078639382</v>
          </cell>
          <cell r="AD320">
            <v>4.8229123376424175E-2</v>
          </cell>
          <cell r="AE320">
            <v>6.6422892517115251E-2</v>
          </cell>
          <cell r="AF320">
            <v>0.13241370756192983</v>
          </cell>
          <cell r="AG320">
            <v>0.1785049681002053</v>
          </cell>
          <cell r="AH320">
            <v>0.12183380973176566</v>
          </cell>
          <cell r="AI320">
            <v>0.15136067666805586</v>
          </cell>
          <cell r="AJ320">
            <v>0.22322967645888805</v>
          </cell>
          <cell r="AK320">
            <v>0.25567289711326441</v>
          </cell>
          <cell r="AL320">
            <v>0.21792448031627787</v>
          </cell>
          <cell r="AM320">
            <v>0.26443103119538364</v>
          </cell>
          <cell r="AN320">
            <v>0.42563265897080399</v>
          </cell>
          <cell r="AO320">
            <v>0.3610176033512924</v>
          </cell>
          <cell r="AP320">
            <v>0.31846699616331098</v>
          </cell>
          <cell r="AQ320">
            <v>0.3358085865412519</v>
          </cell>
          <cell r="AR320">
            <v>0.59573892306108189</v>
          </cell>
          <cell r="AS320">
            <v>0.48939960676862809</v>
          </cell>
          <cell r="AT320">
            <v>0.44348339052700464</v>
          </cell>
          <cell r="AU320">
            <v>0.57490475571574728</v>
          </cell>
          <cell r="AV320">
            <v>0.58988831347381621</v>
          </cell>
          <cell r="AW320">
            <v>0.68507228324491254</v>
          </cell>
          <cell r="AX320">
            <v>0.3959186631306747</v>
          </cell>
          <cell r="AY320">
            <v>0.67898609552862343</v>
          </cell>
          <cell r="AZ320">
            <v>0.66323304048680076</v>
          </cell>
          <cell r="BA320">
            <v>0.92500141383182488</v>
          </cell>
          <cell r="BB320">
            <v>0.68542634155526694</v>
          </cell>
          <cell r="BC320">
            <v>-0.57965561557422285</v>
          </cell>
          <cell r="BD320">
            <v>0.76472286973026127</v>
          </cell>
          <cell r="BE320">
            <v>0.77331608588021394</v>
          </cell>
          <cell r="BF320">
            <v>3.7636084428371012E-2</v>
          </cell>
          <cell r="BG320">
            <v>0.44043276166967044</v>
          </cell>
          <cell r="BH320">
            <v>1.0336591956781627</v>
          </cell>
          <cell r="BI320">
            <v>0.88243069480048242</v>
          </cell>
          <cell r="BJ320">
            <v>0.68498951143072717</v>
          </cell>
          <cell r="BK320">
            <v>0.35912643005432987</v>
          </cell>
          <cell r="BL320">
            <v>0.88121248061562396</v>
          </cell>
          <cell r="BM320">
            <v>1.1628191108699222</v>
          </cell>
          <cell r="BN320">
            <v>1.0987524671004676</v>
          </cell>
          <cell r="BO320">
            <v>0.12038762096396886</v>
          </cell>
          <cell r="BP320">
            <v>0.62653196418155688</v>
          </cell>
          <cell r="BQ320">
            <v>-1.533606036809626</v>
          </cell>
          <cell r="BR320">
            <v>-0.29256728277530419</v>
          </cell>
          <cell r="BS320">
            <v>-0.25327598812284258</v>
          </cell>
          <cell r="BT320">
            <v>-0.2255589715795594</v>
          </cell>
          <cell r="BU320">
            <v>-5.1678147172063128E-2</v>
          </cell>
          <cell r="BV320">
            <v>0.25103055777587113</v>
          </cell>
          <cell r="BW320">
            <v>0.32881834140070576</v>
          </cell>
          <cell r="BX320">
            <v>-2.9502790967620443</v>
          </cell>
          <cell r="BY320">
            <v>-1.0862529020371385</v>
          </cell>
          <cell r="BZ320">
            <v>-0.42464331339667971</v>
          </cell>
          <cell r="CA320">
            <v>1.1254685277985714</v>
          </cell>
          <cell r="CB320">
            <v>0.30242130038805926</v>
          </cell>
          <cell r="CC320">
            <v>-1.0162642565947135</v>
          </cell>
          <cell r="CD320">
            <v>-0.68237029181401776</v>
          </cell>
          <cell r="CE320">
            <v>1.3681426514062898</v>
          </cell>
          <cell r="CF320">
            <v>1.9156215431492709</v>
          </cell>
          <cell r="CG320">
            <v>-0.92149129894909243</v>
          </cell>
          <cell r="CH320">
            <v>1.2893277954654818</v>
          </cell>
          <cell r="CI320">
            <v>2.2394454554495589</v>
          </cell>
          <cell r="CJ320">
            <v>2.4652828841383014</v>
          </cell>
          <cell r="CK320">
            <v>0.61090710744051735</v>
          </cell>
          <cell r="CL320">
            <v>2.4527901444508031</v>
          </cell>
          <cell r="CM320">
            <v>2.6438040992438863</v>
          </cell>
          <cell r="CN320">
            <v>2.768989624179274</v>
          </cell>
          <cell r="CO320">
            <v>2.3466391662796942</v>
          </cell>
          <cell r="CP320">
            <v>3.5489927965324544</v>
          </cell>
          <cell r="CQ320">
            <v>3.8489294085600001</v>
          </cell>
          <cell r="CR320">
            <v>4.1429418374407314</v>
          </cell>
          <cell r="CS320">
            <v>3.8874979291753133</v>
          </cell>
        </row>
        <row r="321">
          <cell r="B321" t="str">
            <v>EPS (post-exceptionals, diluted)</v>
          </cell>
          <cell r="C321" t="str">
            <v>FULLY_DIL_EPS</v>
          </cell>
          <cell r="D321" t="str">
            <v>USD</v>
          </cell>
          <cell r="G321">
            <v>0.35044701130501105</v>
          </cell>
          <cell r="H321">
            <v>0.42394821593816451</v>
          </cell>
          <cell r="I321">
            <v>0.75239441612512914</v>
          </cell>
          <cell r="J321">
            <v>1.268972168771467</v>
          </cell>
          <cell r="K321">
            <v>1.7393768114511257</v>
          </cell>
          <cell r="L321">
            <v>2.2933432468301636</v>
          </cell>
          <cell r="M321">
            <v>2.6631223870551799</v>
          </cell>
          <cell r="N321">
            <v>1.5901445091551794</v>
          </cell>
          <cell r="O321">
            <v>2.2600922887122863</v>
          </cell>
          <cell r="P321">
            <v>3.1931824243361411</v>
          </cell>
          <cell r="Q321">
            <v>2.0903876523208513</v>
          </cell>
          <cell r="R321">
            <v>-0.77626441470452723</v>
          </cell>
          <cell r="S321">
            <v>-3.3152127208888302</v>
          </cell>
          <cell r="T321">
            <v>-1.1617489422000915E-2</v>
          </cell>
          <cell r="U321">
            <v>1.6205238146400913</v>
          </cell>
          <cell r="V321">
            <v>6.3297086878965283</v>
          </cell>
          <cell r="W321">
            <v>9.8253837671324629</v>
          </cell>
          <cell r="X321">
            <v>15.428361971708501</v>
          </cell>
          <cell r="Z321">
            <v>7.8953939753350341E-2</v>
          </cell>
          <cell r="AA321">
            <v>4.3189301020626354E-2</v>
          </cell>
          <cell r="AB321">
            <v>0.13368513978494406</v>
          </cell>
          <cell r="AC321">
            <v>0.15413614078639382</v>
          </cell>
          <cell r="AD321">
            <v>4.8229123376424175E-2</v>
          </cell>
          <cell r="AE321">
            <v>6.6422892517115251E-2</v>
          </cell>
          <cell r="AF321">
            <v>0.13241370756192983</v>
          </cell>
          <cell r="AG321">
            <v>0.1785049681002053</v>
          </cell>
          <cell r="AH321">
            <v>0.12183380973176566</v>
          </cell>
          <cell r="AI321">
            <v>0.15136067666805586</v>
          </cell>
          <cell r="AJ321">
            <v>0.22322967645888805</v>
          </cell>
          <cell r="AK321">
            <v>0.25567289711326441</v>
          </cell>
          <cell r="AL321">
            <v>0.21792448031627787</v>
          </cell>
          <cell r="AM321">
            <v>0.26443103119538364</v>
          </cell>
          <cell r="AN321">
            <v>0.42563265897080399</v>
          </cell>
          <cell r="AO321">
            <v>0.3610176033512924</v>
          </cell>
          <cell r="AP321">
            <v>0.31846699616331098</v>
          </cell>
          <cell r="AQ321">
            <v>0.3358085865412519</v>
          </cell>
          <cell r="AR321">
            <v>0.59573892306108189</v>
          </cell>
          <cell r="AS321">
            <v>0.48939960676862809</v>
          </cell>
          <cell r="AT321">
            <v>0.44348339052700464</v>
          </cell>
          <cell r="AU321">
            <v>0.57490475571574728</v>
          </cell>
          <cell r="AV321">
            <v>0.58988831347381621</v>
          </cell>
          <cell r="AW321">
            <v>0.68507228324491254</v>
          </cell>
          <cell r="AX321">
            <v>0.3959186631306747</v>
          </cell>
          <cell r="AY321">
            <v>0.67898609552862343</v>
          </cell>
          <cell r="AZ321">
            <v>0.66323304048680076</v>
          </cell>
          <cell r="BA321">
            <v>0.92500141383182488</v>
          </cell>
          <cell r="BB321">
            <v>0.68542634155526694</v>
          </cell>
          <cell r="BC321">
            <v>-0.56296172598311078</v>
          </cell>
          <cell r="BD321">
            <v>0.72190841630776548</v>
          </cell>
          <cell r="BE321">
            <v>0.73002076570098962</v>
          </cell>
          <cell r="BF321">
            <v>3.5528967242560293E-2</v>
          </cell>
          <cell r="BG321">
            <v>0.4157742630937129</v>
          </cell>
          <cell r="BH321">
            <v>0.97578774281886793</v>
          </cell>
          <cell r="BI321">
            <v>0.83302764328817336</v>
          </cell>
          <cell r="BJ321">
            <v>0.64664153080298115</v>
          </cell>
          <cell r="BK321">
            <v>0.33902145981469012</v>
          </cell>
          <cell r="BL321">
            <v>0.83187977421749915</v>
          </cell>
          <cell r="BM321">
            <v>1.0977212882079024</v>
          </cell>
          <cell r="BN321">
            <v>1.0372412870732441</v>
          </cell>
          <cell r="BO321">
            <v>0.11364799304293002</v>
          </cell>
          <cell r="BP321">
            <v>0.59145699313876909</v>
          </cell>
          <cell r="BQ321">
            <v>-1.4477505810510198</v>
          </cell>
          <cell r="BR321">
            <v>-0.27618856699052224</v>
          </cell>
          <cell r="BS321">
            <v>-0.23909690635668407</v>
          </cell>
          <cell r="BT321">
            <v>-0.21372247049867851</v>
          </cell>
          <cell r="BU321">
            <v>-4.9051494659947577E-2</v>
          </cell>
          <cell r="BV321">
            <v>0.23786904687750782</v>
          </cell>
          <cell r="BW321">
            <v>0.31163610034734501</v>
          </cell>
          <cell r="BX321">
            <v>-2.8108467659494543</v>
          </cell>
          <cell r="BY321">
            <v>-1.0403544894813035</v>
          </cell>
          <cell r="BZ321">
            <v>-0.4067003480438785</v>
          </cell>
          <cell r="CA321">
            <v>1.0779127588480546</v>
          </cell>
          <cell r="CB321">
            <v>0.28964407269755321</v>
          </cell>
          <cell r="CC321">
            <v>-0.97337286796068134</v>
          </cell>
          <cell r="CD321">
            <v>-0.65361149792482309</v>
          </cell>
          <cell r="CE321">
            <v>1.3104828382498188</v>
          </cell>
          <cell r="CF321">
            <v>1.834678103888115</v>
          </cell>
          <cell r="CG321">
            <v>-0.88277678020140904</v>
          </cell>
          <cell r="CH321">
            <v>1.235577242817957</v>
          </cell>
          <cell r="CI321">
            <v>2.146076545228246</v>
          </cell>
          <cell r="CJ321">
            <v>2.362498163162349</v>
          </cell>
          <cell r="CK321">
            <v>0.58543663628911125</v>
          </cell>
          <cell r="CL321">
            <v>2.355193052764609</v>
          </cell>
          <cell r="CM321">
            <v>2.5436567330456787</v>
          </cell>
          <cell r="CN321">
            <v>2.6641002271278706</v>
          </cell>
          <cell r="CO321">
            <v>2.2577484152638831</v>
          </cell>
          <cell r="CP321">
            <v>3.4804771406615131</v>
          </cell>
          <cell r="CQ321">
            <v>3.8489294085600001</v>
          </cell>
          <cell r="CR321">
            <v>4.1429418374407314</v>
          </cell>
          <cell r="CS321">
            <v>3.8874979291753133</v>
          </cell>
        </row>
        <row r="322">
          <cell r="B322" t="str">
            <v>Common dividends paid</v>
          </cell>
          <cell r="C322" t="str">
            <v>COMMON_DIV_PAID</v>
          </cell>
          <cell r="D322" t="str">
            <v>USD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-10.593206</v>
          </cell>
          <cell r="L322">
            <v>-17.968004000000004</v>
          </cell>
          <cell r="M322">
            <v>-23.754004999999999</v>
          </cell>
          <cell r="N322">
            <v>-28.302506999999999</v>
          </cell>
          <cell r="O322">
            <v>-20.974</v>
          </cell>
          <cell r="P322">
            <v>-24.419</v>
          </cell>
          <cell r="Q322">
            <v>-26.495999999999999</v>
          </cell>
          <cell r="R322">
            <v>-6.6239999999999997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-3.53051</v>
          </cell>
          <cell r="AR322">
            <v>-3.5313370000000002</v>
          </cell>
          <cell r="AS322">
            <v>-3.5313590000000001</v>
          </cell>
          <cell r="AT322">
            <v>-3.5313620000000001</v>
          </cell>
          <cell r="AU322">
            <v>-4.8120360000000009</v>
          </cell>
          <cell r="AV322">
            <v>-4.8120359999999973</v>
          </cell>
          <cell r="AW322">
            <v>-4.8125700000000062</v>
          </cell>
          <cell r="AX322">
            <v>-4.8123959999999997</v>
          </cell>
          <cell r="AY322">
            <v>-6.3138690000000004</v>
          </cell>
          <cell r="AZ322">
            <v>-6.3138700000000014</v>
          </cell>
          <cell r="BA322">
            <v>-6.3138699999999979</v>
          </cell>
          <cell r="BB322">
            <v>-6.3138690000000004</v>
          </cell>
          <cell r="BC322">
            <v>-7.3295459999999988</v>
          </cell>
          <cell r="BD322">
            <v>-7.2940480000000019</v>
          </cell>
          <cell r="BE322">
            <v>-7.3650439999999957</v>
          </cell>
          <cell r="BF322">
            <v>-7.33</v>
          </cell>
          <cell r="BG322">
            <v>-4.548</v>
          </cell>
          <cell r="BH322">
            <v>-4.548</v>
          </cell>
          <cell r="BI322">
            <v>-4.5479999999999983</v>
          </cell>
          <cell r="BJ322">
            <v>-4.548</v>
          </cell>
          <cell r="BK322">
            <v>-6.6239999999999997</v>
          </cell>
          <cell r="BL322">
            <v>-6.6230000000000029</v>
          </cell>
          <cell r="BM322">
            <v>-6.6239999999999997</v>
          </cell>
          <cell r="BN322">
            <v>-6.6239999999999997</v>
          </cell>
          <cell r="BO322">
            <v>-6.6230000000000002</v>
          </cell>
          <cell r="BP322">
            <v>-6.6239999999999979</v>
          </cell>
          <cell r="BQ322">
            <v>-6.625</v>
          </cell>
          <cell r="BR322">
            <v>-6.6239999999999997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</row>
        <row r="323">
          <cell r="B323" t="str">
            <v>DPS, dividend per share</v>
          </cell>
          <cell r="C323" t="str">
            <v>DPS</v>
          </cell>
          <cell r="D323" t="str">
            <v>USD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0.23997869721847873</v>
          </cell>
          <cell r="L323">
            <v>0.40699160813572904</v>
          </cell>
          <cell r="M323">
            <v>0.53799566793821452</v>
          </cell>
          <cell r="N323">
            <v>0.6409937763267155</v>
          </cell>
          <cell r="O323">
            <v>0.47500938493382738</v>
          </cell>
          <cell r="P323">
            <v>0.55300083878900541</v>
          </cell>
          <cell r="Q323">
            <v>0.60003581735539935</v>
          </cell>
          <cell r="R323">
            <v>0.15010822009740796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7.9993893246554246E-2</v>
          </cell>
          <cell r="AR323">
            <v>8.0003076573490053E-2</v>
          </cell>
          <cell r="AS323">
            <v>7.9990388538331958E-2</v>
          </cell>
          <cell r="AT323">
            <v>7.9990319694490497E-2</v>
          </cell>
          <cell r="AU323">
            <v>0.10900514015873247</v>
          </cell>
          <cell r="AV323">
            <v>0.10899488015556701</v>
          </cell>
          <cell r="AW323">
            <v>0.1090033695650735</v>
          </cell>
          <cell r="AX323">
            <v>0.10899827312427385</v>
          </cell>
          <cell r="AY323">
            <v>0.14300259774568511</v>
          </cell>
          <cell r="AZ323">
            <v>0.14300001315880875</v>
          </cell>
          <cell r="BA323">
            <v>0.14299960507832532</v>
          </cell>
          <cell r="BB323">
            <v>0.1429981493087247</v>
          </cell>
          <cell r="BC323">
            <v>0.16600013747384001</v>
          </cell>
          <cell r="BD323">
            <v>0.16519603753164053</v>
          </cell>
          <cell r="BE323">
            <v>0.16680297698843807</v>
          </cell>
          <cell r="BF323">
            <v>0.16600944215505167</v>
          </cell>
          <cell r="BG323">
            <v>0.10300354999877927</v>
          </cell>
          <cell r="BH323">
            <v>0.10300354999877927</v>
          </cell>
          <cell r="BI323">
            <v>0.10300007185998852</v>
          </cell>
          <cell r="BJ323">
            <v>0.10299640618861199</v>
          </cell>
          <cell r="BK323">
            <v>0.1500096779341584</v>
          </cell>
          <cell r="BL323">
            <v>0.14998638618208471</v>
          </cell>
          <cell r="BM323">
            <v>0.15000903247321887</v>
          </cell>
          <cell r="BN323">
            <v>0.1500089934060245</v>
          </cell>
          <cell r="BO323">
            <v>0.14998630805951188</v>
          </cell>
          <cell r="BP323">
            <v>0.15000895433885042</v>
          </cell>
          <cell r="BQ323">
            <v>0.15003160061818907</v>
          </cell>
          <cell r="BR323">
            <v>0.15000895433885048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</row>
        <row r="324">
          <cell r="B324" t="str">
            <v>Weighted average shares outstanding, basic</v>
          </cell>
          <cell r="C324" t="str">
            <v>SH</v>
          </cell>
          <cell r="G324">
            <v>27.835306580799863</v>
          </cell>
          <cell r="H324">
            <v>44.372544317402642</v>
          </cell>
          <cell r="I324">
            <v>44.137479343649318</v>
          </cell>
          <cell r="J324">
            <v>44.149919421983583</v>
          </cell>
          <cell r="K324">
            <v>44.142276471964728</v>
          </cell>
          <cell r="L324">
            <v>44.148340262602645</v>
          </cell>
          <cell r="M324">
            <v>44.152781175791922</v>
          </cell>
          <cell r="N324">
            <v>44.154105773367398</v>
          </cell>
          <cell r="O324">
            <v>44.15491707163185</v>
          </cell>
          <cell r="P324">
            <v>44.157256711353639</v>
          </cell>
          <cell r="Q324">
            <v>44.157364000000186</v>
          </cell>
          <cell r="R324">
            <v>44.128162972697737</v>
          </cell>
          <cell r="S324">
            <v>47.382644628099136</v>
          </cell>
          <cell r="T324">
            <v>10.099999999999932</v>
          </cell>
          <cell r="U324">
            <v>49.305325443786423</v>
          </cell>
          <cell r="V324">
            <v>50.328432131563716</v>
          </cell>
          <cell r="W324">
            <v>50.408753999999782</v>
          </cell>
          <cell r="X324">
            <v>50.408753999999909</v>
          </cell>
          <cell r="Z324">
            <v>13.375482</v>
          </cell>
          <cell r="AA324">
            <v>13.681305</v>
          </cell>
          <cell r="AB324">
            <v>20.836078000000001</v>
          </cell>
          <cell r="AC324">
            <v>34.5304675</v>
          </cell>
          <cell r="AD324">
            <v>42.871959000000004</v>
          </cell>
          <cell r="AE324">
            <v>44.368664000000003</v>
          </cell>
          <cell r="AF324">
            <v>44.374499499999999</v>
          </cell>
          <cell r="AG324">
            <v>44.374658500000002</v>
          </cell>
          <cell r="AH324">
            <v>44.2502505</v>
          </cell>
          <cell r="AI324">
            <v>44.131535</v>
          </cell>
          <cell r="AJ324">
            <v>44.1351175</v>
          </cell>
          <cell r="AK324">
            <v>44.140656</v>
          </cell>
          <cell r="AL324">
            <v>44.146490499999999</v>
          </cell>
          <cell r="AM324">
            <v>44.147477500000001</v>
          </cell>
          <cell r="AN324">
            <v>44.148311</v>
          </cell>
          <cell r="AO324">
            <v>44.151564499999999</v>
          </cell>
          <cell r="AP324">
            <v>44.141572499999995</v>
          </cell>
          <cell r="AQ324">
            <v>44.134743999999998</v>
          </cell>
          <cell r="AR324">
            <v>44.140015000000005</v>
          </cell>
          <cell r="AS324">
            <v>44.147291500000001</v>
          </cell>
          <cell r="AT324">
            <v>44.147367000000003</v>
          </cell>
          <cell r="AU324">
            <v>44.145037500000001</v>
          </cell>
          <cell r="AV324">
            <v>44.149192999999997</v>
          </cell>
          <cell r="AW324">
            <v>44.150653500000004</v>
          </cell>
          <cell r="AX324">
            <v>44.151121500000002</v>
          </cell>
          <cell r="AY324">
            <v>44.152127999999998</v>
          </cell>
          <cell r="AZ324">
            <v>44.152932999999997</v>
          </cell>
          <cell r="BA324">
            <v>44.153058999999999</v>
          </cell>
          <cell r="BB324">
            <v>44.153501500000004</v>
          </cell>
          <cell r="BC324">
            <v>44.153855</v>
          </cell>
          <cell r="BD324">
            <v>44.153891999999999</v>
          </cell>
          <cell r="BE324">
            <v>44.154151999999996</v>
          </cell>
          <cell r="BF324">
            <v>44.154115000000004</v>
          </cell>
          <cell r="BG324">
            <v>44.153818000000001</v>
          </cell>
          <cell r="BH324">
            <v>44.153818000000001</v>
          </cell>
          <cell r="BI324">
            <v>44.155309000000003</v>
          </cell>
          <cell r="BJ324">
            <v>44.1568805</v>
          </cell>
          <cell r="BK324">
            <v>44.157150999999999</v>
          </cell>
          <cell r="BL324">
            <v>44.157341000000002</v>
          </cell>
          <cell r="BM324">
            <v>44.157341000000002</v>
          </cell>
          <cell r="BN324">
            <v>44.157352500000002</v>
          </cell>
          <cell r="BO324">
            <v>44.157364000000001</v>
          </cell>
          <cell r="BP324">
            <v>44.157364000000001</v>
          </cell>
          <cell r="BQ324">
            <v>44.157364000000001</v>
          </cell>
          <cell r="BR324">
            <v>44.157364000000001</v>
          </cell>
          <cell r="BS324">
            <v>44.157364000000001</v>
          </cell>
          <cell r="BT324">
            <v>44.680111499999995</v>
          </cell>
          <cell r="BU324">
            <v>45.202858999999997</v>
          </cell>
          <cell r="BV324">
            <v>47.2611785</v>
          </cell>
          <cell r="BW324">
            <v>49.319024999999996</v>
          </cell>
          <cell r="BX324">
            <v>49.514637499999999</v>
          </cell>
          <cell r="BY324">
            <v>49.710339000000005</v>
          </cell>
          <cell r="BZ324">
            <v>49.709955000000001</v>
          </cell>
          <cell r="CA324">
            <v>49.709963999999999</v>
          </cell>
          <cell r="CB324">
            <v>49.715413499999997</v>
          </cell>
          <cell r="CC324">
            <v>49.770519500000006</v>
          </cell>
          <cell r="CD324">
            <v>49.843904999999999</v>
          </cell>
          <cell r="CE324">
            <v>49.844948500000001</v>
          </cell>
          <cell r="CF324">
            <v>49.709714500000004</v>
          </cell>
          <cell r="CG324">
            <v>50.0080685</v>
          </cell>
          <cell r="CH324">
            <v>50.413866999999996</v>
          </cell>
          <cell r="CI324">
            <v>50.408754000000002</v>
          </cell>
          <cell r="CJ324">
            <v>50.408754000000002</v>
          </cell>
          <cell r="CK324">
            <v>50.408754000000002</v>
          </cell>
          <cell r="CL324">
            <v>50.408754000000002</v>
          </cell>
          <cell r="CM324">
            <v>50.408754000000002</v>
          </cell>
          <cell r="CN324">
            <v>50.408754000000002</v>
          </cell>
          <cell r="CO324">
            <v>50.408754000000002</v>
          </cell>
          <cell r="CP324">
            <v>50.408754000000002</v>
          </cell>
          <cell r="CQ324">
            <v>50.408754000000002</v>
          </cell>
          <cell r="CR324">
            <v>50.408754000000002</v>
          </cell>
          <cell r="CS324">
            <v>50.408754000000002</v>
          </cell>
        </row>
        <row r="325">
          <cell r="B325" t="str">
            <v>Diluted average shares outstanding (mn)</v>
          </cell>
          <cell r="C325" t="str">
            <v>DILUTE_SHARES</v>
          </cell>
          <cell r="G325">
            <v>27.835306580799863</v>
          </cell>
          <cell r="H325">
            <v>44.372544317402642</v>
          </cell>
          <cell r="I325">
            <v>44.137479343649318</v>
          </cell>
          <cell r="J325">
            <v>44.149919421983583</v>
          </cell>
          <cell r="K325">
            <v>44.142276471964728</v>
          </cell>
          <cell r="L325">
            <v>44.148340262602645</v>
          </cell>
          <cell r="M325">
            <v>44.152781175791922</v>
          </cell>
          <cell r="N325">
            <v>45.643996241927091</v>
          </cell>
          <cell r="O325">
            <v>46.773566074255761</v>
          </cell>
          <cell r="P325">
            <v>46.775905711385235</v>
          </cell>
          <cell r="Q325">
            <v>46.776013000000184</v>
          </cell>
          <cell r="R325">
            <v>47.041960584912047</v>
          </cell>
          <cell r="S325">
            <v>51.881738663781903</v>
          </cell>
          <cell r="T325">
            <v>60.85652194880371</v>
          </cell>
          <cell r="U325">
            <v>51.419176470730065</v>
          </cell>
          <cell r="V325">
            <v>52.601877277480362</v>
          </cell>
          <cell r="W325">
            <v>52.39341799999977</v>
          </cell>
          <cell r="X325">
            <v>50.408753999999909</v>
          </cell>
          <cell r="Z325">
            <v>13.375482</v>
          </cell>
          <cell r="AA325">
            <v>13.681305</v>
          </cell>
          <cell r="AB325">
            <v>20.836078000000001</v>
          </cell>
          <cell r="AC325">
            <v>34.5304675</v>
          </cell>
          <cell r="AD325">
            <v>42.871959000000004</v>
          </cell>
          <cell r="AE325">
            <v>44.368664000000003</v>
          </cell>
          <cell r="AF325">
            <v>44.374499499999999</v>
          </cell>
          <cell r="AG325">
            <v>44.374658500000002</v>
          </cell>
          <cell r="AH325">
            <v>44.2502505</v>
          </cell>
          <cell r="AI325">
            <v>44.131535</v>
          </cell>
          <cell r="AJ325">
            <v>44.1351175</v>
          </cell>
          <cell r="AK325">
            <v>44.140656</v>
          </cell>
          <cell r="AL325">
            <v>44.146490499999999</v>
          </cell>
          <cell r="AM325">
            <v>44.147477500000001</v>
          </cell>
          <cell r="AN325">
            <v>44.148311</v>
          </cell>
          <cell r="AO325">
            <v>44.151564499999999</v>
          </cell>
          <cell r="AP325">
            <v>44.141572499999995</v>
          </cell>
          <cell r="AQ325">
            <v>44.134743999999998</v>
          </cell>
          <cell r="AR325">
            <v>44.140015000000005</v>
          </cell>
          <cell r="AS325">
            <v>44.147291500000001</v>
          </cell>
          <cell r="AT325">
            <v>44.147367000000003</v>
          </cell>
          <cell r="AU325">
            <v>44.145037500000001</v>
          </cell>
          <cell r="AV325">
            <v>44.149192999999997</v>
          </cell>
          <cell r="AW325">
            <v>44.150653500000004</v>
          </cell>
          <cell r="AX325">
            <v>44.151121500000002</v>
          </cell>
          <cell r="AY325">
            <v>44.152127999999998</v>
          </cell>
          <cell r="AZ325">
            <v>44.152932999999997</v>
          </cell>
          <cell r="BA325">
            <v>44.153058999999999</v>
          </cell>
          <cell r="BB325">
            <v>44.153501500000004</v>
          </cell>
          <cell r="BC325">
            <v>45.463179499999995</v>
          </cell>
          <cell r="BD325">
            <v>46.772540999999997</v>
          </cell>
          <cell r="BE325">
            <v>46.772801000000001</v>
          </cell>
          <cell r="BF325">
            <v>46.772763999999995</v>
          </cell>
          <cell r="BG325">
            <v>46.772466999999999</v>
          </cell>
          <cell r="BH325">
            <v>46.772466999999999</v>
          </cell>
          <cell r="BI325">
            <v>46.773957999999993</v>
          </cell>
          <cell r="BJ325">
            <v>46.775529499999998</v>
          </cell>
          <cell r="BK325">
            <v>46.775800000000004</v>
          </cell>
          <cell r="BL325">
            <v>46.77599</v>
          </cell>
          <cell r="BM325">
            <v>46.77599</v>
          </cell>
          <cell r="BN325">
            <v>46.7760015</v>
          </cell>
          <cell r="BO325">
            <v>46.776012999999999</v>
          </cell>
          <cell r="BP325">
            <v>46.776012999999999</v>
          </cell>
          <cell r="BQ325">
            <v>46.776012999999999</v>
          </cell>
          <cell r="BR325">
            <v>46.776012999999999</v>
          </cell>
          <cell r="BS325">
            <v>46.776012999999999</v>
          </cell>
          <cell r="BT325">
            <v>47.154611195000001</v>
          </cell>
          <cell r="BU325">
            <v>47.623421389999997</v>
          </cell>
          <cell r="BV325">
            <v>49.876182528740074</v>
          </cell>
          <cell r="BW325">
            <v>52.03825866748015</v>
          </cell>
          <cell r="BX325">
            <v>51.970815972480146</v>
          </cell>
          <cell r="BY325">
            <v>51.903462277480145</v>
          </cell>
          <cell r="BZ325">
            <v>51.903078277480148</v>
          </cell>
          <cell r="CA325">
            <v>51.903087277480147</v>
          </cell>
          <cell r="CB325">
            <v>51.908536777480151</v>
          </cell>
          <cell r="CC325">
            <v>51.963642777480146</v>
          </cell>
          <cell r="CD325">
            <v>52.037028277480147</v>
          </cell>
          <cell r="CE325">
            <v>52.038071777480141</v>
          </cell>
          <cell r="CF325">
            <v>51.902837777480144</v>
          </cell>
          <cell r="CG325">
            <v>52.201191777480147</v>
          </cell>
          <cell r="CH325">
            <v>52.606990277480151</v>
          </cell>
          <cell r="CI325">
            <v>52.601877277480149</v>
          </cell>
          <cell r="CJ325">
            <v>52.601877277480149</v>
          </cell>
          <cell r="CK325">
            <v>52.601877277480149</v>
          </cell>
          <cell r="CL325">
            <v>52.497647638740077</v>
          </cell>
          <cell r="CM325">
            <v>52.393418000000004</v>
          </cell>
          <cell r="CN325">
            <v>52.393418000000004</v>
          </cell>
          <cell r="CO325">
            <v>52.393418000000004</v>
          </cell>
          <cell r="CP325">
            <v>51.401086000000006</v>
          </cell>
          <cell r="CQ325">
            <v>50.408754000000002</v>
          </cell>
          <cell r="CR325">
            <v>50.408754000000002</v>
          </cell>
          <cell r="CS325">
            <v>50.408754000000002</v>
          </cell>
        </row>
        <row r="326">
          <cell r="B326" t="str">
            <v>Period-end shares outstanding</v>
          </cell>
          <cell r="C326" t="str">
            <v>NON_OP_ADD</v>
          </cell>
          <cell r="G326">
            <v>27.835306580799863</v>
          </cell>
          <cell r="H326">
            <v>44.372544317402642</v>
          </cell>
          <cell r="I326">
            <v>44.137479343649318</v>
          </cell>
          <cell r="J326">
            <v>44.149919421983583</v>
          </cell>
          <cell r="K326">
            <v>44.142276471964728</v>
          </cell>
          <cell r="L326">
            <v>44.148340262602645</v>
          </cell>
          <cell r="M326">
            <v>44.152781175791922</v>
          </cell>
          <cell r="N326">
            <v>44.154105773367398</v>
          </cell>
          <cell r="O326">
            <v>44.15491707163185</v>
          </cell>
          <cell r="P326">
            <v>44.157256711353639</v>
          </cell>
          <cell r="Q326">
            <v>44.157364000000186</v>
          </cell>
          <cell r="R326">
            <v>44.128162972697737</v>
          </cell>
          <cell r="S326">
            <v>47.382644628099136</v>
          </cell>
          <cell r="T326">
            <v>10.099999999999932</v>
          </cell>
          <cell r="U326">
            <v>49.305325443786423</v>
          </cell>
          <cell r="V326">
            <v>50.328432131563716</v>
          </cell>
          <cell r="W326">
            <v>50.408753999999782</v>
          </cell>
          <cell r="X326">
            <v>50.408753999999909</v>
          </cell>
          <cell r="Z326">
            <v>13.375482</v>
          </cell>
          <cell r="AA326">
            <v>13.681305</v>
          </cell>
          <cell r="AB326">
            <v>20.836078000000001</v>
          </cell>
          <cell r="AC326">
            <v>34.5304675</v>
          </cell>
          <cell r="AD326">
            <v>42.871959000000004</v>
          </cell>
          <cell r="AE326">
            <v>44.368664000000003</v>
          </cell>
          <cell r="AF326">
            <v>44.374499499999999</v>
          </cell>
          <cell r="AG326">
            <v>44.374658500000002</v>
          </cell>
          <cell r="AH326">
            <v>44.2502505</v>
          </cell>
          <cell r="AI326">
            <v>44.131535</v>
          </cell>
          <cell r="AJ326">
            <v>44.1351175</v>
          </cell>
          <cell r="AK326">
            <v>44.140656</v>
          </cell>
          <cell r="AL326">
            <v>44.146490499999999</v>
          </cell>
          <cell r="AM326">
            <v>44.147477500000001</v>
          </cell>
          <cell r="AN326">
            <v>44.148311</v>
          </cell>
          <cell r="AO326">
            <v>44.151564499999999</v>
          </cell>
          <cell r="AP326">
            <v>44.141572499999995</v>
          </cell>
          <cell r="AQ326">
            <v>44.134743999999998</v>
          </cell>
          <cell r="AR326">
            <v>44.140015000000005</v>
          </cell>
          <cell r="AS326">
            <v>44.147291500000001</v>
          </cell>
          <cell r="AT326">
            <v>44.147367000000003</v>
          </cell>
          <cell r="AU326">
            <v>44.145037500000001</v>
          </cell>
          <cell r="AV326">
            <v>44.149192999999997</v>
          </cell>
          <cell r="AW326">
            <v>44.150653500000004</v>
          </cell>
          <cell r="AX326">
            <v>44.151121500000002</v>
          </cell>
          <cell r="AY326">
            <v>44.152127999999998</v>
          </cell>
          <cell r="AZ326">
            <v>44.152932999999997</v>
          </cell>
          <cell r="BA326">
            <v>44.153058999999999</v>
          </cell>
          <cell r="BB326">
            <v>44.153501500000004</v>
          </cell>
          <cell r="BC326">
            <v>44.153855</v>
          </cell>
          <cell r="BD326">
            <v>44.153891999999999</v>
          </cell>
          <cell r="BE326">
            <v>44.154151999999996</v>
          </cell>
          <cell r="BF326">
            <v>44.154115000000004</v>
          </cell>
          <cell r="BG326">
            <v>44.153818000000001</v>
          </cell>
          <cell r="BH326">
            <v>44.153818000000001</v>
          </cell>
          <cell r="BI326">
            <v>44.155309000000003</v>
          </cell>
          <cell r="BJ326">
            <v>44.1568805</v>
          </cell>
          <cell r="BK326">
            <v>44.157150999999999</v>
          </cell>
          <cell r="BL326">
            <v>44.157341000000002</v>
          </cell>
          <cell r="BM326">
            <v>44.157341000000002</v>
          </cell>
          <cell r="BN326">
            <v>44.157352500000002</v>
          </cell>
          <cell r="BO326">
            <v>44.157364000000001</v>
          </cell>
          <cell r="BP326">
            <v>44.157364000000001</v>
          </cell>
          <cell r="BQ326">
            <v>44.157364000000001</v>
          </cell>
          <cell r="BR326">
            <v>44.157364000000001</v>
          </cell>
          <cell r="BS326">
            <v>44.157364000000001</v>
          </cell>
          <cell r="BT326">
            <v>44.680111499999995</v>
          </cell>
          <cell r="BU326">
            <v>45.202858999999997</v>
          </cell>
          <cell r="BV326">
            <v>47.2611785</v>
          </cell>
          <cell r="BW326">
            <v>49.319024999999996</v>
          </cell>
          <cell r="BX326">
            <v>49.514637499999999</v>
          </cell>
          <cell r="BY326">
            <v>49.710339000000005</v>
          </cell>
          <cell r="BZ326">
            <v>49.709955000000001</v>
          </cell>
          <cell r="CA326">
            <v>49.709963999999999</v>
          </cell>
          <cell r="CB326">
            <v>49.715413499999997</v>
          </cell>
          <cell r="CC326">
            <v>49.770519500000006</v>
          </cell>
          <cell r="CD326">
            <v>49.843904999999999</v>
          </cell>
          <cell r="CE326">
            <v>49.844948500000001</v>
          </cell>
          <cell r="CF326">
            <v>49.709714500000004</v>
          </cell>
          <cell r="CG326">
            <v>50.0080685</v>
          </cell>
          <cell r="CH326">
            <v>50.413866999999996</v>
          </cell>
          <cell r="CI326">
            <v>50.408754000000002</v>
          </cell>
          <cell r="CJ326">
            <v>50.408754000000002</v>
          </cell>
          <cell r="CK326">
            <v>50.408754000000002</v>
          </cell>
          <cell r="CL326">
            <v>50.408754000000002</v>
          </cell>
          <cell r="CM326">
            <v>50.408754000000002</v>
          </cell>
          <cell r="CN326">
            <v>50.408754000000002</v>
          </cell>
          <cell r="CO326">
            <v>50.408754000000002</v>
          </cell>
          <cell r="CP326">
            <v>50.408754000000002</v>
          </cell>
          <cell r="CQ326">
            <v>50.408754000000002</v>
          </cell>
          <cell r="CR326">
            <v>50.408754000000002</v>
          </cell>
          <cell r="CS326">
            <v>50.408754000000002</v>
          </cell>
        </row>
        <row r="327">
          <cell r="A327" t="str">
            <v>Additional Income Statement Items</v>
          </cell>
        </row>
        <row r="328">
          <cell r="B328" t="str">
            <v>Marginal tax rate</v>
          </cell>
          <cell r="C328" t="str">
            <v>MARGIN_TAX_RATE</v>
          </cell>
          <cell r="G328">
            <v>0.32354122714148298</v>
          </cell>
          <cell r="H328">
            <v>0.3611450245266728</v>
          </cell>
          <cell r="I328">
            <v>0.22250953917839822</v>
          </cell>
          <cell r="J328">
            <v>0.22042017007844916</v>
          </cell>
          <cell r="K328">
            <v>0.29191353688644489</v>
          </cell>
          <cell r="L328">
            <v>0.27762124916095549</v>
          </cell>
          <cell r="M328">
            <v>0.27898885228906423</v>
          </cell>
          <cell r="N328">
            <v>0.40348715911175903</v>
          </cell>
          <cell r="O328">
            <v>0.29712322029166627</v>
          </cell>
          <cell r="P328">
            <v>0.26419390695315287</v>
          </cell>
          <cell r="Q328">
            <v>0.745135754975216</v>
          </cell>
          <cell r="R328">
            <v>0.44150799112946348</v>
          </cell>
          <cell r="S328">
            <v>0</v>
          </cell>
          <cell r="T328">
            <v>1</v>
          </cell>
          <cell r="U328">
            <v>0.64103425696167893</v>
          </cell>
          <cell r="V328">
            <v>0.36366491529965245</v>
          </cell>
          <cell r="W328">
            <v>0.35000000000000098</v>
          </cell>
          <cell r="X328">
            <v>0.35000000000000037</v>
          </cell>
          <cell r="Z328">
            <v>0.43806603281633033</v>
          </cell>
          <cell r="AA328">
            <v>0.75500857428113621</v>
          </cell>
          <cell r="AB328">
            <v>0.33473306198564068</v>
          </cell>
          <cell r="AC328">
            <v>0.10430854342747833</v>
          </cell>
          <cell r="AD328">
            <v>0.58144537666792662</v>
          </cell>
          <cell r="AE328">
            <v>0.45522478416265455</v>
          </cell>
          <cell r="AF328">
            <v>0.28903709879116307</v>
          </cell>
          <cell r="AG328">
            <v>0.26870217506045518</v>
          </cell>
          <cell r="AH328">
            <v>0.23664859867942797</v>
          </cell>
          <cell r="AI328">
            <v>0.1984459176087941</v>
          </cell>
          <cell r="AJ328">
            <v>0.20479049842508074</v>
          </cell>
          <cell r="AK328">
            <v>0.24396082798599106</v>
          </cell>
          <cell r="AL328">
            <v>0.29776440255819692</v>
          </cell>
          <cell r="AM328">
            <v>0.28558348932557737</v>
          </cell>
          <cell r="AN328">
            <v>4.8578923675383669E-2</v>
          </cell>
          <cell r="AO328">
            <v>0.27793021204114654</v>
          </cell>
          <cell r="AP328">
            <v>0.29906909584589647</v>
          </cell>
          <cell r="AQ328">
            <v>0.34006059972146058</v>
          </cell>
          <cell r="AR328">
            <v>0.25084233222697516</v>
          </cell>
          <cell r="AS328">
            <v>0.29894519538033121</v>
          </cell>
          <cell r="AT328">
            <v>0.27220855404863925</v>
          </cell>
          <cell r="AU328">
            <v>0.2772198555044465</v>
          </cell>
          <cell r="AV328">
            <v>0.27495531450842731</v>
          </cell>
          <cell r="AW328">
            <v>0.28367415252206168</v>
          </cell>
          <cell r="AX328">
            <v>0.30881145732792331</v>
          </cell>
          <cell r="AY328">
            <v>0.26278470928907638</v>
          </cell>
          <cell r="AZ328">
            <v>0.29294327684393223</v>
          </cell>
          <cell r="BA328">
            <v>0.26695964621862689</v>
          </cell>
          <cell r="BB328">
            <v>0.22440869510601338</v>
          </cell>
          <cell r="BC328">
            <v>0</v>
          </cell>
          <cell r="BD328">
            <v>0.34859424698457719</v>
          </cell>
          <cell r="BE328">
            <v>0.31624510259077176</v>
          </cell>
          <cell r="BF328">
            <v>0.897263209453254</v>
          </cell>
          <cell r="BG328">
            <v>0.41851154730961143</v>
          </cell>
          <cell r="BH328">
            <v>4.1498655913978506E-2</v>
          </cell>
          <cell r="BI328">
            <v>0.26519066118507911</v>
          </cell>
          <cell r="BJ328">
            <v>0.18697416874983208</v>
          </cell>
          <cell r="BK328">
            <v>0.43801828620029792</v>
          </cell>
          <cell r="BL328">
            <v>0.25578548751099706</v>
          </cell>
          <cell r="BM328">
            <v>0.24064242298762184</v>
          </cell>
          <cell r="BN328">
            <v>0.30353272181789476</v>
          </cell>
          <cell r="BO328">
            <v>0.57204958943809348</v>
          </cell>
          <cell r="BP328">
            <v>0.24523257400081847</v>
          </cell>
          <cell r="BQ328">
            <v>0</v>
          </cell>
          <cell r="BR328">
            <v>0.49051543952360277</v>
          </cell>
          <cell r="BS328">
            <v>0.40775259478923942</v>
          </cell>
          <cell r="BT328">
            <v>0.29583566238121822</v>
          </cell>
          <cell r="BU328">
            <v>0.65807962529274111</v>
          </cell>
          <cell r="BV328">
            <v>0.22735265385867781</v>
          </cell>
          <cell r="BW328">
            <v>0</v>
          </cell>
          <cell r="BX328">
            <v>0</v>
          </cell>
          <cell r="BY328">
            <v>0.14253501445040812</v>
          </cell>
          <cell r="BZ328">
            <v>0</v>
          </cell>
          <cell r="CA328">
            <v>0.37377434519811936</v>
          </cell>
          <cell r="CB328">
            <v>0.71454338333016876</v>
          </cell>
          <cell r="CC328">
            <v>0</v>
          </cell>
          <cell r="CD328">
            <v>0.74083083832335406</v>
          </cell>
          <cell r="CE328">
            <v>0.5090246729590997</v>
          </cell>
          <cell r="CF328">
            <v>0.30053990628939287</v>
          </cell>
          <cell r="CG328">
            <v>0</v>
          </cell>
          <cell r="CH328">
            <v>0.4144144144144144</v>
          </cell>
          <cell r="CI328">
            <v>0.35</v>
          </cell>
          <cell r="CJ328">
            <v>0.35</v>
          </cell>
          <cell r="CK328">
            <v>0.35</v>
          </cell>
          <cell r="CL328">
            <v>0.35</v>
          </cell>
          <cell r="CM328">
            <v>0.35</v>
          </cell>
          <cell r="CN328">
            <v>0.35</v>
          </cell>
          <cell r="CO328">
            <v>0.35</v>
          </cell>
          <cell r="CP328">
            <v>0.35</v>
          </cell>
          <cell r="CQ328">
            <v>0.35</v>
          </cell>
          <cell r="CR328">
            <v>0.35</v>
          </cell>
          <cell r="CS328">
            <v>0.35</v>
          </cell>
        </row>
        <row r="329">
          <cell r="A329" t="str">
            <v>ESO</v>
          </cell>
        </row>
        <row r="330">
          <cell r="B330" t="str">
            <v>Fair value of grant</v>
          </cell>
          <cell r="C330" t="str">
            <v>FV_GRANT</v>
          </cell>
          <cell r="D330" t="str">
            <v>USD</v>
          </cell>
        </row>
        <row r="331">
          <cell r="B331" t="str">
            <v>ESO expense (post-tax)</v>
          </cell>
          <cell r="C331" t="str">
            <v>ESO_POST_TAX</v>
          </cell>
          <cell r="D331" t="str">
            <v>USD</v>
          </cell>
        </row>
        <row r="332">
          <cell r="B332" t="str">
            <v>EPS (excl. ESO expense, basic)</v>
          </cell>
          <cell r="C332" t="str">
            <v>EPS_EX_ESO_B</v>
          </cell>
          <cell r="D332" t="str">
            <v>USD</v>
          </cell>
        </row>
        <row r="333">
          <cell r="B333" t="str">
            <v>EPS (excl. ESO expense, diluted)</v>
          </cell>
          <cell r="C333" t="str">
            <v>EPS_EX_ESO_D</v>
          </cell>
          <cell r="D333" t="str">
            <v>USD</v>
          </cell>
        </row>
        <row r="334">
          <cell r="B334" t="str">
            <v>Year that ESO expense takes effect</v>
          </cell>
          <cell r="C334" t="str">
            <v>ESO_YEAR</v>
          </cell>
          <cell r="E334" t="str">
            <v>0</v>
          </cell>
        </row>
        <row r="335">
          <cell r="A335" t="str">
            <v>Balance Sheet</v>
          </cell>
        </row>
        <row r="336">
          <cell r="B336" t="str">
            <v>BVPS, book value per share</v>
          </cell>
          <cell r="C336" t="str">
            <v>BVPS</v>
          </cell>
          <cell r="D336" t="str">
            <v>USD</v>
          </cell>
          <cell r="G336">
            <v>3.2934122257246474</v>
          </cell>
          <cell r="H336">
            <v>2.1054456632399976</v>
          </cell>
          <cell r="I336">
            <v>2.5872170023780616</v>
          </cell>
          <cell r="J336">
            <v>3.8894356376672401</v>
          </cell>
          <cell r="K336">
            <v>4.9652857423246655</v>
          </cell>
          <cell r="L336">
            <v>6.5645418214169311</v>
          </cell>
          <cell r="M336">
            <v>7.7794331150384046</v>
          </cell>
          <cell r="N336">
            <v>8.0578782826262625</v>
          </cell>
          <cell r="O336">
            <v>7.6878867069165251</v>
          </cell>
          <cell r="P336">
            <v>9.7119710765395837</v>
          </cell>
          <cell r="Q336">
            <v>7.3776822366479715</v>
          </cell>
          <cell r="R336">
            <v>7.6300479629826778</v>
          </cell>
          <cell r="S336">
            <v>43.939358310222765</v>
          </cell>
          <cell r="T336">
            <v>163.5225742574269</v>
          </cell>
          <cell r="U336">
            <v>31.065427237597238</v>
          </cell>
          <cell r="V336">
            <v>36.896729760002501</v>
          </cell>
          <cell r="W336">
            <v>47.0501611352014</v>
          </cell>
          <cell r="X336">
            <v>62.478523106909805</v>
          </cell>
          <cell r="Z336">
            <v>0</v>
          </cell>
          <cell r="AA336">
            <v>1.9638072537670932</v>
          </cell>
          <cell r="AB336">
            <v>4.1026202723948337</v>
          </cell>
          <cell r="AC336">
            <v>2.6548478962817401</v>
          </cell>
          <cell r="AD336">
            <v>2.2073825457800984</v>
          </cell>
          <cell r="AE336">
            <v>2.2757768185221896</v>
          </cell>
          <cell r="AF336">
            <v>2.228078110492266</v>
          </cell>
          <cell r="AG336">
            <v>2.1053453515591563</v>
          </cell>
          <cell r="AH336">
            <v>2.158780547468313</v>
          </cell>
          <cell r="AI336">
            <v>2.4116083204447794</v>
          </cell>
          <cell r="AJ336">
            <v>2.6828964939313917</v>
          </cell>
          <cell r="AK336">
            <v>2.5870308089666811</v>
          </cell>
          <cell r="AL336">
            <v>2.7917668789549648</v>
          </cell>
          <cell r="AM336">
            <v>3.028972878461742</v>
          </cell>
          <cell r="AN336">
            <v>3.5371612970652491</v>
          </cell>
          <cell r="AO336">
            <v>3.8892907181126048</v>
          </cell>
          <cell r="AP336">
            <v>4.1481335083837356</v>
          </cell>
          <cell r="AQ336">
            <v>4.4778592122342431</v>
          </cell>
          <cell r="AR336">
            <v>4.6317023227110363</v>
          </cell>
          <cell r="AS336">
            <v>4.9647216975927044</v>
          </cell>
          <cell r="AT336">
            <v>5.3837823669076341</v>
          </cell>
          <cell r="AU336">
            <v>5.6142449533540439</v>
          </cell>
          <cell r="AV336">
            <v>6.0727215557484824</v>
          </cell>
          <cell r="AW336">
            <v>6.5641978776146539</v>
          </cell>
          <cell r="AX336">
            <v>6.795035070626688</v>
          </cell>
          <cell r="AY336">
            <v>6.9963572763695563</v>
          </cell>
          <cell r="AZ336">
            <v>7.3426728185871593</v>
          </cell>
          <cell r="BA336">
            <v>7.7793841645264035</v>
          </cell>
          <cell r="BB336">
            <v>7.9238416912416332</v>
          </cell>
          <cell r="BC336">
            <v>7.5761245535638961</v>
          </cell>
          <cell r="BD336">
            <v>7.7195752754932681</v>
          </cell>
          <cell r="BE336">
            <v>8.0578698465322134</v>
          </cell>
          <cell r="BF336">
            <v>7.499142492155034</v>
          </cell>
          <cell r="BG336">
            <v>7.8009788417391217</v>
          </cell>
          <cell r="BH336">
            <v>8.231496537853193</v>
          </cell>
          <cell r="BI336">
            <v>7.6878184682163591</v>
          </cell>
          <cell r="BJ336">
            <v>7.8415167937418042</v>
          </cell>
          <cell r="BK336">
            <v>8.1665748770793662</v>
          </cell>
          <cell r="BL336">
            <v>8.8381804964207422</v>
          </cell>
          <cell r="BM336">
            <v>9.7119525380842102</v>
          </cell>
          <cell r="BN336">
            <v>10.548955873203676</v>
          </cell>
          <cell r="BO336">
            <v>10.19491697919287</v>
          </cell>
          <cell r="BP336">
            <v>8.8808746373538057</v>
          </cell>
          <cell r="BQ336">
            <v>7.3776822366480026</v>
          </cell>
          <cell r="BR336">
            <v>5.7264967175123944</v>
          </cell>
          <cell r="BS336">
            <v>3.5042173260161089</v>
          </cell>
          <cell r="BT336">
            <v>7.6488618431491613</v>
          </cell>
          <cell r="BU336">
            <v>7.4486439010417467</v>
          </cell>
          <cell r="BV336">
            <v>48.93542804904876</v>
          </cell>
          <cell r="BW336">
            <v>45.512091936124044</v>
          </cell>
          <cell r="BX336">
            <v>43.15929809644674</v>
          </cell>
          <cell r="BY336">
            <v>41.881891008628997</v>
          </cell>
          <cell r="BZ336">
            <v>39.537553393480238</v>
          </cell>
          <cell r="CA336">
            <v>38.364381032341917</v>
          </cell>
          <cell r="CB336">
            <v>36.116082993054057</v>
          </cell>
          <cell r="CC336">
            <v>33.183860980193309</v>
          </cell>
          <cell r="CD336">
            <v>-0.60998431001745257</v>
          </cell>
          <cell r="CE336">
            <v>1.6256411620126492</v>
          </cell>
          <cell r="CF336">
            <v>2.4738826452121274</v>
          </cell>
          <cell r="CG336">
            <v>30.628877418051026</v>
          </cell>
          <cell r="CH336">
            <v>31.519105646071548</v>
          </cell>
          <cell r="CI336">
            <v>33.761748109468741</v>
          </cell>
          <cell r="CJ336">
            <v>36.22703099360703</v>
          </cell>
          <cell r="CK336">
            <v>36.837938101047548</v>
          </cell>
          <cell r="CL336">
            <v>39.290728245498343</v>
          </cell>
          <cell r="CM336">
            <v>41.934532344742223</v>
          </cell>
          <cell r="CN336">
            <v>44.703521968921507</v>
          </cell>
          <cell r="CO336">
            <v>47.050161135201193</v>
          </cell>
          <cell r="CP336">
            <v>50.599153931733646</v>
          </cell>
          <cell r="CQ336">
            <v>54.44808334029365</v>
          </cell>
          <cell r="CR336">
            <v>58.59102517773438</v>
          </cell>
          <cell r="CS336">
            <v>62.478523106909691</v>
          </cell>
        </row>
        <row r="337">
          <cell r="A337" t="str">
            <v>Additional Balance Sheet Items</v>
          </cell>
        </row>
        <row r="338">
          <cell r="B338" t="str">
            <v>Total repurchase authorization</v>
          </cell>
          <cell r="C338" t="str">
            <v>REPUR_TOT_AUTH</v>
          </cell>
          <cell r="D338" t="str">
            <v>USD</v>
          </cell>
          <cell r="E338">
            <v>0</v>
          </cell>
        </row>
        <row r="339">
          <cell r="B339" t="str">
            <v>Remaining repurchase authorization</v>
          </cell>
          <cell r="C339" t="str">
            <v>REPUR_REMAINING</v>
          </cell>
          <cell r="D339" t="str">
            <v>USD</v>
          </cell>
          <cell r="E339">
            <v>0</v>
          </cell>
        </row>
        <row r="340">
          <cell r="B340" t="str">
            <v>Suspended repurchase authorization</v>
          </cell>
          <cell r="C340" t="str">
            <v>REPUR_SUSPENDED</v>
          </cell>
          <cell r="D340" t="str">
            <v>USD</v>
          </cell>
          <cell r="E340">
            <v>0</v>
          </cell>
        </row>
        <row r="341">
          <cell r="B341" t="str">
            <v>Shares repurchased during period</v>
          </cell>
          <cell r="C341" t="str">
            <v>REPUR_ACTUAL</v>
          </cell>
          <cell r="D341" t="str">
            <v>USD</v>
          </cell>
        </row>
        <row r="342">
          <cell r="A342" t="str">
            <v>Cash Flow Statement</v>
          </cell>
        </row>
        <row r="343">
          <cell r="B343" t="str">
            <v>Net income (pre-preferred dividends)</v>
          </cell>
          <cell r="C343" t="str">
            <v>CF_NI_PRE_PREF</v>
          </cell>
          <cell r="D343" t="str">
            <v>USD</v>
          </cell>
          <cell r="G343">
            <v>9.7548000000000172</v>
          </cell>
          <cell r="H343">
            <v>18.81166099999999</v>
          </cell>
          <cell r="I343">
            <v>33.208792999999964</v>
          </cell>
          <cell r="J343">
            <v>56.025018999999993</v>
          </cell>
          <cell r="K343">
            <v>76.780052100000049</v>
          </cell>
          <cell r="L343">
            <v>101.24729799999999</v>
          </cell>
          <cell r="M343">
            <v>117.58425999999999</v>
          </cell>
          <cell r="N343">
            <v>72.580550000000002</v>
          </cell>
          <cell r="O343">
            <v>105.71257599999991</v>
          </cell>
          <cell r="P343">
            <v>136.36399999999998</v>
          </cell>
          <cell r="Q343">
            <v>13.779999999999973</v>
          </cell>
          <cell r="R343">
            <v>-36.517000000000024</v>
          </cell>
          <cell r="S343">
            <v>-171.99899999999997</v>
          </cell>
          <cell r="T343">
            <v>-0.70699999999997942</v>
          </cell>
          <cell r="U343">
            <v>83.325999999999851</v>
          </cell>
          <cell r="V343">
            <v>332.9545596029331</v>
          </cell>
          <cell r="W343">
            <v>514.78543872178489</v>
          </cell>
          <cell r="X343">
            <v>777.72450325480872</v>
          </cell>
          <cell r="Z343">
            <v>1.0560470000000219</v>
          </cell>
          <cell r="AA343">
            <v>0.59088600000000224</v>
          </cell>
          <cell r="AB343">
            <v>2.7854739999999962</v>
          </cell>
          <cell r="AC343">
            <v>5.3223929999999999</v>
          </cell>
          <cell r="AD343">
            <v>2.0676769999999989</v>
          </cell>
          <cell r="AE343">
            <v>2.9470950000000009</v>
          </cell>
          <cell r="AF343">
            <v>5.8757919999999979</v>
          </cell>
          <cell r="AG343">
            <v>7.9210970000000041</v>
          </cell>
          <cell r="AH343">
            <v>5.3911765999999686</v>
          </cell>
          <cell r="AI343">
            <v>6.679778999999991</v>
          </cell>
          <cell r="AJ343">
            <v>9.8522680000000076</v>
          </cell>
          <cell r="AK343">
            <v>11.285569399999998</v>
          </cell>
          <cell r="AL343">
            <v>9.6206009999999971</v>
          </cell>
          <cell r="AM343">
            <v>11.673963000000004</v>
          </cell>
          <cell r="AN343">
            <v>18.790962999999998</v>
          </cell>
          <cell r="AO343">
            <v>15.939492000000008</v>
          </cell>
          <cell r="AP343">
            <v>14.057634000000004</v>
          </cell>
          <cell r="AQ343">
            <v>14.820825999999997</v>
          </cell>
          <cell r="AR343">
            <v>26.295925000000008</v>
          </cell>
          <cell r="AS343">
            <v>21.605667100000009</v>
          </cell>
          <cell r="AT343">
            <v>19.578623999999994</v>
          </cell>
          <cell r="AU343">
            <v>25.379192000000003</v>
          </cell>
          <cell r="AV343">
            <v>26.043093000000002</v>
          </cell>
          <cell r="AW343">
            <v>30.246388999999994</v>
          </cell>
          <cell r="AX343">
            <v>17.480253000000001</v>
          </cell>
          <cell r="AY343">
            <v>29.978681000000009</v>
          </cell>
          <cell r="AZ343">
            <v>29.28368399999999</v>
          </cell>
          <cell r="BA343">
            <v>40.841641999999979</v>
          </cell>
          <cell r="BB343">
            <v>30.263972999999986</v>
          </cell>
          <cell r="BC343">
            <v>-25.594029999999989</v>
          </cell>
          <cell r="BD343">
            <v>33.765491000000004</v>
          </cell>
          <cell r="BE343">
            <v>34.145116000000009</v>
          </cell>
          <cell r="BF343">
            <v>1.6617880000000027</v>
          </cell>
          <cell r="BG343">
            <v>19.446787999999991</v>
          </cell>
          <cell r="BH343">
            <v>45.639999999999986</v>
          </cell>
          <cell r="BI343">
            <v>38.963999999999984</v>
          </cell>
          <cell r="BJ343">
            <v>30.246999999999989</v>
          </cell>
          <cell r="BK343">
            <v>15.857999999999983</v>
          </cell>
          <cell r="BL343">
            <v>38.912000000000027</v>
          </cell>
          <cell r="BM343">
            <v>51.346999999999987</v>
          </cell>
          <cell r="BN343">
            <v>48.518000000000001</v>
          </cell>
          <cell r="BO343">
            <v>5.3160000000000043</v>
          </cell>
          <cell r="BP343">
            <v>27.666</v>
          </cell>
          <cell r="BQ343">
            <v>-67.720000000000027</v>
          </cell>
          <cell r="BR343">
            <v>-12.919000000000009</v>
          </cell>
          <cell r="BS343">
            <v>-11.184000000000008</v>
          </cell>
          <cell r="BT343">
            <v>-10.078000000000015</v>
          </cell>
          <cell r="BU343">
            <v>-2.3359999999999896</v>
          </cell>
          <cell r="BV343">
            <v>11.86400000000001</v>
          </cell>
          <cell r="BW343">
            <v>16.216999999999999</v>
          </cell>
          <cell r="BX343">
            <v>-146.08199999999999</v>
          </cell>
          <cell r="BY343">
            <v>-53.998000000000005</v>
          </cell>
          <cell r="BZ343">
            <v>-21.108999999999959</v>
          </cell>
          <cell r="CA343">
            <v>55.947000000000045</v>
          </cell>
          <cell r="CB343">
            <v>15.035000000000018</v>
          </cell>
          <cell r="CC343">
            <v>-50.580000000000084</v>
          </cell>
          <cell r="CD343">
            <v>-34.012000000000064</v>
          </cell>
          <cell r="CE343">
            <v>68.194999999999851</v>
          </cell>
          <cell r="CF343">
            <v>95.225000000000037</v>
          </cell>
          <cell r="CG343">
            <v>-46.081999999999965</v>
          </cell>
          <cell r="CH343">
            <v>65</v>
          </cell>
          <cell r="CI343">
            <v>112.88765506017499</v>
          </cell>
          <cell r="CJ343">
            <v>124.27183844693769</v>
          </cell>
          <cell r="CK343">
            <v>30.795066095820381</v>
          </cell>
          <cell r="CL343">
            <v>123.64209500524478</v>
          </cell>
          <cell r="CM343">
            <v>133.27087046297621</v>
          </cell>
          <cell r="CN343">
            <v>139.58131679380571</v>
          </cell>
          <cell r="CO343">
            <v>118.29115645975821</v>
          </cell>
          <cell r="CP343">
            <v>178.90030482817656</v>
          </cell>
          <cell r="CQ343">
            <v>194.01973571946655</v>
          </cell>
          <cell r="CR343">
            <v>208.84053591985781</v>
          </cell>
          <cell r="CS343">
            <v>195.9639267873078</v>
          </cell>
        </row>
        <row r="344">
          <cell r="A344" t="str">
            <v>Other Items</v>
          </cell>
        </row>
        <row r="345">
          <cell r="B345" t="str">
            <v>Beta</v>
          </cell>
          <cell r="C345" t="str">
            <v>BETA_ANALYST</v>
          </cell>
        </row>
        <row r="346">
          <cell r="B346" t="str">
            <v>Market equity risk premium</v>
          </cell>
          <cell r="C346" t="str">
            <v>MKT_EQ_RISK_PREM</v>
          </cell>
        </row>
        <row r="347">
          <cell r="B347" t="str">
            <v>Risk-free rate</v>
          </cell>
          <cell r="C347" t="str">
            <v>RISK_FR_RATE</v>
          </cell>
        </row>
      </sheetData>
      <sheetData sheetId="11"/>
      <sheetData sheetId="12">
        <row r="8">
          <cell r="M8">
            <v>183.5</v>
          </cell>
        </row>
      </sheetData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s"/>
      <sheetName val="INVESTISSEMENTS"/>
      <sheetName val="Actif 31 Dec 00"/>
      <sheetName val="Passif 31 Dec 00"/>
      <sheetName val="SNenML30_06_01"/>
      <sheetName val="EdC.GR 2001"/>
      <sheetName val="EdC.HG 2001"/>
      <sheetName val="ECART DE CONV SYN.-GR"/>
      <sheetName val="ECART DE CONV SYN-HG"/>
      <sheetName val="CONSOLIDATION"/>
      <sheetName val="Actif 30 Jun 01"/>
      <sheetName val="DN_0701"/>
      <sheetName val="DN_0801"/>
      <sheetName val="DN_0901"/>
      <sheetName val="Point d'atterrissage"/>
      <sheetName val="Passif 30 Jun 01"/>
      <sheetName val="DETTE NETTE"/>
      <sheetName val="Taux moyens"/>
      <sheetName val="Taux de changes"/>
      <sheetName val="July_data"/>
      <sheetName val="August_data"/>
      <sheetName val="September_data"/>
      <sheetName val="TFI 0901"/>
      <sheetName val="Sheet3"/>
      <sheetName val="Sheet1"/>
      <sheetName val="Sheet2"/>
      <sheetName val="DIVIDENDES"/>
      <sheetName val="RPG2000"/>
      <sheetName val="RPHG2000"/>
      <sheetName val="RES.PART GROUPE"/>
      <sheetName val="RES.PART H-G"/>
      <sheetName val="CONTROLE"/>
    </sheetNames>
    <sheetDataSet>
      <sheetData sheetId="0" refreshError="1"/>
      <sheetData sheetId="1" refreshError="1">
        <row r="2">
          <cell r="A2" t="str">
            <v>DATE</v>
          </cell>
          <cell r="B2" t="str">
            <v>REF.</v>
          </cell>
          <cell r="C2" t="str">
            <v>PAYS</v>
          </cell>
          <cell r="D2" t="str">
            <v>PROJECT</v>
          </cell>
          <cell r="E2" t="str">
            <v>DEVISE</v>
          </cell>
          <cell r="F2" t="str">
            <v>MONTANT</v>
          </cell>
          <cell r="G2" t="str">
            <v>FRF equiv.</v>
          </cell>
          <cell r="H2" t="str">
            <v>F/X RATE</v>
          </cell>
          <cell r="I2" t="str">
            <v>F.C. Equivalent</v>
          </cell>
          <cell r="J2" t="str">
            <v>INFLATED</v>
          </cell>
        </row>
        <row r="3">
          <cell r="A3">
            <v>36161</v>
          </cell>
          <cell r="C3" t="str">
            <v>BRESIL</v>
          </cell>
          <cell r="E3" t="str">
            <v>FRF</v>
          </cell>
          <cell r="F3">
            <v>158142300</v>
          </cell>
          <cell r="G3">
            <v>158142300</v>
          </cell>
          <cell r="H3">
            <v>1</v>
          </cell>
          <cell r="I3">
            <v>158142300</v>
          </cell>
          <cell r="J3">
            <v>5.9587700000000003</v>
          </cell>
          <cell r="K3">
            <v>26539420.048097175</v>
          </cell>
        </row>
        <row r="4">
          <cell r="A4">
            <v>36164</v>
          </cell>
          <cell r="C4" t="str">
            <v>GRECE</v>
          </cell>
          <cell r="E4" t="str">
            <v>GRD</v>
          </cell>
          <cell r="F4">
            <v>260000000</v>
          </cell>
          <cell r="G4">
            <v>5194798.9849399999</v>
          </cell>
          <cell r="H4">
            <v>1.9979996095923075E-2</v>
          </cell>
          <cell r="I4">
            <v>260000000</v>
          </cell>
        </row>
        <row r="5">
          <cell r="A5">
            <v>36165</v>
          </cell>
          <cell r="C5" t="str">
            <v>JAPON</v>
          </cell>
          <cell r="E5" t="str">
            <v>JPY</v>
          </cell>
          <cell r="F5">
            <v>200000000</v>
          </cell>
          <cell r="G5">
            <v>9736999.4697200004</v>
          </cell>
          <cell r="H5">
            <v>4.8684997348600004E-2</v>
          </cell>
          <cell r="I5">
            <v>200000000</v>
          </cell>
        </row>
        <row r="6">
          <cell r="A6">
            <v>36171</v>
          </cell>
          <cell r="C6" t="str">
            <v>MEXIQUE</v>
          </cell>
          <cell r="E6" t="str">
            <v>MXN</v>
          </cell>
          <cell r="F6">
            <v>306700000</v>
          </cell>
          <cell r="G6">
            <v>173842716.79000002</v>
          </cell>
          <cell r="H6">
            <v>0.56681681379197923</v>
          </cell>
          <cell r="I6">
            <v>306700000</v>
          </cell>
          <cell r="J6">
            <v>9.1508000000000003</v>
          </cell>
          <cell r="K6">
            <v>18997543.033395991</v>
          </cell>
        </row>
        <row r="7">
          <cell r="A7">
            <v>36174</v>
          </cell>
          <cell r="C7" t="str">
            <v>COREE</v>
          </cell>
          <cell r="E7" t="str">
            <v>USD</v>
          </cell>
          <cell r="F7">
            <v>16122189.220000001</v>
          </cell>
          <cell r="G7">
            <v>91681516.030000001</v>
          </cell>
          <cell r="H7">
            <v>5.6866666666005052</v>
          </cell>
          <cell r="I7">
            <v>19000000000</v>
          </cell>
        </row>
        <row r="8">
          <cell r="A8">
            <v>36175</v>
          </cell>
          <cell r="C8" t="str">
            <v>POLOGNE</v>
          </cell>
          <cell r="E8" t="str">
            <v>PLN</v>
          </cell>
          <cell r="F8">
            <v>40000000</v>
          </cell>
          <cell r="G8">
            <v>63495583.57</v>
          </cell>
          <cell r="H8">
            <v>1.5873895892500001</v>
          </cell>
          <cell r="I8">
            <v>40000000</v>
          </cell>
        </row>
        <row r="9">
          <cell r="A9">
            <v>36175</v>
          </cell>
          <cell r="C9" t="str">
            <v>CARRIL</v>
          </cell>
          <cell r="E9" t="str">
            <v>GBP</v>
          </cell>
          <cell r="F9">
            <v>7200</v>
          </cell>
          <cell r="G9">
            <v>67038.899999999994</v>
          </cell>
          <cell r="H9">
            <v>9.3109583333333319</v>
          </cell>
          <cell r="I9">
            <v>7200</v>
          </cell>
        </row>
        <row r="10">
          <cell r="A10">
            <v>36187</v>
          </cell>
          <cell r="C10" t="str">
            <v>GLOBAL</v>
          </cell>
          <cell r="E10" t="str">
            <v>USD</v>
          </cell>
          <cell r="F10">
            <v>516988.27</v>
          </cell>
          <cell r="G10">
            <v>2923466.16</v>
          </cell>
          <cell r="H10">
            <v>5.6548017230642387</v>
          </cell>
          <cell r="I10">
            <v>516988.27</v>
          </cell>
        </row>
        <row r="11">
          <cell r="A11">
            <v>36187</v>
          </cell>
          <cell r="C11" t="str">
            <v>GLOBAL</v>
          </cell>
          <cell r="E11" t="str">
            <v>USD</v>
          </cell>
          <cell r="F11">
            <v>242338.41</v>
          </cell>
          <cell r="G11">
            <v>1370375.66</v>
          </cell>
          <cell r="H11">
            <v>5.6548017295318553</v>
          </cell>
          <cell r="I11">
            <v>242338.41</v>
          </cell>
        </row>
        <row r="12">
          <cell r="A12">
            <v>36187</v>
          </cell>
          <cell r="C12" t="str">
            <v>GLOBAL</v>
          </cell>
          <cell r="E12" t="str">
            <v>USD</v>
          </cell>
          <cell r="F12">
            <v>323117.84000000003</v>
          </cell>
          <cell r="G12">
            <v>1827167.32</v>
          </cell>
          <cell r="H12">
            <v>5.6548017280630498</v>
          </cell>
          <cell r="I12">
            <v>323117.84000000003</v>
          </cell>
        </row>
        <row r="13">
          <cell r="A13">
            <v>36187</v>
          </cell>
          <cell r="C13" t="str">
            <v>GLOBAL</v>
          </cell>
          <cell r="E13" t="str">
            <v>USD</v>
          </cell>
          <cell r="F13">
            <v>-201949.74</v>
          </cell>
          <cell r="G13">
            <v>-1141985.74</v>
          </cell>
          <cell r="H13">
            <v>5.654801734332513</v>
          </cell>
          <cell r="I13">
            <v>-201949.74</v>
          </cell>
        </row>
        <row r="14">
          <cell r="A14">
            <v>36188</v>
          </cell>
          <cell r="C14" t="str">
            <v>COREE</v>
          </cell>
          <cell r="E14" t="str">
            <v>USD</v>
          </cell>
          <cell r="F14">
            <v>8503401.3599999994</v>
          </cell>
          <cell r="G14">
            <v>48356009.07</v>
          </cell>
          <cell r="I14">
            <v>10000000000</v>
          </cell>
        </row>
        <row r="15">
          <cell r="A15">
            <v>36188</v>
          </cell>
          <cell r="C15" t="str">
            <v>POLOGNE</v>
          </cell>
          <cell r="E15" t="str">
            <v>PLN</v>
          </cell>
          <cell r="F15">
            <v>110000000</v>
          </cell>
          <cell r="G15">
            <v>172959561.81999999</v>
          </cell>
          <cell r="H15">
            <v>1.5723596529090909</v>
          </cell>
          <cell r="I15">
            <v>110000000</v>
          </cell>
        </row>
        <row r="16">
          <cell r="A16">
            <v>36192</v>
          </cell>
          <cell r="C16" t="str">
            <v>GRECE</v>
          </cell>
          <cell r="E16" t="str">
            <v>GRD</v>
          </cell>
          <cell r="F16">
            <v>3500000000</v>
          </cell>
          <cell r="G16">
            <v>71461683.305142298</v>
          </cell>
          <cell r="H16">
            <v>2.0417623801469227E-2</v>
          </cell>
          <cell r="I16">
            <v>3500000000</v>
          </cell>
        </row>
        <row r="17">
          <cell r="A17">
            <v>36203</v>
          </cell>
          <cell r="C17" t="str">
            <v>COREE</v>
          </cell>
          <cell r="E17" t="str">
            <v>USD</v>
          </cell>
          <cell r="F17">
            <v>4247384.63</v>
          </cell>
          <cell r="G17">
            <v>24567125.600000001</v>
          </cell>
          <cell r="H17">
            <v>5.7840595425425372</v>
          </cell>
          <cell r="I17">
            <v>5000000000</v>
          </cell>
        </row>
        <row r="18">
          <cell r="A18">
            <v>36203</v>
          </cell>
          <cell r="C18" t="str">
            <v>VCGA</v>
          </cell>
          <cell r="E18" t="str">
            <v>USD</v>
          </cell>
          <cell r="F18">
            <v>-158400</v>
          </cell>
          <cell r="G18">
            <v>-924409.15</v>
          </cell>
          <cell r="H18">
            <v>5.8359163510101011</v>
          </cell>
          <cell r="I18">
            <v>-158400</v>
          </cell>
        </row>
        <row r="19">
          <cell r="A19">
            <v>36214</v>
          </cell>
          <cell r="C19" t="str">
            <v>BRESIL</v>
          </cell>
          <cell r="E19" t="str">
            <v>FRF</v>
          </cell>
          <cell r="F19">
            <v>227256508.75</v>
          </cell>
          <cell r="G19">
            <v>227256508.75</v>
          </cell>
          <cell r="I19">
            <v>227256508.75</v>
          </cell>
          <cell r="J19">
            <v>6.1273</v>
          </cell>
          <cell r="K19">
            <v>37089176.105299234</v>
          </cell>
        </row>
        <row r="20">
          <cell r="A20">
            <v>36220</v>
          </cell>
          <cell r="C20" t="str">
            <v>GRECE</v>
          </cell>
          <cell r="E20" t="str">
            <v>GRD</v>
          </cell>
          <cell r="F20">
            <v>3500000000</v>
          </cell>
          <cell r="G20">
            <v>71186924.439999998</v>
          </cell>
          <cell r="H20">
            <v>2.0339121268571427E-2</v>
          </cell>
          <cell r="I20">
            <v>3500000000</v>
          </cell>
        </row>
        <row r="21">
          <cell r="A21">
            <v>36231</v>
          </cell>
          <cell r="C21" t="str">
            <v>COREE</v>
          </cell>
          <cell r="E21" t="str">
            <v>USD</v>
          </cell>
          <cell r="F21">
            <v>13758497.9</v>
          </cell>
          <cell r="G21">
            <v>83041801.680000007</v>
          </cell>
          <cell r="H21">
            <v>6.0356735367165335</v>
          </cell>
          <cell r="I21">
            <v>17000000000</v>
          </cell>
        </row>
        <row r="22">
          <cell r="A22">
            <v>36235</v>
          </cell>
          <cell r="C22" t="str">
            <v>CHINE</v>
          </cell>
          <cell r="E22" t="str">
            <v>USD</v>
          </cell>
          <cell r="F22">
            <v>1100000</v>
          </cell>
          <cell r="G22">
            <v>6624003.4000000004</v>
          </cell>
          <cell r="H22">
            <v>6.0218212727272729</v>
          </cell>
          <cell r="I22">
            <v>9108000</v>
          </cell>
        </row>
        <row r="23">
          <cell r="A23">
            <v>36235</v>
          </cell>
          <cell r="C23" t="str">
            <v>TAIWAN</v>
          </cell>
          <cell r="E23" t="str">
            <v>TWD</v>
          </cell>
          <cell r="F23">
            <v>15300000</v>
          </cell>
          <cell r="G23">
            <v>2801044.4</v>
          </cell>
          <cell r="H23">
            <v>0.18307479738562091</v>
          </cell>
          <cell r="I23">
            <v>15300000</v>
          </cell>
        </row>
        <row r="24">
          <cell r="A24">
            <v>36235</v>
          </cell>
          <cell r="C24" t="str">
            <v>MEXIQUE</v>
          </cell>
          <cell r="E24" t="str">
            <v>MXP</v>
          </cell>
          <cell r="F24">
            <v>400000000</v>
          </cell>
          <cell r="G24">
            <v>246038254.82000002</v>
          </cell>
          <cell r="H24">
            <v>0.61509563705000003</v>
          </cell>
          <cell r="I24">
            <v>400000000</v>
          </cell>
          <cell r="J24">
            <v>10.7209</v>
          </cell>
          <cell r="K24">
            <v>23586403.018403307</v>
          </cell>
        </row>
        <row r="25">
          <cell r="A25">
            <v>36243</v>
          </cell>
          <cell r="C25" t="str">
            <v>GLOBAL</v>
          </cell>
          <cell r="E25" t="str">
            <v>USD</v>
          </cell>
          <cell r="F25">
            <v>969635.86</v>
          </cell>
          <cell r="G25">
            <v>5854021.4400000004</v>
          </cell>
          <cell r="H25">
            <v>6.0373400793984668</v>
          </cell>
          <cell r="I25">
            <v>969635.86</v>
          </cell>
        </row>
        <row r="26">
          <cell r="A26">
            <v>36243</v>
          </cell>
          <cell r="C26" t="str">
            <v>GLOBAL</v>
          </cell>
          <cell r="E26" t="str">
            <v>USD</v>
          </cell>
          <cell r="F26">
            <v>646235.18000000005</v>
          </cell>
          <cell r="G26">
            <v>3901541.56</v>
          </cell>
          <cell r="H26">
            <v>6.0373400903367713</v>
          </cell>
          <cell r="I26">
            <v>646235.18000000005</v>
          </cell>
        </row>
        <row r="27">
          <cell r="A27">
            <v>36243</v>
          </cell>
          <cell r="C27" t="str">
            <v>GLOBAL</v>
          </cell>
          <cell r="E27" t="str">
            <v>USD</v>
          </cell>
          <cell r="F27">
            <v>323117.83</v>
          </cell>
          <cell r="G27">
            <v>1950772.23</v>
          </cell>
          <cell r="H27">
            <v>6.0373400935503927</v>
          </cell>
          <cell r="I27">
            <v>323117.83</v>
          </cell>
        </row>
        <row r="28">
          <cell r="A28">
            <v>36243</v>
          </cell>
          <cell r="C28" t="str">
            <v>POLOGNE</v>
          </cell>
          <cell r="E28" t="str">
            <v>PLN</v>
          </cell>
          <cell r="F28">
            <v>40000000</v>
          </cell>
          <cell r="G28">
            <v>61315853.43</v>
          </cell>
          <cell r="H28">
            <v>1.5328963357500001</v>
          </cell>
          <cell r="I28">
            <v>40000000</v>
          </cell>
        </row>
        <row r="29">
          <cell r="A29">
            <v>36244</v>
          </cell>
          <cell r="C29" t="str">
            <v>COREE</v>
          </cell>
          <cell r="E29" t="str">
            <v>USD</v>
          </cell>
          <cell r="F29">
            <v>9003110.1699999999</v>
          </cell>
          <cell r="G29">
            <v>54220098.579999998</v>
          </cell>
          <cell r="H29">
            <v>6.0223742191527574</v>
          </cell>
          <cell r="I29">
            <v>11000000000</v>
          </cell>
        </row>
        <row r="30">
          <cell r="A30">
            <v>36248</v>
          </cell>
          <cell r="C30" t="str">
            <v>GRECE</v>
          </cell>
          <cell r="E30" t="str">
            <v>GRD</v>
          </cell>
          <cell r="F30">
            <v>11000000000</v>
          </cell>
          <cell r="G30">
            <v>222399426.72999999</v>
          </cell>
          <cell r="H30">
            <v>2.021812970272727E-2</v>
          </cell>
          <cell r="I30">
            <v>11000000000</v>
          </cell>
        </row>
        <row r="31">
          <cell r="A31">
            <v>36250</v>
          </cell>
          <cell r="C31" t="str">
            <v>TAIWAN</v>
          </cell>
          <cell r="E31" t="str">
            <v>TWD</v>
          </cell>
          <cell r="F31">
            <v>32418000</v>
          </cell>
          <cell r="G31">
            <v>6005370.6699999999</v>
          </cell>
          <cell r="H31">
            <v>0.18524803103214263</v>
          </cell>
          <cell r="I31">
            <v>32418000</v>
          </cell>
        </row>
        <row r="32">
          <cell r="A32">
            <v>36265</v>
          </cell>
          <cell r="C32" t="str">
            <v>TURQUIE</v>
          </cell>
          <cell r="E32" t="str">
            <v>USD</v>
          </cell>
          <cell r="F32">
            <v>9938118.9399999995</v>
          </cell>
          <cell r="G32">
            <v>61947574.68</v>
          </cell>
          <cell r="H32">
            <v>6.2333299746159012</v>
          </cell>
        </row>
        <row r="33">
          <cell r="A33">
            <v>36263</v>
          </cell>
          <cell r="C33" t="str">
            <v>COREE</v>
          </cell>
          <cell r="E33" t="str">
            <v>USD</v>
          </cell>
          <cell r="F33">
            <v>9814345.3000000007</v>
          </cell>
          <cell r="G33">
            <v>59658868.5</v>
          </cell>
          <cell r="H33">
            <v>6.0787415437685892</v>
          </cell>
          <cell r="I33">
            <v>12000000000</v>
          </cell>
        </row>
        <row r="34">
          <cell r="A34">
            <v>36269</v>
          </cell>
          <cell r="C34" t="str">
            <v>HONG KONG</v>
          </cell>
          <cell r="E34" t="str">
            <v>HKD</v>
          </cell>
          <cell r="F34">
            <v>90000000</v>
          </cell>
          <cell r="G34">
            <v>70637659.140000001</v>
          </cell>
          <cell r="H34">
            <v>0.78486287933333332</v>
          </cell>
        </row>
        <row r="35">
          <cell r="A35">
            <v>36276</v>
          </cell>
          <cell r="C35" t="str">
            <v>POLOGNE</v>
          </cell>
          <cell r="E35" t="str">
            <v>PLN</v>
          </cell>
          <cell r="F35">
            <v>60000000</v>
          </cell>
          <cell r="G35">
            <v>92102920.530000001</v>
          </cell>
          <cell r="H35">
            <v>1.5350486755000001</v>
          </cell>
        </row>
        <row r="36">
          <cell r="A36">
            <v>36256</v>
          </cell>
          <cell r="C36" t="str">
            <v>COLOMBIE</v>
          </cell>
          <cell r="E36" t="str">
            <v>USD</v>
          </cell>
          <cell r="F36">
            <v>1797382.62</v>
          </cell>
          <cell r="G36">
            <v>11203697.66</v>
          </cell>
          <cell r="H36">
            <v>6.2333403780214587</v>
          </cell>
          <cell r="I36">
            <v>2909000000</v>
          </cell>
        </row>
        <row r="37">
          <cell r="A37">
            <v>36273</v>
          </cell>
          <cell r="C37" t="str">
            <v>SLOVAQUIE</v>
          </cell>
          <cell r="E37" t="str">
            <v>SKK</v>
          </cell>
          <cell r="F37">
            <v>3800000</v>
          </cell>
          <cell r="G37">
            <v>556143.81999999995</v>
          </cell>
          <cell r="H37">
            <v>0.14635363684210526</v>
          </cell>
        </row>
        <row r="38">
          <cell r="A38">
            <v>36273</v>
          </cell>
          <cell r="C38" t="str">
            <v>TCHEQUIE</v>
          </cell>
          <cell r="E38" t="str">
            <v>CZK</v>
          </cell>
          <cell r="F38">
            <v>300000</v>
          </cell>
          <cell r="G38">
            <v>52115.22</v>
          </cell>
          <cell r="H38">
            <v>0.17371739999999999</v>
          </cell>
        </row>
        <row r="39">
          <cell r="A39">
            <v>36271</v>
          </cell>
          <cell r="C39" t="str">
            <v>GLOBAL</v>
          </cell>
          <cell r="E39" t="str">
            <v>USD</v>
          </cell>
          <cell r="F39">
            <v>4019897.2</v>
          </cell>
          <cell r="G39">
            <v>24841071.209999997</v>
          </cell>
          <cell r="H39">
            <v>6.1795289715368833</v>
          </cell>
        </row>
        <row r="40">
          <cell r="A40">
            <v>36255</v>
          </cell>
          <cell r="C40" t="str">
            <v>GLOBAL</v>
          </cell>
          <cell r="E40" t="str">
            <v>USD</v>
          </cell>
          <cell r="F40">
            <v>-4545795</v>
          </cell>
          <cell r="G40">
            <v>-27672204</v>
          </cell>
          <cell r="H40">
            <v>6.087428931573025</v>
          </cell>
        </row>
        <row r="41">
          <cell r="A41">
            <v>36255</v>
          </cell>
          <cell r="C41" t="str">
            <v>GLOBAL</v>
          </cell>
          <cell r="E41" t="str">
            <v>USD</v>
          </cell>
          <cell r="F41">
            <v>4255049</v>
          </cell>
          <cell r="G41">
            <v>25951846</v>
          </cell>
          <cell r="H41">
            <v>6.0990710095230396</v>
          </cell>
        </row>
        <row r="42">
          <cell r="A42">
            <v>36283</v>
          </cell>
          <cell r="C42" t="str">
            <v>COREE</v>
          </cell>
          <cell r="E42" t="str">
            <v>USD</v>
          </cell>
          <cell r="F42">
            <v>21159542.949999999</v>
          </cell>
          <cell r="G42">
            <v>131074648.37822808</v>
          </cell>
          <cell r="H42">
            <v>6.1945878834886692</v>
          </cell>
          <cell r="I42">
            <v>25000000000</v>
          </cell>
        </row>
        <row r="43">
          <cell r="A43">
            <v>36285</v>
          </cell>
          <cell r="C43" t="str">
            <v>CHINE</v>
          </cell>
          <cell r="E43" t="str">
            <v>USD</v>
          </cell>
          <cell r="F43">
            <v>2750000</v>
          </cell>
          <cell r="G43">
            <v>17079949.134372201</v>
          </cell>
          <cell r="H43">
            <v>6.2108905943171635</v>
          </cell>
          <cell r="I43">
            <v>22742500</v>
          </cell>
        </row>
        <row r="44">
          <cell r="A44">
            <v>36286</v>
          </cell>
          <cell r="C44" t="str">
            <v>JAPON</v>
          </cell>
          <cell r="E44" t="str">
            <v>JPY</v>
          </cell>
          <cell r="F44">
            <v>300000000</v>
          </cell>
          <cell r="G44">
            <v>15473116.869999999</v>
          </cell>
          <cell r="H44">
            <v>5.1577056233333328E-2</v>
          </cell>
          <cell r="I44">
            <v>300000000</v>
          </cell>
        </row>
        <row r="45">
          <cell r="A45">
            <v>36291</v>
          </cell>
          <cell r="C45" t="str">
            <v>POLOGNE</v>
          </cell>
          <cell r="E45" t="str">
            <v>PLN</v>
          </cell>
          <cell r="F45">
            <v>50000000</v>
          </cell>
          <cell r="G45">
            <v>78112436.903776795</v>
          </cell>
          <cell r="H45">
            <v>1.5622487380755359</v>
          </cell>
          <cell r="I45">
            <v>50000000</v>
          </cell>
        </row>
        <row r="46">
          <cell r="A46">
            <v>36292</v>
          </cell>
          <cell r="C46" t="str">
            <v>GRECE</v>
          </cell>
          <cell r="E46" t="str">
            <v>GRD</v>
          </cell>
          <cell r="F46">
            <v>4125000000</v>
          </cell>
          <cell r="G46">
            <v>82919300.819854394</v>
          </cell>
          <cell r="H46">
            <v>2.0101648683601064E-2</v>
          </cell>
          <cell r="I46">
            <v>4125000000</v>
          </cell>
        </row>
        <row r="47">
          <cell r="A47">
            <v>36293</v>
          </cell>
          <cell r="C47" t="str">
            <v>COREE</v>
          </cell>
          <cell r="E47" t="str">
            <v>USD</v>
          </cell>
          <cell r="F47">
            <v>21648626.140000001</v>
          </cell>
          <cell r="G47">
            <v>155362672.96777099</v>
          </cell>
          <cell r="H47">
            <v>7.1765603952441381</v>
          </cell>
          <cell r="I47">
            <v>26000000000</v>
          </cell>
        </row>
        <row r="48">
          <cell r="A48">
            <v>36308</v>
          </cell>
          <cell r="C48" t="str">
            <v>BRESIL</v>
          </cell>
          <cell r="E48" t="str">
            <v>USD</v>
          </cell>
          <cell r="F48">
            <v>45000000</v>
          </cell>
          <cell r="G48">
            <v>280323504.26999998</v>
          </cell>
          <cell r="H48">
            <v>6.229411206</v>
          </cell>
          <cell r="I48">
            <v>44397916</v>
          </cell>
        </row>
        <row r="49">
          <cell r="A49">
            <v>36320</v>
          </cell>
          <cell r="C49" t="str">
            <v>POLOGNE</v>
          </cell>
          <cell r="E49" t="str">
            <v>PLN</v>
          </cell>
          <cell r="F49">
            <v>60000000</v>
          </cell>
          <cell r="G49">
            <v>95543951.640000001</v>
          </cell>
          <cell r="H49">
            <v>1.592399194</v>
          </cell>
        </row>
        <row r="50">
          <cell r="A50">
            <v>36321</v>
          </cell>
          <cell r="C50" t="str">
            <v>COREE</v>
          </cell>
          <cell r="E50" t="str">
            <v>USD</v>
          </cell>
          <cell r="F50">
            <v>11314186.24</v>
          </cell>
          <cell r="G50">
            <v>71020283.859999999</v>
          </cell>
          <cell r="H50">
            <v>6.277100478416731</v>
          </cell>
          <cell r="I50">
            <v>13000000000</v>
          </cell>
        </row>
        <row r="51">
          <cell r="A51">
            <v>36321</v>
          </cell>
          <cell r="C51" t="str">
            <v>COREE</v>
          </cell>
          <cell r="E51" t="str">
            <v>USD</v>
          </cell>
          <cell r="F51">
            <v>4223164.5199999996</v>
          </cell>
          <cell r="G51">
            <v>26516883.490000002</v>
          </cell>
          <cell r="H51">
            <v>6.2789132093769355</v>
          </cell>
          <cell r="I51">
            <v>5000000000</v>
          </cell>
        </row>
        <row r="52">
          <cell r="A52">
            <v>36322</v>
          </cell>
          <cell r="C52" t="str">
            <v>GRECE</v>
          </cell>
          <cell r="E52" t="str">
            <v>GRD</v>
          </cell>
          <cell r="F52">
            <v>1500000000</v>
          </cell>
          <cell r="G52">
            <v>30394646.609999999</v>
          </cell>
          <cell r="H52">
            <v>2.026309774E-2</v>
          </cell>
        </row>
        <row r="53">
          <cell r="A53">
            <v>36332</v>
          </cell>
          <cell r="C53" t="str">
            <v>BRESIL</v>
          </cell>
          <cell r="E53" t="str">
            <v>USD</v>
          </cell>
          <cell r="F53">
            <v>50000000</v>
          </cell>
          <cell r="G53">
            <v>318425728.16000003</v>
          </cell>
          <cell r="H53">
            <v>6.3685145632000006</v>
          </cell>
          <cell r="I53">
            <v>50947301.348778427</v>
          </cell>
          <cell r="J53">
            <v>6.2500999999999998</v>
          </cell>
        </row>
        <row r="54">
          <cell r="A54">
            <v>36336</v>
          </cell>
          <cell r="C54" t="str">
            <v>POLOGNE</v>
          </cell>
          <cell r="E54" t="str">
            <v>PLN</v>
          </cell>
          <cell r="F54">
            <v>41069000</v>
          </cell>
          <cell r="G54">
            <v>65021881.890000001</v>
          </cell>
          <cell r="H54">
            <v>1.5832350894835521</v>
          </cell>
        </row>
        <row r="55">
          <cell r="A55">
            <v>36339</v>
          </cell>
          <cell r="C55" t="str">
            <v>BRESIL</v>
          </cell>
          <cell r="E55" t="str">
            <v>USD</v>
          </cell>
          <cell r="F55">
            <v>130000000</v>
          </cell>
          <cell r="G55">
            <v>826943463.92999995</v>
          </cell>
          <cell r="H55">
            <v>6.3611035686923074</v>
          </cell>
          <cell r="I55">
            <v>132308837.2874034</v>
          </cell>
          <cell r="J55">
            <v>6.2500999999999998</v>
          </cell>
        </row>
        <row r="56">
          <cell r="A56">
            <v>36339</v>
          </cell>
          <cell r="C56" t="str">
            <v>COREE</v>
          </cell>
          <cell r="E56" t="str">
            <v>USD</v>
          </cell>
          <cell r="F56">
            <v>32067949.379999999</v>
          </cell>
          <cell r="G56">
            <v>201005216.16</v>
          </cell>
          <cell r="H56">
            <v>6.2681032010535125</v>
          </cell>
          <cell r="I56">
            <v>37000000000</v>
          </cell>
        </row>
        <row r="57">
          <cell r="A57">
            <v>36318</v>
          </cell>
          <cell r="C57" t="str">
            <v>CHINE</v>
          </cell>
          <cell r="D57" t="str">
            <v>NANJING</v>
          </cell>
          <cell r="E57" t="str">
            <v>USD</v>
          </cell>
          <cell r="F57">
            <v>3600000</v>
          </cell>
          <cell r="G57">
            <v>22439987.93</v>
          </cell>
          <cell r="H57">
            <v>6.2333299805555553</v>
          </cell>
          <cell r="I57">
            <v>29772000</v>
          </cell>
        </row>
        <row r="58">
          <cell r="A58">
            <v>36320</v>
          </cell>
          <cell r="C58" t="str">
            <v>CHINE</v>
          </cell>
          <cell r="D58" t="str">
            <v>CHONGQINQ</v>
          </cell>
          <cell r="E58" t="str">
            <v>USD</v>
          </cell>
          <cell r="F58">
            <v>1650000</v>
          </cell>
          <cell r="G58">
            <v>10578715.299999999</v>
          </cell>
          <cell r="H58">
            <v>6.4113426060606056</v>
          </cell>
          <cell r="I58">
            <v>13645500</v>
          </cell>
        </row>
        <row r="59">
          <cell r="A59">
            <v>36341</v>
          </cell>
          <cell r="C59" t="str">
            <v>GLOBAL</v>
          </cell>
          <cell r="E59" t="str">
            <v>USD</v>
          </cell>
          <cell r="F59">
            <v>1888739.38</v>
          </cell>
          <cell r="G59">
            <v>12878823.65</v>
          </cell>
          <cell r="H59">
            <v>6.8187404712237223</v>
          </cell>
        </row>
        <row r="60">
          <cell r="A60">
            <v>36347</v>
          </cell>
          <cell r="C60" t="str">
            <v>COLOMBIE</v>
          </cell>
          <cell r="E60" t="str">
            <v>USD</v>
          </cell>
          <cell r="F60">
            <v>1574127.08</v>
          </cell>
          <cell r="G60">
            <v>10098340.043616001</v>
          </cell>
          <cell r="H60">
            <v>6.4151999999999996</v>
          </cell>
          <cell r="I60">
            <v>2750000000</v>
          </cell>
        </row>
        <row r="61">
          <cell r="A61">
            <v>36347</v>
          </cell>
          <cell r="C61" t="str">
            <v>GLOBAL</v>
          </cell>
          <cell r="E61" t="str">
            <v>USD</v>
          </cell>
          <cell r="F61">
            <v>2399118</v>
          </cell>
          <cell r="G61">
            <v>15390887.490718827</v>
          </cell>
          <cell r="H61">
            <v>6.4152273838630807</v>
          </cell>
        </row>
        <row r="62">
          <cell r="A62">
            <v>36348</v>
          </cell>
          <cell r="C62" t="str">
            <v>ARGENTINE</v>
          </cell>
          <cell r="E62" t="str">
            <v>USD</v>
          </cell>
          <cell r="F62">
            <v>400000</v>
          </cell>
          <cell r="G62">
            <v>2562332.03125</v>
          </cell>
          <cell r="H62">
            <v>6.4058300781249997</v>
          </cell>
        </row>
        <row r="63">
          <cell r="A63">
            <v>36354</v>
          </cell>
          <cell r="C63" t="str">
            <v>COREE</v>
          </cell>
          <cell r="E63" t="str">
            <v>USD</v>
          </cell>
          <cell r="F63">
            <v>5042016.8099999996</v>
          </cell>
          <cell r="G63">
            <v>32447230.654735304</v>
          </cell>
          <cell r="H63">
            <v>6.4353674090061803</v>
          </cell>
          <cell r="I63">
            <v>6000000000</v>
          </cell>
        </row>
        <row r="64">
          <cell r="A64">
            <v>36369</v>
          </cell>
          <cell r="C64" t="str">
            <v>COREE</v>
          </cell>
          <cell r="E64" t="str">
            <v>USD</v>
          </cell>
          <cell r="F64">
            <v>9109730.8499999996</v>
          </cell>
          <cell r="G64">
            <v>55898893.537637509</v>
          </cell>
          <cell r="H64">
            <v>6.1361739943872777</v>
          </cell>
          <cell r="I64">
            <v>11000000000</v>
          </cell>
        </row>
        <row r="65">
          <cell r="A65">
            <v>36371</v>
          </cell>
          <cell r="C65" t="str">
            <v>GLOBAL</v>
          </cell>
          <cell r="E65" t="str">
            <v>USD</v>
          </cell>
          <cell r="F65">
            <v>-6907585</v>
          </cell>
          <cell r="G65">
            <v>-42505429.02293621</v>
          </cell>
          <cell r="H65">
            <v>6.1534427767354591</v>
          </cell>
        </row>
        <row r="66">
          <cell r="A66">
            <v>36347</v>
          </cell>
          <cell r="C66" t="str">
            <v>SUISSE</v>
          </cell>
          <cell r="E66" t="str">
            <v>CHF</v>
          </cell>
          <cell r="F66">
            <v>100000</v>
          </cell>
          <cell r="G66">
            <v>409078.26629248518</v>
          </cell>
          <cell r="H66">
            <v>4.0907826629248518</v>
          </cell>
        </row>
        <row r="67">
          <cell r="A67">
            <v>36361</v>
          </cell>
          <cell r="C67" t="str">
            <v>GRECE</v>
          </cell>
          <cell r="E67" t="str">
            <v>GRD</v>
          </cell>
          <cell r="F67">
            <v>2100000000</v>
          </cell>
          <cell r="G67">
            <v>42493435.543079242</v>
          </cell>
          <cell r="H67">
            <v>2.0234969306228211E-2</v>
          </cell>
        </row>
        <row r="68">
          <cell r="A68">
            <v>36353</v>
          </cell>
          <cell r="C68" t="str">
            <v>THAILANDE</v>
          </cell>
          <cell r="E68" t="str">
            <v>THB</v>
          </cell>
          <cell r="F68">
            <v>3534000000</v>
          </cell>
          <cell r="G68">
            <v>610753678.09685993</v>
          </cell>
          <cell r="H68">
            <v>0.17282220659220712</v>
          </cell>
        </row>
        <row r="69">
          <cell r="A69">
            <v>36376</v>
          </cell>
          <cell r="C69" t="str">
            <v>CHILI</v>
          </cell>
          <cell r="E69" t="str">
            <v>USD</v>
          </cell>
          <cell r="F69">
            <v>3000000</v>
          </cell>
          <cell r="G69">
            <v>18287064.399999999</v>
          </cell>
          <cell r="H69">
            <v>6.0956881333333328</v>
          </cell>
          <cell r="I69">
            <v>1519237717.039129</v>
          </cell>
          <cell r="J69">
            <v>1.2037000000000001E-2</v>
          </cell>
        </row>
        <row r="70">
          <cell r="A70">
            <v>36378</v>
          </cell>
          <cell r="C70" t="str">
            <v>JAPON</v>
          </cell>
          <cell r="E70" t="str">
            <v>JPY</v>
          </cell>
          <cell r="F70">
            <v>200000000</v>
          </cell>
          <cell r="G70">
            <v>10605610.35</v>
          </cell>
          <cell r="H70">
            <v>5.3028051749999999E-2</v>
          </cell>
        </row>
        <row r="71">
          <cell r="A71">
            <v>36378</v>
          </cell>
          <cell r="C71" t="str">
            <v>GLOBAL</v>
          </cell>
          <cell r="E71" t="str">
            <v>USD</v>
          </cell>
          <cell r="F71">
            <v>400000</v>
          </cell>
          <cell r="G71">
            <v>2443042.83</v>
          </cell>
          <cell r="H71">
            <v>6.1076070749999998</v>
          </cell>
        </row>
        <row r="72">
          <cell r="A72">
            <v>36388</v>
          </cell>
          <cell r="C72" t="str">
            <v>BRESIL</v>
          </cell>
          <cell r="E72" t="str">
            <v>USD</v>
          </cell>
          <cell r="F72">
            <v>16250000</v>
          </cell>
          <cell r="G72">
            <v>101007308.34999999</v>
          </cell>
          <cell r="H72">
            <v>6.2158343599999997</v>
          </cell>
          <cell r="I72">
            <v>17516831.99798831</v>
          </cell>
          <cell r="J72">
            <v>5.7663000000000002</v>
          </cell>
        </row>
        <row r="73">
          <cell r="A73">
            <v>36389</v>
          </cell>
          <cell r="C73" t="str">
            <v>GRECE</v>
          </cell>
          <cell r="E73" t="str">
            <v>GRD</v>
          </cell>
          <cell r="F73">
            <v>2000000000</v>
          </cell>
          <cell r="G73">
            <v>40156353.049999997</v>
          </cell>
          <cell r="H73">
            <v>2.0078176524999998E-2</v>
          </cell>
        </row>
        <row r="74">
          <cell r="A74">
            <v>36391</v>
          </cell>
          <cell r="C74" t="str">
            <v>GLOBAL</v>
          </cell>
          <cell r="E74" t="str">
            <v>USD</v>
          </cell>
          <cell r="F74">
            <v>1440331.04</v>
          </cell>
          <cell r="G74">
            <v>8985213.7100000009</v>
          </cell>
          <cell r="H74">
            <v>6.2382976277453555</v>
          </cell>
        </row>
        <row r="75">
          <cell r="A75">
            <v>36405</v>
          </cell>
          <cell r="C75" t="str">
            <v>CHILI</v>
          </cell>
          <cell r="E75" t="str">
            <v>USD</v>
          </cell>
          <cell r="F75">
            <v>500000</v>
          </cell>
          <cell r="G75">
            <v>3105857.0075757573</v>
          </cell>
          <cell r="H75">
            <v>6.2117140151515144</v>
          </cell>
        </row>
        <row r="76">
          <cell r="A76">
            <v>36411</v>
          </cell>
          <cell r="C76" t="str">
            <v>COREE</v>
          </cell>
          <cell r="E76" t="str">
            <v>USD</v>
          </cell>
          <cell r="F76">
            <v>21812080.539999999</v>
          </cell>
          <cell r="G76">
            <v>135119340.02055699</v>
          </cell>
          <cell r="H76">
            <v>6.1947020492964393</v>
          </cell>
          <cell r="I76">
            <v>26000000000</v>
          </cell>
        </row>
        <row r="77">
          <cell r="A77">
            <v>36416</v>
          </cell>
          <cell r="C77" t="str">
            <v>COLOMBIE</v>
          </cell>
          <cell r="E77" t="str">
            <v>USD</v>
          </cell>
          <cell r="F77">
            <v>1390000</v>
          </cell>
          <cell r="G77">
            <v>8597644.7901933044</v>
          </cell>
          <cell r="H77">
            <v>6.1853559641678446</v>
          </cell>
          <cell r="I77">
            <v>2750000000</v>
          </cell>
        </row>
        <row r="78">
          <cell r="A78">
            <v>36431</v>
          </cell>
          <cell r="C78" t="str">
            <v>COREE</v>
          </cell>
          <cell r="E78" t="str">
            <v>USD</v>
          </cell>
          <cell r="F78">
            <v>10770505.390000001</v>
          </cell>
          <cell r="G78">
            <v>67834742.238197118</v>
          </cell>
          <cell r="H78">
            <v>6.2981949111857896</v>
          </cell>
          <cell r="I78">
            <v>13000000000</v>
          </cell>
        </row>
        <row r="79">
          <cell r="A79">
            <v>36425</v>
          </cell>
          <cell r="C79" t="str">
            <v>GRECE</v>
          </cell>
          <cell r="E79" t="str">
            <v>GRD</v>
          </cell>
          <cell r="F79">
            <v>3200000000</v>
          </cell>
          <cell r="G79">
            <v>64331190.044518992</v>
          </cell>
          <cell r="H79">
            <v>49.742589835280675</v>
          </cell>
        </row>
        <row r="80">
          <cell r="A80">
            <v>36433</v>
          </cell>
          <cell r="C80" t="str">
            <v>JAPON</v>
          </cell>
          <cell r="E80" t="str">
            <v>JPY</v>
          </cell>
          <cell r="F80">
            <v>210000000</v>
          </cell>
          <cell r="G80">
            <v>12387677.1672397</v>
          </cell>
          <cell r="H80">
            <v>16.952330704529775</v>
          </cell>
        </row>
        <row r="81">
          <cell r="A81">
            <v>36434</v>
          </cell>
          <cell r="C81" t="str">
            <v>TAIWAN</v>
          </cell>
          <cell r="E81" t="str">
            <v>USD</v>
          </cell>
          <cell r="F81">
            <v>680100.76</v>
          </cell>
          <cell r="G81">
            <v>4227794.2970746784</v>
          </cell>
          <cell r="H81">
            <v>6.2164234268385146</v>
          </cell>
          <cell r="I81">
            <v>21600000</v>
          </cell>
        </row>
        <row r="82">
          <cell r="A82">
            <v>36434</v>
          </cell>
          <cell r="C82" t="str">
            <v>GLOBAL</v>
          </cell>
          <cell r="E82" t="str">
            <v>USD</v>
          </cell>
          <cell r="F82">
            <v>3405872.43</v>
          </cell>
          <cell r="G82">
            <v>22126432.223091118</v>
          </cell>
          <cell r="H82">
            <v>6.4965534317123899</v>
          </cell>
        </row>
        <row r="83">
          <cell r="A83">
            <v>36437</v>
          </cell>
          <cell r="C83" t="str">
            <v>GRECE</v>
          </cell>
          <cell r="E83" t="str">
            <v>GRD</v>
          </cell>
          <cell r="F83">
            <v>4500000000</v>
          </cell>
          <cell r="G83">
            <v>89840714.018319204</v>
          </cell>
          <cell r="H83">
            <v>1.9964603115182045E-2</v>
          </cell>
        </row>
        <row r="84">
          <cell r="A84">
            <v>36438</v>
          </cell>
          <cell r="C84" t="str">
            <v>CHILI</v>
          </cell>
          <cell r="E84" t="str">
            <v>USD</v>
          </cell>
          <cell r="F84">
            <v>1500000</v>
          </cell>
          <cell r="G84">
            <v>9744830.1475685854</v>
          </cell>
          <cell r="H84">
            <v>6.4965534317123899</v>
          </cell>
          <cell r="I84">
            <v>794025000</v>
          </cell>
          <cell r="J84">
            <v>1.2272699408165468E-2</v>
          </cell>
        </row>
        <row r="85">
          <cell r="A85">
            <v>36441</v>
          </cell>
          <cell r="C85" t="str">
            <v>CHINE</v>
          </cell>
          <cell r="E85" t="str">
            <v>USD</v>
          </cell>
          <cell r="F85">
            <v>3500000</v>
          </cell>
          <cell r="G85">
            <v>22737937.010993365</v>
          </cell>
          <cell r="H85">
            <v>6.4965534317123899</v>
          </cell>
          <cell r="I85">
            <v>28973350</v>
          </cell>
        </row>
        <row r="86">
          <cell r="A86">
            <v>36446</v>
          </cell>
          <cell r="C86" t="str">
            <v>COLOMBIE</v>
          </cell>
          <cell r="E86" t="str">
            <v>USD</v>
          </cell>
          <cell r="F86">
            <v>2211055.2799999998</v>
          </cell>
          <cell r="G86">
            <v>14364238.766989797</v>
          </cell>
          <cell r="H86">
            <v>6.4965534317123899</v>
          </cell>
          <cell r="I86">
            <v>4400000000</v>
          </cell>
        </row>
        <row r="87">
          <cell r="A87">
            <v>36446</v>
          </cell>
          <cell r="C87" t="str">
            <v>JAPON</v>
          </cell>
          <cell r="E87" t="str">
            <v>JPY</v>
          </cell>
          <cell r="F87">
            <v>300000000</v>
          </cell>
          <cell r="G87">
            <v>17170150.962164801</v>
          </cell>
          <cell r="H87">
            <v>5.7233836540549338E-2</v>
          </cell>
        </row>
        <row r="88">
          <cell r="A88">
            <v>36466</v>
          </cell>
          <cell r="C88" t="str">
            <v>GLOBAL</v>
          </cell>
          <cell r="E88" t="str">
            <v>USD</v>
          </cell>
          <cell r="F88">
            <v>5912996</v>
          </cell>
          <cell r="G88">
            <v>38414094.455501631</v>
          </cell>
          <cell r="H88">
            <v>6.4965534317123899</v>
          </cell>
        </row>
        <row r="89">
          <cell r="A89">
            <v>36482</v>
          </cell>
          <cell r="C89" t="str">
            <v>GLOBAL</v>
          </cell>
          <cell r="E89" t="str">
            <v>USD</v>
          </cell>
          <cell r="F89">
            <v>-4068549</v>
          </cell>
          <cell r="G89">
            <v>-26431545.968040012</v>
          </cell>
          <cell r="H89">
            <v>6.4965534317123899</v>
          </cell>
        </row>
        <row r="90">
          <cell r="A90">
            <v>36467</v>
          </cell>
          <cell r="C90" t="str">
            <v>CHILI</v>
          </cell>
          <cell r="E90" t="str">
            <v>USD</v>
          </cell>
          <cell r="F90">
            <v>1000000</v>
          </cell>
          <cell r="G90">
            <v>6256740.8913799999</v>
          </cell>
          <cell r="H90">
            <v>6.3964662919500004</v>
          </cell>
        </row>
        <row r="91">
          <cell r="A91">
            <v>36486</v>
          </cell>
          <cell r="C91" t="str">
            <v>ARGENTINE</v>
          </cell>
          <cell r="E91" t="str">
            <v>USD</v>
          </cell>
          <cell r="F91">
            <v>400000</v>
          </cell>
          <cell r="G91">
            <v>2558586.5167800002</v>
          </cell>
          <cell r="H91">
            <v>6.3964662919500004</v>
          </cell>
          <cell r="I91">
            <v>393798.51840000006</v>
          </cell>
        </row>
        <row r="92">
          <cell r="A92">
            <v>36490</v>
          </cell>
          <cell r="C92" t="str">
            <v>JAPON</v>
          </cell>
          <cell r="E92" t="str">
            <v>JPY</v>
          </cell>
          <cell r="F92">
            <v>300000000</v>
          </cell>
          <cell r="G92">
            <v>18232845.362730894</v>
          </cell>
          <cell r="H92">
            <v>6.0776151209102978E-2</v>
          </cell>
        </row>
        <row r="93">
          <cell r="A93">
            <v>36490</v>
          </cell>
          <cell r="C93" t="str">
            <v>COREE</v>
          </cell>
          <cell r="E93" t="str">
            <v>USD</v>
          </cell>
          <cell r="F93">
            <v>13635589</v>
          </cell>
          <cell r="G93">
            <v>86804738.002289996</v>
          </cell>
          <cell r="H93">
            <v>6.4965534317123899</v>
          </cell>
          <cell r="I93">
            <v>15000000000</v>
          </cell>
        </row>
        <row r="94">
          <cell r="A94">
            <v>36494</v>
          </cell>
          <cell r="C94" t="str">
            <v>POLOGNE</v>
          </cell>
          <cell r="E94" t="str">
            <v>PLN</v>
          </cell>
          <cell r="F94">
            <v>366384577.23000002</v>
          </cell>
          <cell r="G94">
            <v>560000000</v>
          </cell>
          <cell r="H94">
            <v>1.5284486160247319</v>
          </cell>
          <cell r="K94">
            <v>3064105936.3991446</v>
          </cell>
        </row>
        <row r="95">
          <cell r="A95">
            <v>36496</v>
          </cell>
          <cell r="C95" t="str">
            <v>POLOGNE</v>
          </cell>
          <cell r="E95" t="str">
            <v>PLN</v>
          </cell>
          <cell r="F95">
            <v>69770000</v>
          </cell>
          <cell r="G95">
            <v>106639859.94004555</v>
          </cell>
          <cell r="H95">
            <v>1.5284486160247319</v>
          </cell>
        </row>
        <row r="96">
          <cell r="A96">
            <v>36496</v>
          </cell>
          <cell r="C96" t="str">
            <v>POLOGNE</v>
          </cell>
          <cell r="E96" t="str">
            <v>EUR</v>
          </cell>
          <cell r="F96">
            <v>8151640.1399999997</v>
          </cell>
          <cell r="G96">
            <v>53471254.113139793</v>
          </cell>
          <cell r="H96">
            <v>6.5595699999999999</v>
          </cell>
          <cell r="I96">
            <v>34984005.057501107</v>
          </cell>
        </row>
        <row r="97">
          <cell r="C97" t="str">
            <v>COREE</v>
          </cell>
          <cell r="E97" t="str">
            <v>USD</v>
          </cell>
          <cell r="F97">
            <v>17689722.27</v>
          </cell>
          <cell r="G97">
            <v>114922225.91920759</v>
          </cell>
          <cell r="H97">
            <v>6.4965534317123899</v>
          </cell>
          <cell r="I97">
            <v>20000000000</v>
          </cell>
        </row>
        <row r="98">
          <cell r="A98">
            <v>36537</v>
          </cell>
          <cell r="C98" t="str">
            <v>BRESIL</v>
          </cell>
          <cell r="E98" t="str">
            <v>USD</v>
          </cell>
          <cell r="F98">
            <v>371796153.85000002</v>
          </cell>
          <cell r="G98">
            <v>2429539</v>
          </cell>
          <cell r="I98">
            <v>664837</v>
          </cell>
          <cell r="K98">
            <v>2285310311.49544</v>
          </cell>
        </row>
        <row r="99">
          <cell r="A99">
            <v>36539</v>
          </cell>
          <cell r="C99" t="str">
            <v>CHINE</v>
          </cell>
          <cell r="E99" t="str">
            <v>USD</v>
          </cell>
          <cell r="F99">
            <v>150000</v>
          </cell>
          <cell r="G99">
            <v>972000</v>
          </cell>
          <cell r="H99">
            <v>6.48</v>
          </cell>
          <cell r="I99">
            <v>1242000</v>
          </cell>
        </row>
        <row r="100">
          <cell r="A100">
            <v>36543</v>
          </cell>
          <cell r="C100" t="str">
            <v>TCHEQUIE</v>
          </cell>
          <cell r="E100" t="str">
            <v>CZK</v>
          </cell>
          <cell r="F100">
            <v>630000000</v>
          </cell>
          <cell r="G100">
            <v>114786000</v>
          </cell>
          <cell r="H100">
            <v>0.1822</v>
          </cell>
        </row>
        <row r="101">
          <cell r="A101">
            <v>36543</v>
          </cell>
          <cell r="C101" t="str">
            <v>TCHEQUIE</v>
          </cell>
          <cell r="E101" t="str">
            <v>CZK</v>
          </cell>
          <cell r="F101">
            <v>170000000</v>
          </cell>
          <cell r="G101">
            <v>30974000</v>
          </cell>
          <cell r="H101">
            <v>0.1822</v>
          </cell>
        </row>
        <row r="102">
          <cell r="A102">
            <v>36557</v>
          </cell>
          <cell r="C102" t="str">
            <v>CHILI</v>
          </cell>
          <cell r="E102" t="str">
            <v>USD</v>
          </cell>
          <cell r="F102">
            <v>2000000</v>
          </cell>
          <cell r="G102">
            <v>13325688.16658202</v>
          </cell>
          <cell r="H102">
            <v>6.6628440832910103</v>
          </cell>
          <cell r="I102">
            <v>1022457466.9363939</v>
          </cell>
        </row>
        <row r="103">
          <cell r="A103">
            <v>36557</v>
          </cell>
          <cell r="C103" t="str">
            <v>SUISSE</v>
          </cell>
          <cell r="E103" t="str">
            <v>CHF</v>
          </cell>
          <cell r="F103">
            <v>1000000</v>
          </cell>
          <cell r="G103">
            <v>4077813.0372062996</v>
          </cell>
          <cell r="H103">
            <v>4.0778130372062993</v>
          </cell>
        </row>
        <row r="104">
          <cell r="A104">
            <v>36565</v>
          </cell>
          <cell r="C104" t="str">
            <v>TCHEQUIE</v>
          </cell>
          <cell r="E104" t="str">
            <v>CZK</v>
          </cell>
          <cell r="F104">
            <v>420000000</v>
          </cell>
          <cell r="G104">
            <v>77301329.936734602</v>
          </cell>
          <cell r="H104">
            <v>0.18405078556365381</v>
          </cell>
        </row>
        <row r="105">
          <cell r="A105">
            <v>36571</v>
          </cell>
          <cell r="C105" t="str">
            <v>HONGRIE</v>
          </cell>
          <cell r="E105" t="str">
            <v>HUF</v>
          </cell>
          <cell r="F105">
            <v>38964445.020000003</v>
          </cell>
          <cell r="G105">
            <v>1000000</v>
          </cell>
          <cell r="H105">
            <v>2.5664423026857213E-2</v>
          </cell>
        </row>
        <row r="106">
          <cell r="A106">
            <v>36573</v>
          </cell>
          <cell r="C106" t="str">
            <v>SLOVAQUIE</v>
          </cell>
          <cell r="E106" t="str">
            <v>SKK</v>
          </cell>
          <cell r="F106">
            <v>11536822</v>
          </cell>
          <cell r="G106">
            <v>1792010.240214</v>
          </cell>
          <cell r="H106">
            <v>0.15532962545612647</v>
          </cell>
        </row>
        <row r="107">
          <cell r="A107">
            <v>36578</v>
          </cell>
          <cell r="C107" t="str">
            <v>CHILI</v>
          </cell>
          <cell r="E107" t="str">
            <v>USD</v>
          </cell>
          <cell r="F107">
            <v>9000000</v>
          </cell>
          <cell r="G107">
            <v>59789477.415434472</v>
          </cell>
          <cell r="H107">
            <v>6.6432752683816076</v>
          </cell>
          <cell r="I107">
            <v>4587545263.2114229</v>
          </cell>
        </row>
        <row r="108">
          <cell r="A108">
            <v>36581</v>
          </cell>
          <cell r="C108" t="str">
            <v>ARGENTINE</v>
          </cell>
          <cell r="E108" t="str">
            <v>USD</v>
          </cell>
          <cell r="F108">
            <v>400000</v>
          </cell>
          <cell r="G108">
            <v>2610774.1293532341</v>
          </cell>
          <cell r="H108">
            <v>6.5269353233830856</v>
          </cell>
          <cell r="I108">
            <v>390670.69631789578</v>
          </cell>
        </row>
        <row r="109">
          <cell r="A109">
            <v>36585</v>
          </cell>
          <cell r="C109" t="str">
            <v>CARR ASIA</v>
          </cell>
          <cell r="E109" t="str">
            <v>HKD</v>
          </cell>
          <cell r="F109">
            <v>50000000</v>
          </cell>
          <cell r="G109">
            <v>42645009.036653705</v>
          </cell>
          <cell r="H109">
            <v>0.85290018073307405</v>
          </cell>
        </row>
        <row r="110">
          <cell r="A110">
            <v>36601</v>
          </cell>
          <cell r="C110" t="str">
            <v>CHILI</v>
          </cell>
          <cell r="E110" t="str">
            <v>USD</v>
          </cell>
          <cell r="F110">
            <v>600000</v>
          </cell>
          <cell r="G110">
            <v>4094612.9837702871</v>
          </cell>
          <cell r="H110">
            <v>6.8243549729504789</v>
          </cell>
          <cell r="I110">
            <v>305568133.11718559</v>
          </cell>
          <cell r="J110">
            <v>1.34E-2</v>
          </cell>
        </row>
        <row r="111">
          <cell r="A111">
            <v>36605</v>
          </cell>
          <cell r="C111" t="str">
            <v>GLOBAL</v>
          </cell>
          <cell r="E111" t="str">
            <v>USD</v>
          </cell>
          <cell r="F111">
            <v>1799243.3</v>
          </cell>
          <cell r="G111">
            <v>12221458.396376722</v>
          </cell>
          <cell r="H111">
            <v>6.7925546235891066</v>
          </cell>
        </row>
        <row r="112">
          <cell r="A112">
            <v>36572</v>
          </cell>
          <cell r="C112" t="str">
            <v>GLOBAL</v>
          </cell>
          <cell r="E112" t="str">
            <v>USD</v>
          </cell>
          <cell r="F112">
            <v>-9137096</v>
          </cell>
          <cell r="G112">
            <v>-60879046.022061959</v>
          </cell>
          <cell r="H112">
            <v>6.6628440832910103</v>
          </cell>
        </row>
        <row r="113">
          <cell r="A113">
            <v>36586</v>
          </cell>
          <cell r="C113" t="str">
            <v>CHILI</v>
          </cell>
          <cell r="E113" t="str">
            <v>USD</v>
          </cell>
          <cell r="F113">
            <v>700000</v>
          </cell>
          <cell r="G113">
            <v>4777048.4810653348</v>
          </cell>
          <cell r="H113">
            <v>6.824354972950478</v>
          </cell>
          <cell r="I113">
            <v>356496155.30338317</v>
          </cell>
          <cell r="J113">
            <v>1.34E-2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Q"/>
      <sheetName val="annual-Quantum"/>
      <sheetName val="CORE"/>
      <sheetName val="Notes Table"/>
      <sheetName val="QORFA"/>
      <sheetName val="SALES"/>
      <sheetName val="COLUMBS"/>
      <sheetName val="Sumqorfa"/>
      <sheetName val="cashproj"/>
      <sheetName val="COLCASH"/>
      <sheetName val="FIVE YEAR"/>
      <sheetName val="NOTEX"/>
      <sheetName val="__FDSCACHE__"/>
      <sheetName val="OP Profit"/>
      <sheetName val="Chart1"/>
      <sheetName val="Chart2"/>
      <sheetName val="Chart3"/>
      <sheetName val="dcf1"/>
      <sheetName val="dcf1b"/>
      <sheetName val="ROC"/>
      <sheetName val="GSCOPE"/>
      <sheetName val="comp vs est"/>
      <sheetName val="Disclaimer"/>
      <sheetName val="FAME Persistence"/>
      <sheetName val="COMP"/>
      <sheetName val="2Q98 Comp"/>
      <sheetName val="1Q99 Comp"/>
      <sheetName val="Sales by Division"/>
      <sheetName val="Sheet1"/>
      <sheetName val="ER"/>
      <sheetName val="CROCI"/>
      <sheetName val="F06 Q2 Variance"/>
      <sheetName val="GQ COMPARE REPORT"/>
      <sheetName val="Guidance"/>
      <sheetName val="Preview Data"/>
      <sheetName val="F06 Q1 Variance"/>
      <sheetName val="F05 Q4 Variance"/>
      <sheetName val="F05 Q3 Variance"/>
      <sheetName val="F05 Q2 Variance"/>
      <sheetName val="CY06 Q3 Variance"/>
      <sheetName val="DCF"/>
      <sheetName val="Operating profit"/>
      <sheetName val="Sales Model"/>
      <sheetName val="FX model"/>
      <sheetName val="SOT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R$"/>
      <sheetName val="Operational"/>
      <sheetName val="DCF"/>
      <sheetName val="Aux"/>
      <sheetName val="Synergies"/>
      <sheetName val="+"/>
      <sheetName val="Latam ExRates_EOP"/>
      <sheetName val="Latam ExRates_Average"/>
      <sheetName val="NTCO3.SA_Exchange_Sheet"/>
      <sheetName val="Avon top 5"/>
      <sheetName val="2014 pro-forma EBITDA"/>
      <sheetName val="LBO model"/>
      <sheetName val="Sensitivity"/>
      <sheetName val="Links - R$"/>
      <sheetName val="NTCO3.SA_Live_Sheet"/>
      <sheetName val="NTCO3.SA_Validation_Sheet"/>
      <sheetName val="NTCO3.SA_Annotation_Sheet"/>
      <sheetName val="Estoques"/>
      <sheetName val="Sheet2"/>
      <sheetName val="Sheet1"/>
      <sheetName val="_NATU3.SA"/>
      <sheetName val="US$"/>
      <sheetName val="NATU3.SA_Exchange_Sheet"/>
      <sheetName val="Sheet3"/>
      <sheetName val="NATU3.SA_Live_Sheet"/>
      <sheetName val="NATU3.SA_Validation_Sheet"/>
      <sheetName val="NATU3.SA_Annotation_Sheet"/>
      <sheetName val="NATU mod (published)"/>
      <sheetName val="Sheet4"/>
    </sheetNames>
    <sheetDataSet>
      <sheetData sheetId="0" refreshError="1"/>
      <sheetData sheetId="1">
        <row r="9">
          <cell r="I9">
            <v>1378.828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1">
          <cell r="A1" t="str">
            <v>Issuer: Natura</v>
          </cell>
        </row>
      </sheetData>
      <sheetData sheetId="25"/>
      <sheetData sheetId="26">
        <row r="1">
          <cell r="A1" t="str">
            <v>Issuer: Natura</v>
          </cell>
        </row>
      </sheetData>
      <sheetData sheetId="27">
        <row r="1">
          <cell r="A1" t="str">
            <v>a7ce96fb-940e-4d81-a5fb-04ed84ee064f</v>
          </cell>
        </row>
      </sheetData>
      <sheetData sheetId="28">
        <row r="2">
          <cell r="F2" t="str">
            <v>Actual</v>
          </cell>
        </row>
      </sheetData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 Dos"/>
      <sheetName val="Summary"/>
      <sheetName val="R$"/>
      <sheetName val="Sheet1"/>
      <sheetName val="GS x Mgmt"/>
      <sheetName val="Estimates summary"/>
      <sheetName val="+"/>
      <sheetName val="Maturity"/>
      <sheetName val="DCF"/>
      <sheetName val="Valuation"/>
      <sheetName val="Cost of debt"/>
      <sheetName val="Initiation Charts"/>
      <sheetName val="_QP_BPHA3.SA"/>
      <sheetName val="BPHA3.SA_Live_Sheet"/>
      <sheetName val="BPHA3.SA_Validation_Sheet"/>
      <sheetName val="BPHA3.SA_Annotation_Sheet"/>
      <sheetName val="Sheet3"/>
      <sheetName val="Sheet2"/>
      <sheetName val="P&amp;L R$"/>
      <sheetName val="Cursos x Vagas"/>
    </sheetNames>
    <sheetDataSet>
      <sheetData sheetId="0"/>
      <sheetData sheetId="1"/>
      <sheetData sheetId="2"/>
      <sheetData sheetId="3">
        <row r="11">
          <cell r="F11">
            <v>168.75200000000001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C8">
            <v>2651.6594667263184</v>
          </cell>
        </row>
      </sheetData>
      <sheetData sheetId="11"/>
      <sheetData sheetId="12"/>
      <sheetData sheetId="13"/>
      <sheetData sheetId="14">
        <row r="2">
          <cell r="F2" t="str">
            <v>Actual</v>
          </cell>
        </row>
      </sheetData>
      <sheetData sheetId="15">
        <row r="2">
          <cell r="F2" t="str">
            <v>Actual</v>
          </cell>
        </row>
      </sheetData>
      <sheetData sheetId="16">
        <row r="2">
          <cell r="F2" t="str">
            <v>Actual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hanges"/>
      <sheetName val="Qtly"/>
      <sheetName val="PNL"/>
      <sheetName val="Revenues"/>
      <sheetName val="Costs"/>
      <sheetName val="External"/>
      <sheetName val="Depreciation"/>
      <sheetName val="Balance Sheet"/>
      <sheetName val="Cash Flow"/>
      <sheetName val="Capital Structure"/>
      <sheetName val="Assoc"/>
      <sheetName val="Detailed DCF"/>
      <sheetName val="GS PNL-F"/>
      <sheetName val="GS BS-F"/>
      <sheetName val="GS-CF"/>
      <sheetName val="GS Assumes"/>
      <sheetName val="F-data"/>
      <sheetName val="CROCI"/>
      <sheetName val="Comps"/>
      <sheetName val="company profile"/>
      <sheetName val="GS data"/>
      <sheetName val="GEM"/>
      <sheetName val="Interim"/>
      <sheetName val="GS-Capex"/>
      <sheetName val="DCF"/>
      <sheetName val="EROCE"/>
      <sheetName val="GS-DCF-F1"/>
      <sheetName val="WACC"/>
      <sheetName val="ROIC"/>
      <sheetName val="DATA"/>
      <sheetName val="Concession Conversion"/>
      <sheetName val="Facts &amp; Audit"/>
      <sheetName val="Net add cht"/>
      <sheetName val="margin cht"/>
      <sheetName val="F-Assumptions"/>
      <sheetName val="NotesXpress"/>
      <sheetName val="EVA1"/>
      <sheetName val="Factsheet"/>
      <sheetName val="Quarterly "/>
      <sheetName val="Sensitivities"/>
      <sheetName val="v.data"/>
      <sheetName val="EVA 2 "/>
      <sheetName val="sample NV_data"/>
      <sheetName val="GS Balance"/>
      <sheetName val="GS Cashflow"/>
      <sheetName val="GS Assumptions"/>
      <sheetName val="GS- WACC"/>
      <sheetName val="GS- DCF"/>
      <sheetName val="Macro1"/>
      <sheetName val="NV-data"/>
      <sheetName val="CF"/>
      <sheetName val="BS"/>
      <sheetName val="DCF-F1"/>
      <sheetName val="EVA"/>
      <sheetName val="EM-TAC"/>
      <sheetName val="DCF &amp; WACC"/>
      <sheetName val="GS Assumptions-F"/>
      <sheetName val="#REF"/>
      <sheetName val="Report"/>
      <sheetName val="Old Qtly Sheet"/>
      <sheetName val="Quarterly"/>
      <sheetName val="EVA 2"/>
      <sheetName val="GEMS"/>
      <sheetName val="Sheet1"/>
      <sheetName val="Company profile back-up"/>
      <sheetName val="GS data back-up"/>
      <sheetName val="Company profile "/>
      <sheetName val="F-Qtly"/>
      <sheetName val="tables"/>
      <sheetName val="Oaktree"/>
      <sheetName val="GQ"/>
      <sheetName val="DCF Template"/>
      <sheetName val="DCF Sensitivity"/>
      <sheetName val="Q-PreARPU"/>
      <sheetName val="Q-PostARPU"/>
      <sheetName val="Q-EBITDA (2)"/>
      <sheetName val="8 kÿÊ0 _x0000__x0000__x0000_F_x0001__x0000__x0000_t"/>
      <sheetName val="F-DCF"/>
      <sheetName val="Bloomberg"/>
      <sheetName val="Financials"/>
      <sheetName val="Operations"/>
      <sheetName val="Beef_Lamb_Prices"/>
      <sheetName val=""/>
      <sheetName val="DCF_Multiple"/>
      <sheetName val="inputs"/>
      <sheetName val="8 kÿÊ0 F_x0001__x0000_t"/>
      <sheetName val="MODEL"/>
      <sheetName val="BSheet"/>
      <sheetName val="CFlow"/>
      <sheetName val="Ratios"/>
      <sheetName val="DRAMJOCI"/>
      <sheetName val="Settings"/>
      <sheetName val="Lists"/>
      <sheetName val="ListMaster"/>
      <sheetName val="ABG"/>
      <sheetName val="Variables"/>
      <sheetName val="EUROPE"/>
      <sheetName val="RUSSIA_CASPIAN"/>
      <sheetName val="EM HK Australia"/>
      <sheetName val="HC"/>
      <sheetName val=" DOE model"/>
      <sheetName val="8 kÿÊ0 _x005f_x0000__x005f_x0000__x005f_x0000_F_x"/>
      <sheetName val="Royal Carib. Model"/>
      <sheetName val="acctmod"/>
      <sheetName val="prices"/>
      <sheetName val="8 kÿÊ0 ???F_x0001_??t"/>
      <sheetName val="data.exp"/>
      <sheetName val="Sheet2"/>
      <sheetName val="PB band"/>
      <sheetName val="AMOY"/>
      <sheetName val="board"/>
      <sheetName val="sales"/>
      <sheetName val="main"/>
      <sheetName val="pl_related"/>
      <sheetName val="shareholding"/>
      <sheetName val="8 kÿÊ0 F_x0001_?t"/>
      <sheetName val="Criteria"/>
      <sheetName val="MTNL"/>
      <sheetName val="Interface"/>
      <sheetName val="Profit and loss"/>
      <sheetName val="cc_Link"/>
      <sheetName val="SOTP"/>
      <sheetName val="TABLE"/>
      <sheetName val="CHARTS"/>
      <sheetName val="INTERIMS"/>
      <sheetName val="VALUATION"/>
      <sheetName val="COST ASSUMPTIONS"/>
      <sheetName val="USDEAL"/>
      <sheetName val="PROFIT &amp; LOSS"/>
      <sheetName val="GROWTH ASSUMPTIONS"/>
      <sheetName val="EV EBITDA SALES band"/>
      <sheetName val="PE band"/>
      <sheetName val="Calc"/>
      <sheetName val="8 kÿÊ0 "/>
      <sheetName val="Fox Model"/>
      <sheetName val="bp"/>
      <sheetName val="fp"/>
      <sheetName val="quant"/>
      <sheetName val="charts &amp; tables"/>
      <sheetName val="315005"/>
      <sheetName val="8 kÿÊ0 F_x0001_"/>
      <sheetName val="8 kÿÊ0 ___F_x0001___t"/>
      <sheetName val="fpage"/>
      <sheetName val="Model Setting"/>
      <sheetName val="IS"/>
      <sheetName val="Historical 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Fernando Maluf" id="{8C60BA75-9B0D-4C2A-B895-03EE130C88DC}" userId="Fernando Maluf" providerId="None"/>
</personList>
</file>

<file path=xl/theme/theme1.xml><?xml version="1.0" encoding="utf-8"?>
<a:theme xmlns:a="http://schemas.openxmlformats.org/drawingml/2006/main" name="GIR Product">
  <a:themeElements>
    <a:clrScheme name="Custom 4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609FF"/>
      </a:accent1>
      <a:accent2>
        <a:srgbClr val="56AEFF"/>
      </a:accent2>
      <a:accent3>
        <a:srgbClr val="5290C9"/>
      </a:accent3>
      <a:accent4>
        <a:srgbClr val="8D8F84"/>
      </a:accent4>
      <a:accent5>
        <a:srgbClr val="C07A35"/>
      </a:accent5>
      <a:accent6>
        <a:srgbClr val="75E6DA"/>
      </a:accent6>
      <a:hlink>
        <a:srgbClr val="0563C1"/>
      </a:hlink>
      <a:folHlink>
        <a:srgbClr val="954F72"/>
      </a:folHlink>
    </a:clrScheme>
    <a:fontScheme name="Custom 2">
      <a:majorFont>
        <a:latin typeface="Roboto"/>
        <a:ea typeface=""/>
        <a:cs typeface=""/>
      </a:majorFont>
      <a:minorFont>
        <a:latin typeface="Roboto"/>
        <a:ea typeface=""/>
        <a:cs typeface=""/>
      </a:minorFont>
    </a:fontScheme>
    <a:fmtScheme name="GIR Product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74" dT="2022-06-20T18:43:33.21" personId="{8C60BA75-9B0D-4C2A-B895-03EE130C88DC}" id="{1B7BDB14-F9C7-4775-B875-DD5F849E7ABC}">
    <text>MercadoCredito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7" Type="http://schemas.microsoft.com/office/2017/10/relationships/threadedComment" Target="../threadedComments/threadedComment1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A3667-117E-48C3-AD6B-138172AAF975}">
  <dimension ref="B1:FN40"/>
  <sheetViews>
    <sheetView showGridLines="0" tabSelected="1" workbookViewId="0">
      <selection activeCell="O15" sqref="O15"/>
    </sheetView>
  </sheetViews>
  <sheetFormatPr defaultRowHeight="12.75"/>
  <cols>
    <col min="1" max="2" width="9.140625" style="248"/>
    <col min="3" max="3" width="29.85546875" style="248" bestFit="1" customWidth="1"/>
    <col min="4" max="4" width="11.28515625" style="248" bestFit="1" customWidth="1"/>
    <col min="5" max="7" width="9.140625" style="248"/>
    <col min="8" max="9" width="0" style="248" hidden="1" customWidth="1"/>
    <col min="10" max="12" width="10.140625" style="248" hidden="1" customWidth="1"/>
    <col min="13" max="13" width="3" style="248" customWidth="1"/>
    <col min="14" max="15" width="10.140625" style="248" customWidth="1"/>
    <col min="16" max="17" width="9.140625" style="248"/>
    <col min="18" max="18" width="9.140625" style="1814"/>
    <col min="19" max="19" width="29.85546875" style="248" customWidth="1"/>
    <col min="20" max="16384" width="9.140625" style="248"/>
  </cols>
  <sheetData>
    <row r="1" spans="2:170" s="1825" customFormat="1" ht="48.75" customHeight="1">
      <c r="C1" s="1824"/>
      <c r="D1" s="1824"/>
      <c r="E1" s="1824"/>
      <c r="F1" s="1824"/>
      <c r="G1" s="1824"/>
      <c r="H1" s="1823"/>
      <c r="I1" s="1824"/>
      <c r="J1" s="1824"/>
      <c r="K1" s="1824"/>
      <c r="L1" s="1822"/>
      <c r="M1" s="1822"/>
      <c r="N1" s="1821"/>
      <c r="O1" s="1824"/>
      <c r="P1" s="1824"/>
      <c r="Q1" s="1824"/>
      <c r="R1" s="1820"/>
      <c r="S1" s="1824"/>
      <c r="T1" s="1824"/>
      <c r="U1" s="1824"/>
      <c r="V1" s="1824"/>
      <c r="W1" s="1819"/>
      <c r="X1" s="1824"/>
      <c r="Y1" s="1824"/>
      <c r="Z1" s="1824"/>
      <c r="AA1" s="1824"/>
      <c r="AB1" s="1824"/>
      <c r="AC1" s="1824"/>
      <c r="AD1" s="1824"/>
      <c r="AE1" s="1824"/>
      <c r="AF1" s="1824"/>
      <c r="AG1" s="1824"/>
      <c r="AH1" s="1824"/>
      <c r="AI1" s="1824"/>
      <c r="AJ1" s="1824"/>
      <c r="AK1" s="1824"/>
      <c r="AL1" s="1824"/>
      <c r="AM1" s="1824"/>
      <c r="AN1" s="1824"/>
      <c r="AO1" s="1824"/>
      <c r="AP1" s="1824"/>
      <c r="AQ1" s="1824"/>
      <c r="AR1" s="1824"/>
      <c r="AS1" s="1824"/>
      <c r="AT1" s="1824"/>
      <c r="AU1" s="1824"/>
      <c r="AV1" s="1824"/>
      <c r="AW1" s="1824"/>
      <c r="AX1" s="1824"/>
      <c r="AY1" s="1824"/>
      <c r="AZ1" s="1824"/>
      <c r="BA1" s="1824"/>
      <c r="BB1" s="1824"/>
      <c r="BC1" s="1824"/>
      <c r="BD1" s="1824"/>
      <c r="BE1" s="1824"/>
      <c r="BF1" s="1824"/>
      <c r="BG1" s="1824"/>
      <c r="BH1" s="1824"/>
      <c r="BI1" s="1824"/>
      <c r="BJ1" s="1824"/>
      <c r="BK1" s="1824"/>
      <c r="BL1" s="1824"/>
      <c r="BM1" s="1824"/>
      <c r="BN1" s="1824"/>
      <c r="BO1" s="1824"/>
      <c r="BP1" s="1824"/>
      <c r="BQ1" s="1824"/>
      <c r="BR1" s="1824"/>
      <c r="BS1" s="1824"/>
      <c r="BT1" s="1824"/>
      <c r="BU1" s="1824"/>
      <c r="BV1" s="1824"/>
      <c r="BW1" s="1824"/>
      <c r="BX1" s="1824"/>
      <c r="BY1" s="1824"/>
      <c r="BZ1" s="1824"/>
      <c r="CA1" s="1824"/>
      <c r="CB1" s="1824"/>
      <c r="CC1" s="1824"/>
      <c r="CD1" s="1824"/>
      <c r="CE1" s="1824"/>
      <c r="CF1" s="1818"/>
      <c r="CG1" s="1818"/>
      <c r="CH1" s="1818"/>
      <c r="CI1" s="1818"/>
      <c r="CJ1" s="1824"/>
      <c r="CK1" s="1817"/>
      <c r="CL1" s="1817"/>
      <c r="CM1" s="1817"/>
      <c r="CN1" s="1817"/>
      <c r="CO1" s="1824"/>
      <c r="CP1" s="1817"/>
      <c r="CQ1" s="1817"/>
      <c r="CR1" s="1817"/>
      <c r="CS1" s="1817"/>
      <c r="CT1" s="1824"/>
      <c r="CU1" s="1818"/>
      <c r="CV1" s="1818"/>
      <c r="CW1" s="1818"/>
      <c r="CX1" s="1818"/>
      <c r="CY1" s="1824"/>
      <c r="CZ1" s="1818"/>
      <c r="DA1" s="1818"/>
      <c r="DB1" s="1818"/>
      <c r="DC1" s="1818"/>
      <c r="DD1" s="1824"/>
      <c r="DE1" s="1818"/>
      <c r="DF1" s="1818"/>
      <c r="DG1" s="1818"/>
      <c r="DH1" s="1818"/>
      <c r="DI1" s="1816"/>
      <c r="DJ1" s="1818"/>
      <c r="DK1" s="1818"/>
      <c r="DL1" s="1818"/>
      <c r="DM1" s="1818"/>
      <c r="DN1" s="1816"/>
      <c r="DO1" s="1818"/>
      <c r="DP1" s="1818"/>
      <c r="DQ1" s="1818"/>
      <c r="DR1" s="1818"/>
      <c r="DS1" s="1816"/>
      <c r="DT1" s="1818"/>
      <c r="DU1" s="1818"/>
      <c r="DV1" s="1818"/>
      <c r="DW1" s="1818"/>
      <c r="DX1" s="1816"/>
      <c r="DY1" s="1818"/>
      <c r="DZ1" s="1818"/>
      <c r="EA1" s="1818"/>
      <c r="EB1" s="1818"/>
      <c r="EC1" s="1816"/>
      <c r="ED1" s="1818"/>
      <c r="EE1" s="1818"/>
      <c r="EF1" s="1818"/>
      <c r="EG1" s="1818"/>
      <c r="EH1" s="1816"/>
      <c r="EI1" s="1818"/>
      <c r="EJ1" s="1818"/>
      <c r="EK1" s="1818"/>
      <c r="EL1" s="1818"/>
      <c r="EM1" s="1816"/>
      <c r="EN1" s="1818"/>
      <c r="EO1" s="1818"/>
      <c r="EP1" s="1818"/>
      <c r="EQ1" s="1818"/>
      <c r="ER1" s="1816"/>
      <c r="ES1" s="1818"/>
      <c r="ET1" s="1818"/>
      <c r="EU1" s="1818"/>
      <c r="EV1" s="1818"/>
      <c r="EW1" s="1816"/>
      <c r="EX1" s="1818"/>
      <c r="EY1" s="1818"/>
      <c r="EZ1" s="1818"/>
      <c r="FA1" s="1818"/>
      <c r="FB1" s="1816"/>
      <c r="FC1" s="1824"/>
      <c r="FD1" s="1824"/>
      <c r="FE1" s="1824"/>
      <c r="FF1" s="1824"/>
      <c r="FG1" s="1824"/>
      <c r="FH1" s="1824"/>
      <c r="FI1" s="1824"/>
      <c r="FJ1" s="1824"/>
      <c r="FK1" s="1824"/>
      <c r="FL1" s="1824"/>
      <c r="FM1" s="1824"/>
      <c r="FN1" s="1824"/>
    </row>
    <row r="2" spans="2:170">
      <c r="E2" s="1815">
        <v>0</v>
      </c>
      <c r="F2" s="1815">
        <f>+E2+1</f>
        <v>1</v>
      </c>
      <c r="G2" s="1815">
        <f t="shared" ref="G2:O2" si="0">+F2+1</f>
        <v>2</v>
      </c>
      <c r="H2" s="1815">
        <f t="shared" si="0"/>
        <v>3</v>
      </c>
      <c r="I2" s="1815">
        <f t="shared" si="0"/>
        <v>4</v>
      </c>
      <c r="J2" s="1815">
        <f t="shared" si="0"/>
        <v>5</v>
      </c>
      <c r="K2" s="1815">
        <f t="shared" si="0"/>
        <v>6</v>
      </c>
      <c r="L2" s="1815">
        <f t="shared" si="0"/>
        <v>7</v>
      </c>
      <c r="M2" s="1815"/>
      <c r="N2" s="1815">
        <f>+L2+1</f>
        <v>8</v>
      </c>
      <c r="O2" s="1815">
        <f t="shared" si="0"/>
        <v>9</v>
      </c>
    </row>
    <row r="3" spans="2:170" ht="15">
      <c r="B3" s="1815"/>
      <c r="C3" s="1813" t="s">
        <v>893</v>
      </c>
      <c r="D3" s="1830">
        <v>2021</v>
      </c>
      <c r="E3" s="1830" t="s">
        <v>888</v>
      </c>
      <c r="F3" s="1830" t="s">
        <v>889</v>
      </c>
      <c r="G3" s="1830" t="s">
        <v>890</v>
      </c>
      <c r="H3" s="1830" t="s">
        <v>891</v>
      </c>
      <c r="I3" s="1830" t="s">
        <v>892</v>
      </c>
      <c r="J3" s="1812" t="s">
        <v>1011</v>
      </c>
      <c r="K3" s="1812" t="s">
        <v>1014</v>
      </c>
      <c r="L3" s="1812" t="s">
        <v>1015</v>
      </c>
      <c r="M3" s="1812" t="s">
        <v>1033</v>
      </c>
      <c r="N3" s="1812" t="s">
        <v>1016</v>
      </c>
      <c r="O3" s="1812" t="s">
        <v>1017</v>
      </c>
      <c r="P3" s="1526" t="s">
        <v>1012</v>
      </c>
      <c r="Q3" s="1526" t="s">
        <v>1013</v>
      </c>
      <c r="R3" s="1811"/>
      <c r="S3" s="1813" t="s">
        <v>1040</v>
      </c>
      <c r="T3" s="1812">
        <v>2018</v>
      </c>
      <c r="U3" s="1812">
        <f t="shared" ref="U3:W3" si="1">+T3+1</f>
        <v>2019</v>
      </c>
      <c r="V3" s="1812">
        <f t="shared" si="1"/>
        <v>2020</v>
      </c>
      <c r="W3" s="1812">
        <f t="shared" si="1"/>
        <v>2021</v>
      </c>
      <c r="X3" s="1830" t="s">
        <v>888</v>
      </c>
      <c r="Y3" s="1830" t="s">
        <v>889</v>
      </c>
      <c r="Z3" s="1830" t="s">
        <v>890</v>
      </c>
    </row>
    <row r="4" spans="2:170" ht="14.25">
      <c r="B4" s="1815">
        <f>+Model!$A$1376</f>
        <v>1376</v>
      </c>
      <c r="C4" s="1810" t="s">
        <v>894</v>
      </c>
      <c r="D4" s="1809" cm="1">
        <f t="array" ref="D4">INDEX(Model!$1:$1048576,Dashboard!$B4,MATCH(Dashboard!D$3,Model!$6:$6,FALSE))</f>
        <v>83.325999999999851</v>
      </c>
      <c r="E4" s="1809" cm="1">
        <f t="array" ref="E4">INDEX(Model!$1:$1048576,Dashboard!$B4,MATCH(Dashboard!E$3,Model!$6:$6,FALSE))</f>
        <v>307.55213185260169</v>
      </c>
      <c r="F4" s="1809" cm="1">
        <f t="array" ref="F4">INDEX(Model!$1:$1048576,Dashboard!$B4,MATCH(Dashboard!F$3,Model!$6:$6,FALSE))</f>
        <v>1050.8545955694287</v>
      </c>
      <c r="G4" s="1809" cm="1">
        <f t="array" ref="G4">INDEX(Model!$1:$1048576,Dashboard!$B4,MATCH(Dashboard!G$3,Model!$6:$6,FALSE))</f>
        <v>2010.565287926373</v>
      </c>
      <c r="H4" s="1809" cm="1">
        <f t="array" ref="H4">INDEX(Model!$1:$1048576,Dashboard!$B4,MATCH(Dashboard!H$3,Model!$6:$6,FALSE))</f>
        <v>3052.9507116220593</v>
      </c>
      <c r="I4" s="1809" cm="1">
        <f t="array" ref="I4">INDEX(Model!$1:$1048576,Dashboard!$B4,MATCH(Dashboard!I$3,Model!$6:$6,FALSE))</f>
        <v>3996.8918426920909</v>
      </c>
      <c r="J4" s="1809">
        <f t="shared" ref="J4:O6" si="2">I4*(1+J22)</f>
        <v>5312.7097859970472</v>
      </c>
      <c r="K4" s="1809">
        <f t="shared" si="2"/>
        <v>6704.1495003971768</v>
      </c>
      <c r="L4" s="1809">
        <f t="shared" si="2"/>
        <v>8008.8115033620315</v>
      </c>
      <c r="M4" s="1809"/>
      <c r="N4" s="1809">
        <f>L4*(1+N22)</f>
        <v>9028.3538207638721</v>
      </c>
      <c r="O4" s="1809">
        <f t="shared" si="2"/>
        <v>9570.0550500097052</v>
      </c>
      <c r="P4" s="1808">
        <f>RATE(4,0,-E4,I4)</f>
        <v>0.89867623103544825</v>
      </c>
      <c r="Q4" s="1808">
        <f>RATE(4,0,-F4,I4)</f>
        <v>0.39651286896554211</v>
      </c>
      <c r="R4" s="1811">
        <f>+Model!$A$192</f>
        <v>192</v>
      </c>
      <c r="S4" s="1827" t="s">
        <v>1041</v>
      </c>
      <c r="T4" s="1809" cm="1">
        <f t="array" ref="T4">INDEX(Model!$1:$1048576,Dashboard!$R4,MATCH(Dashboard!T$3,Model!$6:$6,FALSE))</f>
        <v>12490</v>
      </c>
      <c r="U4" s="1809" cm="1">
        <f t="array" ref="U4">INDEX(Model!$1:$1048576,Dashboard!$R4,MATCH(Dashboard!U$3,Model!$6:$6,FALSE))</f>
        <v>13997.5</v>
      </c>
      <c r="V4" s="1809" cm="1">
        <f t="array" ref="V4">INDEX(Model!$1:$1048576,Dashboard!$R4,MATCH(Dashboard!V$3,Model!$6:$6,FALSE))</f>
        <v>20926.699999999997</v>
      </c>
      <c r="W4" s="1809" cm="1">
        <f t="array" ref="W4">INDEX(Model!$1:$1048576,Dashboard!$R4,MATCH(Dashboard!W$3,Model!$6:$6,FALSE))</f>
        <v>28350.899999999998</v>
      </c>
      <c r="X4" s="1809" cm="1">
        <f t="array" ref="X4">INDEX(Model!$1:$1048576,Dashboard!$R4,MATCH(Dashboard!X$3,Model!$6:$6,FALSE))</f>
        <v>36980.41148313343</v>
      </c>
      <c r="Y4" s="1809" cm="1">
        <f t="array" ref="Y4">INDEX(Model!$1:$1048576,Dashboard!$R4,MATCH(Dashboard!Y$3,Model!$6:$6,FALSE))</f>
        <v>42828.143407359894</v>
      </c>
      <c r="Z4" s="1809" cm="1">
        <f t="array" ref="Z4">INDEX(Model!$1:$1048576,Dashboard!$R4,MATCH(Dashboard!Z$3,Model!$6:$6,FALSE))</f>
        <v>50194.541372171829</v>
      </c>
    </row>
    <row r="5" spans="2:170" ht="14.25">
      <c r="B5" s="1815">
        <f>+Model!A1378</f>
        <v>1378</v>
      </c>
      <c r="C5" s="1810" t="s">
        <v>895</v>
      </c>
      <c r="D5" s="1809" cm="1">
        <f t="array" ref="D5">INDEX(Model!$1:$1048576,Dashboard!$B5,MATCH(Dashboard!D$3,Model!$6:$6,FALSE))</f>
        <v>203.94200000000001</v>
      </c>
      <c r="E5" s="1809" cm="1">
        <f t="array" ref="E5">INDEX(Model!$1:$1048576,Dashboard!$B5,MATCH(Dashboard!E$3,Model!$6:$6,FALSE))</f>
        <v>399.96026377539522</v>
      </c>
      <c r="F5" s="1809" cm="1">
        <f t="array" ref="F5">INDEX(Model!$1:$1048576,Dashboard!$B5,MATCH(Dashboard!F$3,Model!$6:$6,FALSE))</f>
        <v>587.22062996663203</v>
      </c>
      <c r="G5" s="1809" cm="1">
        <f t="array" ref="G5">INDEX(Model!$1:$1048576,Dashboard!$B5,MATCH(Dashboard!G$3,Model!$6:$6,FALSE))</f>
        <v>753.82666842413209</v>
      </c>
      <c r="H5" s="1809" cm="1">
        <f t="array" ref="H5">INDEX(Model!$1:$1048576,Dashboard!$B5,MATCH(Dashboard!H$3,Model!$6:$6,FALSE))</f>
        <v>894.26659796530566</v>
      </c>
      <c r="I5" s="1809" cm="1">
        <f t="array" ref="I5">INDEX(Model!$1:$1048576,Dashboard!$B5,MATCH(Dashboard!I$3,Model!$6:$6,FALSE))</f>
        <v>1008.3681693589084</v>
      </c>
      <c r="J5" s="1809">
        <f t="shared" si="2"/>
        <v>1131.1742368821951</v>
      </c>
      <c r="K5" s="1809">
        <f t="shared" si="2"/>
        <v>1242.9797251162959</v>
      </c>
      <c r="L5" s="1809">
        <f t="shared" si="2"/>
        <v>1337.3137657636887</v>
      </c>
      <c r="M5" s="1809"/>
      <c r="N5" s="1809">
        <f>L5*(1+N23)</f>
        <v>1408.1201612703799</v>
      </c>
      <c r="O5" s="1809">
        <f t="shared" si="2"/>
        <v>1450.3637661084913</v>
      </c>
      <c r="P5" s="1808">
        <f>RATE(4,0,-E5,I5)</f>
        <v>0.26008711432696757</v>
      </c>
      <c r="Q5" s="1808">
        <f>RATE(4,0,-F5,I5)</f>
        <v>0.1447336672940637</v>
      </c>
      <c r="S5" s="1765" t="s">
        <v>1043</v>
      </c>
      <c r="U5" s="1584">
        <f>+U4/T4-1</f>
        <v>0.12069655724579653</v>
      </c>
      <c r="V5" s="1584">
        <f t="shared" ref="V5:Z5" si="3">+V4/U4-1</f>
        <v>0.49503125558135364</v>
      </c>
      <c r="W5" s="1584">
        <f t="shared" si="3"/>
        <v>0.35477165534938626</v>
      </c>
      <c r="X5" s="1584">
        <f t="shared" si="3"/>
        <v>0.30438227651091965</v>
      </c>
      <c r="Y5" s="1584">
        <f t="shared" si="3"/>
        <v>0.15813052612715195</v>
      </c>
      <c r="Z5" s="1584">
        <f t="shared" si="3"/>
        <v>0.17199900296275827</v>
      </c>
    </row>
    <row r="6" spans="2:170" ht="14.25">
      <c r="B6" s="1815">
        <f>+Model!$A$1394</f>
        <v>1394</v>
      </c>
      <c r="C6" s="1810" t="s">
        <v>175</v>
      </c>
      <c r="D6" s="1809" cm="1">
        <f t="array" ref="D6">INDEX(Model!$1:$1048576,Dashboard!$B6,MATCH(Dashboard!D$3,Model!$6:$6,FALSE))</f>
        <v>-609.49599999999998</v>
      </c>
      <c r="E6" s="1809" cm="1">
        <f t="array" ref="E6">INDEX(Model!$1:$1048576,Dashboard!$B6,MATCH(Dashboard!E$3,Model!$6:$6,FALSE))</f>
        <v>-860.81770710367118</v>
      </c>
      <c r="F6" s="1809" cm="1">
        <f t="array" ref="F6">INDEX(Model!$1:$1048576,Dashboard!$B6,MATCH(Dashboard!F$3,Model!$6:$6,FALSE))</f>
        <v>-1051.7316265007914</v>
      </c>
      <c r="G6" s="1809" cm="1">
        <f t="array" ref="G6">INDEX(Model!$1:$1048576,Dashboard!$B6,MATCH(Dashboard!G$3,Model!$6:$6,FALSE))</f>
        <v>-1161.8047113035584</v>
      </c>
      <c r="H6" s="1809" cm="1">
        <f t="array" ref="H6">INDEX(Model!$1:$1048576,Dashboard!$B6,MATCH(Dashboard!H$3,Model!$6:$6,FALSE))</f>
        <v>-1211.0251461916355</v>
      </c>
      <c r="I6" s="1809" cm="1">
        <f t="array" ref="I6">INDEX(Model!$1:$1048576,Dashboard!$B6,MATCH(Dashboard!I$3,Model!$6:$6,FALSE))</f>
        <v>-1334.5465757322147</v>
      </c>
      <c r="J6" s="1809">
        <f t="shared" si="2"/>
        <v>-1410.7187792353425</v>
      </c>
      <c r="K6" s="1809">
        <f t="shared" si="2"/>
        <v>-1485.2158926539189</v>
      </c>
      <c r="L6" s="1809">
        <f t="shared" si="2"/>
        <v>-1557.3062048508975</v>
      </c>
      <c r="M6" s="1809"/>
      <c r="N6" s="1809">
        <f>L6*(1+N24)</f>
        <v>-1626.2470667531327</v>
      </c>
      <c r="O6" s="1809">
        <f t="shared" si="2"/>
        <v>-1691.296949423258</v>
      </c>
      <c r="P6" s="1808">
        <f>RATE(4,0,-E6,I6)</f>
        <v>0.11584953259477064</v>
      </c>
      <c r="Q6" s="1808">
        <f>RATE(4,0,-F6,I6)</f>
        <v>6.1346520316586731E-2</v>
      </c>
      <c r="R6" s="1811">
        <f>Model!$A$337</f>
        <v>337</v>
      </c>
      <c r="S6" s="1827" t="s">
        <v>1034</v>
      </c>
      <c r="T6" s="1809"/>
      <c r="U6" s="1807" cm="1">
        <f t="array" ref="U6">INDEX(Model!$1:$1048576,Dashboard!$R6,MATCH(Dashboard!U$3,Model!$6:$6,FALSE))</f>
        <v>9.6191771387747815E-2</v>
      </c>
      <c r="V6" s="1807" cm="1">
        <f t="array" ref="V6">INDEX(Model!$1:$1048576,Dashboard!$R6,MATCH(Dashboard!V$3,Model!$6:$6,FALSE))</f>
        <v>0.12232267830092658</v>
      </c>
      <c r="W6" s="1807" cm="1">
        <f t="array" ref="W6">INDEX(Model!$1:$1048576,Dashboard!$R6,MATCH(Dashboard!W$3,Model!$6:$6,FALSE))</f>
        <v>0.16350098233213059</v>
      </c>
      <c r="X6" s="1807" cm="1">
        <f t="array" ref="X6">INDEX(Model!$1:$1048576,Dashboard!$R6,MATCH(Dashboard!X$3,Model!$6:$6,FALSE))</f>
        <v>0.16853837374541383</v>
      </c>
      <c r="Y6" s="1807" cm="1">
        <f t="array" ref="Y6">INDEX(Model!$1:$1048576,Dashboard!$R6,MATCH(Dashboard!Y$3,Model!$6:$6,FALSE))</f>
        <v>0.17350357487969068</v>
      </c>
      <c r="Z6" s="1807" cm="1">
        <f t="array" ref="Z6">INDEX(Model!$1:$1048576,Dashboard!$R6,MATCH(Dashboard!Z$3,Model!$6:$6,FALSE))</f>
        <v>0.17813222462814846</v>
      </c>
    </row>
    <row r="7" spans="2:170" ht="14.25">
      <c r="B7" s="1815">
        <f>+Model!$A$1379</f>
        <v>1379</v>
      </c>
      <c r="C7" s="1810" t="s">
        <v>896</v>
      </c>
      <c r="D7" s="1809" cm="1">
        <f t="array" ref="D7">INDEX(Model!$1:$1048576,Dashboard!$B7,MATCH(Dashboard!D$3,Model!$6:$6,FALSE))</f>
        <v>-708.30700000000013</v>
      </c>
      <c r="E7" s="1809" cm="1">
        <f t="array" ref="E7">INDEX(Model!$1:$1048576,Dashboard!$B7,MATCH(Dashboard!E$3,Model!$6:$6,FALSE))</f>
        <v>-644.99463382933163</v>
      </c>
      <c r="F7" s="1809" cm="1">
        <f t="array" ref="F7">INDEX(Model!$1:$1048576,Dashboard!$B7,MATCH(Dashboard!F$3,Model!$6:$6,FALSE))</f>
        <v>-258.50259412774358</v>
      </c>
      <c r="G7" s="1809" cm="1">
        <f t="array" ref="G7">INDEX(Model!$1:$1048576,Dashboard!$B7,MATCH(Dashboard!G$3,Model!$6:$6,FALSE))</f>
        <v>13.666517308050516</v>
      </c>
      <c r="H7" s="1809" cm="1">
        <f t="array" ref="H7">INDEX(Model!$1:$1048576,Dashboard!$B7,MATCH(Dashboard!H$3,Model!$6:$6,FALSE))</f>
        <v>-107.57536687227366</v>
      </c>
      <c r="I7" s="1809" cm="1">
        <f t="array" ref="I7">INDEX(Model!$1:$1048576,Dashboard!$B7,MATCH(Dashboard!I$3,Model!$6:$6,FALSE))</f>
        <v>-207.63405892473656</v>
      </c>
      <c r="J7" s="1806">
        <v>-250</v>
      </c>
      <c r="K7" s="1806">
        <v>-300</v>
      </c>
      <c r="L7" s="1806">
        <v>-350</v>
      </c>
      <c r="M7" s="1806"/>
      <c r="N7" s="1806">
        <v>-400</v>
      </c>
      <c r="O7" s="1806">
        <v>-500</v>
      </c>
      <c r="R7" s="1811">
        <f>+Model!$A$196</f>
        <v>196</v>
      </c>
      <c r="S7" s="1827" t="s">
        <v>1042</v>
      </c>
      <c r="T7" s="1809" cm="1">
        <f t="array" ref="T7">INDEX(Model!$1:$1048576,Dashboard!$R7,MATCH(Dashboard!T$3,Model!$6:$6,FALSE))</f>
        <v>18455.900000000001</v>
      </c>
      <c r="U7" s="1809" cm="1">
        <f t="array" ref="U7">INDEX(Model!$1:$1048576,Dashboard!$R7,MATCH(Dashboard!U$3,Model!$6:$6,FALSE))</f>
        <v>28389.9</v>
      </c>
      <c r="V7" s="1809" cm="1">
        <f t="array" ref="V7">INDEX(Model!$1:$1048576,Dashboard!$R7,MATCH(Dashboard!V$3,Model!$6:$6,FALSE))</f>
        <v>49756.9</v>
      </c>
      <c r="W7" s="1809" cm="1">
        <f t="array" ref="W7">INDEX(Model!$1:$1048576,Dashboard!$R7,MATCH(Dashboard!W$3,Model!$6:$6,FALSE))</f>
        <v>77371.100000000006</v>
      </c>
      <c r="X7" s="1809" cm="1">
        <f t="array" ref="X7">INDEX(Model!$1:$1048576,Dashboard!$R7,MATCH(Dashboard!X$3,Model!$6:$6,FALSE))</f>
        <v>125690.73900233056</v>
      </c>
      <c r="Y7" s="1809" cm="1">
        <f t="array" ref="Y7">INDEX(Model!$1:$1048576,Dashboard!$R7,MATCH(Dashboard!Y$3,Model!$6:$6,FALSE))</f>
        <v>155619.83014851017</v>
      </c>
      <c r="Z7" s="1809" cm="1">
        <f t="array" ref="Z7">INDEX(Model!$1:$1048576,Dashboard!$R7,MATCH(Dashboard!Z$3,Model!$6:$6,FALSE))</f>
        <v>189544.26555337154</v>
      </c>
    </row>
    <row r="8" spans="2:170" ht="14.25">
      <c r="B8" s="1815">
        <f>+Model!$A$1399</f>
        <v>1399</v>
      </c>
      <c r="C8" s="1805" t="s">
        <v>897</v>
      </c>
      <c r="D8" s="1804" cm="1">
        <f t="array" ref="D8">INDEX(Model!$1:$1048576,Dashboard!$B8,MATCH(Dashboard!D$3,Model!$6:$6,FALSE))</f>
        <v>2109.402</v>
      </c>
      <c r="E8" s="1804" cm="1">
        <f t="array" ref="E8">INDEX(Model!$1:$1048576,Dashboard!$B8,MATCH(Dashboard!E$3,Model!$6:$6,FALSE))</f>
        <v>578.32899999999995</v>
      </c>
      <c r="F8" s="1804" cm="1">
        <f t="array" ref="F8">INDEX(Model!$1:$1048576,Dashboard!$B8,MATCH(Dashboard!F$3,Model!$6:$6,FALSE))</f>
        <v>0</v>
      </c>
      <c r="G8" s="1804" cm="1">
        <f t="array" ref="G8">INDEX(Model!$1:$1048576,Dashboard!$B8,MATCH(Dashboard!G$3,Model!$6:$6,FALSE))</f>
        <v>0</v>
      </c>
      <c r="H8" s="1804" cm="1">
        <f t="array" ref="H8">INDEX(Model!$1:$1048576,Dashboard!$B8,MATCH(Dashboard!H$3,Model!$6:$6,FALSE))</f>
        <v>0</v>
      </c>
      <c r="I8" s="1804" cm="1">
        <f t="array" ref="I8">INDEX(Model!$1:$1048576,Dashboard!$B8,MATCH(Dashboard!I$3,Model!$6:$6,FALSE))</f>
        <v>0</v>
      </c>
      <c r="J8" s="1803">
        <v>0</v>
      </c>
      <c r="K8" s="1803">
        <v>0</v>
      </c>
      <c r="L8" s="1803">
        <v>0</v>
      </c>
      <c r="M8" s="1803"/>
      <c r="N8" s="1803">
        <v>0</v>
      </c>
      <c r="O8" s="1803">
        <v>0</v>
      </c>
      <c r="S8" s="1765" t="s">
        <v>1043</v>
      </c>
      <c r="U8" s="1584">
        <f>+U7/T7-1</f>
        <v>0.5382560590380312</v>
      </c>
      <c r="V8" s="1584">
        <f t="shared" ref="V8" si="4">+V7/U7-1</f>
        <v>0.75262681446570778</v>
      </c>
      <c r="W8" s="1584">
        <f t="shared" ref="W8" si="5">+W7/V7-1</f>
        <v>0.5549823240595777</v>
      </c>
      <c r="X8" s="1584">
        <f t="shared" ref="X8" si="6">+X7/W7-1</f>
        <v>0.62451792726651889</v>
      </c>
      <c r="Y8" s="1584">
        <f t="shared" ref="Y8" si="7">+Y7/X7-1</f>
        <v>0.23811691604124197</v>
      </c>
      <c r="Z8" s="1584">
        <f t="shared" ref="Z8" si="8">+Z7/Y7-1</f>
        <v>0.21799558174871936</v>
      </c>
    </row>
    <row r="9" spans="2:170" ht="15">
      <c r="B9" s="1815"/>
      <c r="C9" s="1802" t="s">
        <v>898</v>
      </c>
      <c r="D9" s="1829">
        <f>SUM(D4:D8)</f>
        <v>1078.8669999999997</v>
      </c>
      <c r="E9" s="1829">
        <f t="shared" ref="E9:J9" si="9">SUM(E4:E8)</f>
        <v>-219.9709453050059</v>
      </c>
      <c r="F9" s="1829">
        <f t="shared" si="9"/>
        <v>327.84100490752576</v>
      </c>
      <c r="G9" s="1829">
        <f t="shared" si="9"/>
        <v>1616.2537623549972</v>
      </c>
      <c r="H9" s="1829">
        <f t="shared" si="9"/>
        <v>2628.6167965234558</v>
      </c>
      <c r="I9" s="1829">
        <f t="shared" si="9"/>
        <v>3463.0793773940486</v>
      </c>
      <c r="J9" s="1829">
        <f t="shared" si="9"/>
        <v>4783.1652436438999</v>
      </c>
      <c r="K9" s="1829">
        <f>SUM(K4:K8)</f>
        <v>6161.9133328595535</v>
      </c>
      <c r="L9" s="1829">
        <f>SUM(L4:L8)</f>
        <v>7438.8190642748223</v>
      </c>
      <c r="M9" s="1829" t="s">
        <v>1033</v>
      </c>
      <c r="N9" s="1829">
        <f>SUM(N4:N8)</f>
        <v>8410.2269152811186</v>
      </c>
      <c r="O9" s="1829">
        <f>SUM(O4:O8)</f>
        <v>8829.1218666949371</v>
      </c>
      <c r="R9" s="1811">
        <f>Model!$A$340</f>
        <v>340</v>
      </c>
      <c r="S9" s="1827" t="s">
        <v>1034</v>
      </c>
      <c r="T9" s="1809"/>
      <c r="U9" s="1807" cm="1">
        <f t="array" ref="U9">INDEX(Model!$1:$1048576,Dashboard!$R9,MATCH(Dashboard!U$3,Model!$6:$6,FALSE))</f>
        <v>3.3458002951753961E-2</v>
      </c>
      <c r="V9" s="1807" cm="1">
        <f t="array" ref="V9">INDEX(Model!$1:$1048576,Dashboard!$R9,MATCH(Dashboard!V$3,Model!$6:$6,FALSE))</f>
        <v>2.8411767151892503E-2</v>
      </c>
      <c r="W9" s="1807" cm="1">
        <f t="array" ref="W9">INDEX(Model!$1:$1048576,Dashboard!$R9,MATCH(Dashboard!W$3,Model!$6:$6,FALSE))</f>
        <v>3.1458774658755011E-2</v>
      </c>
      <c r="X9" s="1807" cm="1">
        <f t="array" ref="X9">INDEX(Model!$1:$1048576,Dashboard!$R9,MATCH(Dashboard!X$3,Model!$6:$6,FALSE))</f>
        <v>3.6047874813006163E-2</v>
      </c>
      <c r="Y9" s="1807" cm="1">
        <f t="array" ref="Y9">INDEX(Model!$1:$1048576,Dashboard!$R9,MATCH(Dashboard!Y$3,Model!$6:$6,FALSE))</f>
        <v>3.7019291588403475E-2</v>
      </c>
      <c r="Z9" s="1807" cm="1">
        <f t="array" ref="Z9">INDEX(Model!$1:$1048576,Dashboard!$R9,MATCH(Dashboard!Z$3,Model!$6:$6,FALSE))</f>
        <v>3.8294246416338086E-2</v>
      </c>
    </row>
    <row r="10" spans="2:170" ht="14.25">
      <c r="B10" s="1815"/>
      <c r="C10" s="1801" t="s">
        <v>899</v>
      </c>
      <c r="D10" s="1829"/>
      <c r="E10" s="1829"/>
      <c r="F10" s="1828">
        <f t="shared" ref="F10:O10" si="10">+F9/F12</f>
        <v>6.3949382703560032</v>
      </c>
      <c r="G10" s="1828">
        <f t="shared" si="10"/>
        <v>31.026693583091586</v>
      </c>
      <c r="H10" s="1828">
        <f t="shared" si="10"/>
        <v>49.702728238632261</v>
      </c>
      <c r="I10" s="1828">
        <f t="shared" si="10"/>
        <v>64.553063675292421</v>
      </c>
      <c r="J10" s="1828">
        <f t="shared" si="10"/>
        <v>87.972319758403714</v>
      </c>
      <c r="K10" s="1828">
        <f t="shared" si="10"/>
        <v>111.91739681074654</v>
      </c>
      <c r="L10" s="1828">
        <f t="shared" si="10"/>
        <v>133.54043808314893</v>
      </c>
      <c r="M10" s="1828"/>
      <c r="N10" s="1828">
        <f t="shared" si="10"/>
        <v>149.35475668874921</v>
      </c>
      <c r="O10" s="1828">
        <f t="shared" si="10"/>
        <v>155.24137569238965</v>
      </c>
      <c r="R10" s="1811">
        <f>+Model!$A$19</f>
        <v>19</v>
      </c>
      <c r="S10" s="1827" t="s">
        <v>285</v>
      </c>
      <c r="T10" s="1809" cm="1">
        <f t="array" ref="T10">INDEX(Model!$1:$1048576,Dashboard!$R10,MATCH(Dashboard!T$3,Model!$6:$6,FALSE))</f>
        <v>1439.653</v>
      </c>
      <c r="U10" s="1809" cm="1">
        <f t="array" ref="U10">INDEX(Model!$1:$1048576,Dashboard!$R10,MATCH(Dashboard!U$3,Model!$6:$6,FALSE))</f>
        <v>2296.3139999999999</v>
      </c>
      <c r="V10" s="1809" cm="1">
        <f t="array" ref="V10">INDEX(Model!$1:$1048576,Dashboard!$R10,MATCH(Dashboard!V$3,Model!$6:$6,FALSE))</f>
        <v>3973.4650000000001</v>
      </c>
      <c r="W10" s="1809" cm="1">
        <f t="array" ref="W10">INDEX(Model!$1:$1048576,Dashboard!$R10,MATCH(Dashboard!W$3,Model!$6:$6,FALSE))</f>
        <v>7069.4089999999997</v>
      </c>
      <c r="X10" s="1809" cm="1">
        <f t="array" ref="X10">INDEX(Model!$1:$1048576,Dashboard!$R10,MATCH(Dashboard!X$3,Model!$6:$6,FALSE))</f>
        <v>10763.50243651378</v>
      </c>
      <c r="Y10" s="1809" cm="1">
        <f t="array" ref="Y10">INDEX(Model!$1:$1048576,Dashboard!$R10,MATCH(Dashboard!Y$3,Model!$6:$6,FALSE))</f>
        <v>13191.771855842519</v>
      </c>
      <c r="Z10" s="1809" cm="1">
        <f t="array" ref="Z10">INDEX(Model!$1:$1048576,Dashboard!$R10,MATCH(Dashboard!Z$3,Model!$6:$6,FALSE))</f>
        <v>16199.720130719237</v>
      </c>
    </row>
    <row r="11" spans="2:170" ht="14.25">
      <c r="B11" s="1815"/>
      <c r="C11" s="1800" t="s">
        <v>900</v>
      </c>
      <c r="D11" s="1799"/>
      <c r="E11" s="1799"/>
      <c r="F11" s="1798"/>
      <c r="G11" s="1798"/>
      <c r="H11" s="1798"/>
      <c r="I11" s="1798"/>
      <c r="J11" s="1798"/>
      <c r="K11" s="1798"/>
      <c r="L11" s="1798"/>
      <c r="M11" s="1798"/>
      <c r="N11" s="1798"/>
      <c r="O11" s="1798">
        <f>O10*(1+O15)/(O16-O15)</f>
        <v>5268.7982053174674</v>
      </c>
      <c r="S11" s="1765" t="s">
        <v>1043</v>
      </c>
      <c r="U11" s="1584">
        <f>+U10/T10-1</f>
        <v>0.59504686198688139</v>
      </c>
      <c r="V11" s="1584">
        <f t="shared" ref="V11" si="11">+V10/U10-1</f>
        <v>0.73036657878669931</v>
      </c>
      <c r="W11" s="1584">
        <f t="shared" ref="W11" si="12">+W10/V10-1</f>
        <v>0.77915471760793142</v>
      </c>
      <c r="X11" s="1584">
        <f t="shared" ref="X11" si="13">+X10/W10-1</f>
        <v>0.52254628873697651</v>
      </c>
      <c r="Y11" s="1584">
        <f t="shared" ref="Y11" si="14">+Y10/X10-1</f>
        <v>0.22560216190328086</v>
      </c>
      <c r="Z11" s="1584">
        <f t="shared" ref="Z11" si="15">+Z10/Y10-1</f>
        <v>0.2280170023971817</v>
      </c>
    </row>
    <row r="12" spans="2:170" ht="14.25">
      <c r="B12" s="1815">
        <f>Model!$A$160</f>
        <v>160</v>
      </c>
      <c r="C12" s="1801" t="s">
        <v>901</v>
      </c>
      <c r="E12" s="1809" cm="1">
        <f t="array" ref="E12">INDEX(Model!$1:$1048576,Dashboard!$B12,MATCH(Dashboard!E$3,Model!$6:$6,FALSE))</f>
        <v>50.408754000000002</v>
      </c>
      <c r="F12" s="1797">
        <f t="shared" ref="F12:O12" si="16">E12*(1+F14+F13)</f>
        <v>51.265702817999994</v>
      </c>
      <c r="G12" s="1797">
        <f t="shared" si="16"/>
        <v>52.092362275940239</v>
      </c>
      <c r="H12" s="1797">
        <f t="shared" si="16"/>
        <v>52.886770800648328</v>
      </c>
      <c r="I12" s="1797">
        <f t="shared" si="16"/>
        <v>53.647018130907647</v>
      </c>
      <c r="J12" s="1797">
        <f t="shared" si="16"/>
        <v>54.371252875674905</v>
      </c>
      <c r="K12" s="1797">
        <f t="shared" si="16"/>
        <v>55.057689943230294</v>
      </c>
      <c r="L12" s="1797">
        <f t="shared" si="16"/>
        <v>55.704617800063247</v>
      </c>
      <c r="M12" s="1797" t="s">
        <v>1033</v>
      </c>
      <c r="N12" s="1797">
        <f>L12*(1+N14+N13)</f>
        <v>56.31040551863893</v>
      </c>
      <c r="O12" s="1797">
        <f t="shared" si="16"/>
        <v>56.873509573825324</v>
      </c>
      <c r="R12" s="1811">
        <f>+Model!$A$115</f>
        <v>115</v>
      </c>
      <c r="S12" s="1827" t="s">
        <v>1035</v>
      </c>
      <c r="T12" s="1809" cm="1">
        <f t="array" ref="T12">INDEX(Model!$1:$1048576,Dashboard!$R12,MATCH(Dashboard!T$3,Model!$6:$6,FALSE))</f>
        <v>-69.415000000000077</v>
      </c>
      <c r="U12" s="1809" cm="1">
        <f t="array" ref="U12">INDEX(Model!$1:$1048576,Dashboard!$R12,MATCH(Dashboard!U$3,Model!$6:$6,FALSE))</f>
        <v>-153.16099999999983</v>
      </c>
      <c r="V12" s="1809" cm="1">
        <f t="array" ref="V12">INDEX(Model!$1:$1048576,Dashboard!$R12,MATCH(Dashboard!V$3,Model!$6:$6,FALSE))</f>
        <v>127.69200000000001</v>
      </c>
      <c r="W12" s="1809" cm="1">
        <f t="array" ref="W12">INDEX(Model!$1:$1048576,Dashboard!$R12,MATCH(Dashboard!W$3,Model!$6:$6,FALSE))</f>
        <v>440.70299999999907</v>
      </c>
      <c r="X12" s="1809" cm="1">
        <f t="array" ref="X12">INDEX(Model!$1:$1048576,Dashboard!$R12,MATCH(Dashboard!X$3,Model!$6:$6,FALSE))</f>
        <v>598.04196645709908</v>
      </c>
      <c r="Y12" s="1809" cm="1">
        <f t="array" ref="Y12">INDEX(Model!$1:$1048576,Dashboard!$R12,MATCH(Dashboard!Y$3,Model!$6:$6,FALSE))</f>
        <v>1723.7853564626539</v>
      </c>
      <c r="Z12" s="1809" cm="1">
        <f t="array" ref="Z12">INDEX(Model!$1:$1048576,Dashboard!$R12,MATCH(Dashboard!Z$3,Model!$6:$6,FALSE))</f>
        <v>3151.2555579931641</v>
      </c>
    </row>
    <row r="13" spans="2:170" ht="14.25">
      <c r="B13" s="1815"/>
      <c r="C13" s="1796" t="s">
        <v>902</v>
      </c>
      <c r="D13" s="1795"/>
      <c r="E13" s="338"/>
      <c r="F13" s="1794">
        <v>0</v>
      </c>
      <c r="G13" s="1794">
        <v>0</v>
      </c>
      <c r="H13" s="1794">
        <v>0</v>
      </c>
      <c r="I13" s="1794">
        <v>0</v>
      </c>
      <c r="J13" s="1794">
        <v>0</v>
      </c>
      <c r="K13" s="1794">
        <v>0</v>
      </c>
      <c r="L13" s="1794">
        <v>0</v>
      </c>
      <c r="M13" s="1794"/>
      <c r="N13" s="1794">
        <v>0</v>
      </c>
      <c r="O13" s="1794">
        <v>0</v>
      </c>
      <c r="R13" s="1811">
        <f>+Model!$A$145</f>
        <v>145</v>
      </c>
      <c r="S13" s="1827" t="s">
        <v>543</v>
      </c>
      <c r="T13" s="1809" cm="1">
        <f t="array" ref="T13">INDEX(Model!$1:$1048576,Dashboard!$R13,MATCH(Dashboard!T$3,Model!$6:$6,FALSE))</f>
        <v>-65.385000000000076</v>
      </c>
      <c r="U13" s="1809" cm="1">
        <f t="array" ref="U13">INDEX(Model!$1:$1048576,Dashboard!$R13,MATCH(Dashboard!U$3,Model!$6:$6,FALSE))</f>
        <v>-107.24599999999984</v>
      </c>
      <c r="V13" s="1809" cm="1">
        <f t="array" ref="V13">INDEX(Model!$1:$1048576,Dashboard!$R13,MATCH(Dashboard!V$3,Model!$6:$6,FALSE))</f>
        <v>81.314999999999998</v>
      </c>
      <c r="W13" s="1809" cm="1">
        <f t="array" ref="W13">INDEX(Model!$1:$1048576,Dashboard!$R13,MATCH(Dashboard!W$3,Model!$6:$6,FALSE))</f>
        <v>232.12799999999905</v>
      </c>
      <c r="X13" s="1809" cm="1">
        <f t="array" ref="X13">INDEX(Model!$1:$1048576,Dashboard!$R13,MATCH(Dashboard!X$3,Model!$6:$6,FALSE))</f>
        <v>484.15712592708149</v>
      </c>
      <c r="Y13" s="1809" cm="1">
        <f t="array" ref="Y13">INDEX(Model!$1:$1048576,Dashboard!$R13,MATCH(Dashboard!Y$3,Model!$6:$6,FALSE))</f>
        <v>1616.6993777991208</v>
      </c>
      <c r="Z13" s="1809" cm="1">
        <f t="array" ref="Z13">INDEX(Model!$1:$1048576,Dashboard!$R13,MATCH(Dashboard!Z$3,Model!$6:$6,FALSE))</f>
        <v>3093.1773660405738</v>
      </c>
    </row>
    <row r="14" spans="2:170" ht="14.25">
      <c r="B14" s="1815"/>
      <c r="C14" s="1796" t="s">
        <v>903</v>
      </c>
      <c r="D14" s="1795"/>
      <c r="E14" s="338"/>
      <c r="F14" s="1794">
        <v>1.7000000000000001E-2</v>
      </c>
      <c r="G14" s="1793">
        <f t="shared" ref="G14:L14" si="17">F14+($O$14-$F$14)/($O$2-$F$2)</f>
        <v>1.6125E-2</v>
      </c>
      <c r="H14" s="1793">
        <f t="shared" si="17"/>
        <v>1.525E-2</v>
      </c>
      <c r="I14" s="1793">
        <f t="shared" si="17"/>
        <v>1.4374999999999999E-2</v>
      </c>
      <c r="J14" s="1793">
        <f t="shared" si="17"/>
        <v>1.3499999999999998E-2</v>
      </c>
      <c r="K14" s="1793">
        <f t="shared" si="17"/>
        <v>1.2624999999999997E-2</v>
      </c>
      <c r="L14" s="1793">
        <f t="shared" si="17"/>
        <v>1.1749999999999997E-2</v>
      </c>
      <c r="M14" s="1793" t="s">
        <v>1033</v>
      </c>
      <c r="N14" s="1793">
        <f>L14+($O$14-$F$14)/($O$2-$F$2)</f>
        <v>1.0874999999999996E-2</v>
      </c>
      <c r="O14" s="1794">
        <v>0.01</v>
      </c>
      <c r="R14" s="248"/>
      <c r="S14" s="1765" t="s">
        <v>1043</v>
      </c>
      <c r="U14" s="1584">
        <f>+U13/T13-1</f>
        <v>0.64022329280415557</v>
      </c>
      <c r="V14" s="1584">
        <f t="shared" ref="V14" si="18">+V13/U13-1</f>
        <v>-1.7582100964138534</v>
      </c>
      <c r="W14" s="1584">
        <f t="shared" ref="W14" si="19">+W13/V13-1</f>
        <v>1.8546762589927943</v>
      </c>
      <c r="X14" s="1584">
        <f t="shared" ref="X14" si="20">+X13/W13-1</f>
        <v>1.08573341400901</v>
      </c>
      <c r="Y14" s="1584">
        <f t="shared" ref="Y14" si="21">+Y13/X13-1</f>
        <v>2.3392039303426686</v>
      </c>
      <c r="Z14" s="1584">
        <f t="shared" ref="Z14" si="22">+Z13/Y13-1</f>
        <v>0.91326687479241997</v>
      </c>
    </row>
    <row r="15" spans="2:170" ht="14.25">
      <c r="B15" s="1815"/>
      <c r="C15" s="1801" t="s">
        <v>904</v>
      </c>
      <c r="F15" s="1791">
        <v>0.11</v>
      </c>
      <c r="G15" s="1793">
        <f t="shared" ref="G15:L15" si="23">F15+($O$15-$F$15)/($O$2-$F$2)</f>
        <v>0.11125</v>
      </c>
      <c r="H15" s="1793">
        <f t="shared" si="23"/>
        <v>0.1125</v>
      </c>
      <c r="I15" s="1793">
        <f t="shared" si="23"/>
        <v>0.11375</v>
      </c>
      <c r="J15" s="1793">
        <f t="shared" si="23"/>
        <v>0.115</v>
      </c>
      <c r="K15" s="1793">
        <f t="shared" si="23"/>
        <v>0.11625000000000001</v>
      </c>
      <c r="L15" s="1793">
        <f t="shared" si="23"/>
        <v>0.11750000000000001</v>
      </c>
      <c r="M15" s="1793" t="s">
        <v>1033</v>
      </c>
      <c r="N15" s="1793">
        <f>L15+($O$15-$F$15)/($O$2-$F$2)</f>
        <v>0.11875000000000001</v>
      </c>
      <c r="O15" s="1791">
        <v>0.12</v>
      </c>
      <c r="R15" s="1811">
        <f>+Model!$A$151</f>
        <v>151</v>
      </c>
      <c r="S15" s="1827" t="s">
        <v>1036</v>
      </c>
      <c r="T15" s="1809" cm="1">
        <f t="array" ref="T15">INDEX(Model!$1:$1048576,Dashboard!$R15,MATCH(Dashboard!T$3,Model!$6:$6,FALSE))</f>
        <v>-36.517000000000074</v>
      </c>
      <c r="U15" s="1809" cm="1">
        <f t="array" ref="U15">INDEX(Model!$1:$1048576,Dashboard!$R15,MATCH(Dashboard!U$3,Model!$6:$6,FALSE))</f>
        <v>-171.99899999999985</v>
      </c>
      <c r="V15" s="1809" cm="1">
        <f t="array" ref="V15">INDEX(Model!$1:$1048576,Dashboard!$R15,MATCH(Dashboard!V$3,Model!$6:$6,FALSE))</f>
        <v>-0.70699999999999363</v>
      </c>
      <c r="W15" s="1809" cm="1">
        <f t="array" ref="W15">INDEX(Model!$1:$1048576,Dashboard!$R15,MATCH(Dashboard!W$3,Model!$6:$6,FALSE))</f>
        <v>83.325999999999055</v>
      </c>
      <c r="X15" s="1809" cm="1">
        <f t="array" ref="X15">INDEX(Model!$1:$1048576,Dashboard!$R15,MATCH(Dashboard!X$3,Model!$6:$6,FALSE))</f>
        <v>307.55213185260368</v>
      </c>
      <c r="Y15" s="1809" cm="1">
        <f t="array" ref="Y15">INDEX(Model!$1:$1048576,Dashboard!$R15,MATCH(Dashboard!Y$3,Model!$6:$6,FALSE))</f>
        <v>1050.8545955694285</v>
      </c>
      <c r="Z15" s="1809" cm="1">
        <f t="array" ref="Z15">INDEX(Model!$1:$1048576,Dashboard!$R15,MATCH(Dashboard!Z$3,Model!$6:$6,FALSE))</f>
        <v>2010.565287926373</v>
      </c>
    </row>
    <row r="16" spans="2:170" ht="15">
      <c r="C16" s="1790" t="s">
        <v>905</v>
      </c>
      <c r="D16" s="1789"/>
      <c r="E16" s="1789"/>
      <c r="F16" s="1788">
        <f t="shared" ref="F16:O16" si="24">+F15+$D$24</f>
        <v>0.14300000000000002</v>
      </c>
      <c r="G16" s="1788">
        <f t="shared" si="24"/>
        <v>0.14424999999999999</v>
      </c>
      <c r="H16" s="1788">
        <f t="shared" si="24"/>
        <v>0.14550000000000002</v>
      </c>
      <c r="I16" s="1788">
        <f t="shared" si="24"/>
        <v>0.14674999999999999</v>
      </c>
      <c r="J16" s="1788">
        <f t="shared" si="24"/>
        <v>0.14800000000000002</v>
      </c>
      <c r="K16" s="1788">
        <f t="shared" si="24"/>
        <v>0.14924999999999999</v>
      </c>
      <c r="L16" s="1788">
        <f t="shared" si="24"/>
        <v>0.15050000000000002</v>
      </c>
      <c r="M16" s="1788"/>
      <c r="N16" s="1788">
        <f t="shared" si="24"/>
        <v>0.15175</v>
      </c>
      <c r="O16" s="1788">
        <f t="shared" si="24"/>
        <v>0.153</v>
      </c>
      <c r="R16" s="1811"/>
      <c r="S16" s="1826" t="s">
        <v>1037</v>
      </c>
      <c r="T16" s="1792" cm="1">
        <f t="array" ref="T16">+T15/INDEX(Model!$1:$1048576,Dashboard!$R18,MATCH(Dashboard!T$3,Model!$6:$6,FALSE))</f>
        <v>-0.765336810582391</v>
      </c>
      <c r="U16" s="1792" cm="1">
        <f t="array" ref="U16">+U15/INDEX(Model!$1:$1048576,Dashboard!$R18,MATCH(Dashboard!U$3,Model!$6:$6,FALSE))</f>
        <v>-3.3138496926997729</v>
      </c>
      <c r="V16" s="1792" cm="1">
        <f t="array" ref="V16">+V15/INDEX(Model!$1:$1048576,Dashboard!$R18,MATCH(Dashboard!V$3,Model!$6:$6,FALSE))</f>
        <v>-1.3592675094387307E-2</v>
      </c>
      <c r="W16" s="1792" cm="1">
        <f t="array" ref="W16">+W15/INDEX(Model!$1:$1048576,Dashboard!$R18,MATCH(Dashboard!W$3,Model!$6:$6,FALSE))</f>
        <v>1.5837800583742401</v>
      </c>
      <c r="X16" s="1792">
        <f>+X15/E12</f>
        <v>6.1011651240695945</v>
      </c>
      <c r="Y16" s="1792">
        <f>+Y15/F12</f>
        <v>20.49819933806625</v>
      </c>
      <c r="Z16" s="1792">
        <f>+Z15/G12</f>
        <v>38.596162663465684</v>
      </c>
    </row>
    <row r="17" spans="3:26" ht="14.25">
      <c r="C17" s="1801" t="s">
        <v>906</v>
      </c>
      <c r="D17" s="1787"/>
      <c r="E17" s="1786"/>
      <c r="F17" s="1828">
        <f>1/(1+F16)^F2</f>
        <v>0.87489063867016625</v>
      </c>
      <c r="G17" s="1828">
        <f>1/(1+G16)^G2</f>
        <v>0.76376219519384503</v>
      </c>
      <c r="H17" s="1828">
        <f>1/(1+H16)^H2</f>
        <v>0.66529570450445419</v>
      </c>
      <c r="I17" s="1828">
        <f>1/(1+I16)^I2</f>
        <v>0.57826246714079377</v>
      </c>
      <c r="J17" s="1828">
        <f>1/(1+J16)^I2</f>
        <v>0.57574801291275768</v>
      </c>
      <c r="K17" s="1828">
        <f>1/(1+K16)^J2</f>
        <v>0.49880114058494501</v>
      </c>
      <c r="L17" s="1828">
        <f>1/(1+L16)^K2</f>
        <v>0.43120149903820748</v>
      </c>
      <c r="M17" s="1828"/>
      <c r="N17" s="1828">
        <f>1/(1+N16)^L2</f>
        <v>0.37195675783777704</v>
      </c>
      <c r="O17" s="1828">
        <f>1/(1+O16)^N2</f>
        <v>0.32015887235087015</v>
      </c>
      <c r="R17" s="1811">
        <f>+Model!$A$1241</f>
        <v>1241</v>
      </c>
      <c r="S17" s="1827" t="s">
        <v>1038</v>
      </c>
      <c r="T17" s="1809" cm="1">
        <f t="array" ref="T17">INDEX(Model!$1:$1048576,Dashboard!$R17,MATCH(Dashboard!T$3,Model!$6:$6,FALSE))</f>
        <v>336.7</v>
      </c>
      <c r="U17" s="1809" cm="1">
        <f t="array" ref="U17">INDEX(Model!$1:$1048576,Dashboard!$R17,MATCH(Dashboard!U$3,Model!$6:$6,FALSE))</f>
        <v>2081.9629999999997</v>
      </c>
      <c r="V17" s="1809" cm="1">
        <f t="array" ref="V17">INDEX(Model!$1:$1048576,Dashboard!$R17,MATCH(Dashboard!V$3,Model!$6:$6,FALSE))</f>
        <v>1651.5780000000004</v>
      </c>
      <c r="W17" s="1809" cm="1">
        <f t="array" ref="W17">INDEX(Model!$1:$1048576,Dashboard!$R17,MATCH(Dashboard!W$3,Model!$6:$6,FALSE))</f>
        <v>1531.6909999999989</v>
      </c>
      <c r="X17" s="1809" cm="1">
        <f t="array" ref="X17">INDEX(Model!$1:$1048576,Dashboard!$R17,MATCH(Dashboard!X$3,Model!$6:$6,FALSE))</f>
        <v>1831.5521318526016</v>
      </c>
      <c r="Y17" s="1809" cm="1">
        <f t="array" ref="Y17">INDEX(Model!$1:$1048576,Dashboard!$R17,MATCH(Dashboard!Y$3,Model!$6:$6,FALSE))</f>
        <v>2882.4067274220306</v>
      </c>
      <c r="Z17" s="1809" cm="1">
        <f t="array" ref="Z17">INDEX(Model!$1:$1048576,Dashboard!$R17,MATCH(Dashboard!Z$3,Model!$6:$6,FALSE))</f>
        <v>4892.9720153484031</v>
      </c>
    </row>
    <row r="18" spans="3:26" ht="15">
      <c r="C18" s="1785" t="s">
        <v>907</v>
      </c>
      <c r="D18" s="1784"/>
      <c r="E18" s="1783"/>
      <c r="F18" s="1783">
        <f t="shared" ref="F18:O18" si="25">F17*(F11+F10)</f>
        <v>5.5948716276080521</v>
      </c>
      <c r="G18" s="1783">
        <f t="shared" si="25"/>
        <v>23.697015600628813</v>
      </c>
      <c r="H18" s="1783">
        <f t="shared" si="25"/>
        <v>33.067011599314277</v>
      </c>
      <c r="I18" s="1783">
        <f t="shared" si="25"/>
        <v>37.328613862371348</v>
      </c>
      <c r="J18" s="1783">
        <f t="shared" si="25"/>
        <v>50.64988829222667</v>
      </c>
      <c r="K18" s="1783">
        <f t="shared" si="25"/>
        <v>55.824525180498263</v>
      </c>
      <c r="L18" s="1783">
        <f t="shared" si="25"/>
        <v>57.58283708367275</v>
      </c>
      <c r="M18" s="1783"/>
      <c r="N18" s="1783">
        <f t="shared" si="25"/>
        <v>55.553511065597199</v>
      </c>
      <c r="O18" s="1783">
        <f t="shared" si="25"/>
        <v>1736.5543958426022</v>
      </c>
      <c r="R18" s="1811">
        <f>+Model!$A$163</f>
        <v>163</v>
      </c>
      <c r="S18" s="1826" t="s">
        <v>1039</v>
      </c>
      <c r="T18" s="1792" cm="1">
        <f t="array" ref="T18">T17/INDEX(Model!$1:$1048576,Dashboard!$R18,MATCH(Dashboard!T$3,Model!$6:$6,FALSE))</f>
        <v>7.0566833015606569</v>
      </c>
      <c r="U18" s="1792" cm="1">
        <f t="array" ref="U18">U17/INDEX(Model!$1:$1048576,Dashboard!$R18,MATCH(Dashboard!U$3,Model!$6:$6,FALSE))</f>
        <v>40.112514885332487</v>
      </c>
      <c r="V18" s="1792" cm="1">
        <f t="array" ref="V18">V17/INDEX(Model!$1:$1048576,Dashboard!$R18,MATCH(Dashboard!V$3,Model!$6:$6,FALSE))</f>
        <v>31.752988892557582</v>
      </c>
      <c r="W18" s="1792" cm="1">
        <f t="array" ref="W18">W17/INDEX(Model!$1:$1048576,Dashboard!$R18,MATCH(Dashboard!W$3,Model!$6:$6,FALSE))</f>
        <v>29.112901872060629</v>
      </c>
      <c r="X18" s="1792">
        <f>+X17/$E$12</f>
        <v>36.334009205079767</v>
      </c>
      <c r="Y18" s="1792">
        <f t="shared" ref="Y18:Z18" si="26">+Y17/$E$12</f>
        <v>57.18067793189315</v>
      </c>
      <c r="Z18" s="1792">
        <f t="shared" si="26"/>
        <v>97.065918656676232</v>
      </c>
    </row>
    <row r="19" spans="3:26" ht="15">
      <c r="C19" s="1782" t="s">
        <v>908</v>
      </c>
      <c r="D19" s="1781"/>
      <c r="E19" s="1780">
        <f ca="1">-D27*(1+F16)^(D23/365)</f>
        <v>-693.27058193082678</v>
      </c>
      <c r="F19" s="1780">
        <f t="shared" ref="F19:O19" si="27">++(F10+F11)</f>
        <v>6.3949382703560032</v>
      </c>
      <c r="G19" s="1780">
        <f t="shared" si="27"/>
        <v>31.026693583091586</v>
      </c>
      <c r="H19" s="1780">
        <f t="shared" si="27"/>
        <v>49.702728238632261</v>
      </c>
      <c r="I19" s="1780">
        <f t="shared" si="27"/>
        <v>64.553063675292421</v>
      </c>
      <c r="J19" s="1780">
        <f t="shared" si="27"/>
        <v>87.972319758403714</v>
      </c>
      <c r="K19" s="1780">
        <f t="shared" si="27"/>
        <v>111.91739681074654</v>
      </c>
      <c r="L19" s="1780">
        <f t="shared" si="27"/>
        <v>133.54043808314893</v>
      </c>
      <c r="M19" s="1780"/>
      <c r="N19" s="1780">
        <f t="shared" si="27"/>
        <v>149.35475668874921</v>
      </c>
      <c r="O19" s="1780">
        <f t="shared" si="27"/>
        <v>5424.0395810098571</v>
      </c>
      <c r="R19" s="1811">
        <f>Model!$A$1413</f>
        <v>1413</v>
      </c>
      <c r="S19" s="1827" t="s">
        <v>250</v>
      </c>
      <c r="T19" s="1807" cm="1">
        <f t="array" ref="T19">INDEX(Model!$1:$1048576,Dashboard!$R19,MATCH(Dashboard!T$3,Model!$6:$6,FALSE))</f>
        <v>-0.11024349451076962</v>
      </c>
      <c r="U19" s="1807" cm="1">
        <f t="array" ref="U19">INDEX(Model!$1:$1048576,Dashboard!$R19,MATCH(Dashboard!U$3,Model!$6:$6,FALSE))</f>
        <v>-0.1422265110931121</v>
      </c>
      <c r="V19" s="1807" cm="1">
        <f t="array" ref="V19">INDEX(Model!$1:$1048576,Dashboard!$R19,MATCH(Dashboard!V$3,Model!$6:$6,FALSE))</f>
        <v>-3.7872893320308718E-4</v>
      </c>
      <c r="W19" s="1807" cm="1">
        <f t="array" ref="W19">INDEX(Model!$1:$1048576,Dashboard!$R19,MATCH(Dashboard!W$3,Model!$6:$6,FALSE))</f>
        <v>5.235247162586578E-2</v>
      </c>
      <c r="X19" s="1807" cm="1">
        <f t="array" ref="X19">INDEX(Model!$1:$1048576,Dashboard!$R19,MATCH(Dashboard!X$3,Model!$6:$6,FALSE))</f>
        <v>0.18289021625575574</v>
      </c>
      <c r="Y19" s="1807" cm="1">
        <f t="array" ref="Y19">INDEX(Model!$1:$1048576,Dashboard!$R19,MATCH(Dashboard!Y$3,Model!$6:$6,FALSE))</f>
        <v>0.44584801307796329</v>
      </c>
      <c r="Z19" s="1807" cm="1">
        <f t="array" ref="Z19">INDEX(Model!$1:$1048576,Dashboard!$R19,MATCH(Dashboard!Z$3,Model!$6:$6,FALSE))</f>
        <v>0.51716201986837018</v>
      </c>
    </row>
    <row r="20" spans="3:26" ht="15">
      <c r="C20" s="1779" t="s">
        <v>909</v>
      </c>
      <c r="D20" s="1784"/>
      <c r="E20" s="1778"/>
      <c r="F20" s="1777">
        <f t="shared" ref="F20:O20" si="28">+F4/F12</f>
        <v>20.498199338066254</v>
      </c>
      <c r="G20" s="1777">
        <f t="shared" si="28"/>
        <v>38.596162663465684</v>
      </c>
      <c r="H20" s="1777">
        <f t="shared" si="28"/>
        <v>57.726169803973619</v>
      </c>
      <c r="I20" s="1777">
        <f t="shared" si="28"/>
        <v>74.503522878736902</v>
      </c>
      <c r="J20" s="1777">
        <f t="shared" si="28"/>
        <v>97.711741131753371</v>
      </c>
      <c r="K20" s="1777">
        <f t="shared" si="28"/>
        <v>121.76590603982461</v>
      </c>
      <c r="L20" s="1777">
        <f t="shared" si="28"/>
        <v>143.77284720106164</v>
      </c>
      <c r="M20" s="1777"/>
      <c r="N20" s="1777">
        <f t="shared" si="28"/>
        <v>160.33189137264262</v>
      </c>
      <c r="O20" s="1777">
        <f t="shared" si="28"/>
        <v>168.26911371782293</v>
      </c>
      <c r="R20" s="1811">
        <f>Model!$A$1415</f>
        <v>1415</v>
      </c>
      <c r="S20" s="1827" t="s">
        <v>251</v>
      </c>
      <c r="T20" s="1807" cm="1">
        <f t="array" ref="T20">INDEX(Model!$1:$1048576,Dashboard!$R20,MATCH(Dashboard!T$3,Model!$6:$6,FALSE))</f>
        <v>-4.8581949297186594E-2</v>
      </c>
      <c r="U20" s="1807" cm="1">
        <f t="array" ref="U20">INDEX(Model!$1:$1048576,Dashboard!$R20,MATCH(Dashboard!U$3,Model!$6:$6,FALSE))</f>
        <v>-0.12818674161874807</v>
      </c>
      <c r="V20" s="1807" cm="1">
        <f t="array" ref="V20">INDEX(Model!$1:$1048576,Dashboard!$R20,MATCH(Dashboard!V$3,Model!$6:$6,FALSE))</f>
        <v>-4.7686755561077713E-4</v>
      </c>
      <c r="W20" s="1807" cm="1">
        <f t="array" ref="W20">INDEX(Model!$1:$1048576,Dashboard!$R20,MATCH(Dashboard!W$3,Model!$6:$6,FALSE))</f>
        <v>3.6182197856928909E-2</v>
      </c>
      <c r="X20" s="1807" cm="1">
        <f t="array" ref="X20">INDEX(Model!$1:$1048576,Dashboard!$R20,MATCH(Dashboard!X$3,Model!$6:$6,FALSE))</f>
        <v>7.2545527636775173E-2</v>
      </c>
      <c r="Y20" s="1807" cm="1">
        <f t="array" ref="Y20">INDEX(Model!$1:$1048576,Dashboard!$R20,MATCH(Dashboard!Y$3,Model!$6:$6,FALSE))</f>
        <v>0.17963135303573066</v>
      </c>
      <c r="Z20" s="1807" cm="1">
        <f t="array" ref="Z20">INDEX(Model!$1:$1048576,Dashboard!$R20,MATCH(Dashboard!Z$3,Model!$6:$6,FALSE))</f>
        <v>0.26322438038846507</v>
      </c>
    </row>
    <row r="21" spans="3:26" ht="14.25">
      <c r="C21" s="1776"/>
      <c r="D21" s="1776"/>
      <c r="E21" s="1776"/>
      <c r="F21" s="1776"/>
      <c r="G21" s="1776"/>
      <c r="H21" s="1776"/>
      <c r="I21" s="1776"/>
      <c r="J21" s="1776"/>
    </row>
    <row r="22" spans="3:26" ht="14.25">
      <c r="C22" s="1775" t="s">
        <v>910</v>
      </c>
      <c r="D22" s="1439">
        <f ca="1">TODAY()</f>
        <v>44737</v>
      </c>
      <c r="E22" s="1774"/>
      <c r="F22" s="1776"/>
      <c r="G22" s="1776"/>
      <c r="H22" s="1773" t="s">
        <v>171</v>
      </c>
      <c r="I22" s="1772">
        <f>+Q4</f>
        <v>0.39651286896554211</v>
      </c>
      <c r="J22" s="1771">
        <f t="shared" ref="J22:L24" si="29">I22-($I22-$O22)/($O$2-$I$2)</f>
        <v>0.32921029517243372</v>
      </c>
      <c r="K22" s="1771">
        <f t="shared" si="29"/>
        <v>0.26190772137932528</v>
      </c>
      <c r="L22" s="1771">
        <f t="shared" si="29"/>
        <v>0.19460514758621686</v>
      </c>
      <c r="M22" s="1771"/>
      <c r="N22" s="1771">
        <f>L22-($I22-$O22)/($O$2-$I$2)</f>
        <v>0.12730257379310844</v>
      </c>
      <c r="O22" s="1598">
        <v>0.06</v>
      </c>
    </row>
    <row r="23" spans="3:26" ht="15">
      <c r="C23" s="1775" t="s">
        <v>911</v>
      </c>
      <c r="D23" s="1440">
        <f ca="1">365-(DATE(YEAR(D22),12,31)-D22)</f>
        <v>176</v>
      </c>
      <c r="E23" s="1776"/>
      <c r="F23" s="1776"/>
      <c r="G23" s="1776"/>
      <c r="H23" s="1815" t="s">
        <v>42</v>
      </c>
      <c r="I23" s="1772">
        <f>+Q5</f>
        <v>0.1447336672940637</v>
      </c>
      <c r="J23" s="1771">
        <f t="shared" si="29"/>
        <v>0.12178693383525097</v>
      </c>
      <c r="K23" s="1771">
        <f t="shared" si="29"/>
        <v>9.8840200376438231E-2</v>
      </c>
      <c r="L23" s="1771">
        <f t="shared" si="29"/>
        <v>7.5893466917625496E-2</v>
      </c>
      <c r="M23" s="1771"/>
      <c r="N23" s="1771">
        <f>L23-($I23-$O23)/($O$2-$I$2)</f>
        <v>5.2946733458812754E-2</v>
      </c>
      <c r="O23" s="1598">
        <v>0.03</v>
      </c>
      <c r="S23" s="1813" t="s">
        <v>1040</v>
      </c>
      <c r="T23" s="1812" t="s">
        <v>833</v>
      </c>
      <c r="U23" s="1812" t="s">
        <v>412</v>
      </c>
      <c r="V23" s="1812" t="s">
        <v>413</v>
      </c>
      <c r="W23" s="1812" t="s">
        <v>414</v>
      </c>
      <c r="X23"/>
      <c r="Y23"/>
      <c r="Z23"/>
    </row>
    <row r="24" spans="3:26" ht="14.25">
      <c r="C24" s="1776" t="s">
        <v>912</v>
      </c>
      <c r="D24" s="1770">
        <v>3.3000000000000002E-2</v>
      </c>
      <c r="E24" s="1776"/>
      <c r="F24" s="1776"/>
      <c r="G24" s="1776"/>
      <c r="H24" s="1815" t="s">
        <v>5</v>
      </c>
      <c r="I24" s="1772">
        <f>+Q6</f>
        <v>6.1346520316586731E-2</v>
      </c>
      <c r="J24" s="1771">
        <f t="shared" si="29"/>
        <v>5.7077216253269385E-2</v>
      </c>
      <c r="K24" s="1771">
        <f t="shared" si="29"/>
        <v>5.2807912189952039E-2</v>
      </c>
      <c r="L24" s="1771">
        <f t="shared" si="29"/>
        <v>4.8538608126634693E-2</v>
      </c>
      <c r="M24" s="1771"/>
      <c r="N24" s="1771">
        <f>L24-($I24-$O24)/($O$2-$I$2)</f>
        <v>4.4269304063317347E-2</v>
      </c>
      <c r="O24" s="1598">
        <v>0.04</v>
      </c>
      <c r="R24" s="1811">
        <f>+Model!$A$192</f>
        <v>192</v>
      </c>
      <c r="S24" s="1827" t="s">
        <v>1041</v>
      </c>
      <c r="T24" s="1809" cm="1">
        <f t="array" ref="T24">INDEX(Model!$1:$1048576,Dashboard!$R24,MATCH(Dashboard!T$23,Model!$6:$6,FALSE))</f>
        <v>7665</v>
      </c>
      <c r="U24" s="1809" cm="1">
        <f t="array" ref="U24">INDEX(Model!$1:$1048576,Dashboard!$R24,MATCH(Dashboard!U$23,Model!$6:$6,FALSE))</f>
        <v>9260.2990422722414</v>
      </c>
      <c r="V24" s="1809" cm="1">
        <f t="array" ref="V24">INDEX(Model!$1:$1048576,Dashboard!$R24,MATCH(Dashboard!V$23,Model!$6:$6,FALSE))</f>
        <v>9600.8365317998705</v>
      </c>
      <c r="W24" s="1809" cm="1">
        <f t="array" ref="W24">INDEX(Model!$1:$1048576,Dashboard!$R24,MATCH(Dashboard!W$23,Model!$6:$6,FALSE))</f>
        <v>10454.275909061314</v>
      </c>
      <c r="X24"/>
      <c r="Y24"/>
      <c r="Z24"/>
    </row>
    <row r="25" spans="3:26" ht="14.25">
      <c r="C25" s="1776" t="s">
        <v>913</v>
      </c>
      <c r="D25" s="1831">
        <f>SUMPRODUCT(F16:O16,F9:O9)/SUM(F9:O9)</f>
        <v>0.14990986464156447</v>
      </c>
      <c r="E25" s="1776"/>
      <c r="F25" s="1776"/>
      <c r="G25" s="1776"/>
      <c r="H25" s="1776"/>
      <c r="I25" s="1776"/>
      <c r="J25" s="1776"/>
      <c r="S25" s="1765" t="s">
        <v>1043</v>
      </c>
      <c r="U25" s="1584">
        <f>+U24/T24-1</f>
        <v>0.20812772893310383</v>
      </c>
      <c r="V25" s="1584">
        <f t="shared" ref="V25" si="30">+V24/U24-1</f>
        <v>3.6773919284151857E-2</v>
      </c>
      <c r="W25" s="1584">
        <f t="shared" ref="W25" si="31">+W24/V24-1</f>
        <v>8.8892189179003767E-2</v>
      </c>
      <c r="X25"/>
      <c r="Y25"/>
      <c r="Z25"/>
    </row>
    <row r="26" spans="3:26" ht="14.25">
      <c r="C26" s="1769" t="s">
        <v>914</v>
      </c>
      <c r="D26" s="1768">
        <f>SUM(F18:O18)</f>
        <v>2055.8526701545197</v>
      </c>
      <c r="E26" s="1776"/>
      <c r="F26" s="1776"/>
      <c r="G26" s="1776"/>
      <c r="H26" s="1776"/>
      <c r="I26" s="1776"/>
      <c r="J26" s="1776"/>
      <c r="R26" s="1811">
        <f>Model!$A$337</f>
        <v>337</v>
      </c>
      <c r="S26" s="1827" t="s">
        <v>1034</v>
      </c>
      <c r="T26" s="1809"/>
      <c r="U26" s="1807" cm="1">
        <f t="array" ref="U26">INDEX(Model!$1:$1048576,Dashboard!$R26,MATCH(Dashboard!U$3,Model!$6:$6,FALSE))</f>
        <v>9.6191771387747815E-2</v>
      </c>
      <c r="V26" s="1807" cm="1">
        <f t="array" ref="V26">INDEX(Model!$1:$1048576,Dashboard!$R26,MATCH(Dashboard!V$3,Model!$6:$6,FALSE))</f>
        <v>0.12232267830092658</v>
      </c>
      <c r="W26" s="1807" cm="1">
        <f t="array" ref="W26">INDEX(Model!$1:$1048576,Dashboard!$R26,MATCH(Dashboard!W$3,Model!$6:$6,FALSE))</f>
        <v>0.16350098233213059</v>
      </c>
      <c r="X26"/>
      <c r="Y26"/>
      <c r="Z26"/>
    </row>
    <row r="27" spans="3:26" ht="14.25">
      <c r="C27" s="1769" t="s">
        <v>915</v>
      </c>
      <c r="D27" s="1767">
        <v>650</v>
      </c>
      <c r="E27" s="1776"/>
      <c r="F27" s="1776"/>
      <c r="G27" s="1776"/>
      <c r="H27" s="1776"/>
      <c r="I27" s="1776"/>
      <c r="J27" s="1776"/>
      <c r="R27" s="1811">
        <f>+Model!$A$196</f>
        <v>196</v>
      </c>
      <c r="S27" s="1827" t="s">
        <v>1042</v>
      </c>
      <c r="T27" s="1809" cm="1">
        <f t="array" ref="T27">INDEX(Model!$1:$1048576,Dashboard!$R27,MATCH(Dashboard!T$23,Model!$6:$6,FALSE))</f>
        <v>25319</v>
      </c>
      <c r="U27" s="1809" cm="1">
        <f t="array" ref="U27">INDEX(Model!$1:$1048576,Dashboard!$R27,MATCH(Dashboard!U$23,Model!$6:$6,FALSE))</f>
        <v>30198.332253075154</v>
      </c>
      <c r="V27" s="1809" cm="1">
        <f t="array" ref="V27">INDEX(Model!$1:$1048576,Dashboard!$R27,MATCH(Dashboard!V$23,Model!$6:$6,FALSE))</f>
        <v>33764.244783641545</v>
      </c>
      <c r="W27" s="1809" cm="1">
        <f t="array" ref="W27">INDEX(Model!$1:$1048576,Dashboard!$R27,MATCH(Dashboard!W$23,Model!$6:$6,FALSE))</f>
        <v>36409.161965613865</v>
      </c>
      <c r="X27"/>
      <c r="Y27"/>
      <c r="Z27"/>
    </row>
    <row r="28" spans="3:26" ht="14.25">
      <c r="C28" s="1769" t="s">
        <v>908</v>
      </c>
      <c r="D28" s="1831">
        <f ca="1">IRR(E19:O19)</f>
        <v>0.29364352099202318</v>
      </c>
      <c r="E28" s="1776"/>
      <c r="F28" s="1776"/>
      <c r="G28" s="1776"/>
      <c r="H28" s="1776"/>
      <c r="I28" s="1776"/>
      <c r="J28" s="1776"/>
      <c r="S28" s="1765" t="s">
        <v>1043</v>
      </c>
      <c r="U28" s="1584">
        <f>+U27/T27-1</f>
        <v>0.19271425621371918</v>
      </c>
      <c r="V28" s="1584">
        <f t="shared" ref="V28" si="32">+V27/U27-1</f>
        <v>0.11808309481074963</v>
      </c>
      <c r="W28" s="1584">
        <f t="shared" ref="W28" si="33">+W27/V27-1</f>
        <v>7.8334853894133527E-2</v>
      </c>
      <c r="X28"/>
      <c r="Y28"/>
      <c r="Z28"/>
    </row>
    <row r="29" spans="3:26" ht="14.25">
      <c r="C29" s="1776" t="s">
        <v>916</v>
      </c>
      <c r="D29" s="1766">
        <f ca="1">+(D27/F20)/((1+F15)^(1-365/D23))</f>
        <v>35.4705843564726</v>
      </c>
      <c r="E29" s="1776"/>
      <c r="F29" s="1776"/>
      <c r="G29" s="1776"/>
      <c r="H29" s="1776"/>
      <c r="I29" s="1776"/>
      <c r="J29" s="1776"/>
      <c r="R29" s="1811">
        <f>Model!$A$340</f>
        <v>340</v>
      </c>
      <c r="S29" s="1827" t="s">
        <v>1034</v>
      </c>
      <c r="T29" s="1809"/>
      <c r="U29" s="1807" cm="1">
        <f t="array" ref="U29">INDEX(Model!$1:$1048576,Dashboard!$R29,MATCH(Dashboard!U$23,Model!$6:$6,FALSE))</f>
        <v>3.5075766560778432E-2</v>
      </c>
      <c r="V29" s="1807" cm="1">
        <f t="array" ref="V29">INDEX(Model!$1:$1048576,Dashboard!$R29,MATCH(Dashboard!V$23,Model!$6:$6,FALSE))</f>
        <v>3.5508293992024695E-2</v>
      </c>
      <c r="W29" s="1807" cm="1">
        <f t="array" ref="W29">INDEX(Model!$1:$1048576,Dashboard!$R29,MATCH(Dashboard!W$23,Model!$6:$6,FALSE))</f>
        <v>3.5753188802031127E-2</v>
      </c>
      <c r="X29"/>
      <c r="Y29"/>
      <c r="Z29"/>
    </row>
    <row r="30" spans="3:26" ht="14.25">
      <c r="C30" s="1769" t="s">
        <v>917</v>
      </c>
      <c r="D30" s="1766">
        <f ca="1">+(D26/F20)/((1+F15)^(1-365/D23))</f>
        <v>112.18814701722359</v>
      </c>
      <c r="E30" s="1776"/>
      <c r="F30" s="1776"/>
      <c r="G30" s="1776"/>
      <c r="H30" s="1776"/>
      <c r="I30" s="1776"/>
      <c r="J30" s="1776"/>
      <c r="R30" s="1811">
        <f>+Model!$A$19</f>
        <v>19</v>
      </c>
      <c r="S30" s="1827" t="s">
        <v>285</v>
      </c>
      <c r="T30" s="1809" cm="1">
        <f t="array" ref="T30">INDEX(Model!$1:$1048576,Dashboard!$R30,MATCH(Dashboard!T$23,Model!$6:$6,FALSE))</f>
        <v>2248</v>
      </c>
      <c r="U30" s="1809" cm="1">
        <f t="array" ref="U30">INDEX(Model!$1:$1048576,Dashboard!$R30,MATCH(Dashboard!U$23,Model!$6:$6,FALSE))</f>
        <v>2603.9210070375802</v>
      </c>
      <c r="V30" s="1809" cm="1">
        <f t="array" ref="V30">INDEX(Model!$1:$1048576,Dashboard!$R30,MATCH(Dashboard!V$23,Model!$6:$6,FALSE))</f>
        <v>2832.3343379845178</v>
      </c>
      <c r="W30" s="1809" cm="1">
        <f t="array" ref="W30">INDEX(Model!$1:$1048576,Dashboard!$R30,MATCH(Dashboard!W$23,Model!$6:$6,FALSE))</f>
        <v>3079.2470914916803</v>
      </c>
      <c r="X30"/>
      <c r="Y30"/>
      <c r="Z30"/>
    </row>
    <row r="31" spans="3:26" ht="14.25">
      <c r="E31" s="1776"/>
      <c r="F31" s="1776"/>
      <c r="G31" s="1776"/>
      <c r="H31" s="1776"/>
      <c r="I31" s="1776"/>
      <c r="J31" s="1776"/>
      <c r="S31" s="1765" t="s">
        <v>1043</v>
      </c>
      <c r="U31" s="1584">
        <f>+U30/T30-1</f>
        <v>0.15832785010568506</v>
      </c>
      <c r="V31" s="1584">
        <f t="shared" ref="V31" si="34">+V30/U30-1</f>
        <v>8.771899390557869E-2</v>
      </c>
      <c r="W31" s="1584">
        <f t="shared" ref="W31" si="35">+W30/V30-1</f>
        <v>8.7176414943606284E-2</v>
      </c>
      <c r="X31"/>
      <c r="Y31"/>
      <c r="Z31"/>
    </row>
    <row r="32" spans="3:26" ht="14.25">
      <c r="C32" s="1776"/>
      <c r="D32" s="1776"/>
      <c r="E32" s="1776"/>
      <c r="F32" s="1776"/>
      <c r="G32" s="1776"/>
      <c r="R32" s="1811">
        <f>+Model!$A$115</f>
        <v>115</v>
      </c>
      <c r="S32" s="1827" t="s">
        <v>1035</v>
      </c>
      <c r="T32" s="1809" cm="1">
        <f t="array" ref="T32">INDEX(Model!$1:$1048576,Dashboard!$R32,MATCH(Dashboard!T$23,Model!$6:$6,FALSE))</f>
        <v>139</v>
      </c>
      <c r="U32" s="1809" cm="1">
        <f t="array" ref="U32">INDEX(Model!$1:$1048576,Dashboard!$R32,MATCH(Dashboard!U$23,Model!$6:$6,FALSE))</f>
        <v>168.22695127514999</v>
      </c>
      <c r="V32" s="1809" cm="1">
        <f t="array" ref="V32">INDEX(Model!$1:$1048576,Dashboard!$R32,MATCH(Dashboard!V$23,Model!$6:$6,FALSE))</f>
        <v>199.08077381327826</v>
      </c>
      <c r="W32" s="1809" cm="1">
        <f t="array" ref="W32">INDEX(Model!$1:$1048576,Dashboard!$R32,MATCH(Dashboard!W$23,Model!$6:$6,FALSE))</f>
        <v>91.734241368668791</v>
      </c>
      <c r="X32"/>
      <c r="Y32"/>
      <c r="Z32"/>
    </row>
    <row r="33" spans="18:26" ht="14.25">
      <c r="R33" s="1811">
        <f>+Model!$A$145</f>
        <v>145</v>
      </c>
      <c r="S33" s="1827" t="s">
        <v>543</v>
      </c>
      <c r="T33" s="1809" cm="1">
        <f t="array" ref="T33">INDEX(Model!$1:$1048576,Dashboard!$R33,MATCH(Dashboard!T$23,Model!$6:$6,FALSE))</f>
        <v>111</v>
      </c>
      <c r="U33" s="1809" cm="1">
        <f t="array" ref="U33">INDEX(Model!$1:$1048576,Dashboard!$R33,MATCH(Dashboard!U$23,Model!$6:$6,FALSE))</f>
        <v>139.86160006931158</v>
      </c>
      <c r="V33" s="1809" cm="1">
        <f t="array" ref="V33">INDEX(Model!$1:$1048576,Dashboard!$R33,MATCH(Dashboard!V$23,Model!$6:$6,FALSE))</f>
        <v>169.53066302911861</v>
      </c>
      <c r="W33" s="1809" cm="1">
        <f t="array" ref="W33">INDEX(Model!$1:$1048576,Dashboard!$R33,MATCH(Dashboard!W$23,Model!$6:$6,FALSE))</f>
        <v>63.764862828649314</v>
      </c>
      <c r="X33"/>
      <c r="Y33"/>
      <c r="Z33"/>
    </row>
    <row r="34" spans="18:26">
      <c r="R34" s="248"/>
      <c r="S34" s="1765" t="s">
        <v>1043</v>
      </c>
      <c r="U34" s="1584">
        <f>+U33/T33-1</f>
        <v>0.26001441503884304</v>
      </c>
      <c r="V34" s="1584">
        <f t="shared" ref="V34" si="36">+V33/U33-1</f>
        <v>0.21213158540374089</v>
      </c>
      <c r="W34" s="1584">
        <f t="shared" ref="W34" si="37">+W33/V33-1</f>
        <v>-0.62387416123243122</v>
      </c>
      <c r="X34"/>
      <c r="Y34"/>
      <c r="Z34"/>
    </row>
    <row r="35" spans="18:26" ht="14.25">
      <c r="R35" s="1811">
        <f>+Model!$A$151</f>
        <v>151</v>
      </c>
      <c r="S35" s="1827" t="s">
        <v>1036</v>
      </c>
      <c r="T35" s="1809" cm="1">
        <f t="array" ref="T35">INDEX(Model!$1:$1048576,Dashboard!$R35,MATCH(Dashboard!T$23,Model!$6:$6,FALSE))</f>
        <v>65</v>
      </c>
      <c r="U35" s="1809" cm="1">
        <f t="array" ref="U35">INDEX(Model!$1:$1048576,Dashboard!$R35,MATCH(Dashboard!U$23,Model!$6:$6,FALSE))</f>
        <v>90.910040045052526</v>
      </c>
      <c r="V35" s="1809" cm="1">
        <f t="array" ref="V35">INDEX(Model!$1:$1048576,Dashboard!$R35,MATCH(Dashboard!V$23,Model!$6:$6,FALSE))</f>
        <v>110.19493096892711</v>
      </c>
      <c r="W35" s="1809" cm="1">
        <f t="array" ref="W35">INDEX(Model!$1:$1048576,Dashboard!$R35,MATCH(Dashboard!W$23,Model!$6:$6,FALSE))</f>
        <v>41.447160838622054</v>
      </c>
      <c r="X35"/>
      <c r="Y35"/>
      <c r="Z35"/>
    </row>
    <row r="36" spans="18:26" ht="14.25">
      <c r="R36" s="1811"/>
      <c r="S36" s="1826" t="s">
        <v>1037</v>
      </c>
      <c r="T36" s="1792" cm="1">
        <f t="array" ref="T36">+T35/INDEX(Model!$1:$1048576,Dashboard!$R38,MATCH(Dashboard!T$3,Model!$6:$6,FALSE))</f>
        <v>1.3622940736603586</v>
      </c>
      <c r="U36" s="1792" cm="1">
        <f t="array" ref="U36">+U35/INDEX(Model!$1:$1048576,Dashboard!$R38,MATCH(Dashboard!U$3,Model!$6:$6,FALSE))</f>
        <v>1.7515346500073932</v>
      </c>
      <c r="V36" s="1792" cm="1">
        <f t="array" ref="V36">+V35/INDEX(Model!$1:$1048576,Dashboard!$R38,MATCH(Dashboard!V$3,Model!$6:$6,FALSE))</f>
        <v>2.1185910802108596</v>
      </c>
      <c r="W36" s="1792" cm="1">
        <f t="array" ref="W36">+W35/INDEX(Model!$1:$1048576,Dashboard!$R38,MATCH(Dashboard!W$3,Model!$6:$6,FALSE))</f>
        <v>0.78778756705518205</v>
      </c>
      <c r="X36"/>
      <c r="Y36"/>
      <c r="Z36"/>
    </row>
    <row r="37" spans="18:26" ht="14.25">
      <c r="R37" s="1811">
        <f>+Model!$A$1241</f>
        <v>1241</v>
      </c>
      <c r="S37" s="1827" t="s">
        <v>1038</v>
      </c>
      <c r="T37" s="1809" cm="1">
        <f t="array" ref="T37">INDEX(Model!$1:$1048576,Dashboard!$R37,MATCH(Dashboard!T$23,Model!$6:$6,FALSE))</f>
        <v>1589</v>
      </c>
      <c r="U37" s="1809" cm="1">
        <f t="array" ref="U37">INDEX(Model!$1:$1048576,Dashboard!$R37,MATCH(Dashboard!U$23,Model!$6:$6,FALSE))</f>
        <v>1679.9100400450525</v>
      </c>
      <c r="V37" s="1809" cm="1">
        <f t="array" ref="V37">INDEX(Model!$1:$1048576,Dashboard!$R37,MATCH(Dashboard!V$23,Model!$6:$6,FALSE))</f>
        <v>1790.1049710139796</v>
      </c>
      <c r="W37" s="1809" cm="1">
        <f t="array" ref="W37">INDEX(Model!$1:$1048576,Dashboard!$R37,MATCH(Dashboard!W$23,Model!$6:$6,FALSE))</f>
        <v>1831.5521318526016</v>
      </c>
      <c r="X37"/>
      <c r="Y37"/>
      <c r="Z37"/>
    </row>
    <row r="38" spans="18:26" ht="14.25">
      <c r="R38" s="1811">
        <f>+Model!$A$163</f>
        <v>163</v>
      </c>
      <c r="S38" s="1826" t="s">
        <v>1039</v>
      </c>
      <c r="T38" s="1792" cm="1">
        <f t="array" ref="T38">T37/INDEX(Model!$1:$1048576,Dashboard!$R38,MATCH(Dashboard!T$3,Model!$6:$6,FALSE))</f>
        <v>33.302850508404767</v>
      </c>
      <c r="U38" s="1792" cm="1">
        <f t="array" ref="U38">U37/INDEX(Model!$1:$1048576,Dashboard!$R38,MATCH(Dashboard!U$3,Model!$6:$6,FALSE))</f>
        <v>32.366289164277497</v>
      </c>
      <c r="V38" s="1792" cm="1">
        <f t="array" ref="V38">V37/INDEX(Model!$1:$1048576,Dashboard!$R38,MATCH(Dashboard!V$3,Model!$6:$6,FALSE))</f>
        <v>34.416287490581119</v>
      </c>
      <c r="W38" s="1792" cm="1">
        <f t="array" ref="W38">W37/INDEX(Model!$1:$1048576,Dashboard!$R38,MATCH(Dashboard!W$3,Model!$6:$6,FALSE))</f>
        <v>34.812372396383005</v>
      </c>
      <c r="X38"/>
      <c r="Y38"/>
      <c r="Z38"/>
    </row>
    <row r="39" spans="18:26" ht="14.25">
      <c r="R39" s="1811"/>
      <c r="S39" s="1827"/>
      <c r="T39" s="1807"/>
      <c r="U39" s="1807"/>
      <c r="V39" s="1807"/>
      <c r="W39" s="1807"/>
      <c r="X39" s="1807"/>
      <c r="Y39" s="1807"/>
      <c r="Z39" s="1807"/>
    </row>
    <row r="40" spans="18:26" ht="14.25">
      <c r="R40" s="1811"/>
      <c r="S40" s="1827"/>
      <c r="T40" s="1807"/>
      <c r="U40" s="1807"/>
      <c r="V40" s="1807"/>
      <c r="W40" s="1807"/>
      <c r="X40" s="1807"/>
      <c r="Y40" s="1807"/>
      <c r="Z40" s="1807"/>
    </row>
  </sheetData>
  <pageMargins left="0.7" right="0.7" top="0.75" bottom="0.75" header="0.3" footer="0.3"/>
  <pageSetup paperSize="9" orientation="portrait" horizontalDpi="0" verticalDpi="0" r:id="rId1"/>
  <ignoredErrors>
    <ignoredError sqref="U37:W37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DS1793"/>
  <sheetViews>
    <sheetView showGridLines="0" zoomScale="80" zoomScaleNormal="80" workbookViewId="0">
      <pane xSplit="4" ySplit="6" topLeftCell="CR1125" activePane="bottomRight" state="frozen"/>
      <selection activeCell="O47" sqref="O47"/>
      <selection pane="topRight" activeCell="O47" sqref="O47"/>
      <selection pane="bottomLeft" activeCell="O47" sqref="O47"/>
      <selection pane="bottomRight" activeCell="O47" sqref="O47"/>
    </sheetView>
  </sheetViews>
  <sheetFormatPr defaultColWidth="16" defaultRowHeight="12" outlineLevelRow="2" outlineLevelCol="2"/>
  <cols>
    <col min="1" max="1" width="7.85546875" style="157" bestFit="1" customWidth="1"/>
    <col min="2" max="2" width="3.85546875" style="1318" customWidth="1"/>
    <col min="3" max="3" width="41" style="155" customWidth="1"/>
    <col min="4" max="4" width="2" style="197" customWidth="1"/>
    <col min="5" max="5" width="1.28515625" style="157" hidden="1" customWidth="1" outlineLevel="1" collapsed="1"/>
    <col min="6" max="12" width="10.5703125" style="158" hidden="1" customWidth="1" outlineLevel="1"/>
    <col min="13" max="13" width="10.7109375" style="158" hidden="1" customWidth="1" outlineLevel="1" collapsed="1"/>
    <col min="14" max="14" width="11.140625" style="158" hidden="1" customWidth="1" outlineLevel="1"/>
    <col min="15" max="16" width="11.140625" style="198" hidden="1" customWidth="1" outlineLevel="1"/>
    <col min="17" max="17" width="11.140625" style="198" customWidth="1" collapsed="1"/>
    <col min="18" max="18" width="11.28515625" style="198" customWidth="1"/>
    <col min="19" max="20" width="11.140625" style="198" customWidth="1"/>
    <col min="21" max="26" width="11.140625" style="1760" customWidth="1"/>
    <col min="27" max="27" width="11.5703125" style="150" customWidth="1"/>
    <col min="28" max="31" width="11.140625" style="158" hidden="1" customWidth="1" outlineLevel="2"/>
    <col min="32" max="47" width="11.140625" style="198" hidden="1" customWidth="1" outlineLevel="2"/>
    <col min="48" max="63" width="11.140625" style="198" hidden="1" customWidth="1" outlineLevel="1"/>
    <col min="64" max="64" width="11.140625" style="198" hidden="1" customWidth="1" outlineLevel="1" collapsed="1"/>
    <col min="65" max="71" width="11.140625" style="198" hidden="1" customWidth="1" outlineLevel="1"/>
    <col min="72" max="72" width="11.140625" style="198" hidden="1" customWidth="1" outlineLevel="1" collapsed="1"/>
    <col min="73" max="74" width="11.140625" style="198" hidden="1" customWidth="1" outlineLevel="1"/>
    <col min="75" max="76" width="11.140625" style="198" hidden="1" customWidth="1" outlineLevel="1" collapsed="1"/>
    <col min="77" max="79" width="11.140625" style="198" hidden="1" customWidth="1" outlineLevel="1"/>
    <col min="80" max="80" width="11.140625" style="198" customWidth="1" collapsed="1"/>
    <col min="81" max="83" width="11.140625" style="198" customWidth="1"/>
    <col min="84" max="84" width="11" style="198" customWidth="1"/>
    <col min="85" max="87" width="11.140625" style="198" customWidth="1"/>
    <col min="88" max="88" width="11.28515625" style="198" customWidth="1"/>
    <col min="89" max="119" width="11.140625" style="198" customWidth="1"/>
    <col min="120" max="16384" width="16" style="157"/>
  </cols>
  <sheetData>
    <row r="1" spans="2:119" s="138" customFormat="1">
      <c r="B1" s="1318"/>
      <c r="C1" s="134"/>
      <c r="D1" s="135"/>
      <c r="E1" s="136"/>
      <c r="F1" s="137">
        <v>39447</v>
      </c>
      <c r="G1" s="137">
        <v>39813</v>
      </c>
      <c r="H1" s="137">
        <v>40178</v>
      </c>
      <c r="I1" s="137">
        <v>40543</v>
      </c>
      <c r="J1" s="137">
        <v>40908</v>
      </c>
      <c r="K1" s="137">
        <v>41274</v>
      </c>
      <c r="L1" s="137">
        <v>41639</v>
      </c>
      <c r="M1" s="137">
        <v>42004</v>
      </c>
      <c r="N1" s="137">
        <v>42369</v>
      </c>
      <c r="O1" s="137">
        <v>42735</v>
      </c>
      <c r="P1" s="137">
        <v>43100</v>
      </c>
      <c r="Q1" s="137">
        <v>43465</v>
      </c>
      <c r="R1" s="137">
        <v>43830</v>
      </c>
      <c r="S1" s="137">
        <v>44196</v>
      </c>
      <c r="T1" s="137">
        <v>44561</v>
      </c>
      <c r="U1" s="1640">
        <v>44926</v>
      </c>
      <c r="V1" s="1640">
        <v>45291</v>
      </c>
      <c r="W1" s="1640">
        <v>45657</v>
      </c>
      <c r="X1" s="1640">
        <v>46022</v>
      </c>
      <c r="Y1" s="1640">
        <v>46387</v>
      </c>
      <c r="Z1" s="1640">
        <v>46752</v>
      </c>
      <c r="AB1" s="137">
        <v>38412</v>
      </c>
      <c r="AC1" s="137">
        <v>38533</v>
      </c>
      <c r="AD1" s="137">
        <v>38625</v>
      </c>
      <c r="AE1" s="137">
        <v>38717</v>
      </c>
      <c r="AF1" s="137">
        <v>38807</v>
      </c>
      <c r="AG1" s="137">
        <v>38898</v>
      </c>
      <c r="AH1" s="137">
        <v>38990</v>
      </c>
      <c r="AI1" s="137">
        <v>39082</v>
      </c>
      <c r="AJ1" s="137">
        <v>39172</v>
      </c>
      <c r="AK1" s="137">
        <v>39263</v>
      </c>
      <c r="AL1" s="137">
        <v>39355</v>
      </c>
      <c r="AM1" s="137">
        <v>39447</v>
      </c>
      <c r="AN1" s="137">
        <v>39538</v>
      </c>
      <c r="AO1" s="137">
        <v>39629</v>
      </c>
      <c r="AP1" s="137">
        <v>39721</v>
      </c>
      <c r="AQ1" s="137">
        <v>39813</v>
      </c>
      <c r="AR1" s="137">
        <v>39903</v>
      </c>
      <c r="AS1" s="137">
        <v>39994</v>
      </c>
      <c r="AT1" s="137">
        <v>40086</v>
      </c>
      <c r="AU1" s="137">
        <v>40178</v>
      </c>
      <c r="AV1" s="137">
        <v>40268</v>
      </c>
      <c r="AW1" s="137">
        <v>40359</v>
      </c>
      <c r="AX1" s="137">
        <v>40451</v>
      </c>
      <c r="AY1" s="137">
        <v>40543</v>
      </c>
      <c r="AZ1" s="137">
        <v>40633</v>
      </c>
      <c r="BA1" s="137">
        <v>40724</v>
      </c>
      <c r="BB1" s="137">
        <v>40816</v>
      </c>
      <c r="BC1" s="137">
        <v>40908</v>
      </c>
      <c r="BD1" s="137">
        <v>40999</v>
      </c>
      <c r="BE1" s="137">
        <v>41090</v>
      </c>
      <c r="BF1" s="137">
        <v>41182</v>
      </c>
      <c r="BG1" s="137">
        <v>41274</v>
      </c>
      <c r="BH1" s="137">
        <v>41364</v>
      </c>
      <c r="BI1" s="137">
        <v>41455</v>
      </c>
      <c r="BJ1" s="137">
        <v>41547</v>
      </c>
      <c r="BK1" s="137">
        <v>41639</v>
      </c>
      <c r="BL1" s="137">
        <v>41729</v>
      </c>
      <c r="BM1" s="137">
        <v>41820</v>
      </c>
      <c r="BN1" s="137">
        <v>41912</v>
      </c>
      <c r="BO1" s="137">
        <v>42004</v>
      </c>
      <c r="BP1" s="137">
        <v>42094</v>
      </c>
      <c r="BQ1" s="137">
        <v>42185</v>
      </c>
      <c r="BR1" s="137">
        <v>42277</v>
      </c>
      <c r="BS1" s="137">
        <v>42369</v>
      </c>
      <c r="BT1" s="137">
        <v>42460</v>
      </c>
      <c r="BU1" s="137">
        <v>42551</v>
      </c>
      <c r="BV1" s="137">
        <v>42643</v>
      </c>
      <c r="BW1" s="137">
        <v>42735</v>
      </c>
      <c r="BX1" s="137">
        <v>42825</v>
      </c>
      <c r="BY1" s="137">
        <v>42916</v>
      </c>
      <c r="BZ1" s="137">
        <v>43008</v>
      </c>
      <c r="CA1" s="137">
        <v>43100</v>
      </c>
      <c r="CB1" s="137">
        <v>43190</v>
      </c>
      <c r="CC1" s="137">
        <v>43281</v>
      </c>
      <c r="CD1" s="137">
        <v>43373</v>
      </c>
      <c r="CE1" s="137">
        <v>43465</v>
      </c>
      <c r="CF1" s="137">
        <v>43555</v>
      </c>
      <c r="CG1" s="137">
        <v>43646</v>
      </c>
      <c r="CH1" s="137">
        <v>43738</v>
      </c>
      <c r="CI1" s="137">
        <v>43830</v>
      </c>
      <c r="CJ1" s="137">
        <v>43921</v>
      </c>
      <c r="CK1" s="137">
        <v>44012</v>
      </c>
      <c r="CL1" s="137">
        <v>44104</v>
      </c>
      <c r="CM1" s="137">
        <v>44196</v>
      </c>
      <c r="CN1" s="137">
        <v>44286</v>
      </c>
      <c r="CO1" s="137">
        <v>44377</v>
      </c>
      <c r="CP1" s="137">
        <v>44469</v>
      </c>
      <c r="CQ1" s="137">
        <v>44561</v>
      </c>
      <c r="CR1" s="137">
        <v>44651</v>
      </c>
      <c r="CS1" s="1360">
        <v>44742</v>
      </c>
      <c r="CT1" s="1360">
        <v>44834</v>
      </c>
      <c r="CU1" s="1360">
        <v>44926</v>
      </c>
      <c r="CV1" s="1360">
        <v>45016</v>
      </c>
      <c r="CW1" s="1360">
        <v>45107</v>
      </c>
      <c r="CX1" s="1360">
        <v>45199</v>
      </c>
      <c r="CY1" s="1360">
        <v>45291</v>
      </c>
      <c r="CZ1" s="1360">
        <v>45382</v>
      </c>
      <c r="DA1" s="1360">
        <v>45473</v>
      </c>
      <c r="DB1" s="1360">
        <v>45565</v>
      </c>
      <c r="DC1" s="1360">
        <v>45657</v>
      </c>
      <c r="DD1" s="1360">
        <v>45747</v>
      </c>
      <c r="DE1" s="1360">
        <v>45838</v>
      </c>
      <c r="DF1" s="1360">
        <v>45930</v>
      </c>
      <c r="DG1" s="1360">
        <v>46022</v>
      </c>
      <c r="DH1" s="1360">
        <v>46112</v>
      </c>
      <c r="DI1" s="1360">
        <v>46203</v>
      </c>
      <c r="DJ1" s="1360">
        <v>46295</v>
      </c>
      <c r="DK1" s="1360">
        <v>46387</v>
      </c>
      <c r="DL1" s="1360">
        <v>46477</v>
      </c>
      <c r="DM1" s="1360">
        <v>46568</v>
      </c>
      <c r="DN1" s="1360">
        <v>46660</v>
      </c>
      <c r="DO1" s="1360">
        <v>46752</v>
      </c>
    </row>
    <row r="2" spans="2:119" s="138" customFormat="1">
      <c r="B2" s="1318"/>
      <c r="C2" s="139"/>
      <c r="D2" s="140"/>
      <c r="E2" s="141"/>
      <c r="F2" s="142">
        <v>2007</v>
      </c>
      <c r="G2" s="142">
        <v>2008</v>
      </c>
      <c r="H2" s="142">
        <v>2009</v>
      </c>
      <c r="I2" s="142">
        <v>2010</v>
      </c>
      <c r="J2" s="142">
        <v>2011</v>
      </c>
      <c r="K2" s="142">
        <v>2012</v>
      </c>
      <c r="L2" s="142">
        <v>2013</v>
      </c>
      <c r="M2" s="142">
        <v>2014</v>
      </c>
      <c r="N2" s="142">
        <v>2015</v>
      </c>
      <c r="O2" s="142">
        <v>2016</v>
      </c>
      <c r="P2" s="142">
        <v>2017</v>
      </c>
      <c r="Q2" s="142">
        <v>2018</v>
      </c>
      <c r="R2" s="142">
        <v>2019</v>
      </c>
      <c r="S2" s="142">
        <v>2020</v>
      </c>
      <c r="T2" s="142">
        <v>2021</v>
      </c>
      <c r="U2" s="1641">
        <v>2022</v>
      </c>
      <c r="V2" s="1641">
        <v>2023</v>
      </c>
      <c r="W2" s="1641">
        <v>2024</v>
      </c>
      <c r="X2" s="1641">
        <v>2025</v>
      </c>
      <c r="Y2" s="1641">
        <v>2026</v>
      </c>
      <c r="Z2" s="1641">
        <v>2027</v>
      </c>
      <c r="AB2" s="142">
        <v>2005</v>
      </c>
      <c r="AC2" s="142">
        <v>2005</v>
      </c>
      <c r="AD2" s="142">
        <v>2005</v>
      </c>
      <c r="AE2" s="142">
        <v>2005</v>
      </c>
      <c r="AF2" s="142">
        <v>2006</v>
      </c>
      <c r="AG2" s="142">
        <v>2006</v>
      </c>
      <c r="AH2" s="142">
        <v>2006</v>
      </c>
      <c r="AI2" s="142">
        <v>2006</v>
      </c>
      <c r="AJ2" s="142">
        <v>2007</v>
      </c>
      <c r="AK2" s="142">
        <v>2007</v>
      </c>
      <c r="AL2" s="142">
        <v>2007</v>
      </c>
      <c r="AM2" s="142">
        <v>2007</v>
      </c>
      <c r="AN2" s="142">
        <v>2008</v>
      </c>
      <c r="AO2" s="142">
        <v>2008</v>
      </c>
      <c r="AP2" s="142">
        <v>2008</v>
      </c>
      <c r="AQ2" s="142">
        <v>2008</v>
      </c>
      <c r="AR2" s="142">
        <v>2009</v>
      </c>
      <c r="AS2" s="142">
        <v>2009</v>
      </c>
      <c r="AT2" s="142">
        <v>2009</v>
      </c>
      <c r="AU2" s="142">
        <v>2009</v>
      </c>
      <c r="AV2" s="142">
        <v>2010</v>
      </c>
      <c r="AW2" s="142">
        <v>2010</v>
      </c>
      <c r="AX2" s="142">
        <v>2010</v>
      </c>
      <c r="AY2" s="142">
        <v>2010</v>
      </c>
      <c r="AZ2" s="142">
        <v>2011</v>
      </c>
      <c r="BA2" s="142">
        <v>2011</v>
      </c>
      <c r="BB2" s="142">
        <v>2011</v>
      </c>
      <c r="BC2" s="142">
        <v>2011</v>
      </c>
      <c r="BD2" s="142">
        <v>2012</v>
      </c>
      <c r="BE2" s="142">
        <v>2012</v>
      </c>
      <c r="BF2" s="142">
        <v>2012</v>
      </c>
      <c r="BG2" s="142">
        <v>2012</v>
      </c>
      <c r="BH2" s="142">
        <v>2013</v>
      </c>
      <c r="BI2" s="142">
        <v>2013</v>
      </c>
      <c r="BJ2" s="142">
        <v>2013</v>
      </c>
      <c r="BK2" s="142">
        <v>2013</v>
      </c>
      <c r="BL2" s="142">
        <v>2014</v>
      </c>
      <c r="BM2" s="142">
        <v>2014</v>
      </c>
      <c r="BN2" s="142">
        <v>2014</v>
      </c>
      <c r="BO2" s="142">
        <v>2014</v>
      </c>
      <c r="BP2" s="142">
        <v>2015</v>
      </c>
      <c r="BQ2" s="142">
        <v>2015</v>
      </c>
      <c r="BR2" s="142">
        <v>2015</v>
      </c>
      <c r="BS2" s="142">
        <v>2015</v>
      </c>
      <c r="BT2" s="142">
        <v>2016</v>
      </c>
      <c r="BU2" s="142">
        <v>2016</v>
      </c>
      <c r="BV2" s="142">
        <v>2016</v>
      </c>
      <c r="BW2" s="142">
        <v>2016</v>
      </c>
      <c r="BX2" s="142">
        <v>2017</v>
      </c>
      <c r="BY2" s="142">
        <v>2017</v>
      </c>
      <c r="BZ2" s="142">
        <v>2017</v>
      </c>
      <c r="CA2" s="142">
        <v>2017</v>
      </c>
      <c r="CB2" s="142">
        <v>2018</v>
      </c>
      <c r="CC2" s="142">
        <v>2018</v>
      </c>
      <c r="CD2" s="142">
        <v>2018</v>
      </c>
      <c r="CE2" s="142">
        <v>2018</v>
      </c>
      <c r="CF2" s="142">
        <v>2019</v>
      </c>
      <c r="CG2" s="142">
        <v>2019</v>
      </c>
      <c r="CH2" s="142">
        <v>2019</v>
      </c>
      <c r="CI2" s="142">
        <v>2019</v>
      </c>
      <c r="CJ2" s="142">
        <v>2020</v>
      </c>
      <c r="CK2" s="142">
        <v>2020</v>
      </c>
      <c r="CL2" s="142">
        <v>2020</v>
      </c>
      <c r="CM2" s="142">
        <v>2020</v>
      </c>
      <c r="CN2" s="142">
        <v>2021</v>
      </c>
      <c r="CO2" s="142">
        <v>2021</v>
      </c>
      <c r="CP2" s="142">
        <v>2021</v>
      </c>
      <c r="CQ2" s="142">
        <v>2021</v>
      </c>
      <c r="CR2" s="142">
        <v>2022</v>
      </c>
      <c r="CS2" s="1361">
        <v>2022</v>
      </c>
      <c r="CT2" s="1361">
        <v>2022</v>
      </c>
      <c r="CU2" s="1361">
        <v>2022</v>
      </c>
      <c r="CV2" s="1361">
        <v>2023</v>
      </c>
      <c r="CW2" s="1361">
        <v>2023</v>
      </c>
      <c r="CX2" s="1361">
        <v>2023</v>
      </c>
      <c r="CY2" s="1361">
        <v>2023</v>
      </c>
      <c r="CZ2" s="1361">
        <v>2024</v>
      </c>
      <c r="DA2" s="1361">
        <v>2024</v>
      </c>
      <c r="DB2" s="1361">
        <v>2024</v>
      </c>
      <c r="DC2" s="1361">
        <v>2024</v>
      </c>
      <c r="DD2" s="1361">
        <v>2025</v>
      </c>
      <c r="DE2" s="1361">
        <v>2025</v>
      </c>
      <c r="DF2" s="1361">
        <v>2025</v>
      </c>
      <c r="DG2" s="1361">
        <v>2025</v>
      </c>
      <c r="DH2" s="1361">
        <v>2026</v>
      </c>
      <c r="DI2" s="1361">
        <v>2026</v>
      </c>
      <c r="DJ2" s="1361">
        <v>2026</v>
      </c>
      <c r="DK2" s="1361">
        <v>2026</v>
      </c>
      <c r="DL2" s="1361">
        <v>2027</v>
      </c>
      <c r="DM2" s="1361">
        <v>2027</v>
      </c>
      <c r="DN2" s="1361">
        <v>2027</v>
      </c>
      <c r="DO2" s="1361">
        <v>2027</v>
      </c>
    </row>
    <row r="3" spans="2:119" s="150" customFormat="1" hidden="1">
      <c r="B3" s="1318"/>
      <c r="C3" s="143"/>
      <c r="D3" s="144"/>
      <c r="E3" s="145"/>
      <c r="F3" s="146"/>
      <c r="G3" s="146"/>
      <c r="H3" s="146"/>
      <c r="I3" s="146"/>
      <c r="J3" s="146"/>
      <c r="K3" s="146"/>
      <c r="L3" s="147"/>
      <c r="M3" s="146"/>
      <c r="N3" s="146"/>
      <c r="O3" s="148"/>
      <c r="P3" s="148"/>
      <c r="Q3" s="148"/>
      <c r="R3" s="148"/>
      <c r="S3" s="148"/>
      <c r="T3" s="148"/>
      <c r="U3" s="1642"/>
      <c r="V3" s="1642"/>
      <c r="W3" s="1642"/>
      <c r="X3" s="1642"/>
      <c r="Y3" s="1642"/>
      <c r="Z3" s="1642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</row>
    <row r="4" spans="2:119" s="150" customFormat="1" hidden="1">
      <c r="B4" s="1318"/>
      <c r="C4" s="143"/>
      <c r="D4" s="144"/>
      <c r="E4" s="145"/>
      <c r="F4" s="146"/>
      <c r="G4" s="146"/>
      <c r="H4" s="146"/>
      <c r="I4" s="146"/>
      <c r="J4" s="146"/>
      <c r="K4" s="146"/>
      <c r="L4" s="147"/>
      <c r="M4" s="146"/>
      <c r="N4" s="146"/>
      <c r="O4" s="148"/>
      <c r="P4" s="148"/>
      <c r="Q4" s="148"/>
      <c r="R4" s="148"/>
      <c r="S4" s="148"/>
      <c r="T4" s="148"/>
      <c r="U4" s="1642"/>
      <c r="V4" s="1642"/>
      <c r="W4" s="1642"/>
      <c r="X4" s="1642"/>
      <c r="Y4" s="1642"/>
      <c r="Z4" s="1642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</row>
    <row r="5" spans="2:119" s="150" customFormat="1">
      <c r="B5" s="1318"/>
      <c r="C5" s="143"/>
      <c r="D5" s="144"/>
      <c r="E5" s="145"/>
      <c r="F5" s="146"/>
      <c r="G5" s="146"/>
      <c r="H5" s="146"/>
      <c r="I5" s="146"/>
      <c r="J5" s="146"/>
      <c r="K5" s="146"/>
      <c r="L5" s="147"/>
      <c r="M5" s="146"/>
      <c r="N5" s="146"/>
      <c r="O5" s="148"/>
      <c r="P5" s="148" t="s">
        <v>368</v>
      </c>
      <c r="Q5" s="148"/>
      <c r="R5" s="148"/>
      <c r="S5" s="148"/>
      <c r="T5" s="148"/>
      <c r="U5" s="1642"/>
      <c r="V5" s="1642"/>
      <c r="W5" s="1642"/>
      <c r="X5" s="1642"/>
      <c r="Y5" s="1642"/>
      <c r="Z5" s="16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  <c r="BT5" s="142"/>
      <c r="BU5" s="142"/>
      <c r="BV5" s="142"/>
      <c r="BW5" s="142"/>
      <c r="BX5" s="142" t="s">
        <v>368</v>
      </c>
      <c r="BY5" s="142" t="s">
        <v>368</v>
      </c>
      <c r="BZ5" s="142" t="s">
        <v>368</v>
      </c>
      <c r="CA5" s="142" t="s">
        <v>368</v>
      </c>
      <c r="CB5" s="142"/>
      <c r="CC5" s="142"/>
      <c r="CD5" s="142"/>
      <c r="CE5" s="142">
        <v>2018</v>
      </c>
      <c r="CF5" s="142"/>
      <c r="CG5" s="142"/>
      <c r="CH5" s="142"/>
      <c r="CI5" s="142">
        <v>2019</v>
      </c>
      <c r="CJ5" s="142"/>
      <c r="CK5" s="142"/>
      <c r="CL5" s="142"/>
      <c r="CM5" s="142">
        <v>2020</v>
      </c>
      <c r="CN5" s="142"/>
      <c r="CO5" s="142"/>
      <c r="CP5" s="142"/>
      <c r="CQ5" s="142">
        <v>2021</v>
      </c>
      <c r="CR5" s="142"/>
      <c r="CS5" s="1361"/>
      <c r="CT5" s="1361"/>
      <c r="CU5" s="1361">
        <v>2022</v>
      </c>
      <c r="CV5" s="1361"/>
      <c r="CW5" s="1361"/>
      <c r="CX5" s="1361"/>
      <c r="CY5" s="1361">
        <v>2023</v>
      </c>
      <c r="CZ5" s="1361"/>
      <c r="DA5" s="1361"/>
      <c r="DB5" s="1361"/>
      <c r="DC5" s="1361">
        <v>2024</v>
      </c>
      <c r="DD5" s="1361"/>
      <c r="DE5" s="1361"/>
      <c r="DF5" s="1361"/>
      <c r="DG5" s="1361">
        <v>2025</v>
      </c>
      <c r="DH5" s="1361"/>
      <c r="DI5" s="1361"/>
      <c r="DJ5" s="1361"/>
      <c r="DK5" s="1361">
        <v>2026</v>
      </c>
      <c r="DL5" s="1361"/>
      <c r="DM5" s="1361"/>
      <c r="DN5" s="1361"/>
      <c r="DO5" s="1361">
        <v>2027</v>
      </c>
    </row>
    <row r="6" spans="2:119" s="148" customFormat="1" ht="17.25" customHeight="1">
      <c r="B6" s="1319" t="s">
        <v>438</v>
      </c>
      <c r="C6" s="143"/>
      <c r="D6" s="151"/>
      <c r="E6" s="152"/>
      <c r="F6" s="153">
        <v>2007</v>
      </c>
      <c r="G6" s="153">
        <v>2008</v>
      </c>
      <c r="H6" s="153">
        <v>2009</v>
      </c>
      <c r="I6" s="153">
        <v>2010</v>
      </c>
      <c r="J6" s="153">
        <v>2011</v>
      </c>
      <c r="K6" s="153">
        <v>2012</v>
      </c>
      <c r="L6" s="153">
        <v>2013</v>
      </c>
      <c r="M6" s="153">
        <v>2014</v>
      </c>
      <c r="N6" s="153">
        <v>2015</v>
      </c>
      <c r="O6" s="153">
        <v>2016</v>
      </c>
      <c r="P6" s="153">
        <v>2017</v>
      </c>
      <c r="Q6" s="153">
        <v>2018</v>
      </c>
      <c r="R6" s="153">
        <v>2019</v>
      </c>
      <c r="S6" s="153">
        <v>2020</v>
      </c>
      <c r="T6" s="153">
        <v>2021</v>
      </c>
      <c r="U6" s="1643" t="s">
        <v>410</v>
      </c>
      <c r="V6" s="1643" t="s">
        <v>411</v>
      </c>
      <c r="W6" s="1643" t="s">
        <v>674</v>
      </c>
      <c r="X6" s="1643" t="s">
        <v>763</v>
      </c>
      <c r="Y6" s="1643" t="s">
        <v>847</v>
      </c>
      <c r="Z6" s="1643" t="s">
        <v>537</v>
      </c>
      <c r="AA6" s="150"/>
      <c r="AB6" s="154" t="s">
        <v>189</v>
      </c>
      <c r="AC6" s="154" t="s">
        <v>190</v>
      </c>
      <c r="AD6" s="154" t="s">
        <v>191</v>
      </c>
      <c r="AE6" s="154" t="s">
        <v>192</v>
      </c>
      <c r="AF6" s="154" t="s">
        <v>193</v>
      </c>
      <c r="AG6" s="154" t="s">
        <v>194</v>
      </c>
      <c r="AH6" s="154" t="s">
        <v>195</v>
      </c>
      <c r="AI6" s="154" t="s">
        <v>196</v>
      </c>
      <c r="AJ6" s="154" t="s">
        <v>197</v>
      </c>
      <c r="AK6" s="154" t="s">
        <v>198</v>
      </c>
      <c r="AL6" s="154" t="s">
        <v>199</v>
      </c>
      <c r="AM6" s="154" t="s">
        <v>200</v>
      </c>
      <c r="AN6" s="154" t="s">
        <v>201</v>
      </c>
      <c r="AO6" s="154" t="s">
        <v>202</v>
      </c>
      <c r="AP6" s="154" t="s">
        <v>203</v>
      </c>
      <c r="AQ6" s="154" t="s">
        <v>204</v>
      </c>
      <c r="AR6" s="154" t="s">
        <v>205</v>
      </c>
      <c r="AS6" s="154" t="s">
        <v>206</v>
      </c>
      <c r="AT6" s="154" t="s">
        <v>207</v>
      </c>
      <c r="AU6" s="154" t="s">
        <v>208</v>
      </c>
      <c r="AV6" s="154" t="s">
        <v>209</v>
      </c>
      <c r="AW6" s="154" t="s">
        <v>210</v>
      </c>
      <c r="AX6" s="154" t="s">
        <v>211</v>
      </c>
      <c r="AY6" s="154" t="s">
        <v>212</v>
      </c>
      <c r="AZ6" s="154" t="s">
        <v>213</v>
      </c>
      <c r="BA6" s="154" t="s">
        <v>214</v>
      </c>
      <c r="BB6" s="154" t="s">
        <v>215</v>
      </c>
      <c r="BC6" s="154" t="s">
        <v>216</v>
      </c>
      <c r="BD6" s="154" t="s">
        <v>217</v>
      </c>
      <c r="BE6" s="154" t="s">
        <v>218</v>
      </c>
      <c r="BF6" s="154" t="s">
        <v>219</v>
      </c>
      <c r="BG6" s="154" t="s">
        <v>220</v>
      </c>
      <c r="BH6" s="154" t="s">
        <v>221</v>
      </c>
      <c r="BI6" s="154" t="s">
        <v>222</v>
      </c>
      <c r="BJ6" s="154" t="s">
        <v>223</v>
      </c>
      <c r="BK6" s="154" t="s">
        <v>224</v>
      </c>
      <c r="BL6" s="154" t="s">
        <v>225</v>
      </c>
      <c r="BM6" s="154" t="s">
        <v>226</v>
      </c>
      <c r="BN6" s="154" t="s">
        <v>227</v>
      </c>
      <c r="BO6" s="154" t="s">
        <v>228</v>
      </c>
      <c r="BP6" s="154" t="s">
        <v>229</v>
      </c>
      <c r="BQ6" s="154" t="s">
        <v>230</v>
      </c>
      <c r="BR6" s="154" t="s">
        <v>231</v>
      </c>
      <c r="BS6" s="154" t="s">
        <v>232</v>
      </c>
      <c r="BT6" s="154" t="s">
        <v>233</v>
      </c>
      <c r="BU6" s="154" t="s">
        <v>268</v>
      </c>
      <c r="BV6" s="154" t="s">
        <v>269</v>
      </c>
      <c r="BW6" s="154" t="s">
        <v>270</v>
      </c>
      <c r="BX6" s="154" t="s">
        <v>271</v>
      </c>
      <c r="BY6" s="154" t="s">
        <v>272</v>
      </c>
      <c r="BZ6" s="154" t="s">
        <v>274</v>
      </c>
      <c r="CA6" s="154" t="s">
        <v>275</v>
      </c>
      <c r="CB6" s="154" t="s">
        <v>277</v>
      </c>
      <c r="CC6" s="154" t="s">
        <v>278</v>
      </c>
      <c r="CD6" s="154" t="s">
        <v>279</v>
      </c>
      <c r="CE6" s="154" t="s">
        <v>280</v>
      </c>
      <c r="CF6" s="154" t="s">
        <v>579</v>
      </c>
      <c r="CG6" s="154" t="s">
        <v>666</v>
      </c>
      <c r="CH6" s="154" t="s">
        <v>668</v>
      </c>
      <c r="CI6" s="154" t="s">
        <v>669</v>
      </c>
      <c r="CJ6" s="154" t="s">
        <v>675</v>
      </c>
      <c r="CK6" s="154" t="s">
        <v>736</v>
      </c>
      <c r="CL6" s="154" t="s">
        <v>743</v>
      </c>
      <c r="CM6" s="154" t="s">
        <v>758</v>
      </c>
      <c r="CN6" s="154" t="s">
        <v>764</v>
      </c>
      <c r="CO6" s="154" t="s">
        <v>781</v>
      </c>
      <c r="CP6" s="154" t="s">
        <v>798</v>
      </c>
      <c r="CQ6" s="154" t="s">
        <v>818</v>
      </c>
      <c r="CR6" s="154" t="s">
        <v>833</v>
      </c>
      <c r="CS6" s="154" t="s">
        <v>412</v>
      </c>
      <c r="CT6" s="154" t="s">
        <v>413</v>
      </c>
      <c r="CU6" s="154" t="s">
        <v>414</v>
      </c>
      <c r="CV6" s="154" t="s">
        <v>415</v>
      </c>
      <c r="CW6" s="154" t="s">
        <v>416</v>
      </c>
      <c r="CX6" s="154" t="s">
        <v>417</v>
      </c>
      <c r="CY6" s="154" t="s">
        <v>418</v>
      </c>
      <c r="CZ6" s="154" t="s">
        <v>670</v>
      </c>
      <c r="DA6" s="154" t="s">
        <v>671</v>
      </c>
      <c r="DB6" s="154" t="s">
        <v>672</v>
      </c>
      <c r="DC6" s="154" t="s">
        <v>673</v>
      </c>
      <c r="DD6" s="154" t="s">
        <v>759</v>
      </c>
      <c r="DE6" s="154" t="s">
        <v>760</v>
      </c>
      <c r="DF6" s="154" t="s">
        <v>761</v>
      </c>
      <c r="DG6" s="154" t="s">
        <v>762</v>
      </c>
      <c r="DH6" s="154" t="s">
        <v>843</v>
      </c>
      <c r="DI6" s="154" t="s">
        <v>844</v>
      </c>
      <c r="DJ6" s="154" t="s">
        <v>845</v>
      </c>
      <c r="DK6" s="154" t="s">
        <v>846</v>
      </c>
      <c r="DL6" s="154" t="s">
        <v>537</v>
      </c>
      <c r="DM6" s="154" t="s">
        <v>537</v>
      </c>
      <c r="DN6" s="154" t="s">
        <v>537</v>
      </c>
      <c r="DO6" s="154" t="s">
        <v>537</v>
      </c>
    </row>
    <row r="7" spans="2:119" s="150" customFormat="1">
      <c r="B7" s="1318"/>
      <c r="C7" s="155"/>
      <c r="D7" s="156"/>
      <c r="E7" s="157"/>
      <c r="F7" s="158"/>
      <c r="G7" s="158"/>
      <c r="H7" s="158"/>
      <c r="I7" s="158"/>
      <c r="J7" s="158"/>
      <c r="K7" s="158"/>
      <c r="L7" s="158"/>
      <c r="M7" s="158"/>
      <c r="N7" s="158"/>
      <c r="O7" s="148"/>
      <c r="P7" s="148"/>
      <c r="Q7" s="148"/>
      <c r="R7" s="148"/>
      <c r="S7" s="148"/>
      <c r="T7" s="148"/>
      <c r="U7" s="1642"/>
      <c r="V7" s="1642"/>
      <c r="W7" s="1642"/>
      <c r="X7" s="1642"/>
      <c r="Y7" s="1642"/>
      <c r="Z7" s="1642"/>
      <c r="AB7" s="158"/>
      <c r="AC7" s="158"/>
      <c r="AD7" s="158"/>
      <c r="AE7" s="158"/>
      <c r="AF7" s="158"/>
      <c r="AG7" s="158"/>
      <c r="AH7" s="158"/>
      <c r="AI7" s="15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59"/>
      <c r="BU7" s="148"/>
      <c r="BV7" s="148"/>
      <c r="BW7" s="148"/>
      <c r="BX7" s="160"/>
      <c r="BY7" s="148"/>
      <c r="BZ7" s="159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</row>
    <row r="8" spans="2:119" s="168" customFormat="1">
      <c r="B8" s="1320"/>
      <c r="C8" s="161" t="s">
        <v>302</v>
      </c>
      <c r="D8" s="162"/>
      <c r="E8" s="163"/>
      <c r="F8" s="164"/>
      <c r="G8" s="164"/>
      <c r="H8" s="164"/>
      <c r="I8" s="164"/>
      <c r="J8" s="164"/>
      <c r="K8" s="164"/>
      <c r="L8" s="164"/>
      <c r="M8" s="164"/>
      <c r="N8" s="164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7"/>
      <c r="AB8" s="164"/>
      <c r="AC8" s="164"/>
      <c r="AD8" s="164"/>
      <c r="AE8" s="164"/>
      <c r="AF8" s="164"/>
      <c r="AG8" s="164"/>
      <c r="AH8" s="164"/>
      <c r="AI8" s="164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</row>
    <row r="9" spans="2:119" s="168" customFormat="1" ht="12" customHeight="1">
      <c r="B9" s="1321"/>
      <c r="C9" s="169" t="s">
        <v>377</v>
      </c>
      <c r="D9" s="170"/>
      <c r="E9" s="163"/>
      <c r="F9" s="171"/>
      <c r="G9" s="171"/>
      <c r="H9" s="171"/>
      <c r="I9" s="171"/>
      <c r="J9" s="171"/>
      <c r="K9" s="171"/>
      <c r="L9" s="171"/>
      <c r="M9" s="171"/>
      <c r="N9" s="171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1"/>
      <c r="AC9" s="171"/>
      <c r="AD9" s="171"/>
      <c r="AE9" s="171"/>
      <c r="AF9" s="171"/>
      <c r="AG9" s="171"/>
      <c r="AH9" s="171"/>
      <c r="AI9" s="171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</row>
    <row r="10" spans="2:119" s="168" customFormat="1" ht="8.25" customHeight="1">
      <c r="B10" s="1322"/>
      <c r="C10" s="173"/>
      <c r="D10" s="163"/>
      <c r="E10" s="163"/>
      <c r="F10" s="174"/>
      <c r="G10" s="174"/>
      <c r="H10" s="174"/>
      <c r="I10" s="174"/>
      <c r="J10" s="174"/>
      <c r="K10" s="174"/>
      <c r="L10" s="174"/>
      <c r="M10" s="174"/>
      <c r="N10" s="174"/>
      <c r="O10" s="175"/>
      <c r="P10" s="175"/>
      <c r="Q10" s="175"/>
      <c r="R10" s="175"/>
      <c r="S10" s="176"/>
      <c r="T10" s="175"/>
      <c r="U10" s="1644"/>
      <c r="V10" s="1644"/>
      <c r="W10" s="1644"/>
      <c r="X10" s="1644"/>
      <c r="Y10" s="1644"/>
      <c r="Z10" s="1644"/>
      <c r="AA10" s="150"/>
      <c r="AB10" s="174"/>
      <c r="AC10" s="174"/>
      <c r="AD10" s="174"/>
      <c r="AE10" s="174"/>
      <c r="AF10" s="174"/>
      <c r="AG10" s="174"/>
      <c r="AH10" s="174"/>
      <c r="AI10" s="174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5"/>
      <c r="DH10" s="175"/>
      <c r="DI10" s="175"/>
      <c r="DJ10" s="175"/>
      <c r="DK10" s="175"/>
      <c r="DL10" s="175"/>
      <c r="DM10" s="175"/>
      <c r="DN10" s="175"/>
      <c r="DO10" s="175"/>
    </row>
    <row r="11" spans="2:119" s="182" customFormat="1" hidden="1" outlineLevel="1">
      <c r="B11" s="1323"/>
      <c r="C11" s="177" t="s">
        <v>352</v>
      </c>
      <c r="D11" s="178"/>
      <c r="E11" s="178"/>
      <c r="F11" s="179">
        <v>85.126340999999996</v>
      </c>
      <c r="G11" s="179">
        <v>137.02261999999999</v>
      </c>
      <c r="H11" s="179">
        <v>172.84362140000002</v>
      </c>
      <c r="I11" s="179">
        <v>216.71571399999999</v>
      </c>
      <c r="J11" s="179">
        <v>298.93162500000005</v>
      </c>
      <c r="K11" s="179">
        <v>373.601494</v>
      </c>
      <c r="L11" s="179">
        <v>472.59474899999998</v>
      </c>
      <c r="M11" s="179">
        <v>556.53600100000006</v>
      </c>
      <c r="N11" s="179">
        <v>651.74699999999996</v>
      </c>
      <c r="O11" s="179">
        <v>844.39599999999996</v>
      </c>
      <c r="P11" s="180">
        <v>1398.0940000000001</v>
      </c>
      <c r="Q11" s="180">
        <v>1864.3</v>
      </c>
      <c r="R11" s="180">
        <v>2557.5</v>
      </c>
      <c r="S11" s="181" t="s">
        <v>105</v>
      </c>
      <c r="T11" s="181" t="s">
        <v>105</v>
      </c>
      <c r="U11" s="1645" t="s">
        <v>105</v>
      </c>
      <c r="V11" s="1645" t="s">
        <v>105</v>
      </c>
      <c r="W11" s="1645" t="s">
        <v>105</v>
      </c>
      <c r="X11" s="1645" t="s">
        <v>105</v>
      </c>
      <c r="Y11" s="1645" t="s">
        <v>105</v>
      </c>
      <c r="Z11" s="1645" t="s">
        <v>105</v>
      </c>
      <c r="AA11" s="150"/>
      <c r="AB11" s="180"/>
      <c r="AC11" s="180"/>
      <c r="AD11" s="180"/>
      <c r="AE11" s="180"/>
      <c r="AF11" s="180"/>
      <c r="AG11" s="180"/>
      <c r="AH11" s="180"/>
      <c r="AI11" s="180"/>
      <c r="AJ11" s="179">
        <v>16.459337000000001</v>
      </c>
      <c r="AK11" s="179">
        <v>18.973288</v>
      </c>
      <c r="AL11" s="179">
        <v>22.800129999999999</v>
      </c>
      <c r="AM11" s="179">
        <v>26.893585999999999</v>
      </c>
      <c r="AN11" s="179">
        <v>28.840730000000001</v>
      </c>
      <c r="AO11" s="179">
        <v>34.471508</v>
      </c>
      <c r="AP11" s="179">
        <v>40.260643000000002</v>
      </c>
      <c r="AQ11" s="179">
        <v>33.449739000000001</v>
      </c>
      <c r="AR11" s="179">
        <v>32.322501000000003</v>
      </c>
      <c r="AS11" s="179">
        <v>40.901798999999997</v>
      </c>
      <c r="AT11" s="179">
        <v>50.599276000000003</v>
      </c>
      <c r="AU11" s="179">
        <v>49.020045400000001</v>
      </c>
      <c r="AV11" s="179">
        <v>45.937773999999997</v>
      </c>
      <c r="AW11" s="179">
        <v>52.510331000000001</v>
      </c>
      <c r="AX11" s="179">
        <v>55.951377999999998</v>
      </c>
      <c r="AY11" s="179">
        <v>62.316231000000002</v>
      </c>
      <c r="AZ11" s="179">
        <v>61.459668000000001</v>
      </c>
      <c r="BA11" s="179">
        <v>69.378159999999994</v>
      </c>
      <c r="BB11" s="179">
        <v>81.628144000000006</v>
      </c>
      <c r="BC11" s="179">
        <v>86.465653000000003</v>
      </c>
      <c r="BD11" s="179">
        <v>83.736006000000003</v>
      </c>
      <c r="BE11" s="179">
        <v>88.844059000000001</v>
      </c>
      <c r="BF11" s="179">
        <v>97.266784000000001</v>
      </c>
      <c r="BG11" s="179">
        <v>103.754645</v>
      </c>
      <c r="BH11" s="179">
        <v>102.725747</v>
      </c>
      <c r="BI11" s="179">
        <v>112.18340000000001</v>
      </c>
      <c r="BJ11" s="179">
        <v>123.055431</v>
      </c>
      <c r="BK11" s="179">
        <v>134.63017099999999</v>
      </c>
      <c r="BL11" s="179">
        <v>115.382319</v>
      </c>
      <c r="BM11" s="179">
        <v>131.84913900000001</v>
      </c>
      <c r="BN11" s="179">
        <v>147.93489500000001</v>
      </c>
      <c r="BO11" s="179">
        <v>161.36964800000001</v>
      </c>
      <c r="BP11" s="179">
        <v>148.06</v>
      </c>
      <c r="BQ11" s="179">
        <v>154.31399999999999</v>
      </c>
      <c r="BR11" s="179">
        <v>168.64099999999999</v>
      </c>
      <c r="BS11" s="179">
        <v>180.732</v>
      </c>
      <c r="BT11" s="181">
        <v>157.63</v>
      </c>
      <c r="BU11" s="181">
        <v>199.64400000000001</v>
      </c>
      <c r="BV11" s="181">
        <v>230.84700000000001</v>
      </c>
      <c r="BW11" s="181">
        <v>256.27499999999998</v>
      </c>
      <c r="BX11" s="181">
        <v>273.92599999999999</v>
      </c>
      <c r="BY11" s="181">
        <v>316.529</v>
      </c>
      <c r="BZ11" s="181">
        <v>370.661</v>
      </c>
      <c r="CA11" s="181">
        <v>436.97800000000001</v>
      </c>
      <c r="CB11" s="179">
        <v>433.5</v>
      </c>
      <c r="CC11" s="181">
        <v>432</v>
      </c>
      <c r="CD11" s="181">
        <v>462.8</v>
      </c>
      <c r="CE11" s="181">
        <v>536</v>
      </c>
      <c r="CF11" s="181">
        <v>547.79999999999995</v>
      </c>
      <c r="CG11" s="181">
        <v>605.70000000000005</v>
      </c>
      <c r="CH11" s="181">
        <v>672.9</v>
      </c>
      <c r="CI11" s="181">
        <v>731.1</v>
      </c>
      <c r="CJ11" s="181" t="s">
        <v>105</v>
      </c>
      <c r="CK11" s="181" t="s">
        <v>105</v>
      </c>
      <c r="CL11" s="181" t="s">
        <v>105</v>
      </c>
      <c r="CM11" s="181" t="s">
        <v>105</v>
      </c>
      <c r="CN11" s="181" t="s">
        <v>105</v>
      </c>
      <c r="CO11" s="181" t="s">
        <v>105</v>
      </c>
      <c r="CP11" s="181" t="s">
        <v>105</v>
      </c>
      <c r="CQ11" s="181" t="s">
        <v>105</v>
      </c>
      <c r="CR11" s="181" t="s">
        <v>105</v>
      </c>
      <c r="CS11" s="181" t="s">
        <v>105</v>
      </c>
      <c r="CT11" s="181" t="s">
        <v>105</v>
      </c>
      <c r="CU11" s="181" t="s">
        <v>105</v>
      </c>
      <c r="CV11" s="181" t="s">
        <v>105</v>
      </c>
      <c r="CW11" s="181" t="s">
        <v>105</v>
      </c>
      <c r="CX11" s="181" t="s">
        <v>105</v>
      </c>
      <c r="CY11" s="181" t="s">
        <v>105</v>
      </c>
      <c r="CZ11" s="181" t="s">
        <v>105</v>
      </c>
      <c r="DA11" s="181" t="s">
        <v>105</v>
      </c>
      <c r="DB11" s="181" t="s">
        <v>105</v>
      </c>
      <c r="DC11" s="181" t="s">
        <v>105</v>
      </c>
      <c r="DD11" s="181" t="s">
        <v>105</v>
      </c>
      <c r="DE11" s="181" t="s">
        <v>105</v>
      </c>
      <c r="DF11" s="181" t="s">
        <v>105</v>
      </c>
      <c r="DG11" s="181" t="s">
        <v>105</v>
      </c>
      <c r="DH11" s="181" t="s">
        <v>105</v>
      </c>
      <c r="DI11" s="181" t="s">
        <v>105</v>
      </c>
      <c r="DJ11" s="181" t="s">
        <v>105</v>
      </c>
      <c r="DK11" s="181" t="s">
        <v>105</v>
      </c>
      <c r="DL11" s="181" t="s">
        <v>105</v>
      </c>
      <c r="DM11" s="181" t="s">
        <v>105</v>
      </c>
      <c r="DN11" s="181" t="s">
        <v>105</v>
      </c>
      <c r="DO11" s="181" t="s">
        <v>105</v>
      </c>
    </row>
    <row r="12" spans="2:119" s="187" customFormat="1" hidden="1" outlineLevel="1">
      <c r="B12" s="1324"/>
      <c r="C12" s="183" t="s">
        <v>1044</v>
      </c>
      <c r="D12" s="184"/>
      <c r="E12" s="184"/>
      <c r="F12" s="185"/>
      <c r="G12" s="185">
        <v>0.60963831395031987</v>
      </c>
      <c r="H12" s="185">
        <v>0.26142399992059717</v>
      </c>
      <c r="I12" s="185">
        <v>0.25382534943809021</v>
      </c>
      <c r="J12" s="185">
        <v>0.37937217141531354</v>
      </c>
      <c r="K12" s="185">
        <v>0.24978912485422011</v>
      </c>
      <c r="L12" s="185">
        <v>0.26497017969633707</v>
      </c>
      <c r="M12" s="185">
        <v>0.17761782621922473</v>
      </c>
      <c r="N12" s="185">
        <v>0.17107787965005317</v>
      </c>
      <c r="O12" s="186">
        <v>0.29558862564768229</v>
      </c>
      <c r="P12" s="186">
        <v>0.65573261834494723</v>
      </c>
      <c r="Q12" s="186">
        <v>0.33345826532407674</v>
      </c>
      <c r="R12" s="186">
        <v>0.37182856836346079</v>
      </c>
      <c r="S12" s="186" t="s">
        <v>105</v>
      </c>
      <c r="T12" s="186" t="s">
        <v>105</v>
      </c>
      <c r="U12" s="1646" t="s">
        <v>105</v>
      </c>
      <c r="V12" s="1646" t="s">
        <v>105</v>
      </c>
      <c r="W12" s="1646" t="s">
        <v>105</v>
      </c>
      <c r="X12" s="1646" t="s">
        <v>105</v>
      </c>
      <c r="Y12" s="1646" t="s">
        <v>105</v>
      </c>
      <c r="Z12" s="1646" t="s">
        <v>105</v>
      </c>
      <c r="AA12" s="150"/>
      <c r="AB12" s="185"/>
      <c r="AC12" s="185"/>
      <c r="AD12" s="185"/>
      <c r="AE12" s="185"/>
      <c r="AF12" s="185"/>
      <c r="AG12" s="185"/>
      <c r="AH12" s="185"/>
      <c r="AI12" s="185"/>
      <c r="AJ12" s="185" t="s">
        <v>1045</v>
      </c>
      <c r="AK12" s="185">
        <v>0.15273707561853778</v>
      </c>
      <c r="AL12" s="185">
        <v>0.20169630060957267</v>
      </c>
      <c r="AM12" s="185">
        <v>0.17953652018650779</v>
      </c>
      <c r="AN12" s="185">
        <v>7.2401798703973563E-2</v>
      </c>
      <c r="AO12" s="185">
        <v>0.19523701376490821</v>
      </c>
      <c r="AP12" s="185">
        <v>0.16793970835276495</v>
      </c>
      <c r="AQ12" s="185">
        <v>-0.16917027380809591</v>
      </c>
      <c r="AR12" s="185">
        <v>-3.3699455771538211E-2</v>
      </c>
      <c r="AS12" s="185">
        <v>0.26542803726728925</v>
      </c>
      <c r="AT12" s="185">
        <v>0.2370916985827447</v>
      </c>
      <c r="AU12" s="185">
        <v>-3.1210537478836731E-2</v>
      </c>
      <c r="AV12" s="185">
        <v>-6.2877775302917271E-2</v>
      </c>
      <c r="AW12" s="185">
        <v>0.14307521735815931</v>
      </c>
      <c r="AX12" s="185">
        <v>6.5530857156470779E-2</v>
      </c>
      <c r="AY12" s="185">
        <v>0.1137568586782618</v>
      </c>
      <c r="AZ12" s="185">
        <v>-1.3745423724358496E-2</v>
      </c>
      <c r="BA12" s="185">
        <v>0.12884046168293639</v>
      </c>
      <c r="BB12" s="185">
        <v>0.17656830333926421</v>
      </c>
      <c r="BC12" s="185">
        <v>5.9262758687738781E-2</v>
      </c>
      <c r="BD12" s="185">
        <v>-3.1569148040783368E-2</v>
      </c>
      <c r="BE12" s="185">
        <v>6.100187056927453E-2</v>
      </c>
      <c r="BF12" s="185">
        <v>9.4803469076080837E-2</v>
      </c>
      <c r="BG12" s="185">
        <v>6.6701711860854829E-2</v>
      </c>
      <c r="BH12" s="185">
        <v>-9.9166451776688813E-3</v>
      </c>
      <c r="BI12" s="185">
        <v>9.2067016071443186E-2</v>
      </c>
      <c r="BJ12" s="185">
        <v>9.6913010302771996E-2</v>
      </c>
      <c r="BK12" s="185">
        <v>9.4061187758547549E-2</v>
      </c>
      <c r="BL12" s="185">
        <v>-0.14296833954106758</v>
      </c>
      <c r="BM12" s="185">
        <v>0.14271528031950909</v>
      </c>
      <c r="BN12" s="185">
        <v>0.12200122141108571</v>
      </c>
      <c r="BO12" s="185">
        <v>9.0815307639215304E-2</v>
      </c>
      <c r="BP12" s="185">
        <v>-8.2479252851812679E-2</v>
      </c>
      <c r="BQ12" s="185">
        <v>4.2239632581385855E-2</v>
      </c>
      <c r="BR12" s="185">
        <v>9.2843163938463036E-2</v>
      </c>
      <c r="BS12" s="185">
        <v>7.1696681115505756E-2</v>
      </c>
      <c r="BT12" s="186">
        <v>6.4635958395245163E-2</v>
      </c>
      <c r="BU12" s="186">
        <v>0.29375170107702475</v>
      </c>
      <c r="BV12" s="186">
        <v>0.36886640852461761</v>
      </c>
      <c r="BW12" s="186">
        <v>0.41798353362990492</v>
      </c>
      <c r="BX12" s="186">
        <v>0.73777834168622713</v>
      </c>
      <c r="BY12" s="186">
        <v>0.58546713149405938</v>
      </c>
      <c r="BZ12" s="186">
        <v>0.60565656040580995</v>
      </c>
      <c r="CA12" s="186">
        <v>0.7051136474490296</v>
      </c>
      <c r="CB12" s="186">
        <v>0.5825441907668496</v>
      </c>
      <c r="CC12" s="186">
        <v>0.36480385683460281</v>
      </c>
      <c r="CD12" s="186">
        <v>0.24858023908638893</v>
      </c>
      <c r="CE12" s="186">
        <v>0.22660637377625426</v>
      </c>
      <c r="CF12" s="186">
        <v>0.26366782006920397</v>
      </c>
      <c r="CG12" s="186">
        <v>0.40208333333333335</v>
      </c>
      <c r="CH12" s="186">
        <v>0.45397579948141731</v>
      </c>
      <c r="CI12" s="186">
        <v>0.36399253731343295</v>
      </c>
      <c r="CJ12" s="186" t="s">
        <v>105</v>
      </c>
      <c r="CK12" s="186" t="s">
        <v>105</v>
      </c>
      <c r="CL12" s="186" t="s">
        <v>105</v>
      </c>
      <c r="CM12" s="186" t="s">
        <v>105</v>
      </c>
      <c r="CN12" s="186" t="s">
        <v>105</v>
      </c>
      <c r="CO12" s="186" t="s">
        <v>105</v>
      </c>
      <c r="CP12" s="186" t="s">
        <v>105</v>
      </c>
      <c r="CQ12" s="186" t="s">
        <v>105</v>
      </c>
      <c r="CR12" s="186" t="s">
        <v>105</v>
      </c>
      <c r="CS12" s="186" t="s">
        <v>105</v>
      </c>
      <c r="CT12" s="186" t="s">
        <v>105</v>
      </c>
      <c r="CU12" s="186" t="s">
        <v>105</v>
      </c>
      <c r="CV12" s="186" t="s">
        <v>105</v>
      </c>
      <c r="CW12" s="186" t="s">
        <v>105</v>
      </c>
      <c r="CX12" s="186" t="s">
        <v>105</v>
      </c>
      <c r="CY12" s="186" t="s">
        <v>105</v>
      </c>
      <c r="CZ12" s="186" t="s">
        <v>105</v>
      </c>
      <c r="DA12" s="186" t="s">
        <v>105</v>
      </c>
      <c r="DB12" s="186" t="s">
        <v>105</v>
      </c>
      <c r="DC12" s="186" t="s">
        <v>105</v>
      </c>
      <c r="DD12" s="186" t="s">
        <v>105</v>
      </c>
      <c r="DE12" s="186" t="s">
        <v>105</v>
      </c>
      <c r="DF12" s="186" t="s">
        <v>105</v>
      </c>
      <c r="DG12" s="186" t="s">
        <v>105</v>
      </c>
      <c r="DH12" s="186" t="s">
        <v>105</v>
      </c>
      <c r="DI12" s="186" t="s">
        <v>105</v>
      </c>
      <c r="DJ12" s="186" t="s">
        <v>105</v>
      </c>
      <c r="DK12" s="186" t="s">
        <v>105</v>
      </c>
      <c r="DL12" s="186" t="s">
        <v>105</v>
      </c>
      <c r="DM12" s="186" t="s">
        <v>105</v>
      </c>
      <c r="DN12" s="186" t="s">
        <v>105</v>
      </c>
      <c r="DO12" s="186" t="s">
        <v>105</v>
      </c>
    </row>
    <row r="13" spans="2:119" s="150" customFormat="1" hidden="1" outlineLevel="1">
      <c r="B13" s="1318"/>
      <c r="C13" s="188" t="s">
        <v>85</v>
      </c>
      <c r="D13" s="189"/>
      <c r="E13" s="189"/>
      <c r="F13" s="190"/>
      <c r="G13" s="190"/>
      <c r="H13" s="190"/>
      <c r="I13" s="190"/>
      <c r="J13" s="190"/>
      <c r="K13" s="190"/>
      <c r="L13" s="190"/>
      <c r="M13" s="190"/>
      <c r="N13" s="191">
        <v>0.37591273914571149</v>
      </c>
      <c r="O13" s="191">
        <v>0.31051781391669314</v>
      </c>
      <c r="P13" s="191">
        <v>0.25703994152038417</v>
      </c>
      <c r="Q13" s="191">
        <v>0.2156643244113072</v>
      </c>
      <c r="R13" s="191">
        <v>0.19129305962854348</v>
      </c>
      <c r="S13" s="191" t="s">
        <v>105</v>
      </c>
      <c r="T13" s="191" t="s">
        <v>105</v>
      </c>
      <c r="U13" s="1647" t="s">
        <v>105</v>
      </c>
      <c r="V13" s="1647" t="s">
        <v>105</v>
      </c>
      <c r="W13" s="1647" t="s">
        <v>105</v>
      </c>
      <c r="X13" s="1647" t="s">
        <v>105</v>
      </c>
      <c r="Y13" s="1647" t="s">
        <v>105</v>
      </c>
      <c r="Z13" s="1647" t="s">
        <v>105</v>
      </c>
      <c r="AB13" s="193"/>
      <c r="AC13" s="193"/>
      <c r="AD13" s="193"/>
      <c r="AE13" s="193"/>
      <c r="AF13" s="193"/>
      <c r="AG13" s="193"/>
      <c r="AH13" s="193"/>
      <c r="AI13" s="193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4"/>
      <c r="BU13" s="194"/>
      <c r="BV13" s="194"/>
      <c r="BW13" s="194"/>
      <c r="BX13" s="191">
        <v>0.26065433730277521</v>
      </c>
      <c r="BY13" s="191">
        <v>0.27801560046630797</v>
      </c>
      <c r="BZ13" s="191">
        <v>0.24631671527352489</v>
      </c>
      <c r="CA13" s="191">
        <v>0.24867613472531797</v>
      </c>
      <c r="CB13" s="191">
        <v>0.24461130334486733</v>
      </c>
      <c r="CC13" s="191">
        <v>0.24493055555555557</v>
      </c>
      <c r="CD13" s="191">
        <v>0.1970916162489196</v>
      </c>
      <c r="CE13" s="191">
        <v>0.18470149253731344</v>
      </c>
      <c r="CF13" s="191">
        <v>0.1879810149689668</v>
      </c>
      <c r="CG13" s="191">
        <v>0.2007809146442133</v>
      </c>
      <c r="CH13" s="191">
        <v>0.18606479417446872</v>
      </c>
      <c r="CI13" s="191">
        <v>0.19072630283135</v>
      </c>
      <c r="CJ13" s="191" t="s">
        <v>105</v>
      </c>
      <c r="CK13" s="191" t="s">
        <v>105</v>
      </c>
      <c r="CL13" s="191" t="s">
        <v>105</v>
      </c>
      <c r="CM13" s="191" t="s">
        <v>105</v>
      </c>
      <c r="CN13" s="191" t="s">
        <v>105</v>
      </c>
      <c r="CO13" s="191" t="s">
        <v>105</v>
      </c>
      <c r="CP13" s="191" t="s">
        <v>105</v>
      </c>
      <c r="CQ13" s="191" t="s">
        <v>105</v>
      </c>
      <c r="CR13" s="191" t="s">
        <v>105</v>
      </c>
      <c r="CS13" s="191" t="s">
        <v>105</v>
      </c>
      <c r="CT13" s="191" t="s">
        <v>105</v>
      </c>
      <c r="CU13" s="191" t="s">
        <v>105</v>
      </c>
      <c r="CV13" s="191" t="s">
        <v>105</v>
      </c>
      <c r="CW13" s="191" t="s">
        <v>105</v>
      </c>
      <c r="CX13" s="191" t="s">
        <v>105</v>
      </c>
      <c r="CY13" s="191" t="s">
        <v>105</v>
      </c>
      <c r="CZ13" s="191" t="s">
        <v>105</v>
      </c>
      <c r="DA13" s="191" t="s">
        <v>105</v>
      </c>
      <c r="DB13" s="191" t="s">
        <v>105</v>
      </c>
      <c r="DC13" s="191" t="s">
        <v>105</v>
      </c>
      <c r="DD13" s="191" t="s">
        <v>105</v>
      </c>
      <c r="DE13" s="191" t="s">
        <v>105</v>
      </c>
      <c r="DF13" s="191" t="s">
        <v>105</v>
      </c>
      <c r="DG13" s="191" t="s">
        <v>105</v>
      </c>
      <c r="DH13" s="191" t="s">
        <v>105</v>
      </c>
      <c r="DI13" s="191" t="s">
        <v>105</v>
      </c>
      <c r="DJ13" s="191" t="s">
        <v>105</v>
      </c>
      <c r="DK13" s="191" t="s">
        <v>105</v>
      </c>
      <c r="DL13" s="191" t="s">
        <v>105</v>
      </c>
      <c r="DM13" s="191" t="s">
        <v>105</v>
      </c>
      <c r="DN13" s="191" t="s">
        <v>105</v>
      </c>
      <c r="DO13" s="191" t="s">
        <v>105</v>
      </c>
    </row>
    <row r="14" spans="2:119" s="150" customFormat="1" hidden="1" outlineLevel="1">
      <c r="B14" s="1318"/>
      <c r="C14" s="188" t="s">
        <v>84</v>
      </c>
      <c r="D14" s="189"/>
      <c r="E14" s="189"/>
      <c r="F14" s="190"/>
      <c r="G14" s="190"/>
      <c r="H14" s="190"/>
      <c r="I14" s="190"/>
      <c r="J14" s="190"/>
      <c r="K14" s="190"/>
      <c r="L14" s="190"/>
      <c r="M14" s="190"/>
      <c r="N14" s="191">
        <v>0.44587853875813782</v>
      </c>
      <c r="O14" s="191">
        <v>0.53884670225818221</v>
      </c>
      <c r="P14" s="195">
        <v>0.5947354040572379</v>
      </c>
      <c r="Q14" s="191">
        <v>0.65111570026283327</v>
      </c>
      <c r="R14" s="191">
        <v>0.64493059628543503</v>
      </c>
      <c r="S14" s="191" t="s">
        <v>105</v>
      </c>
      <c r="T14" s="191" t="s">
        <v>105</v>
      </c>
      <c r="U14" s="1647" t="s">
        <v>105</v>
      </c>
      <c r="V14" s="1647" t="s">
        <v>105</v>
      </c>
      <c r="W14" s="1647" t="s">
        <v>105</v>
      </c>
      <c r="X14" s="1647" t="s">
        <v>105</v>
      </c>
      <c r="Y14" s="1647" t="s">
        <v>105</v>
      </c>
      <c r="Z14" s="1647" t="s">
        <v>105</v>
      </c>
      <c r="AB14" s="193"/>
      <c r="AC14" s="193"/>
      <c r="AD14" s="193"/>
      <c r="AE14" s="193"/>
      <c r="AF14" s="193"/>
      <c r="AG14" s="193"/>
      <c r="AH14" s="193"/>
      <c r="AI14" s="193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0"/>
      <c r="BF14" s="190"/>
      <c r="BG14" s="190"/>
      <c r="BH14" s="190"/>
      <c r="BI14" s="190"/>
      <c r="BJ14" s="190"/>
      <c r="BK14" s="190"/>
      <c r="BL14" s="190"/>
      <c r="BM14" s="190"/>
      <c r="BN14" s="190"/>
      <c r="BO14" s="190"/>
      <c r="BP14" s="190"/>
      <c r="BQ14" s="190"/>
      <c r="BR14" s="190"/>
      <c r="BS14" s="190"/>
      <c r="BT14" s="194"/>
      <c r="BU14" s="194"/>
      <c r="BV14" s="194"/>
      <c r="BW14" s="194"/>
      <c r="BX14" s="191">
        <v>0.58336923110621119</v>
      </c>
      <c r="BY14" s="191">
        <v>0.56898420049979626</v>
      </c>
      <c r="BZ14" s="191">
        <v>0.61916414189785274</v>
      </c>
      <c r="CA14" s="191">
        <v>0.59979220921877074</v>
      </c>
      <c r="CB14" s="191">
        <v>0.63726643598615917</v>
      </c>
      <c r="CC14" s="191">
        <v>0.62624768518518514</v>
      </c>
      <c r="CD14" s="191">
        <v>0.66773552290406224</v>
      </c>
      <c r="CE14" s="191">
        <v>0.66800932835820892</v>
      </c>
      <c r="CF14" s="191">
        <v>0.65458926615553126</v>
      </c>
      <c r="CG14" s="191">
        <v>0.63588905398712237</v>
      </c>
      <c r="CH14" s="191">
        <v>0.65662208351909634</v>
      </c>
      <c r="CI14" s="191">
        <v>0.63442347148132949</v>
      </c>
      <c r="CJ14" s="191" t="s">
        <v>105</v>
      </c>
      <c r="CK14" s="191" t="s">
        <v>105</v>
      </c>
      <c r="CL14" s="191" t="s">
        <v>105</v>
      </c>
      <c r="CM14" s="191" t="s">
        <v>105</v>
      </c>
      <c r="CN14" s="191" t="s">
        <v>105</v>
      </c>
      <c r="CO14" s="191" t="s">
        <v>105</v>
      </c>
      <c r="CP14" s="191" t="s">
        <v>105</v>
      </c>
      <c r="CQ14" s="191" t="s">
        <v>105</v>
      </c>
      <c r="CR14" s="191" t="s">
        <v>105</v>
      </c>
      <c r="CS14" s="191" t="s">
        <v>105</v>
      </c>
      <c r="CT14" s="191" t="s">
        <v>105</v>
      </c>
      <c r="CU14" s="191" t="s">
        <v>105</v>
      </c>
      <c r="CV14" s="191" t="s">
        <v>105</v>
      </c>
      <c r="CW14" s="191" t="s">
        <v>105</v>
      </c>
      <c r="CX14" s="191" t="s">
        <v>105</v>
      </c>
      <c r="CY14" s="191" t="s">
        <v>105</v>
      </c>
      <c r="CZ14" s="191" t="s">
        <v>105</v>
      </c>
      <c r="DA14" s="191" t="s">
        <v>105</v>
      </c>
      <c r="DB14" s="191" t="s">
        <v>105</v>
      </c>
      <c r="DC14" s="191" t="s">
        <v>105</v>
      </c>
      <c r="DD14" s="191" t="s">
        <v>105</v>
      </c>
      <c r="DE14" s="191" t="s">
        <v>105</v>
      </c>
      <c r="DF14" s="191" t="s">
        <v>105</v>
      </c>
      <c r="DG14" s="191" t="s">
        <v>105</v>
      </c>
      <c r="DH14" s="191" t="s">
        <v>105</v>
      </c>
      <c r="DI14" s="191" t="s">
        <v>105</v>
      </c>
      <c r="DJ14" s="191" t="s">
        <v>105</v>
      </c>
      <c r="DK14" s="191" t="s">
        <v>105</v>
      </c>
      <c r="DL14" s="191" t="s">
        <v>105</v>
      </c>
      <c r="DM14" s="191" t="s">
        <v>105</v>
      </c>
      <c r="DN14" s="191" t="s">
        <v>105</v>
      </c>
      <c r="DO14" s="191" t="s">
        <v>105</v>
      </c>
    </row>
    <row r="15" spans="2:119" s="150" customFormat="1" hidden="1" outlineLevel="1">
      <c r="B15" s="1318"/>
      <c r="C15" s="188" t="s">
        <v>86</v>
      </c>
      <c r="D15" s="189"/>
      <c r="E15" s="189"/>
      <c r="F15" s="190"/>
      <c r="G15" s="190"/>
      <c r="H15" s="190"/>
      <c r="I15" s="190"/>
      <c r="J15" s="190"/>
      <c r="K15" s="190"/>
      <c r="L15" s="190"/>
      <c r="M15" s="190"/>
      <c r="N15" s="191">
        <v>6.1987243516272432E-2</v>
      </c>
      <c r="O15" s="191">
        <v>5.4832092999019415E-2</v>
      </c>
      <c r="P15" s="191">
        <v>6.1842765937054303E-2</v>
      </c>
      <c r="Q15" s="191">
        <v>8.0564286863702192E-2</v>
      </c>
      <c r="R15" s="191">
        <v>0.11970009775171064</v>
      </c>
      <c r="S15" s="191" t="s">
        <v>105</v>
      </c>
      <c r="T15" s="191" t="s">
        <v>105</v>
      </c>
      <c r="U15" s="1647" t="s">
        <v>105</v>
      </c>
      <c r="V15" s="1647" t="s">
        <v>105</v>
      </c>
      <c r="W15" s="1647" t="s">
        <v>105</v>
      </c>
      <c r="X15" s="1647" t="s">
        <v>105</v>
      </c>
      <c r="Y15" s="1647" t="s">
        <v>105</v>
      </c>
      <c r="Z15" s="1647" t="s">
        <v>105</v>
      </c>
      <c r="AB15" s="193"/>
      <c r="AC15" s="193"/>
      <c r="AD15" s="193"/>
      <c r="AE15" s="193"/>
      <c r="AF15" s="193"/>
      <c r="AG15" s="193"/>
      <c r="AH15" s="193"/>
      <c r="AI15" s="193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190"/>
      <c r="BH15" s="190"/>
      <c r="BI15" s="190"/>
      <c r="BJ15" s="190"/>
      <c r="BK15" s="190"/>
      <c r="BL15" s="190"/>
      <c r="BM15" s="190"/>
      <c r="BN15" s="190"/>
      <c r="BO15" s="190"/>
      <c r="BP15" s="190"/>
      <c r="BQ15" s="190"/>
      <c r="BR15" s="190"/>
      <c r="BS15" s="190"/>
      <c r="BT15" s="194"/>
      <c r="BU15" s="194"/>
      <c r="BV15" s="194"/>
      <c r="BW15" s="194"/>
      <c r="BX15" s="191">
        <v>5.694968714178282E-2</v>
      </c>
      <c r="BY15" s="191">
        <v>6.3501290561054441E-2</v>
      </c>
      <c r="BZ15" s="191">
        <v>6.0972155149853914E-2</v>
      </c>
      <c r="CA15" s="191">
        <v>6.4447180407251614E-2</v>
      </c>
      <c r="CB15" s="191">
        <v>6.7739331026528266E-2</v>
      </c>
      <c r="CC15" s="191">
        <v>7.2546296296296289E-2</v>
      </c>
      <c r="CD15" s="191">
        <v>8.4403630077787367E-2</v>
      </c>
      <c r="CE15" s="191">
        <v>9.4083955223880605E-2</v>
      </c>
      <c r="CF15" s="191">
        <v>0.11164841182913474</v>
      </c>
      <c r="CG15" s="191">
        <v>0.11669638434868745</v>
      </c>
      <c r="CH15" s="191">
        <v>0.11586268390548372</v>
      </c>
      <c r="CI15" s="191">
        <v>0.13175352209000138</v>
      </c>
      <c r="CJ15" s="191" t="s">
        <v>105</v>
      </c>
      <c r="CK15" s="191" t="s">
        <v>105</v>
      </c>
      <c r="CL15" s="191" t="s">
        <v>105</v>
      </c>
      <c r="CM15" s="191" t="s">
        <v>105</v>
      </c>
      <c r="CN15" s="191" t="s">
        <v>105</v>
      </c>
      <c r="CO15" s="191" t="s">
        <v>105</v>
      </c>
      <c r="CP15" s="191" t="s">
        <v>105</v>
      </c>
      <c r="CQ15" s="191" t="s">
        <v>105</v>
      </c>
      <c r="CR15" s="191" t="s">
        <v>105</v>
      </c>
      <c r="CS15" s="191" t="s">
        <v>105</v>
      </c>
      <c r="CT15" s="191" t="s">
        <v>105</v>
      </c>
      <c r="CU15" s="191" t="s">
        <v>105</v>
      </c>
      <c r="CV15" s="191" t="s">
        <v>105</v>
      </c>
      <c r="CW15" s="191" t="s">
        <v>105</v>
      </c>
      <c r="CX15" s="191" t="s">
        <v>105</v>
      </c>
      <c r="CY15" s="191" t="s">
        <v>105</v>
      </c>
      <c r="CZ15" s="191" t="s">
        <v>105</v>
      </c>
      <c r="DA15" s="191" t="s">
        <v>105</v>
      </c>
      <c r="DB15" s="191" t="s">
        <v>105</v>
      </c>
      <c r="DC15" s="191" t="s">
        <v>105</v>
      </c>
      <c r="DD15" s="191" t="s">
        <v>105</v>
      </c>
      <c r="DE15" s="191" t="s">
        <v>105</v>
      </c>
      <c r="DF15" s="191" t="s">
        <v>105</v>
      </c>
      <c r="DG15" s="191" t="s">
        <v>105</v>
      </c>
      <c r="DH15" s="191" t="s">
        <v>105</v>
      </c>
      <c r="DI15" s="191" t="s">
        <v>105</v>
      </c>
      <c r="DJ15" s="191" t="s">
        <v>105</v>
      </c>
      <c r="DK15" s="191" t="s">
        <v>105</v>
      </c>
      <c r="DL15" s="191" t="s">
        <v>105</v>
      </c>
      <c r="DM15" s="191" t="s">
        <v>105</v>
      </c>
      <c r="DN15" s="191" t="s">
        <v>105</v>
      </c>
      <c r="DO15" s="191" t="s">
        <v>105</v>
      </c>
    </row>
    <row r="16" spans="2:119" s="150" customFormat="1" ht="12.75" hidden="1" customHeight="1" outlineLevel="2">
      <c r="B16" s="1318"/>
      <c r="C16" s="188" t="s">
        <v>87</v>
      </c>
      <c r="D16" s="189"/>
      <c r="E16" s="189"/>
      <c r="F16" s="190"/>
      <c r="G16" s="190"/>
      <c r="H16" s="190"/>
      <c r="I16" s="190"/>
      <c r="J16" s="190"/>
      <c r="K16" s="190"/>
      <c r="L16" s="190"/>
      <c r="M16" s="190"/>
      <c r="N16" s="191">
        <v>6.2140677287352307E-2</v>
      </c>
      <c r="O16" s="191">
        <v>4.3936731107205626E-2</v>
      </c>
      <c r="P16" s="191">
        <v>3.8909400941567591E-2</v>
      </c>
      <c r="Q16" s="191">
        <v>0</v>
      </c>
      <c r="R16" s="191">
        <v>0</v>
      </c>
      <c r="S16" s="191" t="s">
        <v>105</v>
      </c>
      <c r="T16" s="191" t="s">
        <v>105</v>
      </c>
      <c r="U16" s="1647" t="s">
        <v>105</v>
      </c>
      <c r="V16" s="1647" t="s">
        <v>105</v>
      </c>
      <c r="W16" s="1647" t="s">
        <v>105</v>
      </c>
      <c r="X16" s="1647" t="s">
        <v>105</v>
      </c>
      <c r="Y16" s="1647" t="s">
        <v>105</v>
      </c>
      <c r="Z16" s="1647" t="s">
        <v>105</v>
      </c>
      <c r="AB16" s="193"/>
      <c r="AC16" s="193"/>
      <c r="AD16" s="193"/>
      <c r="AE16" s="193"/>
      <c r="AF16" s="193"/>
      <c r="AG16" s="193"/>
      <c r="AH16" s="193"/>
      <c r="AI16" s="193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0"/>
      <c r="BT16" s="194"/>
      <c r="BU16" s="194"/>
      <c r="BV16" s="194"/>
      <c r="BW16" s="194"/>
      <c r="BX16" s="191">
        <v>5.2568941977030291E-2</v>
      </c>
      <c r="BY16" s="191">
        <v>4.4861608257063333E-2</v>
      </c>
      <c r="BZ16" s="191">
        <v>2.6439253118078241E-2</v>
      </c>
      <c r="CA16" s="191">
        <v>3.6612827190384868E-2</v>
      </c>
      <c r="CB16" s="191">
        <v>0</v>
      </c>
      <c r="CC16" s="191">
        <v>0</v>
      </c>
      <c r="CD16" s="191">
        <v>0</v>
      </c>
      <c r="CE16" s="191">
        <v>0</v>
      </c>
      <c r="CF16" s="191">
        <v>0</v>
      </c>
      <c r="CG16" s="191">
        <v>0</v>
      </c>
      <c r="CH16" s="191">
        <v>0</v>
      </c>
      <c r="CI16" s="191">
        <v>0</v>
      </c>
      <c r="CJ16" s="191" t="s">
        <v>105</v>
      </c>
      <c r="CK16" s="191" t="s">
        <v>105</v>
      </c>
      <c r="CL16" s="191" t="s">
        <v>105</v>
      </c>
      <c r="CM16" s="191" t="s">
        <v>105</v>
      </c>
      <c r="CN16" s="191" t="s">
        <v>105</v>
      </c>
      <c r="CO16" s="191" t="s">
        <v>105</v>
      </c>
      <c r="CP16" s="191" t="s">
        <v>105</v>
      </c>
      <c r="CQ16" s="191" t="s">
        <v>105</v>
      </c>
      <c r="CR16" s="191" t="s">
        <v>105</v>
      </c>
      <c r="CS16" s="191" t="s">
        <v>105</v>
      </c>
      <c r="CT16" s="191" t="s">
        <v>105</v>
      </c>
      <c r="CU16" s="191" t="s">
        <v>105</v>
      </c>
      <c r="CV16" s="191" t="s">
        <v>105</v>
      </c>
      <c r="CW16" s="191" t="s">
        <v>105</v>
      </c>
      <c r="CX16" s="191" t="s">
        <v>105</v>
      </c>
      <c r="CY16" s="191" t="s">
        <v>105</v>
      </c>
      <c r="CZ16" s="191" t="s">
        <v>105</v>
      </c>
      <c r="DA16" s="191" t="s">
        <v>105</v>
      </c>
      <c r="DB16" s="191" t="s">
        <v>105</v>
      </c>
      <c r="DC16" s="191" t="s">
        <v>105</v>
      </c>
      <c r="DD16" s="191" t="s">
        <v>105</v>
      </c>
      <c r="DE16" s="191" t="s">
        <v>105</v>
      </c>
      <c r="DF16" s="191" t="s">
        <v>105</v>
      </c>
      <c r="DG16" s="191" t="s">
        <v>105</v>
      </c>
      <c r="DH16" s="191" t="s">
        <v>105</v>
      </c>
      <c r="DI16" s="191" t="s">
        <v>105</v>
      </c>
      <c r="DJ16" s="191" t="s">
        <v>105</v>
      </c>
      <c r="DK16" s="191" t="s">
        <v>105</v>
      </c>
      <c r="DL16" s="191" t="s">
        <v>105</v>
      </c>
      <c r="DM16" s="191" t="s">
        <v>105</v>
      </c>
      <c r="DN16" s="191" t="s">
        <v>105</v>
      </c>
      <c r="DO16" s="191" t="s">
        <v>105</v>
      </c>
    </row>
    <row r="17" spans="1:119" s="150" customFormat="1" hidden="1" outlineLevel="1">
      <c r="B17" s="1318"/>
      <c r="C17" s="188" t="s">
        <v>28</v>
      </c>
      <c r="D17" s="189"/>
      <c r="E17" s="189"/>
      <c r="F17" s="190"/>
      <c r="G17" s="190"/>
      <c r="H17" s="190"/>
      <c r="I17" s="190"/>
      <c r="J17" s="190"/>
      <c r="K17" s="190"/>
      <c r="L17" s="190"/>
      <c r="M17" s="190"/>
      <c r="N17" s="191">
        <v>5.4315554962278322E-2</v>
      </c>
      <c r="O17" s="191">
        <v>5.1634541139465362E-2</v>
      </c>
      <c r="P17" s="191">
        <v>4.7604810549219147E-2</v>
      </c>
      <c r="Q17" s="191">
        <v>5.2684117363085335E-2</v>
      </c>
      <c r="R17" s="191">
        <v>4.4081720430107531E-2</v>
      </c>
      <c r="S17" s="191" t="s">
        <v>105</v>
      </c>
      <c r="T17" s="191" t="s">
        <v>105</v>
      </c>
      <c r="U17" s="1647" t="s">
        <v>105</v>
      </c>
      <c r="V17" s="1647" t="s">
        <v>105</v>
      </c>
      <c r="W17" s="1647" t="s">
        <v>105</v>
      </c>
      <c r="X17" s="1647" t="s">
        <v>105</v>
      </c>
      <c r="Y17" s="1647" t="s">
        <v>105</v>
      </c>
      <c r="Z17" s="1647" t="s">
        <v>105</v>
      </c>
      <c r="AB17" s="193"/>
      <c r="AC17" s="193"/>
      <c r="AD17" s="193"/>
      <c r="AE17" s="193"/>
      <c r="AF17" s="193"/>
      <c r="AG17" s="193"/>
      <c r="AH17" s="193"/>
      <c r="AI17" s="193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90"/>
      <c r="BT17" s="194"/>
      <c r="BU17" s="194"/>
      <c r="BV17" s="194"/>
      <c r="BW17" s="194"/>
      <c r="BX17" s="191">
        <v>4.7093010521089641E-2</v>
      </c>
      <c r="BY17" s="191">
        <v>4.4545681438351623E-2</v>
      </c>
      <c r="BZ17" s="191">
        <v>4.7212951996568289E-2</v>
      </c>
      <c r="CA17" s="191">
        <v>5.0473936903001983E-2</v>
      </c>
      <c r="CB17" s="191">
        <v>5.0096885813148785E-2</v>
      </c>
      <c r="CC17" s="191">
        <v>5.6222222222222222E-2</v>
      </c>
      <c r="CD17" s="191">
        <v>5.0944252376836648E-2</v>
      </c>
      <c r="CE17" s="191">
        <v>5.3427238805970147E-2</v>
      </c>
      <c r="CF17" s="191">
        <v>4.5726542533771453E-2</v>
      </c>
      <c r="CG17" s="191">
        <v>4.6702988278025423E-2</v>
      </c>
      <c r="CH17" s="191">
        <v>4.1496507653440332E-2</v>
      </c>
      <c r="CI17" s="191">
        <v>4.3057037340993025E-2</v>
      </c>
      <c r="CJ17" s="191" t="s">
        <v>105</v>
      </c>
      <c r="CK17" s="191" t="s">
        <v>105</v>
      </c>
      <c r="CL17" s="191" t="s">
        <v>105</v>
      </c>
      <c r="CM17" s="191" t="s">
        <v>105</v>
      </c>
      <c r="CN17" s="191" t="s">
        <v>105</v>
      </c>
      <c r="CO17" s="191" t="s">
        <v>105</v>
      </c>
      <c r="CP17" s="191" t="s">
        <v>105</v>
      </c>
      <c r="CQ17" s="191" t="s">
        <v>105</v>
      </c>
      <c r="CR17" s="191" t="s">
        <v>105</v>
      </c>
      <c r="CS17" s="191" t="s">
        <v>105</v>
      </c>
      <c r="CT17" s="191" t="s">
        <v>105</v>
      </c>
      <c r="CU17" s="191" t="s">
        <v>105</v>
      </c>
      <c r="CV17" s="191" t="s">
        <v>105</v>
      </c>
      <c r="CW17" s="191" t="s">
        <v>105</v>
      </c>
      <c r="CX17" s="191" t="s">
        <v>105</v>
      </c>
      <c r="CY17" s="191" t="s">
        <v>105</v>
      </c>
      <c r="CZ17" s="191" t="s">
        <v>105</v>
      </c>
      <c r="DA17" s="191" t="s">
        <v>105</v>
      </c>
      <c r="DB17" s="191" t="s">
        <v>105</v>
      </c>
      <c r="DC17" s="191" t="s">
        <v>105</v>
      </c>
      <c r="DD17" s="191" t="s">
        <v>105</v>
      </c>
      <c r="DE17" s="191" t="s">
        <v>105</v>
      </c>
      <c r="DF17" s="191" t="s">
        <v>105</v>
      </c>
      <c r="DG17" s="191" t="s">
        <v>105</v>
      </c>
      <c r="DH17" s="191" t="s">
        <v>105</v>
      </c>
      <c r="DI17" s="191" t="s">
        <v>105</v>
      </c>
      <c r="DJ17" s="191" t="s">
        <v>105</v>
      </c>
      <c r="DK17" s="191" t="s">
        <v>105</v>
      </c>
      <c r="DL17" s="191" t="s">
        <v>105</v>
      </c>
      <c r="DM17" s="191" t="s">
        <v>105</v>
      </c>
      <c r="DN17" s="191" t="s">
        <v>105</v>
      </c>
      <c r="DO17" s="191" t="s">
        <v>105</v>
      </c>
    </row>
    <row r="18" spans="1:119" hidden="1" outlineLevel="1">
      <c r="C18" s="196"/>
      <c r="U18" s="1648"/>
      <c r="V18" s="1648"/>
      <c r="W18" s="1648"/>
      <c r="X18" s="1648"/>
      <c r="Y18" s="1648"/>
      <c r="Z18" s="1648"/>
      <c r="BT18" s="200"/>
      <c r="BU18" s="200"/>
      <c r="BV18" s="200"/>
      <c r="BW18" s="200"/>
      <c r="BX18" s="200"/>
      <c r="BY18" s="200"/>
      <c r="BZ18" s="200"/>
      <c r="CA18" s="200"/>
      <c r="CK18" s="201"/>
      <c r="CM18" s="202"/>
      <c r="CO18" s="201"/>
      <c r="CP18" s="203"/>
      <c r="CQ18" s="204"/>
    </row>
    <row r="19" spans="1:119" s="182" customFormat="1" collapsed="1">
      <c r="A19" s="182">
        <v>19</v>
      </c>
      <c r="B19" s="1323"/>
      <c r="C19" s="205" t="s">
        <v>285</v>
      </c>
      <c r="D19" s="206"/>
      <c r="E19" s="207"/>
      <c r="F19" s="208">
        <v>85.126340999999996</v>
      </c>
      <c r="G19" s="208">
        <v>137.02261999999999</v>
      </c>
      <c r="H19" s="208">
        <v>172.84362140000002</v>
      </c>
      <c r="I19" s="208">
        <v>216.71571399999999</v>
      </c>
      <c r="J19" s="208">
        <v>298.93162500000005</v>
      </c>
      <c r="K19" s="208">
        <v>373.601494</v>
      </c>
      <c r="L19" s="208">
        <v>472.59474899999998</v>
      </c>
      <c r="M19" s="208">
        <v>556.53600100000006</v>
      </c>
      <c r="N19" s="179">
        <v>651.74699999999996</v>
      </c>
      <c r="O19" s="179">
        <v>844.39599999999996</v>
      </c>
      <c r="P19" s="180">
        <v>1216.779</v>
      </c>
      <c r="Q19" s="180">
        <v>1439.653</v>
      </c>
      <c r="R19" s="180">
        <v>2296.3139999999999</v>
      </c>
      <c r="S19" s="180">
        <v>3973.4650000000001</v>
      </c>
      <c r="T19" s="180">
        <v>7069.4089999999997</v>
      </c>
      <c r="U19" s="1649">
        <v>10763.50243651378</v>
      </c>
      <c r="V19" s="1649">
        <v>13191.771855842519</v>
      </c>
      <c r="W19" s="1649">
        <v>16199.720130719237</v>
      </c>
      <c r="X19" s="1649">
        <v>19009.146257791384</v>
      </c>
      <c r="Y19" s="1649">
        <v>22242.442928870245</v>
      </c>
      <c r="Z19" s="1649">
        <v>19043.588159647305</v>
      </c>
      <c r="AA19" s="209"/>
      <c r="AB19" s="210"/>
      <c r="AC19" s="210"/>
      <c r="AD19" s="210"/>
      <c r="AE19" s="210"/>
      <c r="AF19" s="210"/>
      <c r="AG19" s="210"/>
      <c r="AH19" s="210"/>
      <c r="AI19" s="210"/>
      <c r="AJ19" s="211">
        <v>16.459337000000001</v>
      </c>
      <c r="AK19" s="211">
        <v>18.973288</v>
      </c>
      <c r="AL19" s="211">
        <v>22.800129999999999</v>
      </c>
      <c r="AM19" s="211">
        <v>26.893585999999999</v>
      </c>
      <c r="AN19" s="211">
        <v>28.840730000000001</v>
      </c>
      <c r="AO19" s="211">
        <v>34.471508</v>
      </c>
      <c r="AP19" s="211">
        <v>40.260643000000002</v>
      </c>
      <c r="AQ19" s="211">
        <v>33.449739000000001</v>
      </c>
      <c r="AR19" s="211">
        <v>32.322501000000003</v>
      </c>
      <c r="AS19" s="211">
        <v>40.901798999999997</v>
      </c>
      <c r="AT19" s="211">
        <v>50.599276000000003</v>
      </c>
      <c r="AU19" s="211">
        <v>49.020045400000001</v>
      </c>
      <c r="AV19" s="211">
        <v>45.937773999999997</v>
      </c>
      <c r="AW19" s="211">
        <v>52.510331000000001</v>
      </c>
      <c r="AX19" s="211">
        <v>55.951377999999998</v>
      </c>
      <c r="AY19" s="211">
        <v>62.316231000000002</v>
      </c>
      <c r="AZ19" s="211">
        <v>61.459668000000001</v>
      </c>
      <c r="BA19" s="211">
        <v>69.378159999999994</v>
      </c>
      <c r="BB19" s="211">
        <v>81.628144000000006</v>
      </c>
      <c r="BC19" s="211">
        <v>86.465653000000003</v>
      </c>
      <c r="BD19" s="211">
        <v>83.736006000000003</v>
      </c>
      <c r="BE19" s="211">
        <v>88.844059000000001</v>
      </c>
      <c r="BF19" s="211">
        <v>97.266784000000001</v>
      </c>
      <c r="BG19" s="211">
        <v>103.754645</v>
      </c>
      <c r="BH19" s="211">
        <v>102.725747</v>
      </c>
      <c r="BI19" s="211">
        <v>112.18340000000001</v>
      </c>
      <c r="BJ19" s="211">
        <v>123.055431</v>
      </c>
      <c r="BK19" s="211">
        <v>134.63017099999999</v>
      </c>
      <c r="BL19" s="211">
        <v>115.382319</v>
      </c>
      <c r="BM19" s="211">
        <v>131.84913900000001</v>
      </c>
      <c r="BN19" s="211">
        <v>147.93489500000001</v>
      </c>
      <c r="BO19" s="211">
        <v>161.36964800000001</v>
      </c>
      <c r="BP19" s="211">
        <v>148.06</v>
      </c>
      <c r="BQ19" s="211">
        <v>154.31399999999999</v>
      </c>
      <c r="BR19" s="211">
        <v>168.64099999999999</v>
      </c>
      <c r="BS19" s="211">
        <v>180.732</v>
      </c>
      <c r="BT19" s="211">
        <v>157.63</v>
      </c>
      <c r="BU19" s="211">
        <v>199.64400000000001</v>
      </c>
      <c r="BV19" s="211">
        <v>230.84700000000001</v>
      </c>
      <c r="BW19" s="211">
        <v>256.27499999999998</v>
      </c>
      <c r="BX19" s="211">
        <v>269.8</v>
      </c>
      <c r="BY19" s="211">
        <v>283.89999999999998</v>
      </c>
      <c r="BZ19" s="211">
        <v>305</v>
      </c>
      <c r="CA19" s="211">
        <v>358.07900000000001</v>
      </c>
      <c r="CB19" s="211">
        <v>320.976</v>
      </c>
      <c r="CC19" s="211">
        <v>335.37700000000001</v>
      </c>
      <c r="CD19" s="211">
        <v>355.28100000000001</v>
      </c>
      <c r="CE19" s="211">
        <v>428.01900000000001</v>
      </c>
      <c r="CF19" s="211">
        <v>473.77</v>
      </c>
      <c r="CG19" s="211">
        <v>545.24199999999996</v>
      </c>
      <c r="CH19" s="211">
        <v>603.03099999999995</v>
      </c>
      <c r="CI19" s="211">
        <v>674.27099999999996</v>
      </c>
      <c r="CJ19" s="211">
        <v>652.09100000000001</v>
      </c>
      <c r="CK19" s="211">
        <v>878.36900000000003</v>
      </c>
      <c r="CL19" s="211">
        <v>1115.701</v>
      </c>
      <c r="CM19" s="211">
        <v>1327.3040000000001</v>
      </c>
      <c r="CN19" s="211">
        <v>1378.441</v>
      </c>
      <c r="CO19" s="211">
        <v>1702.75</v>
      </c>
      <c r="CP19" s="211">
        <v>1857.452</v>
      </c>
      <c r="CQ19" s="211">
        <v>2130.7660000000001</v>
      </c>
      <c r="CR19" s="211">
        <v>2248</v>
      </c>
      <c r="CS19" s="200">
        <v>2603.9210070375802</v>
      </c>
      <c r="CT19" s="200">
        <v>2832.3343379845178</v>
      </c>
      <c r="CU19" s="200">
        <v>3079.2470914916803</v>
      </c>
      <c r="CV19" s="200">
        <v>2754.6492026738806</v>
      </c>
      <c r="CW19" s="200">
        <v>3112.828980843829</v>
      </c>
      <c r="CX19" s="200">
        <v>3492.9912307494465</v>
      </c>
      <c r="CY19" s="200">
        <v>3831.3024415753621</v>
      </c>
      <c r="CZ19" s="200">
        <v>3301.2973173473642</v>
      </c>
      <c r="DA19" s="200">
        <v>3882.4612571989942</v>
      </c>
      <c r="DB19" s="200">
        <v>4343.196675525518</v>
      </c>
      <c r="DC19" s="200">
        <v>4672.7648806473599</v>
      </c>
      <c r="DD19" s="200">
        <v>3757.0002469255155</v>
      </c>
      <c r="DE19" s="200">
        <v>4627.1689902806565</v>
      </c>
      <c r="DF19" s="200">
        <v>5208.2735118426699</v>
      </c>
      <c r="DG19" s="200">
        <v>5416.7035087425447</v>
      </c>
      <c r="DH19" s="200">
        <v>4316.1205491242699</v>
      </c>
      <c r="DI19" s="200">
        <v>5411.5684086509773</v>
      </c>
      <c r="DJ19" s="200">
        <v>6090.137822409295</v>
      </c>
      <c r="DK19" s="200">
        <v>6424.6161486857009</v>
      </c>
      <c r="DL19" s="200">
        <v>4038.1576491043097</v>
      </c>
      <c r="DM19" s="200">
        <v>4577.0207100523148</v>
      </c>
      <c r="DN19" s="200">
        <v>5012.0894814488165</v>
      </c>
      <c r="DO19" s="200">
        <v>5416.3203190418653</v>
      </c>
    </row>
    <row r="20" spans="1:119" s="187" customFormat="1">
      <c r="B20" s="1324"/>
      <c r="C20" s="183" t="s">
        <v>1046</v>
      </c>
      <c r="D20" s="184"/>
      <c r="E20" s="184"/>
      <c r="F20" s="185"/>
      <c r="G20" s="185">
        <v>0.60963831395031987</v>
      </c>
      <c r="H20" s="185">
        <v>0.26142399992059717</v>
      </c>
      <c r="I20" s="185">
        <v>0.25382534943809021</v>
      </c>
      <c r="J20" s="185">
        <v>0.37937217141531354</v>
      </c>
      <c r="K20" s="185">
        <v>0.24978912485422011</v>
      </c>
      <c r="L20" s="185">
        <v>0.26497017969633707</v>
      </c>
      <c r="M20" s="185">
        <v>0.17761782621922473</v>
      </c>
      <c r="N20" s="185">
        <v>0.17107787965005317</v>
      </c>
      <c r="O20" s="186">
        <v>0.29558862564768229</v>
      </c>
      <c r="P20" s="186">
        <v>0.44100516819122793</v>
      </c>
      <c r="Q20" s="186">
        <v>0.18316719798747361</v>
      </c>
      <c r="R20" s="186">
        <v>0.59504686198688139</v>
      </c>
      <c r="S20" s="186">
        <v>0.73036657878669931</v>
      </c>
      <c r="T20" s="186">
        <v>0.77915471760793142</v>
      </c>
      <c r="U20" s="1646">
        <v>0.52254628873697651</v>
      </c>
      <c r="V20" s="1646">
        <v>0.22560216190328086</v>
      </c>
      <c r="W20" s="1646">
        <v>0.2280170023971817</v>
      </c>
      <c r="X20" s="1646">
        <v>0.17342436192738186</v>
      </c>
      <c r="Y20" s="1646">
        <v>0.17009162995700611</v>
      </c>
      <c r="Z20" s="1646">
        <v>1.811859480107092E-3</v>
      </c>
      <c r="AA20" s="150"/>
      <c r="AB20" s="185"/>
      <c r="AC20" s="185"/>
      <c r="AD20" s="185"/>
      <c r="AE20" s="185"/>
      <c r="AF20" s="185"/>
      <c r="AG20" s="185"/>
      <c r="AH20" s="185"/>
      <c r="AI20" s="185"/>
      <c r="AJ20" s="186" t="s">
        <v>1045</v>
      </c>
      <c r="AK20" s="186" t="s">
        <v>1045</v>
      </c>
      <c r="AL20" s="186" t="s">
        <v>1045</v>
      </c>
      <c r="AM20" s="186" t="s">
        <v>1045</v>
      </c>
      <c r="AN20" s="186">
        <v>0.75224129623204128</v>
      </c>
      <c r="AO20" s="186">
        <v>0.81684418641618683</v>
      </c>
      <c r="AP20" s="186">
        <v>0.76580760723732721</v>
      </c>
      <c r="AQ20" s="186">
        <v>0.24378128673506017</v>
      </c>
      <c r="AR20" s="186">
        <v>0.12072409401565087</v>
      </c>
      <c r="AS20" s="186">
        <v>0.1865393008045948</v>
      </c>
      <c r="AT20" s="186">
        <v>0.25679254551398989</v>
      </c>
      <c r="AU20" s="186">
        <v>0.46548364398299191</v>
      </c>
      <c r="AV20" s="186">
        <v>0.42123203894401584</v>
      </c>
      <c r="AW20" s="186">
        <v>0.2838147045805981</v>
      </c>
      <c r="AX20" s="186">
        <v>0.10577428024859481</v>
      </c>
      <c r="AY20" s="186">
        <v>0.27123976511045833</v>
      </c>
      <c r="AZ20" s="186">
        <v>0.33788955468325477</v>
      </c>
      <c r="BA20" s="186">
        <v>0.32122876924923571</v>
      </c>
      <c r="BB20" s="186">
        <v>0.45891212902745671</v>
      </c>
      <c r="BC20" s="186">
        <v>0.38753020862253362</v>
      </c>
      <c r="BD20" s="186">
        <v>0.36245457752879506</v>
      </c>
      <c r="BE20" s="186">
        <v>0.2805767549903313</v>
      </c>
      <c r="BF20" s="186">
        <v>0.1915839223295337</v>
      </c>
      <c r="BG20" s="186">
        <v>0.19995213590765326</v>
      </c>
      <c r="BH20" s="186">
        <v>0.22678106954372756</v>
      </c>
      <c r="BI20" s="186">
        <v>0.26270007542091256</v>
      </c>
      <c r="BJ20" s="186">
        <v>0.26513313116222692</v>
      </c>
      <c r="BK20" s="186">
        <v>0.29758210825163522</v>
      </c>
      <c r="BL20" s="186">
        <v>0.12320739804403669</v>
      </c>
      <c r="BM20" s="186">
        <v>0.1752999017679977</v>
      </c>
      <c r="BN20" s="186">
        <v>0.20218095046938656</v>
      </c>
      <c r="BO20" s="186">
        <v>0.1986142987220898</v>
      </c>
      <c r="BP20" s="186">
        <v>0.28321220515597378</v>
      </c>
      <c r="BQ20" s="186">
        <v>0.17038306939569758</v>
      </c>
      <c r="BR20" s="186">
        <v>0.13996768646099333</v>
      </c>
      <c r="BS20" s="186">
        <v>0.11998757040109531</v>
      </c>
      <c r="BT20" s="186">
        <v>6.4635958395245163E-2</v>
      </c>
      <c r="BU20" s="186">
        <v>0.29375170107702475</v>
      </c>
      <c r="BV20" s="186">
        <v>0.36886640852461761</v>
      </c>
      <c r="BW20" s="186">
        <v>0.41798353362990492</v>
      </c>
      <c r="BX20" s="186">
        <v>0.71160312123326785</v>
      </c>
      <c r="BY20" s="186">
        <v>0.42203121556370315</v>
      </c>
      <c r="BZ20" s="186">
        <v>0.32122141504979473</v>
      </c>
      <c r="CA20" s="186">
        <v>0.39724514681494494</v>
      </c>
      <c r="CB20" s="186">
        <v>0.18968124536693831</v>
      </c>
      <c r="CC20" s="186">
        <v>0.18132088763649179</v>
      </c>
      <c r="CD20" s="186">
        <v>0.16485573770491802</v>
      </c>
      <c r="CE20" s="186">
        <v>0.19532002714484786</v>
      </c>
      <c r="CF20" s="186">
        <v>0.4760293604506256</v>
      </c>
      <c r="CG20" s="186">
        <v>0.62575847479105584</v>
      </c>
      <c r="CH20" s="186">
        <v>0.69733534863952751</v>
      </c>
      <c r="CI20" s="186">
        <v>0.57532959985421206</v>
      </c>
      <c r="CJ20" s="186">
        <v>0.37638727652658477</v>
      </c>
      <c r="CK20" s="186">
        <v>0.61097090833061296</v>
      </c>
      <c r="CL20" s="186">
        <v>0.85015529881548391</v>
      </c>
      <c r="CM20" s="186">
        <v>0.96850227875735451</v>
      </c>
      <c r="CN20" s="186">
        <v>1.1138782777250413</v>
      </c>
      <c r="CO20" s="186">
        <v>0.93853608221601625</v>
      </c>
      <c r="CP20" s="186">
        <v>0.66482955558881818</v>
      </c>
      <c r="CQ20" s="186">
        <v>0.60533381953192333</v>
      </c>
      <c r="CR20" s="186">
        <v>0.63082787003578678</v>
      </c>
      <c r="CS20" s="186">
        <v>0.52924446162829564</v>
      </c>
      <c r="CT20" s="186">
        <v>0.52484927631212952</v>
      </c>
      <c r="CU20" s="186">
        <v>0.44513620523871711</v>
      </c>
      <c r="CV20" s="186">
        <v>0.225377759196566</v>
      </c>
      <c r="CW20" s="186">
        <v>0.19543909835622131</v>
      </c>
      <c r="CX20" s="186">
        <v>0.23325526365473159</v>
      </c>
      <c r="CY20" s="186">
        <v>0.24423351804462157</v>
      </c>
      <c r="CZ20" s="186">
        <v>0.19844563661422421</v>
      </c>
      <c r="DA20" s="186">
        <v>0.24724528109042865</v>
      </c>
      <c r="DB20" s="186">
        <v>0.24340325772694649</v>
      </c>
      <c r="DC20" s="186">
        <v>0.21962829922818727</v>
      </c>
      <c r="DD20" s="186">
        <v>0.13803753063487001</v>
      </c>
      <c r="DE20" s="186">
        <v>0.19181330701003119</v>
      </c>
      <c r="DF20" s="186">
        <v>0.19917975190761528</v>
      </c>
      <c r="DG20" s="186">
        <v>0.15920737445538258</v>
      </c>
      <c r="DH20" s="186">
        <v>0.14882093836866317</v>
      </c>
      <c r="DI20" s="186">
        <v>0.16952037412464249</v>
      </c>
      <c r="DJ20" s="186">
        <v>0.16931989239071754</v>
      </c>
      <c r="DK20" s="186">
        <v>0.18607491407207122</v>
      </c>
      <c r="DL20" s="186">
        <v>-6.4401097433749444E-2</v>
      </c>
      <c r="DM20" s="186">
        <v>-0.15421549458093287</v>
      </c>
      <c r="DN20" s="186">
        <v>-0.1770154259881751</v>
      </c>
      <c r="DO20" s="186">
        <v>-0.15694257933995093</v>
      </c>
    </row>
    <row r="21" spans="1:119" s="187" customFormat="1">
      <c r="B21" s="1324"/>
      <c r="C21" s="212" t="s">
        <v>774</v>
      </c>
      <c r="D21" s="184"/>
      <c r="E21" s="184"/>
      <c r="F21" s="185"/>
      <c r="G21" s="185"/>
      <c r="H21" s="185"/>
      <c r="I21" s="185"/>
      <c r="J21" s="185"/>
      <c r="K21" s="185"/>
      <c r="L21" s="185"/>
      <c r="M21" s="185"/>
      <c r="N21" s="185"/>
      <c r="O21" s="186"/>
      <c r="P21" s="186"/>
      <c r="Q21" s="186"/>
      <c r="R21" s="186"/>
      <c r="S21" s="213">
        <v>3690.002</v>
      </c>
      <c r="T21" s="213">
        <v>6149.2699999999995</v>
      </c>
      <c r="U21" s="1646"/>
      <c r="V21" s="1646"/>
      <c r="W21" s="1646"/>
      <c r="X21" s="1646"/>
      <c r="Y21" s="1646"/>
      <c r="Z21" s="1646"/>
      <c r="AA21" s="150"/>
      <c r="AB21" s="185"/>
      <c r="AC21" s="185"/>
      <c r="AD21" s="185"/>
      <c r="AE21" s="185"/>
      <c r="AF21" s="185"/>
      <c r="AG21" s="185"/>
      <c r="AH21" s="185"/>
      <c r="AI21" s="185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186"/>
      <c r="BP21" s="186"/>
      <c r="BQ21" s="186"/>
      <c r="BR21" s="186"/>
      <c r="BS21" s="186"/>
      <c r="BT21" s="186"/>
      <c r="BU21" s="186"/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250">
        <v>639.89200000000005</v>
      </c>
      <c r="CK21" s="250">
        <v>845.88199999999995</v>
      </c>
      <c r="CL21" s="250">
        <v>1038.5740000000001</v>
      </c>
      <c r="CM21" s="250">
        <v>1165.654</v>
      </c>
      <c r="CN21" s="250">
        <v>1230.9039999999998</v>
      </c>
      <c r="CO21" s="250">
        <v>1504.72</v>
      </c>
      <c r="CP21" s="250">
        <v>1630.914</v>
      </c>
      <c r="CQ21" s="250">
        <v>1782.732</v>
      </c>
      <c r="CR21" s="250">
        <v>1997</v>
      </c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  <c r="DO21" s="186"/>
    </row>
    <row r="22" spans="1:119" s="187" customFormat="1">
      <c r="B22" s="1324"/>
      <c r="C22" s="183" t="s">
        <v>369</v>
      </c>
      <c r="D22" s="184"/>
      <c r="E22" s="184"/>
      <c r="F22" s="185"/>
      <c r="G22" s="185"/>
      <c r="H22" s="185"/>
      <c r="I22" s="185"/>
      <c r="J22" s="185"/>
      <c r="K22" s="185"/>
      <c r="L22" s="185"/>
      <c r="M22" s="185"/>
      <c r="N22" s="185"/>
      <c r="O22" s="186"/>
      <c r="P22" s="186"/>
      <c r="Q22" s="186"/>
      <c r="R22" s="186"/>
      <c r="S22" s="186"/>
      <c r="T22" s="186">
        <v>0.66646793145369565</v>
      </c>
      <c r="U22" s="1646"/>
      <c r="V22" s="1646"/>
      <c r="W22" s="1646"/>
      <c r="X22" s="1646"/>
      <c r="Y22" s="1646"/>
      <c r="Z22" s="1646"/>
      <c r="AA22" s="150"/>
      <c r="AB22" s="185"/>
      <c r="AC22" s="185"/>
      <c r="AD22" s="185"/>
      <c r="AE22" s="185"/>
      <c r="AF22" s="185"/>
      <c r="AG22" s="185"/>
      <c r="AH22" s="185"/>
      <c r="AI22" s="185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186"/>
      <c r="BV22" s="186"/>
      <c r="BW22" s="186"/>
      <c r="BX22" s="186"/>
      <c r="BY22" s="186"/>
      <c r="BZ22" s="186"/>
      <c r="CA22" s="186"/>
      <c r="CB22" s="186"/>
      <c r="CC22" s="186"/>
      <c r="CD22" s="186"/>
      <c r="CE22" s="186"/>
      <c r="CF22" s="186"/>
      <c r="CG22" s="186"/>
      <c r="CH22" s="186"/>
      <c r="CI22" s="186"/>
      <c r="CJ22" s="186" t="s">
        <v>105</v>
      </c>
      <c r="CK22" s="186" t="s">
        <v>105</v>
      </c>
      <c r="CL22" s="186" t="s">
        <v>105</v>
      </c>
      <c r="CM22" s="186" t="s">
        <v>105</v>
      </c>
      <c r="CN22" s="186">
        <v>0.92361210954348505</v>
      </c>
      <c r="CO22" s="186">
        <v>0.77887695919761879</v>
      </c>
      <c r="CP22" s="186">
        <v>0.57033971580262932</v>
      </c>
      <c r="CQ22" s="186">
        <v>0.52938350488223773</v>
      </c>
      <c r="CR22" s="186">
        <v>0.62238484885905021</v>
      </c>
      <c r="CS22" s="186"/>
      <c r="CT22" s="186"/>
      <c r="CU22" s="186"/>
      <c r="CV22" s="186"/>
      <c r="CW22" s="186"/>
      <c r="CX22" s="186"/>
      <c r="CY22" s="186"/>
      <c r="CZ22" s="186"/>
      <c r="DA22" s="186"/>
      <c r="DB22" s="186"/>
      <c r="DC22" s="186"/>
      <c r="DD22" s="186"/>
      <c r="DE22" s="186"/>
      <c r="DF22" s="186"/>
      <c r="DG22" s="186"/>
      <c r="DH22" s="186"/>
      <c r="DI22" s="186"/>
      <c r="DJ22" s="186"/>
      <c r="DK22" s="186"/>
      <c r="DL22" s="186"/>
      <c r="DM22" s="186"/>
      <c r="DN22" s="186"/>
      <c r="DO22" s="186"/>
    </row>
    <row r="23" spans="1:119" s="187" customFormat="1">
      <c r="B23" s="1324"/>
      <c r="C23" s="212" t="s">
        <v>776</v>
      </c>
      <c r="D23" s="184"/>
      <c r="E23" s="184"/>
      <c r="F23" s="185"/>
      <c r="G23" s="185"/>
      <c r="H23" s="185"/>
      <c r="I23" s="185"/>
      <c r="J23" s="185"/>
      <c r="K23" s="185"/>
      <c r="L23" s="185"/>
      <c r="M23" s="185"/>
      <c r="N23" s="185"/>
      <c r="O23" s="186"/>
      <c r="P23" s="186"/>
      <c r="Q23" s="186"/>
      <c r="R23" s="186"/>
      <c r="S23" s="186"/>
      <c r="T23" s="215">
        <v>0.86984216078034249</v>
      </c>
      <c r="U23" s="1646"/>
      <c r="V23" s="1646"/>
      <c r="W23" s="1646"/>
      <c r="X23" s="1646"/>
      <c r="Y23" s="1646"/>
      <c r="Z23" s="1646"/>
      <c r="AA23" s="150"/>
      <c r="AB23" s="185"/>
      <c r="AC23" s="185"/>
      <c r="AD23" s="185"/>
      <c r="AE23" s="185"/>
      <c r="AF23" s="185"/>
      <c r="AG23" s="185"/>
      <c r="AH23" s="185"/>
      <c r="AI23" s="185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6"/>
      <c r="CG23" s="186"/>
      <c r="CH23" s="186"/>
      <c r="CI23" s="186"/>
      <c r="CJ23" s="215">
        <v>0.98129248831834825</v>
      </c>
      <c r="CK23" s="215">
        <v>0.96301440510764824</v>
      </c>
      <c r="CL23" s="215">
        <v>0.93087126389597219</v>
      </c>
      <c r="CM23" s="215">
        <v>0.87821177364040182</v>
      </c>
      <c r="CN23" s="215">
        <v>0.89296821554205053</v>
      </c>
      <c r="CO23" s="215">
        <v>0.88369989722507714</v>
      </c>
      <c r="CP23" s="215">
        <v>0.87803830193189381</v>
      </c>
      <c r="CQ23" s="215">
        <v>0.83666249602255716</v>
      </c>
      <c r="CR23" s="215">
        <v>0.88834519572953741</v>
      </c>
      <c r="CS23" s="186"/>
      <c r="CT23" s="186"/>
      <c r="CU23" s="186"/>
      <c r="CV23" s="186"/>
      <c r="CW23" s="186"/>
      <c r="CX23" s="186"/>
      <c r="CY23" s="186"/>
      <c r="CZ23" s="186"/>
      <c r="DA23" s="186"/>
      <c r="DB23" s="186"/>
      <c r="DC23" s="186"/>
      <c r="DD23" s="186"/>
      <c r="DE23" s="186"/>
      <c r="DF23" s="186"/>
      <c r="DG23" s="186"/>
      <c r="DH23" s="186"/>
      <c r="DI23" s="186"/>
      <c r="DJ23" s="186"/>
      <c r="DK23" s="186"/>
      <c r="DL23" s="186"/>
      <c r="DM23" s="186"/>
      <c r="DN23" s="186"/>
      <c r="DO23" s="186"/>
    </row>
    <row r="24" spans="1:119" s="187" customFormat="1">
      <c r="B24" s="1324"/>
      <c r="C24" s="212" t="s">
        <v>775</v>
      </c>
      <c r="D24" s="184"/>
      <c r="E24" s="184"/>
      <c r="F24" s="185"/>
      <c r="G24" s="185"/>
      <c r="H24" s="185"/>
      <c r="I24" s="185"/>
      <c r="J24" s="185"/>
      <c r="K24" s="185"/>
      <c r="L24" s="185"/>
      <c r="M24" s="185"/>
      <c r="N24" s="185"/>
      <c r="O24" s="186"/>
      <c r="P24" s="186"/>
      <c r="Q24" s="186"/>
      <c r="R24" s="186"/>
      <c r="S24" s="213">
        <v>283.46299999999997</v>
      </c>
      <c r="T24" s="213">
        <v>920.13900000000001</v>
      </c>
      <c r="U24" s="1646"/>
      <c r="V24" s="1646"/>
      <c r="W24" s="1646"/>
      <c r="X24" s="1646"/>
      <c r="Y24" s="1646"/>
      <c r="Z24" s="1646"/>
      <c r="AA24" s="150"/>
      <c r="AB24" s="185"/>
      <c r="AC24" s="185"/>
      <c r="AD24" s="185"/>
      <c r="AE24" s="185"/>
      <c r="AF24" s="185"/>
      <c r="AG24" s="185"/>
      <c r="AH24" s="185"/>
      <c r="AI24" s="185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186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  <c r="CJ24" s="250">
        <v>12.199</v>
      </c>
      <c r="CK24" s="250">
        <v>32.487000000000002</v>
      </c>
      <c r="CL24" s="250">
        <v>77.126999999999995</v>
      </c>
      <c r="CM24" s="250">
        <v>161.65</v>
      </c>
      <c r="CN24" s="250">
        <v>147.53700000000001</v>
      </c>
      <c r="CO24" s="250">
        <v>198.03</v>
      </c>
      <c r="CP24" s="250">
        <v>226.53800000000001</v>
      </c>
      <c r="CQ24" s="250">
        <v>348.03399999999999</v>
      </c>
      <c r="CR24" s="250">
        <v>251</v>
      </c>
      <c r="CS24" s="186"/>
      <c r="CT24" s="186"/>
      <c r="CU24" s="186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186"/>
      <c r="DH24" s="186"/>
      <c r="DI24" s="186"/>
      <c r="DJ24" s="186"/>
      <c r="DK24" s="186"/>
      <c r="DL24" s="186"/>
      <c r="DM24" s="186"/>
      <c r="DN24" s="186"/>
      <c r="DO24" s="186"/>
    </row>
    <row r="25" spans="1:119" s="187" customFormat="1">
      <c r="B25" s="1324"/>
      <c r="C25" s="183" t="s">
        <v>369</v>
      </c>
      <c r="D25" s="184"/>
      <c r="E25" s="184"/>
      <c r="F25" s="185"/>
      <c r="G25" s="185"/>
      <c r="H25" s="185"/>
      <c r="I25" s="185"/>
      <c r="J25" s="185"/>
      <c r="K25" s="185"/>
      <c r="L25" s="185"/>
      <c r="M25" s="185"/>
      <c r="N25" s="185"/>
      <c r="O25" s="186"/>
      <c r="P25" s="186"/>
      <c r="Q25" s="186"/>
      <c r="R25" s="186"/>
      <c r="S25" s="186"/>
      <c r="T25" s="186">
        <v>2.2460638601863385</v>
      </c>
      <c r="U25" s="1646"/>
      <c r="V25" s="1646"/>
      <c r="W25" s="1646"/>
      <c r="X25" s="1646"/>
      <c r="Y25" s="1646"/>
      <c r="Z25" s="1646"/>
      <c r="AA25" s="150"/>
      <c r="AB25" s="185"/>
      <c r="AC25" s="185"/>
      <c r="AD25" s="185"/>
      <c r="AE25" s="185"/>
      <c r="AF25" s="185"/>
      <c r="AG25" s="185"/>
      <c r="AH25" s="185"/>
      <c r="AI25" s="185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 t="s">
        <v>105</v>
      </c>
      <c r="CK25" s="186" t="s">
        <v>105</v>
      </c>
      <c r="CL25" s="186" t="s">
        <v>105</v>
      </c>
      <c r="CM25" s="186" t="s">
        <v>105</v>
      </c>
      <c r="CN25" s="186">
        <v>11.094188048200673</v>
      </c>
      <c r="CO25" s="186">
        <v>5.0956690368455071</v>
      </c>
      <c r="CP25" s="186">
        <v>1.9372074630155462</v>
      </c>
      <c r="CQ25" s="186">
        <v>1.1530095886173832</v>
      </c>
      <c r="CR25" s="186">
        <v>0.70126815646244656</v>
      </c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</row>
    <row r="26" spans="1:119" s="187" customFormat="1">
      <c r="B26" s="1324"/>
      <c r="C26" s="212" t="s">
        <v>776</v>
      </c>
      <c r="D26" s="184"/>
      <c r="E26" s="184"/>
      <c r="F26" s="185"/>
      <c r="G26" s="185"/>
      <c r="H26" s="185"/>
      <c r="I26" s="185"/>
      <c r="J26" s="185"/>
      <c r="K26" s="185"/>
      <c r="L26" s="185"/>
      <c r="M26" s="185"/>
      <c r="N26" s="185"/>
      <c r="O26" s="186"/>
      <c r="P26" s="186"/>
      <c r="Q26" s="186"/>
      <c r="R26" s="186"/>
      <c r="S26" s="186"/>
      <c r="T26" s="215">
        <v>0.13015783921965754</v>
      </c>
      <c r="U26" s="1646"/>
      <c r="V26" s="1646"/>
      <c r="W26" s="1646"/>
      <c r="X26" s="1646"/>
      <c r="Y26" s="1646"/>
      <c r="Z26" s="1646"/>
      <c r="AA26" s="150"/>
      <c r="AB26" s="185"/>
      <c r="AC26" s="185"/>
      <c r="AD26" s="185"/>
      <c r="AE26" s="185"/>
      <c r="AF26" s="185"/>
      <c r="AG26" s="185"/>
      <c r="AH26" s="185"/>
      <c r="AI26" s="185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215">
        <v>1.8707511681651794E-2</v>
      </c>
      <c r="CK26" s="215">
        <v>3.698559489235162E-2</v>
      </c>
      <c r="CL26" s="215">
        <v>6.9128736104027866E-2</v>
      </c>
      <c r="CM26" s="215">
        <v>0.1217882263595981</v>
      </c>
      <c r="CN26" s="215">
        <v>0.10703178445794924</v>
      </c>
      <c r="CO26" s="215">
        <v>0.11630010277492292</v>
      </c>
      <c r="CP26" s="215">
        <v>0.12196169806810621</v>
      </c>
      <c r="CQ26" s="215">
        <v>0.16333750397744284</v>
      </c>
      <c r="CR26" s="215">
        <v>0.11165480427046263</v>
      </c>
      <c r="CS26" s="186"/>
      <c r="CT26" s="186"/>
      <c r="CU26" s="186"/>
      <c r="CV26" s="186"/>
      <c r="CW26" s="186"/>
      <c r="CX26" s="186"/>
      <c r="CY26" s="186"/>
      <c r="CZ26" s="186"/>
      <c r="DA26" s="186"/>
      <c r="DB26" s="186"/>
      <c r="DC26" s="186"/>
      <c r="DD26" s="186"/>
      <c r="DE26" s="186"/>
      <c r="DF26" s="186"/>
      <c r="DG26" s="186"/>
      <c r="DH26" s="186"/>
      <c r="DI26" s="186"/>
      <c r="DJ26" s="186"/>
      <c r="DK26" s="186"/>
      <c r="DL26" s="186"/>
      <c r="DM26" s="186"/>
      <c r="DN26" s="186"/>
      <c r="DO26" s="186"/>
    </row>
    <row r="27" spans="1:119" s="187" customFormat="1">
      <c r="B27" s="1324"/>
      <c r="C27" s="212" t="s">
        <v>817</v>
      </c>
      <c r="D27" s="184"/>
      <c r="E27" s="184"/>
      <c r="F27" s="185"/>
      <c r="G27" s="185"/>
      <c r="H27" s="185"/>
      <c r="I27" s="185"/>
      <c r="J27" s="185"/>
      <c r="K27" s="185"/>
      <c r="L27" s="185"/>
      <c r="M27" s="185"/>
      <c r="N27" s="185"/>
      <c r="O27" s="186"/>
      <c r="P27" s="186"/>
      <c r="Q27" s="186"/>
      <c r="R27" s="186"/>
      <c r="S27" s="186"/>
      <c r="T27" s="215">
        <v>0.19850261034646416</v>
      </c>
      <c r="U27" s="1646"/>
      <c r="V27" s="1646"/>
      <c r="W27" s="1646"/>
      <c r="X27" s="1646"/>
      <c r="Y27" s="1646"/>
      <c r="Z27" s="1646"/>
      <c r="AA27" s="150"/>
      <c r="AB27" s="185"/>
      <c r="AC27" s="185"/>
      <c r="AD27" s="185"/>
      <c r="AE27" s="185"/>
      <c r="AF27" s="185"/>
      <c r="AG27" s="185"/>
      <c r="AH27" s="185"/>
      <c r="AI27" s="185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215">
        <v>3.2042762880780916E-2</v>
      </c>
      <c r="CK27" s="215">
        <v>5.5848375451263539E-2</v>
      </c>
      <c r="CL27" s="186" t="s">
        <v>105</v>
      </c>
      <c r="CM27" s="186" t="s">
        <v>105</v>
      </c>
      <c r="CN27" s="215">
        <v>0.1620217439051175</v>
      </c>
      <c r="CO27" s="215">
        <v>0.17336076337214393</v>
      </c>
      <c r="CP27" s="215">
        <v>0.18497427941536704</v>
      </c>
      <c r="CQ27" s="215">
        <v>0.25632199145676832</v>
      </c>
      <c r="CR27" s="215">
        <v>0.19655442443226312</v>
      </c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186"/>
      <c r="DN27" s="186"/>
      <c r="DO27" s="186"/>
    </row>
    <row r="28" spans="1:119" s="187" customFormat="1">
      <c r="B28" s="1324"/>
      <c r="C28" s="212"/>
      <c r="D28" s="184"/>
      <c r="E28" s="184"/>
      <c r="F28" s="185"/>
      <c r="G28" s="185"/>
      <c r="H28" s="185"/>
      <c r="I28" s="185"/>
      <c r="J28" s="185"/>
      <c r="K28" s="185"/>
      <c r="L28" s="185"/>
      <c r="M28" s="185"/>
      <c r="N28" s="185"/>
      <c r="O28" s="186"/>
      <c r="P28" s="186"/>
      <c r="Q28" s="186"/>
      <c r="R28" s="186"/>
      <c r="S28" s="186"/>
      <c r="T28" s="186"/>
      <c r="U28" s="1646"/>
      <c r="V28" s="1646"/>
      <c r="W28" s="1646"/>
      <c r="X28" s="1646"/>
      <c r="Y28" s="1646"/>
      <c r="Z28" s="1646"/>
      <c r="AA28" s="150"/>
      <c r="AB28" s="185"/>
      <c r="AC28" s="185"/>
      <c r="AD28" s="185"/>
      <c r="AE28" s="185"/>
      <c r="AF28" s="185"/>
      <c r="AG28" s="185"/>
      <c r="AH28" s="185"/>
      <c r="AI28" s="185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186"/>
      <c r="BC28" s="186"/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  <c r="BV28" s="186"/>
      <c r="BW28" s="186"/>
      <c r="BX28" s="186"/>
      <c r="BY28" s="186"/>
      <c r="BZ28" s="186"/>
      <c r="CA28" s="186"/>
      <c r="CB28" s="186"/>
      <c r="CC28" s="186"/>
      <c r="CD28" s="186"/>
      <c r="CE28" s="186"/>
      <c r="CF28" s="186"/>
      <c r="CG28" s="186"/>
      <c r="CH28" s="186"/>
      <c r="CI28" s="186"/>
      <c r="CJ28" s="215"/>
      <c r="CK28" s="186"/>
      <c r="CL28" s="186"/>
      <c r="CM28" s="186"/>
      <c r="CN28" s="186"/>
      <c r="CO28" s="186"/>
      <c r="CP28" s="186"/>
      <c r="CQ28" s="186"/>
      <c r="CR28" s="186"/>
      <c r="CS28" s="186"/>
      <c r="CT28" s="186"/>
      <c r="CU28" s="186"/>
      <c r="CV28" s="186"/>
      <c r="CW28" s="186"/>
      <c r="CX28" s="186"/>
      <c r="CY28" s="186"/>
      <c r="CZ28" s="186"/>
      <c r="DA28" s="186"/>
      <c r="DB28" s="186"/>
      <c r="DC28" s="186"/>
      <c r="DD28" s="186"/>
      <c r="DE28" s="186"/>
      <c r="DF28" s="186"/>
      <c r="DG28" s="186"/>
      <c r="DH28" s="186"/>
      <c r="DI28" s="186"/>
      <c r="DJ28" s="186"/>
      <c r="DK28" s="186"/>
      <c r="DL28" s="186"/>
      <c r="DM28" s="186"/>
      <c r="DN28" s="186"/>
      <c r="DO28" s="186"/>
    </row>
    <row r="29" spans="1:119" s="187" customFormat="1">
      <c r="B29" s="1324"/>
      <c r="C29" s="212" t="s">
        <v>695</v>
      </c>
      <c r="D29" s="184"/>
      <c r="E29" s="184"/>
      <c r="F29" s="185"/>
      <c r="G29" s="185"/>
      <c r="H29" s="185"/>
      <c r="I29" s="185"/>
      <c r="J29" s="185"/>
      <c r="K29" s="185"/>
      <c r="L29" s="185"/>
      <c r="M29" s="185"/>
      <c r="N29" s="185"/>
      <c r="O29" s="186"/>
      <c r="P29" s="186"/>
      <c r="Q29" s="186"/>
      <c r="R29" s="216">
        <v>1346.4443200000001</v>
      </c>
      <c r="S29" s="216">
        <v>2559.809992</v>
      </c>
      <c r="T29" s="216">
        <v>4635.4000000000005</v>
      </c>
      <c r="U29" s="1646"/>
      <c r="V29" s="1646"/>
      <c r="W29" s="1646"/>
      <c r="X29" s="1646"/>
      <c r="Y29" s="1646"/>
      <c r="Z29" s="1646"/>
      <c r="AA29" s="150"/>
      <c r="AB29" s="185"/>
      <c r="AC29" s="185"/>
      <c r="AD29" s="185"/>
      <c r="AE29" s="185"/>
      <c r="AF29" s="185"/>
      <c r="AG29" s="185"/>
      <c r="AH29" s="185"/>
      <c r="AI29" s="185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443">
        <v>286.80493100000001</v>
      </c>
      <c r="CG29" s="1443">
        <v>324.01623599999999</v>
      </c>
      <c r="CH29" s="1443">
        <v>346.20789600000001</v>
      </c>
      <c r="CI29" s="1443">
        <v>389.415257</v>
      </c>
      <c r="CJ29" s="1443">
        <v>380.709992</v>
      </c>
      <c r="CK29" s="1443">
        <v>581.70000000000005</v>
      </c>
      <c r="CL29" s="1443">
        <v>724.5</v>
      </c>
      <c r="CM29" s="1443">
        <v>872.9</v>
      </c>
      <c r="CN29" s="1443">
        <v>910.6</v>
      </c>
      <c r="CO29" s="1443">
        <v>1142.3</v>
      </c>
      <c r="CP29" s="1443">
        <v>1224.7</v>
      </c>
      <c r="CQ29" s="1443">
        <v>1357.8</v>
      </c>
      <c r="CR29" s="1443">
        <v>1277</v>
      </c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</row>
    <row r="30" spans="1:119" s="187" customFormat="1">
      <c r="B30" s="1324"/>
      <c r="C30" s="183" t="s">
        <v>369</v>
      </c>
      <c r="D30" s="184"/>
      <c r="E30" s="184"/>
      <c r="F30" s="185"/>
      <c r="G30" s="185"/>
      <c r="H30" s="185"/>
      <c r="I30" s="185"/>
      <c r="J30" s="185"/>
      <c r="K30" s="185"/>
      <c r="L30" s="185"/>
      <c r="M30" s="185"/>
      <c r="N30" s="185"/>
      <c r="O30" s="186"/>
      <c r="P30" s="186"/>
      <c r="Q30" s="186"/>
      <c r="R30" s="186" t="s">
        <v>1045</v>
      </c>
      <c r="S30" s="186">
        <v>0.90116290289671985</v>
      </c>
      <c r="T30" s="186">
        <v>0.8108375287567049</v>
      </c>
      <c r="U30" s="1646"/>
      <c r="V30" s="1646"/>
      <c r="W30" s="1646"/>
      <c r="X30" s="1646"/>
      <c r="Y30" s="1646"/>
      <c r="Z30" s="1646"/>
      <c r="AA30" s="150"/>
      <c r="AB30" s="185"/>
      <c r="AC30" s="185"/>
      <c r="AD30" s="185"/>
      <c r="AE30" s="185"/>
      <c r="AF30" s="185"/>
      <c r="AG30" s="185"/>
      <c r="AH30" s="185"/>
      <c r="AI30" s="185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 t="s">
        <v>1045</v>
      </c>
      <c r="CG30" s="186" t="s">
        <v>1045</v>
      </c>
      <c r="CH30" s="186" t="s">
        <v>1045</v>
      </c>
      <c r="CI30" s="186" t="s">
        <v>1045</v>
      </c>
      <c r="CJ30" s="186">
        <v>0.32741787483423712</v>
      </c>
      <c r="CK30" s="186">
        <v>0.79528040687442614</v>
      </c>
      <c r="CL30" s="186">
        <v>1.0926732416293592</v>
      </c>
      <c r="CM30" s="186">
        <v>1.241566000070716</v>
      </c>
      <c r="CN30" s="186">
        <v>1.3918468627952376</v>
      </c>
      <c r="CO30" s="186">
        <v>0.96372700704830638</v>
      </c>
      <c r="CP30" s="186">
        <v>0.69040717736369928</v>
      </c>
      <c r="CQ30" s="186">
        <v>0.5555046397067247</v>
      </c>
      <c r="CR30" s="186">
        <v>0.40237206237645506</v>
      </c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</row>
    <row r="31" spans="1:119" s="187" customFormat="1">
      <c r="B31" s="1324"/>
      <c r="C31" s="212" t="s">
        <v>697</v>
      </c>
      <c r="D31" s="184"/>
      <c r="E31" s="184"/>
      <c r="F31" s="185"/>
      <c r="G31" s="185"/>
      <c r="H31" s="185"/>
      <c r="I31" s="185"/>
      <c r="J31" s="185"/>
      <c r="K31" s="185"/>
      <c r="L31" s="185"/>
      <c r="M31" s="185"/>
      <c r="N31" s="185"/>
      <c r="O31" s="186"/>
      <c r="P31" s="186"/>
      <c r="Q31" s="186"/>
      <c r="R31" s="216">
        <v>949.86935799999992</v>
      </c>
      <c r="S31" s="216">
        <v>1413.6814570000001</v>
      </c>
      <c r="T31" s="216">
        <v>2434</v>
      </c>
      <c r="U31" s="1646"/>
      <c r="V31" s="1646"/>
      <c r="W31" s="1646"/>
      <c r="X31" s="1646"/>
      <c r="Y31" s="1646"/>
      <c r="Z31" s="1646"/>
      <c r="AA31" s="150"/>
      <c r="AB31" s="185"/>
      <c r="AC31" s="185"/>
      <c r="AD31" s="185"/>
      <c r="AE31" s="185"/>
      <c r="AF31" s="185"/>
      <c r="AG31" s="185"/>
      <c r="AH31" s="185"/>
      <c r="AI31" s="185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186"/>
      <c r="BH31" s="186"/>
      <c r="BI31" s="186"/>
      <c r="BJ31" s="186"/>
      <c r="BK31" s="186"/>
      <c r="BL31" s="186"/>
      <c r="BM31" s="186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443">
        <v>186.96529799999999</v>
      </c>
      <c r="CG31" s="1443">
        <v>221.22572199999999</v>
      </c>
      <c r="CH31" s="1443">
        <v>256.823172</v>
      </c>
      <c r="CI31" s="1443">
        <v>284.855166</v>
      </c>
      <c r="CJ31" s="1443">
        <v>271.38145700000001</v>
      </c>
      <c r="CK31" s="1443">
        <v>296.7</v>
      </c>
      <c r="CL31" s="1443">
        <v>391.2</v>
      </c>
      <c r="CM31" s="1443">
        <v>454.4</v>
      </c>
      <c r="CN31" s="1443">
        <v>467.8</v>
      </c>
      <c r="CO31" s="1443">
        <v>560.4</v>
      </c>
      <c r="CP31" s="1443">
        <v>632.79999999999995</v>
      </c>
      <c r="CQ31" s="1443">
        <v>773</v>
      </c>
      <c r="CR31" s="1443">
        <v>971</v>
      </c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</row>
    <row r="32" spans="1:119" s="187" customFormat="1">
      <c r="B32" s="1324"/>
      <c r="C32" s="183" t="s">
        <v>369</v>
      </c>
      <c r="D32" s="184"/>
      <c r="E32" s="184"/>
      <c r="F32" s="185"/>
      <c r="G32" s="185"/>
      <c r="H32" s="185"/>
      <c r="I32" s="185"/>
      <c r="J32" s="185"/>
      <c r="K32" s="185"/>
      <c r="L32" s="185"/>
      <c r="M32" s="185"/>
      <c r="N32" s="185"/>
      <c r="O32" s="186"/>
      <c r="P32" s="186"/>
      <c r="Q32" s="186"/>
      <c r="R32" s="186" t="s">
        <v>1045</v>
      </c>
      <c r="S32" s="186">
        <v>0.48829041077457336</v>
      </c>
      <c r="T32" s="186">
        <v>0.72174572139132165</v>
      </c>
      <c r="U32" s="1646"/>
      <c r="V32" s="1646"/>
      <c r="W32" s="1646"/>
      <c r="X32" s="1646"/>
      <c r="Y32" s="1646"/>
      <c r="Z32" s="1646"/>
      <c r="AA32" s="150"/>
      <c r="AB32" s="185"/>
      <c r="AC32" s="185"/>
      <c r="AD32" s="185"/>
      <c r="AE32" s="185"/>
      <c r="AF32" s="185"/>
      <c r="AG32" s="185"/>
      <c r="AH32" s="185"/>
      <c r="AI32" s="185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186"/>
      <c r="BH32" s="186"/>
      <c r="BI32" s="186"/>
      <c r="BJ32" s="186"/>
      <c r="BK32" s="186"/>
      <c r="BL32" s="186"/>
      <c r="BM32" s="186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 t="s">
        <v>1045</v>
      </c>
      <c r="CG32" s="186" t="s">
        <v>1045</v>
      </c>
      <c r="CH32" s="186" t="s">
        <v>1045</v>
      </c>
      <c r="CI32" s="186" t="s">
        <v>1045</v>
      </c>
      <c r="CJ32" s="186">
        <v>0.45150709732241334</v>
      </c>
      <c r="CK32" s="186">
        <v>0.3411641165307171</v>
      </c>
      <c r="CL32" s="186">
        <v>0.52322703965357142</v>
      </c>
      <c r="CM32" s="186">
        <v>0.59519662704660226</v>
      </c>
      <c r="CN32" s="186">
        <v>0.7237728958025309</v>
      </c>
      <c r="CO32" s="186">
        <v>0.8887765419615774</v>
      </c>
      <c r="CP32" s="186">
        <v>0.61758691206543959</v>
      </c>
      <c r="CQ32" s="186">
        <v>0.70114436619718323</v>
      </c>
      <c r="CR32" s="186">
        <v>1.075673364685763</v>
      </c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</row>
    <row r="33" spans="2:119" s="187" customFormat="1">
      <c r="B33" s="1324"/>
      <c r="C33" s="212"/>
      <c r="D33" s="184"/>
      <c r="E33" s="184"/>
      <c r="F33" s="185"/>
      <c r="G33" s="185"/>
      <c r="H33" s="185"/>
      <c r="I33" s="185"/>
      <c r="J33" s="185"/>
      <c r="K33" s="185"/>
      <c r="L33" s="185"/>
      <c r="M33" s="185"/>
      <c r="N33" s="185"/>
      <c r="O33" s="186"/>
      <c r="P33" s="186"/>
      <c r="Q33" s="186"/>
      <c r="R33" s="186"/>
      <c r="S33" s="186"/>
      <c r="T33" s="186"/>
      <c r="U33" s="1646"/>
      <c r="V33" s="1646"/>
      <c r="W33" s="1646"/>
      <c r="X33" s="1646"/>
      <c r="Y33" s="1646"/>
      <c r="Z33" s="1646"/>
      <c r="AA33" s="150"/>
      <c r="AB33" s="185"/>
      <c r="AC33" s="185"/>
      <c r="AD33" s="185"/>
      <c r="AE33" s="185"/>
      <c r="AF33" s="185"/>
      <c r="AG33" s="185"/>
      <c r="AH33" s="185"/>
      <c r="AI33" s="185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186"/>
      <c r="BH33" s="186"/>
      <c r="BI33" s="186"/>
      <c r="BJ33" s="186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215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</row>
    <row r="34" spans="2:119" s="221" customFormat="1" hidden="1" outlineLevel="1">
      <c r="B34" s="1325"/>
      <c r="C34" s="217" t="s">
        <v>7</v>
      </c>
      <c r="D34" s="218"/>
      <c r="E34" s="218"/>
      <c r="F34" s="219" t="s">
        <v>0</v>
      </c>
      <c r="G34" s="219" t="s">
        <v>0</v>
      </c>
      <c r="H34" s="219" t="s">
        <v>0</v>
      </c>
      <c r="I34" s="219" t="s">
        <v>0</v>
      </c>
      <c r="J34" s="219" t="s">
        <v>0</v>
      </c>
      <c r="K34" s="219" t="s">
        <v>0</v>
      </c>
      <c r="L34" s="219" t="s">
        <v>0</v>
      </c>
      <c r="M34" s="219"/>
      <c r="N34" s="219"/>
      <c r="O34" s="220"/>
      <c r="P34" s="220"/>
      <c r="Q34" s="220"/>
      <c r="R34" s="220"/>
      <c r="S34" s="220"/>
      <c r="T34" s="220"/>
      <c r="U34" s="1650"/>
      <c r="V34" s="1650"/>
      <c r="W34" s="1650"/>
      <c r="X34" s="1650"/>
      <c r="Y34" s="1650"/>
      <c r="Z34" s="1650"/>
      <c r="AB34" s="219"/>
      <c r="AC34" s="219"/>
      <c r="AD34" s="219"/>
      <c r="AE34" s="219"/>
      <c r="AF34" s="219"/>
      <c r="AG34" s="219"/>
      <c r="AH34" s="219"/>
      <c r="AI34" s="219"/>
      <c r="AJ34" s="220">
        <v>0.19335186743196212</v>
      </c>
      <c r="AK34" s="220">
        <v>0.22288386622890324</v>
      </c>
      <c r="AL34" s="220">
        <v>0.26783871751283189</v>
      </c>
      <c r="AM34" s="220">
        <v>0.3159255488263028</v>
      </c>
      <c r="AN34" s="220">
        <v>0.21048152487523594</v>
      </c>
      <c r="AO34" s="220">
        <v>0.25157530924456123</v>
      </c>
      <c r="AP34" s="220">
        <v>0.2938247933078495</v>
      </c>
      <c r="AQ34" s="220">
        <v>0.24411837257235341</v>
      </c>
      <c r="AR34" s="220">
        <v>0.18700430330141185</v>
      </c>
      <c r="AS34" s="220">
        <v>0.23664048848724245</v>
      </c>
      <c r="AT34" s="220">
        <v>0.29274598385613321</v>
      </c>
      <c r="AU34" s="220">
        <v>0.28360922435521241</v>
      </c>
      <c r="AV34" s="220">
        <v>0.21197251067820583</v>
      </c>
      <c r="AW34" s="220">
        <v>0.2423005237174449</v>
      </c>
      <c r="AX34" s="220">
        <v>0.25817868472611083</v>
      </c>
      <c r="AY34" s="220">
        <v>0.28754828087823853</v>
      </c>
      <c r="AZ34" s="220">
        <v>0.20559774496927177</v>
      </c>
      <c r="BA34" s="220">
        <v>0.23208705335208338</v>
      </c>
      <c r="BB34" s="220">
        <v>0.27306627058947003</v>
      </c>
      <c r="BC34" s="220">
        <v>0.2892489310891746</v>
      </c>
      <c r="BD34" s="220">
        <v>0.22413188208503257</v>
      </c>
      <c r="BE34" s="220">
        <v>0.23780434614643164</v>
      </c>
      <c r="BF34" s="220">
        <v>0.26034902312248248</v>
      </c>
      <c r="BG34" s="220">
        <v>0.27771474864605333</v>
      </c>
      <c r="BH34" s="220">
        <v>0.21736540073152613</v>
      </c>
      <c r="BI34" s="220">
        <v>0.23737758457405123</v>
      </c>
      <c r="BJ34" s="220">
        <v>0.26038256087352341</v>
      </c>
      <c r="BK34" s="220">
        <v>0.28487445382089932</v>
      </c>
      <c r="BL34" s="220">
        <v>0.20732229144687439</v>
      </c>
      <c r="BM34" s="220">
        <v>0.23691035038719804</v>
      </c>
      <c r="BN34" s="220">
        <v>0.26581370249936442</v>
      </c>
      <c r="BO34" s="220">
        <v>0.28995365566656306</v>
      </c>
      <c r="BP34" s="220">
        <v>0.22717404146087364</v>
      </c>
      <c r="BQ34" s="220">
        <v>0.23676978950420946</v>
      </c>
      <c r="BR34" s="220">
        <v>0.25875224588682416</v>
      </c>
      <c r="BS34" s="220">
        <v>0.27730392314809277</v>
      </c>
      <c r="BT34" s="220">
        <v>0.18667781467463135</v>
      </c>
      <c r="BU34" s="220">
        <v>0.23643409016622535</v>
      </c>
      <c r="BV34" s="220">
        <v>0.27338713115647162</v>
      </c>
      <c r="BW34" s="220">
        <v>0.30350096400267174</v>
      </c>
      <c r="BX34" s="220">
        <v>0.22173295232741527</v>
      </c>
      <c r="BY34" s="220">
        <v>0.23332092352021194</v>
      </c>
      <c r="BZ34" s="220">
        <v>0.25066178821297869</v>
      </c>
      <c r="CA34" s="220">
        <v>0.29428433593939407</v>
      </c>
      <c r="CB34" s="220">
        <v>0.22295372565472374</v>
      </c>
      <c r="CC34" s="220">
        <v>0.23295683056958866</v>
      </c>
      <c r="CD34" s="220">
        <v>0.2467823843662327</v>
      </c>
      <c r="CE34" s="220">
        <v>0.2973070594094549</v>
      </c>
      <c r="CF34" s="220">
        <v>0.20631760290622275</v>
      </c>
      <c r="CG34" s="220">
        <v>0.23744226617091566</v>
      </c>
      <c r="CH34" s="220">
        <v>0.26260824956865653</v>
      </c>
      <c r="CI34" s="220">
        <v>0.29363188135420504</v>
      </c>
      <c r="CJ34" s="220">
        <v>0.16411142416002153</v>
      </c>
      <c r="CK34" s="220">
        <v>0.22105869813877813</v>
      </c>
      <c r="CL34" s="220">
        <v>0.28078792691014015</v>
      </c>
      <c r="CM34" s="220">
        <v>0.33404195079106019</v>
      </c>
      <c r="CN34" s="220">
        <v>0.19498673792957799</v>
      </c>
      <c r="CO34" s="220">
        <v>0.24086171842653326</v>
      </c>
      <c r="CP34" s="220">
        <v>0.26274501871372841</v>
      </c>
      <c r="CQ34" s="220">
        <v>0.3014065249301604</v>
      </c>
      <c r="CR34" s="220">
        <v>0.208853950027823</v>
      </c>
      <c r="CS34" s="220">
        <v>0.24192134692180842</v>
      </c>
      <c r="CT34" s="220">
        <v>0.26314244407807191</v>
      </c>
      <c r="CU34" s="220">
        <v>0.28608225897229655</v>
      </c>
      <c r="CV34" s="220">
        <v>0.20881570972999133</v>
      </c>
      <c r="CW34" s="220">
        <v>0.23596746630098706</v>
      </c>
      <c r="CX34" s="220">
        <v>0.26478560036667337</v>
      </c>
      <c r="CY34" s="220">
        <v>0.29043122360234819</v>
      </c>
      <c r="CZ34" s="220">
        <v>0.20378730562679126</v>
      </c>
      <c r="DA34" s="220">
        <v>0.2396622426727455</v>
      </c>
      <c r="DB34" s="220">
        <v>0.26810319193660592</v>
      </c>
      <c r="DC34" s="220">
        <v>0.28844725976385727</v>
      </c>
      <c r="DD34" s="220">
        <v>0.19764171393997312</v>
      </c>
      <c r="DE34" s="220">
        <v>0.24341803295790274</v>
      </c>
      <c r="DF34" s="220">
        <v>0.27398776574239497</v>
      </c>
      <c r="DG34" s="220">
        <v>0.28495248735972928</v>
      </c>
      <c r="DH34" s="220">
        <v>0.19404885348821249</v>
      </c>
      <c r="DI34" s="220">
        <v>0.24329919271713046</v>
      </c>
      <c r="DJ34" s="220">
        <v>0.27380705626109164</v>
      </c>
      <c r="DK34" s="220">
        <v>0.28884489753356535</v>
      </c>
      <c r="DL34" s="220">
        <v>0.21204815055079926</v>
      </c>
      <c r="DM34" s="220">
        <v>0.24034444935912136</v>
      </c>
      <c r="DN34" s="220">
        <v>0.26319039455333626</v>
      </c>
      <c r="DO34" s="220">
        <v>0.28441700553674326</v>
      </c>
    </row>
    <row r="35" spans="2:119" s="221" customFormat="1" hidden="1" outlineLevel="1">
      <c r="B35" s="1325"/>
      <c r="C35" s="222" t="s">
        <v>161</v>
      </c>
      <c r="D35" s="218"/>
      <c r="E35" s="218"/>
      <c r="F35" s="219">
        <v>0.13324655878255121</v>
      </c>
      <c r="G35" s="219">
        <v>0.13322340501152291</v>
      </c>
      <c r="H35" s="219">
        <v>0.14893206929764083</v>
      </c>
      <c r="I35" s="219">
        <v>0.18407876966411399</v>
      </c>
      <c r="J35" s="219">
        <v>0.18972546313893685</v>
      </c>
      <c r="K35" s="219">
        <v>0.23691993051826499</v>
      </c>
      <c r="L35" s="219">
        <v>0.25841029393240261</v>
      </c>
      <c r="M35" s="219">
        <v>0.27078212322153078</v>
      </c>
      <c r="N35" s="219">
        <v>0.37591273914571149</v>
      </c>
      <c r="O35" s="219">
        <v>0.31051781391669314</v>
      </c>
      <c r="P35" s="219">
        <v>0.29534204650146001</v>
      </c>
      <c r="Q35" s="219">
        <v>0.26156511325993137</v>
      </c>
      <c r="R35" s="219">
        <v>0.19872369371087753</v>
      </c>
      <c r="S35" s="219">
        <v>0.24670437993036304</v>
      </c>
      <c r="T35" s="219">
        <v>0.21657072040958444</v>
      </c>
      <c r="U35" s="1651">
        <v>0.21324068048740566</v>
      </c>
      <c r="V35" s="1651">
        <v>0.17061830145535348</v>
      </c>
      <c r="W35" s="1651">
        <v>0.14360084356198838</v>
      </c>
      <c r="X35" s="1651">
        <v>0.12491370612869605</v>
      </c>
      <c r="Y35" s="1651">
        <v>0.11302763214963576</v>
      </c>
      <c r="Z35" s="1651">
        <v>9.6389492673398663E-2</v>
      </c>
      <c r="AB35" s="219"/>
      <c r="AC35" s="219"/>
      <c r="AD35" s="219"/>
      <c r="AE35" s="219"/>
      <c r="AF35" s="219"/>
      <c r="AG35" s="219"/>
      <c r="AH35" s="219"/>
      <c r="AI35" s="219"/>
      <c r="AJ35" s="219">
        <v>0.13414902435013024</v>
      </c>
      <c r="AK35" s="219">
        <v>0.13357020670323458</v>
      </c>
      <c r="AL35" s="219">
        <v>0.13673369406227071</v>
      </c>
      <c r="AM35" s="219">
        <v>0.12950954179186069</v>
      </c>
      <c r="AN35" s="219">
        <v>0.12226985932741648</v>
      </c>
      <c r="AO35" s="219">
        <v>0.12334940496365869</v>
      </c>
      <c r="AP35" s="219">
        <v>0.1342688938177167</v>
      </c>
      <c r="AQ35" s="219">
        <v>0.15158491969100268</v>
      </c>
      <c r="AR35" s="219">
        <v>0.153635295734077</v>
      </c>
      <c r="AS35" s="219">
        <v>0.13566716710920224</v>
      </c>
      <c r="AT35" s="219">
        <v>0.14847137338486818</v>
      </c>
      <c r="AU35" s="219">
        <v>0.15737451764987553</v>
      </c>
      <c r="AV35" s="219">
        <v>0.18186005268779459</v>
      </c>
      <c r="AW35" s="219">
        <v>0.18000764459092822</v>
      </c>
      <c r="AX35" s="219">
        <v>0.1930726710609344</v>
      </c>
      <c r="AY35" s="219">
        <v>0.18106956757381557</v>
      </c>
      <c r="AZ35" s="219">
        <v>0.17214430771087144</v>
      </c>
      <c r="BA35" s="219">
        <v>0.17861345703028159</v>
      </c>
      <c r="BB35" s="219">
        <v>0.19390704264940778</v>
      </c>
      <c r="BC35" s="219">
        <v>0.20719052454273376</v>
      </c>
      <c r="BD35" s="219">
        <v>0.21635219859901125</v>
      </c>
      <c r="BE35" s="219">
        <v>0.23143036497240629</v>
      </c>
      <c r="BF35" s="219">
        <v>0.24800665764789756</v>
      </c>
      <c r="BG35" s="219">
        <v>0.24782647562429616</v>
      </c>
      <c r="BH35" s="219">
        <v>0.24940920604841163</v>
      </c>
      <c r="BI35" s="219">
        <v>0.25851272113342971</v>
      </c>
      <c r="BJ35" s="219">
        <v>0.26930400983277203</v>
      </c>
      <c r="BK35" s="219">
        <v>0.25523583417271306</v>
      </c>
      <c r="BL35" s="219">
        <v>0.2423399377161071</v>
      </c>
      <c r="BM35" s="219">
        <v>0.25231255397124736</v>
      </c>
      <c r="BN35" s="219">
        <v>0.27682870900743195</v>
      </c>
      <c r="BO35" s="219">
        <v>0.30066643635487134</v>
      </c>
      <c r="BP35" s="219">
        <v>0.32034310414696743</v>
      </c>
      <c r="BQ35" s="219">
        <v>0.36827507549541844</v>
      </c>
      <c r="BR35" s="219">
        <v>0.3984796105336188</v>
      </c>
      <c r="BS35" s="219">
        <v>0.40690082553172657</v>
      </c>
      <c r="BT35" s="219">
        <v>0.3057793567214363</v>
      </c>
      <c r="BU35" s="219">
        <v>0.33910360441586024</v>
      </c>
      <c r="BV35" s="219">
        <v>0.30323114443765781</v>
      </c>
      <c r="BW35" s="219">
        <v>0.29772705101941271</v>
      </c>
      <c r="BX35" s="219">
        <v>0.26464047442550037</v>
      </c>
      <c r="BY35" s="219">
        <v>0.30996829869672421</v>
      </c>
      <c r="BZ35" s="219">
        <v>0.29934426229508199</v>
      </c>
      <c r="CA35" s="219">
        <v>0.30346934614987192</v>
      </c>
      <c r="CB35" s="219">
        <v>0.31759072329395344</v>
      </c>
      <c r="CC35" s="219">
        <v>0.29849989713069169</v>
      </c>
      <c r="CD35" s="219">
        <v>0.23562757366704101</v>
      </c>
      <c r="CE35" s="219">
        <v>0.21214011527525647</v>
      </c>
      <c r="CF35" s="219">
        <v>0.19793570719969605</v>
      </c>
      <c r="CG35" s="219">
        <v>0.20892190990422602</v>
      </c>
      <c r="CH35" s="219">
        <v>0.19269821949452021</v>
      </c>
      <c r="CI35" s="219">
        <v>0.19641954051115948</v>
      </c>
      <c r="CJ35" s="219">
        <v>0.20376757231736062</v>
      </c>
      <c r="CK35" s="219">
        <v>0.27232290757073618</v>
      </c>
      <c r="CL35" s="219">
        <v>0.25521701513219042</v>
      </c>
      <c r="CM35" s="219">
        <v>0.24368971991344859</v>
      </c>
      <c r="CN35" s="219">
        <v>0.21563200746350406</v>
      </c>
      <c r="CO35" s="219">
        <v>0.21498458376156218</v>
      </c>
      <c r="CP35" s="219">
        <v>0.21163884719497461</v>
      </c>
      <c r="CQ35" s="219">
        <v>0.22274477816897773</v>
      </c>
      <c r="CR35" s="219">
        <v>0.2304270462633452</v>
      </c>
      <c r="CS35" s="219">
        <v>0.2318089508176972</v>
      </c>
      <c r="CT35" s="219">
        <v>0.20528484382775727</v>
      </c>
      <c r="CU35" s="219">
        <v>0.19230969698131417</v>
      </c>
      <c r="CV35" s="219">
        <v>0.17930181110380725</v>
      </c>
      <c r="CW35" s="219">
        <v>0.18871199734324581</v>
      </c>
      <c r="CX35" s="219">
        <v>0.16429345105794488</v>
      </c>
      <c r="CY35" s="219">
        <v>0.15544070642788563</v>
      </c>
      <c r="CZ35" s="219">
        <v>0.15572193852165955</v>
      </c>
      <c r="DA35" s="219">
        <v>0.156590118167764</v>
      </c>
      <c r="DB35" s="219">
        <v>0.13615326037804606</v>
      </c>
      <c r="DC35" s="219">
        <v>0.13116722521214524</v>
      </c>
      <c r="DD35" s="219">
        <v>0.13808293638813776</v>
      </c>
      <c r="DE35" s="219">
        <v>0.13290946395956213</v>
      </c>
      <c r="DF35" s="219">
        <v>0.11620045646040354</v>
      </c>
      <c r="DG35" s="219">
        <v>0.11732725866862104</v>
      </c>
      <c r="DH35" s="219">
        <v>0.12661551520089526</v>
      </c>
      <c r="DI35" s="219">
        <v>0.12000198010760485</v>
      </c>
      <c r="DJ35" s="219">
        <v>0.1054563450518419</v>
      </c>
      <c r="DK35" s="219">
        <v>0.10520165169341583</v>
      </c>
      <c r="DL35" s="219">
        <v>9.7299810439210224E-2</v>
      </c>
      <c r="DM35" s="219">
        <v>0.10453970309707621</v>
      </c>
      <c r="DN35" s="219">
        <v>9.1750531916503897E-2</v>
      </c>
      <c r="DO35" s="219">
        <v>9.3116273755239468E-2</v>
      </c>
    </row>
    <row r="36" spans="2:119" s="221" customFormat="1" hidden="1" outlineLevel="1">
      <c r="B36" s="1325"/>
      <c r="C36" s="222" t="s">
        <v>162</v>
      </c>
      <c r="D36" s="218"/>
      <c r="E36" s="218"/>
      <c r="F36" s="219">
        <v>0.44123145149631177</v>
      </c>
      <c r="G36" s="219">
        <v>0.36862472780041722</v>
      </c>
      <c r="H36" s="219">
        <v>0.45781663193039296</v>
      </c>
      <c r="I36" s="219">
        <v>0.56675667736765967</v>
      </c>
      <c r="J36" s="219">
        <v>0.55499577202646244</v>
      </c>
      <c r="K36" s="219">
        <v>0.48083210288232947</v>
      </c>
      <c r="L36" s="219">
        <v>0.43672613891018919</v>
      </c>
      <c r="M36" s="219">
        <v>0.49161240154884428</v>
      </c>
      <c r="N36" s="219">
        <v>0.44587853875813782</v>
      </c>
      <c r="O36" s="219">
        <v>0.53884670225818221</v>
      </c>
      <c r="P36" s="219">
        <v>0.56780730107932498</v>
      </c>
      <c r="Q36" s="219">
        <v>0.60165539890515285</v>
      </c>
      <c r="R36" s="219">
        <v>0.63645912536351734</v>
      </c>
      <c r="S36" s="219">
        <v>0.55217379365364994</v>
      </c>
      <c r="T36" s="219">
        <v>0.55302854877967877</v>
      </c>
      <c r="U36" s="1651">
        <v>0.55333087793136582</v>
      </c>
      <c r="V36" s="1651">
        <v>0.56174418286265371</v>
      </c>
      <c r="W36" s="1651">
        <v>0.57384473134744629</v>
      </c>
      <c r="X36" s="1651">
        <v>0.58279031249017388</v>
      </c>
      <c r="Y36" s="1651">
        <v>0.58174841418690804</v>
      </c>
      <c r="Z36" s="1651">
        <v>0.50601304154808946</v>
      </c>
      <c r="AB36" s="219"/>
      <c r="AC36" s="219"/>
      <c r="AD36" s="219"/>
      <c r="AE36" s="219"/>
      <c r="AF36" s="219"/>
      <c r="AG36" s="219"/>
      <c r="AH36" s="219"/>
      <c r="AI36" s="219"/>
      <c r="AJ36" s="219">
        <v>0.4677540170664225</v>
      </c>
      <c r="AK36" s="219">
        <v>0.46761336253368424</v>
      </c>
      <c r="AL36" s="219">
        <v>0.426990240845118</v>
      </c>
      <c r="AM36" s="219">
        <v>0.41846044629377432</v>
      </c>
      <c r="AN36" s="219">
        <v>0.41176374523113668</v>
      </c>
      <c r="AO36" s="219">
        <v>0.39596196371797837</v>
      </c>
      <c r="AP36" s="219">
        <v>0.37065823812103543</v>
      </c>
      <c r="AQ36" s="219">
        <v>0.30080994054990978</v>
      </c>
      <c r="AR36" s="219">
        <v>0.30561363429148009</v>
      </c>
      <c r="AS36" s="219">
        <v>0.30814134116692521</v>
      </c>
      <c r="AT36" s="219">
        <v>0.53769275275796435</v>
      </c>
      <c r="AU36" s="219">
        <v>0.60061324219010204</v>
      </c>
      <c r="AV36" s="219">
        <v>0.57363406420171781</v>
      </c>
      <c r="AW36" s="219">
        <v>0.58619723802540868</v>
      </c>
      <c r="AX36" s="219">
        <v>0.5554403682425838</v>
      </c>
      <c r="AY36" s="219">
        <v>0.55546589459173168</v>
      </c>
      <c r="AZ36" s="219">
        <v>0.56497531031244741</v>
      </c>
      <c r="BA36" s="219">
        <v>0.57557208205002852</v>
      </c>
      <c r="BB36" s="219">
        <v>0.56357908860453809</v>
      </c>
      <c r="BC36" s="219">
        <v>0.52328924179870595</v>
      </c>
      <c r="BD36" s="219">
        <v>0.50354269345017477</v>
      </c>
      <c r="BE36" s="219">
        <v>0.49756683224029646</v>
      </c>
      <c r="BF36" s="219">
        <v>0.47500319327921853</v>
      </c>
      <c r="BG36" s="219">
        <v>0.45363798411145834</v>
      </c>
      <c r="BH36" s="219">
        <v>0.46498258124129294</v>
      </c>
      <c r="BI36" s="219">
        <v>0.45564809945143392</v>
      </c>
      <c r="BJ36" s="219">
        <v>0.42471019422133427</v>
      </c>
      <c r="BK36" s="219">
        <v>0.4103816224076548</v>
      </c>
      <c r="BL36" s="219">
        <v>0.45443789355629088</v>
      </c>
      <c r="BM36" s="219">
        <v>0.4808552295514042</v>
      </c>
      <c r="BN36" s="219">
        <v>0.52844419837523793</v>
      </c>
      <c r="BO36" s="219">
        <v>0.49321677271056574</v>
      </c>
      <c r="BP36" s="219">
        <v>0.46285289747399705</v>
      </c>
      <c r="BQ36" s="219">
        <v>0.47219954119522528</v>
      </c>
      <c r="BR36" s="219">
        <v>0.44034961842019438</v>
      </c>
      <c r="BS36" s="219">
        <v>0.41465816789500481</v>
      </c>
      <c r="BT36" s="219">
        <v>0.49165767937575339</v>
      </c>
      <c r="BU36" s="219">
        <v>0.51541744304862658</v>
      </c>
      <c r="BV36" s="219">
        <v>0.56747542744761681</v>
      </c>
      <c r="BW36" s="219">
        <v>0.56033557701687642</v>
      </c>
      <c r="BX36" s="219">
        <v>0.59229058561897707</v>
      </c>
      <c r="BY36" s="219">
        <v>0.55371609721733017</v>
      </c>
      <c r="BZ36" s="219">
        <v>0.5790163934426229</v>
      </c>
      <c r="CA36" s="219">
        <v>0.55098455927323298</v>
      </c>
      <c r="CB36" s="219">
        <v>0.57373448482129508</v>
      </c>
      <c r="CC36" s="219">
        <v>0.58393688297050783</v>
      </c>
      <c r="CD36" s="219">
        <v>0.62155870986627482</v>
      </c>
      <c r="CE36" s="219">
        <v>0.61995612344311823</v>
      </c>
      <c r="CF36" s="219">
        <v>0.63825062794182841</v>
      </c>
      <c r="CG36" s="219">
        <v>0.62514993342405767</v>
      </c>
      <c r="CH36" s="219">
        <v>0.64663508177854867</v>
      </c>
      <c r="CI36" s="219">
        <v>0.63524458266779982</v>
      </c>
      <c r="CJ36" s="219">
        <v>0.60949622061951481</v>
      </c>
      <c r="CK36" s="219">
        <v>0.52973180975193801</v>
      </c>
      <c r="CL36" s="219">
        <v>0.54738831371487517</v>
      </c>
      <c r="CM36" s="219">
        <v>0.54288584529241224</v>
      </c>
      <c r="CN36" s="219">
        <v>0.55767566402914592</v>
      </c>
      <c r="CO36" s="219">
        <v>0.55856115107913673</v>
      </c>
      <c r="CP36" s="219">
        <v>0.57208476988907375</v>
      </c>
      <c r="CQ36" s="219">
        <v>0.52898910532644128</v>
      </c>
      <c r="CR36" s="219">
        <v>0.55693950177935947</v>
      </c>
      <c r="CS36" s="219">
        <v>0.53551396480218894</v>
      </c>
      <c r="CT36" s="219">
        <v>0.56107319514821696</v>
      </c>
      <c r="CU36" s="219">
        <v>0.55864153231297342</v>
      </c>
      <c r="CV36" s="219">
        <v>0.56535407489750955</v>
      </c>
      <c r="CW36" s="219">
        <v>0.54047577660739021</v>
      </c>
      <c r="CX36" s="219">
        <v>0.56780406793255245</v>
      </c>
      <c r="CY36" s="219">
        <v>0.57090393996323241</v>
      </c>
      <c r="CZ36" s="219">
        <v>0.56520345854546528</v>
      </c>
      <c r="DA36" s="219">
        <v>0.56010621322375664</v>
      </c>
      <c r="DB36" s="219">
        <v>0.58399052490957537</v>
      </c>
      <c r="DC36" s="219">
        <v>0.58193448102715917</v>
      </c>
      <c r="DD36" s="219">
        <v>0.5673662494033026</v>
      </c>
      <c r="DE36" s="219">
        <v>0.5787512166003147</v>
      </c>
      <c r="DF36" s="219">
        <v>0.59811658422963521</v>
      </c>
      <c r="DG36" s="219">
        <v>0.58220220072542561</v>
      </c>
      <c r="DH36" s="219">
        <v>0.56218905172845623</v>
      </c>
      <c r="DI36" s="219">
        <v>0.57770937202103556</v>
      </c>
      <c r="DJ36" s="219">
        <v>0.59418643170432739</v>
      </c>
      <c r="DK36" s="219">
        <v>0.58650027446860875</v>
      </c>
      <c r="DL36" s="219">
        <v>0.54431715627199528</v>
      </c>
      <c r="DM36" s="219">
        <v>0.49561776970874982</v>
      </c>
      <c r="DN36" s="219">
        <v>0.49645705171957638</v>
      </c>
      <c r="DO36" s="219">
        <v>0.49508252049733692</v>
      </c>
    </row>
    <row r="37" spans="2:119" s="221" customFormat="1" hidden="1" outlineLevel="1">
      <c r="B37" s="1325"/>
      <c r="C37" s="222" t="s">
        <v>163</v>
      </c>
      <c r="D37" s="218"/>
      <c r="E37" s="218"/>
      <c r="F37" s="219">
        <v>0.11310389812243898</v>
      </c>
      <c r="G37" s="219">
        <v>9.103521009888732E-2</v>
      </c>
      <c r="H37" s="219">
        <v>8.4527852874529033E-2</v>
      </c>
      <c r="I37" s="219">
        <v>8.7443820525169677E-2</v>
      </c>
      <c r="J37" s="219">
        <v>7.4516080391293482E-2</v>
      </c>
      <c r="K37" s="219">
        <v>7.2235067132788294E-2</v>
      </c>
      <c r="L37" s="219">
        <v>6.9496076859711375E-2</v>
      </c>
      <c r="M37" s="219">
        <v>6.7675560848398736E-2</v>
      </c>
      <c r="N37" s="219">
        <v>6.1987243516272432E-2</v>
      </c>
      <c r="O37" s="219">
        <v>5.4832092999019415E-2</v>
      </c>
      <c r="P37" s="219">
        <v>4.2211445135065612E-2</v>
      </c>
      <c r="Q37" s="219">
        <v>7.5779371834740733E-2</v>
      </c>
      <c r="R37" s="219">
        <v>0.11981506013550412</v>
      </c>
      <c r="S37" s="219">
        <v>0.14474108039205075</v>
      </c>
      <c r="T37" s="219">
        <v>0.16583536190931944</v>
      </c>
      <c r="U37" s="1651">
        <v>0.16326515737445318</v>
      </c>
      <c r="V37" s="1651">
        <v>0.17242227342666647</v>
      </c>
      <c r="W37" s="1651">
        <v>0.17637070099708721</v>
      </c>
      <c r="X37" s="1651">
        <v>0.17729220806914592</v>
      </c>
      <c r="Y37" s="1651">
        <v>0.17778701799059651</v>
      </c>
      <c r="Z37" s="1651">
        <v>0.2053730347674837</v>
      </c>
      <c r="AB37" s="219"/>
      <c r="AC37" s="219"/>
      <c r="AD37" s="219"/>
      <c r="AE37" s="219"/>
      <c r="AF37" s="219"/>
      <c r="AG37" s="219"/>
      <c r="AH37" s="219"/>
      <c r="AI37" s="219"/>
      <c r="AJ37" s="219">
        <v>0.13255916687288194</v>
      </c>
      <c r="AK37" s="219">
        <v>0.11889288772720891</v>
      </c>
      <c r="AL37" s="219">
        <v>0.10877810784412194</v>
      </c>
      <c r="AM37" s="219">
        <v>0.10078020089994694</v>
      </c>
      <c r="AN37" s="219">
        <v>0.10193379293797349</v>
      </c>
      <c r="AO37" s="219">
        <v>9.0185204546316927E-2</v>
      </c>
      <c r="AP37" s="219">
        <v>8.8444687781066969E-2</v>
      </c>
      <c r="AQ37" s="219">
        <v>8.5632297459779877E-2</v>
      </c>
      <c r="AR37" s="219">
        <v>8.8759282581505672E-2</v>
      </c>
      <c r="AS37" s="219">
        <v>8.0862658388204403E-2</v>
      </c>
      <c r="AT37" s="219">
        <v>8.1423556337051145E-2</v>
      </c>
      <c r="AU37" s="219">
        <v>8.8000265295551924E-2</v>
      </c>
      <c r="AV37" s="219">
        <v>9.7304170637436641E-2</v>
      </c>
      <c r="AW37" s="219">
        <v>8.8922482701546873E-2</v>
      </c>
      <c r="AX37" s="219">
        <v>8.4406053413018725E-2</v>
      </c>
      <c r="AY37" s="219">
        <v>8.1656559107369645E-2</v>
      </c>
      <c r="AZ37" s="219">
        <v>8.5166958597954034E-2</v>
      </c>
      <c r="BA37" s="219">
        <v>7.7403249091644991E-2</v>
      </c>
      <c r="BB37" s="219">
        <v>6.8708802199398275E-2</v>
      </c>
      <c r="BC37" s="219">
        <v>7.0111226708714031E-2</v>
      </c>
      <c r="BD37" s="219">
        <v>7.8626451326087851E-2</v>
      </c>
      <c r="BE37" s="219">
        <v>6.8060960609645269E-2</v>
      </c>
      <c r="BF37" s="219">
        <v>6.925391920020714E-2</v>
      </c>
      <c r="BG37" s="219">
        <v>7.3445829822847933E-2</v>
      </c>
      <c r="BH37" s="219">
        <v>7.5835914826688972E-2</v>
      </c>
      <c r="BI37" s="219">
        <v>6.9739070129805292E-2</v>
      </c>
      <c r="BJ37" s="219">
        <v>6.6174316190887997E-2</v>
      </c>
      <c r="BK37" s="219">
        <v>6.7492337954469364E-2</v>
      </c>
      <c r="BL37" s="219">
        <v>7.0055664247829871E-2</v>
      </c>
      <c r="BM37" s="219">
        <v>7.1064870586678611E-2</v>
      </c>
      <c r="BN37" s="219">
        <v>6.6589150585465315E-2</v>
      </c>
      <c r="BO37" s="219">
        <v>6.4200425101007833E-2</v>
      </c>
      <c r="BP37" s="219">
        <v>6.3487775226259618E-2</v>
      </c>
      <c r="BQ37" s="219">
        <v>6.4744611636014873E-2</v>
      </c>
      <c r="BR37" s="219">
        <v>5.8704585480399196E-2</v>
      </c>
      <c r="BS37" s="219">
        <v>6.1466702078215266E-2</v>
      </c>
      <c r="BT37" s="219">
        <v>7.0418067626720801E-2</v>
      </c>
      <c r="BU37" s="219">
        <v>5.7602532507863999E-2</v>
      </c>
      <c r="BV37" s="219">
        <v>5.1549294554401826E-2</v>
      </c>
      <c r="BW37" s="219">
        <v>4.6044288362111017E-2</v>
      </c>
      <c r="BX37" s="219">
        <v>4.2253521126760556E-2</v>
      </c>
      <c r="BY37" s="219">
        <v>3.7689327227897154E-2</v>
      </c>
      <c r="BZ37" s="219">
        <v>3.7704918032786888E-2</v>
      </c>
      <c r="CA37" s="219">
        <v>4.9603579098467097E-2</v>
      </c>
      <c r="CB37" s="219">
        <v>5.3165968795174719E-2</v>
      </c>
      <c r="CC37" s="219">
        <v>5.2299352668787658E-2</v>
      </c>
      <c r="CD37" s="219">
        <v>8.1518572622797159E-2</v>
      </c>
      <c r="CE37" s="219">
        <v>0.10637144612739155</v>
      </c>
      <c r="CF37" s="219">
        <v>0.11516347594824493</v>
      </c>
      <c r="CG37" s="219">
        <v>0.1180815124293433</v>
      </c>
      <c r="CH37" s="219">
        <v>0.11834217478040103</v>
      </c>
      <c r="CI37" s="219">
        <v>0.12580253340274164</v>
      </c>
      <c r="CJ37" s="219">
        <v>0.14530640662116176</v>
      </c>
      <c r="CK37" s="219">
        <v>0.14333383805667094</v>
      </c>
      <c r="CL37" s="219">
        <v>0.13478829811929899</v>
      </c>
      <c r="CM37" s="219">
        <v>0.15376068933718273</v>
      </c>
      <c r="CN37" s="219">
        <v>0.16721571688596029</v>
      </c>
      <c r="CO37" s="219">
        <v>0.15156423432682425</v>
      </c>
      <c r="CP37" s="219">
        <v>0.15693326126327894</v>
      </c>
      <c r="CQ37" s="219">
        <v>0.18410703005398057</v>
      </c>
      <c r="CR37" s="219">
        <v>0.16192170818505339</v>
      </c>
      <c r="CS37" s="219">
        <v>0.15755554203455771</v>
      </c>
      <c r="CT37" s="219">
        <v>0.1517309997460374</v>
      </c>
      <c r="CU37" s="219">
        <v>0.17968347338222315</v>
      </c>
      <c r="CV37" s="219">
        <v>0.18653088937515064</v>
      </c>
      <c r="CW37" s="219">
        <v>0.16632353694710886</v>
      </c>
      <c r="CX37" s="219">
        <v>0.15671463546438319</v>
      </c>
      <c r="CY37" s="219">
        <v>0.18155407081889471</v>
      </c>
      <c r="CZ37" s="219">
        <v>0.19664162891110154</v>
      </c>
      <c r="DA37" s="219">
        <v>0.16872103453228215</v>
      </c>
      <c r="DB37" s="219">
        <v>0.15861646458463555</v>
      </c>
      <c r="DC37" s="219">
        <v>0.1849072559745657</v>
      </c>
      <c r="DD37" s="219">
        <v>0.2041194622983919</v>
      </c>
      <c r="DE37" s="219">
        <v>0.16745643790980996</v>
      </c>
      <c r="DF37" s="219">
        <v>0.15623402422898233</v>
      </c>
      <c r="DG37" s="219">
        <v>0.1873349491805312</v>
      </c>
      <c r="DH37" s="219">
        <v>0.20917201155385812</v>
      </c>
      <c r="DI37" s="219">
        <v>0.16845033838996826</v>
      </c>
      <c r="DJ37" s="219">
        <v>0.15677978699378692</v>
      </c>
      <c r="DK37" s="219">
        <v>0.18448027339426543</v>
      </c>
      <c r="DL37" s="219">
        <v>0.22004303052340296</v>
      </c>
      <c r="DM37" s="219">
        <v>0.19510476521515338</v>
      </c>
      <c r="DN37" s="219">
        <v>0.18570866389503191</v>
      </c>
      <c r="DO37" s="219">
        <v>0.22130966852398121</v>
      </c>
    </row>
    <row r="38" spans="2:119" s="221" customFormat="1" hidden="1" outlineLevel="2">
      <c r="B38" s="1325"/>
      <c r="C38" s="222" t="s">
        <v>164</v>
      </c>
      <c r="D38" s="218"/>
      <c r="E38" s="218"/>
      <c r="F38" s="219">
        <v>2.8229076590993146E-2</v>
      </c>
      <c r="G38" s="219">
        <v>0.1603548012729577</v>
      </c>
      <c r="H38" s="219">
        <v>0.15495373206754623</v>
      </c>
      <c r="I38" s="219">
        <v>9.6372988439592341E-2</v>
      </c>
      <c r="J38" s="219">
        <v>0.1165111854592166</v>
      </c>
      <c r="K38" s="219">
        <v>0.14634890351910637</v>
      </c>
      <c r="L38" s="219">
        <v>0.17895350123748413</v>
      </c>
      <c r="M38" s="219">
        <v>0.10425959487928976</v>
      </c>
      <c r="N38" s="219">
        <v>6.2140677287352307E-2</v>
      </c>
      <c r="O38" s="219">
        <v>4.3936731107205626E-2</v>
      </c>
      <c r="P38" s="219">
        <v>4.4707379072124027E-2</v>
      </c>
      <c r="Q38" s="219"/>
      <c r="R38" s="219"/>
      <c r="S38" s="219"/>
      <c r="T38" s="219"/>
      <c r="U38" s="1651"/>
      <c r="V38" s="1651"/>
      <c r="W38" s="1651"/>
      <c r="X38" s="1651"/>
      <c r="Y38" s="1651"/>
      <c r="Z38" s="1651"/>
      <c r="AB38" s="219"/>
      <c r="AC38" s="219"/>
      <c r="AD38" s="219"/>
      <c r="AE38" s="219"/>
      <c r="AF38" s="219"/>
      <c r="AG38" s="219"/>
      <c r="AH38" s="219"/>
      <c r="AI38" s="219"/>
      <c r="AJ38" s="219">
        <v>0</v>
      </c>
      <c r="AK38" s="219">
        <v>0</v>
      </c>
      <c r="AL38" s="219">
        <v>0</v>
      </c>
      <c r="AM38" s="219">
        <v>8.9353573004358741E-2</v>
      </c>
      <c r="AN38" s="219">
        <v>0.13029944110291244</v>
      </c>
      <c r="AO38" s="219">
        <v>0.165678739671035</v>
      </c>
      <c r="AP38" s="219">
        <v>0.15182695914717506</v>
      </c>
      <c r="AQ38" s="219">
        <v>0.19104654299395279</v>
      </c>
      <c r="AR38" s="219">
        <v>0.19694701223769781</v>
      </c>
      <c r="AS38" s="219">
        <v>0.17852044111800561</v>
      </c>
      <c r="AT38" s="219">
        <v>0.17458447429168747</v>
      </c>
      <c r="AU38" s="219">
        <v>8.7337516011358085E-2</v>
      </c>
      <c r="AV38" s="219">
        <v>7.5656473907508015E-2</v>
      </c>
      <c r="AW38" s="219">
        <v>8.5090798608753765E-2</v>
      </c>
      <c r="AX38" s="219">
        <v>0.10298745457171761</v>
      </c>
      <c r="AY38" s="219">
        <v>0.11521260006883279</v>
      </c>
      <c r="AZ38" s="219">
        <v>0.11016091072929322</v>
      </c>
      <c r="BA38" s="219">
        <v>0.10428267339462448</v>
      </c>
      <c r="BB38" s="219">
        <v>0.11081696283575919</v>
      </c>
      <c r="BC38" s="219">
        <v>0.13621249121891207</v>
      </c>
      <c r="BD38" s="219">
        <v>0.13425015757259784</v>
      </c>
      <c r="BE38" s="219">
        <v>0.13976531621546018</v>
      </c>
      <c r="BF38" s="219">
        <v>0.14612861056452733</v>
      </c>
      <c r="BG38" s="219">
        <v>0.16195726947935682</v>
      </c>
      <c r="BH38" s="219">
        <v>0.1472907371508333</v>
      </c>
      <c r="BI38" s="219">
        <v>0.15656101526607322</v>
      </c>
      <c r="BJ38" s="219">
        <v>0.1869180970972342</v>
      </c>
      <c r="BK38" s="219">
        <v>0.2144920398266448</v>
      </c>
      <c r="BL38" s="219">
        <v>0.16776042610133363</v>
      </c>
      <c r="BM38" s="219">
        <v>0.1255330988547449</v>
      </c>
      <c r="BN38" s="219">
        <v>6.2704610700538232E-2</v>
      </c>
      <c r="BO38" s="219">
        <v>7.9568866630978827E-2</v>
      </c>
      <c r="BP38" s="219">
        <v>9.3880859111171153E-2</v>
      </c>
      <c r="BQ38" s="219">
        <v>3.702839664580012E-2</v>
      </c>
      <c r="BR38" s="219">
        <v>5.2656234249085332E-2</v>
      </c>
      <c r="BS38" s="219">
        <v>6.6429851935462442E-2</v>
      </c>
      <c r="BT38" s="219">
        <v>7.6762037683182141E-2</v>
      </c>
      <c r="BU38" s="219">
        <v>3.7065977439842919E-2</v>
      </c>
      <c r="BV38" s="219">
        <v>2.9889927094569127E-2</v>
      </c>
      <c r="BW38" s="219">
        <v>4.1752024192761694E-2</v>
      </c>
      <c r="BX38" s="219">
        <v>5.3372868791697545E-2</v>
      </c>
      <c r="BY38" s="219">
        <v>5.0017611835153228E-2</v>
      </c>
      <c r="BZ38" s="219">
        <v>3.2131147540983604E-2</v>
      </c>
      <c r="CA38" s="219">
        <v>4.4680084562345179E-2</v>
      </c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</row>
    <row r="39" spans="2:119" s="221" customFormat="1" hidden="1" outlineLevel="1">
      <c r="B39" s="1325"/>
      <c r="C39" s="222" t="s">
        <v>165</v>
      </c>
      <c r="D39" s="218"/>
      <c r="E39" s="218"/>
      <c r="F39" s="219">
        <v>0.28418901500770483</v>
      </c>
      <c r="G39" s="219">
        <v>0.24676185581621485</v>
      </c>
      <c r="H39" s="219">
        <v>0.15376971382989094</v>
      </c>
      <c r="I39" s="219">
        <v>6.5347744003464409E-2</v>
      </c>
      <c r="J39" s="219">
        <v>6.4251498984090605E-2</v>
      </c>
      <c r="K39" s="219">
        <v>6.3663995947510932E-2</v>
      </c>
      <c r="L39" s="219">
        <v>5.6413989060212721E-2</v>
      </c>
      <c r="M39" s="219">
        <v>6.5670319501936469E-2</v>
      </c>
      <c r="N39" s="219">
        <v>5.4080801292526015E-2</v>
      </c>
      <c r="O39" s="219">
        <v>5.1866659718899644E-2</v>
      </c>
      <c r="P39" s="219">
        <v>4.9931828212025353E-2</v>
      </c>
      <c r="Q39" s="219">
        <v>6.1000116000175075E-2</v>
      </c>
      <c r="R39" s="219">
        <v>4.5002120790100991E-2</v>
      </c>
      <c r="S39" s="219">
        <v>5.6380746023936223E-2</v>
      </c>
      <c r="T39" s="219">
        <v>6.4565368901417314E-2</v>
      </c>
      <c r="U39" s="1651">
        <v>7.0163284206775284E-2</v>
      </c>
      <c r="V39" s="1651">
        <v>9.5215242255326321E-2</v>
      </c>
      <c r="W39" s="1651">
        <v>0.10618372409347815</v>
      </c>
      <c r="X39" s="1651">
        <v>0.11500377331198415</v>
      </c>
      <c r="Y39" s="1651">
        <v>0.12743693567285971</v>
      </c>
      <c r="Z39" s="1651">
        <v>0.19222443101102818</v>
      </c>
      <c r="AB39" s="219"/>
      <c r="AC39" s="219"/>
      <c r="AD39" s="219"/>
      <c r="AE39" s="219"/>
      <c r="AF39" s="219"/>
      <c r="AG39" s="219"/>
      <c r="AH39" s="219"/>
      <c r="AI39" s="219"/>
      <c r="AJ39" s="219">
        <v>0.26553779171056535</v>
      </c>
      <c r="AK39" s="219">
        <v>0.2799235430358723</v>
      </c>
      <c r="AL39" s="219">
        <v>0.3274979572484894</v>
      </c>
      <c r="AM39" s="219">
        <v>0.26189623801005935</v>
      </c>
      <c r="AN39" s="219">
        <v>0.23373316140056094</v>
      </c>
      <c r="AO39" s="219">
        <v>0.224824687101011</v>
      </c>
      <c r="AP39" s="219">
        <v>0.25480122113300585</v>
      </c>
      <c r="AQ39" s="219">
        <v>0.27092629930535495</v>
      </c>
      <c r="AR39" s="219">
        <v>0.25504477515523938</v>
      </c>
      <c r="AS39" s="219">
        <v>0.29680839221766259</v>
      </c>
      <c r="AT39" s="219">
        <v>5.7827843228428905E-2</v>
      </c>
      <c r="AU39" s="219">
        <v>6.6674458853112406E-2</v>
      </c>
      <c r="AV39" s="219">
        <v>7.1545238565542846E-2</v>
      </c>
      <c r="AW39" s="219">
        <v>5.9781836073362404E-2</v>
      </c>
      <c r="AX39" s="219">
        <v>6.409345271174538E-2</v>
      </c>
      <c r="AY39" s="219">
        <v>6.6595378658250243E-2</v>
      </c>
      <c r="AZ39" s="219">
        <v>6.7552512649433821E-2</v>
      </c>
      <c r="BA39" s="219">
        <v>6.4128538433420423E-2</v>
      </c>
      <c r="BB39" s="219">
        <v>6.2988103710896748E-2</v>
      </c>
      <c r="BC39" s="219">
        <v>6.3196515730934127E-2</v>
      </c>
      <c r="BD39" s="219">
        <v>6.7228499052128327E-2</v>
      </c>
      <c r="BE39" s="219">
        <v>6.3176525962191782E-2</v>
      </c>
      <c r="BF39" s="219">
        <v>6.1607619308149425E-2</v>
      </c>
      <c r="BG39" s="219">
        <v>6.3132440962040681E-2</v>
      </c>
      <c r="BH39" s="219">
        <v>6.2481560732773195E-2</v>
      </c>
      <c r="BI39" s="219">
        <v>5.9539094019257832E-2</v>
      </c>
      <c r="BJ39" s="219">
        <v>5.2893382657771548E-2</v>
      </c>
      <c r="BK39" s="219">
        <v>5.2398165638517957E-2</v>
      </c>
      <c r="BL39" s="219">
        <v>6.5406078378438509E-2</v>
      </c>
      <c r="BM39" s="219">
        <v>7.0234247035924846E-2</v>
      </c>
      <c r="BN39" s="219">
        <v>6.5433331331326561E-2</v>
      </c>
      <c r="BO39" s="219">
        <v>6.2347499202576206E-2</v>
      </c>
      <c r="BP39" s="219">
        <v>5.9435364041604766E-2</v>
      </c>
      <c r="BQ39" s="219">
        <v>5.775237502754127E-2</v>
      </c>
      <c r="BR39" s="219">
        <v>4.9809951316702405E-2</v>
      </c>
      <c r="BS39" s="219">
        <v>5.0544452559590891E-2</v>
      </c>
      <c r="BT39" s="219">
        <v>5.5382858592907425E-2</v>
      </c>
      <c r="BU39" s="219">
        <v>5.0810442587806259E-2</v>
      </c>
      <c r="BV39" s="219">
        <v>4.785420646575439E-2</v>
      </c>
      <c r="BW39" s="219">
        <v>5.4141059408838121E-2</v>
      </c>
      <c r="BX39" s="219">
        <v>4.744255003706449E-2</v>
      </c>
      <c r="BY39" s="219">
        <v>4.8608665022895237E-2</v>
      </c>
      <c r="BZ39" s="219">
        <v>5.180327868852469E-2</v>
      </c>
      <c r="CA39" s="219">
        <v>5.1262430916082791E-2</v>
      </c>
      <c r="CB39" s="219">
        <v>5.550882308957672E-2</v>
      </c>
      <c r="CC39" s="219">
        <v>6.5263867230012873E-2</v>
      </c>
      <c r="CD39" s="219">
        <v>6.1295143843887012E-2</v>
      </c>
      <c r="CE39" s="219">
        <v>6.1532315154233713E-2</v>
      </c>
      <c r="CF39" s="219">
        <v>4.8650188910230596E-2</v>
      </c>
      <c r="CG39" s="219">
        <v>4.7846644242373032E-2</v>
      </c>
      <c r="CH39" s="219">
        <v>4.2324523946530135E-2</v>
      </c>
      <c r="CI39" s="219">
        <v>4.2533343418299091E-2</v>
      </c>
      <c r="CJ39" s="219">
        <v>4.1429800441962789E-2</v>
      </c>
      <c r="CK39" s="219">
        <v>5.4611444620654925E-2</v>
      </c>
      <c r="CL39" s="219">
        <v>6.2606373033635476E-2</v>
      </c>
      <c r="CM39" s="219">
        <v>5.966374545695638E-2</v>
      </c>
      <c r="CN39" s="219">
        <v>5.9476611621389758E-2</v>
      </c>
      <c r="CO39" s="219">
        <v>7.4890030832476889E-2</v>
      </c>
      <c r="CP39" s="219">
        <v>5.9343121652672637E-2</v>
      </c>
      <c r="CQ39" s="219">
        <v>6.415908645060045E-2</v>
      </c>
      <c r="CR39" s="219">
        <v>5.0711743772241968E-2</v>
      </c>
      <c r="CS39" s="219">
        <v>7.512154234555618E-2</v>
      </c>
      <c r="CT39" s="219">
        <v>8.1910961277988331E-2</v>
      </c>
      <c r="CU39" s="219">
        <v>6.9365297323489283E-2</v>
      </c>
      <c r="CV39" s="219">
        <v>6.8813224623532593E-2</v>
      </c>
      <c r="CW39" s="219">
        <v>0.10448868910225509</v>
      </c>
      <c r="CX39" s="219">
        <v>0.11118784554511954</v>
      </c>
      <c r="CY39" s="219">
        <v>9.2101282789987221E-2</v>
      </c>
      <c r="CZ39" s="219">
        <v>8.2432974021773686E-2</v>
      </c>
      <c r="DA39" s="219">
        <v>0.1145826340761972</v>
      </c>
      <c r="DB39" s="219">
        <v>0.12123975012774305</v>
      </c>
      <c r="DC39" s="219">
        <v>0.10199103778612989</v>
      </c>
      <c r="DD39" s="219">
        <v>9.0431351910167684E-2</v>
      </c>
      <c r="DE39" s="219">
        <v>0.12088288153031315</v>
      </c>
      <c r="DF39" s="219">
        <v>0.12944893508097888</v>
      </c>
      <c r="DG39" s="219">
        <v>0.11313559142542218</v>
      </c>
      <c r="DH39" s="219">
        <v>0.10202342151679039</v>
      </c>
      <c r="DI39" s="219">
        <v>0.13383830948139133</v>
      </c>
      <c r="DJ39" s="219">
        <v>0.14357743625004379</v>
      </c>
      <c r="DK39" s="219">
        <v>0.12381780044370999</v>
      </c>
      <c r="DL39" s="219">
        <v>0.1383400027653916</v>
      </c>
      <c r="DM39" s="219">
        <v>0.20473776197902055</v>
      </c>
      <c r="DN39" s="219">
        <v>0.22608375246888779</v>
      </c>
      <c r="DO39" s="219">
        <v>0.19049153722344236</v>
      </c>
    </row>
    <row r="40" spans="2:119" s="221" customFormat="1" hidden="1" outlineLevel="1">
      <c r="B40" s="1325"/>
      <c r="C40" s="223" t="s">
        <v>62</v>
      </c>
      <c r="D40" s="218"/>
      <c r="E40" s="218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1651"/>
      <c r="V40" s="1651"/>
      <c r="W40" s="1651"/>
      <c r="X40" s="1651"/>
      <c r="Y40" s="1651"/>
      <c r="Z40" s="1651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24">
        <v>4.130000000373002E-4</v>
      </c>
      <c r="CD40" s="224">
        <v>-4.9799999999322608E-4</v>
      </c>
      <c r="CE40" s="224">
        <v>-3.7099999997280975E-4</v>
      </c>
      <c r="CF40" s="224">
        <v>-2.2899999999026477E-4</v>
      </c>
      <c r="CG40" s="224">
        <v>4.2000000007647031E-5</v>
      </c>
      <c r="CH40" s="224">
        <v>-6.800000005569018E-5</v>
      </c>
      <c r="CI40" s="224">
        <v>5.7700000002114393E-4</v>
      </c>
      <c r="CJ40" s="224">
        <v>-4.4900000000325235E-4</v>
      </c>
      <c r="CK40" s="224">
        <v>-3.1000000000062755E-2</v>
      </c>
      <c r="CL40" s="224">
        <v>9.9999999997635314E-4</v>
      </c>
      <c r="CM40" s="224">
        <v>4.0000000001327862E-3</v>
      </c>
      <c r="CN40" s="224">
        <v>4.0999999999939973E-2</v>
      </c>
      <c r="CO40" s="224">
        <v>5.0000000000181899E-2</v>
      </c>
      <c r="CP40" s="224">
        <v>-4.8000000000001819E-2</v>
      </c>
      <c r="CQ40" s="224">
        <v>-3.4000000000105501E-2</v>
      </c>
      <c r="CR40" s="224">
        <v>0</v>
      </c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</row>
    <row r="41" spans="2:119" s="150" customFormat="1" collapsed="1">
      <c r="B41" s="1318"/>
      <c r="C41" s="225"/>
      <c r="D41" s="226"/>
      <c r="E41" s="227"/>
      <c r="F41" s="190"/>
      <c r="G41" s="190"/>
      <c r="H41" s="190"/>
      <c r="I41" s="190"/>
      <c r="J41" s="190"/>
      <c r="K41" s="190"/>
      <c r="L41" s="190"/>
      <c r="M41" s="190"/>
      <c r="N41" s="190"/>
      <c r="O41" s="148"/>
      <c r="P41" s="148"/>
      <c r="Q41" s="148"/>
      <c r="R41" s="148"/>
      <c r="S41" s="148"/>
      <c r="T41" s="148"/>
      <c r="U41" s="1642"/>
      <c r="V41" s="1642"/>
      <c r="W41" s="1642"/>
      <c r="X41" s="1642"/>
      <c r="Y41" s="1642"/>
      <c r="Z41" s="1642"/>
      <c r="AB41" s="190"/>
      <c r="AC41" s="190"/>
      <c r="AD41" s="190"/>
      <c r="AE41" s="190"/>
      <c r="AF41" s="190"/>
      <c r="AG41" s="190"/>
      <c r="AH41" s="190"/>
      <c r="AI41" s="190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22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48"/>
      <c r="CS41" s="148"/>
      <c r="CT41" s="148"/>
      <c r="CU41" s="148"/>
      <c r="CV41" s="148"/>
      <c r="CW41" s="148"/>
      <c r="CX41" s="148"/>
      <c r="CY41" s="148"/>
      <c r="CZ41" s="148"/>
      <c r="DA41" s="148"/>
      <c r="DB41" s="148"/>
      <c r="DC41" s="148"/>
      <c r="DD41" s="148"/>
      <c r="DE41" s="148"/>
      <c r="DF41" s="148"/>
      <c r="DG41" s="148"/>
      <c r="DH41" s="148"/>
      <c r="DI41" s="148"/>
      <c r="DJ41" s="148"/>
      <c r="DK41" s="148"/>
      <c r="DL41" s="148"/>
      <c r="DM41" s="148"/>
      <c r="DN41" s="148"/>
      <c r="DO41" s="148"/>
    </row>
    <row r="42" spans="2:119" s="150" customFormat="1">
      <c r="B42" s="1318"/>
      <c r="C42" s="225" t="s">
        <v>737</v>
      </c>
      <c r="D42" s="229"/>
      <c r="E42" s="230"/>
      <c r="F42" s="231">
        <v>-18.361135000000001</v>
      </c>
      <c r="G42" s="231">
        <v>-27.533875999999999</v>
      </c>
      <c r="H42" s="231">
        <v>-35.95805</v>
      </c>
      <c r="I42" s="231">
        <v>-46.549845999999995</v>
      </c>
      <c r="J42" s="231">
        <v>-72.055834000000004</v>
      </c>
      <c r="K42" s="231">
        <v>-98.085644000000002</v>
      </c>
      <c r="L42" s="231">
        <v>-130.076875</v>
      </c>
      <c r="M42" s="231">
        <v>-158.97800100000001</v>
      </c>
      <c r="N42" s="190">
        <v>-214.994</v>
      </c>
      <c r="O42" s="190">
        <v>-307.53899999999999</v>
      </c>
      <c r="P42" s="193">
        <v>-497.17999999999995</v>
      </c>
      <c r="Q42" s="193">
        <v>-742.64400000000001</v>
      </c>
      <c r="R42" s="193">
        <v>-1194.1909999999998</v>
      </c>
      <c r="S42" s="193">
        <v>-2264.2550000000001</v>
      </c>
      <c r="T42" s="193">
        <v>-4064.3570000000004</v>
      </c>
      <c r="U42" s="1652">
        <v>-5801.5612018175416</v>
      </c>
      <c r="V42" s="1652">
        <v>-6913.857724600005</v>
      </c>
      <c r="W42" s="1652">
        <v>-8247.0276342402231</v>
      </c>
      <c r="X42" s="1652">
        <v>-9390.7234790676994</v>
      </c>
      <c r="Y42" s="1652">
        <v>-10657.94796381555</v>
      </c>
      <c r="Z42" s="1652">
        <v>-9120.1746848576731</v>
      </c>
      <c r="AB42" s="193"/>
      <c r="AC42" s="193"/>
      <c r="AD42" s="193"/>
      <c r="AE42" s="193"/>
      <c r="AF42" s="193"/>
      <c r="AG42" s="193"/>
      <c r="AH42" s="193"/>
      <c r="AI42" s="193"/>
      <c r="AJ42" s="231">
        <v>-3.5755349999999995</v>
      </c>
      <c r="AK42" s="231">
        <v>-3.9999220000000002</v>
      </c>
      <c r="AL42" s="231">
        <v>-4.8820480000000002</v>
      </c>
      <c r="AM42" s="231">
        <v>-5.9036299999999997</v>
      </c>
      <c r="AN42" s="231">
        <v>-6.018281</v>
      </c>
      <c r="AO42" s="231">
        <v>-6.9015029999999999</v>
      </c>
      <c r="AP42" s="231">
        <v>-8.1538620000000002</v>
      </c>
      <c r="AQ42" s="231">
        <v>-6.4602300000000001</v>
      </c>
      <c r="AR42" s="231">
        <v>-6.6339860000000002</v>
      </c>
      <c r="AS42" s="231">
        <v>-8.5954770000000007</v>
      </c>
      <c r="AT42" s="231">
        <v>-10.390670999999999</v>
      </c>
      <c r="AU42" s="231">
        <v>-10.337916</v>
      </c>
      <c r="AV42" s="231">
        <v>-9.8930509999999998</v>
      </c>
      <c r="AW42" s="231">
        <v>-11.411561000000001</v>
      </c>
      <c r="AX42" s="231">
        <v>-11.450919000000001</v>
      </c>
      <c r="AY42" s="231">
        <v>-13.794314999999999</v>
      </c>
      <c r="AZ42" s="231">
        <v>-14.331702999999999</v>
      </c>
      <c r="BA42" s="231">
        <v>-16.939118000000001</v>
      </c>
      <c r="BB42" s="231">
        <v>-20.060473999999999</v>
      </c>
      <c r="BC42" s="231">
        <v>-20.724539</v>
      </c>
      <c r="BD42" s="231">
        <v>-21.096297</v>
      </c>
      <c r="BE42" s="231">
        <v>-23.892880999999999</v>
      </c>
      <c r="BF42" s="231">
        <v>-25.693605000000002</v>
      </c>
      <c r="BG42" s="231">
        <v>-27.402861000000001</v>
      </c>
      <c r="BH42" s="231">
        <v>-28.649166999999998</v>
      </c>
      <c r="BI42" s="231">
        <v>-31.077210999999998</v>
      </c>
      <c r="BJ42" s="231">
        <v>-34.144989000000002</v>
      </c>
      <c r="BK42" s="231">
        <v>-36.205508000000002</v>
      </c>
      <c r="BL42" s="231">
        <v>-31.539664999999999</v>
      </c>
      <c r="BM42" s="231">
        <v>-36.371538999999999</v>
      </c>
      <c r="BN42" s="231">
        <v>-43.401676999999999</v>
      </c>
      <c r="BO42" s="231">
        <v>-47.665120000000002</v>
      </c>
      <c r="BP42" s="231">
        <v>-44.707999999999998</v>
      </c>
      <c r="BQ42" s="231">
        <v>-50.311</v>
      </c>
      <c r="BR42" s="231">
        <v>-56.813000000000002</v>
      </c>
      <c r="BS42" s="231">
        <v>-63.161999999999999</v>
      </c>
      <c r="BT42" s="231">
        <v>-55.448</v>
      </c>
      <c r="BU42" s="231">
        <v>-73.346000000000004</v>
      </c>
      <c r="BV42" s="231">
        <v>-85.198999999999998</v>
      </c>
      <c r="BW42" s="231">
        <v>-93.546000000000006</v>
      </c>
      <c r="BX42" s="232">
        <v>-100.94400000000002</v>
      </c>
      <c r="BY42" s="232">
        <v>-112.34599999999998</v>
      </c>
      <c r="BZ42" s="232">
        <v>-129.173</v>
      </c>
      <c r="CA42" s="232">
        <v>-154.71700000000001</v>
      </c>
      <c r="CB42" s="232">
        <v>-158.21799999999999</v>
      </c>
      <c r="CC42" s="232">
        <v>-175.62800000000001</v>
      </c>
      <c r="CD42" s="232">
        <v>-185.56300000000002</v>
      </c>
      <c r="CE42" s="232">
        <v>-223.23500000000001</v>
      </c>
      <c r="CF42" s="232">
        <v>-236.76599999999999</v>
      </c>
      <c r="CG42" s="232">
        <v>-272.81199999999995</v>
      </c>
      <c r="CH42" s="232">
        <v>-318.68899999999996</v>
      </c>
      <c r="CI42" s="232">
        <v>-365.92399999999998</v>
      </c>
      <c r="CJ42" s="232">
        <v>-339.27699999999999</v>
      </c>
      <c r="CK42" s="232">
        <v>-451.197</v>
      </c>
      <c r="CL42" s="232">
        <v>-635.51099999999997</v>
      </c>
      <c r="CM42" s="232">
        <v>-838.2700000000001</v>
      </c>
      <c r="CN42" s="232">
        <v>-787.06400000000008</v>
      </c>
      <c r="CO42" s="232">
        <v>-948.83</v>
      </c>
      <c r="CP42" s="232">
        <v>-1050.8620000000001</v>
      </c>
      <c r="CQ42" s="232">
        <v>-1277.6010000000001</v>
      </c>
      <c r="CR42" s="232">
        <v>-1175</v>
      </c>
      <c r="CS42" s="231">
        <v>-1398.9146023860242</v>
      </c>
      <c r="CT42" s="231">
        <v>-1489.1127866845363</v>
      </c>
      <c r="CU42" s="231">
        <v>-1738.5338127469815</v>
      </c>
      <c r="CV42" s="231">
        <v>-1398.4991290158571</v>
      </c>
      <c r="CW42" s="231">
        <v>-1625.6247762410433</v>
      </c>
      <c r="CX42" s="231">
        <v>-1784.0613138930285</v>
      </c>
      <c r="CY42" s="231">
        <v>-2105.6725054500757</v>
      </c>
      <c r="CZ42" s="231">
        <v>-1626.5057192176364</v>
      </c>
      <c r="DA42" s="231">
        <v>-1969.3159121323404</v>
      </c>
      <c r="DB42" s="231">
        <v>-2153.1596995463251</v>
      </c>
      <c r="DC42" s="231">
        <v>-2498.046303343921</v>
      </c>
      <c r="DD42" s="231">
        <v>-1794.6695485580497</v>
      </c>
      <c r="DE42" s="231">
        <v>-2277.6493749317106</v>
      </c>
      <c r="DF42" s="231">
        <v>-2503.9014116417975</v>
      </c>
      <c r="DG42" s="231">
        <v>-2814.5031439361424</v>
      </c>
      <c r="DH42" s="231">
        <v>-1997.0121465992595</v>
      </c>
      <c r="DI42" s="231">
        <v>-2582.5838229651272</v>
      </c>
      <c r="DJ42" s="231">
        <v>-2836.5096618818129</v>
      </c>
      <c r="DK42" s="231">
        <v>-3241.8423323693492</v>
      </c>
      <c r="DL42" s="231">
        <v>-1868.4023727697395</v>
      </c>
      <c r="DM42" s="231">
        <v>-2184.3093814098438</v>
      </c>
      <c r="DN42" s="231">
        <v>-2334.4036957642293</v>
      </c>
      <c r="DO42" s="231">
        <v>-2733.059234913861</v>
      </c>
    </row>
    <row r="43" spans="2:119" s="150" customFormat="1">
      <c r="B43" s="1318"/>
      <c r="C43" s="233" t="s">
        <v>782</v>
      </c>
      <c r="D43" s="234"/>
      <c r="E43" s="234"/>
      <c r="F43" s="234">
        <v>0.21569275484306322</v>
      </c>
      <c r="G43" s="234">
        <v>0.20094401931593486</v>
      </c>
      <c r="H43" s="234">
        <v>0.20803805028352637</v>
      </c>
      <c r="I43" s="234">
        <v>0.21479681902531533</v>
      </c>
      <c r="J43" s="234">
        <v>0.24104453317711028</v>
      </c>
      <c r="K43" s="234">
        <v>0.26254082377946808</v>
      </c>
      <c r="L43" s="234">
        <v>0.27523978054186971</v>
      </c>
      <c r="M43" s="234">
        <v>0.28565627509153713</v>
      </c>
      <c r="N43" s="234">
        <v>0.32987340179548202</v>
      </c>
      <c r="O43" s="234">
        <v>0.36421181530940461</v>
      </c>
      <c r="P43" s="234">
        <v>0.40860337004501224</v>
      </c>
      <c r="Q43" s="234">
        <v>0.51584930535344276</v>
      </c>
      <c r="R43" s="234">
        <v>0.52004690996091996</v>
      </c>
      <c r="S43" s="234">
        <v>0.56984395231869411</v>
      </c>
      <c r="T43" s="234">
        <v>0.57492175088469211</v>
      </c>
      <c r="U43" s="1653">
        <v>0.53900310201412704</v>
      </c>
      <c r="V43" s="1653">
        <v>0.52410379743930446</v>
      </c>
      <c r="W43" s="1653">
        <v>0.50908457477617364</v>
      </c>
      <c r="X43" s="1653">
        <v>0.49401079626175592</v>
      </c>
      <c r="Y43" s="1653">
        <v>0.47917164485479008</v>
      </c>
      <c r="Z43" s="1653">
        <v>0.47891051877413543</v>
      </c>
      <c r="AB43" s="202"/>
      <c r="AC43" s="202"/>
      <c r="AD43" s="202"/>
      <c r="AE43" s="202"/>
      <c r="AF43" s="202"/>
      <c r="AG43" s="204"/>
      <c r="AH43" s="204"/>
      <c r="AI43" s="204"/>
      <c r="AJ43" s="234">
        <v>0.21723444875088219</v>
      </c>
      <c r="AK43" s="234">
        <v>0.21081859928547969</v>
      </c>
      <c r="AL43" s="234">
        <v>0.2141236914000052</v>
      </c>
      <c r="AM43" s="234">
        <v>0.21951814086823526</v>
      </c>
      <c r="AN43" s="234">
        <v>0.20867297741770058</v>
      </c>
      <c r="AO43" s="234">
        <v>0.20020890876024339</v>
      </c>
      <c r="AP43" s="234">
        <v>0.20252686972734141</v>
      </c>
      <c r="AQ43" s="234">
        <v>0.19313244865677426</v>
      </c>
      <c r="AR43" s="234">
        <v>0.20524358557526226</v>
      </c>
      <c r="AS43" s="234">
        <v>0.21014911837985417</v>
      </c>
      <c r="AT43" s="234">
        <v>0.2053521674895111</v>
      </c>
      <c r="AU43" s="234">
        <v>0.21089160394780049</v>
      </c>
      <c r="AV43" s="234">
        <v>0.21535764880553421</v>
      </c>
      <c r="AW43" s="234">
        <v>0.21732030217063383</v>
      </c>
      <c r="AX43" s="234">
        <v>0.20465839107662373</v>
      </c>
      <c r="AY43" s="234">
        <v>0.22135990541533229</v>
      </c>
      <c r="AZ43" s="234">
        <v>0.23318874745629931</v>
      </c>
      <c r="BA43" s="234">
        <v>0.24415634545511156</v>
      </c>
      <c r="BB43" s="234">
        <v>0.24575438098898827</v>
      </c>
      <c r="BC43" s="234">
        <v>0.23968521928585909</v>
      </c>
      <c r="BD43" s="234">
        <v>0.25193818057192746</v>
      </c>
      <c r="BE43" s="234">
        <v>0.26893054267140132</v>
      </c>
      <c r="BF43" s="234">
        <v>0.26415600417096141</v>
      </c>
      <c r="BG43" s="234">
        <v>0.26411213685902935</v>
      </c>
      <c r="BH43" s="234">
        <v>0.27888983859129296</v>
      </c>
      <c r="BI43" s="234">
        <v>0.27702147554807571</v>
      </c>
      <c r="BJ43" s="234">
        <v>0.2774764894366995</v>
      </c>
      <c r="BK43" s="234">
        <v>0.2689256630298717</v>
      </c>
      <c r="BL43" s="234">
        <v>0.27334920352918196</v>
      </c>
      <c r="BM43" s="234">
        <v>0.27585723559408298</v>
      </c>
      <c r="BN43" s="234">
        <v>0.2933836333881874</v>
      </c>
      <c r="BO43" s="234">
        <v>0.29537847166897208</v>
      </c>
      <c r="BP43" s="234">
        <v>0.30195866540591648</v>
      </c>
      <c r="BQ43" s="234">
        <v>0.32603004264033075</v>
      </c>
      <c r="BR43" s="234">
        <v>0.33688723382807267</v>
      </c>
      <c r="BS43" s="234">
        <v>0.349478786269172</v>
      </c>
      <c r="BT43" s="234">
        <v>0.35176045169066805</v>
      </c>
      <c r="BU43" s="234">
        <v>0.36738394341928632</v>
      </c>
      <c r="BV43" s="234">
        <v>0.36907128964205727</v>
      </c>
      <c r="BW43" s="234">
        <v>0.36502194907813879</v>
      </c>
      <c r="BX43" s="234">
        <v>0.37414381022979992</v>
      </c>
      <c r="BY43" s="234">
        <v>0.39572384642479741</v>
      </c>
      <c r="BZ43" s="234">
        <v>0.42351803278688527</v>
      </c>
      <c r="CA43" s="234">
        <v>0.43207504489232823</v>
      </c>
      <c r="CB43" s="234">
        <v>0.49292782014854691</v>
      </c>
      <c r="CC43" s="234">
        <v>0.52367335863818931</v>
      </c>
      <c r="CD43" s="234">
        <v>0.52229925045245884</v>
      </c>
      <c r="CE43" s="234">
        <v>0.52155394970784008</v>
      </c>
      <c r="CF43" s="234">
        <v>0.49974882326867465</v>
      </c>
      <c r="CG43" s="234">
        <v>0.50035030316813445</v>
      </c>
      <c r="CH43" s="234">
        <v>0.52847863542670281</v>
      </c>
      <c r="CI43" s="234">
        <v>0.542695741029942</v>
      </c>
      <c r="CJ43" s="234">
        <v>0.5202908796471658</v>
      </c>
      <c r="CK43" s="234">
        <v>0.51367591524746437</v>
      </c>
      <c r="CL43" s="234">
        <v>0.56960691081212611</v>
      </c>
      <c r="CM43" s="234">
        <v>0.63155840711698308</v>
      </c>
      <c r="CN43" s="234">
        <v>0.57098127522324138</v>
      </c>
      <c r="CO43" s="234">
        <v>0.55723388636029958</v>
      </c>
      <c r="CP43" s="234">
        <v>0.56575459285085161</v>
      </c>
      <c r="CQ43" s="234">
        <v>0.59959704632043132</v>
      </c>
      <c r="CR43" s="234">
        <v>0.52268683274021355</v>
      </c>
      <c r="CS43" s="234">
        <v>0.53723388636029956</v>
      </c>
      <c r="CT43" s="234">
        <v>0.52575459285085158</v>
      </c>
      <c r="CU43" s="234">
        <v>0.56459704632043128</v>
      </c>
      <c r="CV43" s="234">
        <v>0.50768683274021353</v>
      </c>
      <c r="CW43" s="234">
        <v>0.52223388636029955</v>
      </c>
      <c r="CX43" s="234">
        <v>0.51075459285085156</v>
      </c>
      <c r="CY43" s="234">
        <v>0.54959704632043127</v>
      </c>
      <c r="CZ43" s="234">
        <v>0.49268683274021352</v>
      </c>
      <c r="DA43" s="234">
        <v>0.50723388636029954</v>
      </c>
      <c r="DB43" s="234">
        <v>0.49575459285085155</v>
      </c>
      <c r="DC43" s="234">
        <v>0.53459704632043126</v>
      </c>
      <c r="DD43" s="234">
        <v>0.47768683274021351</v>
      </c>
      <c r="DE43" s="234">
        <v>0.49223388636029952</v>
      </c>
      <c r="DF43" s="234">
        <v>0.48075459285085154</v>
      </c>
      <c r="DG43" s="234">
        <v>0.51959704632043124</v>
      </c>
      <c r="DH43" s="234">
        <v>0.46268683274021349</v>
      </c>
      <c r="DI43" s="234">
        <v>0.47723388636029945</v>
      </c>
      <c r="DJ43" s="234">
        <v>0.46575459285085158</v>
      </c>
      <c r="DK43" s="234">
        <v>0.50459704632043123</v>
      </c>
      <c r="DL43" s="234">
        <v>0.46268683274021349</v>
      </c>
      <c r="DM43" s="234">
        <v>0.47723388636029951</v>
      </c>
      <c r="DN43" s="234">
        <v>0.46575459285085158</v>
      </c>
      <c r="DO43" s="234">
        <v>0.50459704632043123</v>
      </c>
    </row>
    <row r="44" spans="2:119" s="240" customFormat="1">
      <c r="B44" s="1318"/>
      <c r="C44" s="235" t="s">
        <v>506</v>
      </c>
      <c r="D44" s="225"/>
      <c r="E44" s="236"/>
      <c r="F44" s="237"/>
      <c r="G44" s="237">
        <v>-147.48735527128355</v>
      </c>
      <c r="H44" s="237">
        <v>70.940309675915074</v>
      </c>
      <c r="I44" s="237">
        <v>67.587687417889626</v>
      </c>
      <c r="J44" s="237">
        <v>262.47714151794941</v>
      </c>
      <c r="K44" s="237">
        <v>214.96290602357803</v>
      </c>
      <c r="L44" s="237">
        <v>126.98956762401625</v>
      </c>
      <c r="M44" s="237">
        <v>104.16494549667421</v>
      </c>
      <c r="N44" s="237">
        <v>442.17126703944899</v>
      </c>
      <c r="O44" s="237">
        <v>343.3841351392258</v>
      </c>
      <c r="P44" s="237">
        <v>443.91554735607627</v>
      </c>
      <c r="Q44" s="237">
        <v>1072.4593530843051</v>
      </c>
      <c r="R44" s="238">
        <v>41.976046074772015</v>
      </c>
      <c r="S44" s="238">
        <v>497.9704235777416</v>
      </c>
      <c r="T44" s="238">
        <v>50.777985659979933</v>
      </c>
      <c r="U44" s="1654">
        <v>-359.18648870565062</v>
      </c>
      <c r="V44" s="1654">
        <v>-148.9930457482258</v>
      </c>
      <c r="W44" s="1654">
        <v>-150.19222663130827</v>
      </c>
      <c r="X44" s="1654">
        <v>-150.73778514417714</v>
      </c>
      <c r="Y44" s="1654">
        <v>-148.39151406965846</v>
      </c>
      <c r="Z44" s="1654">
        <v>-151.00277487620494</v>
      </c>
      <c r="AA44" s="239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>
        <v>-85.614713331816077</v>
      </c>
      <c r="AO44" s="237">
        <v>-106.09690525236304</v>
      </c>
      <c r="AP44" s="237">
        <v>-115.96821672663793</v>
      </c>
      <c r="AQ44" s="237">
        <v>-263.85692211461003</v>
      </c>
      <c r="AR44" s="237">
        <v>-34.293918424383172</v>
      </c>
      <c r="AS44" s="237">
        <v>99.402096196107848</v>
      </c>
      <c r="AT44" s="237">
        <v>28.252977621696928</v>
      </c>
      <c r="AU44" s="237">
        <v>177.59155291026229</v>
      </c>
      <c r="AV44" s="237">
        <v>101.14063230271947</v>
      </c>
      <c r="AW44" s="237">
        <v>71.711837907796621</v>
      </c>
      <c r="AX44" s="237">
        <v>-6.9377641288737024</v>
      </c>
      <c r="AY44" s="237">
        <v>104.68301467531805</v>
      </c>
      <c r="AZ44" s="237">
        <v>178.31098650765099</v>
      </c>
      <c r="BA44" s="237">
        <v>268.36043284477722</v>
      </c>
      <c r="BB44" s="237">
        <v>410.95989912364547</v>
      </c>
      <c r="BC44" s="237">
        <v>183.25313870526799</v>
      </c>
      <c r="BD44" s="237">
        <v>187.49433115628156</v>
      </c>
      <c r="BE44" s="237">
        <v>247.74197216289761</v>
      </c>
      <c r="BF44" s="237">
        <v>184.01623181973136</v>
      </c>
      <c r="BG44" s="237">
        <v>244.26917573170255</v>
      </c>
      <c r="BH44" s="237">
        <v>269.51658019365499</v>
      </c>
      <c r="BI44" s="237">
        <v>80.909328766743954</v>
      </c>
      <c r="BJ44" s="237">
        <v>133.20485265738091</v>
      </c>
      <c r="BK44" s="237">
        <v>48.135261708423528</v>
      </c>
      <c r="BL44" s="237">
        <v>-55.406350621109993</v>
      </c>
      <c r="BM44" s="237">
        <v>-11.642399539927295</v>
      </c>
      <c r="BN44" s="237">
        <v>159.07143951487902</v>
      </c>
      <c r="BO44" s="237">
        <v>264.5280863910038</v>
      </c>
      <c r="BP44" s="237">
        <v>286.0946187673452</v>
      </c>
      <c r="BQ44" s="237">
        <v>501.72807046247772</v>
      </c>
      <c r="BR44" s="237">
        <v>435.0360043988527</v>
      </c>
      <c r="BS44" s="237">
        <v>541.00314600199931</v>
      </c>
      <c r="BT44" s="237">
        <v>498.01786284751569</v>
      </c>
      <c r="BU44" s="237">
        <v>413.53900778955568</v>
      </c>
      <c r="BV44" s="237">
        <v>321.84055813984594</v>
      </c>
      <c r="BW44" s="237">
        <v>155.43162808966781</v>
      </c>
      <c r="BX44" s="237">
        <v>223.83358539131871</v>
      </c>
      <c r="BY44" s="237">
        <v>283.39903005511093</v>
      </c>
      <c r="BZ44" s="237">
        <v>544.46743144828008</v>
      </c>
      <c r="CA44" s="237">
        <v>670.53095814189442</v>
      </c>
      <c r="CB44" s="237">
        <v>1187.8400991874698</v>
      </c>
      <c r="CC44" s="237">
        <v>1279.495122133919</v>
      </c>
      <c r="CD44" s="237">
        <v>987.8121766557357</v>
      </c>
      <c r="CE44" s="237">
        <v>894.78904815511851</v>
      </c>
      <c r="CF44" s="237">
        <v>68.210031201277332</v>
      </c>
      <c r="CG44" s="237">
        <v>-233.23055470054865</v>
      </c>
      <c r="CH44" s="237">
        <v>61.793849742439733</v>
      </c>
      <c r="CI44" s="237">
        <v>211.41791322101921</v>
      </c>
      <c r="CJ44" s="237">
        <v>205.42056378491159</v>
      </c>
      <c r="CK44" s="237">
        <v>133.25612079329917</v>
      </c>
      <c r="CL44" s="237">
        <v>411.28275385423296</v>
      </c>
      <c r="CM44" s="237">
        <v>888.62666087041077</v>
      </c>
      <c r="CN44" s="237">
        <v>506.90395576075576</v>
      </c>
      <c r="CO44" s="237">
        <v>435.57971112835213</v>
      </c>
      <c r="CP44" s="237">
        <v>-38.523179612744983</v>
      </c>
      <c r="CQ44" s="237">
        <v>-319.61360796551764</v>
      </c>
      <c r="CR44" s="237">
        <v>-482.94442483027831</v>
      </c>
      <c r="CS44" s="237">
        <v>-200.00000000000017</v>
      </c>
      <c r="CT44" s="237">
        <v>-400.00000000000034</v>
      </c>
      <c r="CU44" s="237">
        <v>-350.00000000000028</v>
      </c>
      <c r="CV44" s="237">
        <v>-150.00000000000014</v>
      </c>
      <c r="CW44" s="237">
        <v>-150.00000000000014</v>
      </c>
      <c r="CX44" s="237">
        <v>-150.00000000000014</v>
      </c>
      <c r="CY44" s="237">
        <v>-150.00000000000014</v>
      </c>
      <c r="CZ44" s="237">
        <v>-150.00000000000014</v>
      </c>
      <c r="DA44" s="237">
        <v>-150.00000000000014</v>
      </c>
      <c r="DB44" s="237">
        <v>-150.00000000000014</v>
      </c>
      <c r="DC44" s="237">
        <v>-150.00000000000014</v>
      </c>
      <c r="DD44" s="237">
        <v>-150.00000000000014</v>
      </c>
      <c r="DE44" s="237">
        <v>-150.00000000000014</v>
      </c>
      <c r="DF44" s="237">
        <v>-150.00000000000014</v>
      </c>
      <c r="DG44" s="237">
        <v>-150.00000000000014</v>
      </c>
      <c r="DH44" s="237">
        <v>-150.00000000000014</v>
      </c>
      <c r="DI44" s="237">
        <v>-150.00000000000068</v>
      </c>
      <c r="DJ44" s="237">
        <v>-149.99999999999957</v>
      </c>
      <c r="DK44" s="237">
        <v>-150.00000000000014</v>
      </c>
      <c r="DL44" s="237">
        <v>0</v>
      </c>
      <c r="DM44" s="237">
        <v>5.5511151231257827E-13</v>
      </c>
      <c r="DN44" s="237">
        <v>0</v>
      </c>
      <c r="DO44" s="237">
        <v>0</v>
      </c>
    </row>
    <row r="45" spans="2:119" s="150" customFormat="1" hidden="1" outlineLevel="1">
      <c r="B45" s="1318"/>
      <c r="C45" s="225"/>
      <c r="D45" s="229"/>
      <c r="E45" s="230"/>
      <c r="F45" s="231"/>
      <c r="G45" s="231"/>
      <c r="H45" s="231"/>
      <c r="I45" s="231"/>
      <c r="J45" s="231"/>
      <c r="K45" s="231"/>
      <c r="L45" s="231"/>
      <c r="M45" s="231"/>
      <c r="N45" s="190"/>
      <c r="O45" s="190"/>
      <c r="P45" s="193"/>
      <c r="Q45" s="193"/>
      <c r="R45" s="193"/>
      <c r="S45" s="193"/>
      <c r="T45" s="193"/>
      <c r="U45" s="1652"/>
      <c r="V45" s="1652"/>
      <c r="W45" s="1652"/>
      <c r="X45" s="1652"/>
      <c r="Y45" s="1652"/>
      <c r="Z45" s="1652"/>
      <c r="AB45" s="193"/>
      <c r="AC45" s="193"/>
      <c r="AD45" s="193"/>
      <c r="AE45" s="193"/>
      <c r="AF45" s="193"/>
      <c r="AG45" s="193"/>
      <c r="AH45" s="193"/>
      <c r="AI45" s="193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1"/>
      <c r="BN45" s="231"/>
      <c r="BO45" s="231"/>
      <c r="BP45" s="231"/>
      <c r="BQ45" s="231"/>
      <c r="BR45" s="231"/>
      <c r="BS45" s="231"/>
      <c r="BT45" s="231"/>
      <c r="BU45" s="231"/>
      <c r="BV45" s="231"/>
      <c r="BW45" s="231"/>
      <c r="BX45" s="232"/>
      <c r="BY45" s="232"/>
      <c r="BZ45" s="232"/>
      <c r="CA45" s="232"/>
      <c r="CB45" s="232"/>
      <c r="CC45" s="232"/>
      <c r="CD45" s="232"/>
      <c r="CE45" s="232"/>
      <c r="CF45" s="232"/>
      <c r="CG45" s="232"/>
      <c r="CH45" s="232"/>
      <c r="CI45" s="232"/>
      <c r="CJ45" s="232"/>
      <c r="CK45" s="232"/>
      <c r="CL45" s="232"/>
      <c r="CM45" s="232"/>
      <c r="CN45" s="232"/>
      <c r="CO45" s="231"/>
      <c r="CP45" s="231"/>
      <c r="CQ45" s="231"/>
      <c r="CR45" s="231"/>
      <c r="CS45" s="231"/>
      <c r="CT45" s="231"/>
      <c r="CU45" s="231"/>
      <c r="CV45" s="231"/>
      <c r="CW45" s="231"/>
      <c r="CX45" s="231"/>
      <c r="CY45" s="231"/>
      <c r="CZ45" s="231"/>
      <c r="DA45" s="231"/>
      <c r="DB45" s="231"/>
      <c r="DC45" s="231"/>
      <c r="DD45" s="231"/>
      <c r="DE45" s="231"/>
      <c r="DF45" s="231"/>
      <c r="DG45" s="231"/>
      <c r="DH45" s="231"/>
      <c r="DI45" s="231"/>
      <c r="DJ45" s="231"/>
      <c r="DK45" s="231"/>
      <c r="DL45" s="231"/>
      <c r="DM45" s="231"/>
      <c r="DN45" s="231"/>
      <c r="DO45" s="231"/>
    </row>
    <row r="46" spans="2:119" s="150" customFormat="1" hidden="1" outlineLevel="1">
      <c r="B46" s="1318"/>
      <c r="C46" s="241" t="s">
        <v>788</v>
      </c>
      <c r="D46" s="242"/>
      <c r="E46" s="242"/>
      <c r="F46" s="243"/>
      <c r="G46" s="243"/>
      <c r="H46" s="243"/>
      <c r="I46" s="243"/>
      <c r="J46" s="243"/>
      <c r="K46" s="243"/>
      <c r="L46" s="243"/>
      <c r="M46" s="243"/>
      <c r="N46" s="231">
        <v>56.015998999999994</v>
      </c>
      <c r="O46" s="231">
        <v>92.544999999999987</v>
      </c>
      <c r="P46" s="231">
        <v>189.64099999999996</v>
      </c>
      <c r="Q46" s="231">
        <v>245.46400000000006</v>
      </c>
      <c r="R46" s="231">
        <v>451.5469999999998</v>
      </c>
      <c r="S46" s="231">
        <v>1070.0640000000003</v>
      </c>
      <c r="T46" s="231">
        <v>1800.1020000000003</v>
      </c>
      <c r="U46" s="1655">
        <v>1737.2042018175412</v>
      </c>
      <c r="V46" s="1655">
        <v>1112.2965227824634</v>
      </c>
      <c r="W46" s="1655">
        <v>1333.1699096402181</v>
      </c>
      <c r="X46" s="1655">
        <v>1143.6958448274763</v>
      </c>
      <c r="Y46" s="1655">
        <v>1267.2244847478505</v>
      </c>
      <c r="Z46" s="1655">
        <v>-270.54879421002624</v>
      </c>
      <c r="AB46" s="202"/>
      <c r="AC46" s="202"/>
      <c r="AD46" s="202"/>
      <c r="AE46" s="202"/>
      <c r="AF46" s="202"/>
      <c r="AG46" s="204"/>
      <c r="AH46" s="204"/>
      <c r="AI46" s="204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1"/>
      <c r="BN46" s="231"/>
      <c r="BO46" s="231"/>
      <c r="BP46" s="231"/>
      <c r="BQ46" s="231"/>
      <c r="BR46" s="231"/>
      <c r="BS46" s="231"/>
      <c r="BT46" s="231"/>
      <c r="BU46" s="231"/>
      <c r="BV46" s="231"/>
      <c r="BW46" s="231"/>
      <c r="BX46" s="231"/>
      <c r="BY46" s="231"/>
      <c r="BZ46" s="231"/>
      <c r="CA46" s="231"/>
      <c r="CB46" s="232">
        <v>57.273999999999972</v>
      </c>
      <c r="CC46" s="231">
        <v>63.282000000000039</v>
      </c>
      <c r="CD46" s="231">
        <v>56.390000000000015</v>
      </c>
      <c r="CE46" s="231">
        <v>68.518000000000001</v>
      </c>
      <c r="CF46" s="231">
        <v>78.548000000000002</v>
      </c>
      <c r="CG46" s="231">
        <v>97.183999999999941</v>
      </c>
      <c r="CH46" s="231">
        <v>133.12599999999995</v>
      </c>
      <c r="CI46" s="231">
        <v>142.68899999999996</v>
      </c>
      <c r="CJ46" s="231">
        <v>102.511</v>
      </c>
      <c r="CK46" s="231">
        <v>178.38500000000005</v>
      </c>
      <c r="CL46" s="231">
        <v>316.822</v>
      </c>
      <c r="CM46" s="231">
        <v>472.34600000000012</v>
      </c>
      <c r="CN46" s="231">
        <v>447.78700000000009</v>
      </c>
      <c r="CO46" s="231">
        <v>497.63300000000004</v>
      </c>
      <c r="CP46" s="231">
        <v>415.35100000000011</v>
      </c>
      <c r="CQ46" s="231">
        <v>439.33100000000002</v>
      </c>
      <c r="CR46" s="231">
        <v>387.93599999999992</v>
      </c>
      <c r="CS46" s="231">
        <v>450.08460238602413</v>
      </c>
      <c r="CT46" s="231">
        <v>438.25078668453625</v>
      </c>
      <c r="CU46" s="231">
        <v>460.93281274698143</v>
      </c>
      <c r="CV46" s="231">
        <v>223.49912901585708</v>
      </c>
      <c r="CW46" s="231">
        <v>226.71017385501909</v>
      </c>
      <c r="CX46" s="231">
        <v>294.94852720849212</v>
      </c>
      <c r="CY46" s="231">
        <v>367.13869270309419</v>
      </c>
      <c r="CZ46" s="231">
        <v>228.00659020177932</v>
      </c>
      <c r="DA46" s="231">
        <v>343.69113589129711</v>
      </c>
      <c r="DB46" s="231">
        <v>369.09838565329665</v>
      </c>
      <c r="DC46" s="231">
        <v>392.37379789384522</v>
      </c>
      <c r="DD46" s="231">
        <v>168.16382934041326</v>
      </c>
      <c r="DE46" s="231">
        <v>308.33346279937018</v>
      </c>
      <c r="DF46" s="231">
        <v>350.74171209547239</v>
      </c>
      <c r="DG46" s="231">
        <v>316.4568405922214</v>
      </c>
      <c r="DH46" s="231">
        <v>202.34259804120984</v>
      </c>
      <c r="DI46" s="231">
        <v>304.93444803341663</v>
      </c>
      <c r="DJ46" s="231">
        <v>332.60825024001542</v>
      </c>
      <c r="DK46" s="231">
        <v>427.3391884332068</v>
      </c>
      <c r="DL46" s="231">
        <v>-128.60977382952001</v>
      </c>
      <c r="DM46" s="231">
        <v>-398.27444155528337</v>
      </c>
      <c r="DN46" s="231">
        <v>-502.10596611758365</v>
      </c>
      <c r="DO46" s="231">
        <v>-508.78309745548813</v>
      </c>
    </row>
    <row r="47" spans="2:119" s="150" customFormat="1" hidden="1" outlineLevel="1">
      <c r="B47" s="1318"/>
      <c r="C47" s="244" t="s">
        <v>793</v>
      </c>
      <c r="D47" s="229"/>
      <c r="E47" s="230"/>
      <c r="F47" s="231"/>
      <c r="G47" s="231"/>
      <c r="H47" s="231"/>
      <c r="I47" s="231"/>
      <c r="J47" s="231"/>
      <c r="K47" s="231"/>
      <c r="L47" s="231"/>
      <c r="M47" s="231"/>
      <c r="N47" s="190"/>
      <c r="O47" s="190"/>
      <c r="P47" s="193"/>
      <c r="Q47" s="1441">
        <v>52.4</v>
      </c>
      <c r="R47" s="1441">
        <v>64.2</v>
      </c>
      <c r="S47" s="1441">
        <v>236.3</v>
      </c>
      <c r="T47" s="1441">
        <v>616.1</v>
      </c>
      <c r="U47" s="1652"/>
      <c r="V47" s="1652"/>
      <c r="W47" s="1652"/>
      <c r="X47" s="1652"/>
      <c r="Y47" s="1652"/>
      <c r="Z47" s="1652"/>
      <c r="AB47" s="193"/>
      <c r="AC47" s="193"/>
      <c r="AD47" s="193"/>
      <c r="AE47" s="193"/>
      <c r="AF47" s="193"/>
      <c r="AG47" s="193"/>
      <c r="AH47" s="193"/>
      <c r="AI47" s="193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1"/>
      <c r="BN47" s="231"/>
      <c r="BO47" s="231"/>
      <c r="BP47" s="231"/>
      <c r="BQ47" s="231"/>
      <c r="BR47" s="231"/>
      <c r="BS47" s="231"/>
      <c r="BT47" s="231"/>
      <c r="BU47" s="231"/>
      <c r="BV47" s="231"/>
      <c r="BW47" s="231"/>
      <c r="BX47" s="232"/>
      <c r="BY47" s="232"/>
      <c r="BZ47" s="232"/>
      <c r="CA47" s="232"/>
      <c r="CB47" s="1441">
        <v>9.9</v>
      </c>
      <c r="CC47" s="1441">
        <v>10.8</v>
      </c>
      <c r="CD47" s="1441">
        <v>17.3</v>
      </c>
      <c r="CE47" s="1441">
        <v>14.399999999999999</v>
      </c>
      <c r="CF47" s="1441">
        <v>4.8</v>
      </c>
      <c r="CG47" s="1441">
        <v>11.8</v>
      </c>
      <c r="CH47" s="1441">
        <v>18.100000000000001</v>
      </c>
      <c r="CI47" s="1441">
        <v>29.5</v>
      </c>
      <c r="CJ47" s="1441">
        <v>13.9</v>
      </c>
      <c r="CK47" s="1441">
        <v>28.9</v>
      </c>
      <c r="CL47" s="1441">
        <v>61.7</v>
      </c>
      <c r="CM47" s="1441">
        <v>131.80000000000001</v>
      </c>
      <c r="CN47" s="1441">
        <v>114</v>
      </c>
      <c r="CO47" s="1441">
        <v>152.1</v>
      </c>
      <c r="CP47" s="1441">
        <v>130</v>
      </c>
      <c r="CQ47" s="1441">
        <v>220</v>
      </c>
      <c r="CR47" s="596">
        <v>100</v>
      </c>
      <c r="CS47" s="231"/>
      <c r="CT47" s="231"/>
      <c r="CU47" s="231"/>
      <c r="CV47" s="231"/>
      <c r="CW47" s="231"/>
      <c r="CX47" s="231"/>
      <c r="CY47" s="231"/>
      <c r="CZ47" s="231"/>
      <c r="DA47" s="231"/>
      <c r="DB47" s="231"/>
      <c r="DC47" s="231"/>
      <c r="DD47" s="231"/>
      <c r="DE47" s="231"/>
      <c r="DF47" s="231"/>
      <c r="DG47" s="231"/>
      <c r="DH47" s="231"/>
      <c r="DI47" s="231"/>
      <c r="DJ47" s="231"/>
      <c r="DK47" s="231"/>
      <c r="DL47" s="231"/>
      <c r="DM47" s="231"/>
      <c r="DN47" s="231"/>
      <c r="DO47" s="231"/>
    </row>
    <row r="48" spans="2:119" s="150" customFormat="1" hidden="1" outlineLevel="1">
      <c r="B48" s="1318"/>
      <c r="C48" s="244" t="s">
        <v>783</v>
      </c>
      <c r="D48" s="229"/>
      <c r="E48" s="230"/>
      <c r="F48" s="231"/>
      <c r="G48" s="231"/>
      <c r="H48" s="231"/>
      <c r="I48" s="231"/>
      <c r="J48" s="231"/>
      <c r="K48" s="231"/>
      <c r="L48" s="231"/>
      <c r="M48" s="231"/>
      <c r="N48" s="190"/>
      <c r="O48" s="190"/>
      <c r="P48" s="193"/>
      <c r="Q48" s="1441">
        <v>39.6</v>
      </c>
      <c r="R48" s="1441">
        <v>155.5</v>
      </c>
      <c r="S48" s="1441">
        <v>310.10000000000002</v>
      </c>
      <c r="T48" s="1441">
        <v>556</v>
      </c>
      <c r="U48" s="1652"/>
      <c r="V48" s="1652"/>
      <c r="W48" s="1652"/>
      <c r="X48" s="1652"/>
      <c r="Y48" s="1652"/>
      <c r="Z48" s="1652"/>
      <c r="AB48" s="193"/>
      <c r="AC48" s="193"/>
      <c r="AD48" s="193"/>
      <c r="AE48" s="193"/>
      <c r="AF48" s="193"/>
      <c r="AG48" s="193"/>
      <c r="AH48" s="193"/>
      <c r="AI48" s="193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1"/>
      <c r="BN48" s="231"/>
      <c r="BO48" s="231"/>
      <c r="BP48" s="231"/>
      <c r="BQ48" s="231"/>
      <c r="BR48" s="231"/>
      <c r="BS48" s="231"/>
      <c r="BT48" s="231"/>
      <c r="BU48" s="231"/>
      <c r="BV48" s="231"/>
      <c r="BW48" s="231"/>
      <c r="BX48" s="232"/>
      <c r="BY48" s="232"/>
      <c r="BZ48" s="232"/>
      <c r="CA48" s="232"/>
      <c r="CB48" s="596"/>
      <c r="CC48" s="596"/>
      <c r="CD48" s="1441">
        <v>4.9000000000000004</v>
      </c>
      <c r="CE48" s="1441">
        <v>34.700000000000003</v>
      </c>
      <c r="CF48" s="1441">
        <v>31.7</v>
      </c>
      <c r="CG48" s="1441">
        <v>38.799999999999997</v>
      </c>
      <c r="CH48" s="1441">
        <v>44.9</v>
      </c>
      <c r="CI48" s="1441">
        <v>40.099999999999994</v>
      </c>
      <c r="CJ48" s="1441">
        <v>48.3</v>
      </c>
      <c r="CK48" s="1441">
        <v>57.1</v>
      </c>
      <c r="CL48" s="1441">
        <v>84</v>
      </c>
      <c r="CM48" s="1441">
        <v>120.70000000000002</v>
      </c>
      <c r="CN48" s="1441">
        <v>119.4</v>
      </c>
      <c r="CO48" s="1441">
        <v>130.1</v>
      </c>
      <c r="CP48" s="1441">
        <v>130.1</v>
      </c>
      <c r="CQ48" s="1441">
        <v>176.39999999999998</v>
      </c>
      <c r="CR48" s="596">
        <v>124</v>
      </c>
      <c r="CS48" s="231"/>
      <c r="CT48" s="231"/>
      <c r="CU48" s="231"/>
      <c r="CV48" s="231"/>
      <c r="CW48" s="231"/>
      <c r="CX48" s="231"/>
      <c r="CY48" s="231"/>
      <c r="CZ48" s="231"/>
      <c r="DA48" s="231"/>
      <c r="DB48" s="231"/>
      <c r="DC48" s="231"/>
      <c r="DD48" s="231"/>
      <c r="DE48" s="231"/>
      <c r="DF48" s="231"/>
      <c r="DG48" s="231"/>
      <c r="DH48" s="231"/>
      <c r="DI48" s="231"/>
      <c r="DJ48" s="231"/>
      <c r="DK48" s="231"/>
      <c r="DL48" s="231"/>
      <c r="DM48" s="231"/>
      <c r="DN48" s="231"/>
      <c r="DO48" s="231"/>
    </row>
    <row r="49" spans="2:119" s="150" customFormat="1" hidden="1" outlineLevel="1">
      <c r="B49" s="1318"/>
      <c r="C49" s="244" t="s">
        <v>786</v>
      </c>
      <c r="D49" s="229"/>
      <c r="E49" s="230"/>
      <c r="F49" s="231"/>
      <c r="G49" s="231"/>
      <c r="H49" s="231"/>
      <c r="I49" s="231"/>
      <c r="J49" s="231"/>
      <c r="K49" s="231"/>
      <c r="L49" s="231"/>
      <c r="M49" s="231"/>
      <c r="N49" s="190"/>
      <c r="O49" s="190"/>
      <c r="P49" s="193"/>
      <c r="Q49" s="249"/>
      <c r="R49" s="249"/>
      <c r="S49" s="249"/>
      <c r="T49" s="249"/>
      <c r="U49" s="1652"/>
      <c r="V49" s="1652"/>
      <c r="W49" s="1652"/>
      <c r="X49" s="1652"/>
      <c r="Y49" s="1652"/>
      <c r="Z49" s="1652"/>
      <c r="AB49" s="193"/>
      <c r="AC49" s="193"/>
      <c r="AD49" s="193"/>
      <c r="AE49" s="193"/>
      <c r="AF49" s="193"/>
      <c r="AG49" s="193"/>
      <c r="AH49" s="193"/>
      <c r="AI49" s="193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2"/>
      <c r="BY49" s="232"/>
      <c r="BZ49" s="232"/>
      <c r="CA49" s="232"/>
      <c r="CB49" s="596"/>
      <c r="CC49" s="596"/>
      <c r="CD49" s="596"/>
      <c r="CE49" s="1441">
        <v>0</v>
      </c>
      <c r="CF49" s="596"/>
      <c r="CG49" s="596"/>
      <c r="CH49" s="596"/>
      <c r="CI49" s="1441">
        <v>0</v>
      </c>
      <c r="CJ49" s="596"/>
      <c r="CK49" s="596"/>
      <c r="CL49" s="596"/>
      <c r="CM49" s="1441">
        <v>0</v>
      </c>
      <c r="CN49" s="1441">
        <v>23.8</v>
      </c>
      <c r="CO49" s="1441">
        <v>25.5</v>
      </c>
      <c r="CP49" s="1441">
        <v>19.3</v>
      </c>
      <c r="CQ49" s="1441">
        <v>-68.599999999999994</v>
      </c>
      <c r="CR49" s="596"/>
      <c r="CS49" s="231"/>
      <c r="CT49" s="231"/>
      <c r="CU49" s="231"/>
      <c r="CV49" s="231"/>
      <c r="CW49" s="231"/>
      <c r="CX49" s="231"/>
      <c r="CY49" s="231"/>
      <c r="CZ49" s="231"/>
      <c r="DA49" s="231"/>
      <c r="DB49" s="231"/>
      <c r="DC49" s="231"/>
      <c r="DD49" s="231"/>
      <c r="DE49" s="231"/>
      <c r="DF49" s="231"/>
      <c r="DG49" s="231"/>
      <c r="DH49" s="231"/>
      <c r="DI49" s="231"/>
      <c r="DJ49" s="231"/>
      <c r="DK49" s="231"/>
      <c r="DL49" s="231"/>
      <c r="DM49" s="231"/>
      <c r="DN49" s="231"/>
      <c r="DO49" s="231"/>
    </row>
    <row r="50" spans="2:119" s="150" customFormat="1" hidden="1" outlineLevel="1">
      <c r="B50" s="1318"/>
      <c r="C50" s="244" t="s">
        <v>784</v>
      </c>
      <c r="D50" s="246"/>
      <c r="E50" s="247"/>
      <c r="F50" s="193"/>
      <c r="G50" s="193"/>
      <c r="H50" s="193"/>
      <c r="I50" s="193"/>
      <c r="J50" s="193"/>
      <c r="K50" s="193"/>
      <c r="L50" s="193"/>
      <c r="M50" s="193"/>
      <c r="N50" s="193"/>
      <c r="O50" s="148"/>
      <c r="P50" s="245">
        <v>31.4</v>
      </c>
      <c r="Q50" s="1441">
        <v>32.5</v>
      </c>
      <c r="R50" s="1441">
        <v>49.9</v>
      </c>
      <c r="S50" s="1441">
        <v>136</v>
      </c>
      <c r="T50" s="1441">
        <v>243.8</v>
      </c>
      <c r="U50" s="1642"/>
      <c r="V50" s="1642"/>
      <c r="W50" s="1642"/>
      <c r="X50" s="1642"/>
      <c r="Y50" s="1642"/>
      <c r="Z50" s="1642"/>
      <c r="AB50" s="193"/>
      <c r="AC50" s="193"/>
      <c r="AD50" s="193"/>
      <c r="AE50" s="193"/>
      <c r="AF50" s="193"/>
      <c r="AG50" s="193"/>
      <c r="AH50" s="193"/>
      <c r="AI50" s="193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148"/>
      <c r="BY50" s="148"/>
      <c r="BZ50" s="148"/>
      <c r="CA50" s="148"/>
      <c r="CB50" s="1441">
        <v>5.4</v>
      </c>
      <c r="CC50" s="1441">
        <v>10.9</v>
      </c>
      <c r="CD50" s="1441">
        <v>8.4</v>
      </c>
      <c r="CE50" s="1441">
        <v>7.7999999999999972</v>
      </c>
      <c r="CF50" s="1441">
        <v>10.199999999999999</v>
      </c>
      <c r="CG50" s="1441">
        <v>9</v>
      </c>
      <c r="CH50" s="1441">
        <v>14.4</v>
      </c>
      <c r="CI50" s="1441">
        <v>16.299999999999997</v>
      </c>
      <c r="CJ50" s="390"/>
      <c r="CK50" s="1441">
        <v>29</v>
      </c>
      <c r="CL50" s="1441">
        <v>48.6</v>
      </c>
      <c r="CM50" s="1441">
        <v>58.400000000000006</v>
      </c>
      <c r="CN50" s="1441">
        <v>74</v>
      </c>
      <c r="CO50" s="1441">
        <v>70.2</v>
      </c>
      <c r="CP50" s="1441">
        <v>72.900000000000006</v>
      </c>
      <c r="CQ50" s="1441">
        <v>26.700000000000017</v>
      </c>
      <c r="CR50" s="390">
        <v>51</v>
      </c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48"/>
      <c r="DN50" s="148"/>
      <c r="DO50" s="148"/>
    </row>
    <row r="51" spans="2:119" s="150" customFormat="1" hidden="1" outlineLevel="1">
      <c r="B51" s="1318"/>
      <c r="C51" s="244" t="s">
        <v>785</v>
      </c>
      <c r="D51" s="246"/>
      <c r="E51" s="247"/>
      <c r="F51" s="193"/>
      <c r="G51" s="193"/>
      <c r="H51" s="193"/>
      <c r="I51" s="193"/>
      <c r="J51" s="193"/>
      <c r="K51" s="193"/>
      <c r="L51" s="193"/>
      <c r="M51" s="193"/>
      <c r="N51" s="193"/>
      <c r="O51" s="148"/>
      <c r="P51" s="245">
        <v>91</v>
      </c>
      <c r="Q51" s="1441">
        <v>63.5</v>
      </c>
      <c r="R51" s="1441">
        <v>107.6</v>
      </c>
      <c r="S51" s="1441">
        <v>223.2</v>
      </c>
      <c r="T51" s="1441">
        <v>169.6</v>
      </c>
      <c r="U51" s="1642"/>
      <c r="V51" s="1642"/>
      <c r="W51" s="1642"/>
      <c r="X51" s="1642"/>
      <c r="Y51" s="1642"/>
      <c r="Z51" s="1642"/>
      <c r="AB51" s="193"/>
      <c r="AC51" s="193"/>
      <c r="AD51" s="193"/>
      <c r="AE51" s="193"/>
      <c r="AF51" s="193"/>
      <c r="AG51" s="193"/>
      <c r="AH51" s="193"/>
      <c r="AI51" s="193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148"/>
      <c r="BY51" s="148"/>
      <c r="BZ51" s="148"/>
      <c r="CA51" s="148"/>
      <c r="CB51" s="1441">
        <v>22.5</v>
      </c>
      <c r="CC51" s="1441">
        <v>18.899999999999999</v>
      </c>
      <c r="CD51" s="1441">
        <v>12</v>
      </c>
      <c r="CE51" s="1441">
        <v>10.100000000000001</v>
      </c>
      <c r="CF51" s="1441">
        <v>15.7</v>
      </c>
      <c r="CG51" s="1441">
        <v>23.6</v>
      </c>
      <c r="CH51" s="1441">
        <v>33.4</v>
      </c>
      <c r="CI51" s="1441">
        <v>34.900000000000006</v>
      </c>
      <c r="CJ51" s="1441">
        <v>21.5</v>
      </c>
      <c r="CK51" s="1441">
        <v>44.7</v>
      </c>
      <c r="CL51" s="1441">
        <v>74.8</v>
      </c>
      <c r="CM51" s="1441">
        <v>82.199999999999989</v>
      </c>
      <c r="CN51" s="1441">
        <v>58</v>
      </c>
      <c r="CO51" s="1441">
        <v>50.7</v>
      </c>
      <c r="CP51" s="1441">
        <v>27.3</v>
      </c>
      <c r="CQ51" s="1441">
        <v>33.599999999999994</v>
      </c>
      <c r="CR51" s="390">
        <v>66</v>
      </c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48"/>
      <c r="DN51" s="148"/>
      <c r="DO51" s="148"/>
    </row>
    <row r="52" spans="2:119" s="150" customFormat="1" hidden="1" outlineLevel="1">
      <c r="B52" s="1318"/>
      <c r="C52" s="244" t="s">
        <v>787</v>
      </c>
      <c r="D52" s="246"/>
      <c r="E52" s="247"/>
      <c r="F52" s="193"/>
      <c r="G52" s="193"/>
      <c r="H52" s="193"/>
      <c r="I52" s="193"/>
      <c r="J52" s="193"/>
      <c r="K52" s="193"/>
      <c r="L52" s="193"/>
      <c r="M52" s="193"/>
      <c r="N52" s="193"/>
      <c r="O52" s="148"/>
      <c r="P52" s="245">
        <v>20.6</v>
      </c>
      <c r="Q52" s="1441">
        <v>20.7</v>
      </c>
      <c r="R52" s="1441">
        <v>21.6</v>
      </c>
      <c r="S52" s="1441">
        <v>44.9</v>
      </c>
      <c r="T52" s="1441"/>
      <c r="U52" s="1642"/>
      <c r="V52" s="1642"/>
      <c r="W52" s="1642"/>
      <c r="X52" s="1642"/>
      <c r="Y52" s="1642"/>
      <c r="Z52" s="1642"/>
      <c r="AB52" s="193"/>
      <c r="AC52" s="193"/>
      <c r="AD52" s="193"/>
      <c r="AE52" s="193"/>
      <c r="AF52" s="193"/>
      <c r="AG52" s="193"/>
      <c r="AH52" s="193"/>
      <c r="AI52" s="193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148"/>
      <c r="BY52" s="148"/>
      <c r="BZ52" s="148"/>
      <c r="CA52" s="148"/>
      <c r="CB52" s="1441">
        <v>6.4</v>
      </c>
      <c r="CC52" s="1441">
        <v>6.1</v>
      </c>
      <c r="CD52" s="1441">
        <v>3.2</v>
      </c>
      <c r="CE52" s="1441">
        <v>5</v>
      </c>
      <c r="CF52" s="1441">
        <v>4.7</v>
      </c>
      <c r="CG52" s="1441">
        <v>4.9000000000000004</v>
      </c>
      <c r="CH52" s="1441">
        <v>8.9</v>
      </c>
      <c r="CI52" s="1441">
        <v>3.1000000000000014</v>
      </c>
      <c r="CJ52" s="390"/>
      <c r="CK52" s="390"/>
      <c r="CL52" s="1441">
        <v>15.1</v>
      </c>
      <c r="CM52" s="1441">
        <v>29.799999999999997</v>
      </c>
      <c r="CN52" s="1441">
        <v>19.899999999999999</v>
      </c>
      <c r="CO52" s="1441">
        <v>23.2</v>
      </c>
      <c r="CP52" s="390"/>
      <c r="CQ52" s="1441">
        <v>-43.099999999999994</v>
      </c>
      <c r="CR52" s="390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</row>
    <row r="53" spans="2:119" s="150" customFormat="1" hidden="1" outlineLevel="1">
      <c r="B53" s="1318"/>
      <c r="C53" s="244" t="s">
        <v>792</v>
      </c>
      <c r="D53" s="246"/>
      <c r="E53" s="247"/>
      <c r="F53" s="193"/>
      <c r="G53" s="193"/>
      <c r="H53" s="193"/>
      <c r="I53" s="193"/>
      <c r="J53" s="193"/>
      <c r="K53" s="193"/>
      <c r="L53" s="193"/>
      <c r="M53" s="193"/>
      <c r="N53" s="193"/>
      <c r="O53" s="148"/>
      <c r="P53" s="245">
        <v>14.3</v>
      </c>
      <c r="Q53" s="1441">
        <v>25.2</v>
      </c>
      <c r="R53" s="390"/>
      <c r="S53" s="1441">
        <v>57.3</v>
      </c>
      <c r="T53" s="1441"/>
      <c r="U53" s="1642"/>
      <c r="V53" s="1642"/>
      <c r="W53" s="1642"/>
      <c r="X53" s="1642"/>
      <c r="Y53" s="1642"/>
      <c r="Z53" s="1642"/>
      <c r="AB53" s="193"/>
      <c r="AC53" s="193"/>
      <c r="AD53" s="193"/>
      <c r="AE53" s="193"/>
      <c r="AF53" s="193"/>
      <c r="AG53" s="193"/>
      <c r="AH53" s="193"/>
      <c r="AI53" s="193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148"/>
      <c r="BY53" s="148"/>
      <c r="BZ53" s="148"/>
      <c r="CA53" s="148"/>
      <c r="CB53" s="1441">
        <v>6.6</v>
      </c>
      <c r="CC53" s="1441">
        <v>5</v>
      </c>
      <c r="CD53" s="1441">
        <v>8.1</v>
      </c>
      <c r="CE53" s="1441">
        <v>5.5</v>
      </c>
      <c r="CF53" s="1441">
        <v>3.7</v>
      </c>
      <c r="CG53" s="390"/>
      <c r="CH53" s="390"/>
      <c r="CI53" s="1441">
        <v>-3.7</v>
      </c>
      <c r="CJ53" s="1441">
        <v>7.3</v>
      </c>
      <c r="CK53" s="1441">
        <v>11.8</v>
      </c>
      <c r="CL53" s="1441">
        <v>14.7</v>
      </c>
      <c r="CM53" s="1441">
        <v>23.5</v>
      </c>
      <c r="CN53" s="1441"/>
      <c r="CO53" s="390"/>
      <c r="CP53" s="390"/>
      <c r="CQ53" s="1441">
        <v>0</v>
      </c>
      <c r="CR53" s="390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48"/>
      <c r="DN53" s="148"/>
      <c r="DO53" s="148"/>
    </row>
    <row r="54" spans="2:119" s="150" customFormat="1" hidden="1" outlineLevel="1">
      <c r="B54" s="1318"/>
      <c r="C54" s="244" t="s">
        <v>794</v>
      </c>
      <c r="D54" s="246"/>
      <c r="E54" s="247"/>
      <c r="F54" s="193"/>
      <c r="G54" s="193"/>
      <c r="H54" s="193"/>
      <c r="I54" s="193"/>
      <c r="J54" s="193"/>
      <c r="K54" s="193"/>
      <c r="L54" s="193"/>
      <c r="M54" s="193"/>
      <c r="N54" s="193"/>
      <c r="O54" s="148"/>
      <c r="P54" s="148"/>
      <c r="Q54" s="390"/>
      <c r="R54" s="1441">
        <v>30.6</v>
      </c>
      <c r="S54" s="1441"/>
      <c r="T54" s="1441"/>
      <c r="U54" s="1642"/>
      <c r="V54" s="1642"/>
      <c r="W54" s="1642"/>
      <c r="X54" s="1642"/>
      <c r="Y54" s="1642"/>
      <c r="Z54" s="1642"/>
      <c r="AB54" s="193"/>
      <c r="AC54" s="193"/>
      <c r="AD54" s="193"/>
      <c r="AE54" s="193"/>
      <c r="AF54" s="193"/>
      <c r="AG54" s="193"/>
      <c r="AH54" s="193"/>
      <c r="AI54" s="193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148"/>
      <c r="BY54" s="148"/>
      <c r="BZ54" s="148"/>
      <c r="CA54" s="148"/>
      <c r="CB54" s="390"/>
      <c r="CC54" s="390"/>
      <c r="CD54" s="1442"/>
      <c r="CE54" s="1441">
        <v>0</v>
      </c>
      <c r="CF54" s="390"/>
      <c r="CG54" s="1441">
        <v>8.1</v>
      </c>
      <c r="CH54" s="1441">
        <v>7.6</v>
      </c>
      <c r="CI54" s="1441">
        <v>14.900000000000002</v>
      </c>
      <c r="CJ54" s="1441"/>
      <c r="CK54" s="1441"/>
      <c r="CL54" s="1441"/>
      <c r="CM54" s="1441"/>
      <c r="CN54" s="1441"/>
      <c r="CO54" s="390"/>
      <c r="CP54" s="390"/>
      <c r="CQ54" s="1441">
        <v>0</v>
      </c>
      <c r="CR54" s="390">
        <v>30</v>
      </c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48"/>
      <c r="DN54" s="148"/>
      <c r="DO54" s="148"/>
    </row>
    <row r="55" spans="2:119" s="150" customFormat="1" hidden="1" outlineLevel="1">
      <c r="B55" s="1318"/>
      <c r="C55" s="244" t="s">
        <v>663</v>
      </c>
      <c r="D55" s="246"/>
      <c r="E55" s="247"/>
      <c r="F55" s="193"/>
      <c r="G55" s="193"/>
      <c r="H55" s="193"/>
      <c r="I55" s="193"/>
      <c r="J55" s="193"/>
      <c r="K55" s="193"/>
      <c r="L55" s="193"/>
      <c r="M55" s="193"/>
      <c r="N55" s="193"/>
      <c r="O55" s="148"/>
      <c r="P55" s="245">
        <v>32.340999999999951</v>
      </c>
      <c r="Q55" s="1441">
        <v>11.564000000000078</v>
      </c>
      <c r="R55" s="1441">
        <v>22.146999999999821</v>
      </c>
      <c r="S55" s="1441">
        <v>62.264000000000237</v>
      </c>
      <c r="T55" s="1441">
        <v>214.60200000000054</v>
      </c>
      <c r="U55" s="1642"/>
      <c r="V55" s="1642"/>
      <c r="W55" s="1642"/>
      <c r="X55" s="1642"/>
      <c r="Y55" s="1642"/>
      <c r="Z55" s="1642"/>
      <c r="AB55" s="193"/>
      <c r="AC55" s="193"/>
      <c r="AD55" s="193"/>
      <c r="AE55" s="193"/>
      <c r="AF55" s="193"/>
      <c r="AG55" s="193"/>
      <c r="AH55" s="193"/>
      <c r="AI55" s="193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148"/>
      <c r="BY55" s="148"/>
      <c r="BZ55" s="148"/>
      <c r="CA55" s="148"/>
      <c r="CB55" s="1441">
        <v>6.4739999999999753</v>
      </c>
      <c r="CC55" s="1441">
        <v>11.582000000000036</v>
      </c>
      <c r="CD55" s="1441">
        <v>2.4900000000000091</v>
      </c>
      <c r="CE55" s="1441">
        <v>-8.9819999999999993</v>
      </c>
      <c r="CF55" s="1441">
        <v>7.7479999999999905</v>
      </c>
      <c r="CG55" s="1441">
        <v>0.98399999999995202</v>
      </c>
      <c r="CH55" s="1441">
        <v>5.8259999999999366</v>
      </c>
      <c r="CI55" s="1441">
        <v>7.5889999999999702</v>
      </c>
      <c r="CJ55" s="1441">
        <v>11.51100000000001</v>
      </c>
      <c r="CK55" s="1441">
        <v>6.8850000000000477</v>
      </c>
      <c r="CL55" s="1441">
        <v>17.922000000000025</v>
      </c>
      <c r="CM55" s="1441">
        <v>25.946000000000083</v>
      </c>
      <c r="CN55" s="1441">
        <v>38.687000000000126</v>
      </c>
      <c r="CO55" s="1441">
        <v>45.833000000000084</v>
      </c>
      <c r="CP55" s="1441">
        <v>35.751000000000033</v>
      </c>
      <c r="CQ55" s="1441">
        <v>94.331000000000017</v>
      </c>
      <c r="CR55" s="390">
        <v>16.935999999999922</v>
      </c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48"/>
      <c r="DN55" s="148"/>
      <c r="DO55" s="148"/>
    </row>
    <row r="56" spans="2:119" s="150" customFormat="1" ht="12.75" collapsed="1">
      <c r="B56" s="1318"/>
      <c r="C56" s="244"/>
      <c r="D56" s="246"/>
      <c r="E56" s="247"/>
      <c r="F56" s="193"/>
      <c r="G56" s="193"/>
      <c r="H56" s="193"/>
      <c r="I56" s="193"/>
      <c r="J56" s="193"/>
      <c r="K56" s="193"/>
      <c r="L56" s="193"/>
      <c r="M56" s="193"/>
      <c r="N56" s="193"/>
      <c r="O56" s="148"/>
      <c r="P56" s="148"/>
      <c r="Q56" s="248"/>
      <c r="R56" s="248"/>
      <c r="S56" s="248"/>
      <c r="T56" s="248"/>
      <c r="U56" s="1656"/>
      <c r="V56" s="1656"/>
      <c r="W56" s="1656"/>
      <c r="X56" s="1656"/>
      <c r="Y56" s="1656"/>
      <c r="Z56" s="1656"/>
      <c r="AB56" s="193"/>
      <c r="AC56" s="193"/>
      <c r="AD56" s="193"/>
      <c r="AE56" s="193"/>
      <c r="AF56" s="193"/>
      <c r="AG56" s="193"/>
      <c r="AH56" s="193"/>
      <c r="AI56" s="193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148"/>
      <c r="BY56" s="148"/>
      <c r="BZ56" s="148"/>
      <c r="CA56" s="148"/>
      <c r="CB56" s="228"/>
      <c r="CC56" s="148"/>
      <c r="CD56" s="191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48"/>
      <c r="DN56" s="148"/>
      <c r="DO56" s="148"/>
    </row>
    <row r="57" spans="2:119" s="182" customFormat="1">
      <c r="B57" s="1318"/>
      <c r="C57" s="177" t="s">
        <v>2</v>
      </c>
      <c r="D57" s="207"/>
      <c r="E57" s="207"/>
      <c r="F57" s="208">
        <v>66.765205999999992</v>
      </c>
      <c r="G57" s="208">
        <v>109.488744</v>
      </c>
      <c r="H57" s="208">
        <v>136.8855714</v>
      </c>
      <c r="I57" s="208">
        <v>170.16586799999999</v>
      </c>
      <c r="J57" s="208">
        <v>226.87579100000005</v>
      </c>
      <c r="K57" s="208">
        <v>275.51585</v>
      </c>
      <c r="L57" s="208">
        <v>342.51787400000001</v>
      </c>
      <c r="M57" s="208">
        <v>397.55800000000005</v>
      </c>
      <c r="N57" s="179">
        <v>436.75299999999993</v>
      </c>
      <c r="O57" s="179">
        <v>536.85699999999997</v>
      </c>
      <c r="P57" s="180">
        <v>719.59900000000005</v>
      </c>
      <c r="Q57" s="180">
        <v>697.00900000000001</v>
      </c>
      <c r="R57" s="180">
        <v>1102.123</v>
      </c>
      <c r="S57" s="180">
        <v>1709.21</v>
      </c>
      <c r="T57" s="180">
        <v>3005.0519999999992</v>
      </c>
      <c r="U57" s="1649">
        <v>4961.9412346962381</v>
      </c>
      <c r="V57" s="1649">
        <v>6277.9141312425136</v>
      </c>
      <c r="W57" s="1649">
        <v>7952.6924964790142</v>
      </c>
      <c r="X57" s="1649">
        <v>9618.422778723685</v>
      </c>
      <c r="Y57" s="1649">
        <v>11584.494965054695</v>
      </c>
      <c r="Z57" s="1649">
        <v>9923.4134747896314</v>
      </c>
      <c r="AA57" s="209"/>
      <c r="AB57" s="249"/>
      <c r="AC57" s="249"/>
      <c r="AD57" s="249"/>
      <c r="AE57" s="249"/>
      <c r="AF57" s="249"/>
      <c r="AG57" s="249"/>
      <c r="AH57" s="249"/>
      <c r="AI57" s="249"/>
      <c r="AJ57" s="250">
        <v>12.883802000000003</v>
      </c>
      <c r="AK57" s="250">
        <v>14.973366</v>
      </c>
      <c r="AL57" s="250">
        <v>17.918081999999998</v>
      </c>
      <c r="AM57" s="250">
        <v>20.989955999999999</v>
      </c>
      <c r="AN57" s="250">
        <v>22.822448999999999</v>
      </c>
      <c r="AO57" s="250">
        <v>27.570005000000002</v>
      </c>
      <c r="AP57" s="250">
        <v>32.106780999999998</v>
      </c>
      <c r="AQ57" s="250">
        <v>26.989509000000002</v>
      </c>
      <c r="AR57" s="250">
        <v>25.688515000000002</v>
      </c>
      <c r="AS57" s="250">
        <v>32.306321999999994</v>
      </c>
      <c r="AT57" s="250">
        <v>40.208605000000006</v>
      </c>
      <c r="AU57" s="250">
        <v>38.682129400000001</v>
      </c>
      <c r="AV57" s="250">
        <v>36.044722999999998</v>
      </c>
      <c r="AW57" s="250">
        <v>41.098770000000002</v>
      </c>
      <c r="AX57" s="250">
        <v>44.500458999999999</v>
      </c>
      <c r="AY57" s="250">
        <v>48.521916000000004</v>
      </c>
      <c r="AZ57" s="250">
        <v>47.127965000000003</v>
      </c>
      <c r="BA57" s="250">
        <v>52.439041999999993</v>
      </c>
      <c r="BB57" s="250">
        <v>61.567670000000007</v>
      </c>
      <c r="BC57" s="250">
        <v>65.74111400000001</v>
      </c>
      <c r="BD57" s="250">
        <v>62.639709000000003</v>
      </c>
      <c r="BE57" s="250">
        <v>64.951177999999999</v>
      </c>
      <c r="BF57" s="250">
        <v>71.573178999999996</v>
      </c>
      <c r="BG57" s="250">
        <v>76.351783999999995</v>
      </c>
      <c r="BH57" s="250">
        <v>74.076580000000007</v>
      </c>
      <c r="BI57" s="250">
        <v>81.106189000000001</v>
      </c>
      <c r="BJ57" s="250">
        <v>88.910441999999989</v>
      </c>
      <c r="BK57" s="250">
        <v>98.424662999999981</v>
      </c>
      <c r="BL57" s="250">
        <v>83.842653999999996</v>
      </c>
      <c r="BM57" s="250">
        <v>95.47760000000001</v>
      </c>
      <c r="BN57" s="250">
        <v>104.53321800000001</v>
      </c>
      <c r="BO57" s="250">
        <v>113.70452800000001</v>
      </c>
      <c r="BP57" s="250">
        <v>103.352</v>
      </c>
      <c r="BQ57" s="250">
        <v>104.00299999999999</v>
      </c>
      <c r="BR57" s="250">
        <v>111.82799999999999</v>
      </c>
      <c r="BS57" s="250">
        <v>117.57</v>
      </c>
      <c r="BT57" s="250">
        <v>102.18199999999999</v>
      </c>
      <c r="BU57" s="250">
        <v>126.298</v>
      </c>
      <c r="BV57" s="250">
        <v>145.64800000000002</v>
      </c>
      <c r="BW57" s="250">
        <v>162.72899999999998</v>
      </c>
      <c r="BX57" s="250">
        <v>168.85599999999999</v>
      </c>
      <c r="BY57" s="250">
        <v>171.554</v>
      </c>
      <c r="BZ57" s="250">
        <v>175.827</v>
      </c>
      <c r="CA57" s="250">
        <v>203.36199999999999</v>
      </c>
      <c r="CB57" s="250">
        <v>162.75800000000001</v>
      </c>
      <c r="CC57" s="250">
        <v>159.749</v>
      </c>
      <c r="CD57" s="250">
        <v>169.71799999999999</v>
      </c>
      <c r="CE57" s="250">
        <v>204.78399999999999</v>
      </c>
      <c r="CF57" s="250">
        <v>237.00399999999999</v>
      </c>
      <c r="CG57" s="250">
        <v>272.43</v>
      </c>
      <c r="CH57" s="250">
        <v>284.34199999999998</v>
      </c>
      <c r="CI57" s="250">
        <v>308.34699999999998</v>
      </c>
      <c r="CJ57" s="250">
        <v>312.81400000000002</v>
      </c>
      <c r="CK57" s="250">
        <v>427.17200000000003</v>
      </c>
      <c r="CL57" s="250">
        <v>480.19</v>
      </c>
      <c r="CM57" s="250">
        <v>489.03399999999999</v>
      </c>
      <c r="CN57" s="250">
        <v>591.37699999999995</v>
      </c>
      <c r="CO57" s="250">
        <v>753.92</v>
      </c>
      <c r="CP57" s="250">
        <v>806.59</v>
      </c>
      <c r="CQ57" s="250">
        <v>853.16499999999996</v>
      </c>
      <c r="CR57" s="250">
        <v>1073</v>
      </c>
      <c r="CS57" s="208">
        <v>1205.0064046515561</v>
      </c>
      <c r="CT57" s="208">
        <v>1343.2215512999815</v>
      </c>
      <c r="CU57" s="208">
        <v>1340.7132787446988</v>
      </c>
      <c r="CV57" s="208">
        <v>1356.1500736580235</v>
      </c>
      <c r="CW57" s="208">
        <v>1487.2042046027857</v>
      </c>
      <c r="CX57" s="208">
        <v>1708.929916856418</v>
      </c>
      <c r="CY57" s="208">
        <v>1725.6299361252863</v>
      </c>
      <c r="CZ57" s="208">
        <v>1674.7915981297278</v>
      </c>
      <c r="DA57" s="208">
        <v>1913.1453450666538</v>
      </c>
      <c r="DB57" s="208">
        <v>2190.0369759791929</v>
      </c>
      <c r="DC57" s="208">
        <v>2174.7185773034389</v>
      </c>
      <c r="DD57" s="208">
        <v>1962.3306983674659</v>
      </c>
      <c r="DE57" s="208">
        <v>2349.519615348946</v>
      </c>
      <c r="DF57" s="208">
        <v>2704.3721002008724</v>
      </c>
      <c r="DG57" s="208">
        <v>2602.2003648064024</v>
      </c>
      <c r="DH57" s="208">
        <v>2319.1084025250102</v>
      </c>
      <c r="DI57" s="208">
        <v>2828.9845856858501</v>
      </c>
      <c r="DJ57" s="208">
        <v>3253.6281605274821</v>
      </c>
      <c r="DK57" s="208">
        <v>3182.7738163163517</v>
      </c>
      <c r="DL57" s="208">
        <v>2169.7552763345702</v>
      </c>
      <c r="DM57" s="208">
        <v>2392.711328642471</v>
      </c>
      <c r="DN57" s="208">
        <v>2677.6857856845872</v>
      </c>
      <c r="DO57" s="208">
        <v>2683.2610841280043</v>
      </c>
    </row>
    <row r="58" spans="2:119" s="150" customFormat="1">
      <c r="B58" s="1318"/>
      <c r="C58" s="159" t="s">
        <v>351</v>
      </c>
      <c r="D58" s="251"/>
      <c r="E58" s="252"/>
      <c r="F58" s="234">
        <v>0.78430724515693673</v>
      </c>
      <c r="G58" s="234">
        <v>0.79905598068406525</v>
      </c>
      <c r="H58" s="234">
        <v>0.79196194971647349</v>
      </c>
      <c r="I58" s="234">
        <v>0.78520318097468467</v>
      </c>
      <c r="J58" s="234">
        <v>0.75895546682288972</v>
      </c>
      <c r="K58" s="234">
        <v>0.73745917622053192</v>
      </c>
      <c r="L58" s="234">
        <v>0.72476021945813029</v>
      </c>
      <c r="M58" s="234">
        <v>0.71434372490846287</v>
      </c>
      <c r="N58" s="234">
        <v>0.67012659820451792</v>
      </c>
      <c r="O58" s="234">
        <v>0.63578818469059539</v>
      </c>
      <c r="P58" s="234">
        <v>0.59139662995498776</v>
      </c>
      <c r="Q58" s="234">
        <v>0.48415069464655719</v>
      </c>
      <c r="R58" s="234">
        <v>0.4799530900390801</v>
      </c>
      <c r="S58" s="234">
        <v>0.43015604768130583</v>
      </c>
      <c r="T58" s="234">
        <v>0.42507824911530784</v>
      </c>
      <c r="U58" s="1653">
        <v>0.46099689798587296</v>
      </c>
      <c r="V58" s="1653">
        <v>0.47589620256069554</v>
      </c>
      <c r="W58" s="1653">
        <v>0.49091542522382636</v>
      </c>
      <c r="X58" s="1653">
        <v>0.50598920373824408</v>
      </c>
      <c r="Y58" s="1653">
        <v>0.52082835514520998</v>
      </c>
      <c r="Z58" s="1653">
        <v>0.52108948122586463</v>
      </c>
      <c r="AB58" s="202"/>
      <c r="AC58" s="202"/>
      <c r="AD58" s="202"/>
      <c r="AE58" s="202"/>
      <c r="AF58" s="202"/>
      <c r="AG58" s="204"/>
      <c r="AH58" s="204"/>
      <c r="AI58" s="204"/>
      <c r="AJ58" s="234">
        <v>0.78276555124911784</v>
      </c>
      <c r="AK58" s="234">
        <v>0.78918140071452036</v>
      </c>
      <c r="AL58" s="234">
        <v>0.7858763085999948</v>
      </c>
      <c r="AM58" s="234">
        <v>0.78048185913176471</v>
      </c>
      <c r="AN58" s="234">
        <v>0.79132702258229937</v>
      </c>
      <c r="AO58" s="234">
        <v>0.79979109123975667</v>
      </c>
      <c r="AP58" s="234">
        <v>0.79747313027265854</v>
      </c>
      <c r="AQ58" s="234">
        <v>0.80686755134322574</v>
      </c>
      <c r="AR58" s="234">
        <v>0.79475641442473777</v>
      </c>
      <c r="AS58" s="234">
        <v>0.78985088162014583</v>
      </c>
      <c r="AT58" s="234">
        <v>0.79464783251048898</v>
      </c>
      <c r="AU58" s="234">
        <v>0.78910839605219951</v>
      </c>
      <c r="AV58" s="234">
        <v>0.78464235119446579</v>
      </c>
      <c r="AW58" s="234">
        <v>0.78267969782936619</v>
      </c>
      <c r="AX58" s="234">
        <v>0.79534160892337635</v>
      </c>
      <c r="AY58" s="234">
        <v>0.77864009458466776</v>
      </c>
      <c r="AZ58" s="234">
        <v>0.76681125254370075</v>
      </c>
      <c r="BA58" s="234">
        <v>0.75584365454488844</v>
      </c>
      <c r="BB58" s="234">
        <v>0.75424561901101173</v>
      </c>
      <c r="BC58" s="234">
        <v>0.76031478071414105</v>
      </c>
      <c r="BD58" s="234">
        <v>0.74806181942807259</v>
      </c>
      <c r="BE58" s="234">
        <v>0.73106945732859863</v>
      </c>
      <c r="BF58" s="234">
        <v>0.73584399582903859</v>
      </c>
      <c r="BG58" s="234">
        <v>0.73588786314097065</v>
      </c>
      <c r="BH58" s="234">
        <v>0.7211101614087071</v>
      </c>
      <c r="BI58" s="234">
        <v>0.72297852445192423</v>
      </c>
      <c r="BJ58" s="234">
        <v>0.72252351056330044</v>
      </c>
      <c r="BK58" s="234">
        <v>0.73107433697012825</v>
      </c>
      <c r="BL58" s="234">
        <v>0.72665079647081798</v>
      </c>
      <c r="BM58" s="234">
        <v>0.72414276440591696</v>
      </c>
      <c r="BN58" s="234">
        <v>0.7066163666118126</v>
      </c>
      <c r="BO58" s="234">
        <v>0.70462152833102787</v>
      </c>
      <c r="BP58" s="234">
        <v>0.69804133459408346</v>
      </c>
      <c r="BQ58" s="234">
        <v>0.67396995735966914</v>
      </c>
      <c r="BR58" s="234">
        <v>0.66311276617192727</v>
      </c>
      <c r="BS58" s="234">
        <v>0.65052121373082794</v>
      </c>
      <c r="BT58" s="234">
        <v>0.64823954830933195</v>
      </c>
      <c r="BU58" s="234">
        <v>0.63261605658071363</v>
      </c>
      <c r="BV58" s="234">
        <v>0.63092871035794273</v>
      </c>
      <c r="BW58" s="234">
        <v>0.63497805092186133</v>
      </c>
      <c r="BX58" s="234">
        <v>0.62585618977020008</v>
      </c>
      <c r="BY58" s="234">
        <v>0.60427615357520259</v>
      </c>
      <c r="BZ58" s="234">
        <v>0.57648196721311473</v>
      </c>
      <c r="CA58" s="234">
        <v>0.56792495510767171</v>
      </c>
      <c r="CB58" s="234">
        <v>0.50707217985145314</v>
      </c>
      <c r="CC58" s="234">
        <v>0.47632664136181069</v>
      </c>
      <c r="CD58" s="234">
        <v>0.47770074954754121</v>
      </c>
      <c r="CE58" s="234">
        <v>0.47844605029215992</v>
      </c>
      <c r="CF58" s="234">
        <v>0.50025117673132535</v>
      </c>
      <c r="CG58" s="234">
        <v>0.49964969683186555</v>
      </c>
      <c r="CH58" s="234">
        <v>0.47152136457329724</v>
      </c>
      <c r="CI58" s="234">
        <v>0.45730425897005805</v>
      </c>
      <c r="CJ58" s="234">
        <v>0.4797091203528342</v>
      </c>
      <c r="CK58" s="234">
        <v>0.48632408475253569</v>
      </c>
      <c r="CL58" s="234">
        <v>0.43039308918787378</v>
      </c>
      <c r="CM58" s="234">
        <v>0.36844159288301698</v>
      </c>
      <c r="CN58" s="234">
        <v>0.42901872477675862</v>
      </c>
      <c r="CO58" s="234">
        <v>0.44276611363970048</v>
      </c>
      <c r="CP58" s="234">
        <v>0.43424540714914844</v>
      </c>
      <c r="CQ58" s="234">
        <v>0.40040295367956874</v>
      </c>
      <c r="CR58" s="234">
        <v>0.47731316725978645</v>
      </c>
      <c r="CS58" s="234">
        <v>0.46276611363970044</v>
      </c>
      <c r="CT58" s="234">
        <v>0.47424540714914842</v>
      </c>
      <c r="CU58" s="234">
        <v>0.43540295367956872</v>
      </c>
      <c r="CV58" s="234">
        <v>0.49231316725978641</v>
      </c>
      <c r="CW58" s="234">
        <v>0.47776611363970045</v>
      </c>
      <c r="CX58" s="234">
        <v>0.48924540714914844</v>
      </c>
      <c r="CY58" s="234">
        <v>0.45040295367956873</v>
      </c>
      <c r="CZ58" s="234">
        <v>0.50731316725978648</v>
      </c>
      <c r="DA58" s="234">
        <v>0.49276611363970046</v>
      </c>
      <c r="DB58" s="234">
        <v>0.50424540714914845</v>
      </c>
      <c r="DC58" s="234">
        <v>0.46540295367956874</v>
      </c>
      <c r="DD58" s="234">
        <v>0.52231316725978649</v>
      </c>
      <c r="DE58" s="234">
        <v>0.50776611363970048</v>
      </c>
      <c r="DF58" s="234">
        <v>0.51924540714914846</v>
      </c>
      <c r="DG58" s="234">
        <v>0.48040295367956876</v>
      </c>
      <c r="DH58" s="234">
        <v>0.53731316725978651</v>
      </c>
      <c r="DI58" s="234">
        <v>0.52276611363970049</v>
      </c>
      <c r="DJ58" s="234">
        <v>0.53424540714914848</v>
      </c>
      <c r="DK58" s="234">
        <v>0.49540295367956877</v>
      </c>
      <c r="DL58" s="234">
        <v>0.53731316725978651</v>
      </c>
      <c r="DM58" s="234">
        <v>0.52276611363970049</v>
      </c>
      <c r="DN58" s="234">
        <v>0.53424540714914848</v>
      </c>
      <c r="DO58" s="234">
        <v>0.49540295367956877</v>
      </c>
    </row>
    <row r="59" spans="2:119" s="240" customFormat="1">
      <c r="B59" s="1318"/>
      <c r="C59" s="225" t="s">
        <v>506</v>
      </c>
      <c r="D59" s="225"/>
      <c r="E59" s="236"/>
      <c r="F59" s="237">
        <v>7843.0724515693673</v>
      </c>
      <c r="G59" s="237">
        <v>147.4873552712852</v>
      </c>
      <c r="H59" s="237">
        <v>-70.940309675917575</v>
      </c>
      <c r="I59" s="237">
        <v>-67.587687417888233</v>
      </c>
      <c r="J59" s="237">
        <v>-262.47714151794941</v>
      </c>
      <c r="K59" s="237">
        <v>-214.96290602357803</v>
      </c>
      <c r="L59" s="237">
        <v>-126.98956762401625</v>
      </c>
      <c r="M59" s="237">
        <v>-104.16494549667421</v>
      </c>
      <c r="N59" s="237">
        <v>-442.17126703944956</v>
      </c>
      <c r="O59" s="237">
        <v>-343.38413513922529</v>
      </c>
      <c r="P59" s="237">
        <v>-443.91554735607627</v>
      </c>
      <c r="Q59" s="237">
        <v>-1072.4593530843058</v>
      </c>
      <c r="R59" s="238">
        <v>-41.976046074770899</v>
      </c>
      <c r="S59" s="238">
        <v>-497.97042357774268</v>
      </c>
      <c r="T59" s="238">
        <v>-50.777985659979933</v>
      </c>
      <c r="U59" s="1654">
        <v>359.18648870565119</v>
      </c>
      <c r="V59" s="1654">
        <v>148.9930457482258</v>
      </c>
      <c r="W59" s="1654">
        <v>150.19222663130827</v>
      </c>
      <c r="X59" s="1654">
        <v>150.73778514417714</v>
      </c>
      <c r="Y59" s="1654">
        <v>148.391514069659</v>
      </c>
      <c r="Z59" s="1654">
        <v>151.00277487620551</v>
      </c>
      <c r="AA59" s="239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>
        <v>85.614713331815253</v>
      </c>
      <c r="AO59" s="237">
        <v>106.09690525236304</v>
      </c>
      <c r="AP59" s="237">
        <v>115.96821672663738</v>
      </c>
      <c r="AQ59" s="237">
        <v>263.85692211461031</v>
      </c>
      <c r="AR59" s="237">
        <v>34.293918424384003</v>
      </c>
      <c r="AS59" s="237">
        <v>-99.402096196108403</v>
      </c>
      <c r="AT59" s="237">
        <v>-28.252977621695543</v>
      </c>
      <c r="AU59" s="237">
        <v>-177.59155291026229</v>
      </c>
      <c r="AV59" s="237">
        <v>-101.14063230271975</v>
      </c>
      <c r="AW59" s="237">
        <v>-71.711837907796337</v>
      </c>
      <c r="AX59" s="237">
        <v>6.9377641288737024</v>
      </c>
      <c r="AY59" s="237">
        <v>-104.68301467531748</v>
      </c>
      <c r="AZ59" s="237">
        <v>-178.31098650765043</v>
      </c>
      <c r="BA59" s="237">
        <v>-268.36043284477751</v>
      </c>
      <c r="BB59" s="237">
        <v>-410.95989912364627</v>
      </c>
      <c r="BC59" s="237">
        <v>-183.25313870526716</v>
      </c>
      <c r="BD59" s="237">
        <v>-187.49433115628156</v>
      </c>
      <c r="BE59" s="237">
        <v>-247.74197216289818</v>
      </c>
      <c r="BF59" s="237">
        <v>-184.01623181973136</v>
      </c>
      <c r="BG59" s="237">
        <v>-244.26917573170391</v>
      </c>
      <c r="BH59" s="237">
        <v>-269.51658019365499</v>
      </c>
      <c r="BI59" s="237">
        <v>-80.909328766743954</v>
      </c>
      <c r="BJ59" s="237">
        <v>-133.20485265738148</v>
      </c>
      <c r="BK59" s="237">
        <v>-48.135261708424082</v>
      </c>
      <c r="BL59" s="237">
        <v>55.406350621108878</v>
      </c>
      <c r="BM59" s="237">
        <v>11.642399539927295</v>
      </c>
      <c r="BN59" s="237">
        <v>-159.07143951487845</v>
      </c>
      <c r="BO59" s="237">
        <v>-264.5280863910038</v>
      </c>
      <c r="BP59" s="237">
        <v>-286.0946187673452</v>
      </c>
      <c r="BQ59" s="237">
        <v>-501.72807046247823</v>
      </c>
      <c r="BR59" s="237">
        <v>-435.03600439885327</v>
      </c>
      <c r="BS59" s="237">
        <v>-541.00314600199931</v>
      </c>
      <c r="BT59" s="237">
        <v>-498.01786284751518</v>
      </c>
      <c r="BU59" s="237">
        <v>-413.53900778955511</v>
      </c>
      <c r="BV59" s="237">
        <v>-321.84055813984537</v>
      </c>
      <c r="BW59" s="237">
        <v>-155.43162808966616</v>
      </c>
      <c r="BX59" s="237">
        <v>-223.83358539131871</v>
      </c>
      <c r="BY59" s="237">
        <v>-283.39903005511036</v>
      </c>
      <c r="BZ59" s="237">
        <v>-544.46743144828008</v>
      </c>
      <c r="CA59" s="237">
        <v>-670.53095814189612</v>
      </c>
      <c r="CB59" s="237">
        <v>-1187.8400991874694</v>
      </c>
      <c r="CC59" s="237">
        <v>-1279.495122133919</v>
      </c>
      <c r="CD59" s="237">
        <v>-987.81217665573513</v>
      </c>
      <c r="CE59" s="237">
        <v>-894.78904815511794</v>
      </c>
      <c r="CF59" s="237">
        <v>-68.210031201277886</v>
      </c>
      <c r="CG59" s="237">
        <v>233.23055470054865</v>
      </c>
      <c r="CH59" s="237">
        <v>-61.793849742439733</v>
      </c>
      <c r="CI59" s="237">
        <v>-211.41791322101867</v>
      </c>
      <c r="CJ59" s="237">
        <v>-205.42056378491159</v>
      </c>
      <c r="CK59" s="237">
        <v>-133.25612079329863</v>
      </c>
      <c r="CL59" s="237">
        <v>-411.28275385423461</v>
      </c>
      <c r="CM59" s="237">
        <v>-888.62666087041077</v>
      </c>
      <c r="CN59" s="237">
        <v>-506.90395576075576</v>
      </c>
      <c r="CO59" s="237">
        <v>-435.57971112835213</v>
      </c>
      <c r="CP59" s="237">
        <v>38.523179612746652</v>
      </c>
      <c r="CQ59" s="237">
        <v>319.61360796551764</v>
      </c>
      <c r="CR59" s="237">
        <v>482.94442483027831</v>
      </c>
      <c r="CS59" s="237">
        <v>199.99999999999963</v>
      </c>
      <c r="CT59" s="237">
        <v>399.99999999999977</v>
      </c>
      <c r="CU59" s="237">
        <v>349.99999999999977</v>
      </c>
      <c r="CV59" s="237">
        <v>149.99999999999957</v>
      </c>
      <c r="CW59" s="237">
        <v>150.00000000000014</v>
      </c>
      <c r="CX59" s="237">
        <v>150.00000000000014</v>
      </c>
      <c r="CY59" s="237">
        <v>150.00000000000014</v>
      </c>
      <c r="CZ59" s="237">
        <v>150.00000000000068</v>
      </c>
      <c r="DA59" s="237">
        <v>150.00000000000014</v>
      </c>
      <c r="DB59" s="237">
        <v>150.00000000000014</v>
      </c>
      <c r="DC59" s="237">
        <v>150.00000000000014</v>
      </c>
      <c r="DD59" s="237">
        <v>150.00000000000014</v>
      </c>
      <c r="DE59" s="237">
        <v>150.00000000000014</v>
      </c>
      <c r="DF59" s="237">
        <v>150.00000000000014</v>
      </c>
      <c r="DG59" s="237">
        <v>150.00000000000014</v>
      </c>
      <c r="DH59" s="237">
        <v>150.00000000000014</v>
      </c>
      <c r="DI59" s="237">
        <v>150.00000000000014</v>
      </c>
      <c r="DJ59" s="237">
        <v>150.00000000000014</v>
      </c>
      <c r="DK59" s="237">
        <v>150.00000000000014</v>
      </c>
      <c r="DL59" s="237">
        <v>0</v>
      </c>
      <c r="DM59" s="237">
        <v>0</v>
      </c>
      <c r="DN59" s="237">
        <v>0</v>
      </c>
      <c r="DO59" s="237">
        <v>0</v>
      </c>
    </row>
    <row r="60" spans="2:119" s="221" customFormat="1">
      <c r="B60" s="1325"/>
      <c r="C60" s="253"/>
      <c r="D60" s="254"/>
      <c r="E60" s="255"/>
      <c r="F60" s="256"/>
      <c r="G60" s="256"/>
      <c r="H60" s="256"/>
      <c r="I60" s="256"/>
      <c r="J60" s="256"/>
      <c r="K60" s="256"/>
      <c r="L60" s="256"/>
      <c r="M60" s="256"/>
      <c r="N60" s="193"/>
      <c r="O60" s="257"/>
      <c r="P60" s="257"/>
      <c r="Q60" s="257"/>
      <c r="R60" s="257"/>
      <c r="S60" s="257"/>
      <c r="T60" s="257"/>
      <c r="U60" s="1657"/>
      <c r="V60" s="1657"/>
      <c r="W60" s="1657"/>
      <c r="X60" s="1657"/>
      <c r="Y60" s="1657"/>
      <c r="Z60" s="1657"/>
      <c r="AA60" s="150"/>
      <c r="AB60" s="219"/>
      <c r="AC60" s="219"/>
      <c r="AD60" s="219"/>
      <c r="AE60" s="219"/>
      <c r="AF60" s="219"/>
      <c r="AG60" s="258"/>
      <c r="AH60" s="258"/>
      <c r="AI60" s="258"/>
      <c r="AJ60" s="257"/>
      <c r="AK60" s="257"/>
      <c r="AL60" s="257"/>
      <c r="AM60" s="257"/>
      <c r="AN60" s="257"/>
      <c r="AO60" s="257"/>
      <c r="AP60" s="257"/>
      <c r="AQ60" s="257"/>
      <c r="AR60" s="257"/>
      <c r="AS60" s="257"/>
      <c r="AT60" s="257"/>
      <c r="AU60" s="257"/>
      <c r="AV60" s="257"/>
      <c r="AW60" s="257"/>
      <c r="AX60" s="257"/>
      <c r="AY60" s="257"/>
      <c r="AZ60" s="257"/>
      <c r="BA60" s="257"/>
      <c r="BB60" s="257"/>
      <c r="BC60" s="257"/>
      <c r="BD60" s="257"/>
      <c r="BE60" s="257"/>
      <c r="BF60" s="257"/>
      <c r="BG60" s="257"/>
      <c r="BH60" s="257"/>
      <c r="BI60" s="257"/>
      <c r="BJ60" s="257"/>
      <c r="BK60" s="257"/>
      <c r="BL60" s="257"/>
      <c r="BM60" s="257"/>
      <c r="BN60" s="257"/>
      <c r="BO60" s="257"/>
      <c r="BP60" s="257"/>
      <c r="BQ60" s="257"/>
      <c r="BR60" s="257"/>
      <c r="BS60" s="257"/>
      <c r="BT60" s="257"/>
      <c r="BU60" s="259"/>
      <c r="BV60" s="257"/>
      <c r="BW60" s="257"/>
      <c r="BX60" s="260"/>
      <c r="BY60" s="260"/>
      <c r="BZ60" s="260"/>
      <c r="CA60" s="257"/>
      <c r="CB60" s="261"/>
      <c r="CC60" s="257"/>
      <c r="CD60" s="257"/>
      <c r="CE60" s="257"/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</row>
    <row r="61" spans="2:119" s="168" customFormat="1" ht="12" customHeight="1">
      <c r="B61" s="1321"/>
      <c r="C61" s="169" t="s">
        <v>520</v>
      </c>
      <c r="D61" s="170"/>
      <c r="E61" s="163"/>
      <c r="F61" s="171"/>
      <c r="G61" s="171"/>
      <c r="H61" s="171"/>
      <c r="I61" s="171"/>
      <c r="J61" s="171"/>
      <c r="K61" s="171"/>
      <c r="L61" s="171"/>
      <c r="M61" s="171"/>
      <c r="N61" s="171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1"/>
      <c r="AC61" s="171"/>
      <c r="AD61" s="171"/>
      <c r="AE61" s="171"/>
      <c r="AF61" s="171"/>
      <c r="AG61" s="171"/>
      <c r="AH61" s="171"/>
      <c r="AI61" s="171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172"/>
      <c r="DH61" s="172"/>
      <c r="DI61" s="172"/>
      <c r="DJ61" s="172"/>
      <c r="DK61" s="172"/>
      <c r="DL61" s="172"/>
      <c r="DM61" s="172"/>
      <c r="DN61" s="172"/>
      <c r="DO61" s="172"/>
    </row>
    <row r="62" spans="2:119" s="168" customFormat="1" ht="8.25" customHeight="1">
      <c r="B62" s="1322"/>
      <c r="C62" s="173"/>
      <c r="D62" s="163"/>
      <c r="E62" s="163"/>
      <c r="F62" s="174"/>
      <c r="G62" s="174"/>
      <c r="H62" s="174"/>
      <c r="I62" s="174"/>
      <c r="J62" s="174"/>
      <c r="K62" s="174"/>
      <c r="L62" s="174"/>
      <c r="M62" s="174"/>
      <c r="N62" s="174"/>
      <c r="O62" s="175"/>
      <c r="P62" s="175"/>
      <c r="Q62" s="175"/>
      <c r="R62" s="175"/>
      <c r="S62" s="175"/>
      <c r="T62" s="175"/>
      <c r="U62" s="1644"/>
      <c r="V62" s="1644"/>
      <c r="W62" s="1644"/>
      <c r="X62" s="1644"/>
      <c r="Y62" s="1644"/>
      <c r="Z62" s="1644"/>
      <c r="AA62" s="150"/>
      <c r="AB62" s="174"/>
      <c r="AC62" s="174"/>
      <c r="AD62" s="174"/>
      <c r="AE62" s="174"/>
      <c r="AF62" s="174"/>
      <c r="AG62" s="174"/>
      <c r="AH62" s="174"/>
      <c r="AI62" s="174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R62" s="175"/>
      <c r="BS62" s="175"/>
      <c r="BT62" s="175"/>
      <c r="BU62" s="175"/>
      <c r="BV62" s="175"/>
      <c r="BW62" s="175"/>
      <c r="BX62" s="175"/>
      <c r="BY62" s="175"/>
      <c r="BZ62" s="175"/>
      <c r="CA62" s="175"/>
      <c r="CB62" s="175"/>
      <c r="CC62" s="175"/>
      <c r="CD62" s="175"/>
      <c r="CE62" s="175"/>
      <c r="CF62" s="175"/>
      <c r="CG62" s="175"/>
      <c r="CH62" s="175"/>
      <c r="CI62" s="175"/>
      <c r="CJ62" s="175"/>
      <c r="CK62" s="175"/>
      <c r="CL62" s="175"/>
      <c r="CM62" s="175"/>
      <c r="CN62" s="175"/>
      <c r="CO62" s="175"/>
      <c r="CP62" s="175"/>
      <c r="CQ62" s="175"/>
      <c r="CR62" s="175"/>
      <c r="CS62" s="175"/>
      <c r="CT62" s="175"/>
      <c r="CU62" s="175"/>
      <c r="CV62" s="175"/>
      <c r="CW62" s="175"/>
      <c r="CX62" s="175"/>
      <c r="CY62" s="175"/>
      <c r="CZ62" s="175"/>
      <c r="DA62" s="175"/>
      <c r="DB62" s="175"/>
      <c r="DC62" s="175"/>
      <c r="DD62" s="175"/>
      <c r="DE62" s="175"/>
      <c r="DF62" s="175"/>
      <c r="DG62" s="175"/>
      <c r="DH62" s="175"/>
      <c r="DI62" s="175"/>
      <c r="DJ62" s="175"/>
      <c r="DK62" s="175"/>
      <c r="DL62" s="175"/>
      <c r="DM62" s="175"/>
      <c r="DN62" s="175"/>
      <c r="DO62" s="175"/>
    </row>
    <row r="63" spans="2:119" s="182" customFormat="1">
      <c r="B63" s="1323"/>
      <c r="C63" s="262" t="s">
        <v>88</v>
      </c>
      <c r="D63" s="263"/>
      <c r="E63" s="263"/>
      <c r="F63" s="264">
        <v>-4.2811819999999763</v>
      </c>
      <c r="G63" s="264">
        <v>-7.3097019999999997</v>
      </c>
      <c r="H63" s="264">
        <v>-12.143088400000035</v>
      </c>
      <c r="I63" s="264">
        <v>-15.855991999999999</v>
      </c>
      <c r="J63" s="264">
        <v>-23.349786300000002</v>
      </c>
      <c r="K63" s="264">
        <v>-28.390024</v>
      </c>
      <c r="L63" s="264">
        <v>-40.888132999999996</v>
      </c>
      <c r="M63" s="264">
        <v>-53.599639000000003</v>
      </c>
      <c r="N63" s="180">
        <v>-76.42</v>
      </c>
      <c r="O63" s="180">
        <v>-98.478999999999999</v>
      </c>
      <c r="P63" s="180">
        <v>-127.18100000000001</v>
      </c>
      <c r="Q63" s="180">
        <v>-146.20699999999999</v>
      </c>
      <c r="R63" s="180">
        <v>-223.80700000000002</v>
      </c>
      <c r="S63" s="180">
        <v>-352.47400000000005</v>
      </c>
      <c r="T63" s="180">
        <v>-590.32799999999997</v>
      </c>
      <c r="U63" s="1649">
        <v>-1061.3775992129688</v>
      </c>
      <c r="V63" s="1649">
        <v>-1111.5819585541772</v>
      </c>
      <c r="W63" s="1649">
        <v>-1235.2703308754581</v>
      </c>
      <c r="X63" s="1649">
        <v>-1297.1684802952018</v>
      </c>
      <c r="Y63" s="1649">
        <v>-1339.8757440213735</v>
      </c>
      <c r="Z63" s="1649">
        <v>-995.14404155975387</v>
      </c>
      <c r="AA63" s="209"/>
      <c r="AB63" s="249"/>
      <c r="AC63" s="249"/>
      <c r="AD63" s="249"/>
      <c r="AE63" s="249"/>
      <c r="AF63" s="249"/>
      <c r="AG63" s="249"/>
      <c r="AH63" s="249"/>
      <c r="AI63" s="249"/>
      <c r="AJ63" s="250">
        <v>-0.88542499999997626</v>
      </c>
      <c r="AK63" s="250">
        <v>-1.029096</v>
      </c>
      <c r="AL63" s="250">
        <v>-1.154317</v>
      </c>
      <c r="AM63" s="250">
        <v>-1.2123440000000001</v>
      </c>
      <c r="AN63" s="250">
        <v>-1.7445109999999999</v>
      </c>
      <c r="AO63" s="250">
        <v>-1.73078</v>
      </c>
      <c r="AP63" s="250">
        <v>-1.7446079999999999</v>
      </c>
      <c r="AQ63" s="250">
        <v>-2.0898029999999999</v>
      </c>
      <c r="AR63" s="250">
        <v>-2.636050400000034</v>
      </c>
      <c r="AS63" s="250">
        <v>-3.0872060000000001</v>
      </c>
      <c r="AT63" s="250">
        <v>-3.295436</v>
      </c>
      <c r="AU63" s="250">
        <v>-3.124396</v>
      </c>
      <c r="AV63" s="250">
        <v>-3.2247750000000002</v>
      </c>
      <c r="AW63" s="250">
        <v>-3.9764659999999998</v>
      </c>
      <c r="AX63" s="250">
        <v>-4.2244760000000001</v>
      </c>
      <c r="AY63" s="250">
        <v>-4.430275</v>
      </c>
      <c r="AZ63" s="250">
        <v>-5.1568899999999998</v>
      </c>
      <c r="BA63" s="250">
        <v>-5.5188920000000001</v>
      </c>
      <c r="BB63" s="250">
        <v>-5.9250189999999998</v>
      </c>
      <c r="BC63" s="250">
        <v>-6.7489853000000002</v>
      </c>
      <c r="BD63" s="250">
        <v>-7.586074</v>
      </c>
      <c r="BE63" s="250">
        <v>-6.1338189999999999</v>
      </c>
      <c r="BF63" s="250">
        <v>-7.983301</v>
      </c>
      <c r="BG63" s="250">
        <v>-6.6868299999999996</v>
      </c>
      <c r="BH63" s="250">
        <v>-9.3823889999999999</v>
      </c>
      <c r="BI63" s="250">
        <v>-9.7602200000000003</v>
      </c>
      <c r="BJ63" s="250">
        <v>-12.074586</v>
      </c>
      <c r="BK63" s="250">
        <v>-9.6709379999999996</v>
      </c>
      <c r="BL63" s="250">
        <v>-12.257198000000001</v>
      </c>
      <c r="BM63" s="250">
        <v>-11.740807999999999</v>
      </c>
      <c r="BN63" s="250">
        <v>-13.574467</v>
      </c>
      <c r="BO63" s="250">
        <v>-16.027166000000001</v>
      </c>
      <c r="BP63" s="250">
        <v>-17.245000000000001</v>
      </c>
      <c r="BQ63" s="250">
        <v>-19.635999999999999</v>
      </c>
      <c r="BR63" s="250">
        <v>-17.042000000000002</v>
      </c>
      <c r="BS63" s="250">
        <v>-22.497</v>
      </c>
      <c r="BT63" s="250">
        <v>-21.940999999999999</v>
      </c>
      <c r="BU63" s="250">
        <v>-24.216000000000001</v>
      </c>
      <c r="BV63" s="250">
        <v>-26.065999999999999</v>
      </c>
      <c r="BW63" s="250">
        <v>-26.256</v>
      </c>
      <c r="BX63" s="250">
        <v>-30.302</v>
      </c>
      <c r="BY63" s="250">
        <v>-30.338000000000001</v>
      </c>
      <c r="BZ63" s="250">
        <v>-32.380000000000003</v>
      </c>
      <c r="CA63" s="250">
        <v>-34.161000000000001</v>
      </c>
      <c r="CB63" s="250">
        <v>-38.396000000000001</v>
      </c>
      <c r="CC63" s="250">
        <v>-33.369999999999997</v>
      </c>
      <c r="CD63" s="250">
        <v>-35.478000000000002</v>
      </c>
      <c r="CE63" s="250">
        <v>-38.963000000000001</v>
      </c>
      <c r="CF63" s="250">
        <v>-52.369</v>
      </c>
      <c r="CG63" s="250">
        <v>-53.923000000000002</v>
      </c>
      <c r="CH63" s="250">
        <v>-59.494999999999997</v>
      </c>
      <c r="CI63" s="250">
        <v>-58.02</v>
      </c>
      <c r="CJ63" s="250">
        <v>-73.435000000000002</v>
      </c>
      <c r="CK63" s="250">
        <v>-73.254000000000005</v>
      </c>
      <c r="CL63" s="250">
        <v>-88.796000000000006</v>
      </c>
      <c r="CM63" s="250">
        <v>-116.989</v>
      </c>
      <c r="CN63" s="250">
        <v>-126.035</v>
      </c>
      <c r="CO63" s="250">
        <v>-146.98500000000001</v>
      </c>
      <c r="CP63" s="250">
        <v>-137.67099999999999</v>
      </c>
      <c r="CQ63" s="250">
        <v>-179.637</v>
      </c>
      <c r="CR63" s="250">
        <v>-234</v>
      </c>
      <c r="CS63" s="208">
        <v>-250.81520726281084</v>
      </c>
      <c r="CT63" s="208">
        <v>-286.16998853477367</v>
      </c>
      <c r="CU63" s="208">
        <v>-290.39240341538419</v>
      </c>
      <c r="CV63" s="208">
        <v>-234.14518222727986</v>
      </c>
      <c r="CW63" s="208">
        <v>-258.36480541003783</v>
      </c>
      <c r="CX63" s="208">
        <v>-293.41126338295351</v>
      </c>
      <c r="CY63" s="208">
        <v>-325.66070753390579</v>
      </c>
      <c r="CZ63" s="208">
        <v>-254.1998934357471</v>
      </c>
      <c r="DA63" s="208">
        <v>-291.18459428992463</v>
      </c>
      <c r="DB63" s="208">
        <v>-330.08294733993944</v>
      </c>
      <c r="DC63" s="208">
        <v>-359.80289580984675</v>
      </c>
      <c r="DD63" s="208">
        <v>-259.23301703786058</v>
      </c>
      <c r="DE63" s="208">
        <v>-310.02032234880403</v>
      </c>
      <c r="DF63" s="208">
        <v>-354.16259880530157</v>
      </c>
      <c r="DG63" s="208">
        <v>-373.75254210323561</v>
      </c>
      <c r="DH63" s="208">
        <v>-263.2833534965805</v>
      </c>
      <c r="DI63" s="208">
        <v>-319.2825361104077</v>
      </c>
      <c r="DJ63" s="208">
        <v>-365.40826934455771</v>
      </c>
      <c r="DK63" s="208">
        <v>-391.90158506982777</v>
      </c>
      <c r="DL63" s="208">
        <v>-214.02235540252843</v>
      </c>
      <c r="DM63" s="208">
        <v>-233.42805621266808</v>
      </c>
      <c r="DN63" s="208">
        <v>-260.62865303533846</v>
      </c>
      <c r="DO63" s="208">
        <v>-287.0649769092189</v>
      </c>
    </row>
    <row r="64" spans="2:119" s="150" customFormat="1">
      <c r="B64" s="1318"/>
      <c r="C64" s="233" t="s">
        <v>679</v>
      </c>
      <c r="D64" s="234"/>
      <c r="E64" s="234"/>
      <c r="F64" s="234">
        <v>5.0292094664329302E-2</v>
      </c>
      <c r="G64" s="234">
        <v>5.3346681007851116E-2</v>
      </c>
      <c r="H64" s="234">
        <v>7.0254767295682419E-2</v>
      </c>
      <c r="I64" s="234">
        <v>7.316493902237288E-2</v>
      </c>
      <c r="J64" s="234">
        <v>7.8110793061791292E-2</v>
      </c>
      <c r="K64" s="234">
        <v>7.5990124386386956E-2</v>
      </c>
      <c r="L64" s="234">
        <v>8.6518381946727896E-2</v>
      </c>
      <c r="M64" s="234">
        <v>9.6309383227123874E-2</v>
      </c>
      <c r="N64" s="234">
        <v>0.117254087859246</v>
      </c>
      <c r="O64" s="234">
        <v>0.11662655910260115</v>
      </c>
      <c r="P64" s="234">
        <v>0.10452267831709786</v>
      </c>
      <c r="Q64" s="234">
        <v>0.10155711133168895</v>
      </c>
      <c r="R64" s="234">
        <v>9.7463587296859236E-2</v>
      </c>
      <c r="S64" s="234">
        <v>8.8706959794537021E-2</v>
      </c>
      <c r="T64" s="234">
        <v>8.3504575842195575E-2</v>
      </c>
      <c r="U64" s="1653">
        <v>9.8608943090158413E-2</v>
      </c>
      <c r="V64" s="1653">
        <v>8.4263279467031368E-2</v>
      </c>
      <c r="W64" s="1653">
        <v>7.6252572322717926E-2</v>
      </c>
      <c r="X64" s="1653">
        <v>6.8239176168341811E-2</v>
      </c>
      <c r="Y64" s="1653">
        <v>6.0239594558304639E-2</v>
      </c>
      <c r="Z64" s="1653">
        <v>5.2256120706728429E-2</v>
      </c>
      <c r="AB64" s="202"/>
      <c r="AC64" s="202"/>
      <c r="AD64" s="202"/>
      <c r="AE64" s="202"/>
      <c r="AF64" s="202"/>
      <c r="AG64" s="204"/>
      <c r="AH64" s="204"/>
      <c r="AI64" s="204"/>
      <c r="AJ64" s="234">
        <v>5.3794694160522759E-2</v>
      </c>
      <c r="AK64" s="234">
        <v>5.4239201977011049E-2</v>
      </c>
      <c r="AL64" s="234">
        <v>5.0627649930066194E-2</v>
      </c>
      <c r="AM64" s="234">
        <v>4.5079298833558309E-2</v>
      </c>
      <c r="AN64" s="234">
        <v>6.0487754644213229E-2</v>
      </c>
      <c r="AO64" s="234">
        <v>5.020900159053094E-2</v>
      </c>
      <c r="AP64" s="234">
        <v>4.3332839964826189E-2</v>
      </c>
      <c r="AQ64" s="234">
        <v>6.2475913489190446E-2</v>
      </c>
      <c r="AR64" s="234">
        <v>8.1554654449543795E-2</v>
      </c>
      <c r="AS64" s="234">
        <v>7.5478489344686289E-2</v>
      </c>
      <c r="AT64" s="234">
        <v>6.5128125548673851E-2</v>
      </c>
      <c r="AU64" s="234">
        <v>6.3737109472362913E-2</v>
      </c>
      <c r="AV64" s="234">
        <v>7.0198764964101226E-2</v>
      </c>
      <c r="AW64" s="234">
        <v>7.5727307832053087E-2</v>
      </c>
      <c r="AX64" s="234">
        <v>7.5502626584103075E-2</v>
      </c>
      <c r="AY64" s="234">
        <v>7.1093436315171246E-2</v>
      </c>
      <c r="AZ64" s="234">
        <v>8.3906896470706607E-2</v>
      </c>
      <c r="BA64" s="234">
        <v>7.9547973022057669E-2</v>
      </c>
      <c r="BB64" s="234">
        <v>7.2585492082240646E-2</v>
      </c>
      <c r="BC64" s="234">
        <v>7.8053944726468441E-2</v>
      </c>
      <c r="BD64" s="234">
        <v>9.0595125829144516E-2</v>
      </c>
      <c r="BE64" s="234">
        <v>6.9040283267562091E-2</v>
      </c>
      <c r="BF64" s="234">
        <v>8.2076333478857483E-2</v>
      </c>
      <c r="BG64" s="234">
        <v>6.444848806528132E-2</v>
      </c>
      <c r="BH64" s="234">
        <v>9.133434678260359E-2</v>
      </c>
      <c r="BI64" s="234">
        <v>8.7002355072140797E-2</v>
      </c>
      <c r="BJ64" s="234">
        <v>9.8123145820357985E-2</v>
      </c>
      <c r="BK64" s="234">
        <v>7.1833363414505358E-2</v>
      </c>
      <c r="BL64" s="234">
        <v>0.10623116354595023</v>
      </c>
      <c r="BM64" s="234">
        <v>8.9047286080495364E-2</v>
      </c>
      <c r="BN64" s="234">
        <v>9.1759736605754844E-2</v>
      </c>
      <c r="BO64" s="234">
        <v>9.9319582081507665E-2</v>
      </c>
      <c r="BP64" s="234">
        <v>0.11647305146562205</v>
      </c>
      <c r="BQ64" s="234">
        <v>0.12724704174605025</v>
      </c>
      <c r="BR64" s="234">
        <v>0.10105490361181446</v>
      </c>
      <c r="BS64" s="234">
        <v>0.12447712635283181</v>
      </c>
      <c r="BT64" s="234">
        <v>0.13919304700881813</v>
      </c>
      <c r="BU64" s="234">
        <v>0.12129590671395084</v>
      </c>
      <c r="BV64" s="234">
        <v>0.11291461444159984</v>
      </c>
      <c r="BW64" s="234">
        <v>0.10245244366403279</v>
      </c>
      <c r="BX64" s="234">
        <v>0.11231282431430689</v>
      </c>
      <c r="BY64" s="234">
        <v>0.10686157097569568</v>
      </c>
      <c r="BZ64" s="234">
        <v>0.10616393442622951</v>
      </c>
      <c r="CA64" s="234">
        <v>9.5400735591866598E-2</v>
      </c>
      <c r="CB64" s="234">
        <v>0.11962265091471014</v>
      </c>
      <c r="CC64" s="234">
        <v>9.9499965710230565E-2</v>
      </c>
      <c r="CD64" s="234">
        <v>9.9858984859871491E-2</v>
      </c>
      <c r="CE64" s="234">
        <v>9.1031005632927514E-2</v>
      </c>
      <c r="CF64" s="234">
        <v>0.11053675834265572</v>
      </c>
      <c r="CG64" s="234">
        <v>9.8897370341976598E-2</v>
      </c>
      <c r="CH64" s="234">
        <v>9.8659936222184275E-2</v>
      </c>
      <c r="CI64" s="234">
        <v>8.6048487922511879E-2</v>
      </c>
      <c r="CJ64" s="234">
        <v>0.11261465040922203</v>
      </c>
      <c r="CK64" s="234">
        <v>8.3397751969844114E-2</v>
      </c>
      <c r="CL64" s="234">
        <v>7.9587631453229862E-2</v>
      </c>
      <c r="CM64" s="234">
        <v>8.8140320529434102E-2</v>
      </c>
      <c r="CN64" s="234">
        <v>9.1433002935925434E-2</v>
      </c>
      <c r="CO64" s="234">
        <v>8.6322125972691247E-2</v>
      </c>
      <c r="CP64" s="265">
        <v>0.10103679664400479</v>
      </c>
      <c r="CQ64" s="234">
        <v>8.4306301114247167E-2</v>
      </c>
      <c r="CR64" s="234">
        <v>0.10409252669039146</v>
      </c>
      <c r="CS64" s="234">
        <v>9.6322125972691242E-2</v>
      </c>
      <c r="CT64" s="234">
        <v>0.10103679664400479</v>
      </c>
      <c r="CU64" s="234">
        <v>9.4306301114247162E-2</v>
      </c>
      <c r="CV64" s="234">
        <v>8.5000000000000006E-2</v>
      </c>
      <c r="CW64" s="234">
        <v>8.3000000000000004E-2</v>
      </c>
      <c r="CX64" s="234">
        <v>8.4000000000000005E-2</v>
      </c>
      <c r="CY64" s="234">
        <v>8.5000000000000006E-2</v>
      </c>
      <c r="CZ64" s="234">
        <v>7.7000000000000013E-2</v>
      </c>
      <c r="DA64" s="234">
        <v>7.5000000000000011E-2</v>
      </c>
      <c r="DB64" s="234">
        <v>7.6000000000000012E-2</v>
      </c>
      <c r="DC64" s="234">
        <v>7.7000000000000013E-2</v>
      </c>
      <c r="DD64" s="234">
        <v>6.9000000000000006E-2</v>
      </c>
      <c r="DE64" s="234">
        <v>6.7000000000000004E-2</v>
      </c>
      <c r="DF64" s="234">
        <v>6.8000000000000005E-2</v>
      </c>
      <c r="DG64" s="234">
        <v>6.9000000000000006E-2</v>
      </c>
      <c r="DH64" s="234">
        <v>6.1000000000000006E-2</v>
      </c>
      <c r="DI64" s="234">
        <v>5.9000000000000011E-2</v>
      </c>
      <c r="DJ64" s="234">
        <v>0.06</v>
      </c>
      <c r="DK64" s="234">
        <v>6.1000000000000006E-2</v>
      </c>
      <c r="DL64" s="234">
        <v>5.3000000000000005E-2</v>
      </c>
      <c r="DM64" s="234">
        <v>5.1000000000000004E-2</v>
      </c>
      <c r="DN64" s="234">
        <v>5.1999999999999998E-2</v>
      </c>
      <c r="DO64" s="234">
        <v>5.3000000000000005E-2</v>
      </c>
    </row>
    <row r="65" spans="2:119" s="240" customFormat="1">
      <c r="B65" s="1318"/>
      <c r="C65" s="235" t="s">
        <v>506</v>
      </c>
      <c r="D65" s="225"/>
      <c r="E65" s="236"/>
      <c r="F65" s="237"/>
      <c r="G65" s="237">
        <v>30.545863435218131</v>
      </c>
      <c r="H65" s="237">
        <v>169.08086287831304</v>
      </c>
      <c r="I65" s="237">
        <v>29.101717266904608</v>
      </c>
      <c r="J65" s="237">
        <v>49.458540394184126</v>
      </c>
      <c r="K65" s="237">
        <v>-21.206686754043357</v>
      </c>
      <c r="L65" s="237">
        <v>105.2825756034094</v>
      </c>
      <c r="M65" s="237">
        <v>97.910012803959773</v>
      </c>
      <c r="N65" s="237">
        <v>209.44704632122128</v>
      </c>
      <c r="O65" s="237">
        <v>-6.275287566448462</v>
      </c>
      <c r="P65" s="237">
        <v>-121.03880785503299</v>
      </c>
      <c r="Q65" s="237">
        <v>-29.655669854089101</v>
      </c>
      <c r="R65" s="238">
        <v>-40.9352403482971</v>
      </c>
      <c r="S65" s="238">
        <v>-87.566275023222147</v>
      </c>
      <c r="T65" s="238">
        <v>-52.023839523414466</v>
      </c>
      <c r="U65" s="1654">
        <v>151.04367247962838</v>
      </c>
      <c r="V65" s="1654">
        <v>-143.45663623127044</v>
      </c>
      <c r="W65" s="1654">
        <v>-80.107071443134416</v>
      </c>
      <c r="X65" s="1654">
        <v>-80.133961543761146</v>
      </c>
      <c r="Y65" s="1654">
        <v>-79.995816100371727</v>
      </c>
      <c r="Z65" s="1654">
        <v>-159.83055461613384</v>
      </c>
      <c r="AA65" s="239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>
        <v>66.930604836904706</v>
      </c>
      <c r="AO65" s="237">
        <v>-40.302003864801094</v>
      </c>
      <c r="AP65" s="237">
        <v>-72.948099652400046</v>
      </c>
      <c r="AQ65" s="237">
        <v>173.96614655632138</v>
      </c>
      <c r="AR65" s="237">
        <v>210.66899805330567</v>
      </c>
      <c r="AS65" s="237">
        <v>252.6948775415535</v>
      </c>
      <c r="AT65" s="237">
        <v>217.95285583847661</v>
      </c>
      <c r="AU65" s="237">
        <v>12.611959831724667</v>
      </c>
      <c r="AV65" s="237">
        <v>-113.55889485442569</v>
      </c>
      <c r="AW65" s="237">
        <v>2.4881848736679757</v>
      </c>
      <c r="AX65" s="237">
        <v>103.74501035429223</v>
      </c>
      <c r="AY65" s="237">
        <v>73.563268428083333</v>
      </c>
      <c r="AZ65" s="237">
        <v>137.0813150660538</v>
      </c>
      <c r="BA65" s="237">
        <v>38.206651900045827</v>
      </c>
      <c r="BB65" s="237">
        <v>-29.171345018624283</v>
      </c>
      <c r="BC65" s="237">
        <v>69.605084112971952</v>
      </c>
      <c r="BD65" s="237">
        <v>66.882293584379084</v>
      </c>
      <c r="BE65" s="237">
        <v>-105.07689754495578</v>
      </c>
      <c r="BF65" s="237">
        <v>94.908413966168368</v>
      </c>
      <c r="BG65" s="237">
        <v>-136.05456661187119</v>
      </c>
      <c r="BH65" s="237">
        <v>7.3922095345907435</v>
      </c>
      <c r="BI65" s="237">
        <v>179.62071804578704</v>
      </c>
      <c r="BJ65" s="237">
        <v>160.46812341500501</v>
      </c>
      <c r="BK65" s="237">
        <v>73.848753492240377</v>
      </c>
      <c r="BL65" s="237">
        <v>148.96816763346644</v>
      </c>
      <c r="BM65" s="237">
        <v>20.449310083545669</v>
      </c>
      <c r="BN65" s="237">
        <v>-63.634092146031414</v>
      </c>
      <c r="BO65" s="237">
        <v>274.86218667002305</v>
      </c>
      <c r="BP65" s="237">
        <v>102.41887919671817</v>
      </c>
      <c r="BQ65" s="237">
        <v>381.99755665554892</v>
      </c>
      <c r="BR65" s="237">
        <v>92.951670060596186</v>
      </c>
      <c r="BS65" s="237">
        <v>251.57544271324147</v>
      </c>
      <c r="BT65" s="237">
        <v>227.19995543196077</v>
      </c>
      <c r="BU65" s="237">
        <v>-59.511350320994168</v>
      </c>
      <c r="BV65" s="237">
        <v>118.59710829785375</v>
      </c>
      <c r="BW65" s="237">
        <v>-220.24682688799021</v>
      </c>
      <c r="BX65" s="237">
        <v>-268.80222694511235</v>
      </c>
      <c r="BY65" s="237">
        <v>-144.34335738255157</v>
      </c>
      <c r="BZ65" s="237">
        <v>-67.506800153703253</v>
      </c>
      <c r="CA65" s="237">
        <v>-70.517080721661941</v>
      </c>
      <c r="CB65" s="237">
        <v>73.098266004032467</v>
      </c>
      <c r="CC65" s="237">
        <v>-73.616052654651156</v>
      </c>
      <c r="CD65" s="237">
        <v>-63.049495663580203</v>
      </c>
      <c r="CE65" s="237">
        <v>-43.697299589390838</v>
      </c>
      <c r="CF65" s="237">
        <v>-90.858925720544164</v>
      </c>
      <c r="CG65" s="237">
        <v>-6.0259536825396642</v>
      </c>
      <c r="CH65" s="237">
        <v>-11.990486376872166</v>
      </c>
      <c r="CI65" s="237">
        <v>-49.825177104156346</v>
      </c>
      <c r="CJ65" s="237">
        <v>20.778920665663058</v>
      </c>
      <c r="CK65" s="237">
        <v>-154.99618372132485</v>
      </c>
      <c r="CL65" s="237">
        <v>-190.72304768954413</v>
      </c>
      <c r="CM65" s="237">
        <v>20.918326069222225</v>
      </c>
      <c r="CN65" s="237">
        <v>-211.81647473296593</v>
      </c>
      <c r="CO65" s="237">
        <v>29.243740028471326</v>
      </c>
      <c r="CP65" s="237">
        <v>214.49165190774929</v>
      </c>
      <c r="CQ65" s="237">
        <v>-38.340194151869348</v>
      </c>
      <c r="CR65" s="237">
        <v>126.59523754466024</v>
      </c>
      <c r="CS65" s="237">
        <v>99.999999999999943</v>
      </c>
      <c r="CT65" s="237">
        <v>0</v>
      </c>
      <c r="CU65" s="237">
        <v>99.999999999999943</v>
      </c>
      <c r="CV65" s="237">
        <v>-190.92526690391452</v>
      </c>
      <c r="CW65" s="237">
        <v>-133.22125972691236</v>
      </c>
      <c r="CX65" s="237">
        <v>-170.36796644004787</v>
      </c>
      <c r="CY65" s="237">
        <v>-93.063011142471566</v>
      </c>
      <c r="CZ65" s="237">
        <v>-79.999999999999929</v>
      </c>
      <c r="DA65" s="237">
        <v>-79.999999999999929</v>
      </c>
      <c r="DB65" s="237">
        <v>-79.999999999999929</v>
      </c>
      <c r="DC65" s="237">
        <v>-79.999999999999929</v>
      </c>
      <c r="DD65" s="237">
        <v>-80.000000000000071</v>
      </c>
      <c r="DE65" s="237">
        <v>-80.000000000000071</v>
      </c>
      <c r="DF65" s="237">
        <v>-80.000000000000071</v>
      </c>
      <c r="DG65" s="237">
        <v>-80.000000000000071</v>
      </c>
      <c r="DH65" s="237">
        <v>-80</v>
      </c>
      <c r="DI65" s="237">
        <v>-79.999999999999929</v>
      </c>
      <c r="DJ65" s="237">
        <v>-80.000000000000071</v>
      </c>
      <c r="DK65" s="237">
        <v>-80</v>
      </c>
      <c r="DL65" s="237">
        <v>-80</v>
      </c>
      <c r="DM65" s="237">
        <v>-80.000000000000071</v>
      </c>
      <c r="DN65" s="237">
        <v>-80</v>
      </c>
      <c r="DO65" s="237">
        <v>-80</v>
      </c>
    </row>
    <row r="66" spans="2:119" s="269" customFormat="1" outlineLevel="1">
      <c r="B66" s="1318"/>
      <c r="C66" s="266"/>
      <c r="D66" s="267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7"/>
      <c r="Q66" s="237"/>
      <c r="R66" s="238"/>
      <c r="S66" s="237"/>
      <c r="T66" s="237"/>
      <c r="U66" s="1654"/>
      <c r="V66" s="1654"/>
      <c r="W66" s="1654"/>
      <c r="X66" s="1654"/>
      <c r="Y66" s="1654"/>
      <c r="Z66" s="1654"/>
      <c r="AA66" s="268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7"/>
      <c r="BW66" s="237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7"/>
      <c r="CI66" s="237"/>
      <c r="CJ66" s="237"/>
      <c r="CK66" s="237"/>
      <c r="CL66" s="237"/>
      <c r="CM66" s="237"/>
      <c r="CN66" s="237"/>
      <c r="CO66" s="237"/>
      <c r="CP66" s="237"/>
      <c r="CQ66" s="237"/>
      <c r="CR66" s="237"/>
      <c r="CS66" s="237"/>
      <c r="CT66" s="237"/>
      <c r="CU66" s="237"/>
      <c r="CV66" s="237"/>
      <c r="CW66" s="237"/>
      <c r="CX66" s="237"/>
      <c r="CY66" s="237"/>
      <c r="CZ66" s="237"/>
      <c r="DA66" s="237"/>
      <c r="DB66" s="237"/>
      <c r="DC66" s="237"/>
      <c r="DD66" s="237"/>
      <c r="DE66" s="237"/>
      <c r="DF66" s="237"/>
      <c r="DG66" s="237"/>
      <c r="DH66" s="237"/>
      <c r="DI66" s="237"/>
      <c r="DJ66" s="237"/>
      <c r="DK66" s="237"/>
      <c r="DL66" s="237"/>
      <c r="DM66" s="237"/>
      <c r="DN66" s="237"/>
      <c r="DO66" s="237"/>
    </row>
    <row r="67" spans="2:119" s="150" customFormat="1" outlineLevel="1">
      <c r="B67" s="1318"/>
      <c r="C67" s="241" t="s">
        <v>595</v>
      </c>
      <c r="D67" s="242"/>
      <c r="E67" s="242"/>
      <c r="F67" s="243"/>
      <c r="G67" s="243"/>
      <c r="H67" s="243"/>
      <c r="I67" s="243"/>
      <c r="J67" s="243"/>
      <c r="K67" s="243"/>
      <c r="L67" s="243"/>
      <c r="M67" s="243"/>
      <c r="N67" s="231">
        <v>22.820360999999998</v>
      </c>
      <c r="O67" s="231">
        <v>22.058999999999997</v>
      </c>
      <c r="P67" s="231">
        <v>28.702000000000012</v>
      </c>
      <c r="Q67" s="231">
        <v>19.025999999999982</v>
      </c>
      <c r="R67" s="231">
        <v>77.600000000000023</v>
      </c>
      <c r="S67" s="231">
        <v>128.66700000000003</v>
      </c>
      <c r="T67" s="231">
        <v>237.85399999999993</v>
      </c>
      <c r="U67" s="1655">
        <v>471.04959921296881</v>
      </c>
      <c r="V67" s="1655">
        <v>50.204359341208374</v>
      </c>
      <c r="W67" s="1655">
        <v>123.68837232128089</v>
      </c>
      <c r="X67" s="1655">
        <v>61.898149419743731</v>
      </c>
      <c r="Y67" s="1655">
        <v>42.707263726171732</v>
      </c>
      <c r="Z67" s="1655">
        <v>-302.02443873544792</v>
      </c>
      <c r="AB67" s="202"/>
      <c r="AC67" s="202"/>
      <c r="AD67" s="202"/>
      <c r="AE67" s="202"/>
      <c r="AF67" s="202"/>
      <c r="AG67" s="204"/>
      <c r="AH67" s="204"/>
      <c r="AI67" s="204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231"/>
      <c r="BV67" s="231"/>
      <c r="BW67" s="231"/>
      <c r="BX67" s="231"/>
      <c r="BY67" s="231"/>
      <c r="BZ67" s="231"/>
      <c r="CA67" s="231"/>
      <c r="CB67" s="232">
        <v>8.0940000000000012</v>
      </c>
      <c r="CC67" s="231">
        <v>3.0319999999999965</v>
      </c>
      <c r="CD67" s="231">
        <v>3.097999999999999</v>
      </c>
      <c r="CE67" s="231">
        <v>4.8019999999999996</v>
      </c>
      <c r="CF67" s="231">
        <v>13.972999999999999</v>
      </c>
      <c r="CG67" s="231">
        <v>20.553000000000004</v>
      </c>
      <c r="CH67" s="231">
        <v>24.016999999999996</v>
      </c>
      <c r="CI67" s="231">
        <v>19.057000000000002</v>
      </c>
      <c r="CJ67" s="231">
        <v>21.066000000000003</v>
      </c>
      <c r="CK67" s="231">
        <v>19.331000000000003</v>
      </c>
      <c r="CL67" s="231">
        <v>29.301000000000009</v>
      </c>
      <c r="CM67" s="231">
        <v>58.969000000000001</v>
      </c>
      <c r="CN67" s="231">
        <v>52.599999999999994</v>
      </c>
      <c r="CO67" s="231">
        <v>73.731000000000009</v>
      </c>
      <c r="CP67" s="231">
        <v>48.874999999999986</v>
      </c>
      <c r="CQ67" s="231">
        <v>62.647999999999996</v>
      </c>
      <c r="CR67" s="231">
        <v>107.965</v>
      </c>
      <c r="CS67" s="231">
        <v>103.83020726281083</v>
      </c>
      <c r="CT67" s="231">
        <v>148.49898853477367</v>
      </c>
      <c r="CU67" s="231">
        <v>110.75540341538419</v>
      </c>
      <c r="CV67" s="231">
        <v>0.14518222727986085</v>
      </c>
      <c r="CW67" s="231">
        <v>7.5495981472269875</v>
      </c>
      <c r="CX67" s="231">
        <v>7.2412748481798417</v>
      </c>
      <c r="CY67" s="231">
        <v>35.268304118521598</v>
      </c>
      <c r="CZ67" s="231">
        <v>20.054711208467239</v>
      </c>
      <c r="DA67" s="231">
        <v>32.819788879886801</v>
      </c>
      <c r="DB67" s="231">
        <v>36.67168395698593</v>
      </c>
      <c r="DC67" s="231">
        <v>34.142188275940953</v>
      </c>
      <c r="DD67" s="231">
        <v>5.0331236021134771</v>
      </c>
      <c r="DE67" s="231">
        <v>18.835728058879397</v>
      </c>
      <c r="DF67" s="231">
        <v>24.079651465362133</v>
      </c>
      <c r="DG67" s="231">
        <v>13.949646293388867</v>
      </c>
      <c r="DH67" s="231">
        <v>4.0503364587199258</v>
      </c>
      <c r="DI67" s="231">
        <v>9.2622137616036753</v>
      </c>
      <c r="DJ67" s="231">
        <v>11.245670539256139</v>
      </c>
      <c r="DK67" s="231">
        <v>18.149042966592162</v>
      </c>
      <c r="DL67" s="231">
        <v>-49.26099809405207</v>
      </c>
      <c r="DM67" s="231">
        <v>-85.854479897739623</v>
      </c>
      <c r="DN67" s="231">
        <v>-104.77961630921925</v>
      </c>
      <c r="DO67" s="231">
        <v>-104.83660816060888</v>
      </c>
    </row>
    <row r="68" spans="2:119" s="269" customFormat="1" outlineLevel="1">
      <c r="B68" s="1318"/>
      <c r="C68" s="244" t="s">
        <v>601</v>
      </c>
      <c r="D68" s="267"/>
      <c r="E68" s="236"/>
      <c r="F68" s="236"/>
      <c r="G68" s="236"/>
      <c r="H68" s="236"/>
      <c r="I68" s="236"/>
      <c r="J68" s="236"/>
      <c r="K68" s="236"/>
      <c r="L68" s="236"/>
      <c r="M68" s="236"/>
      <c r="N68" s="245"/>
      <c r="O68" s="245"/>
      <c r="P68" s="245">
        <v>13.7</v>
      </c>
      <c r="Q68" s="245">
        <v>5.9</v>
      </c>
      <c r="R68" s="245">
        <v>32</v>
      </c>
      <c r="S68" s="245">
        <v>80.099999999999994</v>
      </c>
      <c r="T68" s="270">
        <v>133.9</v>
      </c>
      <c r="U68" s="1654"/>
      <c r="V68" s="1654"/>
      <c r="W68" s="1654"/>
      <c r="X68" s="1654"/>
      <c r="Y68" s="1654"/>
      <c r="Z68" s="1654"/>
      <c r="AA68" s="268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1441">
        <v>4.9000000000000004</v>
      </c>
      <c r="CC68" s="1441">
        <v>-0.6</v>
      </c>
      <c r="CD68" s="1441">
        <v>0.3</v>
      </c>
      <c r="CE68" s="1444">
        <v>1.2999999999999998</v>
      </c>
      <c r="CF68" s="1441">
        <v>3.9</v>
      </c>
      <c r="CG68" s="1441">
        <v>9.4</v>
      </c>
      <c r="CH68" s="1441">
        <v>10.9</v>
      </c>
      <c r="CI68" s="1441">
        <v>7.7999999999999972</v>
      </c>
      <c r="CJ68" s="1441">
        <v>14.2</v>
      </c>
      <c r="CK68" s="1441">
        <v>13.9</v>
      </c>
      <c r="CL68" s="1441">
        <v>16.899999999999999</v>
      </c>
      <c r="CM68" s="1441">
        <v>35.099999999999994</v>
      </c>
      <c r="CN68" s="1441">
        <v>26.9</v>
      </c>
      <c r="CO68" s="1441">
        <v>40.6</v>
      </c>
      <c r="CP68" s="1441">
        <v>32.299999999999997</v>
      </c>
      <c r="CQ68" s="1441">
        <v>34.100000000000009</v>
      </c>
      <c r="CR68" s="1441">
        <v>70</v>
      </c>
      <c r="CS68" s="237"/>
      <c r="CT68" s="237"/>
      <c r="CU68" s="237"/>
      <c r="CV68" s="237"/>
      <c r="CW68" s="237"/>
      <c r="CX68" s="237"/>
      <c r="CY68" s="237"/>
      <c r="CZ68" s="237"/>
      <c r="DA68" s="237"/>
      <c r="DB68" s="237"/>
      <c r="DC68" s="237"/>
      <c r="DD68" s="237"/>
      <c r="DE68" s="237"/>
      <c r="DF68" s="237"/>
      <c r="DG68" s="237"/>
      <c r="DH68" s="237"/>
      <c r="DI68" s="237"/>
      <c r="DJ68" s="237"/>
      <c r="DK68" s="237"/>
      <c r="DL68" s="237"/>
      <c r="DM68" s="237"/>
      <c r="DN68" s="237"/>
      <c r="DO68" s="237"/>
    </row>
    <row r="69" spans="2:119" s="269" customFormat="1" outlineLevel="1">
      <c r="B69" s="1318"/>
      <c r="C69" s="244" t="s">
        <v>606</v>
      </c>
      <c r="D69" s="267"/>
      <c r="E69" s="236"/>
      <c r="F69" s="236"/>
      <c r="G69" s="236"/>
      <c r="H69" s="236"/>
      <c r="I69" s="236"/>
      <c r="J69" s="236"/>
      <c r="K69" s="236"/>
      <c r="L69" s="236"/>
      <c r="M69" s="236"/>
      <c r="N69" s="245"/>
      <c r="O69" s="245"/>
      <c r="P69" s="245">
        <v>4.8</v>
      </c>
      <c r="Q69" s="245">
        <v>6.3</v>
      </c>
      <c r="R69" s="245">
        <v>29.2</v>
      </c>
      <c r="S69" s="245">
        <v>21</v>
      </c>
      <c r="T69" s="270">
        <v>49.9</v>
      </c>
      <c r="U69" s="1654"/>
      <c r="V69" s="1654"/>
      <c r="W69" s="1654"/>
      <c r="X69" s="1654"/>
      <c r="Y69" s="1654"/>
      <c r="Z69" s="1654"/>
      <c r="AA69" s="268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7"/>
      <c r="AY69" s="237"/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7"/>
      <c r="BK69" s="237"/>
      <c r="BL69" s="237"/>
      <c r="BM69" s="237"/>
      <c r="BN69" s="237"/>
      <c r="BO69" s="237"/>
      <c r="BP69" s="237"/>
      <c r="BQ69" s="237"/>
      <c r="BR69" s="237"/>
      <c r="BS69" s="237"/>
      <c r="BT69" s="237"/>
      <c r="BU69" s="237"/>
      <c r="BV69" s="237"/>
      <c r="BW69" s="237"/>
      <c r="BX69" s="237"/>
      <c r="BY69" s="237"/>
      <c r="BZ69" s="237"/>
      <c r="CA69" s="237"/>
      <c r="CB69" s="1441">
        <v>1.5</v>
      </c>
      <c r="CC69" s="1441">
        <v>3.3</v>
      </c>
      <c r="CD69" s="1441">
        <v>2</v>
      </c>
      <c r="CE69" s="1444">
        <v>-0.5</v>
      </c>
      <c r="CF69" s="1441">
        <v>1.4</v>
      </c>
      <c r="CG69" s="1441">
        <v>3.2</v>
      </c>
      <c r="CH69" s="1441">
        <v>8.1</v>
      </c>
      <c r="CI69" s="1441">
        <v>16.5</v>
      </c>
      <c r="CJ69" s="1441">
        <v>0</v>
      </c>
      <c r="CK69" s="1441">
        <v>0</v>
      </c>
      <c r="CL69" s="1441">
        <v>0</v>
      </c>
      <c r="CM69" s="1441">
        <v>21</v>
      </c>
      <c r="CN69" s="1441">
        <v>14.3</v>
      </c>
      <c r="CO69" s="1441">
        <v>15.2</v>
      </c>
      <c r="CP69" s="1441">
        <v>0</v>
      </c>
      <c r="CQ69" s="1441">
        <v>20.399999999999999</v>
      </c>
      <c r="CR69" s="1441"/>
      <c r="CS69" s="237"/>
      <c r="CT69" s="237"/>
      <c r="CU69" s="237"/>
      <c r="CV69" s="237"/>
      <c r="CW69" s="237"/>
      <c r="CX69" s="237"/>
      <c r="CY69" s="237"/>
      <c r="CZ69" s="237"/>
      <c r="DA69" s="237"/>
      <c r="DB69" s="237"/>
      <c r="DC69" s="237"/>
      <c r="DD69" s="237"/>
      <c r="DE69" s="237"/>
      <c r="DF69" s="237"/>
      <c r="DG69" s="237"/>
      <c r="DH69" s="237"/>
      <c r="DI69" s="237"/>
      <c r="DJ69" s="237"/>
      <c r="DK69" s="237"/>
      <c r="DL69" s="237"/>
      <c r="DM69" s="237"/>
      <c r="DN69" s="237"/>
      <c r="DO69" s="237"/>
    </row>
    <row r="70" spans="2:119" s="269" customFormat="1" outlineLevel="1">
      <c r="B70" s="1318"/>
      <c r="C70" s="244" t="s">
        <v>607</v>
      </c>
      <c r="D70" s="267"/>
      <c r="E70" s="236"/>
      <c r="F70" s="236"/>
      <c r="G70" s="236"/>
      <c r="H70" s="236"/>
      <c r="I70" s="236"/>
      <c r="J70" s="236"/>
      <c r="K70" s="236"/>
      <c r="L70" s="236"/>
      <c r="M70" s="236"/>
      <c r="N70" s="245"/>
      <c r="O70" s="245"/>
      <c r="P70" s="245">
        <v>8.5</v>
      </c>
      <c r="Q70" s="245">
        <v>2.8</v>
      </c>
      <c r="R70" s="245">
        <v>9.1</v>
      </c>
      <c r="S70" s="245">
        <v>12.6</v>
      </c>
      <c r="T70" s="270">
        <v>30.8</v>
      </c>
      <c r="U70" s="1654"/>
      <c r="V70" s="1654"/>
      <c r="W70" s="1654"/>
      <c r="X70" s="1654"/>
      <c r="Y70" s="1654"/>
      <c r="Z70" s="1654"/>
      <c r="AA70" s="268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7"/>
      <c r="AY70" s="237"/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1441">
        <v>1.3</v>
      </c>
      <c r="CC70" s="1441">
        <v>0</v>
      </c>
      <c r="CD70" s="1441">
        <v>0.3</v>
      </c>
      <c r="CE70" s="1444">
        <v>1.1999999999999997</v>
      </c>
      <c r="CF70" s="1441">
        <v>1.1000000000000001</v>
      </c>
      <c r="CG70" s="1441">
        <v>0</v>
      </c>
      <c r="CH70" s="1441">
        <v>2.9</v>
      </c>
      <c r="CI70" s="1441">
        <v>5.0999999999999996</v>
      </c>
      <c r="CJ70" s="1441">
        <v>3.3</v>
      </c>
      <c r="CK70" s="1441">
        <v>2.1</v>
      </c>
      <c r="CL70" s="1441">
        <v>3</v>
      </c>
      <c r="CM70" s="1441">
        <v>4.1999999999999993</v>
      </c>
      <c r="CN70" s="1441">
        <v>5</v>
      </c>
      <c r="CO70" s="1441">
        <v>6.5</v>
      </c>
      <c r="CP70" s="1441">
        <v>0</v>
      </c>
      <c r="CQ70" s="1441">
        <v>19.3</v>
      </c>
      <c r="CR70" s="1441">
        <v>22</v>
      </c>
      <c r="CS70" s="237"/>
      <c r="CT70" s="237"/>
      <c r="CU70" s="237"/>
      <c r="CV70" s="237"/>
      <c r="CW70" s="237"/>
      <c r="CX70" s="237"/>
      <c r="CY70" s="237"/>
      <c r="CZ70" s="237"/>
      <c r="DA70" s="237"/>
      <c r="DB70" s="237"/>
      <c r="DC70" s="237"/>
      <c r="DD70" s="237"/>
      <c r="DE70" s="237"/>
      <c r="DF70" s="237"/>
      <c r="DG70" s="237"/>
      <c r="DH70" s="237"/>
      <c r="DI70" s="237"/>
      <c r="DJ70" s="237"/>
      <c r="DK70" s="237"/>
      <c r="DL70" s="237"/>
      <c r="DM70" s="237"/>
      <c r="DN70" s="237"/>
      <c r="DO70" s="237"/>
    </row>
    <row r="71" spans="2:119" s="269" customFormat="1" outlineLevel="1">
      <c r="B71" s="1318"/>
      <c r="C71" s="244" t="s">
        <v>605</v>
      </c>
      <c r="D71" s="267"/>
      <c r="E71" s="236"/>
      <c r="F71" s="236"/>
      <c r="G71" s="236"/>
      <c r="H71" s="236"/>
      <c r="I71" s="236"/>
      <c r="J71" s="236"/>
      <c r="K71" s="236"/>
      <c r="L71" s="236"/>
      <c r="M71" s="236"/>
      <c r="N71" s="245"/>
      <c r="O71" s="245"/>
      <c r="P71" s="245">
        <v>1.7020000000000124</v>
      </c>
      <c r="Q71" s="245">
        <v>4.0259999999999811</v>
      </c>
      <c r="R71" s="245">
        <v>7.3000000000000203</v>
      </c>
      <c r="S71" s="245">
        <v>14.967000000000036</v>
      </c>
      <c r="T71" s="270">
        <v>23.253999999999916</v>
      </c>
      <c r="U71" s="1654"/>
      <c r="V71" s="1654"/>
      <c r="W71" s="1654"/>
      <c r="X71" s="1654"/>
      <c r="Y71" s="1654"/>
      <c r="Z71" s="1654"/>
      <c r="AA71" s="268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7"/>
      <c r="BW71" s="237"/>
      <c r="BX71" s="237"/>
      <c r="BY71" s="237"/>
      <c r="BZ71" s="237"/>
      <c r="CA71" s="237"/>
      <c r="CB71" s="1441">
        <v>0.39400000000000079</v>
      </c>
      <c r="CC71" s="1441">
        <v>0.33199999999999663</v>
      </c>
      <c r="CD71" s="1441">
        <v>0.49799999999999894</v>
      </c>
      <c r="CE71" s="1441">
        <v>2.802</v>
      </c>
      <c r="CF71" s="1441">
        <v>7.5729999999999986</v>
      </c>
      <c r="CG71" s="1441">
        <v>7.9530000000000047</v>
      </c>
      <c r="CH71" s="1441">
        <v>2.116999999999996</v>
      </c>
      <c r="CI71" s="1441">
        <v>-10.342999999999995</v>
      </c>
      <c r="CJ71" s="1441">
        <v>3.5660000000000034</v>
      </c>
      <c r="CK71" s="1441">
        <v>3.3310000000000026</v>
      </c>
      <c r="CL71" s="1441">
        <v>9.4010000000000105</v>
      </c>
      <c r="CM71" s="1441">
        <v>-1.3309999999999924</v>
      </c>
      <c r="CN71" s="1441">
        <v>6.3999999999999986</v>
      </c>
      <c r="CO71" s="1441">
        <v>11.431000000000004</v>
      </c>
      <c r="CP71" s="1441">
        <v>16.574999999999989</v>
      </c>
      <c r="CQ71" s="1441">
        <v>-11.152000000000012</v>
      </c>
      <c r="CR71" s="1441">
        <v>15.965000000000003</v>
      </c>
      <c r="CS71" s="237"/>
      <c r="CT71" s="237"/>
      <c r="CU71" s="237"/>
      <c r="CV71" s="237"/>
      <c r="CW71" s="237"/>
      <c r="CX71" s="237"/>
      <c r="CY71" s="237"/>
      <c r="CZ71" s="237"/>
      <c r="DA71" s="237"/>
      <c r="DB71" s="237"/>
      <c r="DC71" s="237"/>
      <c r="DD71" s="237"/>
      <c r="DE71" s="237"/>
      <c r="DF71" s="237"/>
      <c r="DG71" s="237"/>
      <c r="DH71" s="237"/>
      <c r="DI71" s="237"/>
      <c r="DJ71" s="237"/>
      <c r="DK71" s="237"/>
      <c r="DL71" s="237"/>
      <c r="DM71" s="237"/>
      <c r="DN71" s="237"/>
      <c r="DO71" s="237"/>
    </row>
    <row r="72" spans="2:119" s="269" customFormat="1">
      <c r="B72" s="1318"/>
      <c r="C72" s="266"/>
      <c r="D72" s="267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7"/>
      <c r="Q72" s="237"/>
      <c r="R72" s="238"/>
      <c r="S72" s="237"/>
      <c r="T72" s="237"/>
      <c r="U72" s="1654"/>
      <c r="V72" s="1654"/>
      <c r="W72" s="1654"/>
      <c r="X72" s="1654"/>
      <c r="Y72" s="1654"/>
      <c r="Z72" s="1654"/>
      <c r="AA72" s="268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  <c r="AV72" s="237"/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  <c r="BS72" s="237"/>
      <c r="BT72" s="237"/>
      <c r="BU72" s="237"/>
      <c r="BV72" s="237"/>
      <c r="BW72" s="237"/>
      <c r="BX72" s="237"/>
      <c r="BY72" s="237"/>
      <c r="BZ72" s="237"/>
      <c r="CA72" s="237"/>
      <c r="CB72" s="237"/>
      <c r="CC72" s="237"/>
      <c r="CD72" s="237"/>
      <c r="CE72" s="237"/>
      <c r="CF72" s="237"/>
      <c r="CG72" s="237"/>
      <c r="CH72" s="237"/>
      <c r="CI72" s="237"/>
      <c r="CJ72" s="237"/>
      <c r="CK72" s="237"/>
      <c r="CL72" s="237"/>
      <c r="CM72" s="237"/>
      <c r="CN72" s="237"/>
      <c r="CO72" s="237"/>
      <c r="CP72" s="237"/>
      <c r="CQ72" s="237"/>
      <c r="CR72" s="237"/>
      <c r="CS72" s="237"/>
      <c r="CT72" s="237"/>
      <c r="CU72" s="237"/>
      <c r="CV72" s="237"/>
      <c r="CW72" s="237"/>
      <c r="CX72" s="237"/>
      <c r="CY72" s="237"/>
      <c r="CZ72" s="237"/>
      <c r="DA72" s="237"/>
      <c r="DB72" s="237"/>
      <c r="DC72" s="237"/>
      <c r="DD72" s="237"/>
      <c r="DE72" s="237"/>
      <c r="DF72" s="237"/>
      <c r="DG72" s="237"/>
      <c r="DH72" s="237"/>
      <c r="DI72" s="237"/>
      <c r="DJ72" s="237"/>
      <c r="DK72" s="237"/>
      <c r="DL72" s="237"/>
      <c r="DM72" s="237"/>
      <c r="DN72" s="237"/>
      <c r="DO72" s="237"/>
    </row>
    <row r="73" spans="2:119" s="182" customFormat="1">
      <c r="B73" s="1323"/>
      <c r="C73" s="262" t="s">
        <v>89</v>
      </c>
      <c r="D73" s="263"/>
      <c r="E73" s="263"/>
      <c r="F73" s="264">
        <v>-27.598682000000004</v>
      </c>
      <c r="G73" s="264">
        <v>-39.975492000000003</v>
      </c>
      <c r="H73" s="264">
        <v>-42.861592999999999</v>
      </c>
      <c r="I73" s="264">
        <v>-48.883169000000002</v>
      </c>
      <c r="J73" s="264">
        <v>-64.968753300000003</v>
      </c>
      <c r="K73" s="264">
        <v>-72.002955</v>
      </c>
      <c r="L73" s="264">
        <v>-90.484296000000001</v>
      </c>
      <c r="M73" s="264">
        <v>-111.62730500000001</v>
      </c>
      <c r="N73" s="180">
        <v>-128.60900000000001</v>
      </c>
      <c r="O73" s="180">
        <v>-156.29700000000003</v>
      </c>
      <c r="P73" s="180">
        <v>-325.35899999999998</v>
      </c>
      <c r="Q73" s="180">
        <v>-482.41700000000003</v>
      </c>
      <c r="R73" s="180">
        <v>-834.02199999999993</v>
      </c>
      <c r="S73" s="180">
        <v>-902.55399999999997</v>
      </c>
      <c r="T73" s="180">
        <v>-1509.4930000000002</v>
      </c>
      <c r="U73" s="1649">
        <v>-2540.2192185540043</v>
      </c>
      <c r="V73" s="1649">
        <v>-2642.1292432299078</v>
      </c>
      <c r="W73" s="1649">
        <v>-2725.7281559648286</v>
      </c>
      <c r="X73" s="1649">
        <v>-2794.2934706629126</v>
      </c>
      <c r="Y73" s="1649">
        <v>-3391.1998239886043</v>
      </c>
      <c r="Z73" s="1649">
        <v>-2805.0875903208962</v>
      </c>
      <c r="AA73" s="209"/>
      <c r="AB73" s="249"/>
      <c r="AC73" s="249"/>
      <c r="AD73" s="249"/>
      <c r="AE73" s="249"/>
      <c r="AF73" s="249"/>
      <c r="AG73" s="249"/>
      <c r="AH73" s="249"/>
      <c r="AI73" s="249"/>
      <c r="AJ73" s="250">
        <v>-6.3163970000000003</v>
      </c>
      <c r="AK73" s="250">
        <v>-6.3301280000000002</v>
      </c>
      <c r="AL73" s="250">
        <v>-6.9824760000000001</v>
      </c>
      <c r="AM73" s="250">
        <v>-7.9696809999999996</v>
      </c>
      <c r="AN73" s="250">
        <v>-9.2146589999999993</v>
      </c>
      <c r="AO73" s="250">
        <v>-10.265389000000001</v>
      </c>
      <c r="AP73" s="250">
        <v>-11.425167999999999</v>
      </c>
      <c r="AQ73" s="250">
        <v>-9.0702759999999998</v>
      </c>
      <c r="AR73" s="250">
        <v>-10.216177</v>
      </c>
      <c r="AS73" s="250">
        <v>-10.077284000000001</v>
      </c>
      <c r="AT73" s="250">
        <v>-11.048799000000001</v>
      </c>
      <c r="AU73" s="250">
        <v>-11.519333</v>
      </c>
      <c r="AV73" s="250">
        <v>-11.108801</v>
      </c>
      <c r="AW73" s="250">
        <v>-11.473145000000001</v>
      </c>
      <c r="AX73" s="250">
        <v>-12.281672</v>
      </c>
      <c r="AY73" s="250">
        <v>-14.019551</v>
      </c>
      <c r="AZ73" s="250">
        <v>-13.228942</v>
      </c>
      <c r="BA73" s="250">
        <v>-15.636412999999999</v>
      </c>
      <c r="BB73" s="250">
        <v>-16.701982000000001</v>
      </c>
      <c r="BC73" s="250">
        <v>-19.401416300000001</v>
      </c>
      <c r="BD73" s="250">
        <v>-17.427679000000001</v>
      </c>
      <c r="BE73" s="250">
        <v>-16.805361999999999</v>
      </c>
      <c r="BF73" s="250">
        <v>-18.587485999999998</v>
      </c>
      <c r="BG73" s="250">
        <v>-19.182428000000002</v>
      </c>
      <c r="BH73" s="250">
        <v>-22.337937</v>
      </c>
      <c r="BI73" s="250">
        <v>-20.823546</v>
      </c>
      <c r="BJ73" s="250">
        <v>-24.175447999999999</v>
      </c>
      <c r="BK73" s="250">
        <v>-23.147365000000001</v>
      </c>
      <c r="BL73" s="250">
        <v>-22.351958</v>
      </c>
      <c r="BM73" s="250">
        <v>-26.469194000000002</v>
      </c>
      <c r="BN73" s="250">
        <v>-29.406148999999999</v>
      </c>
      <c r="BO73" s="250">
        <v>-33.400004000000003</v>
      </c>
      <c r="BP73" s="250">
        <v>-26.202000000000002</v>
      </c>
      <c r="BQ73" s="250">
        <v>-29.114999999999998</v>
      </c>
      <c r="BR73" s="250">
        <v>-31.125</v>
      </c>
      <c r="BS73" s="250">
        <v>-42.167000000000002</v>
      </c>
      <c r="BT73" s="250">
        <v>-32.683</v>
      </c>
      <c r="BU73" s="250">
        <v>-35.337000000000003</v>
      </c>
      <c r="BV73" s="250">
        <v>-39.722999999999999</v>
      </c>
      <c r="BW73" s="250">
        <v>-48.554000000000002</v>
      </c>
      <c r="BX73" s="250">
        <v>-46.930999999999997</v>
      </c>
      <c r="BY73" s="250">
        <v>-76.855999999999995</v>
      </c>
      <c r="BZ73" s="250">
        <v>-84.138999999999996</v>
      </c>
      <c r="CA73" s="250">
        <v>-117.43300000000001</v>
      </c>
      <c r="CB73" s="250">
        <v>-110.723</v>
      </c>
      <c r="CC73" s="250">
        <v>-121.21599999999999</v>
      </c>
      <c r="CD73" s="250">
        <v>-110.443</v>
      </c>
      <c r="CE73" s="250">
        <v>-140.035</v>
      </c>
      <c r="CF73" s="250">
        <v>-130.67599999999999</v>
      </c>
      <c r="CG73" s="250">
        <v>-180.69200000000001</v>
      </c>
      <c r="CH73" s="250">
        <v>-252.90299999999999</v>
      </c>
      <c r="CI73" s="250">
        <v>-269.75099999999998</v>
      </c>
      <c r="CJ73" s="250">
        <v>-206.50700000000001</v>
      </c>
      <c r="CK73" s="250">
        <v>-184.07599999999999</v>
      </c>
      <c r="CL73" s="250">
        <v>-229.62100000000001</v>
      </c>
      <c r="CM73" s="250">
        <v>-282.35000000000002</v>
      </c>
      <c r="CN73" s="250">
        <v>-288.15899999999999</v>
      </c>
      <c r="CO73" s="250">
        <v>-333.10700000000003</v>
      </c>
      <c r="CP73" s="250">
        <v>-385.52300000000002</v>
      </c>
      <c r="CQ73" s="250">
        <v>-502.70400000000001</v>
      </c>
      <c r="CR73" s="250">
        <v>-541</v>
      </c>
      <c r="CS73" s="208">
        <v>-605.1494789479716</v>
      </c>
      <c r="CT73" s="208">
        <v>-661.03945495156427</v>
      </c>
      <c r="CU73" s="208">
        <v>-733.03028465446857</v>
      </c>
      <c r="CV73" s="208">
        <v>-619.10297630740934</v>
      </c>
      <c r="CW73" s="208">
        <v>-581.87447931124188</v>
      </c>
      <c r="CX73" s="208">
        <v>-662.98334412994905</v>
      </c>
      <c r="CY73" s="208">
        <v>-778.16844348130758</v>
      </c>
      <c r="CZ73" s="208">
        <v>-635.0682644838663</v>
      </c>
      <c r="DA73" s="208">
        <v>-608.42493173196112</v>
      </c>
      <c r="DB73" s="208">
        <v>-686.3189697435314</v>
      </c>
      <c r="DC73" s="208">
        <v>-795.91599000546955</v>
      </c>
      <c r="DD73" s="208">
        <v>-603.58355101813231</v>
      </c>
      <c r="DE73" s="208">
        <v>-613.92096023671161</v>
      </c>
      <c r="DF73" s="208">
        <v>-702.35518399212094</v>
      </c>
      <c r="DG73" s="208">
        <v>-874.43377541594793</v>
      </c>
      <c r="DH73" s="208">
        <v>-667.71308634206446</v>
      </c>
      <c r="DI73" s="208">
        <v>-727.6121207043949</v>
      </c>
      <c r="DJ73" s="208">
        <v>-891.74538194043919</v>
      </c>
      <c r="DK73" s="208">
        <v>-1104.1292350017056</v>
      </c>
      <c r="DL73" s="208">
        <v>-582.33653742636739</v>
      </c>
      <c r="DM73" s="208">
        <v>-589.48276478033176</v>
      </c>
      <c r="DN73" s="208">
        <v>-703.4528625141736</v>
      </c>
      <c r="DO73" s="208">
        <v>-929.81542560002322</v>
      </c>
    </row>
    <row r="74" spans="2:119" s="150" customFormat="1">
      <c r="B74" s="1318"/>
      <c r="C74" s="233" t="s">
        <v>680</v>
      </c>
      <c r="D74" s="234"/>
      <c r="E74" s="234"/>
      <c r="F74" s="234">
        <v>0.32420848442199585</v>
      </c>
      <c r="G74" s="234">
        <v>0.2917437427484601</v>
      </c>
      <c r="H74" s="234">
        <v>0.24797902666485092</v>
      </c>
      <c r="I74" s="234">
        <v>0.22556356480914902</v>
      </c>
      <c r="J74" s="234">
        <v>0.21733650061280732</v>
      </c>
      <c r="K74" s="234">
        <v>0.19272662491012416</v>
      </c>
      <c r="L74" s="234">
        <v>0.19146276210529797</v>
      </c>
      <c r="M74" s="234">
        <v>0.20057517357264368</v>
      </c>
      <c r="N74" s="234">
        <v>0.19732963864812575</v>
      </c>
      <c r="O74" s="234">
        <v>0.18509917147878488</v>
      </c>
      <c r="P74" s="234">
        <v>0.26739366803667713</v>
      </c>
      <c r="Q74" s="234">
        <v>0.33509255355283529</v>
      </c>
      <c r="R74" s="234">
        <v>0.36320032887488385</v>
      </c>
      <c r="S74" s="234">
        <v>0.22714532530172027</v>
      </c>
      <c r="T74" s="234">
        <v>0.21352463833964058</v>
      </c>
      <c r="U74" s="1653">
        <v>0.23600303279875159</v>
      </c>
      <c r="V74" s="1653">
        <v>0.20028615352832471</v>
      </c>
      <c r="W74" s="1653">
        <v>0.16825773124290458</v>
      </c>
      <c r="X74" s="1653">
        <v>0.14699731554317438</v>
      </c>
      <c r="Y74" s="1653">
        <v>0.15246525909197209</v>
      </c>
      <c r="Z74" s="1653">
        <v>0.14729826999014706</v>
      </c>
      <c r="AB74" s="202"/>
      <c r="AC74" s="202"/>
      <c r="AD74" s="202"/>
      <c r="AE74" s="202"/>
      <c r="AF74" s="202"/>
      <c r="AG74" s="204"/>
      <c r="AH74" s="204"/>
      <c r="AI74" s="204"/>
      <c r="AJ74" s="234">
        <v>0.38375768112652409</v>
      </c>
      <c r="AK74" s="234">
        <v>0.33363368542131444</v>
      </c>
      <c r="AL74" s="234">
        <v>0.30624720122209831</v>
      </c>
      <c r="AM74" s="234">
        <v>0.29634132837472843</v>
      </c>
      <c r="AN74" s="234">
        <v>0.31950158681836416</v>
      </c>
      <c r="AO74" s="234">
        <v>0.29779344147056175</v>
      </c>
      <c r="AP74" s="234">
        <v>0.28378006779474435</v>
      </c>
      <c r="AQ74" s="234">
        <v>0.27116133850850077</v>
      </c>
      <c r="AR74" s="234">
        <v>0.31607012712289806</v>
      </c>
      <c r="AS74" s="234">
        <v>0.24637752486143705</v>
      </c>
      <c r="AT74" s="234">
        <v>0.21835883580626728</v>
      </c>
      <c r="AU74" s="234">
        <v>0.23499229562117049</v>
      </c>
      <c r="AV74" s="234">
        <v>0.2418227970732757</v>
      </c>
      <c r="AW74" s="234">
        <v>0.21849309995779689</v>
      </c>
      <c r="AX74" s="234">
        <v>0.21950615764995102</v>
      </c>
      <c r="AY74" s="234">
        <v>0.22497430886023898</v>
      </c>
      <c r="AZ74" s="234">
        <v>0.21524590728345619</v>
      </c>
      <c r="BA74" s="234">
        <v>0.22537947100355502</v>
      </c>
      <c r="BB74" s="234">
        <v>0.20461058137007254</v>
      </c>
      <c r="BC74" s="234">
        <v>0.22438292694094383</v>
      </c>
      <c r="BD74" s="234">
        <v>0.20812646593151338</v>
      </c>
      <c r="BE74" s="234">
        <v>0.18915572058678676</v>
      </c>
      <c r="BF74" s="234">
        <v>0.19109798058091443</v>
      </c>
      <c r="BG74" s="234">
        <v>0.1848825948949081</v>
      </c>
      <c r="BH74" s="234">
        <v>0.21745217389365881</v>
      </c>
      <c r="BI74" s="234">
        <v>0.1856205641832927</v>
      </c>
      <c r="BJ74" s="234">
        <v>0.19645982142795468</v>
      </c>
      <c r="BK74" s="234">
        <v>0.17193296887367099</v>
      </c>
      <c r="BL74" s="234">
        <v>0.19372082476518782</v>
      </c>
      <c r="BM74" s="234">
        <v>0.20075363556223147</v>
      </c>
      <c r="BN74" s="234">
        <v>0.19877763796026621</v>
      </c>
      <c r="BO74" s="234">
        <v>0.20697822926403112</v>
      </c>
      <c r="BP74" s="234">
        <v>0.17696879643387817</v>
      </c>
      <c r="BQ74" s="234">
        <v>0.18867374314708971</v>
      </c>
      <c r="BR74" s="234">
        <v>0.18456365889670959</v>
      </c>
      <c r="BS74" s="234">
        <v>0.23331230772635728</v>
      </c>
      <c r="BT74" s="234">
        <v>0.20733997335532578</v>
      </c>
      <c r="BU74" s="234">
        <v>0.17700006010699046</v>
      </c>
      <c r="BV74" s="234">
        <v>0.1720750107213869</v>
      </c>
      <c r="BW74" s="234">
        <v>0.18946054043507954</v>
      </c>
      <c r="BX74" s="234">
        <v>0.17394736842105263</v>
      </c>
      <c r="BY74" s="234">
        <v>0.27071504050722084</v>
      </c>
      <c r="BZ74" s="234">
        <v>0.27586557377049181</v>
      </c>
      <c r="CA74" s="234">
        <v>0.32795277019875502</v>
      </c>
      <c r="CB74" s="234">
        <v>0.3449572553711181</v>
      </c>
      <c r="CC74" s="234">
        <v>0.36143206003989536</v>
      </c>
      <c r="CD74" s="234">
        <v>0.31086098046335153</v>
      </c>
      <c r="CE74" s="234">
        <v>0.32717005553491785</v>
      </c>
      <c r="CF74" s="234">
        <v>0.27582160119889398</v>
      </c>
      <c r="CG74" s="234">
        <v>0.3313978013432568</v>
      </c>
      <c r="CH74" s="234">
        <v>0.41938639970416119</v>
      </c>
      <c r="CI74" s="234">
        <v>0.40006317934480351</v>
      </c>
      <c r="CJ74" s="234">
        <v>0.31668432780087441</v>
      </c>
      <c r="CK74" s="234">
        <v>0.20956568367053025</v>
      </c>
      <c r="CL74" s="234">
        <v>0.20580872473897577</v>
      </c>
      <c r="CM74" s="234">
        <v>0.21272443991730605</v>
      </c>
      <c r="CN74" s="234">
        <v>0.20904703211816827</v>
      </c>
      <c r="CO74" s="234">
        <v>0.19562883570694467</v>
      </c>
      <c r="CP74" s="234">
        <v>0.20755475780800797</v>
      </c>
      <c r="CQ74" s="234">
        <v>0.23592642270432324</v>
      </c>
      <c r="CR74" s="234">
        <v>0.24065836298932383</v>
      </c>
      <c r="CS74" s="234">
        <v>0.23239932291050408</v>
      </c>
      <c r="CT74" s="234">
        <v>0.23339033322667632</v>
      </c>
      <c r="CU74" s="234">
        <v>0.23805503841504533</v>
      </c>
      <c r="CV74" s="234">
        <v>0.22474839108604427</v>
      </c>
      <c r="CW74" s="234">
        <v>0.18692786622460278</v>
      </c>
      <c r="CX74" s="234">
        <v>0.1898038959541565</v>
      </c>
      <c r="CY74" s="234">
        <v>0.20310806973550719</v>
      </c>
      <c r="CZ74" s="234">
        <v>0.19236930316659634</v>
      </c>
      <c r="DA74" s="234">
        <v>0.15671114054359164</v>
      </c>
      <c r="DB74" s="234">
        <v>0.15802161887142452</v>
      </c>
      <c r="DC74" s="234">
        <v>0.1703308448712712</v>
      </c>
      <c r="DD74" s="234">
        <v>0.16065571236309228</v>
      </c>
      <c r="DE74" s="234">
        <v>0.13267744522109506</v>
      </c>
      <c r="DF74" s="234">
        <v>0.13485374421967136</v>
      </c>
      <c r="DG74" s="234">
        <v>0.16143282976530177</v>
      </c>
      <c r="DH74" s="234">
        <v>0.15470214020726131</v>
      </c>
      <c r="DI74" s="234">
        <v>0.13445494277430334</v>
      </c>
      <c r="DJ74" s="234">
        <v>0.14642449940281638</v>
      </c>
      <c r="DK74" s="234">
        <v>0.17185917562212336</v>
      </c>
      <c r="DL74" s="234">
        <v>0.14420847030465328</v>
      </c>
      <c r="DM74" s="234">
        <v>0.12879180631314951</v>
      </c>
      <c r="DN74" s="234">
        <v>0.14035121781401844</v>
      </c>
      <c r="DO74" s="234">
        <v>0.17166920913652786</v>
      </c>
    </row>
    <row r="75" spans="2:119" s="240" customFormat="1">
      <c r="B75" s="1318"/>
      <c r="C75" s="235" t="s">
        <v>506</v>
      </c>
      <c r="D75" s="225"/>
      <c r="E75" s="236"/>
      <c r="F75" s="237"/>
      <c r="G75" s="237">
        <v>-324.64741673535747</v>
      </c>
      <c r="H75" s="237">
        <v>-437.64716083609181</v>
      </c>
      <c r="I75" s="237">
        <v>-224.15461855701895</v>
      </c>
      <c r="J75" s="237">
        <v>-82.270641963416992</v>
      </c>
      <c r="K75" s="237">
        <v>-246.09875702683166</v>
      </c>
      <c r="L75" s="237">
        <v>-12.638628048261824</v>
      </c>
      <c r="M75" s="237">
        <v>91.124114673457044</v>
      </c>
      <c r="N75" s="237">
        <v>-32.455349245179285</v>
      </c>
      <c r="O75" s="237">
        <v>-122.30467169340869</v>
      </c>
      <c r="P75" s="237">
        <v>822.94496557892251</v>
      </c>
      <c r="Q75" s="237">
        <v>676.98885516158157</v>
      </c>
      <c r="R75" s="238">
        <v>281.07775322048553</v>
      </c>
      <c r="S75" s="238">
        <v>-1360.5500357316357</v>
      </c>
      <c r="T75" s="238">
        <v>-136.20686962079688</v>
      </c>
      <c r="U75" s="1654">
        <v>224.78394459111013</v>
      </c>
      <c r="V75" s="1654">
        <v>-357.16879270426881</v>
      </c>
      <c r="W75" s="1654">
        <v>-320.28422285420135</v>
      </c>
      <c r="X75" s="1654">
        <v>-212.60415699730194</v>
      </c>
      <c r="Y75" s="1654">
        <v>54.679435487977045</v>
      </c>
      <c r="Z75" s="1654">
        <v>3.0095444697267326</v>
      </c>
      <c r="AA75" s="239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>
        <v>-642.56094308159925</v>
      </c>
      <c r="AO75" s="237">
        <v>-358.40243950752694</v>
      </c>
      <c r="AP75" s="237">
        <v>-224.67133427353957</v>
      </c>
      <c r="AQ75" s="237">
        <v>-251.79989866227658</v>
      </c>
      <c r="AR75" s="237">
        <v>-34.314596954660992</v>
      </c>
      <c r="AS75" s="237">
        <v>-514.15916609124702</v>
      </c>
      <c r="AT75" s="237">
        <v>-654.21231988477075</v>
      </c>
      <c r="AU75" s="237">
        <v>-361.69042887330278</v>
      </c>
      <c r="AV75" s="237">
        <v>-742.4733004962236</v>
      </c>
      <c r="AW75" s="237">
        <v>-278.84424903640155</v>
      </c>
      <c r="AX75" s="237">
        <v>11.473218436837406</v>
      </c>
      <c r="AY75" s="237">
        <v>-100.17986760931518</v>
      </c>
      <c r="AZ75" s="237">
        <v>-265.76889789819506</v>
      </c>
      <c r="BA75" s="237">
        <v>68.86371045758122</v>
      </c>
      <c r="BB75" s="237">
        <v>-148.95576279878475</v>
      </c>
      <c r="BC75" s="237">
        <v>-5.9138191929514194</v>
      </c>
      <c r="BD75" s="237">
        <v>-71.194413519428124</v>
      </c>
      <c r="BE75" s="237">
        <v>-362.23750416768257</v>
      </c>
      <c r="BF75" s="237">
        <v>-135.12600789158114</v>
      </c>
      <c r="BG75" s="237">
        <v>-395.00332046035732</v>
      </c>
      <c r="BH75" s="237">
        <v>93.257079621454352</v>
      </c>
      <c r="BI75" s="237">
        <v>-35.351564034940552</v>
      </c>
      <c r="BJ75" s="237">
        <v>53.6184084704025</v>
      </c>
      <c r="BK75" s="237">
        <v>-129.49626021237114</v>
      </c>
      <c r="BL75" s="237">
        <v>-237.31349128470995</v>
      </c>
      <c r="BM75" s="237">
        <v>151.33071378938766</v>
      </c>
      <c r="BN75" s="237">
        <v>23.178165323115284</v>
      </c>
      <c r="BO75" s="237">
        <v>350.4526039036013</v>
      </c>
      <c r="BP75" s="237">
        <v>-167.52028331309648</v>
      </c>
      <c r="BQ75" s="237">
        <v>-120.79892415141764</v>
      </c>
      <c r="BR75" s="237">
        <v>-142.13979063556619</v>
      </c>
      <c r="BS75" s="237">
        <v>263.34078462326158</v>
      </c>
      <c r="BT75" s="237">
        <v>303.71176921447613</v>
      </c>
      <c r="BU75" s="237">
        <v>-116.73683040099247</v>
      </c>
      <c r="BV75" s="237">
        <v>-124.88648175322692</v>
      </c>
      <c r="BW75" s="237">
        <v>-438.51767291277736</v>
      </c>
      <c r="BX75" s="237">
        <v>-333.92604934273152</v>
      </c>
      <c r="BY75" s="237">
        <v>937.14980400230377</v>
      </c>
      <c r="BZ75" s="237">
        <v>1037.9056304910491</v>
      </c>
      <c r="CA75" s="237">
        <v>1384.9222976367548</v>
      </c>
      <c r="CB75" s="237">
        <v>1710.0988695006547</v>
      </c>
      <c r="CC75" s="237">
        <v>907.17019532674522</v>
      </c>
      <c r="CD75" s="237">
        <v>349.95406692859723</v>
      </c>
      <c r="CE75" s="237">
        <v>-7.8271466383716959</v>
      </c>
      <c r="CF75" s="237">
        <v>-691.3565417222411</v>
      </c>
      <c r="CG75" s="237">
        <v>-300.34258696638562</v>
      </c>
      <c r="CH75" s="237">
        <v>1085.2541924080965</v>
      </c>
      <c r="CI75" s="237">
        <v>728.93123809885662</v>
      </c>
      <c r="CJ75" s="237">
        <v>408.62726601980427</v>
      </c>
      <c r="CK75" s="237">
        <v>-1218.3211767272655</v>
      </c>
      <c r="CL75" s="237">
        <v>-2135.7767496518541</v>
      </c>
      <c r="CM75" s="237">
        <v>-1873.3873942749747</v>
      </c>
      <c r="CN75" s="237">
        <v>-1076.3729568270614</v>
      </c>
      <c r="CO75" s="237">
        <v>-139.36847963585575</v>
      </c>
      <c r="CP75" s="237">
        <v>17.460330690322046</v>
      </c>
      <c r="CQ75" s="237">
        <v>232.01982787017184</v>
      </c>
      <c r="CR75" s="237">
        <v>316.11330871155559</v>
      </c>
      <c r="CS75" s="237">
        <v>367.70487203559412</v>
      </c>
      <c r="CT75" s="237">
        <v>258.3557541866835</v>
      </c>
      <c r="CU75" s="237">
        <v>21.286157107220927</v>
      </c>
      <c r="CV75" s="237">
        <v>-159.09971903279558</v>
      </c>
      <c r="CW75" s="237">
        <v>-454.71456685901302</v>
      </c>
      <c r="CX75" s="237">
        <v>-435.86437272519817</v>
      </c>
      <c r="CY75" s="237">
        <v>-349.46968679538145</v>
      </c>
      <c r="CZ75" s="237">
        <v>-323.79087919447937</v>
      </c>
      <c r="DA75" s="237">
        <v>-302.16725681011138</v>
      </c>
      <c r="DB75" s="237">
        <v>-317.82277082731986</v>
      </c>
      <c r="DC75" s="237">
        <v>-327.77224864235984</v>
      </c>
      <c r="DD75" s="237">
        <v>-317.13590803504053</v>
      </c>
      <c r="DE75" s="237">
        <v>-240.33695322496578</v>
      </c>
      <c r="DF75" s="237">
        <v>-231.67874651753155</v>
      </c>
      <c r="DG75" s="237">
        <v>-88.980151059694364</v>
      </c>
      <c r="DH75" s="237">
        <v>-59.535721558309774</v>
      </c>
      <c r="DI75" s="237">
        <v>17.774975532082738</v>
      </c>
      <c r="DJ75" s="237">
        <v>115.70755183145015</v>
      </c>
      <c r="DK75" s="237">
        <v>104.2634585682159</v>
      </c>
      <c r="DL75" s="237">
        <v>-104.93669902608028</v>
      </c>
      <c r="DM75" s="237">
        <v>-56.631364611538224</v>
      </c>
      <c r="DN75" s="237">
        <v>-60.732815887979406</v>
      </c>
      <c r="DO75" s="237">
        <v>-1.8996648559549412</v>
      </c>
    </row>
    <row r="76" spans="2:119" s="269" customFormat="1" outlineLevel="1">
      <c r="B76" s="1318"/>
      <c r="C76" s="235"/>
      <c r="D76" s="267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7"/>
      <c r="Q76" s="237"/>
      <c r="R76" s="238"/>
      <c r="S76" s="237"/>
      <c r="T76" s="237"/>
      <c r="U76" s="1654"/>
      <c r="V76" s="1654"/>
      <c r="W76" s="1654"/>
      <c r="X76" s="1654"/>
      <c r="Y76" s="1654"/>
      <c r="Z76" s="1654"/>
      <c r="AA76" s="268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  <c r="AV76" s="237"/>
      <c r="AW76" s="237"/>
      <c r="AX76" s="237"/>
      <c r="AY76" s="237"/>
      <c r="AZ76" s="237"/>
      <c r="BA76" s="237"/>
      <c r="BB76" s="237"/>
      <c r="BC76" s="237"/>
      <c r="BD76" s="237"/>
      <c r="BE76" s="237"/>
      <c r="BF76" s="237"/>
      <c r="BG76" s="237"/>
      <c r="BH76" s="237"/>
      <c r="BI76" s="237"/>
      <c r="BJ76" s="237"/>
      <c r="BK76" s="237"/>
      <c r="BL76" s="237"/>
      <c r="BM76" s="237"/>
      <c r="BN76" s="237"/>
      <c r="BO76" s="237"/>
      <c r="BP76" s="237"/>
      <c r="BQ76" s="237"/>
      <c r="BR76" s="237"/>
      <c r="BS76" s="237"/>
      <c r="BT76" s="237"/>
      <c r="BU76" s="237"/>
      <c r="BV76" s="237"/>
      <c r="BW76" s="237"/>
      <c r="BX76" s="237"/>
      <c r="BY76" s="237"/>
      <c r="BZ76" s="237"/>
      <c r="CA76" s="237"/>
      <c r="CB76" s="237"/>
      <c r="CC76" s="237"/>
      <c r="CD76" s="237"/>
      <c r="CE76" s="237"/>
      <c r="CF76" s="237"/>
      <c r="CG76" s="237"/>
      <c r="CH76" s="271"/>
      <c r="CI76" s="237"/>
      <c r="CJ76" s="237"/>
      <c r="CK76" s="237"/>
      <c r="CL76" s="237"/>
      <c r="CM76" s="237"/>
      <c r="CN76" s="237"/>
      <c r="CO76" s="237"/>
      <c r="CP76" s="237"/>
      <c r="CQ76" s="272"/>
      <c r="CR76" s="237"/>
      <c r="CS76" s="237"/>
      <c r="CT76" s="237"/>
      <c r="CU76" s="237"/>
      <c r="CV76" s="237"/>
      <c r="CW76" s="237"/>
      <c r="CX76" s="237"/>
      <c r="CY76" s="237"/>
      <c r="CZ76" s="237"/>
      <c r="DA76" s="237"/>
      <c r="DB76" s="237"/>
      <c r="DC76" s="237"/>
      <c r="DD76" s="237"/>
      <c r="DE76" s="237"/>
      <c r="DF76" s="237"/>
      <c r="DG76" s="237"/>
      <c r="DH76" s="237"/>
      <c r="DI76" s="237"/>
      <c r="DJ76" s="237"/>
      <c r="DK76" s="237"/>
      <c r="DL76" s="237"/>
      <c r="DM76" s="237"/>
      <c r="DN76" s="237"/>
      <c r="DO76" s="237"/>
    </row>
    <row r="77" spans="2:119" s="269" customFormat="1" outlineLevel="1">
      <c r="B77" s="1318"/>
      <c r="C77" s="233" t="s">
        <v>861</v>
      </c>
      <c r="D77" s="267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7"/>
      <c r="Q77" s="237"/>
      <c r="R77" s="238"/>
      <c r="S77" s="273">
        <v>-811.529</v>
      </c>
      <c r="T77" s="273">
        <v>-1075.3720000000001</v>
      </c>
      <c r="U77" s="1654"/>
      <c r="V77" s="1654"/>
      <c r="W77" s="1654"/>
      <c r="X77" s="1654"/>
      <c r="Y77" s="1654"/>
      <c r="Z77" s="1654"/>
      <c r="AA77" s="268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  <c r="AV77" s="237"/>
      <c r="AW77" s="237"/>
      <c r="AX77" s="237"/>
      <c r="AY77" s="237"/>
      <c r="AZ77" s="237"/>
      <c r="BA77" s="237"/>
      <c r="BB77" s="237"/>
      <c r="BC77" s="237"/>
      <c r="BD77" s="237"/>
      <c r="BE77" s="237"/>
      <c r="BF77" s="237"/>
      <c r="BG77" s="237"/>
      <c r="BH77" s="237"/>
      <c r="BI77" s="237"/>
      <c r="BJ77" s="237"/>
      <c r="BK77" s="237"/>
      <c r="BL77" s="237"/>
      <c r="BM77" s="237"/>
      <c r="BN77" s="237"/>
      <c r="BO77" s="237"/>
      <c r="BP77" s="237"/>
      <c r="BQ77" s="237"/>
      <c r="BR77" s="237"/>
      <c r="BS77" s="237"/>
      <c r="BT77" s="237"/>
      <c r="BU77" s="237"/>
      <c r="BV77" s="237"/>
      <c r="BW77" s="237"/>
      <c r="BX77" s="237"/>
      <c r="BY77" s="237"/>
      <c r="BZ77" s="237"/>
      <c r="CA77" s="237"/>
      <c r="CB77" s="237"/>
      <c r="CC77" s="237"/>
      <c r="CD77" s="237"/>
      <c r="CE77" s="237"/>
      <c r="CF77" s="237"/>
      <c r="CG77" s="237"/>
      <c r="CH77" s="271"/>
      <c r="CI77" s="237"/>
      <c r="CJ77" s="273">
        <v>-182.08799999999999</v>
      </c>
      <c r="CK77" s="273">
        <v>-173.881</v>
      </c>
      <c r="CL77" s="273">
        <v>-215.202</v>
      </c>
      <c r="CM77" s="273">
        <v>-240.358</v>
      </c>
      <c r="CN77" s="273">
        <v>-202.16199999999998</v>
      </c>
      <c r="CO77" s="273">
        <v>-252.07900000000001</v>
      </c>
      <c r="CP77" s="273">
        <v>-280.75600000000009</v>
      </c>
      <c r="CQ77" s="273">
        <v>-340.375</v>
      </c>
      <c r="CR77" s="237">
        <v>-288</v>
      </c>
      <c r="CS77" s="237">
        <v>-333.59842083043736</v>
      </c>
      <c r="CT77" s="237">
        <v>-362.86133867417311</v>
      </c>
      <c r="CU77" s="237">
        <v>-394.49428930142523</v>
      </c>
      <c r="CV77" s="237">
        <v>-344.82612822045292</v>
      </c>
      <c r="CW77" s="237">
        <v>-280.16994641558978</v>
      </c>
      <c r="CX77" s="237">
        <v>-333.85112642560136</v>
      </c>
      <c r="CY77" s="237">
        <v>-421.60854096826421</v>
      </c>
      <c r="CZ77" s="237">
        <v>-360.79141639690988</v>
      </c>
      <c r="DA77" s="237">
        <v>-314.55688021022206</v>
      </c>
      <c r="DB77" s="237">
        <v>-372.85971478700981</v>
      </c>
      <c r="DC77" s="237">
        <v>-462.86553161416532</v>
      </c>
      <c r="DD77" s="237">
        <v>-321.4702215572629</v>
      </c>
      <c r="DE77" s="237">
        <v>-286.35603880714649</v>
      </c>
      <c r="DF77" s="237">
        <v>-357.55000353994717</v>
      </c>
      <c r="DG77" s="237">
        <v>-512.38833594116545</v>
      </c>
      <c r="DH77" s="237">
        <v>-322.90790588989069</v>
      </c>
      <c r="DI77" s="237">
        <v>-367.13397750439503</v>
      </c>
      <c r="DJ77" s="237">
        <v>-515.59427599261323</v>
      </c>
      <c r="DK77" s="237">
        <v>-712.30516630605371</v>
      </c>
      <c r="DL77" s="237">
        <v>-582.33653742636739</v>
      </c>
      <c r="DM77" s="237">
        <v>-589.48276478033176</v>
      </c>
      <c r="DN77" s="237">
        <v>-703.4528625141736</v>
      </c>
      <c r="DO77" s="237">
        <v>-929.81542560002322</v>
      </c>
    </row>
    <row r="78" spans="2:119" s="269" customFormat="1" outlineLevel="1">
      <c r="B78" s="1318"/>
      <c r="C78" s="266" t="s">
        <v>677</v>
      </c>
      <c r="D78" s="267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7"/>
      <c r="Q78" s="237"/>
      <c r="R78" s="238"/>
      <c r="S78" s="272">
        <v>0.20423710791462865</v>
      </c>
      <c r="T78" s="272">
        <v>0.1521162518677304</v>
      </c>
      <c r="U78" s="1654"/>
      <c r="V78" s="1654"/>
      <c r="W78" s="1654"/>
      <c r="X78" s="1654"/>
      <c r="Y78" s="1654"/>
      <c r="Z78" s="1654"/>
      <c r="AA78" s="268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  <c r="AX78" s="237"/>
      <c r="AY78" s="237"/>
      <c r="AZ78" s="237"/>
      <c r="BA78" s="237"/>
      <c r="BB78" s="237"/>
      <c r="BC78" s="237"/>
      <c r="BD78" s="237"/>
      <c r="BE78" s="237"/>
      <c r="BF78" s="237"/>
      <c r="BG78" s="237"/>
      <c r="BH78" s="237"/>
      <c r="BI78" s="237"/>
      <c r="BJ78" s="237"/>
      <c r="BK78" s="237"/>
      <c r="BL78" s="237"/>
      <c r="BM78" s="237"/>
      <c r="BN78" s="237"/>
      <c r="BO78" s="237"/>
      <c r="BP78" s="237"/>
      <c r="BQ78" s="237"/>
      <c r="BR78" s="237"/>
      <c r="BS78" s="237"/>
      <c r="BT78" s="237"/>
      <c r="BU78" s="237"/>
      <c r="BV78" s="237"/>
      <c r="BW78" s="237"/>
      <c r="BX78" s="237"/>
      <c r="BY78" s="237"/>
      <c r="BZ78" s="237"/>
      <c r="CA78" s="237"/>
      <c r="CB78" s="237"/>
      <c r="CC78" s="237"/>
      <c r="CD78" s="237"/>
      <c r="CE78" s="237"/>
      <c r="CF78" s="237"/>
      <c r="CG78" s="237"/>
      <c r="CH78" s="271"/>
      <c r="CI78" s="237"/>
      <c r="CJ78" s="272">
        <v>0.27923710034335697</v>
      </c>
      <c r="CK78" s="272">
        <v>0.19795894436165209</v>
      </c>
      <c r="CL78" s="272">
        <v>0.19288501130679275</v>
      </c>
      <c r="CM78" s="272">
        <v>0.18108737711933362</v>
      </c>
      <c r="CN78" s="272">
        <v>0.14665988605968625</v>
      </c>
      <c r="CO78" s="272">
        <v>0.14804228453971516</v>
      </c>
      <c r="CP78" s="272">
        <v>0.15115114683986455</v>
      </c>
      <c r="CQ78" s="272">
        <v>0.15974302199302973</v>
      </c>
      <c r="CR78" s="237">
        <v>0.12811387900355872</v>
      </c>
      <c r="CS78" s="272">
        <v>0.12811387900355872</v>
      </c>
      <c r="CT78" s="272">
        <v>0.12811387900355872</v>
      </c>
      <c r="CU78" s="272">
        <v>0.12811387900355872</v>
      </c>
      <c r="CV78" s="272">
        <v>0.12517968817435532</v>
      </c>
      <c r="CW78" s="272">
        <v>9.0004927395542625E-2</v>
      </c>
      <c r="CX78" s="272">
        <v>9.5577430451771042E-2</v>
      </c>
      <c r="CY78" s="272">
        <v>0.11004313739191689</v>
      </c>
      <c r="CZ78" s="272">
        <v>0.10928776832703167</v>
      </c>
      <c r="DA78" s="272">
        <v>8.1019966297657134E-2</v>
      </c>
      <c r="DB78" s="272">
        <v>8.5849143532486821E-2</v>
      </c>
      <c r="DC78" s="272">
        <v>9.9056028590516293E-2</v>
      </c>
      <c r="DD78" s="272">
        <v>8.5565664207856579E-2</v>
      </c>
      <c r="DE78" s="272">
        <v>6.1885796565596764E-2</v>
      </c>
      <c r="DF78" s="272">
        <v>6.8650389179244001E-2</v>
      </c>
      <c r="DG78" s="272">
        <v>9.4594126319480484E-2</v>
      </c>
      <c r="DH78" s="272">
        <v>7.481438532929946E-2</v>
      </c>
      <c r="DI78" s="272">
        <v>6.7842434906207907E-2</v>
      </c>
      <c r="DJ78" s="237">
        <v>8.4660526744637948E-2</v>
      </c>
      <c r="DK78" s="237">
        <v>0.11087124114827805</v>
      </c>
      <c r="DL78" s="237">
        <v>0.14420847030465328</v>
      </c>
      <c r="DM78" s="237">
        <v>0.12879180631314951</v>
      </c>
      <c r="DN78" s="237">
        <v>0.14035121781401844</v>
      </c>
      <c r="DO78" s="237">
        <v>0.17166920913652786</v>
      </c>
    </row>
    <row r="79" spans="2:119" s="269" customFormat="1" outlineLevel="1">
      <c r="B79" s="1318"/>
      <c r="C79" s="235" t="s">
        <v>862</v>
      </c>
      <c r="D79" s="267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7"/>
      <c r="Q79" s="237"/>
      <c r="R79" s="238"/>
      <c r="S79" s="273">
        <v>-91.025000000000006</v>
      </c>
      <c r="T79" s="273">
        <v>-434.12099999999998</v>
      </c>
      <c r="U79" s="1654"/>
      <c r="V79" s="1654"/>
      <c r="W79" s="1654"/>
      <c r="X79" s="1654"/>
      <c r="Y79" s="1654"/>
      <c r="Z79" s="1654"/>
      <c r="AA79" s="268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7"/>
      <c r="AM79" s="237"/>
      <c r="AN79" s="237"/>
      <c r="AO79" s="237"/>
      <c r="AP79" s="237"/>
      <c r="AQ79" s="237"/>
      <c r="AR79" s="237"/>
      <c r="AS79" s="237"/>
      <c r="AT79" s="237"/>
      <c r="AU79" s="237"/>
      <c r="AV79" s="237"/>
      <c r="AW79" s="237"/>
      <c r="AX79" s="237"/>
      <c r="AY79" s="237"/>
      <c r="AZ79" s="237"/>
      <c r="BA79" s="237"/>
      <c r="BB79" s="237"/>
      <c r="BC79" s="237"/>
      <c r="BD79" s="237"/>
      <c r="BE79" s="237"/>
      <c r="BF79" s="237"/>
      <c r="BG79" s="237"/>
      <c r="BH79" s="237"/>
      <c r="BI79" s="237"/>
      <c r="BJ79" s="237"/>
      <c r="BK79" s="237"/>
      <c r="BL79" s="237"/>
      <c r="BM79" s="237"/>
      <c r="BN79" s="237"/>
      <c r="BO79" s="237"/>
      <c r="BP79" s="237"/>
      <c r="BQ79" s="237"/>
      <c r="BR79" s="237"/>
      <c r="BS79" s="237"/>
      <c r="BT79" s="237"/>
      <c r="BU79" s="237"/>
      <c r="BV79" s="237"/>
      <c r="BW79" s="237"/>
      <c r="BX79" s="237"/>
      <c r="BY79" s="237"/>
      <c r="BZ79" s="237"/>
      <c r="CA79" s="237"/>
      <c r="CB79" s="237"/>
      <c r="CC79" s="237"/>
      <c r="CD79" s="237"/>
      <c r="CE79" s="237"/>
      <c r="CF79" s="237"/>
      <c r="CG79" s="237"/>
      <c r="CH79" s="271"/>
      <c r="CI79" s="273"/>
      <c r="CJ79" s="273">
        <v>-24.419</v>
      </c>
      <c r="CK79" s="273">
        <v>-10.194999999999997</v>
      </c>
      <c r="CL79" s="273">
        <v>-14.419000000000008</v>
      </c>
      <c r="CM79" s="273">
        <v>-41.992000000000004</v>
      </c>
      <c r="CN79" s="273">
        <v>-85.997</v>
      </c>
      <c r="CO79" s="273">
        <v>-81.028000000000006</v>
      </c>
      <c r="CP79" s="273">
        <v>-104.76699999999995</v>
      </c>
      <c r="CQ79" s="273">
        <v>-162.32900000000001</v>
      </c>
      <c r="CR79" s="237">
        <v>-253</v>
      </c>
      <c r="CS79" s="237">
        <v>-271.55105811753424</v>
      </c>
      <c r="CT79" s="237">
        <v>-298.17811627739115</v>
      </c>
      <c r="CU79" s="237">
        <v>-338.53599535304335</v>
      </c>
      <c r="CV79" s="237">
        <v>-274.27684808695636</v>
      </c>
      <c r="CW79" s="237">
        <v>-301.70453289565205</v>
      </c>
      <c r="CX79" s="237">
        <v>-329.13221770434762</v>
      </c>
      <c r="CY79" s="237">
        <v>-356.55990251304331</v>
      </c>
      <c r="CZ79" s="237">
        <v>-274.27684808695642</v>
      </c>
      <c r="DA79" s="237">
        <v>-293.86805152173901</v>
      </c>
      <c r="DB79" s="237">
        <v>-313.45925495652159</v>
      </c>
      <c r="DC79" s="237">
        <v>-333.05045839130423</v>
      </c>
      <c r="DD79" s="237">
        <v>-282.11332946086947</v>
      </c>
      <c r="DE79" s="237">
        <v>-327.56492142956506</v>
      </c>
      <c r="DF79" s="237">
        <v>-344.80518045217377</v>
      </c>
      <c r="DG79" s="237">
        <v>-362.04543947478248</v>
      </c>
      <c r="DH79" s="237">
        <v>-344.80518045217377</v>
      </c>
      <c r="DI79" s="237">
        <v>-360.47814319999986</v>
      </c>
      <c r="DJ79" s="237">
        <v>-376.15110594782595</v>
      </c>
      <c r="DK79" s="237">
        <v>-391.82406869565204</v>
      </c>
      <c r="DL79" s="237">
        <v>0</v>
      </c>
      <c r="DM79" s="237">
        <v>0</v>
      </c>
      <c r="DN79" s="237">
        <v>0</v>
      </c>
      <c r="DO79" s="237">
        <v>0</v>
      </c>
    </row>
    <row r="80" spans="2:119" s="269" customFormat="1" outlineLevel="1">
      <c r="B80" s="1318"/>
      <c r="C80" s="266" t="s">
        <v>677</v>
      </c>
      <c r="D80" s="267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7"/>
      <c r="Q80" s="237"/>
      <c r="R80" s="238"/>
      <c r="S80" s="272">
        <v>2.2908217387091621E-2</v>
      </c>
      <c r="T80" s="272">
        <v>6.1408386471910173E-2</v>
      </c>
      <c r="U80" s="1654"/>
      <c r="V80" s="1654"/>
      <c r="W80" s="1654"/>
      <c r="X80" s="1654"/>
      <c r="Y80" s="1654"/>
      <c r="Z80" s="1654"/>
      <c r="AA80" s="268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  <c r="AX80" s="237"/>
      <c r="AY80" s="237"/>
      <c r="AZ80" s="237"/>
      <c r="BA80" s="237"/>
      <c r="BB80" s="237"/>
      <c r="BC80" s="237"/>
      <c r="BD80" s="237"/>
      <c r="BE80" s="237"/>
      <c r="BF80" s="237"/>
      <c r="BG80" s="237"/>
      <c r="BH80" s="237"/>
      <c r="BI80" s="237"/>
      <c r="BJ80" s="237"/>
      <c r="BK80" s="237"/>
      <c r="BL80" s="237"/>
      <c r="BM80" s="237"/>
      <c r="BN80" s="237"/>
      <c r="BO80" s="237"/>
      <c r="BP80" s="237"/>
      <c r="BQ80" s="237"/>
      <c r="BR80" s="237"/>
      <c r="BS80" s="237"/>
      <c r="BT80" s="237"/>
      <c r="BU80" s="237"/>
      <c r="BV80" s="237"/>
      <c r="BW80" s="237"/>
      <c r="BX80" s="237"/>
      <c r="BY80" s="237"/>
      <c r="BZ80" s="237"/>
      <c r="CA80" s="237"/>
      <c r="CB80" s="237"/>
      <c r="CC80" s="237"/>
      <c r="CD80" s="237"/>
      <c r="CE80" s="237"/>
      <c r="CF80" s="237"/>
      <c r="CG80" s="237"/>
      <c r="CH80" s="271"/>
      <c r="CI80" s="237"/>
      <c r="CJ80" s="272">
        <v>3.7447227457517433E-2</v>
      </c>
      <c r="CK80" s="272">
        <v>1.1606739308878155E-2</v>
      </c>
      <c r="CL80" s="272">
        <v>1.2923713432183001E-2</v>
      </c>
      <c r="CM80" s="272">
        <v>3.1637062797972432E-2</v>
      </c>
      <c r="CN80" s="272">
        <v>6.2387146058482008E-2</v>
      </c>
      <c r="CO80" s="272">
        <v>4.7586551167229485E-2</v>
      </c>
      <c r="CP80" s="272">
        <v>5.6403610968143433E-2</v>
      </c>
      <c r="CQ80" s="272">
        <v>7.6183400711293495E-2</v>
      </c>
      <c r="CR80" s="237">
        <v>0.11254448398576512</v>
      </c>
      <c r="CS80" s="272">
        <v>0.10428544390694536</v>
      </c>
      <c r="CT80" s="272">
        <v>0.10527645422311759</v>
      </c>
      <c r="CU80" s="272">
        <v>0.10994115941148662</v>
      </c>
      <c r="CV80" s="272">
        <v>9.9568702911688914E-2</v>
      </c>
      <c r="CW80" s="272">
        <v>9.692293882906014E-2</v>
      </c>
      <c r="CX80" s="272">
        <v>9.4226465502385448E-2</v>
      </c>
      <c r="CY80" s="272">
        <v>9.306493234359027E-2</v>
      </c>
      <c r="CZ80" s="272">
        <v>8.3081534839564666E-2</v>
      </c>
      <c r="DA80" s="272">
        <v>7.5691174245934509E-2</v>
      </c>
      <c r="DB80" s="272">
        <v>7.2172475338937683E-2</v>
      </c>
      <c r="DC80" s="272">
        <v>7.127481628075491E-2</v>
      </c>
      <c r="DD80" s="272">
        <v>7.509004815523572E-2</v>
      </c>
      <c r="DE80" s="272">
        <v>7.0791648655498293E-2</v>
      </c>
      <c r="DF80" s="272">
        <v>6.6203355040427375E-2</v>
      </c>
      <c r="DG80" s="272">
        <v>6.6838703445821268E-2</v>
      </c>
      <c r="DH80" s="272">
        <v>7.9887754877961847E-2</v>
      </c>
      <c r="DI80" s="272">
        <v>6.661250786809543E-2</v>
      </c>
      <c r="DJ80" s="237">
        <v>6.1763972658178422E-2</v>
      </c>
      <c r="DK80" s="237">
        <v>6.0987934473845325E-2</v>
      </c>
      <c r="DL80" s="237">
        <v>0</v>
      </c>
      <c r="DM80" s="237">
        <v>0</v>
      </c>
      <c r="DN80" s="237">
        <v>0</v>
      </c>
      <c r="DO80" s="237">
        <v>0</v>
      </c>
    </row>
    <row r="81" spans="2:119" s="269" customFormat="1" outlineLevel="1">
      <c r="B81" s="1318"/>
      <c r="C81" s="235"/>
      <c r="D81" s="267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7"/>
      <c r="Q81" s="237"/>
      <c r="R81" s="238"/>
      <c r="S81" s="237"/>
      <c r="T81" s="237"/>
      <c r="U81" s="1654"/>
      <c r="V81" s="1654"/>
      <c r="W81" s="1654"/>
      <c r="X81" s="1654"/>
      <c r="Y81" s="1654"/>
      <c r="Z81" s="1654"/>
      <c r="AA81" s="268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  <c r="AV81" s="237"/>
      <c r="AW81" s="237"/>
      <c r="AX81" s="237"/>
      <c r="AY81" s="237"/>
      <c r="AZ81" s="237"/>
      <c r="BA81" s="237"/>
      <c r="BB81" s="237"/>
      <c r="BC81" s="237"/>
      <c r="BD81" s="237"/>
      <c r="BE81" s="237"/>
      <c r="BF81" s="237"/>
      <c r="BG81" s="237"/>
      <c r="BH81" s="237"/>
      <c r="BI81" s="237"/>
      <c r="BJ81" s="237"/>
      <c r="BK81" s="237"/>
      <c r="BL81" s="237"/>
      <c r="BM81" s="237"/>
      <c r="BN81" s="237"/>
      <c r="BO81" s="237"/>
      <c r="BP81" s="237"/>
      <c r="BQ81" s="237"/>
      <c r="BR81" s="237"/>
      <c r="BS81" s="237"/>
      <c r="BT81" s="237"/>
      <c r="BU81" s="237"/>
      <c r="BV81" s="237"/>
      <c r="BW81" s="237"/>
      <c r="BX81" s="237"/>
      <c r="BY81" s="237"/>
      <c r="BZ81" s="237"/>
      <c r="CA81" s="237"/>
      <c r="CB81" s="237"/>
      <c r="CC81" s="237"/>
      <c r="CD81" s="237"/>
      <c r="CE81" s="237"/>
      <c r="CF81" s="237"/>
      <c r="CG81" s="237"/>
      <c r="CH81" s="271"/>
      <c r="CI81" s="237"/>
      <c r="CJ81" s="237"/>
      <c r="CK81" s="237"/>
      <c r="CL81" s="237"/>
      <c r="CM81" s="237"/>
      <c r="CN81" s="237"/>
      <c r="CO81" s="237"/>
      <c r="CP81" s="237"/>
      <c r="CQ81" s="272"/>
      <c r="CR81" s="237"/>
      <c r="CS81" s="237"/>
      <c r="CT81" s="237"/>
      <c r="CU81" s="237"/>
      <c r="CV81" s="237"/>
      <c r="CW81" s="237"/>
      <c r="CX81" s="237"/>
      <c r="CY81" s="237"/>
      <c r="CZ81" s="237"/>
      <c r="DA81" s="237"/>
      <c r="DB81" s="237"/>
      <c r="DC81" s="237"/>
      <c r="DD81" s="237"/>
      <c r="DE81" s="237"/>
      <c r="DF81" s="237"/>
      <c r="DG81" s="237"/>
      <c r="DH81" s="237"/>
      <c r="DI81" s="237"/>
      <c r="DJ81" s="237"/>
      <c r="DK81" s="237"/>
      <c r="DL81" s="237"/>
      <c r="DM81" s="237"/>
      <c r="DN81" s="237"/>
      <c r="DO81" s="237"/>
    </row>
    <row r="82" spans="2:119" s="150" customFormat="1" outlineLevel="1">
      <c r="B82" s="1318"/>
      <c r="C82" s="241" t="s">
        <v>595</v>
      </c>
      <c r="D82" s="242"/>
      <c r="E82" s="242"/>
      <c r="F82" s="243"/>
      <c r="G82" s="243"/>
      <c r="H82" s="243"/>
      <c r="I82" s="243"/>
      <c r="J82" s="243"/>
      <c r="K82" s="243"/>
      <c r="L82" s="243"/>
      <c r="M82" s="243"/>
      <c r="N82" s="231">
        <v>16.981695000000002</v>
      </c>
      <c r="O82" s="231">
        <v>27.688000000000017</v>
      </c>
      <c r="P82" s="231">
        <v>169.06199999999995</v>
      </c>
      <c r="Q82" s="231">
        <v>157.05800000000005</v>
      </c>
      <c r="R82" s="231">
        <v>351.6049999999999</v>
      </c>
      <c r="S82" s="231">
        <v>68.532000000000039</v>
      </c>
      <c r="T82" s="231">
        <v>606.93900000000019</v>
      </c>
      <c r="U82" s="1655">
        <v>1030.7262185540042</v>
      </c>
      <c r="V82" s="1655">
        <v>101.91002467590351</v>
      </c>
      <c r="W82" s="1655">
        <v>83.598912734920759</v>
      </c>
      <c r="X82" s="1655">
        <v>68.565314698083967</v>
      </c>
      <c r="Y82" s="1655">
        <v>596.90635332569173</v>
      </c>
      <c r="Z82" s="1655">
        <v>10.794119657983629</v>
      </c>
      <c r="AB82" s="202"/>
      <c r="AC82" s="202"/>
      <c r="AD82" s="202"/>
      <c r="AE82" s="202"/>
      <c r="AF82" s="202"/>
      <c r="AG82" s="204"/>
      <c r="AH82" s="204"/>
      <c r="AI82" s="204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1"/>
      <c r="BN82" s="231"/>
      <c r="BO82" s="231"/>
      <c r="BP82" s="231"/>
      <c r="BQ82" s="231"/>
      <c r="BR82" s="231"/>
      <c r="BS82" s="231"/>
      <c r="BT82" s="231"/>
      <c r="BU82" s="231"/>
      <c r="BV82" s="231"/>
      <c r="BW82" s="231"/>
      <c r="BX82" s="231"/>
      <c r="BY82" s="231"/>
      <c r="BZ82" s="231"/>
      <c r="CA82" s="231"/>
      <c r="CB82" s="231">
        <v>63.792000000000002</v>
      </c>
      <c r="CC82" s="231">
        <v>44.36</v>
      </c>
      <c r="CD82" s="231">
        <v>26.304000000000002</v>
      </c>
      <c r="CE82" s="231">
        <v>22.60199999999999</v>
      </c>
      <c r="CF82" s="231">
        <v>19.952999999999989</v>
      </c>
      <c r="CG82" s="231">
        <v>59.476000000000013</v>
      </c>
      <c r="CH82" s="231">
        <v>142.45999999999998</v>
      </c>
      <c r="CI82" s="231">
        <v>129.71599999999998</v>
      </c>
      <c r="CJ82" s="231">
        <v>75.831000000000017</v>
      </c>
      <c r="CK82" s="231">
        <v>3.3839999999999861</v>
      </c>
      <c r="CL82" s="231">
        <v>-23.281999999999982</v>
      </c>
      <c r="CM82" s="231">
        <v>12.599000000000046</v>
      </c>
      <c r="CN82" s="231">
        <v>81.651999999999987</v>
      </c>
      <c r="CO82" s="231">
        <v>149.03100000000003</v>
      </c>
      <c r="CP82" s="231">
        <v>155.90200000000002</v>
      </c>
      <c r="CQ82" s="231">
        <v>220.35399999999998</v>
      </c>
      <c r="CR82" s="231">
        <v>252.84100000000001</v>
      </c>
      <c r="CS82" s="231">
        <v>272.04247894797157</v>
      </c>
      <c r="CT82" s="231">
        <v>275.51645495156424</v>
      </c>
      <c r="CU82" s="231">
        <v>230.32628465446857</v>
      </c>
      <c r="CV82" s="231">
        <v>78.102976307409335</v>
      </c>
      <c r="CW82" s="231">
        <v>-23.274999636729717</v>
      </c>
      <c r="CX82" s="231">
        <v>1.9438891783847794</v>
      </c>
      <c r="CY82" s="231">
        <v>45.138158826839003</v>
      </c>
      <c r="CZ82" s="231">
        <v>15.965288176456966</v>
      </c>
      <c r="DA82" s="231">
        <v>26.550452420719239</v>
      </c>
      <c r="DB82" s="231">
        <v>23.335625613582351</v>
      </c>
      <c r="DC82" s="231">
        <v>17.747546524161976</v>
      </c>
      <c r="DD82" s="231">
        <v>-31.484713465733989</v>
      </c>
      <c r="DE82" s="231">
        <v>5.496028504750484</v>
      </c>
      <c r="DF82" s="231">
        <v>16.036214248589545</v>
      </c>
      <c r="DG82" s="231">
        <v>78.517785410478382</v>
      </c>
      <c r="DH82" s="231">
        <v>64.129535323932146</v>
      </c>
      <c r="DI82" s="231">
        <v>113.69116046768329</v>
      </c>
      <c r="DJ82" s="231">
        <v>189.39019794831825</v>
      </c>
      <c r="DK82" s="231">
        <v>229.6954595857577</v>
      </c>
      <c r="DL82" s="231">
        <v>-85.376548915697072</v>
      </c>
      <c r="DM82" s="231">
        <v>-138.12935592406313</v>
      </c>
      <c r="DN82" s="231">
        <v>-188.29251942626559</v>
      </c>
      <c r="DO82" s="231">
        <v>-174.31380940168242</v>
      </c>
    </row>
    <row r="83" spans="2:119" s="269" customFormat="1" outlineLevel="1">
      <c r="B83" s="1318"/>
      <c r="C83" s="244" t="s">
        <v>601</v>
      </c>
      <c r="D83" s="267"/>
      <c r="E83" s="236"/>
      <c r="F83" s="236"/>
      <c r="G83" s="236"/>
      <c r="H83" s="236"/>
      <c r="I83" s="236"/>
      <c r="J83" s="236"/>
      <c r="K83" s="236"/>
      <c r="L83" s="236"/>
      <c r="M83" s="236"/>
      <c r="N83" s="245"/>
      <c r="O83" s="245"/>
      <c r="P83" s="245">
        <v>16.5</v>
      </c>
      <c r="Q83" s="245">
        <v>7.3</v>
      </c>
      <c r="R83" s="245">
        <v>19.100000000000001</v>
      </c>
      <c r="S83" s="245">
        <v>21.4</v>
      </c>
      <c r="T83" s="270">
        <v>37.299999999999997</v>
      </c>
      <c r="U83" s="1654"/>
      <c r="V83" s="1654"/>
      <c r="W83" s="1654"/>
      <c r="X83" s="1654"/>
      <c r="Y83" s="1654"/>
      <c r="Z83" s="1654"/>
      <c r="AA83" s="268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  <c r="AU83" s="237"/>
      <c r="AV83" s="237"/>
      <c r="AW83" s="237"/>
      <c r="AX83" s="237"/>
      <c r="AY83" s="237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7"/>
      <c r="BK83" s="237"/>
      <c r="BL83" s="237"/>
      <c r="BM83" s="237"/>
      <c r="BN83" s="237"/>
      <c r="BO83" s="237"/>
      <c r="BP83" s="237"/>
      <c r="BQ83" s="237"/>
      <c r="BR83" s="237"/>
      <c r="BS83" s="237"/>
      <c r="BT83" s="237"/>
      <c r="BU83" s="237"/>
      <c r="BV83" s="237"/>
      <c r="BW83" s="237"/>
      <c r="BX83" s="237"/>
      <c r="BY83" s="237"/>
      <c r="BZ83" s="237"/>
      <c r="CA83" s="237"/>
      <c r="CB83" s="1446"/>
      <c r="CC83" s="1441">
        <v>1.1000000000000001</v>
      </c>
      <c r="CD83" s="1441">
        <v>0</v>
      </c>
      <c r="CE83" s="1444">
        <v>6.1999999999999993</v>
      </c>
      <c r="CF83" s="1441">
        <v>2.5</v>
      </c>
      <c r="CG83" s="1441">
        <v>6.2</v>
      </c>
      <c r="CH83" s="1441">
        <v>6</v>
      </c>
      <c r="CI83" s="1441">
        <v>4.4000000000000021</v>
      </c>
      <c r="CJ83" s="1441">
        <v>5.0999999999999996</v>
      </c>
      <c r="CK83" s="1441">
        <v>1.5</v>
      </c>
      <c r="CL83" s="1441">
        <v>5.2</v>
      </c>
      <c r="CM83" s="1441">
        <v>9.5999999999999979</v>
      </c>
      <c r="CN83" s="1445"/>
      <c r="CO83" s="1445"/>
      <c r="CP83" s="1445"/>
      <c r="CQ83" s="1441">
        <v>37.299999999999997</v>
      </c>
      <c r="CR83" s="1441">
        <v>16</v>
      </c>
      <c r="CS83" s="237"/>
      <c r="CT83" s="237"/>
      <c r="CU83" s="237"/>
      <c r="CV83" s="237"/>
      <c r="CW83" s="237"/>
      <c r="CX83" s="237"/>
      <c r="CY83" s="237"/>
      <c r="CZ83" s="237"/>
      <c r="DA83" s="237"/>
      <c r="DB83" s="237"/>
      <c r="DC83" s="237"/>
      <c r="DD83" s="237"/>
      <c r="DE83" s="237"/>
      <c r="DF83" s="237"/>
      <c r="DG83" s="237"/>
      <c r="DH83" s="237"/>
      <c r="DI83" s="237"/>
      <c r="DJ83" s="237"/>
      <c r="DK83" s="237"/>
      <c r="DL83" s="237"/>
      <c r="DM83" s="237"/>
      <c r="DN83" s="237"/>
      <c r="DO83" s="237"/>
    </row>
    <row r="84" spans="2:119" s="269" customFormat="1" outlineLevel="1">
      <c r="B84" s="1318"/>
      <c r="C84" s="244" t="s">
        <v>600</v>
      </c>
      <c r="D84" s="267"/>
      <c r="E84" s="236"/>
      <c r="F84" s="236"/>
      <c r="G84" s="236"/>
      <c r="H84" s="236"/>
      <c r="I84" s="236"/>
      <c r="J84" s="236"/>
      <c r="K84" s="236"/>
      <c r="L84" s="236"/>
      <c r="M84" s="236"/>
      <c r="N84" s="245"/>
      <c r="O84" s="245"/>
      <c r="P84" s="245">
        <v>109.4</v>
      </c>
      <c r="Q84" s="245">
        <v>71.7</v>
      </c>
      <c r="R84" s="245">
        <v>189.7</v>
      </c>
      <c r="S84" s="245">
        <v>-84.6</v>
      </c>
      <c r="T84" s="270">
        <v>174.7</v>
      </c>
      <c r="U84" s="1654"/>
      <c r="V84" s="1654"/>
      <c r="W84" s="1654"/>
      <c r="X84" s="1654"/>
      <c r="Y84" s="1654"/>
      <c r="Z84" s="1654"/>
      <c r="AA84" s="268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  <c r="AU84" s="237"/>
      <c r="AV84" s="237"/>
      <c r="AW84" s="237"/>
      <c r="AX84" s="237"/>
      <c r="AY84" s="237"/>
      <c r="AZ84" s="237"/>
      <c r="BA84" s="237"/>
      <c r="BB84" s="237"/>
      <c r="BC84" s="237"/>
      <c r="BD84" s="237"/>
      <c r="BE84" s="237"/>
      <c r="BF84" s="237"/>
      <c r="BG84" s="237"/>
      <c r="BH84" s="237"/>
      <c r="BI84" s="237"/>
      <c r="BJ84" s="237"/>
      <c r="BK84" s="237"/>
      <c r="BL84" s="237"/>
      <c r="BM84" s="237"/>
      <c r="BN84" s="237"/>
      <c r="BO84" s="237"/>
      <c r="BP84" s="237"/>
      <c r="BQ84" s="237"/>
      <c r="BR84" s="237"/>
      <c r="BS84" s="237"/>
      <c r="BT84" s="237"/>
      <c r="BU84" s="237"/>
      <c r="BV84" s="237"/>
      <c r="BW84" s="237"/>
      <c r="BX84" s="237"/>
      <c r="BY84" s="237"/>
      <c r="BZ84" s="237"/>
      <c r="CA84" s="237"/>
      <c r="CB84" s="1441">
        <v>30.3</v>
      </c>
      <c r="CC84" s="1441">
        <v>25</v>
      </c>
      <c r="CD84" s="1441">
        <v>10.8</v>
      </c>
      <c r="CE84" s="1444">
        <v>5.6000000000000085</v>
      </c>
      <c r="CF84" s="1441">
        <v>8</v>
      </c>
      <c r="CG84" s="1441">
        <v>25.1</v>
      </c>
      <c r="CH84" s="1441">
        <v>100.7</v>
      </c>
      <c r="CI84" s="1441">
        <v>55.899999999999977</v>
      </c>
      <c r="CJ84" s="1441">
        <v>29.7</v>
      </c>
      <c r="CK84" s="1441">
        <v>-43.1</v>
      </c>
      <c r="CL84" s="1441">
        <v>-52.3</v>
      </c>
      <c r="CM84" s="1441">
        <v>-18.899999999999991</v>
      </c>
      <c r="CN84" s="1441">
        <v>10.4</v>
      </c>
      <c r="CO84" s="1441">
        <v>72</v>
      </c>
      <c r="CP84" s="1441">
        <v>60.8</v>
      </c>
      <c r="CQ84" s="1441">
        <v>31.5</v>
      </c>
      <c r="CR84" s="1441">
        <v>23</v>
      </c>
      <c r="CS84" s="237"/>
      <c r="CT84" s="237"/>
      <c r="CU84" s="237"/>
      <c r="CV84" s="237"/>
      <c r="CW84" s="237"/>
      <c r="CX84" s="237"/>
      <c r="CY84" s="237"/>
      <c r="CZ84" s="237"/>
      <c r="DA84" s="237"/>
      <c r="DB84" s="237"/>
      <c r="DC84" s="237"/>
      <c r="DD84" s="237"/>
      <c r="DE84" s="237"/>
      <c r="DF84" s="237"/>
      <c r="DG84" s="237"/>
      <c r="DH84" s="237"/>
      <c r="DI84" s="237"/>
      <c r="DJ84" s="237"/>
      <c r="DK84" s="237"/>
      <c r="DL84" s="237"/>
      <c r="DM84" s="237"/>
      <c r="DN84" s="237"/>
      <c r="DO84" s="237"/>
    </row>
    <row r="85" spans="2:119" s="269" customFormat="1" outlineLevel="1">
      <c r="B85" s="1318"/>
      <c r="C85" s="244" t="s">
        <v>602</v>
      </c>
      <c r="D85" s="267"/>
      <c r="E85" s="236"/>
      <c r="F85" s="236"/>
      <c r="G85" s="236"/>
      <c r="H85" s="236"/>
      <c r="I85" s="236"/>
      <c r="J85" s="236"/>
      <c r="K85" s="236"/>
      <c r="L85" s="236"/>
      <c r="M85" s="236"/>
      <c r="N85" s="245"/>
      <c r="O85" s="245"/>
      <c r="P85" s="245">
        <v>14.5</v>
      </c>
      <c r="Q85" s="245">
        <v>48.4</v>
      </c>
      <c r="R85" s="245">
        <v>33.9</v>
      </c>
      <c r="S85" s="245">
        <v>66.099999999999994</v>
      </c>
      <c r="T85" s="270"/>
      <c r="U85" s="1654"/>
      <c r="V85" s="1654"/>
      <c r="W85" s="1654"/>
      <c r="X85" s="1654"/>
      <c r="Y85" s="1654"/>
      <c r="Z85" s="1654"/>
      <c r="AA85" s="268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  <c r="AU85" s="237"/>
      <c r="AV85" s="237"/>
      <c r="AW85" s="237"/>
      <c r="AX85" s="237"/>
      <c r="AY85" s="237"/>
      <c r="AZ85" s="237"/>
      <c r="BA85" s="237"/>
      <c r="BB85" s="237"/>
      <c r="BC85" s="237"/>
      <c r="BD85" s="237"/>
      <c r="BE85" s="237"/>
      <c r="BF85" s="237"/>
      <c r="BG85" s="237"/>
      <c r="BH85" s="237"/>
      <c r="BI85" s="237"/>
      <c r="BJ85" s="237"/>
      <c r="BK85" s="237"/>
      <c r="BL85" s="237"/>
      <c r="BM85" s="237"/>
      <c r="BN85" s="237"/>
      <c r="BO85" s="237"/>
      <c r="BP85" s="237"/>
      <c r="BQ85" s="237"/>
      <c r="BR85" s="237"/>
      <c r="BS85" s="237"/>
      <c r="BT85" s="237"/>
      <c r="BU85" s="237"/>
      <c r="BV85" s="237"/>
      <c r="BW85" s="237"/>
      <c r="BX85" s="237"/>
      <c r="BY85" s="237"/>
      <c r="BZ85" s="237"/>
      <c r="CA85" s="237"/>
      <c r="CB85" s="1441">
        <v>17.600000000000001</v>
      </c>
      <c r="CC85" s="1441">
        <v>7.2</v>
      </c>
      <c r="CD85" s="1441">
        <v>11.2</v>
      </c>
      <c r="CE85" s="1444">
        <v>12.399999999999999</v>
      </c>
      <c r="CF85" s="1441">
        <v>3.9</v>
      </c>
      <c r="CG85" s="1441">
        <v>10.9</v>
      </c>
      <c r="CH85" s="1441">
        <v>6.5</v>
      </c>
      <c r="CI85" s="1441">
        <v>12.599999999999998</v>
      </c>
      <c r="CJ85" s="1441">
        <v>5.9</v>
      </c>
      <c r="CK85" s="1441">
        <v>14.5</v>
      </c>
      <c r="CL85" s="1441">
        <v>26.9</v>
      </c>
      <c r="CM85" s="1441">
        <v>18.799999999999997</v>
      </c>
      <c r="CN85" s="1441">
        <v>10</v>
      </c>
      <c r="CO85" s="1445"/>
      <c r="CP85" s="1445"/>
      <c r="CQ85" s="1441">
        <v>-10</v>
      </c>
      <c r="CR85" s="1441"/>
      <c r="CS85" s="237"/>
      <c r="CT85" s="237"/>
      <c r="CU85" s="237"/>
      <c r="CV85" s="237"/>
      <c r="CW85" s="237"/>
      <c r="CX85" s="237"/>
      <c r="CY85" s="237"/>
      <c r="CZ85" s="237"/>
      <c r="DA85" s="237"/>
      <c r="DB85" s="237"/>
      <c r="DC85" s="237"/>
      <c r="DD85" s="237"/>
      <c r="DE85" s="237"/>
      <c r="DF85" s="237"/>
      <c r="DG85" s="237"/>
      <c r="DH85" s="237"/>
      <c r="DI85" s="237"/>
      <c r="DJ85" s="237"/>
      <c r="DK85" s="237"/>
      <c r="DL85" s="237"/>
      <c r="DM85" s="237"/>
      <c r="DN85" s="237"/>
      <c r="DO85" s="237"/>
    </row>
    <row r="86" spans="2:119" s="269" customFormat="1" outlineLevel="1">
      <c r="B86" s="1318"/>
      <c r="C86" s="244" t="s">
        <v>603</v>
      </c>
      <c r="D86" s="267"/>
      <c r="E86" s="236"/>
      <c r="F86" s="236"/>
      <c r="G86" s="236"/>
      <c r="H86" s="236"/>
      <c r="I86" s="236"/>
      <c r="J86" s="236"/>
      <c r="K86" s="236"/>
      <c r="L86" s="236"/>
      <c r="M86" s="236"/>
      <c r="N86" s="245"/>
      <c r="O86" s="245"/>
      <c r="P86" s="245">
        <v>18.899999999999999</v>
      </c>
      <c r="Q86" s="245">
        <v>7.1</v>
      </c>
      <c r="R86" s="245">
        <v>35.1</v>
      </c>
      <c r="S86" s="245">
        <v>0</v>
      </c>
      <c r="T86" s="270"/>
      <c r="U86" s="1654"/>
      <c r="V86" s="1654"/>
      <c r="W86" s="1654"/>
      <c r="X86" s="1654"/>
      <c r="Y86" s="1654"/>
      <c r="Z86" s="1654"/>
      <c r="AA86" s="268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  <c r="AU86" s="237"/>
      <c r="AV86" s="237"/>
      <c r="AW86" s="237"/>
      <c r="AX86" s="237"/>
      <c r="AY86" s="237"/>
      <c r="AZ86" s="237"/>
      <c r="BA86" s="237"/>
      <c r="BB86" s="237"/>
      <c r="BC86" s="237"/>
      <c r="BD86" s="237"/>
      <c r="BE86" s="237"/>
      <c r="BF86" s="237"/>
      <c r="BG86" s="237"/>
      <c r="BH86" s="237"/>
      <c r="BI86" s="237"/>
      <c r="BJ86" s="237"/>
      <c r="BK86" s="237"/>
      <c r="BL86" s="237"/>
      <c r="BM86" s="237"/>
      <c r="BN86" s="237"/>
      <c r="BO86" s="237"/>
      <c r="BP86" s="237"/>
      <c r="BQ86" s="237"/>
      <c r="BR86" s="237"/>
      <c r="BS86" s="237"/>
      <c r="BT86" s="237"/>
      <c r="BU86" s="237"/>
      <c r="BV86" s="237"/>
      <c r="BW86" s="237"/>
      <c r="BX86" s="237"/>
      <c r="BY86" s="237"/>
      <c r="BZ86" s="237"/>
      <c r="CA86" s="237"/>
      <c r="CB86" s="1441">
        <v>4.5999999999999996</v>
      </c>
      <c r="CC86" s="1441">
        <v>2.1</v>
      </c>
      <c r="CD86" s="1441">
        <v>-2.1</v>
      </c>
      <c r="CE86" s="1444">
        <v>2.5</v>
      </c>
      <c r="CF86" s="1441">
        <v>3.9</v>
      </c>
      <c r="CG86" s="1441">
        <v>8.6999999999999993</v>
      </c>
      <c r="CH86" s="1441">
        <v>8.1999999999999993</v>
      </c>
      <c r="CI86" s="1441">
        <v>14.300000000000004</v>
      </c>
      <c r="CJ86" s="1441">
        <v>0</v>
      </c>
      <c r="CK86" s="1441">
        <v>2.2999999999999998</v>
      </c>
      <c r="CL86" s="1441">
        <v>11.1</v>
      </c>
      <c r="CM86" s="1441">
        <v>-13.399999999999999</v>
      </c>
      <c r="CN86" s="1445"/>
      <c r="CO86" s="1445"/>
      <c r="CP86" s="1445"/>
      <c r="CQ86" s="1441">
        <v>0</v>
      </c>
      <c r="CR86" s="1441">
        <v>14</v>
      </c>
      <c r="CS86" s="237"/>
      <c r="CT86" s="237"/>
      <c r="CU86" s="237"/>
      <c r="CV86" s="237"/>
      <c r="CW86" s="237"/>
      <c r="CX86" s="237"/>
      <c r="CY86" s="237"/>
      <c r="CZ86" s="237"/>
      <c r="DA86" s="237"/>
      <c r="DB86" s="237"/>
      <c r="DC86" s="237"/>
      <c r="DD86" s="237"/>
      <c r="DE86" s="237"/>
      <c r="DF86" s="237"/>
      <c r="DG86" s="237"/>
      <c r="DH86" s="237"/>
      <c r="DI86" s="237"/>
      <c r="DJ86" s="237"/>
      <c r="DK86" s="237"/>
      <c r="DL86" s="237"/>
      <c r="DM86" s="237"/>
      <c r="DN86" s="237"/>
      <c r="DO86" s="237"/>
    </row>
    <row r="87" spans="2:119" s="269" customFormat="1" outlineLevel="1">
      <c r="B87" s="1318"/>
      <c r="C87" s="244" t="s">
        <v>604</v>
      </c>
      <c r="D87" s="267"/>
      <c r="E87" s="236"/>
      <c r="F87" s="236"/>
      <c r="G87" s="236"/>
      <c r="H87" s="236"/>
      <c r="I87" s="236"/>
      <c r="J87" s="236"/>
      <c r="K87" s="236"/>
      <c r="L87" s="236"/>
      <c r="M87" s="236"/>
      <c r="N87" s="245"/>
      <c r="O87" s="245"/>
      <c r="P87" s="245">
        <v>4.4000000000000004</v>
      </c>
      <c r="Q87" s="245">
        <v>21</v>
      </c>
      <c r="R87" s="245">
        <v>31.2</v>
      </c>
      <c r="S87" s="245">
        <v>63.1</v>
      </c>
      <c r="T87" s="270">
        <v>302.39999999999998</v>
      </c>
      <c r="U87" s="1654"/>
      <c r="V87" s="1654"/>
      <c r="W87" s="1654"/>
      <c r="X87" s="1654"/>
      <c r="Y87" s="1654"/>
      <c r="Z87" s="1654"/>
      <c r="AA87" s="268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  <c r="AL87" s="237"/>
      <c r="AM87" s="237"/>
      <c r="AN87" s="237"/>
      <c r="AO87" s="237"/>
      <c r="AP87" s="237"/>
      <c r="AQ87" s="237"/>
      <c r="AR87" s="237"/>
      <c r="AS87" s="237"/>
      <c r="AT87" s="237"/>
      <c r="AU87" s="237"/>
      <c r="AV87" s="237"/>
      <c r="AW87" s="237"/>
      <c r="AX87" s="237"/>
      <c r="AY87" s="237"/>
      <c r="AZ87" s="237"/>
      <c r="BA87" s="237"/>
      <c r="BB87" s="237"/>
      <c r="BC87" s="237"/>
      <c r="BD87" s="237"/>
      <c r="BE87" s="237"/>
      <c r="BF87" s="237"/>
      <c r="BG87" s="237"/>
      <c r="BH87" s="237"/>
      <c r="BI87" s="237"/>
      <c r="BJ87" s="237"/>
      <c r="BK87" s="237"/>
      <c r="BL87" s="237"/>
      <c r="BM87" s="237"/>
      <c r="BN87" s="237"/>
      <c r="BO87" s="237"/>
      <c r="BP87" s="237"/>
      <c r="BQ87" s="237"/>
      <c r="BR87" s="237"/>
      <c r="BS87" s="237"/>
      <c r="BT87" s="237"/>
      <c r="BU87" s="237"/>
      <c r="BV87" s="237"/>
      <c r="BW87" s="237"/>
      <c r="BX87" s="237"/>
      <c r="BY87" s="237"/>
      <c r="BZ87" s="237"/>
      <c r="CA87" s="237"/>
      <c r="CB87" s="1441">
        <v>5.7</v>
      </c>
      <c r="CC87" s="1441">
        <v>7.8</v>
      </c>
      <c r="CD87" s="1441">
        <v>5.8</v>
      </c>
      <c r="CE87" s="1444">
        <v>1.6999999999999993</v>
      </c>
      <c r="CF87" s="1441">
        <v>0</v>
      </c>
      <c r="CG87" s="1441">
        <v>4.5</v>
      </c>
      <c r="CH87" s="1441">
        <v>20.399999999999999</v>
      </c>
      <c r="CI87" s="1441">
        <v>6.3000000000000007</v>
      </c>
      <c r="CJ87" s="1441">
        <v>17.5</v>
      </c>
      <c r="CK87" s="1441">
        <v>25.5</v>
      </c>
      <c r="CL87" s="1441">
        <v>-11</v>
      </c>
      <c r="CM87" s="1441">
        <v>31.1</v>
      </c>
      <c r="CN87" s="1441">
        <v>59.1</v>
      </c>
      <c r="CO87" s="1441">
        <v>41.4</v>
      </c>
      <c r="CP87" s="1441">
        <v>86.2</v>
      </c>
      <c r="CQ87" s="1441">
        <v>115.69999999999999</v>
      </c>
      <c r="CR87" s="1441">
        <v>170</v>
      </c>
      <c r="CS87" s="237"/>
      <c r="CT87" s="237"/>
      <c r="CU87" s="237"/>
      <c r="CV87" s="237"/>
      <c r="CW87" s="237"/>
      <c r="CX87" s="237"/>
      <c r="CY87" s="237"/>
      <c r="CZ87" s="237"/>
      <c r="DA87" s="237"/>
      <c r="DB87" s="237"/>
      <c r="DC87" s="237"/>
      <c r="DD87" s="237"/>
      <c r="DE87" s="237"/>
      <c r="DF87" s="237"/>
      <c r="DG87" s="237"/>
      <c r="DH87" s="237"/>
      <c r="DI87" s="237"/>
      <c r="DJ87" s="237"/>
      <c r="DK87" s="237"/>
      <c r="DL87" s="237"/>
      <c r="DM87" s="237"/>
      <c r="DN87" s="237"/>
      <c r="DO87" s="237"/>
    </row>
    <row r="88" spans="2:119" s="269" customFormat="1" outlineLevel="1">
      <c r="B88" s="1318"/>
      <c r="C88" s="244" t="s">
        <v>605</v>
      </c>
      <c r="D88" s="267"/>
      <c r="E88" s="236"/>
      <c r="F88" s="236"/>
      <c r="G88" s="236"/>
      <c r="H88" s="236"/>
      <c r="I88" s="236"/>
      <c r="J88" s="236"/>
      <c r="K88" s="236"/>
      <c r="L88" s="236"/>
      <c r="M88" s="236"/>
      <c r="N88" s="245"/>
      <c r="O88" s="245"/>
      <c r="P88" s="245">
        <v>5.3619999999999504</v>
      </c>
      <c r="Q88" s="245">
        <v>1.558000000000046</v>
      </c>
      <c r="R88" s="245">
        <v>42.604999999999919</v>
      </c>
      <c r="S88" s="245">
        <v>2.532000000000032</v>
      </c>
      <c r="T88" s="270">
        <v>92.539000000000215</v>
      </c>
      <c r="U88" s="1654"/>
      <c r="V88" s="1654"/>
      <c r="W88" s="1654"/>
      <c r="X88" s="1654"/>
      <c r="Y88" s="1654"/>
      <c r="Z88" s="1654"/>
      <c r="AA88" s="268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  <c r="AV88" s="237"/>
      <c r="AW88" s="237"/>
      <c r="AX88" s="237"/>
      <c r="AY88" s="237"/>
      <c r="AZ88" s="237"/>
      <c r="BA88" s="237"/>
      <c r="BB88" s="237"/>
      <c r="BC88" s="237"/>
      <c r="BD88" s="237"/>
      <c r="BE88" s="237"/>
      <c r="BF88" s="237"/>
      <c r="BG88" s="237"/>
      <c r="BH88" s="237"/>
      <c r="BI88" s="237"/>
      <c r="BJ88" s="237"/>
      <c r="BK88" s="237"/>
      <c r="BL88" s="237"/>
      <c r="BM88" s="237"/>
      <c r="BN88" s="237"/>
      <c r="BO88" s="237"/>
      <c r="BP88" s="237"/>
      <c r="BQ88" s="237"/>
      <c r="BR88" s="237"/>
      <c r="BS88" s="237"/>
      <c r="BT88" s="237"/>
      <c r="BU88" s="237"/>
      <c r="BV88" s="237"/>
      <c r="BW88" s="237"/>
      <c r="BX88" s="237"/>
      <c r="BY88" s="237"/>
      <c r="BZ88" s="237"/>
      <c r="CA88" s="237"/>
      <c r="CB88" s="1441">
        <v>5.5920000000000032</v>
      </c>
      <c r="CC88" s="1441">
        <v>1.160000000000001</v>
      </c>
      <c r="CD88" s="1441">
        <v>0.60400000000000187</v>
      </c>
      <c r="CE88" s="1441">
        <v>-5.798000000000016</v>
      </c>
      <c r="CF88" s="1441">
        <v>1.652999999999988</v>
      </c>
      <c r="CG88" s="1441">
        <v>4.0760000000000147</v>
      </c>
      <c r="CH88" s="1441">
        <v>0.65999999999997883</v>
      </c>
      <c r="CI88" s="1441">
        <v>36.215999999999937</v>
      </c>
      <c r="CJ88" s="1441">
        <v>17.631000000000014</v>
      </c>
      <c r="CK88" s="1441">
        <v>2.6839999999999868</v>
      </c>
      <c r="CL88" s="1441">
        <v>-3.1819999999999844</v>
      </c>
      <c r="CM88" s="1441">
        <v>-14.60099999999996</v>
      </c>
      <c r="CN88" s="1441">
        <v>2.1519999999999797</v>
      </c>
      <c r="CO88" s="1441">
        <v>35.631000000000036</v>
      </c>
      <c r="CP88" s="1441">
        <v>8.9020000000000152</v>
      </c>
      <c r="CQ88" s="1441">
        <v>45.853999999999985</v>
      </c>
      <c r="CR88" s="1441">
        <v>29.841000000000008</v>
      </c>
      <c r="CS88" s="237"/>
      <c r="CT88" s="237"/>
      <c r="CU88" s="237"/>
      <c r="CV88" s="237"/>
      <c r="CW88" s="237"/>
      <c r="CX88" s="237"/>
      <c r="CY88" s="237"/>
      <c r="CZ88" s="237"/>
      <c r="DA88" s="237"/>
      <c r="DB88" s="237"/>
      <c r="DC88" s="237"/>
      <c r="DD88" s="237"/>
      <c r="DE88" s="237"/>
      <c r="DF88" s="237"/>
      <c r="DG88" s="237"/>
      <c r="DH88" s="237"/>
      <c r="DI88" s="237"/>
      <c r="DJ88" s="237"/>
      <c r="DK88" s="237"/>
      <c r="DL88" s="237"/>
      <c r="DM88" s="237"/>
      <c r="DN88" s="237"/>
      <c r="DO88" s="237"/>
    </row>
    <row r="89" spans="2:119" s="240" customFormat="1">
      <c r="B89" s="1318"/>
      <c r="C89" s="266"/>
      <c r="D89" s="225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7"/>
      <c r="Q89" s="237"/>
      <c r="R89" s="238"/>
      <c r="S89" s="237"/>
      <c r="T89" s="237"/>
      <c r="U89" s="1654"/>
      <c r="V89" s="1654"/>
      <c r="W89" s="1654"/>
      <c r="X89" s="1654"/>
      <c r="Y89" s="1654"/>
      <c r="Z89" s="1654"/>
      <c r="AA89" s="239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  <c r="AU89" s="237"/>
      <c r="AV89" s="237"/>
      <c r="AW89" s="237"/>
      <c r="AX89" s="237"/>
      <c r="AY89" s="237"/>
      <c r="AZ89" s="237"/>
      <c r="BA89" s="237"/>
      <c r="BB89" s="237"/>
      <c r="BC89" s="237"/>
      <c r="BD89" s="237"/>
      <c r="BE89" s="237"/>
      <c r="BF89" s="237"/>
      <c r="BG89" s="237"/>
      <c r="BH89" s="237"/>
      <c r="BI89" s="237"/>
      <c r="BJ89" s="237"/>
      <c r="BK89" s="237"/>
      <c r="BL89" s="237"/>
      <c r="BM89" s="237"/>
      <c r="BN89" s="237"/>
      <c r="BO89" s="237"/>
      <c r="BP89" s="237"/>
      <c r="BQ89" s="237"/>
      <c r="BR89" s="237"/>
      <c r="BS89" s="237"/>
      <c r="BT89" s="237"/>
      <c r="BU89" s="237"/>
      <c r="BV89" s="237"/>
      <c r="BW89" s="237"/>
      <c r="BX89" s="237"/>
      <c r="BY89" s="237"/>
      <c r="BZ89" s="237"/>
      <c r="CA89" s="237"/>
      <c r="CB89" s="237"/>
      <c r="CC89" s="237"/>
      <c r="CD89" s="237"/>
      <c r="CE89" s="237"/>
      <c r="CF89" s="237"/>
      <c r="CG89" s="237"/>
      <c r="CH89" s="237"/>
      <c r="CI89" s="237"/>
      <c r="CJ89" s="237"/>
      <c r="CK89" s="237"/>
      <c r="CL89" s="237"/>
      <c r="CM89" s="237"/>
      <c r="CN89" s="237"/>
      <c r="CO89" s="237"/>
      <c r="CP89" s="237"/>
      <c r="CQ89" s="237"/>
      <c r="CR89" s="237"/>
      <c r="CS89" s="237"/>
      <c r="CT89" s="237"/>
      <c r="CU89" s="237"/>
      <c r="CV89" s="237"/>
      <c r="CW89" s="237"/>
      <c r="CX89" s="237"/>
      <c r="CY89" s="237"/>
      <c r="CZ89" s="237"/>
      <c r="DA89" s="237"/>
      <c r="DB89" s="237"/>
      <c r="DC89" s="237"/>
      <c r="DD89" s="237"/>
      <c r="DE89" s="237"/>
      <c r="DF89" s="237"/>
      <c r="DG89" s="237"/>
      <c r="DH89" s="237"/>
      <c r="DI89" s="237"/>
      <c r="DJ89" s="237"/>
      <c r="DK89" s="237"/>
      <c r="DL89" s="237"/>
      <c r="DM89" s="237"/>
      <c r="DN89" s="237"/>
      <c r="DO89" s="237"/>
    </row>
    <row r="90" spans="2:119" s="182" customFormat="1">
      <c r="B90" s="1323"/>
      <c r="C90" s="262" t="s">
        <v>90</v>
      </c>
      <c r="D90" s="263"/>
      <c r="E90" s="263"/>
      <c r="F90" s="264">
        <v>-13.223521999999999</v>
      </c>
      <c r="G90" s="264">
        <v>-24.679618999999999</v>
      </c>
      <c r="H90" s="264">
        <v>-25.847173000000002</v>
      </c>
      <c r="I90" s="264">
        <v>-30.828144999999999</v>
      </c>
      <c r="J90" s="264">
        <v>-38.785084300000001</v>
      </c>
      <c r="K90" s="264">
        <v>-45.464998999999999</v>
      </c>
      <c r="L90" s="264">
        <v>-57.606787000000004</v>
      </c>
      <c r="M90" s="264">
        <v>-111.860195</v>
      </c>
      <c r="N90" s="180">
        <v>-92.570999999999998</v>
      </c>
      <c r="O90" s="180">
        <v>-88.026999999999987</v>
      </c>
      <c r="P90" s="180">
        <v>-126.791</v>
      </c>
      <c r="Q90" s="180">
        <v>-137.80000000000001</v>
      </c>
      <c r="R90" s="180">
        <v>-197.45499999999998</v>
      </c>
      <c r="S90" s="180">
        <v>-326.49</v>
      </c>
      <c r="T90" s="180">
        <v>-464.52800000000002</v>
      </c>
      <c r="U90" s="1649">
        <v>-762.30245047216613</v>
      </c>
      <c r="V90" s="1649">
        <v>-800.41757299577444</v>
      </c>
      <c r="W90" s="1649">
        <v>-840.43845164556319</v>
      </c>
      <c r="X90" s="1649">
        <v>-882.4603742278415</v>
      </c>
      <c r="Y90" s="1649">
        <v>-926.58339293923359</v>
      </c>
      <c r="Z90" s="1649">
        <v>-972.91256258619546</v>
      </c>
      <c r="AA90" s="209"/>
      <c r="AB90" s="249"/>
      <c r="AC90" s="249"/>
      <c r="AD90" s="249"/>
      <c r="AE90" s="249"/>
      <c r="AF90" s="249"/>
      <c r="AG90" s="249"/>
      <c r="AH90" s="249"/>
      <c r="AI90" s="249"/>
      <c r="AJ90" s="250">
        <v>-2.675116</v>
      </c>
      <c r="AK90" s="250">
        <v>-2.8111980000000001</v>
      </c>
      <c r="AL90" s="250">
        <v>-3.4839180000000001</v>
      </c>
      <c r="AM90" s="250">
        <v>-4.2532899999999998</v>
      </c>
      <c r="AN90" s="250">
        <v>-5.3210769999999998</v>
      </c>
      <c r="AO90" s="250">
        <v>-7.4259659999999998</v>
      </c>
      <c r="AP90" s="250">
        <v>-7.2610679999999999</v>
      </c>
      <c r="AQ90" s="250">
        <v>-4.6715080000000002</v>
      </c>
      <c r="AR90" s="250">
        <v>-6.0713749999999997</v>
      </c>
      <c r="AS90" s="250">
        <v>-6.729609</v>
      </c>
      <c r="AT90" s="250">
        <v>-6.8820199999999998</v>
      </c>
      <c r="AU90" s="250">
        <v>-6.1641690000000002</v>
      </c>
      <c r="AV90" s="250">
        <v>-6.2068810000000001</v>
      </c>
      <c r="AW90" s="250">
        <v>-6.8345919999999998</v>
      </c>
      <c r="AX90" s="250">
        <v>-8.683605</v>
      </c>
      <c r="AY90" s="250">
        <v>-9.1030669999999994</v>
      </c>
      <c r="AZ90" s="250">
        <v>-9.450977</v>
      </c>
      <c r="BA90" s="250">
        <v>-9.7323400000000007</v>
      </c>
      <c r="BB90" s="250">
        <v>-8.9769459999999999</v>
      </c>
      <c r="BC90" s="250">
        <v>-10.624821300000001</v>
      </c>
      <c r="BD90" s="250">
        <v>-12.695212</v>
      </c>
      <c r="BE90" s="250">
        <v>-10.127077</v>
      </c>
      <c r="BF90" s="250">
        <v>-11.288705</v>
      </c>
      <c r="BG90" s="250">
        <v>-11.354005000000001</v>
      </c>
      <c r="BH90" s="250">
        <v>-13.785069999999999</v>
      </c>
      <c r="BI90" s="250">
        <v>-15.073088</v>
      </c>
      <c r="BJ90" s="250">
        <v>-15.261345</v>
      </c>
      <c r="BK90" s="250">
        <v>-13.487284000000001</v>
      </c>
      <c r="BL90" s="250">
        <v>-15.232411000000001</v>
      </c>
      <c r="BM90" s="250">
        <v>-63.180386999999996</v>
      </c>
      <c r="BN90" s="250">
        <v>-14.406413000000001</v>
      </c>
      <c r="BO90" s="250">
        <v>-19.040984000000002</v>
      </c>
      <c r="BP90" s="250">
        <v>-34.36</v>
      </c>
      <c r="BQ90" s="250">
        <v>-20.614999999999998</v>
      </c>
      <c r="BR90" s="250">
        <v>-18.381</v>
      </c>
      <c r="BS90" s="250">
        <v>-19.215</v>
      </c>
      <c r="BT90" s="250">
        <v>-17.068999999999999</v>
      </c>
      <c r="BU90" s="250">
        <v>-34.558</v>
      </c>
      <c r="BV90" s="250">
        <v>-26.15</v>
      </c>
      <c r="BW90" s="250">
        <v>-23.25</v>
      </c>
      <c r="BX90" s="250">
        <v>-28.309000000000001</v>
      </c>
      <c r="BY90" s="250">
        <v>-34.335000000000001</v>
      </c>
      <c r="BZ90" s="250">
        <v>-31.765999999999998</v>
      </c>
      <c r="CA90" s="250">
        <v>-116.381</v>
      </c>
      <c r="CB90" s="250">
        <v>-43.058</v>
      </c>
      <c r="CC90" s="250">
        <v>-33.337000000000003</v>
      </c>
      <c r="CD90" s="250">
        <v>-34.799999999999997</v>
      </c>
      <c r="CE90" s="250">
        <v>-26.605</v>
      </c>
      <c r="CF90" s="250">
        <v>-43.82</v>
      </c>
      <c r="CG90" s="250">
        <v>-50.302999999999997</v>
      </c>
      <c r="CH90" s="250">
        <v>-53.869</v>
      </c>
      <c r="CI90" s="250">
        <v>-49.463000000000001</v>
      </c>
      <c r="CJ90" s="250">
        <v>-62.566000000000003</v>
      </c>
      <c r="CK90" s="250">
        <v>-70.403999999999996</v>
      </c>
      <c r="CL90" s="250">
        <v>-78.698999999999998</v>
      </c>
      <c r="CM90" s="250">
        <v>-114.821</v>
      </c>
      <c r="CN90" s="250">
        <v>-86.338999999999999</v>
      </c>
      <c r="CO90" s="250">
        <v>-107.663</v>
      </c>
      <c r="CP90" s="250">
        <v>-123.018</v>
      </c>
      <c r="CQ90" s="250">
        <v>-147.50800000000001</v>
      </c>
      <c r="CR90" s="250">
        <v>-159</v>
      </c>
      <c r="CS90" s="208">
        <v>-180.81476716562372</v>
      </c>
      <c r="CT90" s="208">
        <v>-196.9313340003653</v>
      </c>
      <c r="CU90" s="208">
        <v>-225.55634930617711</v>
      </c>
      <c r="CV90" s="208">
        <v>-166.95000000000002</v>
      </c>
      <c r="CW90" s="208">
        <v>-189.85550552390492</v>
      </c>
      <c r="CX90" s="208">
        <v>-206.77790070038358</v>
      </c>
      <c r="CY90" s="208">
        <v>-236.83416677148597</v>
      </c>
      <c r="CZ90" s="208">
        <v>-175.29750000000001</v>
      </c>
      <c r="DA90" s="208">
        <v>-199.34828080010018</v>
      </c>
      <c r="DB90" s="208">
        <v>-217.11679573540277</v>
      </c>
      <c r="DC90" s="208">
        <v>-248.67587511006028</v>
      </c>
      <c r="DD90" s="208">
        <v>-184.06237500000003</v>
      </c>
      <c r="DE90" s="208">
        <v>-209.31569484010521</v>
      </c>
      <c r="DF90" s="208">
        <v>-227.97263552217294</v>
      </c>
      <c r="DG90" s="208">
        <v>-261.10966886556332</v>
      </c>
      <c r="DH90" s="208">
        <v>-193.26549375000005</v>
      </c>
      <c r="DI90" s="208">
        <v>-219.78147958211048</v>
      </c>
      <c r="DJ90" s="208">
        <v>-239.37126729828159</v>
      </c>
      <c r="DK90" s="208">
        <v>-274.16515230884153</v>
      </c>
      <c r="DL90" s="208">
        <v>-202.92876843750005</v>
      </c>
      <c r="DM90" s="208">
        <v>-230.77055356121602</v>
      </c>
      <c r="DN90" s="208">
        <v>-251.3398306631957</v>
      </c>
      <c r="DO90" s="208">
        <v>-287.87340992428364</v>
      </c>
    </row>
    <row r="91" spans="2:119" s="150" customFormat="1">
      <c r="B91" s="1318"/>
      <c r="C91" s="233" t="s">
        <v>681</v>
      </c>
      <c r="D91" s="234"/>
      <c r="E91" s="234"/>
      <c r="F91" s="234">
        <v>0.1553399552319534</v>
      </c>
      <c r="G91" s="234">
        <v>0.18011346593722993</v>
      </c>
      <c r="H91" s="234">
        <v>0.14954079757553609</v>
      </c>
      <c r="I91" s="234">
        <v>0.14225154434348034</v>
      </c>
      <c r="J91" s="234">
        <v>0.1297456711045544</v>
      </c>
      <c r="K91" s="234">
        <v>0.12169383616008773</v>
      </c>
      <c r="L91" s="234">
        <v>0.1218946827528124</v>
      </c>
      <c r="M91" s="234">
        <v>0.20099363706751469</v>
      </c>
      <c r="N91" s="234">
        <v>0.14203517622635778</v>
      </c>
      <c r="O91" s="234">
        <v>0.10424848057072747</v>
      </c>
      <c r="P91" s="234">
        <v>0.10420215996495666</v>
      </c>
      <c r="Q91" s="234">
        <v>9.5717509705463749E-2</v>
      </c>
      <c r="R91" s="234">
        <v>8.5987804803698442E-2</v>
      </c>
      <c r="S91" s="234">
        <v>8.2167579178374542E-2</v>
      </c>
      <c r="T91" s="234">
        <v>6.5709594677574895E-2</v>
      </c>
      <c r="U91" s="1653">
        <v>7.0822899420374022E-2</v>
      </c>
      <c r="V91" s="1653">
        <v>6.0675516658611449E-2</v>
      </c>
      <c r="W91" s="1653">
        <v>5.1879813037748405E-2</v>
      </c>
      <c r="X91" s="1653">
        <v>4.6422935688978803E-2</v>
      </c>
      <c r="Y91" s="1653">
        <v>4.165834642815007E-2</v>
      </c>
      <c r="Z91" s="1653">
        <v>5.1088721013604101E-2</v>
      </c>
      <c r="AB91" s="202"/>
      <c r="AC91" s="202"/>
      <c r="AD91" s="202"/>
      <c r="AE91" s="202"/>
      <c r="AF91" s="202"/>
      <c r="AG91" s="204"/>
      <c r="AH91" s="204"/>
      <c r="AI91" s="204"/>
      <c r="AJ91" s="234">
        <v>0.16252878229542295</v>
      </c>
      <c r="AK91" s="234">
        <v>0.14816609540739592</v>
      </c>
      <c r="AL91" s="234">
        <v>0.15280254981002303</v>
      </c>
      <c r="AM91" s="234">
        <v>0.15815257957789638</v>
      </c>
      <c r="AN91" s="234">
        <v>0.18449869334097993</v>
      </c>
      <c r="AO91" s="234">
        <v>0.21542329972915603</v>
      </c>
      <c r="AP91" s="234">
        <v>0.18035151599541019</v>
      </c>
      <c r="AQ91" s="234">
        <v>0.13965753215593102</v>
      </c>
      <c r="AR91" s="234">
        <v>0.18783741394268963</v>
      </c>
      <c r="AS91" s="234">
        <v>0.16453088041433092</v>
      </c>
      <c r="AT91" s="234">
        <v>0.13601024647072024</v>
      </c>
      <c r="AU91" s="234">
        <v>0.1257479251539004</v>
      </c>
      <c r="AV91" s="234">
        <v>0.13511497096049974</v>
      </c>
      <c r="AW91" s="234">
        <v>0.13015709232531786</v>
      </c>
      <c r="AX91" s="234">
        <v>0.15519912664170668</v>
      </c>
      <c r="AY91" s="234">
        <v>0.14607858745500829</v>
      </c>
      <c r="AZ91" s="234">
        <v>0.15377526933598143</v>
      </c>
      <c r="BA91" s="234">
        <v>0.1402795923097413</v>
      </c>
      <c r="BB91" s="234">
        <v>0.10997366300524974</v>
      </c>
      <c r="BC91" s="234">
        <v>0.12287909628115572</v>
      </c>
      <c r="BD91" s="234">
        <v>0.15160995378738268</v>
      </c>
      <c r="BE91" s="234">
        <v>0.11398710407861937</v>
      </c>
      <c r="BF91" s="234">
        <v>0.11605919858520253</v>
      </c>
      <c r="BG91" s="234">
        <v>0.10943129341341779</v>
      </c>
      <c r="BH91" s="234">
        <v>0.13419293996470039</v>
      </c>
      <c r="BI91" s="234">
        <v>0.13436112651247867</v>
      </c>
      <c r="BJ91" s="234">
        <v>0.12402008489978797</v>
      </c>
      <c r="BK91" s="234">
        <v>0.10018024860118466</v>
      </c>
      <c r="BL91" s="234">
        <v>0.13201685606613611</v>
      </c>
      <c r="BM91" s="234">
        <v>0.47918695168726122</v>
      </c>
      <c r="BN91" s="234">
        <v>9.7383467234015336E-2</v>
      </c>
      <c r="BO91" s="234">
        <v>0.11799606825690045</v>
      </c>
      <c r="BP91" s="234">
        <v>0.2320680805079022</v>
      </c>
      <c r="BQ91" s="234">
        <v>0.13359124901175526</v>
      </c>
      <c r="BR91" s="234">
        <v>0.10899484704194118</v>
      </c>
      <c r="BS91" s="234">
        <v>0.10631764159086382</v>
      </c>
      <c r="BT91" s="234">
        <v>0.1082852248937385</v>
      </c>
      <c r="BU91" s="234">
        <v>0.17309811464406644</v>
      </c>
      <c r="BV91" s="234">
        <v>0.11327849181492503</v>
      </c>
      <c r="BW91" s="234">
        <v>9.0722856306701793E-2</v>
      </c>
      <c r="BX91" s="234">
        <v>0.10492587101556708</v>
      </c>
      <c r="BY91" s="234">
        <v>0.12094047199718212</v>
      </c>
      <c r="BZ91" s="234">
        <v>0.10415081967213115</v>
      </c>
      <c r="CA91" s="234">
        <v>0.32501487102008214</v>
      </c>
      <c r="CB91" s="234">
        <v>0.13414710134091024</v>
      </c>
      <c r="CC91" s="234">
        <v>9.9401568980580071E-2</v>
      </c>
      <c r="CD91" s="234">
        <v>9.7950636256934648E-2</v>
      </c>
      <c r="CE91" s="234">
        <v>6.2158455582579278E-2</v>
      </c>
      <c r="CF91" s="234">
        <v>9.2492137535090876E-2</v>
      </c>
      <c r="CG91" s="234">
        <v>9.2258116579427119E-2</v>
      </c>
      <c r="CH91" s="234">
        <v>8.933039926637272E-2</v>
      </c>
      <c r="CI91" s="234">
        <v>7.3357744882992154E-2</v>
      </c>
      <c r="CJ91" s="234">
        <v>9.5946731361113716E-2</v>
      </c>
      <c r="CK91" s="234">
        <v>8.0153101942349966E-2</v>
      </c>
      <c r="CL91" s="234">
        <v>7.0537715750008292E-2</v>
      </c>
      <c r="CM91" s="234">
        <v>8.6506934357163084E-2</v>
      </c>
      <c r="CN91" s="234">
        <v>6.2635252433727667E-2</v>
      </c>
      <c r="CO91" s="234">
        <v>6.3228894435472027E-2</v>
      </c>
      <c r="CP91" s="234">
        <v>6.6229436884506304E-2</v>
      </c>
      <c r="CQ91" s="234">
        <v>6.9227686193603616E-2</v>
      </c>
      <c r="CR91" s="234">
        <v>7.0729537366548037E-2</v>
      </c>
      <c r="CS91" s="234">
        <v>6.9439421041167612E-2</v>
      </c>
      <c r="CT91" s="234">
        <v>6.9529691943254535E-2</v>
      </c>
      <c r="CU91" s="234">
        <v>7.3250487084786306E-2</v>
      </c>
      <c r="CV91" s="234">
        <v>6.0606628182617639E-2</v>
      </c>
      <c r="CW91" s="234">
        <v>6.099130620161429E-2</v>
      </c>
      <c r="CX91" s="234">
        <v>5.919794440938745E-2</v>
      </c>
      <c r="CY91" s="234">
        <v>6.1815575873489133E-2</v>
      </c>
      <c r="CZ91" s="234">
        <v>5.3099579695188998E-2</v>
      </c>
      <c r="DA91" s="234">
        <v>5.134585192072727E-2</v>
      </c>
      <c r="DB91" s="234">
        <v>4.9990090699526535E-2</v>
      </c>
      <c r="DC91" s="234">
        <v>5.3218144174120949E-2</v>
      </c>
      <c r="DD91" s="234">
        <v>4.8991845329428629E-2</v>
      </c>
      <c r="DE91" s="234">
        <v>4.5236233057355739E-2</v>
      </c>
      <c r="DF91" s="234">
        <v>4.3771248764836269E-2</v>
      </c>
      <c r="DG91" s="234">
        <v>4.8204534075777461E-2</v>
      </c>
      <c r="DH91" s="234">
        <v>4.4777594033886085E-2</v>
      </c>
      <c r="DI91" s="234">
        <v>4.061326827741215E-2</v>
      </c>
      <c r="DJ91" s="234">
        <v>3.9304737311114724E-2</v>
      </c>
      <c r="DK91" s="234">
        <v>4.2674168536112174E-2</v>
      </c>
      <c r="DL91" s="234">
        <v>5.0252809838296185E-2</v>
      </c>
      <c r="DM91" s="234">
        <v>5.0419381554115433E-2</v>
      </c>
      <c r="DN91" s="234">
        <v>5.0146716572694212E-2</v>
      </c>
      <c r="DO91" s="234">
        <v>5.3149258715778427E-2</v>
      </c>
    </row>
    <row r="92" spans="2:119" s="240" customFormat="1">
      <c r="B92" s="1318"/>
      <c r="C92" s="235" t="s">
        <v>506</v>
      </c>
      <c r="D92" s="225"/>
      <c r="E92" s="236"/>
      <c r="F92" s="237"/>
      <c r="G92" s="237">
        <v>247.7351070527653</v>
      </c>
      <c r="H92" s="237">
        <v>-305.72668361693837</v>
      </c>
      <c r="I92" s="237">
        <v>-72.892532320557592</v>
      </c>
      <c r="J92" s="237">
        <v>-125.05873238925935</v>
      </c>
      <c r="K92" s="237">
        <v>-80.518349444666654</v>
      </c>
      <c r="L92" s="237">
        <v>2.0084659272466556</v>
      </c>
      <c r="M92" s="237">
        <v>790.98954314702291</v>
      </c>
      <c r="N92" s="237">
        <v>-589.58460841156909</v>
      </c>
      <c r="O92" s="237">
        <v>-377.86695655630308</v>
      </c>
      <c r="P92" s="237">
        <v>-0.46320605770810985</v>
      </c>
      <c r="Q92" s="237">
        <v>-84.846502594929092</v>
      </c>
      <c r="R92" s="238">
        <v>-97.297049017653066</v>
      </c>
      <c r="S92" s="237">
        <v>-38.202256253239</v>
      </c>
      <c r="T92" s="237">
        <v>-164.57984500799645</v>
      </c>
      <c r="U92" s="1654">
        <v>51.133047427991265</v>
      </c>
      <c r="V92" s="1654">
        <v>-101.47382761762573</v>
      </c>
      <c r="W92" s="1654">
        <v>-87.957036208630441</v>
      </c>
      <c r="X92" s="1654">
        <v>-54.568773487696021</v>
      </c>
      <c r="Y92" s="1654">
        <v>-47.645892608287333</v>
      </c>
      <c r="Z92" s="1654">
        <v>46.657853246252976</v>
      </c>
      <c r="AA92" s="239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>
        <v>219.69911045556984</v>
      </c>
      <c r="AO92" s="237">
        <v>672.57204321760105</v>
      </c>
      <c r="AP92" s="237">
        <v>275.48966185387155</v>
      </c>
      <c r="AQ92" s="237">
        <v>-184.95047421965367</v>
      </c>
      <c r="AR92" s="237">
        <v>33.387206017096993</v>
      </c>
      <c r="AS92" s="237">
        <v>-508.92419314825105</v>
      </c>
      <c r="AT92" s="237">
        <v>-443.41269524689949</v>
      </c>
      <c r="AU92" s="237">
        <v>-139.09607002030617</v>
      </c>
      <c r="AV92" s="237">
        <v>-527.22442982189898</v>
      </c>
      <c r="AW92" s="237">
        <v>-343.73788089013061</v>
      </c>
      <c r="AX92" s="237">
        <v>191.8888017098644</v>
      </c>
      <c r="AY92" s="237">
        <v>203.30662301107887</v>
      </c>
      <c r="AZ92" s="237">
        <v>186.60298375481693</v>
      </c>
      <c r="BA92" s="237">
        <v>101.22499984423439</v>
      </c>
      <c r="BB92" s="237">
        <v>-452.25463636456936</v>
      </c>
      <c r="BC92" s="237">
        <v>-231.99491173852573</v>
      </c>
      <c r="BD92" s="237">
        <v>-21.653155485987508</v>
      </c>
      <c r="BE92" s="237">
        <v>-262.92488231121928</v>
      </c>
      <c r="BF92" s="237">
        <v>60.855355799527835</v>
      </c>
      <c r="BG92" s="237">
        <v>-134.47802867737931</v>
      </c>
      <c r="BH92" s="237">
        <v>-174.17013822682293</v>
      </c>
      <c r="BI92" s="237">
        <v>203.74022433859301</v>
      </c>
      <c r="BJ92" s="237">
        <v>79.608863145854414</v>
      </c>
      <c r="BK92" s="237">
        <v>-92.510448122331283</v>
      </c>
      <c r="BL92" s="237">
        <v>-21.760838985642739</v>
      </c>
      <c r="BM92" s="237">
        <v>3448.2582517478254</v>
      </c>
      <c r="BN92" s="237">
        <v>-266.36617665772633</v>
      </c>
      <c r="BO92" s="237">
        <v>178.15819655715796</v>
      </c>
      <c r="BP92" s="237">
        <v>1000.5122444176609</v>
      </c>
      <c r="BQ92" s="237">
        <v>-3455.9570267550598</v>
      </c>
      <c r="BR92" s="237">
        <v>116.11379807925843</v>
      </c>
      <c r="BS92" s="237">
        <v>-116.78426666036634</v>
      </c>
      <c r="BT92" s="237">
        <v>-1237.8285561416371</v>
      </c>
      <c r="BU92" s="237">
        <v>395.06865632311178</v>
      </c>
      <c r="BV92" s="237">
        <v>42.836447729838468</v>
      </c>
      <c r="BW92" s="237">
        <v>-155.94785284162026</v>
      </c>
      <c r="BX92" s="237">
        <v>-33.593538781714201</v>
      </c>
      <c r="BY92" s="237">
        <v>-521.57642646884312</v>
      </c>
      <c r="BZ92" s="237">
        <v>-91.276721427938767</v>
      </c>
      <c r="CA92" s="237">
        <v>2342.9201471338033</v>
      </c>
      <c r="CB92" s="237">
        <v>292.21230325343157</v>
      </c>
      <c r="CC92" s="237">
        <v>-215.38903016602052</v>
      </c>
      <c r="CD92" s="237">
        <v>-62.001834151964999</v>
      </c>
      <c r="CE92" s="237">
        <v>-2628.5641543750289</v>
      </c>
      <c r="CF92" s="237">
        <v>-416.54963805819358</v>
      </c>
      <c r="CG92" s="237">
        <v>-71.434524011529533</v>
      </c>
      <c r="CH92" s="237">
        <v>-86.202369905619278</v>
      </c>
      <c r="CI92" s="237">
        <v>111.99289300412876</v>
      </c>
      <c r="CJ92" s="237">
        <v>34.54593826022839</v>
      </c>
      <c r="CK92" s="237">
        <v>-121.05014637077153</v>
      </c>
      <c r="CL92" s="237">
        <v>-187.92683516364428</v>
      </c>
      <c r="CM92" s="237">
        <v>131.4918947417093</v>
      </c>
      <c r="CN92" s="237">
        <v>-333.11478927386048</v>
      </c>
      <c r="CO92" s="237">
        <v>-169.2420750687794</v>
      </c>
      <c r="CP92" s="237">
        <v>-43.082788655019883</v>
      </c>
      <c r="CQ92" s="237">
        <v>-172.7924816355947</v>
      </c>
      <c r="CR92" s="237">
        <v>80.942849328203692</v>
      </c>
      <c r="CS92" s="237">
        <v>62.105266056955848</v>
      </c>
      <c r="CT92" s="237">
        <v>33.002550587482304</v>
      </c>
      <c r="CU92" s="237">
        <v>40.228008911826905</v>
      </c>
      <c r="CV92" s="237">
        <v>-101.22909183930398</v>
      </c>
      <c r="CW92" s="237">
        <v>-84.481148395533225</v>
      </c>
      <c r="CX92" s="237">
        <v>-103.31747533867085</v>
      </c>
      <c r="CY92" s="237">
        <v>-114.34911211297174</v>
      </c>
      <c r="CZ92" s="237">
        <v>-75.070484874286407</v>
      </c>
      <c r="DA92" s="237">
        <v>-96.454542808870201</v>
      </c>
      <c r="DB92" s="237">
        <v>-92.078537098609146</v>
      </c>
      <c r="DC92" s="237">
        <v>-85.974316993681839</v>
      </c>
      <c r="DD92" s="237">
        <v>-41.077343657603684</v>
      </c>
      <c r="DE92" s="237">
        <v>-61.096188633715315</v>
      </c>
      <c r="DF92" s="237">
        <v>-62.188419346902656</v>
      </c>
      <c r="DG92" s="237">
        <v>-50.136100983434879</v>
      </c>
      <c r="DH92" s="237">
        <v>-42.142512955425438</v>
      </c>
      <c r="DI92" s="237">
        <v>-46.229647799435888</v>
      </c>
      <c r="DJ92" s="237">
        <v>-44.665114537215459</v>
      </c>
      <c r="DK92" s="237">
        <v>-55.303655396652871</v>
      </c>
      <c r="DL92" s="237">
        <v>54.752158044100995</v>
      </c>
      <c r="DM92" s="237">
        <v>98.061132767032831</v>
      </c>
      <c r="DN92" s="237">
        <v>108.41979261579489</v>
      </c>
      <c r="DO92" s="237">
        <v>104.75090179666253</v>
      </c>
    </row>
    <row r="93" spans="2:119" s="240" customFormat="1" outlineLevel="1">
      <c r="B93" s="1318"/>
      <c r="C93" s="266"/>
      <c r="D93" s="225"/>
      <c r="E93" s="236"/>
      <c r="F93" s="23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8"/>
      <c r="S93" s="237"/>
      <c r="T93" s="237"/>
      <c r="U93" s="1654"/>
      <c r="V93" s="1654"/>
      <c r="W93" s="1654"/>
      <c r="X93" s="1654"/>
      <c r="Y93" s="1654"/>
      <c r="Z93" s="1654"/>
      <c r="AA93" s="239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  <c r="AO93" s="237"/>
      <c r="AP93" s="237"/>
      <c r="AQ93" s="237"/>
      <c r="AR93" s="237"/>
      <c r="AS93" s="237"/>
      <c r="AT93" s="237"/>
      <c r="AU93" s="237"/>
      <c r="AV93" s="237"/>
      <c r="AW93" s="237"/>
      <c r="AX93" s="237"/>
      <c r="AY93" s="237"/>
      <c r="AZ93" s="237"/>
      <c r="BA93" s="237"/>
      <c r="BB93" s="237"/>
      <c r="BC93" s="237"/>
      <c r="BD93" s="237"/>
      <c r="BE93" s="237"/>
      <c r="BF93" s="237"/>
      <c r="BG93" s="237"/>
      <c r="BH93" s="237"/>
      <c r="BI93" s="237"/>
      <c r="BJ93" s="237"/>
      <c r="BK93" s="237"/>
      <c r="BL93" s="237"/>
      <c r="BM93" s="237"/>
      <c r="BN93" s="237"/>
      <c r="BO93" s="237"/>
      <c r="BP93" s="237"/>
      <c r="BQ93" s="237"/>
      <c r="BR93" s="237"/>
      <c r="BS93" s="237"/>
      <c r="BT93" s="237"/>
      <c r="BU93" s="237"/>
      <c r="BV93" s="237"/>
      <c r="BW93" s="237"/>
      <c r="BX93" s="237"/>
      <c r="BY93" s="237"/>
      <c r="BZ93" s="237"/>
      <c r="CA93" s="237"/>
      <c r="CB93" s="237"/>
      <c r="CC93" s="237"/>
      <c r="CD93" s="237"/>
      <c r="CE93" s="237"/>
      <c r="CF93" s="237"/>
      <c r="CG93" s="237"/>
      <c r="CH93" s="237"/>
      <c r="CI93" s="237"/>
      <c r="CJ93" s="237"/>
      <c r="CK93" s="237"/>
      <c r="CL93" s="237"/>
      <c r="CM93" s="237"/>
      <c r="CN93" s="237"/>
      <c r="CO93" s="237"/>
      <c r="CP93" s="237"/>
      <c r="CQ93" s="237"/>
      <c r="CR93" s="237"/>
      <c r="CS93" s="237"/>
      <c r="CT93" s="237"/>
      <c r="CU93" s="237"/>
      <c r="CV93" s="237"/>
      <c r="CW93" s="237"/>
      <c r="CX93" s="237"/>
      <c r="CY93" s="237"/>
      <c r="CZ93" s="237"/>
      <c r="DA93" s="237"/>
      <c r="DB93" s="237"/>
      <c r="DC93" s="237"/>
      <c r="DD93" s="237"/>
      <c r="DE93" s="237"/>
      <c r="DF93" s="237"/>
      <c r="DG93" s="237"/>
      <c r="DH93" s="237"/>
      <c r="DI93" s="237"/>
      <c r="DJ93" s="237"/>
      <c r="DK93" s="237"/>
      <c r="DL93" s="237"/>
      <c r="DM93" s="237"/>
      <c r="DN93" s="237"/>
      <c r="DO93" s="237"/>
    </row>
    <row r="94" spans="2:119" s="150" customFormat="1" outlineLevel="1">
      <c r="B94" s="1318"/>
      <c r="C94" s="241" t="s">
        <v>595</v>
      </c>
      <c r="D94" s="242"/>
      <c r="E94" s="242"/>
      <c r="F94" s="243"/>
      <c r="G94" s="243"/>
      <c r="H94" s="243"/>
      <c r="I94" s="243"/>
      <c r="J94" s="243"/>
      <c r="K94" s="243"/>
      <c r="L94" s="243"/>
      <c r="M94" s="243"/>
      <c r="N94" s="231">
        <v>-19.289195000000007</v>
      </c>
      <c r="O94" s="231">
        <v>-4.5440000000000111</v>
      </c>
      <c r="P94" s="231">
        <v>38.76400000000001</v>
      </c>
      <c r="Q94" s="231">
        <v>11.009000000000015</v>
      </c>
      <c r="R94" s="231">
        <v>59.654999999999973</v>
      </c>
      <c r="S94" s="231">
        <v>129.03500000000003</v>
      </c>
      <c r="T94" s="231">
        <v>138.03800000000001</v>
      </c>
      <c r="U94" s="1655">
        <v>297.77445047216611</v>
      </c>
      <c r="V94" s="1655">
        <v>38.115122523608306</v>
      </c>
      <c r="W94" s="1655">
        <v>40.020878649788756</v>
      </c>
      <c r="X94" s="1655">
        <v>42.021922582278307</v>
      </c>
      <c r="Y94" s="1655">
        <v>44.123018711392092</v>
      </c>
      <c r="Z94" s="1655">
        <v>90.452188358353965</v>
      </c>
      <c r="AB94" s="202"/>
      <c r="AC94" s="202"/>
      <c r="AD94" s="202"/>
      <c r="AE94" s="202"/>
      <c r="AF94" s="202"/>
      <c r="AG94" s="204"/>
      <c r="AH94" s="204"/>
      <c r="AI94" s="204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>
        <v>14.748999999999999</v>
      </c>
      <c r="CC94" s="231">
        <v>-0.99799999999999756</v>
      </c>
      <c r="CD94" s="231">
        <v>3.0339999999999989</v>
      </c>
      <c r="CE94" s="231">
        <v>-89.775999999999996</v>
      </c>
      <c r="CF94" s="231">
        <v>0.76200000000000045</v>
      </c>
      <c r="CG94" s="231">
        <v>16.965999999999994</v>
      </c>
      <c r="CH94" s="231">
        <v>19.069000000000003</v>
      </c>
      <c r="CI94" s="231">
        <v>22.858000000000001</v>
      </c>
      <c r="CJ94" s="231">
        <v>18.746000000000002</v>
      </c>
      <c r="CK94" s="231">
        <v>20.100999999999999</v>
      </c>
      <c r="CL94" s="231">
        <v>24.83</v>
      </c>
      <c r="CM94" s="231">
        <v>65.358000000000004</v>
      </c>
      <c r="CN94" s="231">
        <v>23.772999999999996</v>
      </c>
      <c r="CO94" s="231">
        <v>37.259</v>
      </c>
      <c r="CP94" s="231">
        <v>44.319000000000003</v>
      </c>
      <c r="CQ94" s="231">
        <v>32.687000000000012</v>
      </c>
      <c r="CR94" s="231">
        <v>72.661000000000001</v>
      </c>
      <c r="CS94" s="231">
        <v>73.151767165623724</v>
      </c>
      <c r="CT94" s="231">
        <v>73.913334000365296</v>
      </c>
      <c r="CU94" s="231">
        <v>78.048349306177101</v>
      </c>
      <c r="CV94" s="231">
        <v>7.9500000000000171</v>
      </c>
      <c r="CW94" s="231">
        <v>9.0407383582812031</v>
      </c>
      <c r="CX94" s="231">
        <v>9.8465667000182862</v>
      </c>
      <c r="CY94" s="231">
        <v>11.277817465308857</v>
      </c>
      <c r="CZ94" s="231">
        <v>8.3474999999999966</v>
      </c>
      <c r="DA94" s="231">
        <v>9.4927752761952604</v>
      </c>
      <c r="DB94" s="231">
        <v>10.338895035019192</v>
      </c>
      <c r="DC94" s="231">
        <v>11.841708338574307</v>
      </c>
      <c r="DD94" s="231">
        <v>8.7648750000000177</v>
      </c>
      <c r="DE94" s="231">
        <v>9.9674140400050248</v>
      </c>
      <c r="DF94" s="231">
        <v>10.855839786770161</v>
      </c>
      <c r="DG94" s="231">
        <v>12.433793755503046</v>
      </c>
      <c r="DH94" s="231">
        <v>9.2031187500000158</v>
      </c>
      <c r="DI94" s="231">
        <v>10.465784742005269</v>
      </c>
      <c r="DJ94" s="231">
        <v>11.398631776108658</v>
      </c>
      <c r="DK94" s="231">
        <v>13.055483443278206</v>
      </c>
      <c r="DL94" s="231">
        <v>9.6632746875000066</v>
      </c>
      <c r="DM94" s="231">
        <v>10.989073979105541</v>
      </c>
      <c r="DN94" s="231">
        <v>11.968563364914104</v>
      </c>
      <c r="DO94" s="231">
        <v>13.708257615442108</v>
      </c>
    </row>
    <row r="95" spans="2:119" s="269" customFormat="1" outlineLevel="1">
      <c r="B95" s="1318"/>
      <c r="C95" s="244" t="s">
        <v>608</v>
      </c>
      <c r="D95" s="267"/>
      <c r="E95" s="236"/>
      <c r="F95" s="236"/>
      <c r="G95" s="236"/>
      <c r="H95" s="236"/>
      <c r="I95" s="236"/>
      <c r="J95" s="236"/>
      <c r="K95" s="236"/>
      <c r="L95" s="236"/>
      <c r="M95" s="236"/>
      <c r="N95" s="231"/>
      <c r="O95" s="231"/>
      <c r="P95" s="231">
        <v>24.1</v>
      </c>
      <c r="Q95" s="231">
        <v>-2.8</v>
      </c>
      <c r="R95" s="231">
        <v>29.2</v>
      </c>
      <c r="S95" s="231">
        <v>84.5</v>
      </c>
      <c r="T95" s="231">
        <v>62.2</v>
      </c>
      <c r="U95" s="1654"/>
      <c r="V95" s="1654"/>
      <c r="W95" s="1654"/>
      <c r="X95" s="1654"/>
      <c r="Y95" s="1654"/>
      <c r="Z95" s="1654"/>
      <c r="AA95" s="268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  <c r="AU95" s="237"/>
      <c r="AV95" s="237"/>
      <c r="AW95" s="237"/>
      <c r="AX95" s="237"/>
      <c r="AY95" s="237"/>
      <c r="AZ95" s="237"/>
      <c r="BA95" s="237"/>
      <c r="BB95" s="237"/>
      <c r="BC95" s="237"/>
      <c r="BD95" s="237"/>
      <c r="BE95" s="237"/>
      <c r="BF95" s="237"/>
      <c r="BG95" s="237"/>
      <c r="BH95" s="237"/>
      <c r="BI95" s="237"/>
      <c r="BJ95" s="237"/>
      <c r="BK95" s="237"/>
      <c r="BL95" s="237"/>
      <c r="BM95" s="237"/>
      <c r="BN95" s="237"/>
      <c r="BO95" s="237"/>
      <c r="BP95" s="237"/>
      <c r="BQ95" s="237"/>
      <c r="BR95" s="237"/>
      <c r="BS95" s="237"/>
      <c r="BT95" s="237"/>
      <c r="BU95" s="237"/>
      <c r="BV95" s="237"/>
      <c r="BW95" s="237"/>
      <c r="BX95" s="237"/>
      <c r="BY95" s="237"/>
      <c r="BZ95" s="237"/>
      <c r="CA95" s="237"/>
      <c r="CB95" s="1441">
        <v>10.199999999999999</v>
      </c>
      <c r="CC95" s="1441">
        <v>-4.7</v>
      </c>
      <c r="CD95" s="1441">
        <v>0</v>
      </c>
      <c r="CE95" s="1444">
        <v>-8.2999999999999989</v>
      </c>
      <c r="CF95" s="1441">
        <v>-3.6</v>
      </c>
      <c r="CG95" s="1441">
        <v>13.8</v>
      </c>
      <c r="CH95" s="1441">
        <v>8.4</v>
      </c>
      <c r="CI95" s="1441">
        <v>10.599999999999998</v>
      </c>
      <c r="CJ95" s="1441">
        <v>11.6</v>
      </c>
      <c r="CK95" s="1441">
        <v>13.9</v>
      </c>
      <c r="CL95" s="1441">
        <v>13.6</v>
      </c>
      <c r="CM95" s="1441">
        <v>45.4</v>
      </c>
      <c r="CN95" s="1441">
        <v>11.7</v>
      </c>
      <c r="CO95" s="1441">
        <v>16</v>
      </c>
      <c r="CP95" s="1441">
        <v>35.799999999999997</v>
      </c>
      <c r="CQ95" s="1441">
        <v>-1.2999999999999972</v>
      </c>
      <c r="CR95" s="1441">
        <v>44</v>
      </c>
      <c r="CS95" s="237"/>
      <c r="CT95" s="237"/>
      <c r="CU95" s="237"/>
      <c r="CV95" s="237"/>
      <c r="CW95" s="237"/>
      <c r="CX95" s="237"/>
      <c r="CY95" s="237"/>
      <c r="CZ95" s="237"/>
      <c r="DA95" s="237"/>
      <c r="DB95" s="237"/>
      <c r="DC95" s="237"/>
      <c r="DD95" s="237"/>
      <c r="DE95" s="237"/>
      <c r="DF95" s="237"/>
      <c r="DG95" s="237"/>
      <c r="DH95" s="237"/>
      <c r="DI95" s="237"/>
      <c r="DJ95" s="237"/>
      <c r="DK95" s="237"/>
      <c r="DL95" s="237"/>
      <c r="DM95" s="237"/>
      <c r="DN95" s="237"/>
      <c r="DO95" s="237"/>
    </row>
    <row r="96" spans="2:119" s="269" customFormat="1" outlineLevel="1">
      <c r="B96" s="1318"/>
      <c r="C96" s="244" t="s">
        <v>609</v>
      </c>
      <c r="D96" s="267"/>
      <c r="E96" s="236"/>
      <c r="F96" s="236"/>
      <c r="G96" s="236"/>
      <c r="H96" s="236"/>
      <c r="I96" s="236"/>
      <c r="J96" s="236"/>
      <c r="K96" s="236"/>
      <c r="L96" s="236"/>
      <c r="M96" s="236"/>
      <c r="N96" s="231"/>
      <c r="O96" s="231"/>
      <c r="P96" s="231">
        <v>2.7</v>
      </c>
      <c r="Q96" s="231">
        <v>9.8000000000000007</v>
      </c>
      <c r="R96" s="231">
        <v>14.9</v>
      </c>
      <c r="S96" s="231">
        <v>0</v>
      </c>
      <c r="T96" s="231">
        <v>36.9</v>
      </c>
      <c r="U96" s="1654"/>
      <c r="V96" s="1654"/>
      <c r="W96" s="1654"/>
      <c r="X96" s="1654"/>
      <c r="Y96" s="1654"/>
      <c r="Z96" s="1654"/>
      <c r="AA96" s="268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  <c r="AV96" s="237"/>
      <c r="AW96" s="237"/>
      <c r="AX96" s="237"/>
      <c r="AY96" s="237"/>
      <c r="AZ96" s="237"/>
      <c r="BA96" s="237"/>
      <c r="BB96" s="237"/>
      <c r="BC96" s="237"/>
      <c r="BD96" s="237"/>
      <c r="BE96" s="237"/>
      <c r="BF96" s="237"/>
      <c r="BG96" s="237"/>
      <c r="BH96" s="237"/>
      <c r="BI96" s="237"/>
      <c r="BJ96" s="237"/>
      <c r="BK96" s="237"/>
      <c r="BL96" s="237"/>
      <c r="BM96" s="237"/>
      <c r="BN96" s="237"/>
      <c r="BO96" s="237"/>
      <c r="BP96" s="237"/>
      <c r="BQ96" s="237"/>
      <c r="BR96" s="237"/>
      <c r="BS96" s="237"/>
      <c r="BT96" s="237"/>
      <c r="BU96" s="237"/>
      <c r="BV96" s="237"/>
      <c r="BW96" s="237"/>
      <c r="BX96" s="237"/>
      <c r="BY96" s="237"/>
      <c r="BZ96" s="237"/>
      <c r="CA96" s="237"/>
      <c r="CB96" s="1441">
        <v>2.2000000000000002</v>
      </c>
      <c r="CC96" s="1441">
        <v>2.5</v>
      </c>
      <c r="CD96" s="1441">
        <v>2.8</v>
      </c>
      <c r="CE96" s="1444">
        <v>2.3000000000000007</v>
      </c>
      <c r="CF96" s="1441">
        <v>0</v>
      </c>
      <c r="CG96" s="1441">
        <v>0</v>
      </c>
      <c r="CH96" s="1441">
        <v>6.6</v>
      </c>
      <c r="CI96" s="1441">
        <v>8.3000000000000007</v>
      </c>
      <c r="CJ96" s="1441">
        <v>4</v>
      </c>
      <c r="CK96" s="1441">
        <v>1.6</v>
      </c>
      <c r="CL96" s="1441">
        <v>-2.7</v>
      </c>
      <c r="CM96" s="1441">
        <v>-2.8999999999999995</v>
      </c>
      <c r="CN96" s="1441">
        <v>4.2</v>
      </c>
      <c r="CO96" s="1441">
        <v>6.4</v>
      </c>
      <c r="CP96" s="1445"/>
      <c r="CQ96" s="1441">
        <v>26.299999999999997</v>
      </c>
      <c r="CR96" s="1441">
        <v>4</v>
      </c>
      <c r="CS96" s="237"/>
      <c r="CT96" s="237"/>
      <c r="CU96" s="237"/>
      <c r="CV96" s="237"/>
      <c r="CW96" s="237"/>
      <c r="CX96" s="237"/>
      <c r="CY96" s="237"/>
      <c r="CZ96" s="237"/>
      <c r="DA96" s="237"/>
      <c r="DB96" s="237"/>
      <c r="DC96" s="237"/>
      <c r="DD96" s="237"/>
      <c r="DE96" s="237"/>
      <c r="DF96" s="237"/>
      <c r="DG96" s="237"/>
      <c r="DH96" s="237"/>
      <c r="DI96" s="237"/>
      <c r="DJ96" s="237"/>
      <c r="DK96" s="237"/>
      <c r="DL96" s="237"/>
      <c r="DM96" s="237"/>
      <c r="DN96" s="237"/>
      <c r="DO96" s="237"/>
    </row>
    <row r="97" spans="2:119" s="269" customFormat="1" outlineLevel="1">
      <c r="B97" s="1318"/>
      <c r="C97" s="244" t="s">
        <v>610</v>
      </c>
      <c r="D97" s="267"/>
      <c r="E97" s="236"/>
      <c r="F97" s="236"/>
      <c r="G97" s="236"/>
      <c r="H97" s="236"/>
      <c r="I97" s="236"/>
      <c r="J97" s="236"/>
      <c r="K97" s="236"/>
      <c r="L97" s="236"/>
      <c r="M97" s="236"/>
      <c r="N97" s="231"/>
      <c r="O97" s="231"/>
      <c r="P97" s="231">
        <v>16</v>
      </c>
      <c r="Q97" s="231">
        <v>4</v>
      </c>
      <c r="R97" s="231">
        <v>13.2</v>
      </c>
      <c r="S97" s="231">
        <v>31.2</v>
      </c>
      <c r="T97" s="231">
        <v>26</v>
      </c>
      <c r="U97" s="1654"/>
      <c r="V97" s="1654"/>
      <c r="W97" s="1654"/>
      <c r="X97" s="1654"/>
      <c r="Y97" s="1654"/>
      <c r="Z97" s="1654"/>
      <c r="AA97" s="268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  <c r="AU97" s="237"/>
      <c r="AV97" s="237"/>
      <c r="AW97" s="237"/>
      <c r="AX97" s="237"/>
      <c r="AY97" s="237"/>
      <c r="AZ97" s="237"/>
      <c r="BA97" s="237"/>
      <c r="BB97" s="237"/>
      <c r="BC97" s="237"/>
      <c r="BD97" s="237"/>
      <c r="BE97" s="237"/>
      <c r="BF97" s="237"/>
      <c r="BG97" s="237"/>
      <c r="BH97" s="237"/>
      <c r="BI97" s="237"/>
      <c r="BJ97" s="237"/>
      <c r="BK97" s="237"/>
      <c r="BL97" s="237"/>
      <c r="BM97" s="237"/>
      <c r="BN97" s="237"/>
      <c r="BO97" s="237"/>
      <c r="BP97" s="237"/>
      <c r="BQ97" s="237"/>
      <c r="BR97" s="237"/>
      <c r="BS97" s="237"/>
      <c r="BT97" s="237"/>
      <c r="BU97" s="237"/>
      <c r="BV97" s="237"/>
      <c r="BW97" s="237"/>
      <c r="BX97" s="237"/>
      <c r="BY97" s="237"/>
      <c r="BZ97" s="237"/>
      <c r="CA97" s="237"/>
      <c r="CB97" s="1441">
        <v>0.8</v>
      </c>
      <c r="CC97" s="1441">
        <v>2.4</v>
      </c>
      <c r="CD97" s="1441">
        <v>0</v>
      </c>
      <c r="CE97" s="1444">
        <v>0.79999999999999982</v>
      </c>
      <c r="CF97" s="1441">
        <v>4.3</v>
      </c>
      <c r="CG97" s="1441">
        <v>2.1</v>
      </c>
      <c r="CH97" s="1441">
        <v>2.9</v>
      </c>
      <c r="CI97" s="1441">
        <v>3.8999999999999986</v>
      </c>
      <c r="CJ97" s="1441">
        <v>0</v>
      </c>
      <c r="CK97" s="1441">
        <v>0</v>
      </c>
      <c r="CL97" s="1441">
        <v>13</v>
      </c>
      <c r="CM97" s="1441">
        <v>18.2</v>
      </c>
      <c r="CN97" s="1441">
        <v>4.2</v>
      </c>
      <c r="CO97" s="1441">
        <v>5.0999999999999996</v>
      </c>
      <c r="CP97" s="1445"/>
      <c r="CQ97" s="1441">
        <v>16.7</v>
      </c>
      <c r="CR97" s="1441">
        <v>18</v>
      </c>
      <c r="CS97" s="237"/>
      <c r="CT97" s="237"/>
      <c r="CU97" s="237"/>
      <c r="CV97" s="237"/>
      <c r="CW97" s="237"/>
      <c r="CX97" s="237"/>
      <c r="CY97" s="237"/>
      <c r="CZ97" s="237"/>
      <c r="DA97" s="237"/>
      <c r="DB97" s="237"/>
      <c r="DC97" s="237"/>
      <c r="DD97" s="237"/>
      <c r="DE97" s="237"/>
      <c r="DF97" s="237"/>
      <c r="DG97" s="237"/>
      <c r="DH97" s="237"/>
      <c r="DI97" s="237"/>
      <c r="DJ97" s="237"/>
      <c r="DK97" s="237"/>
      <c r="DL97" s="237"/>
      <c r="DM97" s="237"/>
      <c r="DN97" s="237"/>
      <c r="DO97" s="237"/>
    </row>
    <row r="98" spans="2:119" s="269" customFormat="1" outlineLevel="1">
      <c r="B98" s="1318"/>
      <c r="C98" s="244" t="s">
        <v>611</v>
      </c>
      <c r="D98" s="267"/>
      <c r="E98" s="236"/>
      <c r="F98" s="236"/>
      <c r="G98" s="236"/>
      <c r="H98" s="236"/>
      <c r="I98" s="236"/>
      <c r="J98" s="236"/>
      <c r="K98" s="236"/>
      <c r="L98" s="236"/>
      <c r="M98" s="236"/>
      <c r="N98" s="231"/>
      <c r="O98" s="231"/>
      <c r="P98" s="245">
        <v>-4.0359999999999907</v>
      </c>
      <c r="Q98" s="245">
        <v>9.0000000000145519E-3</v>
      </c>
      <c r="R98" s="245">
        <v>2.3549999999999738</v>
      </c>
      <c r="S98" s="245">
        <v>13.335000000000026</v>
      </c>
      <c r="T98" s="245">
        <v>12.938000000000009</v>
      </c>
      <c r="U98" s="1654"/>
      <c r="V98" s="1654"/>
      <c r="W98" s="1654"/>
      <c r="X98" s="1654"/>
      <c r="Y98" s="1654"/>
      <c r="Z98" s="1654"/>
      <c r="AA98" s="268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  <c r="AU98" s="237"/>
      <c r="AV98" s="237"/>
      <c r="AW98" s="237"/>
      <c r="AX98" s="237"/>
      <c r="AY98" s="237"/>
      <c r="AZ98" s="237"/>
      <c r="BA98" s="237"/>
      <c r="BB98" s="237"/>
      <c r="BC98" s="237"/>
      <c r="BD98" s="237"/>
      <c r="BE98" s="237"/>
      <c r="BF98" s="237"/>
      <c r="BG98" s="237"/>
      <c r="BH98" s="237"/>
      <c r="BI98" s="237"/>
      <c r="BJ98" s="237"/>
      <c r="BK98" s="237"/>
      <c r="BL98" s="237"/>
      <c r="BM98" s="237"/>
      <c r="BN98" s="237"/>
      <c r="BO98" s="237"/>
      <c r="BP98" s="237"/>
      <c r="BQ98" s="237"/>
      <c r="BR98" s="237"/>
      <c r="BS98" s="237"/>
      <c r="BT98" s="237"/>
      <c r="BU98" s="237"/>
      <c r="BV98" s="237"/>
      <c r="BW98" s="237"/>
      <c r="BX98" s="237"/>
      <c r="BY98" s="237"/>
      <c r="BZ98" s="237"/>
      <c r="CA98" s="237"/>
      <c r="CB98" s="1441">
        <v>1.5489999999999993</v>
      </c>
      <c r="CC98" s="1441">
        <v>-1.1979999999999973</v>
      </c>
      <c r="CD98" s="1441">
        <v>0.2339999999999991</v>
      </c>
      <c r="CE98" s="1441">
        <v>-84.575999999999993</v>
      </c>
      <c r="CF98" s="1441">
        <v>6.2000000000000277E-2</v>
      </c>
      <c r="CG98" s="1441">
        <v>1.0659999999999932</v>
      </c>
      <c r="CH98" s="1441">
        <v>1.1690000000000027</v>
      </c>
      <c r="CI98" s="1441">
        <v>5.7999999999977625E-2</v>
      </c>
      <c r="CJ98" s="1441">
        <v>3.1460000000000026</v>
      </c>
      <c r="CK98" s="1441">
        <v>4.6009999999999991</v>
      </c>
      <c r="CL98" s="1441">
        <v>0.92999999999999972</v>
      </c>
      <c r="CM98" s="1441">
        <v>4.6580000000000048</v>
      </c>
      <c r="CN98" s="1441">
        <v>3.6729999999999965</v>
      </c>
      <c r="CO98" s="1441">
        <v>9.7590000000000003</v>
      </c>
      <c r="CP98" s="1441">
        <v>8.5190000000000055</v>
      </c>
      <c r="CQ98" s="1441">
        <v>-9.0129999999999875</v>
      </c>
      <c r="CR98" s="1441">
        <v>6.6610000000000014</v>
      </c>
      <c r="CS98" s="237"/>
      <c r="CT98" s="237"/>
      <c r="CU98" s="237"/>
      <c r="CV98" s="237"/>
      <c r="CW98" s="237"/>
      <c r="CX98" s="237"/>
      <c r="CY98" s="237"/>
      <c r="CZ98" s="237"/>
      <c r="DA98" s="237"/>
      <c r="DB98" s="237"/>
      <c r="DC98" s="237"/>
      <c r="DD98" s="237"/>
      <c r="DE98" s="237"/>
      <c r="DF98" s="237"/>
      <c r="DG98" s="237"/>
      <c r="DH98" s="237"/>
      <c r="DI98" s="237"/>
      <c r="DJ98" s="237"/>
      <c r="DK98" s="237"/>
      <c r="DL98" s="237"/>
      <c r="DM98" s="237"/>
      <c r="DN98" s="237"/>
      <c r="DO98" s="237"/>
    </row>
    <row r="99" spans="2:119" s="240" customFormat="1">
      <c r="B99" s="1318"/>
      <c r="C99" s="266"/>
      <c r="D99" s="225"/>
      <c r="E99" s="236"/>
      <c r="F99" s="236"/>
      <c r="G99" s="236"/>
      <c r="H99" s="236"/>
      <c r="I99" s="236"/>
      <c r="J99" s="236"/>
      <c r="K99" s="236"/>
      <c r="L99" s="236"/>
      <c r="M99" s="236"/>
      <c r="N99" s="231"/>
      <c r="O99" s="231"/>
      <c r="P99" s="231"/>
      <c r="Q99" s="231"/>
      <c r="R99" s="238"/>
      <c r="S99" s="237"/>
      <c r="T99" s="237"/>
      <c r="U99" s="1654"/>
      <c r="V99" s="1654"/>
      <c r="W99" s="1654"/>
      <c r="X99" s="1654"/>
      <c r="Y99" s="1654"/>
      <c r="Z99" s="1654"/>
      <c r="AA99" s="239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  <c r="AV99" s="237"/>
      <c r="AW99" s="237"/>
      <c r="AX99" s="237"/>
      <c r="AY99" s="237"/>
      <c r="AZ99" s="237"/>
      <c r="BA99" s="237"/>
      <c r="BB99" s="237"/>
      <c r="BC99" s="237"/>
      <c r="BD99" s="237"/>
      <c r="BE99" s="237"/>
      <c r="BF99" s="237"/>
      <c r="BG99" s="237"/>
      <c r="BH99" s="237"/>
      <c r="BI99" s="237"/>
      <c r="BJ99" s="237"/>
      <c r="BK99" s="237"/>
      <c r="BL99" s="237"/>
      <c r="BM99" s="237"/>
      <c r="BN99" s="237"/>
      <c r="BO99" s="237"/>
      <c r="BP99" s="237"/>
      <c r="BQ99" s="237"/>
      <c r="BR99" s="237"/>
      <c r="BS99" s="237"/>
      <c r="BT99" s="237"/>
      <c r="BU99" s="237"/>
      <c r="BV99" s="237"/>
      <c r="BW99" s="237"/>
      <c r="BX99" s="237"/>
      <c r="BY99" s="237"/>
      <c r="BZ99" s="237"/>
      <c r="CA99" s="237"/>
      <c r="CB99" s="232"/>
      <c r="CC99" s="231"/>
      <c r="CD99" s="231"/>
      <c r="CE99" s="231"/>
      <c r="CF99" s="231"/>
      <c r="CG99" s="237"/>
      <c r="CH99" s="237"/>
      <c r="CI99" s="237"/>
      <c r="CJ99" s="237"/>
      <c r="CK99" s="237"/>
      <c r="CL99" s="237"/>
      <c r="CM99" s="237"/>
      <c r="CN99" s="237"/>
      <c r="CO99" s="237"/>
      <c r="CP99" s="237"/>
      <c r="CQ99" s="237"/>
      <c r="CR99" s="237"/>
      <c r="CS99" s="237"/>
      <c r="CT99" s="237"/>
      <c r="CU99" s="237"/>
      <c r="CV99" s="237"/>
      <c r="CW99" s="237"/>
      <c r="CX99" s="237"/>
      <c r="CY99" s="237"/>
      <c r="CZ99" s="237"/>
      <c r="DA99" s="237"/>
      <c r="DB99" s="237"/>
      <c r="DC99" s="237"/>
      <c r="DD99" s="237"/>
      <c r="DE99" s="237"/>
      <c r="DF99" s="237"/>
      <c r="DG99" s="237"/>
      <c r="DH99" s="237"/>
      <c r="DI99" s="237"/>
      <c r="DJ99" s="237"/>
      <c r="DK99" s="237"/>
      <c r="DL99" s="237"/>
      <c r="DM99" s="237"/>
      <c r="DN99" s="237"/>
      <c r="DO99" s="237"/>
    </row>
    <row r="100" spans="2:119" s="182" customFormat="1">
      <c r="B100" s="1323"/>
      <c r="C100" s="205" t="s">
        <v>289</v>
      </c>
      <c r="D100" s="207"/>
      <c r="E100" s="207"/>
      <c r="F100" s="208">
        <v>-45.103385999999972</v>
      </c>
      <c r="G100" s="208">
        <v>-71.964813000000007</v>
      </c>
      <c r="H100" s="208">
        <v>-80.851854400000036</v>
      </c>
      <c r="I100" s="208">
        <v>-95.567306000000002</v>
      </c>
      <c r="J100" s="208">
        <v>-127.1036239</v>
      </c>
      <c r="K100" s="208">
        <v>-145.857978</v>
      </c>
      <c r="L100" s="208">
        <v>-188.97921600000001</v>
      </c>
      <c r="M100" s="208">
        <v>-277.08713900000004</v>
      </c>
      <c r="N100" s="180">
        <v>-297.60000000000002</v>
      </c>
      <c r="O100" s="180">
        <v>-355.803</v>
      </c>
      <c r="P100" s="180">
        <v>-663.33100000000002</v>
      </c>
      <c r="Q100" s="180">
        <v>-766.42400000000009</v>
      </c>
      <c r="R100" s="180">
        <v>-1255.2839999999999</v>
      </c>
      <c r="S100" s="180">
        <v>-1581.518</v>
      </c>
      <c r="T100" s="180">
        <v>-2564.3490000000002</v>
      </c>
      <c r="U100" s="1649">
        <v>-4363.899268239139</v>
      </c>
      <c r="V100" s="1649">
        <v>-4554.1287747798597</v>
      </c>
      <c r="W100" s="1649">
        <v>-4801.4369384858501</v>
      </c>
      <c r="X100" s="1649">
        <v>-4973.9223251859557</v>
      </c>
      <c r="Y100" s="1649">
        <v>-5657.6589609492112</v>
      </c>
      <c r="Z100" s="1649">
        <v>-4773.144194466845</v>
      </c>
      <c r="AA100" s="274"/>
      <c r="AB100" s="275"/>
      <c r="AC100" s="275"/>
      <c r="AD100" s="275"/>
      <c r="AE100" s="275"/>
      <c r="AF100" s="275"/>
      <c r="AG100" s="275"/>
      <c r="AH100" s="275"/>
      <c r="AI100" s="275"/>
      <c r="AJ100" s="276">
        <v>-9.8769379999999778</v>
      </c>
      <c r="AK100" s="276">
        <v>-10.170421999999999</v>
      </c>
      <c r="AL100" s="276">
        <v>-11.620711000000002</v>
      </c>
      <c r="AM100" s="276">
        <v>-13.435314999999999</v>
      </c>
      <c r="AN100" s="276">
        <v>-16.280246999999999</v>
      </c>
      <c r="AO100" s="276">
        <v>-19.422135000000001</v>
      </c>
      <c r="AP100" s="276">
        <v>-20.430844</v>
      </c>
      <c r="AQ100" s="276">
        <v>-15.831586999999999</v>
      </c>
      <c r="AR100" s="276">
        <v>-18.923602400000032</v>
      </c>
      <c r="AS100" s="276">
        <v>-19.894099000000004</v>
      </c>
      <c r="AT100" s="276">
        <v>-21.226254999999998</v>
      </c>
      <c r="AU100" s="276">
        <v>-20.807898000000002</v>
      </c>
      <c r="AV100" s="276">
        <v>-20.540457</v>
      </c>
      <c r="AW100" s="276">
        <v>-22.284202999999998</v>
      </c>
      <c r="AX100" s="276">
        <v>-25.189753</v>
      </c>
      <c r="AY100" s="276">
        <v>-27.552892999999997</v>
      </c>
      <c r="AZ100" s="276">
        <v>-27.836808999999999</v>
      </c>
      <c r="BA100" s="276">
        <v>-30.887644999999999</v>
      </c>
      <c r="BB100" s="276">
        <v>-31.603946999999998</v>
      </c>
      <c r="BC100" s="276">
        <v>-36.775222900000003</v>
      </c>
      <c r="BD100" s="276">
        <v>-37.708965000000006</v>
      </c>
      <c r="BE100" s="276">
        <v>-33.066257999999998</v>
      </c>
      <c r="BF100" s="276">
        <v>-37.859491999999996</v>
      </c>
      <c r="BG100" s="276">
        <v>-37.223263000000003</v>
      </c>
      <c r="BH100" s="276">
        <v>-45.505396000000005</v>
      </c>
      <c r="BI100" s="276">
        <v>-45.656853999999996</v>
      </c>
      <c r="BJ100" s="276">
        <v>-51.511379000000005</v>
      </c>
      <c r="BK100" s="276">
        <v>-46.305587000000003</v>
      </c>
      <c r="BL100" s="276">
        <v>-49.841567000000005</v>
      </c>
      <c r="BM100" s="276">
        <v>-101.390389</v>
      </c>
      <c r="BN100" s="276">
        <v>-57.387028999999998</v>
      </c>
      <c r="BO100" s="276">
        <v>-68.468153999999998</v>
      </c>
      <c r="BP100" s="276">
        <v>-77.807000000000002</v>
      </c>
      <c r="BQ100" s="276">
        <v>-69.366</v>
      </c>
      <c r="BR100" s="276">
        <v>-66.548000000000002</v>
      </c>
      <c r="BS100" s="276">
        <v>-83.879000000000005</v>
      </c>
      <c r="BT100" s="276">
        <v>-71.692999999999998</v>
      </c>
      <c r="BU100" s="276">
        <v>-94.111000000000018</v>
      </c>
      <c r="BV100" s="276">
        <v>-91.938999999999993</v>
      </c>
      <c r="BW100" s="276">
        <v>-98.06</v>
      </c>
      <c r="BX100" s="276">
        <v>-105.542</v>
      </c>
      <c r="BY100" s="276">
        <v>-141.529</v>
      </c>
      <c r="BZ100" s="276">
        <v>-148.285</v>
      </c>
      <c r="CA100" s="276">
        <v>-267.97500000000002</v>
      </c>
      <c r="CB100" s="276">
        <v>-192.17700000000002</v>
      </c>
      <c r="CC100" s="276">
        <v>-187.923</v>
      </c>
      <c r="CD100" s="276">
        <v>-180.721</v>
      </c>
      <c r="CE100" s="276">
        <v>-205.60299999999998</v>
      </c>
      <c r="CF100" s="276">
        <v>-226.86499999999998</v>
      </c>
      <c r="CG100" s="276">
        <v>-284.91800000000001</v>
      </c>
      <c r="CH100" s="276">
        <v>-366.267</v>
      </c>
      <c r="CI100" s="276">
        <v>-377.23399999999998</v>
      </c>
      <c r="CJ100" s="276">
        <v>-342.50799999999998</v>
      </c>
      <c r="CK100" s="276">
        <v>-327.73399999999998</v>
      </c>
      <c r="CL100" s="276">
        <v>-397.11599999999999</v>
      </c>
      <c r="CM100" s="276">
        <v>-514.16000000000008</v>
      </c>
      <c r="CN100" s="276">
        <v>-500.53300000000002</v>
      </c>
      <c r="CO100" s="276">
        <v>-587.75500000000011</v>
      </c>
      <c r="CP100" s="276">
        <v>-646.21199999999999</v>
      </c>
      <c r="CQ100" s="276">
        <v>-829.84899999999993</v>
      </c>
      <c r="CR100" s="276">
        <v>-934</v>
      </c>
      <c r="CS100" s="208">
        <v>-1036.7794533764061</v>
      </c>
      <c r="CT100" s="208">
        <v>-1144.1407774867032</v>
      </c>
      <c r="CU100" s="208">
        <v>-1248.97903737603</v>
      </c>
      <c r="CV100" s="208">
        <v>-1020.1981585346892</v>
      </c>
      <c r="CW100" s="208">
        <v>-1030.0947902451846</v>
      </c>
      <c r="CX100" s="208">
        <v>-1163.1725082132862</v>
      </c>
      <c r="CY100" s="208">
        <v>-1340.6633177866993</v>
      </c>
      <c r="CZ100" s="208">
        <v>-1064.5656579196134</v>
      </c>
      <c r="DA100" s="208">
        <v>-1098.957806821986</v>
      </c>
      <c r="DB100" s="208">
        <v>-1233.5187128188736</v>
      </c>
      <c r="DC100" s="208">
        <v>-1404.3947609253764</v>
      </c>
      <c r="DD100" s="208">
        <v>-1046.8789430559927</v>
      </c>
      <c r="DE100" s="208">
        <v>-1133.2569774256208</v>
      </c>
      <c r="DF100" s="208">
        <v>-1284.4904183195954</v>
      </c>
      <c r="DG100" s="208">
        <v>-1509.2959863847468</v>
      </c>
      <c r="DH100" s="208">
        <v>-1124.261933588645</v>
      </c>
      <c r="DI100" s="208">
        <v>-1266.6761363969131</v>
      </c>
      <c r="DJ100" s="208">
        <v>-1496.5249185832786</v>
      </c>
      <c r="DK100" s="208">
        <v>-1770.1959723803748</v>
      </c>
      <c r="DL100" s="208">
        <v>-999.28766126639584</v>
      </c>
      <c r="DM100" s="208">
        <v>-1053.6813745542158</v>
      </c>
      <c r="DN100" s="208">
        <v>-1215.4213462127077</v>
      </c>
      <c r="DO100" s="208">
        <v>-1504.7538124335256</v>
      </c>
    </row>
    <row r="101" spans="2:119" s="150" customFormat="1">
      <c r="B101" s="1318"/>
      <c r="C101" s="159" t="s">
        <v>682</v>
      </c>
      <c r="D101" s="234"/>
      <c r="E101" s="234"/>
      <c r="F101" s="234">
        <v>0.52984053431827849</v>
      </c>
      <c r="G101" s="234">
        <v>0.52520388969354115</v>
      </c>
      <c r="H101" s="234">
        <v>0.46777459153606943</v>
      </c>
      <c r="I101" s="234">
        <v>0.44098004817500225</v>
      </c>
      <c r="J101" s="234">
        <v>0.42519296477915303</v>
      </c>
      <c r="K101" s="234">
        <v>0.39041058545659885</v>
      </c>
      <c r="L101" s="234">
        <v>0.3998758268048383</v>
      </c>
      <c r="M101" s="234">
        <v>0.49787819386728227</v>
      </c>
      <c r="N101" s="234">
        <v>0.45661890273372957</v>
      </c>
      <c r="O101" s="234">
        <v>0.42136983121663296</v>
      </c>
      <c r="P101" s="234">
        <v>0.54515322831837176</v>
      </c>
      <c r="Q101" s="234">
        <v>0.53236717458998806</v>
      </c>
      <c r="R101" s="234">
        <v>0.54665172097544146</v>
      </c>
      <c r="S101" s="234">
        <v>0.39801986427463182</v>
      </c>
      <c r="T101" s="234">
        <v>0.36273880885941107</v>
      </c>
      <c r="U101" s="1653">
        <v>0.40543487530928402</v>
      </c>
      <c r="V101" s="1653">
        <v>0.34522494965396755</v>
      </c>
      <c r="W101" s="1653">
        <v>0.29639011660337095</v>
      </c>
      <c r="X101" s="1653">
        <v>0.26165942740049497</v>
      </c>
      <c r="Y101" s="1653">
        <v>0.25436320007842678</v>
      </c>
      <c r="Z101" s="1653">
        <v>0.25064311171047954</v>
      </c>
      <c r="AB101" s="202"/>
      <c r="AC101" s="202"/>
      <c r="AD101" s="202"/>
      <c r="AE101" s="202"/>
      <c r="AF101" s="202"/>
      <c r="AG101" s="204"/>
      <c r="AH101" s="204"/>
      <c r="AI101" s="204"/>
      <c r="AJ101" s="234">
        <v>0.60008115758246983</v>
      </c>
      <c r="AK101" s="234">
        <v>0.53603898280572126</v>
      </c>
      <c r="AL101" s="234">
        <v>0.50967740096218761</v>
      </c>
      <c r="AM101" s="234">
        <v>0.49957320678618311</v>
      </c>
      <c r="AN101" s="234">
        <v>0.56448803480355725</v>
      </c>
      <c r="AO101" s="234">
        <v>0.56342574279024871</v>
      </c>
      <c r="AP101" s="234">
        <v>0.5074644237549808</v>
      </c>
      <c r="AQ101" s="234">
        <v>0.47329478415362219</v>
      </c>
      <c r="AR101" s="234">
        <v>0.58546219551513146</v>
      </c>
      <c r="AS101" s="234">
        <v>0.48638689462045437</v>
      </c>
      <c r="AT101" s="234">
        <v>0.4194972078256613</v>
      </c>
      <c r="AU101" s="234">
        <v>0.42447733024743384</v>
      </c>
      <c r="AV101" s="234">
        <v>0.4471365329978767</v>
      </c>
      <c r="AW101" s="234">
        <v>0.42437750011516778</v>
      </c>
      <c r="AX101" s="234">
        <v>0.45020791087576073</v>
      </c>
      <c r="AY101" s="234">
        <v>0.44214633263041847</v>
      </c>
      <c r="AZ101" s="234">
        <v>0.45292807309014421</v>
      </c>
      <c r="BA101" s="234">
        <v>0.44520703633535397</v>
      </c>
      <c r="BB101" s="234">
        <v>0.38716973645756292</v>
      </c>
      <c r="BC101" s="234">
        <v>0.42531596794856796</v>
      </c>
      <c r="BD101" s="234">
        <v>0.45033154554804067</v>
      </c>
      <c r="BE101" s="234">
        <v>0.37218310793296822</v>
      </c>
      <c r="BF101" s="234">
        <v>0.38923351264497441</v>
      </c>
      <c r="BG101" s="234">
        <v>0.35876237637360719</v>
      </c>
      <c r="BH101" s="234">
        <v>0.44297946064096283</v>
      </c>
      <c r="BI101" s="234">
        <v>0.40698404576791214</v>
      </c>
      <c r="BJ101" s="234">
        <v>0.41860305214810067</v>
      </c>
      <c r="BK101" s="234">
        <v>0.34394658088936103</v>
      </c>
      <c r="BL101" s="234">
        <v>0.43196884437727417</v>
      </c>
      <c r="BM101" s="234">
        <v>0.76898787332998808</v>
      </c>
      <c r="BN101" s="234">
        <v>0.38792084180003639</v>
      </c>
      <c r="BO101" s="234">
        <v>0.42429387960243919</v>
      </c>
      <c r="BP101" s="234">
        <v>0.5255099284074024</v>
      </c>
      <c r="BQ101" s="234">
        <v>0.44951203390489525</v>
      </c>
      <c r="BR101" s="234">
        <v>0.3946134095504652</v>
      </c>
      <c r="BS101" s="234">
        <v>0.46410707567005294</v>
      </c>
      <c r="BT101" s="234">
        <v>0.45481824525788239</v>
      </c>
      <c r="BU101" s="234">
        <v>0.47139408146500777</v>
      </c>
      <c r="BV101" s="234">
        <v>0.39826811697791176</v>
      </c>
      <c r="BW101" s="234">
        <v>0.38263584040581411</v>
      </c>
      <c r="BX101" s="234">
        <v>0.39118606375092663</v>
      </c>
      <c r="BY101" s="234">
        <v>0.49851708348009866</v>
      </c>
      <c r="BZ101" s="234">
        <v>0.48618032786885246</v>
      </c>
      <c r="CA101" s="234">
        <v>0.74836837681070378</v>
      </c>
      <c r="CB101" s="234">
        <v>0.59872700762673847</v>
      </c>
      <c r="CC101" s="234">
        <v>0.56033359473070599</v>
      </c>
      <c r="CD101" s="234">
        <v>0.50867060158015764</v>
      </c>
      <c r="CE101" s="234">
        <v>0.4803595167504246</v>
      </c>
      <c r="CF101" s="234">
        <v>0.47885049707664057</v>
      </c>
      <c r="CG101" s="234">
        <v>0.52255328826466052</v>
      </c>
      <c r="CH101" s="234">
        <v>0.60737673519271818</v>
      </c>
      <c r="CI101" s="234">
        <v>0.55946941215030754</v>
      </c>
      <c r="CJ101" s="234">
        <v>0.52524570957121008</v>
      </c>
      <c r="CK101" s="234">
        <v>0.37311653758272428</v>
      </c>
      <c r="CL101" s="234">
        <v>0.35593407194221388</v>
      </c>
      <c r="CM101" s="234">
        <v>0.38737169480390327</v>
      </c>
      <c r="CN101" s="234">
        <v>0.3631152874878214</v>
      </c>
      <c r="CO101" s="234">
        <v>0.34517985611510799</v>
      </c>
      <c r="CP101" s="234">
        <v>0.34790239532434752</v>
      </c>
      <c r="CQ101" s="234">
        <v>0.38946041001217396</v>
      </c>
      <c r="CR101" s="234">
        <v>0.41548042704626337</v>
      </c>
      <c r="CS101" s="234">
        <v>0.39816086992436289</v>
      </c>
      <c r="CT101" s="234">
        <v>0.40395682181393566</v>
      </c>
      <c r="CU101" s="234">
        <v>0.40561182661407885</v>
      </c>
      <c r="CV101" s="234">
        <v>0.37035501926866193</v>
      </c>
      <c r="CW101" s="234">
        <v>0.3309191724262171</v>
      </c>
      <c r="CX101" s="234">
        <v>0.33300184036354397</v>
      </c>
      <c r="CY101" s="234">
        <v>0.3499236456089963</v>
      </c>
      <c r="CZ101" s="234">
        <v>0.32246888286178532</v>
      </c>
      <c r="DA101" s="234">
        <v>0.28305699246431892</v>
      </c>
      <c r="DB101" s="234">
        <v>0.28401170957095107</v>
      </c>
      <c r="DC101" s="234">
        <v>0.30054898904539212</v>
      </c>
      <c r="DD101" s="234">
        <v>0.27864755769252086</v>
      </c>
      <c r="DE101" s="234">
        <v>0.24491367827845081</v>
      </c>
      <c r="DF101" s="234">
        <v>0.24662499298450763</v>
      </c>
      <c r="DG101" s="234">
        <v>0.27863736384107923</v>
      </c>
      <c r="DH101" s="234">
        <v>0.2604797342411474</v>
      </c>
      <c r="DI101" s="234">
        <v>0.23406821105171549</v>
      </c>
      <c r="DJ101" s="234">
        <v>0.2457292367139311</v>
      </c>
      <c r="DK101" s="234">
        <v>0.27553334415823549</v>
      </c>
      <c r="DL101" s="234">
        <v>0.24746128014294946</v>
      </c>
      <c r="DM101" s="234">
        <v>0.23021118786726494</v>
      </c>
      <c r="DN101" s="234">
        <v>0.24249793438671263</v>
      </c>
      <c r="DO101" s="234">
        <v>0.27781846785230624</v>
      </c>
    </row>
    <row r="102" spans="2:119" s="240" customFormat="1">
      <c r="B102" s="1318"/>
      <c r="C102" s="225" t="s">
        <v>506</v>
      </c>
      <c r="D102" s="225"/>
      <c r="E102" s="236"/>
      <c r="F102" s="237"/>
      <c r="G102" s="237">
        <v>-46.366446247373403</v>
      </c>
      <c r="H102" s="237">
        <v>-574.29298157471715</v>
      </c>
      <c r="I102" s="237">
        <v>-267.94543361067178</v>
      </c>
      <c r="J102" s="237">
        <v>-157.87083395849223</v>
      </c>
      <c r="K102" s="237">
        <v>-347.82379322554181</v>
      </c>
      <c r="L102" s="237">
        <v>94.652413482394508</v>
      </c>
      <c r="M102" s="237">
        <v>980.02367062443977</v>
      </c>
      <c r="N102" s="237">
        <v>-412.59291133552699</v>
      </c>
      <c r="O102" s="237">
        <v>-352.4907151709661</v>
      </c>
      <c r="P102" s="237">
        <v>1237.833971017388</v>
      </c>
      <c r="Q102" s="237">
        <v>-127.86053728383706</v>
      </c>
      <c r="R102" s="238">
        <v>142.84546385453402</v>
      </c>
      <c r="S102" s="238">
        <v>-1486.3185670080964</v>
      </c>
      <c r="T102" s="238">
        <v>-352.81055415220754</v>
      </c>
      <c r="U102" s="1654">
        <v>426.9606644987295</v>
      </c>
      <c r="V102" s="1654">
        <v>-602.09925655316465</v>
      </c>
      <c r="W102" s="1654">
        <v>-488.34833050596603</v>
      </c>
      <c r="X102" s="1654">
        <v>-347.30689202875976</v>
      </c>
      <c r="Y102" s="1654">
        <v>-72.962273220681936</v>
      </c>
      <c r="Z102" s="1654">
        <v>-110.16315690015432</v>
      </c>
      <c r="AA102" s="239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>
        <v>-355.93122778912578</v>
      </c>
      <c r="AO102" s="237">
        <v>273.86759984527441</v>
      </c>
      <c r="AP102" s="237">
        <v>-22.129772072068121</v>
      </c>
      <c r="AQ102" s="237">
        <v>-262.78422632560915</v>
      </c>
      <c r="AR102" s="237">
        <v>209.74160711574208</v>
      </c>
      <c r="AS102" s="237">
        <v>-770.38848169794335</v>
      </c>
      <c r="AT102" s="237">
        <v>-879.67215929319502</v>
      </c>
      <c r="AU102" s="237">
        <v>-488.17453906188359</v>
      </c>
      <c r="AV102" s="237">
        <v>-1383.2566251725475</v>
      </c>
      <c r="AW102" s="237">
        <v>-620.09394505286582</v>
      </c>
      <c r="AX102" s="237">
        <v>307.10703050099431</v>
      </c>
      <c r="AY102" s="237">
        <v>176.69002382984633</v>
      </c>
      <c r="AZ102" s="237">
        <v>57.915400922675111</v>
      </c>
      <c r="BA102" s="237">
        <v>208.29536220186185</v>
      </c>
      <c r="BB102" s="237">
        <v>-630.38174418197809</v>
      </c>
      <c r="BC102" s="237">
        <v>-168.30364681850506</v>
      </c>
      <c r="BD102" s="237">
        <v>-25.96527542103544</v>
      </c>
      <c r="BE102" s="237">
        <v>-730.23928402385752</v>
      </c>
      <c r="BF102" s="237">
        <v>20.637761874114922</v>
      </c>
      <c r="BG102" s="237">
        <v>-665.53591574960774</v>
      </c>
      <c r="BH102" s="237">
        <v>-73.520849070778382</v>
      </c>
      <c r="BI102" s="237">
        <v>348.00937834943926</v>
      </c>
      <c r="BJ102" s="237">
        <v>293.69539503126265</v>
      </c>
      <c r="BK102" s="237">
        <v>-148.15795484246163</v>
      </c>
      <c r="BL102" s="237">
        <v>-110.10616263688655</v>
      </c>
      <c r="BM102" s="237">
        <v>3620.0382756207596</v>
      </c>
      <c r="BN102" s="237">
        <v>-306.82210348064285</v>
      </c>
      <c r="BO102" s="237">
        <v>803.47298713078169</v>
      </c>
      <c r="BP102" s="237">
        <v>935.41084030128229</v>
      </c>
      <c r="BQ102" s="237">
        <v>-3194.7583942509282</v>
      </c>
      <c r="BR102" s="237">
        <v>66.925677504288132</v>
      </c>
      <c r="BS102" s="237">
        <v>398.13196067613745</v>
      </c>
      <c r="BT102" s="237">
        <v>-706.91683149520009</v>
      </c>
      <c r="BU102" s="237">
        <v>218.82047560112528</v>
      </c>
      <c r="BV102" s="237">
        <v>36.547074274465572</v>
      </c>
      <c r="BW102" s="237">
        <v>-814.71235264238828</v>
      </c>
      <c r="BX102" s="237">
        <v>-636.3218150695576</v>
      </c>
      <c r="BY102" s="237">
        <v>271.23002015090879</v>
      </c>
      <c r="BZ102" s="237">
        <v>879.12210890940696</v>
      </c>
      <c r="CA102" s="237">
        <v>3657.3253640488965</v>
      </c>
      <c r="CB102" s="237">
        <v>2075.4094387581185</v>
      </c>
      <c r="CC102" s="237">
        <v>618.16511250607334</v>
      </c>
      <c r="CD102" s="237">
        <v>224.90273711305187</v>
      </c>
      <c r="CE102" s="237">
        <v>-2680.0886006027918</v>
      </c>
      <c r="CF102" s="237">
        <v>-1198.765105500979</v>
      </c>
      <c r="CG102" s="237">
        <v>-377.80306466045465</v>
      </c>
      <c r="CH102" s="237">
        <v>987.06133612560529</v>
      </c>
      <c r="CI102" s="237">
        <v>791.09895399882942</v>
      </c>
      <c r="CJ102" s="237">
        <v>463.95212494569518</v>
      </c>
      <c r="CK102" s="237">
        <v>-1494.3675068193625</v>
      </c>
      <c r="CL102" s="237">
        <v>-2514.426632505043</v>
      </c>
      <c r="CM102" s="237">
        <v>-1720.9771734640428</v>
      </c>
      <c r="CN102" s="237">
        <v>-1621.3042208338868</v>
      </c>
      <c r="CO102" s="237">
        <v>-279.36681467616296</v>
      </c>
      <c r="CP102" s="237">
        <v>-80.31676617866357</v>
      </c>
      <c r="CQ102" s="237">
        <v>20.887152082706972</v>
      </c>
      <c r="CR102" s="237">
        <v>523.65139558441967</v>
      </c>
      <c r="CS102" s="237">
        <v>529.8101380925491</v>
      </c>
      <c r="CT102" s="237">
        <v>560.54426489588138</v>
      </c>
      <c r="CU102" s="237">
        <v>161.5141660190489</v>
      </c>
      <c r="CV102" s="237">
        <v>-451.25407777601436</v>
      </c>
      <c r="CW102" s="237">
        <v>-672.41697498145788</v>
      </c>
      <c r="CX102" s="237">
        <v>-709.54981450391699</v>
      </c>
      <c r="CY102" s="237">
        <v>-556.88181005082549</v>
      </c>
      <c r="CZ102" s="237">
        <v>-478.86136406876614</v>
      </c>
      <c r="DA102" s="237">
        <v>-478.62179961898175</v>
      </c>
      <c r="DB102" s="237">
        <v>-489.90130792592902</v>
      </c>
      <c r="DC102" s="237">
        <v>-493.74656563604179</v>
      </c>
      <c r="DD102" s="237">
        <v>-438.21325169264458</v>
      </c>
      <c r="DE102" s="237">
        <v>-381.4331418586811</v>
      </c>
      <c r="DF102" s="237">
        <v>-373.86716586443436</v>
      </c>
      <c r="DG102" s="237">
        <v>-219.1162520431289</v>
      </c>
      <c r="DH102" s="237">
        <v>-181.67823451373465</v>
      </c>
      <c r="DI102" s="237">
        <v>-108.45467226735323</v>
      </c>
      <c r="DJ102" s="237">
        <v>-8.9575627057653087</v>
      </c>
      <c r="DK102" s="237">
        <v>-31.040196828437395</v>
      </c>
      <c r="DL102" s="237">
        <v>-130.18454098197935</v>
      </c>
      <c r="DM102" s="237">
        <v>-38.570231844505528</v>
      </c>
      <c r="DN102" s="237">
        <v>-32.313023272184658</v>
      </c>
      <c r="DO102" s="237">
        <v>22.851236940707452</v>
      </c>
    </row>
    <row r="103" spans="2:119" s="283" customFormat="1">
      <c r="B103" s="1323"/>
      <c r="C103" s="278"/>
      <c r="D103" s="205"/>
      <c r="E103" s="279"/>
      <c r="F103" s="279"/>
      <c r="G103" s="279"/>
      <c r="H103" s="279"/>
      <c r="I103" s="279"/>
      <c r="J103" s="279"/>
      <c r="K103" s="279"/>
      <c r="L103" s="279"/>
      <c r="M103" s="279"/>
      <c r="N103" s="208"/>
      <c r="O103" s="208"/>
      <c r="P103" s="208"/>
      <c r="Q103" s="208"/>
      <c r="R103" s="208"/>
      <c r="S103" s="208"/>
      <c r="T103" s="208"/>
      <c r="U103" s="1658"/>
      <c r="V103" s="1658"/>
      <c r="W103" s="1658"/>
      <c r="X103" s="1658"/>
      <c r="Y103" s="1658"/>
      <c r="Z103" s="1658"/>
      <c r="AA103" s="280"/>
      <c r="AB103" s="281"/>
      <c r="AC103" s="281"/>
      <c r="AD103" s="281"/>
      <c r="AE103" s="281"/>
      <c r="AF103" s="281"/>
      <c r="AG103" s="281"/>
      <c r="AH103" s="281"/>
      <c r="AI103" s="281"/>
      <c r="AJ103" s="281"/>
      <c r="AK103" s="281"/>
      <c r="AL103" s="281"/>
      <c r="AM103" s="281"/>
      <c r="AN103" s="281"/>
      <c r="AO103" s="281"/>
      <c r="AP103" s="281"/>
      <c r="AQ103" s="281"/>
      <c r="AR103" s="281"/>
      <c r="AS103" s="281"/>
      <c r="AT103" s="281"/>
      <c r="AU103" s="281"/>
      <c r="AV103" s="281"/>
      <c r="AW103" s="281"/>
      <c r="AX103" s="281"/>
      <c r="AY103" s="281"/>
      <c r="AZ103" s="281"/>
      <c r="BA103" s="281"/>
      <c r="BB103" s="281"/>
      <c r="BC103" s="281"/>
      <c r="BD103" s="281"/>
      <c r="BE103" s="281"/>
      <c r="BF103" s="281"/>
      <c r="BG103" s="281"/>
      <c r="BH103" s="281"/>
      <c r="BI103" s="281"/>
      <c r="BJ103" s="281"/>
      <c r="BK103" s="281"/>
      <c r="BL103" s="281"/>
      <c r="BM103" s="281"/>
      <c r="BN103" s="281"/>
      <c r="BO103" s="281"/>
      <c r="BP103" s="281"/>
      <c r="BQ103" s="281"/>
      <c r="BR103" s="281"/>
      <c r="BS103" s="281"/>
      <c r="BT103" s="281"/>
      <c r="BU103" s="281"/>
      <c r="BV103" s="281"/>
      <c r="BW103" s="281"/>
      <c r="BX103" s="281"/>
      <c r="BY103" s="281"/>
      <c r="BZ103" s="281"/>
      <c r="CA103" s="281"/>
      <c r="CB103" s="282"/>
      <c r="CC103" s="208"/>
      <c r="CD103" s="208"/>
      <c r="CE103" s="208"/>
      <c r="CF103" s="208"/>
      <c r="CG103" s="281"/>
      <c r="CH103" s="281"/>
      <c r="CI103" s="281"/>
      <c r="CJ103" s="281"/>
      <c r="CK103" s="281"/>
      <c r="CL103" s="281"/>
      <c r="CM103" s="281"/>
      <c r="CN103" s="281"/>
      <c r="CO103" s="281"/>
      <c r="CP103" s="281"/>
      <c r="CQ103" s="281"/>
      <c r="CR103" s="281"/>
      <c r="CS103" s="281"/>
      <c r="CT103" s="281"/>
      <c r="CU103" s="281"/>
      <c r="CV103" s="281"/>
      <c r="CW103" s="281"/>
      <c r="CX103" s="281"/>
      <c r="CY103" s="281"/>
      <c r="CZ103" s="281"/>
      <c r="DA103" s="281"/>
      <c r="DB103" s="281"/>
      <c r="DC103" s="281"/>
      <c r="DD103" s="281"/>
      <c r="DE103" s="281"/>
      <c r="DF103" s="281"/>
      <c r="DG103" s="281"/>
      <c r="DH103" s="281"/>
      <c r="DI103" s="281"/>
      <c r="DJ103" s="281"/>
      <c r="DK103" s="281"/>
      <c r="DL103" s="281"/>
      <c r="DM103" s="281"/>
      <c r="DN103" s="281"/>
      <c r="DO103" s="281"/>
    </row>
    <row r="104" spans="2:119" s="240" customFormat="1" outlineLevel="1">
      <c r="B104" s="1318"/>
      <c r="C104" s="225" t="s">
        <v>595</v>
      </c>
      <c r="D104" s="225"/>
      <c r="E104" s="236"/>
      <c r="F104" s="236"/>
      <c r="G104" s="236"/>
      <c r="H104" s="236"/>
      <c r="I104" s="236"/>
      <c r="J104" s="236"/>
      <c r="K104" s="236"/>
      <c r="L104" s="236"/>
      <c r="M104" s="236"/>
      <c r="N104" s="231">
        <v>20.512860999999987</v>
      </c>
      <c r="O104" s="231">
        <v>58.202999999999975</v>
      </c>
      <c r="P104" s="231">
        <v>307.52800000000002</v>
      </c>
      <c r="Q104" s="231">
        <v>103.09300000000007</v>
      </c>
      <c r="R104" s="231">
        <v>488.85999999999979</v>
      </c>
      <c r="S104" s="231">
        <v>326.23400000000015</v>
      </c>
      <c r="T104" s="231">
        <v>982.83100000000013</v>
      </c>
      <c r="U104" s="1655">
        <v>1799.5502682391389</v>
      </c>
      <c r="V104" s="1655">
        <v>190.22950654072065</v>
      </c>
      <c r="W104" s="1655">
        <v>247.30816370599041</v>
      </c>
      <c r="X104" s="1655">
        <v>172.48538670010566</v>
      </c>
      <c r="Y104" s="1655">
        <v>683.73663576325544</v>
      </c>
      <c r="Z104" s="1655">
        <v>-200.77813071911078</v>
      </c>
      <c r="AA104" s="239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  <c r="AV104" s="237"/>
      <c r="AW104" s="237"/>
      <c r="AX104" s="237"/>
      <c r="AY104" s="237"/>
      <c r="AZ104" s="237"/>
      <c r="BA104" s="237"/>
      <c r="BB104" s="237"/>
      <c r="BC104" s="237"/>
      <c r="BD104" s="237"/>
      <c r="BE104" s="237"/>
      <c r="BF104" s="237"/>
      <c r="BG104" s="237"/>
      <c r="BH104" s="237"/>
      <c r="BI104" s="237"/>
      <c r="BJ104" s="237"/>
      <c r="BK104" s="237"/>
      <c r="BL104" s="237"/>
      <c r="BM104" s="237"/>
      <c r="BN104" s="237"/>
      <c r="BO104" s="237"/>
      <c r="BP104" s="237"/>
      <c r="BQ104" s="237"/>
      <c r="BR104" s="237"/>
      <c r="BS104" s="237"/>
      <c r="BT104" s="237"/>
      <c r="BU104" s="237"/>
      <c r="BV104" s="237"/>
      <c r="BW104" s="237"/>
      <c r="BX104" s="237"/>
      <c r="BY104" s="237"/>
      <c r="BZ104" s="237"/>
      <c r="CA104" s="237"/>
      <c r="CB104" s="231">
        <v>86.635000000000019</v>
      </c>
      <c r="CC104" s="231">
        <v>46.394000000000005</v>
      </c>
      <c r="CD104" s="231">
        <v>32.436000000000007</v>
      </c>
      <c r="CE104" s="231">
        <v>-62.372000000000043</v>
      </c>
      <c r="CF104" s="231">
        <v>34.68799999999996</v>
      </c>
      <c r="CG104" s="231">
        <v>96.995000000000005</v>
      </c>
      <c r="CH104" s="231">
        <v>185.54599999999999</v>
      </c>
      <c r="CI104" s="231">
        <v>171.631</v>
      </c>
      <c r="CJ104" s="231">
        <v>115.643</v>
      </c>
      <c r="CK104" s="231">
        <v>42.815999999999974</v>
      </c>
      <c r="CL104" s="231">
        <v>30.84899999999999</v>
      </c>
      <c r="CM104" s="231">
        <v>136.9260000000001</v>
      </c>
      <c r="CN104" s="231">
        <v>158.02500000000003</v>
      </c>
      <c r="CO104" s="231">
        <v>260.02100000000013</v>
      </c>
      <c r="CP104" s="231">
        <v>249.096</v>
      </c>
      <c r="CQ104" s="231">
        <v>315.68899999999985</v>
      </c>
      <c r="CR104" s="231">
        <v>433.46699999999998</v>
      </c>
      <c r="CS104" s="231">
        <v>449.02445337640597</v>
      </c>
      <c r="CT104" s="231">
        <v>497.92877748670321</v>
      </c>
      <c r="CU104" s="231">
        <v>419.13003737603003</v>
      </c>
      <c r="CV104" s="231">
        <v>86.198158534689242</v>
      </c>
      <c r="CW104" s="231">
        <v>-6.6846631312214413</v>
      </c>
      <c r="CX104" s="231">
        <v>19.031730726582964</v>
      </c>
      <c r="CY104" s="231">
        <v>91.684280410669317</v>
      </c>
      <c r="CZ104" s="231">
        <v>44.367499384924145</v>
      </c>
      <c r="DA104" s="231">
        <v>68.863016576801328</v>
      </c>
      <c r="DB104" s="231">
        <v>70.346204605587445</v>
      </c>
      <c r="DC104" s="231">
        <v>63.73144313867715</v>
      </c>
      <c r="DD104" s="231">
        <v>-17.686714863620637</v>
      </c>
      <c r="DE104" s="231">
        <v>34.299170603634821</v>
      </c>
      <c r="DF104" s="231">
        <v>50.971705500721782</v>
      </c>
      <c r="DG104" s="231">
        <v>104.90122545937038</v>
      </c>
      <c r="DH104" s="231">
        <v>77.382990532652229</v>
      </c>
      <c r="DI104" s="231">
        <v>133.41915897129229</v>
      </c>
      <c r="DJ104" s="231">
        <v>212.03450026368319</v>
      </c>
      <c r="DK104" s="231">
        <v>260.89998599562796</v>
      </c>
      <c r="DL104" s="231">
        <v>-124.97427232224913</v>
      </c>
      <c r="DM104" s="231">
        <v>-212.99476184269724</v>
      </c>
      <c r="DN104" s="231">
        <v>-281.10357237057087</v>
      </c>
      <c r="DO104" s="231">
        <v>-265.44215994684919</v>
      </c>
    </row>
    <row r="105" spans="2:119" s="240" customFormat="1" outlineLevel="1">
      <c r="B105" s="1318"/>
      <c r="C105" s="225" t="s">
        <v>599</v>
      </c>
      <c r="D105" s="225"/>
      <c r="E105" s="236"/>
      <c r="F105" s="236"/>
      <c r="G105" s="236"/>
      <c r="H105" s="236"/>
      <c r="I105" s="236"/>
      <c r="J105" s="236"/>
      <c r="K105" s="236"/>
      <c r="L105" s="236"/>
      <c r="M105" s="236"/>
      <c r="N105" s="204">
        <v>1.1124904029720677</v>
      </c>
      <c r="O105" s="204">
        <v>0.37900108241843217</v>
      </c>
      <c r="P105" s="204">
        <v>9.333133893499132E-2</v>
      </c>
      <c r="Q105" s="204">
        <v>0.18455181244119356</v>
      </c>
      <c r="R105" s="204">
        <v>0.15873665262038222</v>
      </c>
      <c r="S105" s="204">
        <v>0.39440095146428628</v>
      </c>
      <c r="T105" s="204">
        <v>0.24200905343848525</v>
      </c>
      <c r="U105" s="1659">
        <v>0.26175962268277791</v>
      </c>
      <c r="V105" s="1659">
        <v>0.26391467997874241</v>
      </c>
      <c r="W105" s="1659">
        <v>0.50013865481742226</v>
      </c>
      <c r="X105" s="1659">
        <v>0.35886025247671494</v>
      </c>
      <c r="Y105" s="1659">
        <v>6.246156998519993E-2</v>
      </c>
      <c r="Z105" s="1659">
        <v>1.5042696017425377</v>
      </c>
      <c r="AA105" s="239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  <c r="AV105" s="237"/>
      <c r="AW105" s="237"/>
      <c r="AX105" s="237"/>
      <c r="AY105" s="237"/>
      <c r="AZ105" s="237"/>
      <c r="BA105" s="237"/>
      <c r="BB105" s="237"/>
      <c r="BC105" s="237"/>
      <c r="BD105" s="237"/>
      <c r="BE105" s="237"/>
      <c r="BF105" s="237"/>
      <c r="BG105" s="237"/>
      <c r="BH105" s="237"/>
      <c r="BI105" s="237"/>
      <c r="BJ105" s="237"/>
      <c r="BK105" s="237"/>
      <c r="BL105" s="237"/>
      <c r="BM105" s="237"/>
      <c r="BN105" s="237"/>
      <c r="BO105" s="237"/>
      <c r="BP105" s="237"/>
      <c r="BQ105" s="237"/>
      <c r="BR105" s="237"/>
      <c r="BS105" s="237"/>
      <c r="BT105" s="237"/>
      <c r="BU105" s="237"/>
      <c r="BV105" s="237"/>
      <c r="BW105" s="237"/>
      <c r="BX105" s="237"/>
      <c r="BY105" s="237"/>
      <c r="BZ105" s="237"/>
      <c r="CA105" s="237"/>
      <c r="CB105" s="204">
        <v>9.3426444277716847E-2</v>
      </c>
      <c r="CC105" s="204">
        <v>6.5353278441177651E-2</v>
      </c>
      <c r="CD105" s="204">
        <v>9.5511160439018319E-2</v>
      </c>
      <c r="CE105" s="204">
        <v>-7.6989674854101145E-2</v>
      </c>
      <c r="CF105" s="204">
        <v>0.40281941881918865</v>
      </c>
      <c r="CG105" s="204">
        <v>0.21189752049074698</v>
      </c>
      <c r="CH105" s="204">
        <v>0.1294395998835868</v>
      </c>
      <c r="CI105" s="204">
        <v>0.11103471983499485</v>
      </c>
      <c r="CJ105" s="204">
        <v>0.18216407391714157</v>
      </c>
      <c r="CK105" s="204">
        <v>0.45149009715994054</v>
      </c>
      <c r="CL105" s="204">
        <v>0.94982009141301238</v>
      </c>
      <c r="CM105" s="204">
        <v>0.43066327797496429</v>
      </c>
      <c r="CN105" s="204">
        <v>0.33285872488530283</v>
      </c>
      <c r="CO105" s="204">
        <v>0.28355786648001496</v>
      </c>
      <c r="CP105" s="204">
        <v>0.19620949352859934</v>
      </c>
      <c r="CQ105" s="204">
        <v>0.19844847302250007</v>
      </c>
      <c r="CR105" s="204">
        <v>0.24907317050663605</v>
      </c>
      <c r="CS105" s="204">
        <v>0.23123508415202626</v>
      </c>
      <c r="CT105" s="204">
        <v>0.29823339250308589</v>
      </c>
      <c r="CU105" s="204">
        <v>0.26425069438776111</v>
      </c>
      <c r="CV105" s="204">
        <v>1.6842845572093549E-3</v>
      </c>
      <c r="CW105" s="204">
        <v>-1.129390965412419</v>
      </c>
      <c r="CX105" s="204">
        <v>0.38048430551118723</v>
      </c>
      <c r="CY105" s="204">
        <v>0.38467122128841424</v>
      </c>
      <c r="CZ105" s="204">
        <v>0.45201355691643352</v>
      </c>
      <c r="DA105" s="204">
        <v>0.47659528309050547</v>
      </c>
      <c r="DB105" s="204">
        <v>0.52130294964162405</v>
      </c>
      <c r="DC105" s="204">
        <v>0.53571967924292685</v>
      </c>
      <c r="DD105" s="204">
        <v>-0.28457085676583072</v>
      </c>
      <c r="DE105" s="204">
        <v>0.54915986968160968</v>
      </c>
      <c r="DF105" s="204">
        <v>0.47241212019129231</v>
      </c>
      <c r="DG105" s="204">
        <v>0.13297886876251744</v>
      </c>
      <c r="DH105" s="204">
        <v>5.234143098942217E-2</v>
      </c>
      <c r="DI105" s="204">
        <v>6.9421916859756391E-2</v>
      </c>
      <c r="DJ105" s="204">
        <v>5.3036984666510301E-2</v>
      </c>
      <c r="DK105" s="204">
        <v>6.9563219397398873E-2</v>
      </c>
      <c r="DL105" s="204">
        <v>0.39416911319980658</v>
      </c>
      <c r="DM105" s="204">
        <v>0.40308258829926358</v>
      </c>
      <c r="DN105" s="204">
        <v>0.37274380907223498</v>
      </c>
      <c r="DO105" s="204">
        <v>0.39495085551443987</v>
      </c>
    </row>
    <row r="106" spans="2:119" s="240" customFormat="1" outlineLevel="1">
      <c r="B106" s="1318"/>
      <c r="C106" s="225" t="s">
        <v>597</v>
      </c>
      <c r="D106" s="225"/>
      <c r="E106" s="236"/>
      <c r="F106" s="236"/>
      <c r="G106" s="236"/>
      <c r="H106" s="236"/>
      <c r="I106" s="236"/>
      <c r="J106" s="236"/>
      <c r="K106" s="236"/>
      <c r="L106" s="236"/>
      <c r="M106" s="236"/>
      <c r="N106" s="204">
        <v>0.82785599726922598</v>
      </c>
      <c r="O106" s="204">
        <v>0.47571431025892186</v>
      </c>
      <c r="P106" s="204">
        <v>0.54974506386410327</v>
      </c>
      <c r="Q106" s="204">
        <v>1.5234594007352578</v>
      </c>
      <c r="R106" s="204">
        <v>0.71923454567769929</v>
      </c>
      <c r="S106" s="204">
        <v>0.21007007240201819</v>
      </c>
      <c r="T106" s="204">
        <v>0.61754157123656062</v>
      </c>
      <c r="U106" s="1659">
        <v>0.57276878381539764</v>
      </c>
      <c r="V106" s="1659">
        <v>0.53572143737905664</v>
      </c>
      <c r="W106" s="1659">
        <v>0.33803539471631194</v>
      </c>
      <c r="X106" s="1659">
        <v>0.39751376049784493</v>
      </c>
      <c r="Y106" s="1659">
        <v>0.87300624553979755</v>
      </c>
      <c r="Z106" s="1659">
        <v>-5.3761431184378518E-2</v>
      </c>
      <c r="AA106" s="239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  <c r="AV106" s="237"/>
      <c r="AW106" s="237"/>
      <c r="AX106" s="237"/>
      <c r="AY106" s="237"/>
      <c r="AZ106" s="237"/>
      <c r="BA106" s="237"/>
      <c r="BB106" s="237"/>
      <c r="BC106" s="237"/>
      <c r="BD106" s="237"/>
      <c r="BE106" s="237"/>
      <c r="BF106" s="237"/>
      <c r="BG106" s="237"/>
      <c r="BH106" s="237"/>
      <c r="BI106" s="237"/>
      <c r="BJ106" s="237"/>
      <c r="BK106" s="237"/>
      <c r="BL106" s="237"/>
      <c r="BM106" s="237"/>
      <c r="BN106" s="237"/>
      <c r="BO106" s="237"/>
      <c r="BP106" s="237"/>
      <c r="BQ106" s="237"/>
      <c r="BR106" s="237"/>
      <c r="BS106" s="237"/>
      <c r="BT106" s="237"/>
      <c r="BU106" s="237"/>
      <c r="BV106" s="237"/>
      <c r="BW106" s="237"/>
      <c r="BX106" s="237"/>
      <c r="BY106" s="237"/>
      <c r="BZ106" s="237"/>
      <c r="CA106" s="237"/>
      <c r="CB106" s="204">
        <v>0.73633058232815818</v>
      </c>
      <c r="CC106" s="204">
        <v>0.95615812389533117</v>
      </c>
      <c r="CD106" s="204">
        <v>0.81095079541250448</v>
      </c>
      <c r="CE106" s="204">
        <v>-0.36237414224331388</v>
      </c>
      <c r="CF106" s="204">
        <v>0.5752133302583029</v>
      </c>
      <c r="CG106" s="204">
        <v>0.61318624671374822</v>
      </c>
      <c r="CH106" s="204">
        <v>0.76778804177939697</v>
      </c>
      <c r="CI106" s="204">
        <v>0.75578421147694752</v>
      </c>
      <c r="CJ106" s="204">
        <v>0.65573359390538133</v>
      </c>
      <c r="CK106" s="204">
        <v>7.9035874439461612E-2</v>
      </c>
      <c r="CL106" s="204">
        <v>-0.75470841842523229</v>
      </c>
      <c r="CM106" s="204">
        <v>9.2013204212494606E-2</v>
      </c>
      <c r="CN106" s="204">
        <v>0.51670305331434885</v>
      </c>
      <c r="CO106" s="204">
        <v>0.57314986097276743</v>
      </c>
      <c r="CP106" s="204">
        <v>0.62587115007868455</v>
      </c>
      <c r="CQ106" s="204">
        <v>0.69800975010215782</v>
      </c>
      <c r="CR106" s="204">
        <v>0.58329930536811336</v>
      </c>
      <c r="CS106" s="204">
        <v>0.60585225793911313</v>
      </c>
      <c r="CT106" s="204">
        <v>0.55332502841517672</v>
      </c>
      <c r="CU106" s="204">
        <v>0.54953418775812335</v>
      </c>
      <c r="CV106" s="204">
        <v>0.9060863669840219</v>
      </c>
      <c r="CW106" s="204">
        <v>3.481850794847285</v>
      </c>
      <c r="CX106" s="204">
        <v>0.10213938008641599</v>
      </c>
      <c r="CY106" s="204">
        <v>0.49232167853265135</v>
      </c>
      <c r="CZ106" s="204">
        <v>0.359841965352726</v>
      </c>
      <c r="DA106" s="204">
        <v>0.38555459433160516</v>
      </c>
      <c r="DB106" s="204">
        <v>0.33172543912523822</v>
      </c>
      <c r="DC106" s="204">
        <v>0.27847394708360834</v>
      </c>
      <c r="DD106" s="204">
        <v>1.7801334905044528</v>
      </c>
      <c r="DE106" s="204">
        <v>0.16023794185180815</v>
      </c>
      <c r="DF106" s="204">
        <v>0.31461011733975558</v>
      </c>
      <c r="DG106" s="204">
        <v>0.7484925468376854</v>
      </c>
      <c r="DH106" s="204">
        <v>0.82872908997840156</v>
      </c>
      <c r="DI106" s="204">
        <v>0.85213519065988219</v>
      </c>
      <c r="DJ106" s="204">
        <v>0.89320463279699858</v>
      </c>
      <c r="DK106" s="204">
        <v>0.88039659607190179</v>
      </c>
      <c r="DL106" s="204">
        <v>0.68315299884724756</v>
      </c>
      <c r="DM106" s="204">
        <v>0.64851057711022786</v>
      </c>
      <c r="DN106" s="204">
        <v>0.66983324985299331</v>
      </c>
      <c r="DO106" s="204">
        <v>0.65669225053241786</v>
      </c>
    </row>
    <row r="107" spans="2:119" s="240" customFormat="1" outlineLevel="1">
      <c r="B107" s="1318"/>
      <c r="C107" s="225" t="s">
        <v>598</v>
      </c>
      <c r="D107" s="225"/>
      <c r="E107" s="236"/>
      <c r="F107" s="236"/>
      <c r="G107" s="236"/>
      <c r="H107" s="236"/>
      <c r="I107" s="236"/>
      <c r="J107" s="236"/>
      <c r="K107" s="236"/>
      <c r="L107" s="236"/>
      <c r="M107" s="236"/>
      <c r="N107" s="204">
        <v>-0.94034640024129346</v>
      </c>
      <c r="O107" s="204">
        <v>-7.8071577066474468E-2</v>
      </c>
      <c r="P107" s="204">
        <v>0.12605031086600246</v>
      </c>
      <c r="Q107" s="204">
        <v>0.106787075747141</v>
      </c>
      <c r="R107" s="204">
        <v>0.12202880170191875</v>
      </c>
      <c r="S107" s="204">
        <v>0.39552897613369536</v>
      </c>
      <c r="T107" s="204">
        <v>0.14044937532495413</v>
      </c>
      <c r="U107" s="1659">
        <v>0.16547159350182455</v>
      </c>
      <c r="V107" s="1659">
        <v>0.20036388264219862</v>
      </c>
      <c r="W107" s="1659">
        <v>0.1618259504662658</v>
      </c>
      <c r="X107" s="1659">
        <v>0.24362598702544211</v>
      </c>
      <c r="Y107" s="1659">
        <v>6.4532184475002641E-2</v>
      </c>
      <c r="Z107" s="1659">
        <v>-0.45050817055816134</v>
      </c>
      <c r="AA107" s="239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  <c r="AV107" s="237"/>
      <c r="AW107" s="237"/>
      <c r="AX107" s="237"/>
      <c r="AY107" s="237"/>
      <c r="AZ107" s="237"/>
      <c r="BA107" s="237"/>
      <c r="BB107" s="237"/>
      <c r="BC107" s="237"/>
      <c r="BD107" s="237"/>
      <c r="BE107" s="237"/>
      <c r="BF107" s="237"/>
      <c r="BG107" s="237"/>
      <c r="BH107" s="237"/>
      <c r="BI107" s="237"/>
      <c r="BJ107" s="237"/>
      <c r="BK107" s="237"/>
      <c r="BL107" s="237"/>
      <c r="BM107" s="237"/>
      <c r="BN107" s="237"/>
      <c r="BO107" s="237"/>
      <c r="BP107" s="237"/>
      <c r="BQ107" s="237"/>
      <c r="BR107" s="237"/>
      <c r="BS107" s="237"/>
      <c r="BT107" s="237"/>
      <c r="BU107" s="237"/>
      <c r="BV107" s="237"/>
      <c r="BW107" s="237"/>
      <c r="BX107" s="237"/>
      <c r="BY107" s="237"/>
      <c r="BZ107" s="237"/>
      <c r="CA107" s="237"/>
      <c r="CB107" s="204">
        <v>0.17024297339412472</v>
      </c>
      <c r="CC107" s="204">
        <v>-2.1511402336508976E-2</v>
      </c>
      <c r="CD107" s="204">
        <v>9.3538044148476954E-2</v>
      </c>
      <c r="CE107" s="204">
        <v>1.4393638170974146</v>
      </c>
      <c r="CF107" s="204">
        <v>2.1967250922509264E-2</v>
      </c>
      <c r="CG107" s="204">
        <v>0.17491623279550486</v>
      </c>
      <c r="CH107" s="204">
        <v>0.10277235833701617</v>
      </c>
      <c r="CI107" s="204">
        <v>0.13318106868805751</v>
      </c>
      <c r="CJ107" s="204">
        <v>0.16210233217747724</v>
      </c>
      <c r="CK107" s="204">
        <v>0.46947402840059815</v>
      </c>
      <c r="CL107" s="204">
        <v>0.80488832701222102</v>
      </c>
      <c r="CM107" s="204">
        <v>0.47732351781254073</v>
      </c>
      <c r="CN107" s="204">
        <v>0.15043822180034799</v>
      </c>
      <c r="CO107" s="204">
        <v>0.14329227254721727</v>
      </c>
      <c r="CP107" s="204">
        <v>0.17791935639271608</v>
      </c>
      <c r="CQ107" s="204">
        <v>0.10354177687534259</v>
      </c>
      <c r="CR107" s="204">
        <v>0.16762752412525062</v>
      </c>
      <c r="CS107" s="204">
        <v>0.16291265790886097</v>
      </c>
      <c r="CT107" s="204">
        <v>0.14844157908173744</v>
      </c>
      <c r="CU107" s="204">
        <v>0.1862151178541151</v>
      </c>
      <c r="CV107" s="204">
        <v>9.2229348458768415E-2</v>
      </c>
      <c r="CW107" s="204">
        <v>-1.3524598294348533</v>
      </c>
      <c r="CX107" s="204">
        <v>0.51737631440239384</v>
      </c>
      <c r="CY107" s="204">
        <v>0.12300710017893597</v>
      </c>
      <c r="CZ107" s="204">
        <v>0.18814447773084178</v>
      </c>
      <c r="DA107" s="204">
        <v>0.13785012257788892</v>
      </c>
      <c r="DB107" s="204">
        <v>0.14697161123313818</v>
      </c>
      <c r="DC107" s="204">
        <v>0.18580637367346614</v>
      </c>
      <c r="DD107" s="204">
        <v>-0.49556263373863008</v>
      </c>
      <c r="DE107" s="204">
        <v>0.29060218846658459</v>
      </c>
      <c r="DF107" s="204">
        <v>0.21297776246895325</v>
      </c>
      <c r="DG107" s="204">
        <v>0.11852858439979634</v>
      </c>
      <c r="DH107" s="204">
        <v>0.11892947903217443</v>
      </c>
      <c r="DI107" s="204">
        <v>7.8442892480360973E-2</v>
      </c>
      <c r="DJ107" s="204">
        <v>5.3758382536490415E-2</v>
      </c>
      <c r="DK107" s="204">
        <v>5.0040184530699756E-2</v>
      </c>
      <c r="DL107" s="204">
        <v>-7.7322112047054151E-2</v>
      </c>
      <c r="DM107" s="204">
        <v>-5.1593165409491562E-2</v>
      </c>
      <c r="DN107" s="204">
        <v>-4.2577058925228763E-2</v>
      </c>
      <c r="DO107" s="204">
        <v>-5.1643106046857741E-2</v>
      </c>
    </row>
    <row r="108" spans="2:119" outlineLevel="1">
      <c r="C108" s="284"/>
      <c r="D108" s="227"/>
      <c r="E108" s="227"/>
      <c r="F108" s="190"/>
      <c r="G108" s="190"/>
      <c r="H108" s="190"/>
      <c r="I108" s="190"/>
      <c r="J108" s="190"/>
      <c r="K108" s="190"/>
      <c r="L108" s="190"/>
      <c r="M108" s="190"/>
      <c r="N108" s="204"/>
      <c r="U108" s="1648"/>
      <c r="V108" s="1648"/>
      <c r="W108" s="1648"/>
      <c r="X108" s="1648"/>
      <c r="Y108" s="1648"/>
      <c r="Z108" s="1648"/>
      <c r="AB108" s="190"/>
      <c r="AC108" s="190"/>
      <c r="AD108" s="190"/>
      <c r="AE108" s="190"/>
      <c r="AF108" s="190"/>
      <c r="AG108" s="190"/>
      <c r="AH108" s="190"/>
      <c r="AI108" s="190"/>
      <c r="BT108" s="285"/>
      <c r="BU108" s="285"/>
      <c r="BV108" s="285"/>
      <c r="BW108" s="285"/>
      <c r="BX108" s="285"/>
      <c r="BY108" s="285"/>
      <c r="BZ108" s="285"/>
      <c r="CA108" s="285"/>
      <c r="CB108" s="286"/>
    </row>
    <row r="109" spans="2:119" s="150" customFormat="1" outlineLevel="1">
      <c r="B109" s="1318"/>
      <c r="C109" s="159" t="s">
        <v>507</v>
      </c>
      <c r="D109" s="287"/>
      <c r="E109" s="287"/>
      <c r="F109" s="285">
        <v>9.4919303841178998E-2</v>
      </c>
      <c r="G109" s="285">
        <v>0.10157327859658301</v>
      </c>
      <c r="H109" s="285">
        <v>0.15018936164313915</v>
      </c>
      <c r="I109" s="285">
        <v>0.16591439754511861</v>
      </c>
      <c r="J109" s="285">
        <v>0.18370669209534632</v>
      </c>
      <c r="K109" s="285">
        <v>0.19464155741964281</v>
      </c>
      <c r="L109" s="285">
        <v>0.21636312111698036</v>
      </c>
      <c r="M109" s="285">
        <v>0.19343964932273525</v>
      </c>
      <c r="N109" s="202">
        <v>0.25678763440860214</v>
      </c>
      <c r="O109" s="202">
        <v>0.27677956622063332</v>
      </c>
      <c r="P109" s="202">
        <v>0.19173082518380719</v>
      </c>
      <c r="Q109" s="202">
        <v>0.19076516393014831</v>
      </c>
      <c r="R109" s="202">
        <v>0.17829192437727243</v>
      </c>
      <c r="S109" s="202">
        <v>0.22287068500010751</v>
      </c>
      <c r="T109" s="202">
        <v>0.23020579492105012</v>
      </c>
      <c r="U109" s="1660">
        <v>0.24321771286926183</v>
      </c>
      <c r="V109" s="1660">
        <v>0.24408224130814341</v>
      </c>
      <c r="W109" s="1660">
        <v>0.25727096839993174</v>
      </c>
      <c r="X109" s="1660">
        <v>0.26079387563550377</v>
      </c>
      <c r="Y109" s="1660">
        <v>0.23682511676111642</v>
      </c>
      <c r="Z109" s="1660">
        <v>0.20848815812297294</v>
      </c>
      <c r="AB109" s="288"/>
      <c r="AC109" s="285"/>
      <c r="AD109" s="285"/>
      <c r="AE109" s="285"/>
      <c r="AF109" s="285"/>
      <c r="AG109" s="285"/>
      <c r="AH109" s="285"/>
      <c r="AI109" s="285"/>
      <c r="AJ109" s="285">
        <v>8.964569788733899E-2</v>
      </c>
      <c r="AK109" s="285">
        <v>0.10118518189314073</v>
      </c>
      <c r="AL109" s="285">
        <v>9.9332734460051531E-2</v>
      </c>
      <c r="AM109" s="285">
        <v>9.0235621568976992E-2</v>
      </c>
      <c r="AN109" s="285">
        <v>0.10715506957603285</v>
      </c>
      <c r="AO109" s="285">
        <v>8.9113786924043106E-2</v>
      </c>
      <c r="AP109" s="285">
        <v>8.5390892319475387E-2</v>
      </c>
      <c r="AQ109" s="285">
        <v>0.13200211703349765</v>
      </c>
      <c r="AR109" s="285">
        <v>0.13929960819722303</v>
      </c>
      <c r="AS109" s="285">
        <v>0.1551819964301977</v>
      </c>
      <c r="AT109" s="285">
        <v>0.15525282250684355</v>
      </c>
      <c r="AU109" s="285">
        <v>0.15015433082188309</v>
      </c>
      <c r="AV109" s="285">
        <v>0.15699626352032967</v>
      </c>
      <c r="AW109" s="285">
        <v>0.17844326763672005</v>
      </c>
      <c r="AX109" s="285">
        <v>0.1677061303459387</v>
      </c>
      <c r="AY109" s="285">
        <v>0.16079164536370102</v>
      </c>
      <c r="AZ109" s="285">
        <v>0.18525435153145606</v>
      </c>
      <c r="BA109" s="285">
        <v>0.1786763607261091</v>
      </c>
      <c r="BB109" s="285">
        <v>0.18747718441623765</v>
      </c>
      <c r="BC109" s="285">
        <v>0.18351990192831705</v>
      </c>
      <c r="BD109" s="285">
        <v>0.20117428309156718</v>
      </c>
      <c r="BE109" s="285">
        <v>0.18550085104882447</v>
      </c>
      <c r="BF109" s="285">
        <v>0.21086656418950367</v>
      </c>
      <c r="BG109" s="285">
        <v>0.17964115612325549</v>
      </c>
      <c r="BH109" s="285">
        <v>0.20618189983447235</v>
      </c>
      <c r="BI109" s="285">
        <v>0.21377338000555188</v>
      </c>
      <c r="BJ109" s="285">
        <v>0.23440618819387457</v>
      </c>
      <c r="BK109" s="285">
        <v>0.2088503488790672</v>
      </c>
      <c r="BL109" s="285">
        <v>0.24592320702918508</v>
      </c>
      <c r="BM109" s="285">
        <v>0.11579803683364899</v>
      </c>
      <c r="BN109" s="285">
        <v>0.23654242494414549</v>
      </c>
      <c r="BO109" s="285">
        <v>0.2340820522194888</v>
      </c>
      <c r="BP109" s="285">
        <v>0.22163815594997879</v>
      </c>
      <c r="BQ109" s="285">
        <v>0.28307816509529166</v>
      </c>
      <c r="BR109" s="285">
        <v>0.25608583278235258</v>
      </c>
      <c r="BS109" s="285">
        <v>0.26820777548611691</v>
      </c>
      <c r="BT109" s="285">
        <v>0.30604103608441546</v>
      </c>
      <c r="BU109" s="285">
        <v>0.25731317274282495</v>
      </c>
      <c r="BV109" s="285">
        <v>0.28351406911104104</v>
      </c>
      <c r="BW109" s="285">
        <v>0.26775443605955535</v>
      </c>
      <c r="BX109" s="285">
        <v>0.28710844971670046</v>
      </c>
      <c r="BY109" s="285">
        <v>0.21435889464350064</v>
      </c>
      <c r="BZ109" s="285">
        <v>0.21836328691371348</v>
      </c>
      <c r="CA109" s="285">
        <v>0.12747830954380071</v>
      </c>
      <c r="CB109" s="202">
        <v>0.19979498066886253</v>
      </c>
      <c r="CC109" s="202">
        <v>0.17757272925613149</v>
      </c>
      <c r="CD109" s="202">
        <v>0.1963136547495864</v>
      </c>
      <c r="CE109" s="202">
        <v>0.18950598969859392</v>
      </c>
      <c r="CF109" s="202">
        <v>0.23083772287483748</v>
      </c>
      <c r="CG109" s="202">
        <v>0.18925796193992658</v>
      </c>
      <c r="CH109" s="202">
        <v>0.16243614630856723</v>
      </c>
      <c r="CI109" s="202">
        <v>0.15380373985377777</v>
      </c>
      <c r="CJ109" s="202">
        <v>0.21440375115325774</v>
      </c>
      <c r="CK109" s="202">
        <v>0.22351663239090241</v>
      </c>
      <c r="CL109" s="202">
        <v>0.2236021716576517</v>
      </c>
      <c r="CM109" s="202">
        <v>0.22753423058969968</v>
      </c>
      <c r="CN109" s="202">
        <v>0.25180157951623566</v>
      </c>
      <c r="CO109" s="202">
        <v>0.25007868924977239</v>
      </c>
      <c r="CP109" s="202">
        <v>0.21304308802683949</v>
      </c>
      <c r="CQ109" s="202">
        <v>0.21646950228294548</v>
      </c>
      <c r="CR109" s="202">
        <v>0.25053533190578159</v>
      </c>
      <c r="CS109" s="202">
        <v>0.24191760981180593</v>
      </c>
      <c r="CT109" s="202">
        <v>0.25011781256795512</v>
      </c>
      <c r="CU109" s="202">
        <v>0.23250382490443336</v>
      </c>
      <c r="CV109" s="202">
        <v>0.22950951270445599</v>
      </c>
      <c r="CW109" s="202">
        <v>0.25081653441674184</v>
      </c>
      <c r="CX109" s="202">
        <v>0.25225085815830844</v>
      </c>
      <c r="CY109" s="202">
        <v>0.24291013501550782</v>
      </c>
      <c r="CZ109" s="202">
        <v>0.23878272941145545</v>
      </c>
      <c r="DA109" s="202">
        <v>0.26496430753059114</v>
      </c>
      <c r="DB109" s="202">
        <v>0.26759460064097779</v>
      </c>
      <c r="DC109" s="202">
        <v>0.25619783398562901</v>
      </c>
      <c r="DD109" s="202">
        <v>0.24762463583527766</v>
      </c>
      <c r="DE109" s="202">
        <v>0.27356577415747846</v>
      </c>
      <c r="DF109" s="202">
        <v>0.27572225822332447</v>
      </c>
      <c r="DG109" s="202">
        <v>0.24763369509680744</v>
      </c>
      <c r="DH109" s="202">
        <v>0.23418328561225926</v>
      </c>
      <c r="DI109" s="202">
        <v>0.25206327563619663</v>
      </c>
      <c r="DJ109" s="202">
        <v>0.24417118940490498</v>
      </c>
      <c r="DK109" s="202">
        <v>0.22138881298144603</v>
      </c>
      <c r="DL109" s="202">
        <v>0.21417492049416301</v>
      </c>
      <c r="DM109" s="202">
        <v>0.22153571454314183</v>
      </c>
      <c r="DN109" s="202">
        <v>0.21443481624497199</v>
      </c>
      <c r="DO109" s="202">
        <v>0.19077205489512614</v>
      </c>
    </row>
    <row r="110" spans="2:119" s="150" customFormat="1" outlineLevel="1">
      <c r="B110" s="1318"/>
      <c r="C110" s="159" t="s">
        <v>508</v>
      </c>
      <c r="D110" s="287"/>
      <c r="E110" s="287"/>
      <c r="F110" s="285">
        <v>0.61189822866070454</v>
      </c>
      <c r="G110" s="285">
        <v>0.55548663761552464</v>
      </c>
      <c r="H110" s="285">
        <v>0.53012504559202767</v>
      </c>
      <c r="I110" s="285">
        <v>0.5115051480053231</v>
      </c>
      <c r="J110" s="285">
        <v>0.51114792251017793</v>
      </c>
      <c r="K110" s="285">
        <v>0.49365112548043139</v>
      </c>
      <c r="L110" s="285">
        <v>0.47880554229836575</v>
      </c>
      <c r="M110" s="285">
        <v>0.4028599284790334</v>
      </c>
      <c r="N110" s="202">
        <v>0.43215389784946234</v>
      </c>
      <c r="O110" s="202">
        <v>0.43927960135243388</v>
      </c>
      <c r="P110" s="202">
        <v>0.49049268012500541</v>
      </c>
      <c r="Q110" s="202">
        <v>0.62943879627986599</v>
      </c>
      <c r="R110" s="202">
        <v>0.66440901023194754</v>
      </c>
      <c r="S110" s="202">
        <v>0.5706884145485539</v>
      </c>
      <c r="T110" s="202">
        <v>0.58864569526222843</v>
      </c>
      <c r="U110" s="1660">
        <v>0.58209850008270214</v>
      </c>
      <c r="V110" s="1660">
        <v>0.58016129404632932</v>
      </c>
      <c r="W110" s="1660">
        <v>0.56769008754791572</v>
      </c>
      <c r="X110" s="1660">
        <v>0.56178872285836201</v>
      </c>
      <c r="Y110" s="1660">
        <v>0.59939983081264536</v>
      </c>
      <c r="Z110" s="1660">
        <v>0.58768130105363836</v>
      </c>
      <c r="AB110" s="285"/>
      <c r="AC110" s="285"/>
      <c r="AD110" s="285"/>
      <c r="AE110" s="285"/>
      <c r="AF110" s="285"/>
      <c r="AG110" s="285"/>
      <c r="AH110" s="285"/>
      <c r="AI110" s="285"/>
      <c r="AJ110" s="285">
        <v>0.63950963345117828</v>
      </c>
      <c r="AK110" s="285">
        <v>0.62240563862541798</v>
      </c>
      <c r="AL110" s="285">
        <v>0.60086478357477435</v>
      </c>
      <c r="AM110" s="285">
        <v>0.59318899482446075</v>
      </c>
      <c r="AN110" s="285">
        <v>0.56600240770302812</v>
      </c>
      <c r="AO110" s="285">
        <v>0.52854070883556314</v>
      </c>
      <c r="AP110" s="285">
        <v>0.5592117486678474</v>
      </c>
      <c r="AQ110" s="285">
        <v>0.5729227272035331</v>
      </c>
      <c r="AR110" s="285">
        <v>0.53986428080945004</v>
      </c>
      <c r="AS110" s="285">
        <v>0.5065463884541842</v>
      </c>
      <c r="AT110" s="285">
        <v>0.52052512324948519</v>
      </c>
      <c r="AU110" s="285">
        <v>0.55360387675871914</v>
      </c>
      <c r="AV110" s="285">
        <v>0.54082540617280328</v>
      </c>
      <c r="AW110" s="285">
        <v>0.51485552343963126</v>
      </c>
      <c r="AX110" s="285">
        <v>0.48756619407899715</v>
      </c>
      <c r="AY110" s="285">
        <v>0.50882319326685588</v>
      </c>
      <c r="AZ110" s="285">
        <v>0.47523198510289022</v>
      </c>
      <c r="BA110" s="285">
        <v>0.50623519533457473</v>
      </c>
      <c r="BB110" s="285">
        <v>0.5284777246335719</v>
      </c>
      <c r="BC110" s="285">
        <v>0.52756760585127549</v>
      </c>
      <c r="BD110" s="285">
        <v>0.46216275095325471</v>
      </c>
      <c r="BE110" s="285">
        <v>0.50823295457260387</v>
      </c>
      <c r="BF110" s="285">
        <v>0.49095973078561117</v>
      </c>
      <c r="BG110" s="285">
        <v>0.5153344025750779</v>
      </c>
      <c r="BH110" s="285">
        <v>0.49088545455136789</v>
      </c>
      <c r="BI110" s="285">
        <v>0.45608806073234925</v>
      </c>
      <c r="BJ110" s="285">
        <v>0.4693224772724488</v>
      </c>
      <c r="BK110" s="285">
        <v>0.49988276792603881</v>
      </c>
      <c r="BL110" s="285">
        <v>0.44846017782707348</v>
      </c>
      <c r="BM110" s="285">
        <v>0.26106216043810626</v>
      </c>
      <c r="BN110" s="285">
        <v>0.51241804136610736</v>
      </c>
      <c r="BO110" s="285">
        <v>0.48781808839186758</v>
      </c>
      <c r="BP110" s="285">
        <v>0.33675633297775265</v>
      </c>
      <c r="BQ110" s="285">
        <v>0.41973012715163044</v>
      </c>
      <c r="BR110" s="285">
        <v>0.46770751938450439</v>
      </c>
      <c r="BS110" s="285">
        <v>0.50271224025083749</v>
      </c>
      <c r="BT110" s="285">
        <v>0.45587435314465846</v>
      </c>
      <c r="BU110" s="285">
        <v>0.37548214342637942</v>
      </c>
      <c r="BV110" s="285">
        <v>0.43205821251046894</v>
      </c>
      <c r="BW110" s="285">
        <v>0.49514582908423416</v>
      </c>
      <c r="BX110" s="285">
        <v>0.44466657823425743</v>
      </c>
      <c r="BY110" s="285">
        <v>0.54304064891294357</v>
      </c>
      <c r="BZ110" s="285">
        <v>0.56741410122399427</v>
      </c>
      <c r="CA110" s="285">
        <v>0.43822371489877787</v>
      </c>
      <c r="CB110" s="202">
        <v>0.57615115232311875</v>
      </c>
      <c r="CC110" s="202">
        <v>0.64503014532547898</v>
      </c>
      <c r="CD110" s="202">
        <v>0.61112432976798492</v>
      </c>
      <c r="CE110" s="202">
        <v>0.68109414745893793</v>
      </c>
      <c r="CF110" s="202">
        <v>0.57600775791770431</v>
      </c>
      <c r="CG110" s="202">
        <v>0.6341894860977545</v>
      </c>
      <c r="CH110" s="202">
        <v>0.69048808655980476</v>
      </c>
      <c r="CI110" s="202">
        <v>0.71507605359007931</v>
      </c>
      <c r="CJ110" s="202">
        <v>0.60292606304086338</v>
      </c>
      <c r="CK110" s="202">
        <v>0.56166281191454048</v>
      </c>
      <c r="CL110" s="202">
        <v>0.57822147684807468</v>
      </c>
      <c r="CM110" s="202">
        <v>0.54914812509724598</v>
      </c>
      <c r="CN110" s="202">
        <v>0.57570429921703459</v>
      </c>
      <c r="CO110" s="202">
        <v>0.56674464700427896</v>
      </c>
      <c r="CP110" s="202">
        <v>0.59658904508118082</v>
      </c>
      <c r="CQ110" s="202">
        <v>0.60577767762568857</v>
      </c>
      <c r="CR110" s="202">
        <v>0.57922912205567456</v>
      </c>
      <c r="CS110" s="202">
        <v>0.58368197496316521</v>
      </c>
      <c r="CT110" s="202">
        <v>0.57776059376508559</v>
      </c>
      <c r="CU110" s="202">
        <v>0.58690359302946027</v>
      </c>
      <c r="CV110" s="202">
        <v>0.60684580846198255</v>
      </c>
      <c r="CW110" s="202">
        <v>0.56487469388399036</v>
      </c>
      <c r="CX110" s="202">
        <v>0.56997851947888412</v>
      </c>
      <c r="CY110" s="202">
        <v>0.58043539579048498</v>
      </c>
      <c r="CZ110" s="202">
        <v>0.59655152292337155</v>
      </c>
      <c r="DA110" s="202">
        <v>0.5536381178194919</v>
      </c>
      <c r="DB110" s="202">
        <v>0.55639121045446882</v>
      </c>
      <c r="DC110" s="202">
        <v>0.56673238333716713</v>
      </c>
      <c r="DD110" s="202">
        <v>0.57655525027199772</v>
      </c>
      <c r="DE110" s="202">
        <v>0.54173146291261653</v>
      </c>
      <c r="DF110" s="202">
        <v>0.54679674832527025</v>
      </c>
      <c r="DG110" s="202">
        <v>0.57936533543066016</v>
      </c>
      <c r="DH110" s="202">
        <v>0.59391238499975163</v>
      </c>
      <c r="DI110" s="202">
        <v>0.5744263271384451</v>
      </c>
      <c r="DJ110" s="202">
        <v>0.5958774029533912</v>
      </c>
      <c r="DK110" s="202">
        <v>0.62373276870412708</v>
      </c>
      <c r="DL110" s="202">
        <v>0.58275165400158457</v>
      </c>
      <c r="DM110" s="202">
        <v>0.55945068311540191</v>
      </c>
      <c r="DN110" s="202">
        <v>0.578772838494367</v>
      </c>
      <c r="DO110" s="202">
        <v>0.61791863753201093</v>
      </c>
    </row>
    <row r="111" spans="2:119" s="150" customFormat="1" outlineLevel="1">
      <c r="B111" s="1318"/>
      <c r="C111" s="159" t="s">
        <v>509</v>
      </c>
      <c r="D111" s="287"/>
      <c r="E111" s="287"/>
      <c r="F111" s="285">
        <v>0.29318246749811661</v>
      </c>
      <c r="G111" s="285">
        <v>0.34294008378789226</v>
      </c>
      <c r="H111" s="285">
        <v>0.31968559276483322</v>
      </c>
      <c r="I111" s="285">
        <v>0.3225804544495583</v>
      </c>
      <c r="J111" s="285">
        <v>0.30514538539447578</v>
      </c>
      <c r="K111" s="285">
        <v>0.31170731709992577</v>
      </c>
      <c r="L111" s="285">
        <v>0.30483133658465383</v>
      </c>
      <c r="M111" s="285">
        <v>0.40370042219823127</v>
      </c>
      <c r="N111" s="202">
        <v>0.31105846774193546</v>
      </c>
      <c r="O111" s="202">
        <v>0.24740375994581268</v>
      </c>
      <c r="P111" s="202">
        <v>0.19114288341717783</v>
      </c>
      <c r="Q111" s="202">
        <v>0.17979603978998571</v>
      </c>
      <c r="R111" s="202">
        <v>0.15729906539078009</v>
      </c>
      <c r="S111" s="202">
        <v>0.20644090045133853</v>
      </c>
      <c r="T111" s="202">
        <v>0.18114850981672151</v>
      </c>
      <c r="U111" s="1660">
        <v>0.17468378704803605</v>
      </c>
      <c r="V111" s="1660">
        <v>0.17575646464552719</v>
      </c>
      <c r="W111" s="1660">
        <v>0.17503894405215251</v>
      </c>
      <c r="X111" s="1660">
        <v>0.17741740150613425</v>
      </c>
      <c r="Y111" s="1660">
        <v>0.16377505242623824</v>
      </c>
      <c r="Z111" s="1660">
        <v>0.20383054082338881</v>
      </c>
      <c r="AB111" s="285"/>
      <c r="AC111" s="285"/>
      <c r="AD111" s="285"/>
      <c r="AE111" s="285"/>
      <c r="AF111" s="285"/>
      <c r="AG111" s="285"/>
      <c r="AH111" s="285"/>
      <c r="AI111" s="285"/>
      <c r="AJ111" s="285">
        <v>0.27084466866148255</v>
      </c>
      <c r="AK111" s="285">
        <v>0.27640917948144145</v>
      </c>
      <c r="AL111" s="285">
        <v>0.29980248196517406</v>
      </c>
      <c r="AM111" s="285">
        <v>0.31657538360656223</v>
      </c>
      <c r="AN111" s="285">
        <v>0.32684252272093905</v>
      </c>
      <c r="AO111" s="285">
        <v>0.38234550424039371</v>
      </c>
      <c r="AP111" s="285">
        <v>0.35539735901267711</v>
      </c>
      <c r="AQ111" s="285">
        <v>0.29507515576296933</v>
      </c>
      <c r="AR111" s="285">
        <v>0.32083611099332704</v>
      </c>
      <c r="AS111" s="285">
        <v>0.33827161511561787</v>
      </c>
      <c r="AT111" s="285">
        <v>0.32422205424367134</v>
      </c>
      <c r="AU111" s="285">
        <v>0.29624179241939769</v>
      </c>
      <c r="AV111" s="285">
        <v>0.30217833030686708</v>
      </c>
      <c r="AW111" s="285">
        <v>0.30670120892364877</v>
      </c>
      <c r="AX111" s="285">
        <v>0.34472767557506417</v>
      </c>
      <c r="AY111" s="285">
        <v>0.33038516136944313</v>
      </c>
      <c r="AZ111" s="285">
        <v>0.33951366336565375</v>
      </c>
      <c r="BA111" s="285">
        <v>0.31508844393931623</v>
      </c>
      <c r="BB111" s="285">
        <v>0.28404509095019048</v>
      </c>
      <c r="BC111" s="285">
        <v>0.28891249222040744</v>
      </c>
      <c r="BD111" s="285">
        <v>0.33666296595517797</v>
      </c>
      <c r="BE111" s="285">
        <v>0.30626619437857167</v>
      </c>
      <c r="BF111" s="285">
        <v>0.29817370502488522</v>
      </c>
      <c r="BG111" s="285">
        <v>0.30502444130166667</v>
      </c>
      <c r="BH111" s="285">
        <v>0.30293264561415967</v>
      </c>
      <c r="BI111" s="285">
        <v>0.33013855926209901</v>
      </c>
      <c r="BJ111" s="285">
        <v>0.29627133453367649</v>
      </c>
      <c r="BK111" s="285">
        <v>0.29126688319489397</v>
      </c>
      <c r="BL111" s="285">
        <v>0.30561661514374133</v>
      </c>
      <c r="BM111" s="285">
        <v>0.62313980272824476</v>
      </c>
      <c r="BN111" s="285">
        <v>0.25103953368974724</v>
      </c>
      <c r="BO111" s="285">
        <v>0.27809985938864368</v>
      </c>
      <c r="BP111" s="285">
        <v>0.44160551107226853</v>
      </c>
      <c r="BQ111" s="285">
        <v>0.29719170775307785</v>
      </c>
      <c r="BR111" s="285">
        <v>0.27620664783314297</v>
      </c>
      <c r="BS111" s="285">
        <v>0.22907998426304557</v>
      </c>
      <c r="BT111" s="285">
        <v>0.23808461077092602</v>
      </c>
      <c r="BU111" s="285">
        <v>0.36720468383079546</v>
      </c>
      <c r="BV111" s="285">
        <v>0.28442771837849007</v>
      </c>
      <c r="BW111" s="285">
        <v>0.23709973485621047</v>
      </c>
      <c r="BX111" s="285">
        <v>0.26822497204904211</v>
      </c>
      <c r="BY111" s="285">
        <v>0.24260045644355574</v>
      </c>
      <c r="BZ111" s="285">
        <v>0.21422261186229219</v>
      </c>
      <c r="CA111" s="285">
        <v>0.43429797555742139</v>
      </c>
      <c r="CB111" s="202">
        <v>0.22405386700801863</v>
      </c>
      <c r="CC111" s="202">
        <v>0.17739712541838945</v>
      </c>
      <c r="CD111" s="202">
        <v>0.19256201548242868</v>
      </c>
      <c r="CE111" s="202">
        <v>0.12939986284246827</v>
      </c>
      <c r="CF111" s="202">
        <v>0.19315451920745819</v>
      </c>
      <c r="CG111" s="202">
        <v>0.17655255196231898</v>
      </c>
      <c r="CH111" s="202">
        <v>0.14707576713162801</v>
      </c>
      <c r="CI111" s="202">
        <v>0.13112020655614287</v>
      </c>
      <c r="CJ111" s="202">
        <v>0.18267018580587902</v>
      </c>
      <c r="CK111" s="202">
        <v>0.21482055569455719</v>
      </c>
      <c r="CL111" s="202">
        <v>0.19817635149427371</v>
      </c>
      <c r="CM111" s="202">
        <v>0.22331764431305426</v>
      </c>
      <c r="CN111" s="202">
        <v>0.17249412126672967</v>
      </c>
      <c r="CO111" s="202">
        <v>0.18317666374594851</v>
      </c>
      <c r="CP111" s="202">
        <v>0.19036786689197974</v>
      </c>
      <c r="CQ111" s="202">
        <v>0.17775282009136606</v>
      </c>
      <c r="CR111" s="202">
        <v>0.17023554603854391</v>
      </c>
      <c r="CS111" s="202">
        <v>0.17440041522502892</v>
      </c>
      <c r="CT111" s="202">
        <v>0.17212159366695937</v>
      </c>
      <c r="CU111" s="202">
        <v>0.18059258206610629</v>
      </c>
      <c r="CV111" s="202">
        <v>0.16364467883356143</v>
      </c>
      <c r="CW111" s="202">
        <v>0.18430877169926785</v>
      </c>
      <c r="CX111" s="202">
        <v>0.17777062236280741</v>
      </c>
      <c r="CY111" s="202">
        <v>0.17665446919400721</v>
      </c>
      <c r="CZ111" s="202">
        <v>0.16466574766517308</v>
      </c>
      <c r="DA111" s="202">
        <v>0.18139757464991693</v>
      </c>
      <c r="DB111" s="202">
        <v>0.17601418890455339</v>
      </c>
      <c r="DC111" s="202">
        <v>0.177069782677204</v>
      </c>
      <c r="DD111" s="202">
        <v>0.17582011389272481</v>
      </c>
      <c r="DE111" s="202">
        <v>0.18470276292990506</v>
      </c>
      <c r="DF111" s="202">
        <v>0.17748099345140528</v>
      </c>
      <c r="DG111" s="202">
        <v>0.17300096947253243</v>
      </c>
      <c r="DH111" s="202">
        <v>0.17190432938798919</v>
      </c>
      <c r="DI111" s="202">
        <v>0.17351039722535827</v>
      </c>
      <c r="DJ111" s="202">
        <v>0.15995140764170382</v>
      </c>
      <c r="DK111" s="202">
        <v>0.154878418314427</v>
      </c>
      <c r="DL111" s="202">
        <v>0.20307342550425242</v>
      </c>
      <c r="DM111" s="202">
        <v>0.21901360234145623</v>
      </c>
      <c r="DN111" s="202">
        <v>0.20679234526066104</v>
      </c>
      <c r="DO111" s="202">
        <v>0.19130930757286305</v>
      </c>
    </row>
    <row r="112" spans="2:119" s="150" customFormat="1" outlineLevel="1">
      <c r="B112" s="1318"/>
      <c r="C112" s="205"/>
      <c r="D112" s="289"/>
      <c r="E112" s="290"/>
      <c r="F112" s="180"/>
      <c r="G112" s="180"/>
      <c r="H112" s="180"/>
      <c r="I112" s="180"/>
      <c r="J112" s="180"/>
      <c r="K112" s="180"/>
      <c r="L112" s="180"/>
      <c r="M112" s="180"/>
      <c r="N112" s="291"/>
      <c r="O112" s="148"/>
      <c r="P112" s="191"/>
      <c r="Q112" s="148"/>
      <c r="R112" s="148"/>
      <c r="S112" s="148"/>
      <c r="T112" s="148"/>
      <c r="U112" s="1642"/>
      <c r="V112" s="1642"/>
      <c r="W112" s="1642"/>
      <c r="X112" s="1642"/>
      <c r="Y112" s="1642"/>
      <c r="Z112" s="1642"/>
      <c r="AB112" s="180"/>
      <c r="AC112" s="180"/>
      <c r="AD112" s="180"/>
      <c r="AE112" s="180"/>
      <c r="AF112" s="180"/>
      <c r="AG112" s="180"/>
      <c r="AH112" s="180"/>
      <c r="AI112" s="180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  <c r="BR112" s="148"/>
      <c r="BS112" s="148"/>
      <c r="BT112" s="148"/>
      <c r="BU112" s="148"/>
      <c r="BV112" s="148"/>
      <c r="BW112" s="148"/>
      <c r="BX112" s="148"/>
      <c r="BY112" s="148"/>
      <c r="BZ112" s="148"/>
      <c r="CA112" s="148"/>
      <c r="CB112" s="148"/>
      <c r="CC112" s="148"/>
      <c r="CD112" s="148"/>
      <c r="CE112" s="148"/>
      <c r="CF112" s="148"/>
      <c r="CG112" s="148"/>
      <c r="CH112" s="148"/>
      <c r="CI112" s="148"/>
      <c r="CJ112" s="148"/>
      <c r="CK112" s="148"/>
      <c r="CL112" s="148"/>
      <c r="CM112" s="148"/>
      <c r="CN112" s="148"/>
      <c r="CO112" s="148"/>
      <c r="CP112" s="148"/>
      <c r="CQ112" s="148"/>
      <c r="CR112" s="148"/>
      <c r="CS112" s="148"/>
      <c r="CT112" s="148"/>
      <c r="CU112" s="148"/>
      <c r="CV112" s="148"/>
      <c r="CW112" s="148"/>
      <c r="CX112" s="148"/>
      <c r="CY112" s="148"/>
      <c r="CZ112" s="148"/>
      <c r="DA112" s="148"/>
      <c r="DB112" s="148"/>
      <c r="DC112" s="148"/>
      <c r="DD112" s="148"/>
      <c r="DE112" s="148"/>
      <c r="DF112" s="148"/>
      <c r="DG112" s="148"/>
      <c r="DH112" s="148"/>
      <c r="DI112" s="148"/>
      <c r="DJ112" s="148"/>
      <c r="DK112" s="148"/>
      <c r="DL112" s="148"/>
      <c r="DM112" s="148"/>
      <c r="DN112" s="148"/>
      <c r="DO112" s="148"/>
    </row>
    <row r="113" spans="1:119" s="168" customFormat="1" ht="12" customHeight="1">
      <c r="B113" s="1321"/>
      <c r="C113" s="169" t="s">
        <v>495</v>
      </c>
      <c r="D113" s="170"/>
      <c r="E113" s="163"/>
      <c r="F113" s="171"/>
      <c r="G113" s="171"/>
      <c r="H113" s="171"/>
      <c r="I113" s="171"/>
      <c r="J113" s="171"/>
      <c r="K113" s="171"/>
      <c r="L113" s="171"/>
      <c r="M113" s="171"/>
      <c r="N113" s="171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1"/>
      <c r="AC113" s="171"/>
      <c r="AD113" s="171"/>
      <c r="AE113" s="171"/>
      <c r="AF113" s="171"/>
      <c r="AG113" s="171"/>
      <c r="AH113" s="171"/>
      <c r="AI113" s="171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  <c r="CH113" s="172"/>
      <c r="CI113" s="172"/>
      <c r="CJ113" s="172"/>
      <c r="CK113" s="172"/>
      <c r="CL113" s="172"/>
      <c r="CM113" s="172"/>
      <c r="CN113" s="172"/>
      <c r="CO113" s="172"/>
      <c r="CP113" s="172"/>
      <c r="CQ113" s="172"/>
      <c r="CR113" s="172"/>
      <c r="CS113" s="172"/>
      <c r="CT113" s="172"/>
      <c r="CU113" s="172"/>
      <c r="CV113" s="172"/>
      <c r="CW113" s="172"/>
      <c r="CX113" s="172"/>
      <c r="CY113" s="172"/>
      <c r="CZ113" s="172"/>
      <c r="DA113" s="172"/>
      <c r="DB113" s="172"/>
      <c r="DC113" s="172"/>
      <c r="DD113" s="172"/>
      <c r="DE113" s="172"/>
      <c r="DF113" s="172"/>
      <c r="DG113" s="172"/>
      <c r="DH113" s="172"/>
      <c r="DI113" s="172"/>
      <c r="DJ113" s="172"/>
      <c r="DK113" s="172"/>
      <c r="DL113" s="172"/>
      <c r="DM113" s="172"/>
      <c r="DN113" s="172"/>
      <c r="DO113" s="172"/>
    </row>
    <row r="114" spans="1:119" s="168" customFormat="1" ht="8.25" customHeight="1">
      <c r="B114" s="1322"/>
      <c r="C114" s="173"/>
      <c r="D114" s="163"/>
      <c r="E114" s="163"/>
      <c r="F114" s="174"/>
      <c r="G114" s="174"/>
      <c r="H114" s="174"/>
      <c r="I114" s="174"/>
      <c r="J114" s="174"/>
      <c r="K114" s="174"/>
      <c r="L114" s="174"/>
      <c r="M114" s="174"/>
      <c r="N114" s="174"/>
      <c r="O114" s="175"/>
      <c r="P114" s="175"/>
      <c r="Q114" s="175"/>
      <c r="R114" s="175"/>
      <c r="S114" s="175"/>
      <c r="T114" s="175"/>
      <c r="U114" s="1644"/>
      <c r="V114" s="1644"/>
      <c r="W114" s="1644"/>
      <c r="X114" s="1644"/>
      <c r="Y114" s="1644"/>
      <c r="Z114" s="1644"/>
      <c r="AA114" s="150"/>
      <c r="AB114" s="174"/>
      <c r="AC114" s="174"/>
      <c r="AD114" s="174"/>
      <c r="AE114" s="174"/>
      <c r="AF114" s="174"/>
      <c r="AG114" s="174"/>
      <c r="AH114" s="174"/>
      <c r="AI114" s="174"/>
      <c r="AJ114" s="175"/>
      <c r="AK114" s="175"/>
      <c r="AL114" s="175"/>
      <c r="AM114" s="175"/>
      <c r="AN114" s="175"/>
      <c r="AO114" s="175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5"/>
      <c r="BB114" s="175"/>
      <c r="BC114" s="175"/>
      <c r="BD114" s="175"/>
      <c r="BE114" s="175"/>
      <c r="BF114" s="175"/>
      <c r="BG114" s="175"/>
      <c r="BH114" s="175"/>
      <c r="BI114" s="175"/>
      <c r="BJ114" s="175"/>
      <c r="BK114" s="175"/>
      <c r="BL114" s="175"/>
      <c r="BM114" s="175"/>
      <c r="BN114" s="175"/>
      <c r="BO114" s="175"/>
      <c r="BP114" s="175"/>
      <c r="BQ114" s="175"/>
      <c r="BR114" s="175"/>
      <c r="BS114" s="175"/>
      <c r="BT114" s="175"/>
      <c r="BU114" s="175"/>
      <c r="BV114" s="175"/>
      <c r="BW114" s="175"/>
      <c r="BX114" s="175"/>
      <c r="BY114" s="175"/>
      <c r="BZ114" s="175"/>
      <c r="CA114" s="175"/>
      <c r="CB114" s="175"/>
      <c r="CC114" s="175"/>
      <c r="CD114" s="175"/>
      <c r="CE114" s="175"/>
      <c r="CF114" s="175"/>
      <c r="CG114" s="175"/>
      <c r="CH114" s="175"/>
      <c r="CI114" s="175"/>
      <c r="CJ114" s="175"/>
      <c r="CK114" s="175"/>
      <c r="CL114" s="175"/>
      <c r="CM114" s="175"/>
      <c r="CN114" s="175"/>
      <c r="CO114" s="175"/>
      <c r="CP114" s="175"/>
      <c r="CQ114" s="175"/>
      <c r="CR114" s="175"/>
      <c r="CS114" s="175"/>
      <c r="CT114" s="175"/>
      <c r="CU114" s="175"/>
      <c r="CV114" s="175"/>
      <c r="CW114" s="175"/>
      <c r="CX114" s="175"/>
      <c r="CY114" s="175"/>
      <c r="CZ114" s="175"/>
      <c r="DA114" s="175"/>
      <c r="DB114" s="175"/>
      <c r="DC114" s="175"/>
      <c r="DD114" s="175"/>
      <c r="DE114" s="175"/>
      <c r="DF114" s="175"/>
      <c r="DG114" s="175"/>
      <c r="DH114" s="175"/>
      <c r="DI114" s="175"/>
      <c r="DJ114" s="175"/>
      <c r="DK114" s="175"/>
      <c r="DL114" s="175"/>
      <c r="DM114" s="175"/>
      <c r="DN114" s="175"/>
      <c r="DO114" s="175"/>
    </row>
    <row r="115" spans="1:119" s="150" customFormat="1">
      <c r="A115" s="150">
        <v>115</v>
      </c>
      <c r="B115" s="1318"/>
      <c r="C115" s="205" t="s">
        <v>496</v>
      </c>
      <c r="D115" s="207"/>
      <c r="E115" s="207"/>
      <c r="F115" s="208">
        <v>21.66182000000002</v>
      </c>
      <c r="G115" s="208">
        <v>37.52393099999999</v>
      </c>
      <c r="H115" s="208">
        <v>56.033716999999967</v>
      </c>
      <c r="I115" s="208">
        <v>74.598561999999987</v>
      </c>
      <c r="J115" s="208">
        <v>99.772167100000047</v>
      </c>
      <c r="K115" s="208">
        <v>129.657872</v>
      </c>
      <c r="L115" s="208">
        <v>153.538658</v>
      </c>
      <c r="M115" s="208">
        <v>120.47086100000001</v>
      </c>
      <c r="N115" s="208">
        <v>139.15299999999991</v>
      </c>
      <c r="O115" s="208">
        <v>181.05399999999997</v>
      </c>
      <c r="P115" s="208">
        <v>56.268000000000029</v>
      </c>
      <c r="Q115" s="208">
        <v>-69.415000000000077</v>
      </c>
      <c r="R115" s="208">
        <v>-153.16099999999983</v>
      </c>
      <c r="S115" s="208">
        <v>127.69200000000001</v>
      </c>
      <c r="T115" s="208">
        <v>440.70299999999907</v>
      </c>
      <c r="U115" s="1658">
        <v>598.04196645709908</v>
      </c>
      <c r="V115" s="1658">
        <v>1723.7853564626539</v>
      </c>
      <c r="W115" s="1658">
        <v>3151.2555579931641</v>
      </c>
      <c r="X115" s="1658">
        <v>4644.5004535377293</v>
      </c>
      <c r="Y115" s="1658">
        <v>5926.8360041054839</v>
      </c>
      <c r="Z115" s="1658">
        <v>5150.2692803227865</v>
      </c>
      <c r="AB115" s="180"/>
      <c r="AC115" s="180"/>
      <c r="AD115" s="180"/>
      <c r="AE115" s="180"/>
      <c r="AF115" s="180"/>
      <c r="AG115" s="180"/>
      <c r="AH115" s="180"/>
      <c r="AI115" s="180"/>
      <c r="AJ115" s="208">
        <v>3.0068640000000251</v>
      </c>
      <c r="AK115" s="208">
        <v>4.8029440000000019</v>
      </c>
      <c r="AL115" s="208">
        <v>6.2973709999999965</v>
      </c>
      <c r="AM115" s="208">
        <v>7.5546410000000002</v>
      </c>
      <c r="AN115" s="208">
        <v>6.5422019999999996</v>
      </c>
      <c r="AO115" s="208">
        <v>8.1478700000000011</v>
      </c>
      <c r="AP115" s="208">
        <v>11.675936999999998</v>
      </c>
      <c r="AQ115" s="208">
        <v>11.157922000000003</v>
      </c>
      <c r="AR115" s="208">
        <v>6.7649125999999704</v>
      </c>
      <c r="AS115" s="208">
        <v>12.41222299999999</v>
      </c>
      <c r="AT115" s="208">
        <v>18.982350000000007</v>
      </c>
      <c r="AU115" s="208">
        <v>17.874231399999999</v>
      </c>
      <c r="AV115" s="208">
        <v>15.504265999999998</v>
      </c>
      <c r="AW115" s="208">
        <v>18.814567000000004</v>
      </c>
      <c r="AX115" s="208">
        <v>19.310706</v>
      </c>
      <c r="AY115" s="208">
        <v>20.969023000000007</v>
      </c>
      <c r="AZ115" s="208">
        <v>19.291156000000004</v>
      </c>
      <c r="BA115" s="208">
        <v>21.551396999999994</v>
      </c>
      <c r="BB115" s="208">
        <v>29.963723000000009</v>
      </c>
      <c r="BC115" s="208">
        <v>28.965891100000007</v>
      </c>
      <c r="BD115" s="208">
        <v>24.930743999999997</v>
      </c>
      <c r="BE115" s="208">
        <v>31.884920000000001</v>
      </c>
      <c r="BF115" s="208">
        <v>33.713687</v>
      </c>
      <c r="BG115" s="208">
        <v>39.128520999999992</v>
      </c>
      <c r="BH115" s="208">
        <v>28.571184000000002</v>
      </c>
      <c r="BI115" s="208">
        <v>35.449335000000005</v>
      </c>
      <c r="BJ115" s="208">
        <v>37.399062999999984</v>
      </c>
      <c r="BK115" s="208">
        <v>52.119075999999978</v>
      </c>
      <c r="BL115" s="208">
        <v>34.001086999999991</v>
      </c>
      <c r="BM115" s="208">
        <v>-5.9127889999999894</v>
      </c>
      <c r="BN115" s="208">
        <v>47.146189000000007</v>
      </c>
      <c r="BO115" s="208">
        <v>45.236374000000012</v>
      </c>
      <c r="BP115" s="208">
        <v>25.545000000000002</v>
      </c>
      <c r="BQ115" s="208">
        <v>34.636999999999986</v>
      </c>
      <c r="BR115" s="208">
        <v>45.279999999999987</v>
      </c>
      <c r="BS115" s="208">
        <v>33.690999999999988</v>
      </c>
      <c r="BT115" s="208">
        <v>30.48899999999999</v>
      </c>
      <c r="BU115" s="208">
        <v>32.186999999999983</v>
      </c>
      <c r="BV115" s="208">
        <v>53.709000000000032</v>
      </c>
      <c r="BW115" s="208">
        <v>64.668999999999983</v>
      </c>
      <c r="BX115" s="208">
        <v>63.313999999999993</v>
      </c>
      <c r="BY115" s="208">
        <v>30.025000000000006</v>
      </c>
      <c r="BZ115" s="208">
        <v>27.542000000000002</v>
      </c>
      <c r="CA115" s="208">
        <v>-64.613000000000028</v>
      </c>
      <c r="CB115" s="282">
        <v>-29.419000000000011</v>
      </c>
      <c r="CC115" s="282">
        <v>-28.174000000000007</v>
      </c>
      <c r="CD115" s="282">
        <v>-11.003000000000014</v>
      </c>
      <c r="CE115" s="282">
        <v>-0.8189999999999884</v>
      </c>
      <c r="CF115" s="282">
        <v>10.13900000000001</v>
      </c>
      <c r="CG115" s="282">
        <v>-12.488</v>
      </c>
      <c r="CH115" s="282">
        <v>-81.925000000000011</v>
      </c>
      <c r="CI115" s="282">
        <v>-68.887</v>
      </c>
      <c r="CJ115" s="282">
        <v>-29.69399999999996</v>
      </c>
      <c r="CK115" s="282">
        <v>99.438000000000045</v>
      </c>
      <c r="CL115" s="282">
        <v>83.074000000000012</v>
      </c>
      <c r="CM115" s="282">
        <v>-25.12600000000009</v>
      </c>
      <c r="CN115" s="282">
        <v>90.843999999999937</v>
      </c>
      <c r="CO115" s="282">
        <v>166.16499999999985</v>
      </c>
      <c r="CP115" s="282">
        <v>160.37800000000004</v>
      </c>
      <c r="CQ115" s="282">
        <v>23.316000000000031</v>
      </c>
      <c r="CR115" s="208">
        <v>139</v>
      </c>
      <c r="CS115" s="208">
        <v>168.22695127514999</v>
      </c>
      <c r="CT115" s="208">
        <v>199.08077381327826</v>
      </c>
      <c r="CU115" s="208">
        <v>91.734241368668791</v>
      </c>
      <c r="CV115" s="208">
        <v>335.95191512333429</v>
      </c>
      <c r="CW115" s="208">
        <v>457.10941435760105</v>
      </c>
      <c r="CX115" s="208">
        <v>545.75740864313184</v>
      </c>
      <c r="CY115" s="208">
        <v>384.96661833858707</v>
      </c>
      <c r="CZ115" s="208">
        <v>610.22594021011446</v>
      </c>
      <c r="DA115" s="208">
        <v>814.18753824466785</v>
      </c>
      <c r="DB115" s="208">
        <v>956.51826316031929</v>
      </c>
      <c r="DC115" s="208">
        <v>770.32381637806247</v>
      </c>
      <c r="DD115" s="208">
        <v>915.45175531147311</v>
      </c>
      <c r="DE115" s="208">
        <v>1216.2626379233252</v>
      </c>
      <c r="DF115" s="208">
        <v>1419.881681881277</v>
      </c>
      <c r="DG115" s="208">
        <v>1092.9043784216556</v>
      </c>
      <c r="DH115" s="208">
        <v>1194.8464689363652</v>
      </c>
      <c r="DI115" s="208">
        <v>1562.308449288937</v>
      </c>
      <c r="DJ115" s="208">
        <v>1757.1032419442035</v>
      </c>
      <c r="DK115" s="208">
        <v>1412.5778439359769</v>
      </c>
      <c r="DL115" s="208">
        <v>1170.4676150681744</v>
      </c>
      <c r="DM115" s="208">
        <v>1339.0299540882552</v>
      </c>
      <c r="DN115" s="208">
        <v>1462.2644394718795</v>
      </c>
      <c r="DO115" s="208">
        <v>1178.5072716944787</v>
      </c>
    </row>
    <row r="116" spans="1:119" s="150" customFormat="1">
      <c r="B116" s="1318"/>
      <c r="C116" s="159" t="s">
        <v>683</v>
      </c>
      <c r="D116" s="251"/>
      <c r="E116" s="252"/>
      <c r="F116" s="234">
        <v>0.25446671083865829</v>
      </c>
      <c r="G116" s="234">
        <v>0.27385209099052399</v>
      </c>
      <c r="H116" s="234">
        <v>0.32418735818040412</v>
      </c>
      <c r="I116" s="234">
        <v>0.34422313279968242</v>
      </c>
      <c r="J116" s="234">
        <v>0.3337625020437367</v>
      </c>
      <c r="K116" s="234">
        <v>0.34704859076393307</v>
      </c>
      <c r="L116" s="234">
        <v>0.32488439265329205</v>
      </c>
      <c r="M116" s="234">
        <v>0.21646553104118058</v>
      </c>
      <c r="N116" s="234">
        <v>0.21350769547078838</v>
      </c>
      <c r="O116" s="234">
        <v>0.21441835347396243</v>
      </c>
      <c r="P116" s="234">
        <v>4.6243401636616041E-2</v>
      </c>
      <c r="Q116" s="234">
        <v>-4.8216479943430868E-2</v>
      </c>
      <c r="R116" s="234">
        <v>-6.6698630936361428E-2</v>
      </c>
      <c r="S116" s="234">
        <v>3.2136183406674027E-2</v>
      </c>
      <c r="T116" s="234">
        <v>6.2339440255896793E-2</v>
      </c>
      <c r="U116" s="1653">
        <v>5.5562022676588954E-2</v>
      </c>
      <c r="V116" s="1653">
        <v>0.13067125290672796</v>
      </c>
      <c r="W116" s="1653">
        <v>0.19452530862045542</v>
      </c>
      <c r="X116" s="1653">
        <v>0.2443297763377491</v>
      </c>
      <c r="Y116" s="1653">
        <v>0.26646515506678314</v>
      </c>
      <c r="Z116" s="1653">
        <v>0.27044636951538503</v>
      </c>
      <c r="AB116" s="202"/>
      <c r="AC116" s="202"/>
      <c r="AD116" s="202"/>
      <c r="AE116" s="202"/>
      <c r="AF116" s="202"/>
      <c r="AG116" s="204"/>
      <c r="AH116" s="204"/>
      <c r="AI116" s="204"/>
      <c r="AJ116" s="234">
        <v>0.18268439366664799</v>
      </c>
      <c r="AK116" s="234">
        <v>0.25314241790879904</v>
      </c>
      <c r="AL116" s="234">
        <v>0.27619890763780719</v>
      </c>
      <c r="AM116" s="234">
        <v>0.2809086523455816</v>
      </c>
      <c r="AN116" s="234">
        <v>0.22683898777874206</v>
      </c>
      <c r="AO116" s="234">
        <v>0.23636534844950796</v>
      </c>
      <c r="AP116" s="234">
        <v>0.29000870651767774</v>
      </c>
      <c r="AQ116" s="234">
        <v>0.33357276718960355</v>
      </c>
      <c r="AR116" s="234">
        <v>0.20929421890960634</v>
      </c>
      <c r="AS116" s="234">
        <v>0.3034639869996914</v>
      </c>
      <c r="AT116" s="234">
        <v>0.37515062468482763</v>
      </c>
      <c r="AU116" s="234">
        <v>0.36463106580476562</v>
      </c>
      <c r="AV116" s="234">
        <v>0.33750581819658909</v>
      </c>
      <c r="AW116" s="234">
        <v>0.35830219771419847</v>
      </c>
      <c r="AX116" s="234">
        <v>0.34513369804761557</v>
      </c>
      <c r="AY116" s="234">
        <v>0.33649376195424924</v>
      </c>
      <c r="AZ116" s="234">
        <v>0.31388317945355648</v>
      </c>
      <c r="BA116" s="234">
        <v>0.31063661820953448</v>
      </c>
      <c r="BB116" s="234">
        <v>0.36707588255344881</v>
      </c>
      <c r="BC116" s="234">
        <v>0.33499881276557303</v>
      </c>
      <c r="BD116" s="234">
        <v>0.29773027388003193</v>
      </c>
      <c r="BE116" s="234">
        <v>0.35888634939563041</v>
      </c>
      <c r="BF116" s="234">
        <v>0.34661048318406412</v>
      </c>
      <c r="BG116" s="234">
        <v>0.37712548676736346</v>
      </c>
      <c r="BH116" s="234">
        <v>0.27813070076774427</v>
      </c>
      <c r="BI116" s="234">
        <v>0.31599447868401209</v>
      </c>
      <c r="BJ116" s="234">
        <v>0.30392045841519977</v>
      </c>
      <c r="BK116" s="234">
        <v>0.38712775608076722</v>
      </c>
      <c r="BL116" s="234">
        <v>0.29468195209354381</v>
      </c>
      <c r="BM116" s="234">
        <v>-4.4845108924071085E-2</v>
      </c>
      <c r="BN116" s="234">
        <v>0.31869552481177615</v>
      </c>
      <c r="BO116" s="234">
        <v>0.28032764872858873</v>
      </c>
      <c r="BP116" s="234">
        <v>0.17253140618668109</v>
      </c>
      <c r="BQ116" s="234">
        <v>0.22445792345477394</v>
      </c>
      <c r="BR116" s="234">
        <v>0.26849935662146207</v>
      </c>
      <c r="BS116" s="234">
        <v>0.186414138060775</v>
      </c>
      <c r="BT116" s="234">
        <v>0.19342130305144953</v>
      </c>
      <c r="BU116" s="234">
        <v>0.16122197511570588</v>
      </c>
      <c r="BV116" s="234">
        <v>0.23266059338003106</v>
      </c>
      <c r="BW116" s="234">
        <v>0.25234221051604716</v>
      </c>
      <c r="BX116" s="234">
        <v>0.23467012601927351</v>
      </c>
      <c r="BY116" s="234">
        <v>0.10575907009510394</v>
      </c>
      <c r="BZ116" s="234">
        <v>9.0301639344262302E-2</v>
      </c>
      <c r="CA116" s="234">
        <v>-0.1804434217030321</v>
      </c>
      <c r="CB116" s="234">
        <v>-9.1654827775285413E-2</v>
      </c>
      <c r="CC116" s="234">
        <v>-8.4006953368895326E-2</v>
      </c>
      <c r="CD116" s="234">
        <v>-3.0969852032616475E-2</v>
      </c>
      <c r="CE116" s="234">
        <v>-1.9134664582646762E-3</v>
      </c>
      <c r="CF116" s="234">
        <v>2.1400679654684784E-2</v>
      </c>
      <c r="CG116" s="234">
        <v>-2.2903591432794981E-2</v>
      </c>
      <c r="CH116" s="234">
        <v>-0.13585537061942093</v>
      </c>
      <c r="CI116" s="234">
        <v>-0.10216515318024949</v>
      </c>
      <c r="CJ116" s="234">
        <v>-4.5536589218375903E-2</v>
      </c>
      <c r="CK116" s="234">
        <v>0.11320754716981137</v>
      </c>
      <c r="CL116" s="234">
        <v>7.4459017245659911E-2</v>
      </c>
      <c r="CM116" s="234">
        <v>-1.8930101920886313E-2</v>
      </c>
      <c r="CN116" s="234">
        <v>6.5903437288937244E-2</v>
      </c>
      <c r="CO116" s="234">
        <v>9.7586257524592476E-2</v>
      </c>
      <c r="CP116" s="234">
        <v>8.6343011824800878E-2</v>
      </c>
      <c r="CQ116" s="234">
        <v>1.0942543667394744E-2</v>
      </c>
      <c r="CR116" s="234">
        <v>6.1832740213523134E-2</v>
      </c>
      <c r="CS116" s="234">
        <v>6.4605243715337518E-2</v>
      </c>
      <c r="CT116" s="234">
        <v>7.0288585335212803E-2</v>
      </c>
      <c r="CU116" s="234">
        <v>2.9791127065489881E-2</v>
      </c>
      <c r="CV116" s="234">
        <v>0.12195814799112452</v>
      </c>
      <c r="CW116" s="234">
        <v>0.14684694121348335</v>
      </c>
      <c r="CX116" s="234">
        <v>0.15624356678560444</v>
      </c>
      <c r="CY116" s="234">
        <v>0.10047930807057241</v>
      </c>
      <c r="CZ116" s="234">
        <v>0.18484428439800116</v>
      </c>
      <c r="DA116" s="234">
        <v>0.20970912117538149</v>
      </c>
      <c r="DB116" s="234">
        <v>0.22023369757819741</v>
      </c>
      <c r="DC116" s="234">
        <v>0.16485396463417665</v>
      </c>
      <c r="DD116" s="234">
        <v>0.2436656095672656</v>
      </c>
      <c r="DE116" s="234">
        <v>0.26285243536124969</v>
      </c>
      <c r="DF116" s="234">
        <v>0.27262041416464083</v>
      </c>
      <c r="DG116" s="234">
        <v>0.20176558983848958</v>
      </c>
      <c r="DH116" s="234">
        <v>0.27683343301863905</v>
      </c>
      <c r="DI116" s="234">
        <v>0.28869790258798506</v>
      </c>
      <c r="DJ116" s="234">
        <v>0.28851617043521732</v>
      </c>
      <c r="DK116" s="234">
        <v>0.21986960952133325</v>
      </c>
      <c r="DL116" s="234">
        <v>0.28985188711683701</v>
      </c>
      <c r="DM116" s="234">
        <v>0.29255492577243553</v>
      </c>
      <c r="DN116" s="234">
        <v>0.29174747276243579</v>
      </c>
      <c r="DO116" s="234">
        <v>0.2175844858272625</v>
      </c>
    </row>
    <row r="117" spans="1:119" s="240" customFormat="1">
      <c r="B117" s="1318"/>
      <c r="C117" s="225" t="s">
        <v>506</v>
      </c>
      <c r="D117" s="225"/>
      <c r="E117" s="236"/>
      <c r="F117" s="236">
        <v>2544.6671083865831</v>
      </c>
      <c r="G117" s="236">
        <v>193.85380151865695</v>
      </c>
      <c r="H117" s="236">
        <v>503.3526718988013</v>
      </c>
      <c r="I117" s="236">
        <v>200.35774619278303</v>
      </c>
      <c r="J117" s="236">
        <v>-104.60630755945721</v>
      </c>
      <c r="K117" s="236">
        <v>132.86088720196375</v>
      </c>
      <c r="L117" s="236">
        <v>-221.64198110641021</v>
      </c>
      <c r="M117" s="236">
        <v>-1084.1886161211148</v>
      </c>
      <c r="N117" s="236">
        <v>-29.578355703921979</v>
      </c>
      <c r="O117" s="236">
        <v>9.1065800317405294</v>
      </c>
      <c r="P117" s="237">
        <v>-1681.7495183734638</v>
      </c>
      <c r="Q117" s="237">
        <v>-944.59881580046908</v>
      </c>
      <c r="R117" s="238">
        <v>-184.82150992930559</v>
      </c>
      <c r="S117" s="237">
        <v>988.34814343035453</v>
      </c>
      <c r="T117" s="237">
        <v>302.03256849222765</v>
      </c>
      <c r="U117" s="1654">
        <v>-67.774175793078385</v>
      </c>
      <c r="V117" s="1654">
        <v>751.09230230139008</v>
      </c>
      <c r="W117" s="1654">
        <v>638.54055713727462</v>
      </c>
      <c r="X117" s="1654">
        <v>498.04467717293687</v>
      </c>
      <c r="Y117" s="1654">
        <v>221.35378729034039</v>
      </c>
      <c r="Z117" s="1654">
        <v>261.16593177635929</v>
      </c>
      <c r="AA117" s="239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>
        <v>441.54594112094077</v>
      </c>
      <c r="AO117" s="237">
        <v>-167.77069459291084</v>
      </c>
      <c r="AP117" s="237">
        <v>138.0979887987055</v>
      </c>
      <c r="AQ117" s="237">
        <v>526.64114844021947</v>
      </c>
      <c r="AR117" s="237">
        <v>-175.44768869135723</v>
      </c>
      <c r="AS117" s="237">
        <v>670.98638550183443</v>
      </c>
      <c r="AT117" s="237">
        <v>851.4191816714989</v>
      </c>
      <c r="AU117" s="237">
        <v>310.58298615162073</v>
      </c>
      <c r="AV117" s="237">
        <v>1282.1159928698276</v>
      </c>
      <c r="AW117" s="237">
        <v>548.38210714507068</v>
      </c>
      <c r="AX117" s="237">
        <v>-300.1692663721206</v>
      </c>
      <c r="AY117" s="237">
        <v>-281.37303850516383</v>
      </c>
      <c r="AZ117" s="237">
        <v>-236.2263874303261</v>
      </c>
      <c r="BA117" s="237">
        <v>-476.65579504663992</v>
      </c>
      <c r="BB117" s="237">
        <v>219.42184505833239</v>
      </c>
      <c r="BC117" s="237">
        <v>-14.94949188676209</v>
      </c>
      <c r="BD117" s="237">
        <v>-161.52905573524555</v>
      </c>
      <c r="BE117" s="237">
        <v>482.49731186095937</v>
      </c>
      <c r="BF117" s="237">
        <v>-204.65399369384684</v>
      </c>
      <c r="BG117" s="237">
        <v>421.26674001790434</v>
      </c>
      <c r="BH117" s="237">
        <v>-195.99573112287661</v>
      </c>
      <c r="BI117" s="237">
        <v>-428.91870711618316</v>
      </c>
      <c r="BJ117" s="237">
        <v>-426.90024768864356</v>
      </c>
      <c r="BK117" s="237">
        <v>100.02269313403755</v>
      </c>
      <c r="BL117" s="237">
        <v>165.51251325799544</v>
      </c>
      <c r="BM117" s="237">
        <v>-3608.3958760808314</v>
      </c>
      <c r="BN117" s="237">
        <v>147.75066396576386</v>
      </c>
      <c r="BO117" s="237">
        <v>-1068.0010735217847</v>
      </c>
      <c r="BP117" s="237">
        <v>-1221.5054590686273</v>
      </c>
      <c r="BQ117" s="237">
        <v>2693.03032378845</v>
      </c>
      <c r="BR117" s="237">
        <v>-501.96168190314086</v>
      </c>
      <c r="BS117" s="237">
        <v>-939.13510667813728</v>
      </c>
      <c r="BT117" s="237">
        <v>208.89896864768443</v>
      </c>
      <c r="BU117" s="237">
        <v>-632.35948339068068</v>
      </c>
      <c r="BV117" s="237">
        <v>-358.38763241431008</v>
      </c>
      <c r="BW117" s="237">
        <v>659.28072455272161</v>
      </c>
      <c r="BX117" s="237">
        <v>412.4882296782398</v>
      </c>
      <c r="BY117" s="237">
        <v>-554.62905020601943</v>
      </c>
      <c r="BZ117" s="237">
        <v>-1423.5895403576876</v>
      </c>
      <c r="CA117" s="237">
        <v>-4327.8563221907925</v>
      </c>
      <c r="CB117" s="237">
        <v>-3263.2495379455895</v>
      </c>
      <c r="CC117" s="237">
        <v>-1897.6602346399927</v>
      </c>
      <c r="CD117" s="237">
        <v>-1212.7149137687877</v>
      </c>
      <c r="CE117" s="237">
        <v>1785.2995524476742</v>
      </c>
      <c r="CF117" s="237">
        <v>1130.555074299702</v>
      </c>
      <c r="CG117" s="237">
        <v>611.0336193610035</v>
      </c>
      <c r="CH117" s="237">
        <v>-1048.8551858680446</v>
      </c>
      <c r="CI117" s="237">
        <v>-1002.5168672198481</v>
      </c>
      <c r="CJ117" s="237">
        <v>-669.37268873060691</v>
      </c>
      <c r="CK117" s="237">
        <v>1361.1113860260634</v>
      </c>
      <c r="CL117" s="237">
        <v>2103.1438786508083</v>
      </c>
      <c r="CM117" s="237">
        <v>832.35051259363172</v>
      </c>
      <c r="CN117" s="237">
        <v>1114.4002650731315</v>
      </c>
      <c r="CO117" s="237">
        <v>-156.21289645218889</v>
      </c>
      <c r="CP117" s="237">
        <v>118.83994579140966</v>
      </c>
      <c r="CQ117" s="237">
        <v>298.72645588281057</v>
      </c>
      <c r="CR117" s="237">
        <v>-40.706970754141103</v>
      </c>
      <c r="CS117" s="237">
        <v>-329.81013809254961</v>
      </c>
      <c r="CT117" s="237">
        <v>-160.54426489588076</v>
      </c>
      <c r="CU117" s="237">
        <v>188.48583398095136</v>
      </c>
      <c r="CV117" s="237">
        <v>601.2540777760139</v>
      </c>
      <c r="CW117" s="237">
        <v>822.41697498145834</v>
      </c>
      <c r="CX117" s="237">
        <v>859.54981450391642</v>
      </c>
      <c r="CY117" s="237">
        <v>706.88181005082538</v>
      </c>
      <c r="CZ117" s="237">
        <v>628.86136406876642</v>
      </c>
      <c r="DA117" s="237">
        <v>628.6217996189813</v>
      </c>
      <c r="DB117" s="237">
        <v>639.9013079259297</v>
      </c>
      <c r="DC117" s="237">
        <v>643.74656563604231</v>
      </c>
      <c r="DD117" s="237">
        <v>588.21325169264446</v>
      </c>
      <c r="DE117" s="237">
        <v>531.43314185868212</v>
      </c>
      <c r="DF117" s="237">
        <v>523.86716586443424</v>
      </c>
      <c r="DG117" s="237">
        <v>369.11625204312929</v>
      </c>
      <c r="DH117" s="237">
        <v>331.67823451373454</v>
      </c>
      <c r="DI117" s="237">
        <v>258.45467226735366</v>
      </c>
      <c r="DJ117" s="237">
        <v>158.9575627057649</v>
      </c>
      <c r="DK117" s="237">
        <v>181.04019682843671</v>
      </c>
      <c r="DL117" s="237">
        <v>130.18454098197964</v>
      </c>
      <c r="DM117" s="237">
        <v>38.570231844504697</v>
      </c>
      <c r="DN117" s="237">
        <v>32.313023272184658</v>
      </c>
      <c r="DO117" s="237">
        <v>-22.851236940707452</v>
      </c>
    </row>
    <row r="118" spans="1:119" s="294" customFormat="1" hidden="1">
      <c r="B118" s="1318"/>
      <c r="C118" s="292" t="s">
        <v>353</v>
      </c>
      <c r="D118" s="293"/>
      <c r="E118" s="252"/>
      <c r="F118" s="234">
        <v>0.25446671083865829</v>
      </c>
      <c r="G118" s="234">
        <v>0.27385209099052399</v>
      </c>
      <c r="H118" s="234">
        <v>0.32418735818040412</v>
      </c>
      <c r="I118" s="234">
        <v>0.34422313279968242</v>
      </c>
      <c r="J118" s="234">
        <v>0.3337625020437367</v>
      </c>
      <c r="K118" s="234">
        <v>0.34704859076393307</v>
      </c>
      <c r="L118" s="234">
        <v>0.32488439265329205</v>
      </c>
      <c r="M118" s="234">
        <v>0.21646553104118058</v>
      </c>
      <c r="N118" s="234">
        <v>0.21350769547078838</v>
      </c>
      <c r="O118" s="234">
        <v>0.21441835347396243</v>
      </c>
      <c r="P118" s="234">
        <v>4.6243401636616041E-2</v>
      </c>
      <c r="Q118" s="234">
        <v>-4.8216479943430868E-2</v>
      </c>
      <c r="R118" s="234">
        <v>-6.6698630936361428E-2</v>
      </c>
      <c r="S118" s="234">
        <v>3.2136183406674027E-2</v>
      </c>
      <c r="T118" s="234">
        <v>6.2339440255896793E-2</v>
      </c>
      <c r="U118" s="1653">
        <v>5.5562022676588954E-2</v>
      </c>
      <c r="V118" s="1653">
        <v>0.13067125290672796</v>
      </c>
      <c r="W118" s="1653">
        <v>0.19452530862045542</v>
      </c>
      <c r="X118" s="1653">
        <v>0.2443297763377491</v>
      </c>
      <c r="Y118" s="1653">
        <v>0.26646515506678314</v>
      </c>
      <c r="Z118" s="1653">
        <v>0.27044636951538503</v>
      </c>
      <c r="AB118" s="202"/>
      <c r="AC118" s="202"/>
      <c r="AD118" s="202"/>
      <c r="AE118" s="202"/>
      <c r="AF118" s="202"/>
      <c r="AG118" s="204"/>
      <c r="AH118" s="204"/>
      <c r="AI118" s="204"/>
      <c r="AJ118" s="234">
        <v>0.18268439366664799</v>
      </c>
      <c r="AK118" s="234">
        <v>0.25314241790879904</v>
      </c>
      <c r="AL118" s="234">
        <v>0.27619890763780719</v>
      </c>
      <c r="AM118" s="234">
        <v>0.2809086523455816</v>
      </c>
      <c r="AN118" s="234">
        <v>0.22683898777874206</v>
      </c>
      <c r="AO118" s="234">
        <v>0.23636534844950796</v>
      </c>
      <c r="AP118" s="234">
        <v>0.29000870651767774</v>
      </c>
      <c r="AQ118" s="234">
        <v>0.33357276718960355</v>
      </c>
      <c r="AR118" s="234">
        <v>0.20929421890960634</v>
      </c>
      <c r="AS118" s="234">
        <v>0.3034639869996914</v>
      </c>
      <c r="AT118" s="234">
        <v>0.37515062468482763</v>
      </c>
      <c r="AU118" s="234">
        <v>0.36463106580476562</v>
      </c>
      <c r="AV118" s="234">
        <v>0.33750581819658909</v>
      </c>
      <c r="AW118" s="234">
        <v>0.35830219771419847</v>
      </c>
      <c r="AX118" s="234">
        <v>0.34513369804761557</v>
      </c>
      <c r="AY118" s="234">
        <v>0.33649376195424924</v>
      </c>
      <c r="AZ118" s="234">
        <v>0.31388317945355648</v>
      </c>
      <c r="BA118" s="234">
        <v>0.31063661820953448</v>
      </c>
      <c r="BB118" s="234">
        <v>0.36707588255344881</v>
      </c>
      <c r="BC118" s="234">
        <v>0.33499881276557303</v>
      </c>
      <c r="BD118" s="234">
        <v>0.29773027388003193</v>
      </c>
      <c r="BE118" s="234">
        <v>0.35888634939563041</v>
      </c>
      <c r="BF118" s="234">
        <v>0.34661048318406412</v>
      </c>
      <c r="BG118" s="234">
        <v>0.37712548676736346</v>
      </c>
      <c r="BH118" s="234">
        <v>0.27813070076774427</v>
      </c>
      <c r="BI118" s="234">
        <v>0.31599447868401209</v>
      </c>
      <c r="BJ118" s="234">
        <v>0.30392045841519977</v>
      </c>
      <c r="BK118" s="234">
        <v>0.38712775608076722</v>
      </c>
      <c r="BL118" s="234">
        <v>0.29468195209354381</v>
      </c>
      <c r="BM118" s="234">
        <v>-4.4845108924071085E-2</v>
      </c>
      <c r="BN118" s="234">
        <v>0.31869552481177615</v>
      </c>
      <c r="BO118" s="234">
        <v>0.28032764872858873</v>
      </c>
      <c r="BP118" s="234">
        <v>0.17253140618668109</v>
      </c>
      <c r="BQ118" s="234">
        <v>0.22445792345477394</v>
      </c>
      <c r="BR118" s="234">
        <v>0.26849935662146207</v>
      </c>
      <c r="BS118" s="234">
        <v>0.186414138060775</v>
      </c>
      <c r="BT118" s="234">
        <v>0.19342130305144953</v>
      </c>
      <c r="BU118" s="234">
        <v>0.16122197511570588</v>
      </c>
      <c r="BV118" s="234">
        <v>0.23266059338003106</v>
      </c>
      <c r="BW118" s="234">
        <v>0.25234221051604716</v>
      </c>
      <c r="BX118" s="234">
        <v>0.23467012601927351</v>
      </c>
      <c r="BY118" s="234">
        <v>0.10575907009510394</v>
      </c>
      <c r="BZ118" s="234">
        <v>9.0301639344262302E-2</v>
      </c>
      <c r="CA118" s="234">
        <v>-0.1804434217030321</v>
      </c>
      <c r="CB118" s="234">
        <v>-9.1654827775285413E-2</v>
      </c>
      <c r="CC118" s="234">
        <v>-8.4006953368895326E-2</v>
      </c>
      <c r="CD118" s="234">
        <v>-3.0969852032616475E-2</v>
      </c>
      <c r="CE118" s="234">
        <v>-1.9134664582646762E-3</v>
      </c>
      <c r="CF118" s="234">
        <v>2.1400679654684784E-2</v>
      </c>
      <c r="CG118" s="234">
        <v>-2.2903591432794981E-2</v>
      </c>
      <c r="CH118" s="234">
        <v>-0.13585537061942093</v>
      </c>
      <c r="CI118" s="234">
        <v>-0.10216515318024949</v>
      </c>
      <c r="CJ118" s="234">
        <v>-4.5536589218375903E-2</v>
      </c>
      <c r="CK118" s="234">
        <v>0.11320754716981137</v>
      </c>
      <c r="CL118" s="234">
        <v>7.4459017245659911E-2</v>
      </c>
      <c r="CM118" s="234">
        <v>-1.8930101920886313E-2</v>
      </c>
      <c r="CN118" s="234">
        <v>6.5903437288937244E-2</v>
      </c>
      <c r="CO118" s="234">
        <v>9.7586257524592476E-2</v>
      </c>
      <c r="CP118" s="234">
        <v>8.6343011824800878E-2</v>
      </c>
      <c r="CQ118" s="234">
        <v>1.0942543667394744E-2</v>
      </c>
      <c r="CR118" s="234">
        <v>6.1832740213523134E-2</v>
      </c>
      <c r="CS118" s="234">
        <v>6.4605243715337518E-2</v>
      </c>
      <c r="CT118" s="234">
        <v>7.0288585335212803E-2</v>
      </c>
      <c r="CU118" s="234">
        <v>2.9791127065489881E-2</v>
      </c>
      <c r="CV118" s="234">
        <v>0.12195814799112452</v>
      </c>
      <c r="CW118" s="234">
        <v>0.14684694121348335</v>
      </c>
      <c r="CX118" s="234">
        <v>0.15624356678560444</v>
      </c>
      <c r="CY118" s="234">
        <v>0.10047930807057241</v>
      </c>
      <c r="CZ118" s="234">
        <v>0.18484428439800116</v>
      </c>
      <c r="DA118" s="234">
        <v>0.20970912117538149</v>
      </c>
      <c r="DB118" s="234">
        <v>0.22023369757819741</v>
      </c>
      <c r="DC118" s="234">
        <v>0.16485396463417665</v>
      </c>
      <c r="DD118" s="234">
        <v>0.2436656095672656</v>
      </c>
      <c r="DE118" s="234">
        <v>0.26285243536124969</v>
      </c>
      <c r="DF118" s="234">
        <v>0.27262041416464083</v>
      </c>
      <c r="DG118" s="234">
        <v>0.20176558983848958</v>
      </c>
      <c r="DH118" s="234">
        <v>0.27683343301863905</v>
      </c>
      <c r="DI118" s="234">
        <v>0.28869790258798506</v>
      </c>
      <c r="DJ118" s="234">
        <v>0.28851617043521732</v>
      </c>
      <c r="DK118" s="234">
        <v>0.21986960952133325</v>
      </c>
      <c r="DL118" s="234">
        <v>0.28985188711683701</v>
      </c>
      <c r="DM118" s="234">
        <v>0.29255492577243553</v>
      </c>
      <c r="DN118" s="234">
        <v>0.29174747276243579</v>
      </c>
      <c r="DO118" s="234">
        <v>0.2175844858272625</v>
      </c>
    </row>
    <row r="119" spans="1:119" s="168" customFormat="1" ht="8.25" customHeight="1">
      <c r="B119" s="1322"/>
      <c r="C119" s="295"/>
      <c r="D119" s="163"/>
      <c r="E119" s="163"/>
      <c r="F119" s="174"/>
      <c r="G119" s="174"/>
      <c r="H119" s="174"/>
      <c r="I119" s="174"/>
      <c r="J119" s="174"/>
      <c r="K119" s="174"/>
      <c r="L119" s="174"/>
      <c r="M119" s="174"/>
      <c r="N119" s="174"/>
      <c r="O119" s="175"/>
      <c r="P119" s="175"/>
      <c r="Q119" s="175"/>
      <c r="R119" s="175"/>
      <c r="S119" s="175"/>
      <c r="T119" s="175"/>
      <c r="U119" s="1644"/>
      <c r="V119" s="1644"/>
      <c r="W119" s="1644"/>
      <c r="X119" s="1644"/>
      <c r="Y119" s="1644"/>
      <c r="Z119" s="1644"/>
      <c r="AA119" s="150"/>
      <c r="AB119" s="174"/>
      <c r="AC119" s="174"/>
      <c r="AD119" s="174"/>
      <c r="AE119" s="174"/>
      <c r="AF119" s="174"/>
      <c r="AG119" s="174"/>
      <c r="AH119" s="174"/>
      <c r="AI119" s="174"/>
      <c r="AJ119" s="175"/>
      <c r="AK119" s="175"/>
      <c r="AL119" s="175"/>
      <c r="AM119" s="175"/>
      <c r="AN119" s="175"/>
      <c r="AO119" s="175"/>
      <c r="AP119" s="175"/>
      <c r="AQ119" s="175"/>
      <c r="AR119" s="175"/>
      <c r="AS119" s="175"/>
      <c r="AT119" s="175"/>
      <c r="AU119" s="175"/>
      <c r="AV119" s="175"/>
      <c r="AW119" s="175"/>
      <c r="AX119" s="175"/>
      <c r="AY119" s="175"/>
      <c r="AZ119" s="175"/>
      <c r="BA119" s="175"/>
      <c r="BB119" s="175"/>
      <c r="BC119" s="175"/>
      <c r="BD119" s="175"/>
      <c r="BE119" s="175"/>
      <c r="BF119" s="175"/>
      <c r="BG119" s="175"/>
      <c r="BH119" s="175"/>
      <c r="BI119" s="175"/>
      <c r="BJ119" s="175"/>
      <c r="BK119" s="175"/>
      <c r="BL119" s="175"/>
      <c r="BM119" s="175"/>
      <c r="BN119" s="175"/>
      <c r="BO119" s="175"/>
      <c r="BP119" s="175"/>
      <c r="BQ119" s="175"/>
      <c r="BR119" s="175"/>
      <c r="BS119" s="175"/>
      <c r="BT119" s="175"/>
      <c r="BU119" s="175"/>
      <c r="BV119" s="175"/>
      <c r="BW119" s="175"/>
      <c r="BX119" s="175"/>
      <c r="BY119" s="175"/>
      <c r="BZ119" s="175"/>
      <c r="CA119" s="175"/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296"/>
      <c r="CP119" s="296"/>
      <c r="CQ119" s="175"/>
      <c r="CR119" s="175"/>
      <c r="CS119" s="175"/>
      <c r="CT119" s="175"/>
      <c r="CU119" s="175"/>
      <c r="CV119" s="175"/>
      <c r="CW119" s="175"/>
      <c r="CX119" s="175"/>
      <c r="CY119" s="175"/>
      <c r="CZ119" s="175"/>
      <c r="DA119" s="175"/>
      <c r="DB119" s="175"/>
      <c r="DC119" s="175"/>
      <c r="DD119" s="175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</row>
    <row r="120" spans="1:119" s="168" customFormat="1" ht="12" customHeight="1">
      <c r="B120" s="1322"/>
      <c r="C120" s="205" t="s">
        <v>842</v>
      </c>
      <c r="D120" s="163"/>
      <c r="E120" s="163"/>
      <c r="F120" s="180">
        <v>21.661820000000024</v>
      </c>
      <c r="G120" s="180">
        <v>37.523931000000005</v>
      </c>
      <c r="H120" s="180">
        <v>56.033716999999967</v>
      </c>
      <c r="I120" s="180">
        <v>74.598562000000001</v>
      </c>
      <c r="J120" s="180">
        <v>99.772167100000004</v>
      </c>
      <c r="K120" s="180">
        <v>129.657872</v>
      </c>
      <c r="L120" s="180">
        <v>153.53865799999997</v>
      </c>
      <c r="M120" s="180">
        <v>169.96654700000002</v>
      </c>
      <c r="N120" s="180">
        <v>149.87899999999996</v>
      </c>
      <c r="O120" s="180">
        <v>194.77099999999999</v>
      </c>
      <c r="P120" s="180">
        <v>144.86599999999999</v>
      </c>
      <c r="Q120" s="180">
        <v>-69.41500000000002</v>
      </c>
      <c r="R120" s="180">
        <v>-153.161</v>
      </c>
      <c r="S120" s="180">
        <v>154.69200000000001</v>
      </c>
      <c r="T120" s="180">
        <v>390.70299999999986</v>
      </c>
      <c r="U120" s="1649">
        <v>598.04196645709703</v>
      </c>
      <c r="V120" s="1649">
        <v>1723.7853564626544</v>
      </c>
      <c r="W120" s="1649">
        <v>3151.2555579931641</v>
      </c>
      <c r="X120" s="1649">
        <v>4644.5004535377302</v>
      </c>
      <c r="Y120" s="1649">
        <v>5926.8360041054821</v>
      </c>
      <c r="Z120" s="1649">
        <v>5150.2692803227874</v>
      </c>
      <c r="AA120" s="150"/>
      <c r="AB120" s="174"/>
      <c r="AC120" s="174"/>
      <c r="AD120" s="174"/>
      <c r="AE120" s="174"/>
      <c r="AF120" s="174"/>
      <c r="AG120" s="174"/>
      <c r="AH120" s="174"/>
      <c r="AI120" s="174"/>
      <c r="AJ120" s="297">
        <v>3.0068640000000251</v>
      </c>
      <c r="AK120" s="297">
        <v>4.8029440000000019</v>
      </c>
      <c r="AL120" s="297">
        <v>6.2973709999999965</v>
      </c>
      <c r="AM120" s="297">
        <v>7.5546410000000002</v>
      </c>
      <c r="AN120" s="297">
        <v>6.5422019999999996</v>
      </c>
      <c r="AO120" s="297">
        <v>8.1478700000000011</v>
      </c>
      <c r="AP120" s="297">
        <v>11.675936999999998</v>
      </c>
      <c r="AQ120" s="297">
        <v>11.157922000000003</v>
      </c>
      <c r="AR120" s="297">
        <v>6.7649125999999704</v>
      </c>
      <c r="AS120" s="297">
        <v>12.41222299999999</v>
      </c>
      <c r="AT120" s="297">
        <v>18.982350000000007</v>
      </c>
      <c r="AU120" s="297">
        <v>17.874231399999999</v>
      </c>
      <c r="AV120" s="297">
        <v>15.504265999999998</v>
      </c>
      <c r="AW120" s="297">
        <v>18.814567000000004</v>
      </c>
      <c r="AX120" s="297">
        <v>19.310706</v>
      </c>
      <c r="AY120" s="297">
        <v>20.969023000000007</v>
      </c>
      <c r="AZ120" s="297">
        <v>19.291156000000004</v>
      </c>
      <c r="BA120" s="297">
        <v>21.551396999999994</v>
      </c>
      <c r="BB120" s="297">
        <v>29.963723000000009</v>
      </c>
      <c r="BC120" s="297">
        <v>28.965891100000007</v>
      </c>
      <c r="BD120" s="297">
        <v>24.930743999999997</v>
      </c>
      <c r="BE120" s="297">
        <v>31.884920000000001</v>
      </c>
      <c r="BF120" s="297">
        <v>33.713687</v>
      </c>
      <c r="BG120" s="297">
        <v>39.128520999999992</v>
      </c>
      <c r="BH120" s="297">
        <v>28.571184000000002</v>
      </c>
      <c r="BI120" s="297">
        <v>35.449335000000005</v>
      </c>
      <c r="BJ120" s="297">
        <v>37.399062999999984</v>
      </c>
      <c r="BK120" s="297">
        <v>52.119075999999978</v>
      </c>
      <c r="BL120" s="297">
        <v>34.001086999999991</v>
      </c>
      <c r="BM120" s="297">
        <v>43.58289700000001</v>
      </c>
      <c r="BN120" s="297">
        <v>47.146189000000007</v>
      </c>
      <c r="BO120" s="297">
        <v>45.236374000000012</v>
      </c>
      <c r="BP120" s="297">
        <v>41.771000000000001</v>
      </c>
      <c r="BQ120" s="297">
        <v>34.636999999999986</v>
      </c>
      <c r="BR120" s="297">
        <v>39.779999999999987</v>
      </c>
      <c r="BS120" s="297">
        <v>33.690999999999988</v>
      </c>
      <c r="BT120" s="297">
        <v>30.48899999999999</v>
      </c>
      <c r="BU120" s="297">
        <v>45.903999999999982</v>
      </c>
      <c r="BV120" s="297">
        <v>53.709000000000032</v>
      </c>
      <c r="BW120" s="297">
        <v>64.668999999999983</v>
      </c>
      <c r="BX120" s="297">
        <v>63.313999999999993</v>
      </c>
      <c r="BY120" s="297">
        <v>32.862000000000009</v>
      </c>
      <c r="BZ120" s="297">
        <v>27.542000000000002</v>
      </c>
      <c r="CA120" s="297">
        <v>21.147999999999968</v>
      </c>
      <c r="CB120" s="297">
        <v>-29.419000000000011</v>
      </c>
      <c r="CC120" s="297">
        <v>-28.174000000000007</v>
      </c>
      <c r="CD120" s="297">
        <v>-11.003000000000014</v>
      </c>
      <c r="CE120" s="297">
        <v>-0.8189999999999884</v>
      </c>
      <c r="CF120" s="297">
        <v>10.13900000000001</v>
      </c>
      <c r="CG120" s="297">
        <v>-12.488</v>
      </c>
      <c r="CH120" s="297">
        <v>-81.925000000000011</v>
      </c>
      <c r="CI120" s="297">
        <v>-68.887</v>
      </c>
      <c r="CJ120" s="297">
        <v>-29.69399999999996</v>
      </c>
      <c r="CK120" s="297">
        <v>126.43800000000005</v>
      </c>
      <c r="CL120" s="297">
        <v>83.074000000000012</v>
      </c>
      <c r="CM120" s="297">
        <v>-25.12600000000009</v>
      </c>
      <c r="CN120" s="297">
        <v>90.843999999999937</v>
      </c>
      <c r="CO120" s="297">
        <v>166.16499999999985</v>
      </c>
      <c r="CP120" s="297">
        <v>110.37800000000004</v>
      </c>
      <c r="CQ120" s="297">
        <v>23.316000000000031</v>
      </c>
      <c r="CR120" s="297">
        <v>139</v>
      </c>
      <c r="CS120" s="297">
        <v>168.22695127514999</v>
      </c>
      <c r="CT120" s="297">
        <v>199.08077381327826</v>
      </c>
      <c r="CU120" s="297">
        <v>91.734241368668791</v>
      </c>
      <c r="CV120" s="297">
        <v>335.95191512333429</v>
      </c>
      <c r="CW120" s="297">
        <v>457.10941435760105</v>
      </c>
      <c r="CX120" s="297">
        <v>545.75740864313184</v>
      </c>
      <c r="CY120" s="297">
        <v>384.96661833858707</v>
      </c>
      <c r="CZ120" s="297">
        <v>610.22594021011446</v>
      </c>
      <c r="DA120" s="297">
        <v>814.18753824466785</v>
      </c>
      <c r="DB120" s="297">
        <v>956.51826316031929</v>
      </c>
      <c r="DC120" s="297">
        <v>770.32381637806247</v>
      </c>
      <c r="DD120" s="297">
        <v>915.45175531147311</v>
      </c>
      <c r="DE120" s="297">
        <v>1216.2626379233252</v>
      </c>
      <c r="DF120" s="297">
        <v>1419.881681881277</v>
      </c>
      <c r="DG120" s="297">
        <v>1092.9043784216556</v>
      </c>
      <c r="DH120" s="297">
        <v>1194.8464689363652</v>
      </c>
      <c r="DI120" s="297">
        <v>1562.308449288937</v>
      </c>
      <c r="DJ120" s="297">
        <v>1757.1032419442035</v>
      </c>
      <c r="DK120" s="297">
        <v>1412.5778439359769</v>
      </c>
      <c r="DL120" s="297">
        <v>1170.4676150681744</v>
      </c>
      <c r="DM120" s="297">
        <v>1339.0299540882552</v>
      </c>
      <c r="DN120" s="297">
        <v>1462.2644394718795</v>
      </c>
      <c r="DO120" s="297">
        <v>1178.5072716944787</v>
      </c>
    </row>
    <row r="121" spans="1:119" s="168" customFormat="1" ht="12" customHeight="1">
      <c r="B121" s="1322"/>
      <c r="C121" s="159" t="s">
        <v>683</v>
      </c>
      <c r="D121" s="163"/>
      <c r="E121" s="163"/>
      <c r="F121" s="234">
        <v>0.25446671083865835</v>
      </c>
      <c r="G121" s="234">
        <v>0.2738520909905241</v>
      </c>
      <c r="H121" s="234">
        <v>0.32418735818040412</v>
      </c>
      <c r="I121" s="234">
        <v>0.34422313279968247</v>
      </c>
      <c r="J121" s="234">
        <v>0.33376250204373653</v>
      </c>
      <c r="K121" s="234">
        <v>0.34704859076393307</v>
      </c>
      <c r="L121" s="234">
        <v>0.324884392653292</v>
      </c>
      <c r="M121" s="234">
        <v>0.30540081269603259</v>
      </c>
      <c r="N121" s="234">
        <v>0.22996500175681664</v>
      </c>
      <c r="O121" s="234">
        <v>0.23066310119896352</v>
      </c>
      <c r="P121" s="234">
        <v>0.11905695282380777</v>
      </c>
      <c r="Q121" s="234">
        <v>-4.8216479943430826E-2</v>
      </c>
      <c r="R121" s="234">
        <v>-6.6698630936361497E-2</v>
      </c>
      <c r="S121" s="234">
        <v>3.8931260247667965E-2</v>
      </c>
      <c r="T121" s="234">
        <v>5.5266713242931607E-2</v>
      </c>
      <c r="U121" s="1653">
        <v>5.5562022676588767E-2</v>
      </c>
      <c r="V121" s="1653">
        <v>0.13067125290672801</v>
      </c>
      <c r="W121" s="1653">
        <v>0.19452530862045542</v>
      </c>
      <c r="X121" s="1653">
        <v>0.24432977633774916</v>
      </c>
      <c r="Y121" s="1653">
        <v>0.26646515506678303</v>
      </c>
      <c r="Z121" s="1653">
        <v>0.27044636951538509</v>
      </c>
      <c r="AA121" s="150"/>
      <c r="AB121" s="174"/>
      <c r="AC121" s="174"/>
      <c r="AD121" s="174"/>
      <c r="AE121" s="174"/>
      <c r="AF121" s="174"/>
      <c r="AG121" s="174"/>
      <c r="AH121" s="174"/>
      <c r="AI121" s="174"/>
      <c r="AJ121" s="234">
        <v>0.18268439366664799</v>
      </c>
      <c r="AK121" s="234">
        <v>0.25314241790879904</v>
      </c>
      <c r="AL121" s="234">
        <v>0.27619890763780719</v>
      </c>
      <c r="AM121" s="234">
        <v>0.2809086523455816</v>
      </c>
      <c r="AN121" s="234">
        <v>0.22683898777874206</v>
      </c>
      <c r="AO121" s="234">
        <v>0.23636534844950796</v>
      </c>
      <c r="AP121" s="234">
        <v>0.29000870651767774</v>
      </c>
      <c r="AQ121" s="234">
        <v>0.33357276718960355</v>
      </c>
      <c r="AR121" s="234">
        <v>0.20929421890960634</v>
      </c>
      <c r="AS121" s="234">
        <v>0.3034639869996914</v>
      </c>
      <c r="AT121" s="234">
        <v>0.37515062468482763</v>
      </c>
      <c r="AU121" s="234">
        <v>0.36463106580476562</v>
      </c>
      <c r="AV121" s="234">
        <v>0.33750581819658909</v>
      </c>
      <c r="AW121" s="234">
        <v>0.35830219771419847</v>
      </c>
      <c r="AX121" s="234">
        <v>0.34513369804761557</v>
      </c>
      <c r="AY121" s="234">
        <v>0.33649376195424924</v>
      </c>
      <c r="AZ121" s="234">
        <v>0.31388317945355648</v>
      </c>
      <c r="BA121" s="234">
        <v>0.31063661820953448</v>
      </c>
      <c r="BB121" s="234">
        <v>0.36707588255344881</v>
      </c>
      <c r="BC121" s="234">
        <v>0.33499881276557303</v>
      </c>
      <c r="BD121" s="234">
        <v>0.29773027388003193</v>
      </c>
      <c r="BE121" s="234">
        <v>0.35888634939563041</v>
      </c>
      <c r="BF121" s="234">
        <v>0.34661048318406412</v>
      </c>
      <c r="BG121" s="234">
        <v>0.37712548676736346</v>
      </c>
      <c r="BH121" s="234">
        <v>0.27813070076774427</v>
      </c>
      <c r="BI121" s="234">
        <v>0.31599447868401209</v>
      </c>
      <c r="BJ121" s="234">
        <v>0.30392045841519977</v>
      </c>
      <c r="BK121" s="234">
        <v>0.38712775608076722</v>
      </c>
      <c r="BL121" s="234">
        <v>0.29468195209354381</v>
      </c>
      <c r="BM121" s="234">
        <v>0.33055124463118418</v>
      </c>
      <c r="BN121" s="234">
        <v>0.31869552481177615</v>
      </c>
      <c r="BO121" s="234">
        <v>0.28032764872858873</v>
      </c>
      <c r="BP121" s="234">
        <v>0.28212211265703091</v>
      </c>
      <c r="BQ121" s="234">
        <v>0.22445792345477394</v>
      </c>
      <c r="BR121" s="234">
        <v>0.23588569802124032</v>
      </c>
      <c r="BS121" s="234">
        <v>0.186414138060775</v>
      </c>
      <c r="BT121" s="234">
        <v>0.19342130305144953</v>
      </c>
      <c r="BU121" s="234">
        <v>0.22992927410791197</v>
      </c>
      <c r="BV121" s="234">
        <v>0.23266059338003106</v>
      </c>
      <c r="BW121" s="234">
        <v>0.25234221051604716</v>
      </c>
      <c r="BX121" s="234">
        <v>0.23467012601927351</v>
      </c>
      <c r="BY121" s="234">
        <v>0.11575202536104266</v>
      </c>
      <c r="BZ121" s="234">
        <v>9.0301639344262302E-2</v>
      </c>
      <c r="CA121" s="234">
        <v>5.9059592994841828E-2</v>
      </c>
      <c r="CB121" s="234">
        <v>-9.1654827775285413E-2</v>
      </c>
      <c r="CC121" s="234">
        <v>-8.4006953368895326E-2</v>
      </c>
      <c r="CD121" s="234">
        <v>-3.0969852032616475E-2</v>
      </c>
      <c r="CE121" s="234">
        <v>-1.9134664582646762E-3</v>
      </c>
      <c r="CF121" s="234">
        <v>2.1400679654684784E-2</v>
      </c>
      <c r="CG121" s="234">
        <v>-2.2903591432794981E-2</v>
      </c>
      <c r="CH121" s="234">
        <v>-0.13585537061942093</v>
      </c>
      <c r="CI121" s="234">
        <v>-0.10216515318024949</v>
      </c>
      <c r="CJ121" s="234">
        <v>-4.5536589218375903E-2</v>
      </c>
      <c r="CK121" s="265">
        <v>0.14394633690396638</v>
      </c>
      <c r="CL121" s="234">
        <v>7.4459017245659911E-2</v>
      </c>
      <c r="CM121" s="234">
        <v>-1.8930101920886313E-2</v>
      </c>
      <c r="CN121" s="234">
        <v>6.5903437288937244E-2</v>
      </c>
      <c r="CO121" s="234">
        <v>9.7586257524592476E-2</v>
      </c>
      <c r="CP121" s="265">
        <v>5.9424415812629368E-2</v>
      </c>
      <c r="CQ121" s="234">
        <v>1.0942543667394744E-2</v>
      </c>
      <c r="CR121" s="234">
        <v>6.1832740213523134E-2</v>
      </c>
      <c r="CS121" s="234">
        <v>6.4605243715337518E-2</v>
      </c>
      <c r="CT121" s="234">
        <v>7.0288585335212803E-2</v>
      </c>
      <c r="CU121" s="234">
        <v>2.9791127065489881E-2</v>
      </c>
      <c r="CV121" s="234">
        <v>0.12195814799112452</v>
      </c>
      <c r="CW121" s="234">
        <v>0.14684694121348335</v>
      </c>
      <c r="CX121" s="234">
        <v>0.15624356678560444</v>
      </c>
      <c r="CY121" s="234">
        <v>0.10047930807057241</v>
      </c>
      <c r="CZ121" s="234">
        <v>0.18484428439800116</v>
      </c>
      <c r="DA121" s="234">
        <v>0.20970912117538149</v>
      </c>
      <c r="DB121" s="234">
        <v>0.22023369757819741</v>
      </c>
      <c r="DC121" s="234">
        <v>0.16485396463417665</v>
      </c>
      <c r="DD121" s="234">
        <v>0.2436656095672656</v>
      </c>
      <c r="DE121" s="234">
        <v>0.26285243536124969</v>
      </c>
      <c r="DF121" s="234">
        <v>0.27262041416464083</v>
      </c>
      <c r="DG121" s="234">
        <v>0.20176558983848958</v>
      </c>
      <c r="DH121" s="234">
        <v>0.27683343301863905</v>
      </c>
      <c r="DI121" s="234">
        <v>0.28869790258798506</v>
      </c>
      <c r="DJ121" s="234">
        <v>0.28851617043521732</v>
      </c>
      <c r="DK121" s="234">
        <v>0.21986960952133325</v>
      </c>
      <c r="DL121" s="234">
        <v>0.28985188711683701</v>
      </c>
      <c r="DM121" s="234">
        <v>0.29255492577243553</v>
      </c>
      <c r="DN121" s="234">
        <v>0.29174747276243579</v>
      </c>
      <c r="DO121" s="234">
        <v>0.2175844858272625</v>
      </c>
    </row>
    <row r="122" spans="1:119" s="168" customFormat="1" ht="12" customHeight="1">
      <c r="B122" s="1322"/>
      <c r="C122" s="225" t="s">
        <v>506</v>
      </c>
      <c r="D122" s="163"/>
      <c r="E122" s="163"/>
      <c r="F122" s="237">
        <v>2544.6671083865835</v>
      </c>
      <c r="G122" s="237">
        <v>193.85380151865749</v>
      </c>
      <c r="H122" s="237">
        <v>503.35267189880017</v>
      </c>
      <c r="I122" s="237">
        <v>200.35774619278357</v>
      </c>
      <c r="J122" s="237">
        <v>-104.60630755945944</v>
      </c>
      <c r="K122" s="237">
        <v>132.86088720196543</v>
      </c>
      <c r="L122" s="237">
        <v>-221.64198110641075</v>
      </c>
      <c r="M122" s="237">
        <v>-194.83579957259411</v>
      </c>
      <c r="N122" s="237">
        <v>-754.35810939215946</v>
      </c>
      <c r="O122" s="237">
        <v>6.9809944214688224</v>
      </c>
      <c r="P122" s="237">
        <v>-1116.0614837515575</v>
      </c>
      <c r="Q122" s="237">
        <v>-1672.7343276723861</v>
      </c>
      <c r="R122" s="238">
        <v>-184.8215099293067</v>
      </c>
      <c r="S122" s="238">
        <v>1056.2989118402945</v>
      </c>
      <c r="T122" s="238">
        <v>163.35452995263643</v>
      </c>
      <c r="U122" s="1654">
        <v>2.9530943365715934</v>
      </c>
      <c r="V122" s="1654">
        <v>751.09230230139235</v>
      </c>
      <c r="W122" s="1654">
        <v>638.54055713727405</v>
      </c>
      <c r="X122" s="1654">
        <v>498.04467717293744</v>
      </c>
      <c r="Y122" s="1654">
        <v>221.35378729033872</v>
      </c>
      <c r="Z122" s="1654">
        <v>261.16593177635929</v>
      </c>
      <c r="AA122" s="150"/>
      <c r="AB122" s="174"/>
      <c r="AC122" s="174"/>
      <c r="AD122" s="174"/>
      <c r="AE122" s="174"/>
      <c r="AF122" s="174"/>
      <c r="AG122" s="174"/>
      <c r="AH122" s="174"/>
      <c r="AI122" s="174"/>
      <c r="AJ122" s="237">
        <v>1826.84393666648</v>
      </c>
      <c r="AK122" s="237">
        <v>2531.4241790879905</v>
      </c>
      <c r="AL122" s="237">
        <v>2761.9890763780718</v>
      </c>
      <c r="AM122" s="237">
        <v>2809.086523455816</v>
      </c>
      <c r="AN122" s="237">
        <v>441.54594112094077</v>
      </c>
      <c r="AO122" s="237">
        <v>-167.77069459291084</v>
      </c>
      <c r="AP122" s="237">
        <v>138.0979887987055</v>
      </c>
      <c r="AQ122" s="237">
        <v>526.64114844021947</v>
      </c>
      <c r="AR122" s="237">
        <v>-175.44768869135723</v>
      </c>
      <c r="AS122" s="237">
        <v>670.98638550183443</v>
      </c>
      <c r="AT122" s="237">
        <v>851.4191816714989</v>
      </c>
      <c r="AU122" s="237">
        <v>310.58298615162073</v>
      </c>
      <c r="AV122" s="237">
        <v>1282.1159928698276</v>
      </c>
      <c r="AW122" s="237">
        <v>548.38210714507068</v>
      </c>
      <c r="AX122" s="237">
        <v>-300.1692663721206</v>
      </c>
      <c r="AY122" s="237">
        <v>-281.37303850516383</v>
      </c>
      <c r="AZ122" s="237">
        <v>-236.2263874303261</v>
      </c>
      <c r="BA122" s="237">
        <v>-476.65579504663992</v>
      </c>
      <c r="BB122" s="237">
        <v>219.42184505833239</v>
      </c>
      <c r="BC122" s="237">
        <v>-14.94949188676209</v>
      </c>
      <c r="BD122" s="237">
        <v>-161.52905573524555</v>
      </c>
      <c r="BE122" s="237">
        <v>482.49731186095937</v>
      </c>
      <c r="BF122" s="237">
        <v>-204.65399369384684</v>
      </c>
      <c r="BG122" s="237">
        <v>421.26674001790434</v>
      </c>
      <c r="BH122" s="237">
        <v>-195.99573112287661</v>
      </c>
      <c r="BI122" s="237">
        <v>-428.91870711618316</v>
      </c>
      <c r="BJ122" s="237">
        <v>-426.90024768864356</v>
      </c>
      <c r="BK122" s="237">
        <v>100.02269313403755</v>
      </c>
      <c r="BL122" s="237">
        <v>165.51251325799544</v>
      </c>
      <c r="BM122" s="237">
        <v>145.5676594717209</v>
      </c>
      <c r="BN122" s="237">
        <v>147.75066396576386</v>
      </c>
      <c r="BO122" s="237">
        <v>-1068.0010735217847</v>
      </c>
      <c r="BP122" s="237">
        <v>-125.59839436512898</v>
      </c>
      <c r="BQ122" s="237">
        <v>-1060.9332117641025</v>
      </c>
      <c r="BR122" s="237">
        <v>-828.0982679053584</v>
      </c>
      <c r="BS122" s="237">
        <v>-939.13510667813728</v>
      </c>
      <c r="BT122" s="237">
        <v>-887.00809605581378</v>
      </c>
      <c r="BU122" s="237">
        <v>54.713506531380297</v>
      </c>
      <c r="BV122" s="237">
        <v>-32.251046412092585</v>
      </c>
      <c r="BW122" s="237">
        <v>659.28072455272161</v>
      </c>
      <c r="BX122" s="237">
        <v>412.4882296782398</v>
      </c>
      <c r="BY122" s="237">
        <v>-1141.772487468693</v>
      </c>
      <c r="BZ122" s="237">
        <v>-1423.5895403576876</v>
      </c>
      <c r="CA122" s="237">
        <v>-1932.8261752120534</v>
      </c>
      <c r="CB122" s="237">
        <v>-3263.2495379455895</v>
      </c>
      <c r="CC122" s="237">
        <v>-1997.5897872993799</v>
      </c>
      <c r="CD122" s="237">
        <v>-1212.7149137687877</v>
      </c>
      <c r="CE122" s="237">
        <v>-609.73059453106509</v>
      </c>
      <c r="CF122" s="237">
        <v>1130.555074299702</v>
      </c>
      <c r="CG122" s="237">
        <v>611.0336193610035</v>
      </c>
      <c r="CH122" s="237">
        <v>-1048.8551858680446</v>
      </c>
      <c r="CI122" s="237">
        <v>-1002.5168672198481</v>
      </c>
      <c r="CJ122" s="237">
        <v>-669.37268873060691</v>
      </c>
      <c r="CK122" s="237">
        <v>1668.4992833676138</v>
      </c>
      <c r="CL122" s="237">
        <v>2103.1438786508083</v>
      </c>
      <c r="CM122" s="237">
        <v>832.35051259363172</v>
      </c>
      <c r="CN122" s="237">
        <v>1114.4002650731315</v>
      </c>
      <c r="CO122" s="237">
        <v>-463.60079379373906</v>
      </c>
      <c r="CP122" s="237">
        <v>-150.34601433030542</v>
      </c>
      <c r="CQ122" s="237">
        <v>298.72645588281057</v>
      </c>
      <c r="CR122" s="237">
        <v>-40.706970754141103</v>
      </c>
      <c r="CS122" s="237">
        <v>-329.81013809254961</v>
      </c>
      <c r="CT122" s="237">
        <v>108.64169522583435</v>
      </c>
      <c r="CU122" s="237">
        <v>188.48583398095136</v>
      </c>
      <c r="CV122" s="237">
        <v>601.2540777760139</v>
      </c>
      <c r="CW122" s="237">
        <v>822.41697498145834</v>
      </c>
      <c r="CX122" s="237">
        <v>859.54981450391642</v>
      </c>
      <c r="CY122" s="237">
        <v>706.88181005082538</v>
      </c>
      <c r="CZ122" s="237">
        <v>628.86136406876642</v>
      </c>
      <c r="DA122" s="237">
        <v>628.6217996189813</v>
      </c>
      <c r="DB122" s="237">
        <v>639.9013079259297</v>
      </c>
      <c r="DC122" s="237">
        <v>643.74656563604231</v>
      </c>
      <c r="DD122" s="237">
        <v>588.21325169264446</v>
      </c>
      <c r="DE122" s="237">
        <v>531.43314185868212</v>
      </c>
      <c r="DF122" s="237">
        <v>523.86716586443424</v>
      </c>
      <c r="DG122" s="237">
        <v>369.11625204312929</v>
      </c>
      <c r="DH122" s="237">
        <v>331.67823451373454</v>
      </c>
      <c r="DI122" s="237">
        <v>258.45467226735366</v>
      </c>
      <c r="DJ122" s="237">
        <v>158.9575627057649</v>
      </c>
      <c r="DK122" s="237">
        <v>181.04019682843671</v>
      </c>
      <c r="DL122" s="237">
        <v>130.18454098197964</v>
      </c>
      <c r="DM122" s="237">
        <v>38.570231844504697</v>
      </c>
      <c r="DN122" s="237">
        <v>32.313023272184658</v>
      </c>
      <c r="DO122" s="237">
        <v>-22.851236940707452</v>
      </c>
    </row>
    <row r="123" spans="1:119" s="168" customFormat="1" ht="7.5" customHeight="1">
      <c r="B123" s="1322"/>
      <c r="C123" s="295"/>
      <c r="D123" s="163"/>
      <c r="E123" s="163"/>
      <c r="F123" s="174"/>
      <c r="G123" s="174"/>
      <c r="H123" s="174"/>
      <c r="I123" s="174"/>
      <c r="J123" s="174"/>
      <c r="K123" s="174"/>
      <c r="L123" s="174"/>
      <c r="M123" s="174"/>
      <c r="N123" s="174"/>
      <c r="O123" s="175"/>
      <c r="P123" s="175"/>
      <c r="Q123" s="175"/>
      <c r="R123" s="175"/>
      <c r="S123" s="175"/>
      <c r="T123" s="175"/>
      <c r="U123" s="1644"/>
      <c r="V123" s="1644"/>
      <c r="W123" s="1644"/>
      <c r="X123" s="1644"/>
      <c r="Y123" s="1644"/>
      <c r="Z123" s="1644"/>
      <c r="AA123" s="150"/>
      <c r="AB123" s="174"/>
      <c r="AC123" s="174"/>
      <c r="AD123" s="174"/>
      <c r="AE123" s="174"/>
      <c r="AF123" s="174"/>
      <c r="AG123" s="174"/>
      <c r="AH123" s="174"/>
      <c r="AI123" s="174"/>
      <c r="AJ123" s="175"/>
      <c r="AK123" s="175"/>
      <c r="AL123" s="175"/>
      <c r="AM123" s="175"/>
      <c r="AN123" s="175"/>
      <c r="AO123" s="175"/>
      <c r="AP123" s="175"/>
      <c r="AQ123" s="175"/>
      <c r="AR123" s="175"/>
      <c r="AS123" s="175"/>
      <c r="AT123" s="175"/>
      <c r="AU123" s="175"/>
      <c r="AV123" s="175"/>
      <c r="AW123" s="175"/>
      <c r="AX123" s="175"/>
      <c r="AY123" s="175"/>
      <c r="AZ123" s="175"/>
      <c r="BA123" s="175"/>
      <c r="BB123" s="175"/>
      <c r="BC123" s="175"/>
      <c r="BD123" s="175"/>
      <c r="BE123" s="175"/>
      <c r="BF123" s="175"/>
      <c r="BG123" s="175"/>
      <c r="BH123" s="175"/>
      <c r="BI123" s="175"/>
      <c r="BJ123" s="175"/>
      <c r="BK123" s="175"/>
      <c r="BL123" s="175"/>
      <c r="BM123" s="175"/>
      <c r="BN123" s="175"/>
      <c r="BO123" s="175"/>
      <c r="BP123" s="175"/>
      <c r="BQ123" s="175"/>
      <c r="BR123" s="175"/>
      <c r="BS123" s="175"/>
      <c r="BT123" s="175"/>
      <c r="BU123" s="175"/>
      <c r="BV123" s="175"/>
      <c r="BW123" s="175"/>
      <c r="BX123" s="175"/>
      <c r="BY123" s="175"/>
      <c r="BZ123" s="175"/>
      <c r="CA123" s="175"/>
      <c r="CB123" s="175"/>
      <c r="CC123" s="175"/>
      <c r="CD123" s="175"/>
      <c r="CE123" s="175"/>
      <c r="CF123" s="175"/>
      <c r="CG123" s="175"/>
      <c r="CH123" s="175"/>
      <c r="CI123" s="175"/>
      <c r="CJ123" s="175"/>
      <c r="CK123" s="175"/>
      <c r="CL123" s="175"/>
      <c r="CM123" s="175"/>
      <c r="CN123" s="175"/>
      <c r="CO123" s="296"/>
      <c r="CP123" s="296"/>
      <c r="CQ123" s="175"/>
      <c r="CR123" s="175"/>
      <c r="CS123" s="175"/>
      <c r="CT123" s="175"/>
      <c r="CU123" s="175"/>
      <c r="CV123" s="175"/>
      <c r="CW123" s="175"/>
      <c r="CX123" s="175"/>
      <c r="CY123" s="175"/>
      <c r="CZ123" s="175"/>
      <c r="DA123" s="175"/>
      <c r="DB123" s="175"/>
      <c r="DC123" s="175"/>
      <c r="DD123" s="175"/>
      <c r="DE123" s="175"/>
      <c r="DF123" s="175"/>
      <c r="DG123" s="175"/>
      <c r="DH123" s="175"/>
      <c r="DI123" s="175"/>
      <c r="DJ123" s="175"/>
      <c r="DK123" s="175"/>
      <c r="DL123" s="175"/>
      <c r="DM123" s="175"/>
      <c r="DN123" s="175"/>
      <c r="DO123" s="175"/>
    </row>
    <row r="124" spans="1:119" s="150" customFormat="1">
      <c r="B124" s="1318"/>
      <c r="C124" s="188" t="s">
        <v>436</v>
      </c>
      <c r="D124" s="230"/>
      <c r="E124" s="230"/>
      <c r="F124" s="231">
        <v>0.93975399999999987</v>
      </c>
      <c r="G124" s="231">
        <v>3.4094530000000001</v>
      </c>
      <c r="H124" s="231">
        <v>3.1334709999999997</v>
      </c>
      <c r="I124" s="231">
        <v>4.0866340000000001</v>
      </c>
      <c r="J124" s="231">
        <v>6.6512200000000004</v>
      </c>
      <c r="K124" s="231">
        <v>8.6041500000000006</v>
      </c>
      <c r="L124" s="231">
        <v>11.988401</v>
      </c>
      <c r="M124" s="231">
        <v>16.278199999999998</v>
      </c>
      <c r="N124" s="231">
        <v>21.187999999999999</v>
      </c>
      <c r="O124" s="214">
        <v>24.071000000000002</v>
      </c>
      <c r="P124" s="214">
        <v>37.599000000000004</v>
      </c>
      <c r="Q124" s="214">
        <v>43.733999999999995</v>
      </c>
      <c r="R124" s="214">
        <v>70.481999999999999</v>
      </c>
      <c r="S124" s="214">
        <v>101.88600000000001</v>
      </c>
      <c r="T124" s="214">
        <v>200.68299999999999</v>
      </c>
      <c r="U124" s="1661">
        <v>393.34206540730702</v>
      </c>
      <c r="V124" s="1661">
        <v>581.72301930372737</v>
      </c>
      <c r="W124" s="1661">
        <v>749.11860529576018</v>
      </c>
      <c r="X124" s="1661">
        <v>890.23469032762978</v>
      </c>
      <c r="Y124" s="1661">
        <v>1004.9153101351683</v>
      </c>
      <c r="Z124" s="1661">
        <v>1093.4068251101944</v>
      </c>
      <c r="AA124" s="209"/>
      <c r="AB124" s="249"/>
      <c r="AC124" s="249"/>
      <c r="AD124" s="249"/>
      <c r="AE124" s="249"/>
      <c r="AF124" s="249"/>
      <c r="AG124" s="249"/>
      <c r="AH124" s="249"/>
      <c r="AI124" s="249"/>
      <c r="AJ124" s="250"/>
      <c r="AK124" s="250"/>
      <c r="AL124" s="250">
        <v>0.4371219999999999</v>
      </c>
      <c r="AM124" s="250">
        <v>0.50263199999999997</v>
      </c>
      <c r="AN124" s="250">
        <v>0.65420200000000006</v>
      </c>
      <c r="AO124" s="250">
        <v>0.59459800000000007</v>
      </c>
      <c r="AP124" s="250">
        <v>1.129813</v>
      </c>
      <c r="AQ124" s="250">
        <v>1.03084</v>
      </c>
      <c r="AR124" s="250">
        <v>0.90341500000000008</v>
      </c>
      <c r="AS124" s="250">
        <v>0.70400899999999988</v>
      </c>
      <c r="AT124" s="250">
        <v>0.78408199999999995</v>
      </c>
      <c r="AU124" s="250">
        <v>0.74196499999999999</v>
      </c>
      <c r="AV124" s="250">
        <v>0.7750659999999997</v>
      </c>
      <c r="AW124" s="250">
        <v>1.090152</v>
      </c>
      <c r="AX124" s="250">
        <v>1.093458</v>
      </c>
      <c r="AY124" s="250">
        <v>1.1279580000000002</v>
      </c>
      <c r="AZ124" s="250">
        <v>1.3221459999999996</v>
      </c>
      <c r="BA124" s="250">
        <v>1.4910180000000002</v>
      </c>
      <c r="BB124" s="250">
        <v>2.0824800000000003</v>
      </c>
      <c r="BC124" s="250">
        <v>1.755576</v>
      </c>
      <c r="BD124" s="250">
        <v>1.7470310000000002</v>
      </c>
      <c r="BE124" s="250">
        <v>2.1470609999999999</v>
      </c>
      <c r="BF124" s="250">
        <v>2.2342999999999997</v>
      </c>
      <c r="BG124" s="250">
        <v>2.4757580000000008</v>
      </c>
      <c r="BH124" s="250">
        <v>2.5101040000000001</v>
      </c>
      <c r="BI124" s="250">
        <v>2.92333</v>
      </c>
      <c r="BJ124" s="250">
        <v>3.0685830000000003</v>
      </c>
      <c r="BK124" s="250">
        <v>3.4863840000000001</v>
      </c>
      <c r="BL124" s="250">
        <v>3.8146599999999999</v>
      </c>
      <c r="BM124" s="250">
        <v>4.0293779999999995</v>
      </c>
      <c r="BN124" s="250">
        <v>4.1546099999999999</v>
      </c>
      <c r="BO124" s="250">
        <v>4.2795519999999998</v>
      </c>
      <c r="BP124" s="250">
        <v>4.8850000000000007</v>
      </c>
      <c r="BQ124" s="250">
        <v>5.0340000000000007</v>
      </c>
      <c r="BR124" s="250">
        <v>5.4629999999999983</v>
      </c>
      <c r="BS124" s="250">
        <v>5.806</v>
      </c>
      <c r="BT124" s="250">
        <v>5.2750000000000004</v>
      </c>
      <c r="BU124" s="250">
        <v>5.9530000000000003</v>
      </c>
      <c r="BV124" s="250">
        <v>6.4380000000000015</v>
      </c>
      <c r="BW124" s="250">
        <v>6.4049999999999976</v>
      </c>
      <c r="BX124" s="250">
        <v>9.3409999999999993</v>
      </c>
      <c r="BY124" s="250">
        <v>8.8489999999999984</v>
      </c>
      <c r="BZ124" s="250">
        <v>9.4380000000000024</v>
      </c>
      <c r="CA124" s="250">
        <v>9.9710000000000001</v>
      </c>
      <c r="CB124" s="250">
        <v>10.487</v>
      </c>
      <c r="CC124" s="250">
        <v>11.722999999999999</v>
      </c>
      <c r="CD124" s="250">
        <v>10.352</v>
      </c>
      <c r="CE124" s="250">
        <v>11.171999999999999</v>
      </c>
      <c r="CF124" s="250">
        <v>14.792000000000003</v>
      </c>
      <c r="CG124" s="250">
        <v>16.313999999999997</v>
      </c>
      <c r="CH124" s="250">
        <v>19.606999999999999</v>
      </c>
      <c r="CI124" s="250">
        <v>19.768999999999995</v>
      </c>
      <c r="CJ124" s="250">
        <v>22.998999999999999</v>
      </c>
      <c r="CK124" s="250">
        <v>21.9</v>
      </c>
      <c r="CL124" s="250">
        <v>27.164000000000012</v>
      </c>
      <c r="CM124" s="250">
        <v>29.822999999999997</v>
      </c>
      <c r="CN124" s="250">
        <v>37.717999999999996</v>
      </c>
      <c r="CO124" s="250">
        <v>44.63600000000001</v>
      </c>
      <c r="CP124" s="250">
        <v>52.044999999999987</v>
      </c>
      <c r="CQ124" s="250">
        <v>66.284000000000006</v>
      </c>
      <c r="CR124" s="250">
        <v>82.102000000000004</v>
      </c>
      <c r="CS124" s="214">
        <v>91.247045056908647</v>
      </c>
      <c r="CT124" s="214">
        <v>103.52210715820603</v>
      </c>
      <c r="CU124" s="214">
        <v>116.47091319219234</v>
      </c>
      <c r="CV124" s="214">
        <v>130.17826600969173</v>
      </c>
      <c r="CW124" s="214">
        <v>139.46882101352767</v>
      </c>
      <c r="CX124" s="214">
        <v>150.10050079923073</v>
      </c>
      <c r="CY124" s="214">
        <v>161.97543148127727</v>
      </c>
      <c r="CZ124" s="214">
        <v>174.52872780704993</v>
      </c>
      <c r="DA124" s="214">
        <v>181.42354806530602</v>
      </c>
      <c r="DB124" s="214">
        <v>191.04799987070058</v>
      </c>
      <c r="DC124" s="214">
        <v>202.11832955270373</v>
      </c>
      <c r="DD124" s="214">
        <v>213.47018355601958</v>
      </c>
      <c r="DE124" s="214">
        <v>217.0793800265773</v>
      </c>
      <c r="DF124" s="214">
        <v>224.97612806900085</v>
      </c>
      <c r="DG124" s="214">
        <v>234.70899867603208</v>
      </c>
      <c r="DH124" s="214">
        <v>243.74027784769407</v>
      </c>
      <c r="DI124" s="214">
        <v>245.17710789740195</v>
      </c>
      <c r="DJ124" s="214">
        <v>252.68040776661226</v>
      </c>
      <c r="DK124" s="214">
        <v>263.31751662345999</v>
      </c>
      <c r="DL124" s="214">
        <v>274.84459940312274</v>
      </c>
      <c r="DM124" s="214">
        <v>271.77266520653382</v>
      </c>
      <c r="DN124" s="214">
        <v>272.04145969469937</v>
      </c>
      <c r="DO124" s="214">
        <v>274.74810080583859</v>
      </c>
    </row>
    <row r="125" spans="1:119" s="150" customFormat="1" ht="14.25">
      <c r="B125" s="1318"/>
      <c r="C125" s="188" t="s">
        <v>152</v>
      </c>
      <c r="D125" s="298"/>
      <c r="E125" s="298"/>
      <c r="F125" s="298">
        <v>0.26684500000000022</v>
      </c>
      <c r="G125" s="298">
        <v>-7.3780000000000179E-2</v>
      </c>
      <c r="H125" s="298">
        <v>0.76028099999999998</v>
      </c>
      <c r="I125" s="298">
        <v>0.83501599999999998</v>
      </c>
      <c r="J125" s="298">
        <v>0.60965500000000006</v>
      </c>
      <c r="K125" s="298">
        <v>0.39584300000000017</v>
      </c>
      <c r="L125" s="298">
        <v>-0.10983600000000049</v>
      </c>
      <c r="M125" s="298">
        <v>0.66869700000000076</v>
      </c>
      <c r="N125" s="298">
        <v>2.0209999999999999</v>
      </c>
      <c r="O125" s="298">
        <v>4.9509999999999996</v>
      </c>
      <c r="P125" s="298">
        <v>3.3219999999999992</v>
      </c>
      <c r="Q125" s="298">
        <v>2.2660000000000018</v>
      </c>
      <c r="R125" s="298">
        <v>2.8379999999999974</v>
      </c>
      <c r="S125" s="298">
        <v>3.1060000000000016</v>
      </c>
      <c r="T125" s="298">
        <v>3.2590000000000003</v>
      </c>
      <c r="U125" s="1662">
        <v>6.618198368088251</v>
      </c>
      <c r="V125" s="1662">
        <v>5.4976106629045773</v>
      </c>
      <c r="W125" s="1662">
        <v>4.7080631283717373</v>
      </c>
      <c r="X125" s="1662">
        <v>4.0319076376759071</v>
      </c>
      <c r="Y125" s="1662">
        <v>3.4528592237401612</v>
      </c>
      <c r="Z125" s="1662">
        <v>2.9569717092626129</v>
      </c>
      <c r="AA125" s="209"/>
      <c r="AB125" s="249"/>
      <c r="AC125" s="249"/>
      <c r="AD125" s="249"/>
      <c r="AE125" s="249"/>
      <c r="AF125" s="249"/>
      <c r="AG125" s="249"/>
      <c r="AH125" s="249"/>
      <c r="AI125" s="249"/>
      <c r="AJ125" s="250"/>
      <c r="AK125" s="250"/>
      <c r="AL125" s="250">
        <v>0.12974600000000014</v>
      </c>
      <c r="AM125" s="250">
        <v>0.13709900000000008</v>
      </c>
      <c r="AN125" s="250">
        <v>5.3247999999999962E-2</v>
      </c>
      <c r="AO125" s="250">
        <v>0.2186539999999999</v>
      </c>
      <c r="AP125" s="250">
        <v>-0.17466500000000007</v>
      </c>
      <c r="AQ125" s="250">
        <v>-0.17101699999999997</v>
      </c>
      <c r="AR125" s="250">
        <v>5.3075999999999901E-2</v>
      </c>
      <c r="AS125" s="250">
        <v>0.28488200000000008</v>
      </c>
      <c r="AT125" s="250">
        <v>0.22981300000000005</v>
      </c>
      <c r="AU125" s="250">
        <v>0.19250999999999996</v>
      </c>
      <c r="AV125" s="250">
        <v>0.17180700000000027</v>
      </c>
      <c r="AW125" s="250">
        <v>0.15032800000000002</v>
      </c>
      <c r="AX125" s="250">
        <v>0.31334499999999998</v>
      </c>
      <c r="AY125" s="250">
        <v>0.19953599999999971</v>
      </c>
      <c r="AZ125" s="250">
        <v>0.21179700000000024</v>
      </c>
      <c r="BA125" s="250">
        <v>0.27363399999999993</v>
      </c>
      <c r="BB125" s="250">
        <v>-0.13910700000000009</v>
      </c>
      <c r="BC125" s="250">
        <v>0.26333099999999998</v>
      </c>
      <c r="BD125" s="250">
        <v>0.26029299999999989</v>
      </c>
      <c r="BE125" s="250">
        <v>-5.6213999999999764E-2</v>
      </c>
      <c r="BF125" s="250">
        <v>0.12043900000000018</v>
      </c>
      <c r="BG125" s="250">
        <v>7.1324999999999861E-2</v>
      </c>
      <c r="BH125" s="250">
        <v>0.11123499999999975</v>
      </c>
      <c r="BI125" s="250">
        <v>-8.8645999999999781E-2</v>
      </c>
      <c r="BJ125" s="250">
        <v>6.8785000000000096E-2</v>
      </c>
      <c r="BK125" s="250">
        <v>-0.20121000000000056</v>
      </c>
      <c r="BL125" s="250">
        <v>-0.29556000000000004</v>
      </c>
      <c r="BM125" s="250">
        <v>3.4792000000000378E-2</v>
      </c>
      <c r="BN125" s="250">
        <v>0.60827999999999971</v>
      </c>
      <c r="BO125" s="250">
        <v>0.32118500000000072</v>
      </c>
      <c r="BP125" s="250">
        <v>0.19599999999999973</v>
      </c>
      <c r="BQ125" s="250">
        <v>0.85499999999999954</v>
      </c>
      <c r="BR125" s="250">
        <v>0.52300000000000058</v>
      </c>
      <c r="BS125" s="250">
        <v>0.44700000000000006</v>
      </c>
      <c r="BT125" s="250">
        <v>0.97699999999999942</v>
      </c>
      <c r="BU125" s="250">
        <v>0.97300000000000075</v>
      </c>
      <c r="BV125" s="250">
        <v>1.081999999999999</v>
      </c>
      <c r="BW125" s="250">
        <v>1.9190000000000005</v>
      </c>
      <c r="BX125" s="250">
        <v>-0.33799999999999919</v>
      </c>
      <c r="BY125" s="250">
        <v>1.2309999999999999</v>
      </c>
      <c r="BZ125" s="250">
        <v>1.4319999999999986</v>
      </c>
      <c r="CA125" s="250">
        <v>0.99699999999999989</v>
      </c>
      <c r="CB125" s="250">
        <v>0.61299999999999955</v>
      </c>
      <c r="CC125" s="250">
        <v>-0.22299999999999898</v>
      </c>
      <c r="CD125" s="250">
        <v>1.1479999999999997</v>
      </c>
      <c r="CE125" s="250">
        <v>0.72800000000000153</v>
      </c>
      <c r="CF125" s="250">
        <v>0.90199999999999747</v>
      </c>
      <c r="CG125" s="250">
        <v>0.9670000000000023</v>
      </c>
      <c r="CH125" s="250">
        <v>-6.4000000000000057E-2</v>
      </c>
      <c r="CI125" s="250">
        <v>1.0329999999999977</v>
      </c>
      <c r="CJ125" s="250">
        <v>-1.4489999999999981</v>
      </c>
      <c r="CK125" s="250">
        <v>0.75199999999999889</v>
      </c>
      <c r="CL125" s="250">
        <v>1.0700000000000003</v>
      </c>
      <c r="CM125" s="250">
        <v>2.7330000000000005</v>
      </c>
      <c r="CN125" s="250">
        <v>0.6980000000000004</v>
      </c>
      <c r="CO125" s="250">
        <v>1.472999999999999</v>
      </c>
      <c r="CP125" s="250">
        <v>0.19099999999999895</v>
      </c>
      <c r="CQ125" s="250">
        <v>0.89700000000000202</v>
      </c>
      <c r="CR125" s="250">
        <v>1.8979999999999997</v>
      </c>
      <c r="CS125" s="298">
        <v>1.6347617644556154</v>
      </c>
      <c r="CT125" s="298">
        <v>1.5726118568619865</v>
      </c>
      <c r="CU125" s="298">
        <v>1.5128247467706488</v>
      </c>
      <c r="CV125" s="298">
        <v>1.4553106060184884</v>
      </c>
      <c r="CW125" s="298">
        <v>1.3999830215039359</v>
      </c>
      <c r="CX125" s="298">
        <v>1.3467588653541296</v>
      </c>
      <c r="CY125" s="298">
        <v>1.2955581700280234</v>
      </c>
      <c r="CZ125" s="298">
        <v>1.2463040081677932</v>
      </c>
      <c r="DA125" s="298">
        <v>1.1989223770180146</v>
      </c>
      <c r="DB125" s="298">
        <v>1.1533420872389613</v>
      </c>
      <c r="DC125" s="298">
        <v>1.1094946559469685</v>
      </c>
      <c r="DD125" s="298">
        <v>1.067314203821156</v>
      </c>
      <c r="DE125" s="298">
        <v>1.0267373561219184</v>
      </c>
      <c r="DF125" s="298">
        <v>0.98770314747246823</v>
      </c>
      <c r="DG125" s="298">
        <v>0.95015293026036463</v>
      </c>
      <c r="DH125" s="298">
        <v>0.91403028652140861</v>
      </c>
      <c r="DI125" s="298">
        <v>0.87928094317351069</v>
      </c>
      <c r="DJ125" s="298">
        <v>0.8458526904731728</v>
      </c>
      <c r="DK125" s="298">
        <v>0.81369530357206921</v>
      </c>
      <c r="DL125" s="298">
        <v>0.78276046705586644</v>
      </c>
      <c r="DM125" s="298">
        <v>0.75300170235190478</v>
      </c>
      <c r="DN125" s="298">
        <v>0.72437429789667507</v>
      </c>
      <c r="DO125" s="298">
        <v>0.6968352419581666</v>
      </c>
    </row>
    <row r="126" spans="1:119" s="150" customFormat="1">
      <c r="B126" s="1318"/>
      <c r="C126" s="266" t="s">
        <v>437</v>
      </c>
      <c r="D126" s="230"/>
      <c r="E126" s="230"/>
      <c r="F126" s="231">
        <v>1.2065990000000002</v>
      </c>
      <c r="G126" s="231">
        <v>3.3356729999999999</v>
      </c>
      <c r="H126" s="231">
        <v>3.8937519999999997</v>
      </c>
      <c r="I126" s="231">
        <v>4.9216499999999996</v>
      </c>
      <c r="J126" s="231">
        <v>7.2608750000000004</v>
      </c>
      <c r="K126" s="231">
        <v>8.9999929999999999</v>
      </c>
      <c r="L126" s="231">
        <v>11.878564999999998</v>
      </c>
      <c r="M126" s="231">
        <v>16.946897</v>
      </c>
      <c r="N126" s="231">
        <v>23.209</v>
      </c>
      <c r="O126" s="231">
        <v>29.022000000000002</v>
      </c>
      <c r="P126" s="231">
        <v>40.921000000000006</v>
      </c>
      <c r="Q126" s="231">
        <v>46</v>
      </c>
      <c r="R126" s="231">
        <v>73.319999999999993</v>
      </c>
      <c r="S126" s="231">
        <v>104.99200000000002</v>
      </c>
      <c r="T126" s="231">
        <v>203.94200000000001</v>
      </c>
      <c r="U126" s="1655">
        <v>399.96026377539528</v>
      </c>
      <c r="V126" s="1655">
        <v>587.22062996663192</v>
      </c>
      <c r="W126" s="1655">
        <v>753.82666842413187</v>
      </c>
      <c r="X126" s="1655">
        <v>894.26659796530566</v>
      </c>
      <c r="Y126" s="1655">
        <v>1008.3681693589084</v>
      </c>
      <c r="Z126" s="1655">
        <v>1096.3637968194571</v>
      </c>
      <c r="AB126" s="193"/>
      <c r="AC126" s="193"/>
      <c r="AD126" s="193"/>
      <c r="AE126" s="193"/>
      <c r="AF126" s="193"/>
      <c r="AG126" s="193"/>
      <c r="AH126" s="193"/>
      <c r="AI126" s="193"/>
      <c r="AJ126" s="231">
        <v>0.53455600000000003</v>
      </c>
      <c r="AK126" s="231">
        <v>0.56649400000000005</v>
      </c>
      <c r="AL126" s="231">
        <v>0.56686800000000004</v>
      </c>
      <c r="AM126" s="231">
        <v>0.63973100000000005</v>
      </c>
      <c r="AN126" s="231">
        <v>0.70745000000000002</v>
      </c>
      <c r="AO126" s="231">
        <v>0.81325199999999997</v>
      </c>
      <c r="AP126" s="231">
        <v>0.955148</v>
      </c>
      <c r="AQ126" s="231">
        <v>0.859823</v>
      </c>
      <c r="AR126" s="231">
        <v>0.95649099999999998</v>
      </c>
      <c r="AS126" s="231">
        <v>0.98889099999999996</v>
      </c>
      <c r="AT126" s="231">
        <v>1.013895</v>
      </c>
      <c r="AU126" s="231">
        <v>0.93447499999999994</v>
      </c>
      <c r="AV126" s="231">
        <v>0.94687299999999996</v>
      </c>
      <c r="AW126" s="231">
        <v>1.24048</v>
      </c>
      <c r="AX126" s="231">
        <v>1.406803</v>
      </c>
      <c r="AY126" s="231">
        <v>1.327494</v>
      </c>
      <c r="AZ126" s="231">
        <v>1.5339429999999998</v>
      </c>
      <c r="BA126" s="231">
        <v>1.7646520000000001</v>
      </c>
      <c r="BB126" s="231">
        <v>1.943373</v>
      </c>
      <c r="BC126" s="231">
        <v>2.018907</v>
      </c>
      <c r="BD126" s="231">
        <v>2.0073240000000001</v>
      </c>
      <c r="BE126" s="231">
        <v>2.0908470000000001</v>
      </c>
      <c r="BF126" s="231">
        <v>2.3547389999999999</v>
      </c>
      <c r="BG126" s="231">
        <v>2.5470830000000007</v>
      </c>
      <c r="BH126" s="231">
        <v>2.6213389999999999</v>
      </c>
      <c r="BI126" s="231">
        <v>2.8346840000000002</v>
      </c>
      <c r="BJ126" s="231">
        <v>3.1373680000000004</v>
      </c>
      <c r="BK126" s="231">
        <v>3.2851739999999996</v>
      </c>
      <c r="BL126" s="231">
        <v>3.5190999999999999</v>
      </c>
      <c r="BM126" s="231">
        <v>4.0641699999999998</v>
      </c>
      <c r="BN126" s="231">
        <v>4.7628899999999996</v>
      </c>
      <c r="BO126" s="231">
        <v>4.6007370000000005</v>
      </c>
      <c r="BP126" s="231">
        <v>5.0810000000000004</v>
      </c>
      <c r="BQ126" s="231">
        <v>5.8890000000000002</v>
      </c>
      <c r="BR126" s="231">
        <v>5.9859999999999989</v>
      </c>
      <c r="BS126" s="231">
        <v>6.2530000000000001</v>
      </c>
      <c r="BT126" s="231">
        <v>6.2519999999999998</v>
      </c>
      <c r="BU126" s="231">
        <v>6.926000000000001</v>
      </c>
      <c r="BV126" s="231">
        <v>7.5200000000000005</v>
      </c>
      <c r="BW126" s="231">
        <v>8.3239999999999981</v>
      </c>
      <c r="BX126" s="231">
        <v>9.0030000000000001</v>
      </c>
      <c r="BY126" s="231">
        <v>10.079999999999998</v>
      </c>
      <c r="BZ126" s="231">
        <v>10.870000000000001</v>
      </c>
      <c r="CA126" s="231">
        <v>10.968</v>
      </c>
      <c r="CB126" s="232">
        <v>11.1</v>
      </c>
      <c r="CC126" s="231">
        <v>11.5</v>
      </c>
      <c r="CD126" s="231">
        <v>11.5</v>
      </c>
      <c r="CE126" s="231">
        <v>11.9</v>
      </c>
      <c r="CF126" s="231">
        <v>15.694000000000001</v>
      </c>
      <c r="CG126" s="231">
        <v>17.280999999999999</v>
      </c>
      <c r="CH126" s="231">
        <v>19.542999999999999</v>
      </c>
      <c r="CI126" s="231">
        <v>20.801999999999992</v>
      </c>
      <c r="CJ126" s="231">
        <v>21.55</v>
      </c>
      <c r="CK126" s="231">
        <v>22.651999999999997</v>
      </c>
      <c r="CL126" s="231">
        <v>28.234000000000012</v>
      </c>
      <c r="CM126" s="231">
        <v>32.555999999999997</v>
      </c>
      <c r="CN126" s="231">
        <v>38.415999999999997</v>
      </c>
      <c r="CO126" s="231">
        <v>46.109000000000009</v>
      </c>
      <c r="CP126" s="231">
        <v>52.23599999999999</v>
      </c>
      <c r="CQ126" s="231">
        <v>67.181000000000012</v>
      </c>
      <c r="CR126" s="231">
        <v>84</v>
      </c>
      <c r="CS126" s="231">
        <v>92.881806821364265</v>
      </c>
      <c r="CT126" s="231">
        <v>105.09471901506801</v>
      </c>
      <c r="CU126" s="231">
        <v>117.98373793896299</v>
      </c>
      <c r="CV126" s="231">
        <v>131.63357661571021</v>
      </c>
      <c r="CW126" s="231">
        <v>140.86880403503162</v>
      </c>
      <c r="CX126" s="231">
        <v>151.44725966458486</v>
      </c>
      <c r="CY126" s="231">
        <v>163.27098965130529</v>
      </c>
      <c r="CZ126" s="231">
        <v>175.77503181521772</v>
      </c>
      <c r="DA126" s="231">
        <v>182.62247044232404</v>
      </c>
      <c r="DB126" s="231">
        <v>192.20134195793955</v>
      </c>
      <c r="DC126" s="231">
        <v>203.2278242086507</v>
      </c>
      <c r="DD126" s="231">
        <v>214.53749775984073</v>
      </c>
      <c r="DE126" s="231">
        <v>218.10611738269921</v>
      </c>
      <c r="DF126" s="231">
        <v>225.96383121647332</v>
      </c>
      <c r="DG126" s="231">
        <v>235.65915160629245</v>
      </c>
      <c r="DH126" s="231">
        <v>244.65430813421548</v>
      </c>
      <c r="DI126" s="231">
        <v>246.05638884057547</v>
      </c>
      <c r="DJ126" s="231">
        <v>253.52626045708544</v>
      </c>
      <c r="DK126" s="231">
        <v>264.13121192703204</v>
      </c>
      <c r="DL126" s="231">
        <v>275.62735987017862</v>
      </c>
      <c r="DM126" s="231">
        <v>272.52566690888574</v>
      </c>
      <c r="DN126" s="231">
        <v>272.76583399259607</v>
      </c>
      <c r="DO126" s="231">
        <v>275.44493604779677</v>
      </c>
    </row>
    <row r="127" spans="1:119" s="150" customFormat="1">
      <c r="B127" s="1318"/>
      <c r="C127" s="266"/>
      <c r="D127" s="266"/>
      <c r="E127" s="266"/>
      <c r="F127" s="266"/>
      <c r="G127" s="266"/>
      <c r="H127" s="266"/>
      <c r="I127" s="266"/>
      <c r="J127" s="266"/>
      <c r="K127" s="266"/>
      <c r="L127" s="266"/>
      <c r="M127" s="266"/>
      <c r="N127" s="266"/>
      <c r="O127" s="266"/>
      <c r="P127" s="266"/>
      <c r="Q127" s="266"/>
      <c r="R127" s="266"/>
      <c r="S127" s="266"/>
      <c r="T127" s="266"/>
      <c r="U127" s="1663"/>
      <c r="V127" s="1663"/>
      <c r="W127" s="1663"/>
      <c r="X127" s="1663"/>
      <c r="Y127" s="1663"/>
      <c r="Z127" s="1663"/>
      <c r="AB127" s="193"/>
      <c r="AC127" s="193"/>
      <c r="AD127" s="193"/>
      <c r="AE127" s="193"/>
      <c r="AF127" s="193"/>
      <c r="AG127" s="193"/>
      <c r="AH127" s="193"/>
      <c r="AI127" s="193"/>
      <c r="AJ127" s="231"/>
      <c r="AK127" s="231"/>
      <c r="AL127" s="231"/>
      <c r="AM127" s="231"/>
      <c r="AN127" s="231"/>
      <c r="AO127" s="231"/>
      <c r="AP127" s="231"/>
      <c r="AQ127" s="231"/>
      <c r="AR127" s="231"/>
      <c r="AS127" s="231"/>
      <c r="AT127" s="231"/>
      <c r="AU127" s="231"/>
      <c r="AV127" s="231"/>
      <c r="AW127" s="231"/>
      <c r="AX127" s="231"/>
      <c r="AY127" s="231"/>
      <c r="AZ127" s="231"/>
      <c r="BA127" s="231"/>
      <c r="BB127" s="231"/>
      <c r="BC127" s="231"/>
      <c r="BD127" s="231"/>
      <c r="BE127" s="231"/>
      <c r="BF127" s="231"/>
      <c r="BG127" s="231"/>
      <c r="BH127" s="231"/>
      <c r="BI127" s="231"/>
      <c r="BJ127" s="231"/>
      <c r="BK127" s="231"/>
      <c r="BL127" s="231"/>
      <c r="BM127" s="231"/>
      <c r="BN127" s="231"/>
      <c r="BO127" s="231"/>
      <c r="BP127" s="231"/>
      <c r="BQ127" s="231"/>
      <c r="BR127" s="231"/>
      <c r="BS127" s="231"/>
      <c r="BT127" s="231"/>
      <c r="BU127" s="231"/>
      <c r="BV127" s="231"/>
      <c r="BW127" s="231"/>
      <c r="BX127" s="231"/>
      <c r="BY127" s="231"/>
      <c r="BZ127" s="214"/>
      <c r="CA127" s="214"/>
      <c r="CB127" s="214"/>
      <c r="CC127" s="214"/>
      <c r="CD127" s="214"/>
      <c r="CE127" s="214"/>
      <c r="CF127" s="214"/>
      <c r="CG127" s="214"/>
      <c r="CH127" s="214"/>
      <c r="CI127" s="214"/>
      <c r="CJ127" s="214"/>
      <c r="CK127" s="214"/>
      <c r="CL127" s="214"/>
      <c r="CM127" s="214"/>
      <c r="CN127" s="214"/>
      <c r="CO127" s="214"/>
      <c r="CP127" s="214"/>
      <c r="CQ127" s="214"/>
      <c r="CR127" s="214"/>
      <c r="CS127" s="214"/>
      <c r="CT127" s="214"/>
      <c r="CU127" s="214"/>
      <c r="CV127" s="214"/>
      <c r="CW127" s="214"/>
      <c r="CX127" s="214"/>
      <c r="CY127" s="214"/>
      <c r="CZ127" s="214"/>
      <c r="DA127" s="214"/>
      <c r="DB127" s="214"/>
      <c r="DC127" s="214"/>
      <c r="DD127" s="214"/>
      <c r="DE127" s="214"/>
      <c r="DF127" s="214"/>
      <c r="DG127" s="214"/>
      <c r="DH127" s="214"/>
      <c r="DI127" s="214"/>
      <c r="DJ127" s="214"/>
      <c r="DK127" s="214"/>
      <c r="DL127" s="214"/>
      <c r="DM127" s="214"/>
      <c r="DN127" s="214"/>
      <c r="DO127" s="214"/>
    </row>
    <row r="128" spans="1:119" s="150" customFormat="1">
      <c r="B128" s="1318"/>
      <c r="C128" s="205" t="s">
        <v>3</v>
      </c>
      <c r="D128" s="207"/>
      <c r="E128" s="207"/>
      <c r="F128" s="208">
        <v>22.868419000000021</v>
      </c>
      <c r="G128" s="208">
        <v>40.85960399999999</v>
      </c>
      <c r="H128" s="208">
        <v>59.927468999999967</v>
      </c>
      <c r="I128" s="208">
        <v>79.520211999999987</v>
      </c>
      <c r="J128" s="208">
        <v>107.03304210000005</v>
      </c>
      <c r="K128" s="208">
        <v>138.65786499999999</v>
      </c>
      <c r="L128" s="208">
        <v>165.41722300000001</v>
      </c>
      <c r="M128" s="208">
        <v>137.41775800000002</v>
      </c>
      <c r="N128" s="208">
        <v>162.36199999999991</v>
      </c>
      <c r="O128" s="208">
        <v>210.07599999999996</v>
      </c>
      <c r="P128" s="208">
        <v>97.189000000000036</v>
      </c>
      <c r="Q128" s="208">
        <v>-23.415000000000077</v>
      </c>
      <c r="R128" s="208">
        <v>-79.840999999999838</v>
      </c>
      <c r="S128" s="208">
        <v>232.68400000000003</v>
      </c>
      <c r="T128" s="208">
        <v>644.64499999999907</v>
      </c>
      <c r="U128" s="1658">
        <v>998.00223023249441</v>
      </c>
      <c r="V128" s="1658">
        <v>2311.0059864292857</v>
      </c>
      <c r="W128" s="1658">
        <v>3905.0822264172957</v>
      </c>
      <c r="X128" s="1658">
        <v>5538.767051503035</v>
      </c>
      <c r="Y128" s="1658">
        <v>6935.2041734643926</v>
      </c>
      <c r="Z128" s="1658">
        <v>6246.6330771422436</v>
      </c>
      <c r="AA128" s="299"/>
      <c r="AB128" s="180"/>
      <c r="AC128" s="180"/>
      <c r="AD128" s="180"/>
      <c r="AE128" s="180"/>
      <c r="AF128" s="180"/>
      <c r="AG128" s="180"/>
      <c r="AH128" s="180"/>
      <c r="AI128" s="180"/>
      <c r="AJ128" s="208">
        <v>3.5414200000000253</v>
      </c>
      <c r="AK128" s="208">
        <v>5.3694380000000024</v>
      </c>
      <c r="AL128" s="208">
        <v>6.8642389999999969</v>
      </c>
      <c r="AM128" s="208">
        <v>8.1943719999999995</v>
      </c>
      <c r="AN128" s="208">
        <v>7.2496519999999993</v>
      </c>
      <c r="AO128" s="208">
        <v>8.9611220000000014</v>
      </c>
      <c r="AP128" s="208">
        <v>12.631084999999997</v>
      </c>
      <c r="AQ128" s="208">
        <v>12.017745000000003</v>
      </c>
      <c r="AR128" s="208">
        <v>7.7214035999999702</v>
      </c>
      <c r="AS128" s="208">
        <v>13.401113999999991</v>
      </c>
      <c r="AT128" s="208">
        <v>19.996245000000009</v>
      </c>
      <c r="AU128" s="208">
        <v>18.808706399999998</v>
      </c>
      <c r="AV128" s="208">
        <v>16.451138999999998</v>
      </c>
      <c r="AW128" s="208">
        <v>20.055047000000005</v>
      </c>
      <c r="AX128" s="208">
        <v>20.717509</v>
      </c>
      <c r="AY128" s="208">
        <v>22.296517000000009</v>
      </c>
      <c r="AZ128" s="208">
        <v>20.825099000000005</v>
      </c>
      <c r="BA128" s="208">
        <v>23.316048999999996</v>
      </c>
      <c r="BB128" s="208">
        <v>31.90709600000001</v>
      </c>
      <c r="BC128" s="208">
        <v>30.984798100000006</v>
      </c>
      <c r="BD128" s="208">
        <v>26.938067999999998</v>
      </c>
      <c r="BE128" s="208">
        <v>33.975767000000005</v>
      </c>
      <c r="BF128" s="208">
        <v>36.068426000000002</v>
      </c>
      <c r="BG128" s="208">
        <v>41.675603999999993</v>
      </c>
      <c r="BH128" s="208">
        <v>31.192523000000001</v>
      </c>
      <c r="BI128" s="208">
        <v>38.284019000000008</v>
      </c>
      <c r="BJ128" s="208">
        <v>40.536430999999986</v>
      </c>
      <c r="BK128" s="208">
        <v>55.404249999999976</v>
      </c>
      <c r="BL128" s="208">
        <v>37.520186999999993</v>
      </c>
      <c r="BM128" s="208">
        <v>-1.8486189999999896</v>
      </c>
      <c r="BN128" s="208">
        <v>51.909079000000006</v>
      </c>
      <c r="BO128" s="208">
        <v>49.837111000000014</v>
      </c>
      <c r="BP128" s="208">
        <v>30.626000000000001</v>
      </c>
      <c r="BQ128" s="208">
        <v>40.525999999999989</v>
      </c>
      <c r="BR128" s="208">
        <v>51.265999999999984</v>
      </c>
      <c r="BS128" s="208">
        <v>39.943999999999988</v>
      </c>
      <c r="BT128" s="208">
        <v>36.740999999999993</v>
      </c>
      <c r="BU128" s="208">
        <v>39.112999999999985</v>
      </c>
      <c r="BV128" s="208">
        <v>61.229000000000035</v>
      </c>
      <c r="BW128" s="208">
        <v>72.992999999999981</v>
      </c>
      <c r="BX128" s="208">
        <v>72.316999999999993</v>
      </c>
      <c r="BY128" s="208">
        <v>40.105000000000004</v>
      </c>
      <c r="BZ128" s="208">
        <v>38.412000000000006</v>
      </c>
      <c r="CA128" s="208">
        <v>-53.645000000000024</v>
      </c>
      <c r="CB128" s="282">
        <v>-18.31900000000001</v>
      </c>
      <c r="CC128" s="208">
        <v>-16.674000000000007</v>
      </c>
      <c r="CD128" s="208">
        <v>0.49699999999998568</v>
      </c>
      <c r="CE128" s="208">
        <v>11.081000000000012</v>
      </c>
      <c r="CF128" s="208">
        <v>25.833000000000013</v>
      </c>
      <c r="CG128" s="208">
        <v>4.7929999999999993</v>
      </c>
      <c r="CH128" s="208">
        <v>-62.382000000000012</v>
      </c>
      <c r="CI128" s="208">
        <v>-48.085000000000008</v>
      </c>
      <c r="CJ128" s="208">
        <v>-8.1439999999999593</v>
      </c>
      <c r="CK128" s="208">
        <v>122.09000000000005</v>
      </c>
      <c r="CL128" s="208">
        <v>111.30800000000002</v>
      </c>
      <c r="CM128" s="208">
        <v>7.4299999999999073</v>
      </c>
      <c r="CN128" s="208">
        <v>129.25999999999993</v>
      </c>
      <c r="CO128" s="208">
        <v>212.27399999999986</v>
      </c>
      <c r="CP128" s="208">
        <v>212.61400000000003</v>
      </c>
      <c r="CQ128" s="208">
        <v>90.497000000000043</v>
      </c>
      <c r="CR128" s="208">
        <v>223</v>
      </c>
      <c r="CS128" s="208">
        <v>261.10875809651424</v>
      </c>
      <c r="CT128" s="208">
        <v>304.17549282834625</v>
      </c>
      <c r="CU128" s="208">
        <v>209.71797930763177</v>
      </c>
      <c r="CV128" s="208">
        <v>467.58549173904453</v>
      </c>
      <c r="CW128" s="208">
        <v>597.9782183926327</v>
      </c>
      <c r="CX128" s="208">
        <v>697.2046683077167</v>
      </c>
      <c r="CY128" s="208">
        <v>548.23760798989235</v>
      </c>
      <c r="CZ128" s="208">
        <v>786.0009720253322</v>
      </c>
      <c r="DA128" s="208">
        <v>996.81000868699186</v>
      </c>
      <c r="DB128" s="208">
        <v>1148.7196051182589</v>
      </c>
      <c r="DC128" s="208">
        <v>973.55164058671312</v>
      </c>
      <c r="DD128" s="208">
        <v>1129.9892530713139</v>
      </c>
      <c r="DE128" s="208">
        <v>1434.3687553060245</v>
      </c>
      <c r="DF128" s="208">
        <v>1645.8455130977504</v>
      </c>
      <c r="DG128" s="208">
        <v>1328.563530027948</v>
      </c>
      <c r="DH128" s="208">
        <v>1439.5007770705806</v>
      </c>
      <c r="DI128" s="208">
        <v>1808.3648381295125</v>
      </c>
      <c r="DJ128" s="208">
        <v>2010.6295024012891</v>
      </c>
      <c r="DK128" s="208">
        <v>1676.7090558630089</v>
      </c>
      <c r="DL128" s="208">
        <v>1446.0949749383531</v>
      </c>
      <c r="DM128" s="208">
        <v>1611.555620997141</v>
      </c>
      <c r="DN128" s="208">
        <v>1735.0302734644756</v>
      </c>
      <c r="DO128" s="208">
        <v>1453.9522077422755</v>
      </c>
    </row>
    <row r="129" spans="1:119" s="150" customFormat="1">
      <c r="B129" s="1318"/>
      <c r="C129" s="159" t="s">
        <v>684</v>
      </c>
      <c r="D129" s="251"/>
      <c r="E129" s="252"/>
      <c r="F129" s="234">
        <v>0.26864092513972876</v>
      </c>
      <c r="G129" s="234">
        <v>0.29819604967413404</v>
      </c>
      <c r="H129" s="234">
        <v>0.34671495838029209</v>
      </c>
      <c r="I129" s="234">
        <v>0.36693329953913723</v>
      </c>
      <c r="J129" s="234">
        <v>0.35805191939795605</v>
      </c>
      <c r="K129" s="234">
        <v>0.37113841145399701</v>
      </c>
      <c r="L129" s="234">
        <v>0.35001917255750131</v>
      </c>
      <c r="M129" s="234">
        <v>0.24691620623478769</v>
      </c>
      <c r="N129" s="234">
        <v>0.24911813940071825</v>
      </c>
      <c r="O129" s="234">
        <v>0.24878848312876894</v>
      </c>
      <c r="P129" s="234">
        <v>7.987399519551211E-2</v>
      </c>
      <c r="Q129" s="234">
        <v>-1.6264335919836292E-2</v>
      </c>
      <c r="R129" s="234">
        <v>-3.4769199682621731E-2</v>
      </c>
      <c r="S129" s="234">
        <v>5.8559468876660553E-2</v>
      </c>
      <c r="T129" s="234">
        <v>9.118796210546018E-2</v>
      </c>
      <c r="U129" s="1653">
        <v>9.2720955480708758E-2</v>
      </c>
      <c r="V129" s="1653">
        <v>0.17518541191309048</v>
      </c>
      <c r="W129" s="1653">
        <v>0.24105862292103175</v>
      </c>
      <c r="X129" s="1653">
        <v>0.29137379324612384</v>
      </c>
      <c r="Y129" s="1653">
        <v>0.31180047064266653</v>
      </c>
      <c r="Z129" s="1653">
        <v>0.32801765217642337</v>
      </c>
      <c r="AB129" s="202"/>
      <c r="AC129" s="202"/>
      <c r="AD129" s="202"/>
      <c r="AE129" s="202"/>
      <c r="AF129" s="202"/>
      <c r="AG129" s="204"/>
      <c r="AH129" s="204"/>
      <c r="AI129" s="204"/>
      <c r="AJ129" s="234">
        <v>0.2151617650212779</v>
      </c>
      <c r="AK129" s="234">
        <v>0.28299986802498345</v>
      </c>
      <c r="AL129" s="234">
        <v>0.30106139745694421</v>
      </c>
      <c r="AM129" s="234">
        <v>0.30469614576501625</v>
      </c>
      <c r="AN129" s="234">
        <v>0.25136853332075848</v>
      </c>
      <c r="AO129" s="234">
        <v>0.25995735376589851</v>
      </c>
      <c r="AP129" s="234">
        <v>0.31373281842518008</v>
      </c>
      <c r="AQ129" s="234">
        <v>0.35927769122503478</v>
      </c>
      <c r="AR129" s="234">
        <v>0.23888632875283908</v>
      </c>
      <c r="AS129" s="234">
        <v>0.32764118761622174</v>
      </c>
      <c r="AT129" s="234">
        <v>0.39518836198367757</v>
      </c>
      <c r="AU129" s="234">
        <v>0.38369418564430785</v>
      </c>
      <c r="AV129" s="234">
        <v>0.35811789661379756</v>
      </c>
      <c r="AW129" s="234">
        <v>0.38192573952733233</v>
      </c>
      <c r="AX129" s="234">
        <v>0.37027701087183235</v>
      </c>
      <c r="AY129" s="234">
        <v>0.35779630189765499</v>
      </c>
      <c r="AZ129" s="234">
        <v>0.33884170998125152</v>
      </c>
      <c r="BA129" s="234">
        <v>0.3360718848698207</v>
      </c>
      <c r="BB129" s="234">
        <v>0.3908835168419364</v>
      </c>
      <c r="BC129" s="234">
        <v>0.35834804948503662</v>
      </c>
      <c r="BD129" s="234">
        <v>0.32170232719243852</v>
      </c>
      <c r="BE129" s="234">
        <v>0.38242024714336842</v>
      </c>
      <c r="BF129" s="234">
        <v>0.37081955953226542</v>
      </c>
      <c r="BG129" s="234">
        <v>0.40167458526796551</v>
      </c>
      <c r="BH129" s="234">
        <v>0.30364853905613365</v>
      </c>
      <c r="BI129" s="234">
        <v>0.34126278041136215</v>
      </c>
      <c r="BJ129" s="234">
        <v>0.32941602553080318</v>
      </c>
      <c r="BK129" s="234">
        <v>0.41152922549582127</v>
      </c>
      <c r="BL129" s="234">
        <v>0.32518142576073544</v>
      </c>
      <c r="BM129" s="234">
        <v>-1.4020713476179692E-2</v>
      </c>
      <c r="BN129" s="234">
        <v>0.3508913769127967</v>
      </c>
      <c r="BO129" s="234">
        <v>0.30883819613958635</v>
      </c>
      <c r="BP129" s="234">
        <v>0.20684857490206673</v>
      </c>
      <c r="BQ129" s="234">
        <v>0.26262037145041922</v>
      </c>
      <c r="BR129" s="234">
        <v>0.30399487669072162</v>
      </c>
      <c r="BS129" s="234">
        <v>0.22101232764535328</v>
      </c>
      <c r="BT129" s="234">
        <v>0.23308380384444582</v>
      </c>
      <c r="BU129" s="234">
        <v>0.19591372643305074</v>
      </c>
      <c r="BV129" s="234">
        <v>0.26523628203961946</v>
      </c>
      <c r="BW129" s="234">
        <v>0.28482294410301429</v>
      </c>
      <c r="BX129" s="234">
        <v>0.26803928836174939</v>
      </c>
      <c r="BY129" s="234">
        <v>0.14126452976400145</v>
      </c>
      <c r="BZ129" s="234">
        <v>0.12594098360655739</v>
      </c>
      <c r="CA129" s="234">
        <v>-0.14981330935352261</v>
      </c>
      <c r="CB129" s="234">
        <v>-5.7072802950999479E-2</v>
      </c>
      <c r="CC129" s="234">
        <v>-4.9717183945231801E-2</v>
      </c>
      <c r="CD129" s="234">
        <v>1.3988927074625034E-3</v>
      </c>
      <c r="CE129" s="234">
        <v>2.5889037636179731E-2</v>
      </c>
      <c r="CF129" s="234">
        <v>5.4526457985942578E-2</v>
      </c>
      <c r="CG129" s="234">
        <v>8.7905920673755859E-3</v>
      </c>
      <c r="CH129" s="234">
        <v>-0.10344741812609969</v>
      </c>
      <c r="CI129" s="234">
        <v>-7.131405621775222E-2</v>
      </c>
      <c r="CJ129" s="234">
        <v>-1.248905444178797E-2</v>
      </c>
      <c r="CK129" s="234">
        <v>0.13899625328307355</v>
      </c>
      <c r="CL129" s="234">
        <v>9.9765080429254804E-2</v>
      </c>
      <c r="CM129" s="234">
        <v>5.5978133117958713E-3</v>
      </c>
      <c r="CN129" s="234">
        <v>9.3772602527057686E-2</v>
      </c>
      <c r="CO129" s="234">
        <v>0.12466539421523996</v>
      </c>
      <c r="CP129" s="234">
        <v>0.1144654074506367</v>
      </c>
      <c r="CQ129" s="234">
        <v>4.2471580642829874E-2</v>
      </c>
      <c r="CR129" s="234">
        <v>9.9199288256227758E-2</v>
      </c>
      <c r="CS129" s="234">
        <v>0.10027522240145507</v>
      </c>
      <c r="CT129" s="234">
        <v>0.1073939219494817</v>
      </c>
      <c r="CU129" s="234">
        <v>6.8106901809571269E-2</v>
      </c>
      <c r="CV129" s="234">
        <v>0.16974411525255884</v>
      </c>
      <c r="CW129" s="234">
        <v>0.19210121149364656</v>
      </c>
      <c r="CX129" s="234">
        <v>0.19960103597458115</v>
      </c>
      <c r="CY129" s="234">
        <v>0.14309431749388779</v>
      </c>
      <c r="CZ129" s="234">
        <v>0.23808851383821869</v>
      </c>
      <c r="DA129" s="234">
        <v>0.25674693001473542</v>
      </c>
      <c r="DB129" s="234">
        <v>0.26448712571351979</v>
      </c>
      <c r="DC129" s="234">
        <v>0.20834595051395746</v>
      </c>
      <c r="DD129" s="234">
        <v>0.3007690121915812</v>
      </c>
      <c r="DE129" s="234">
        <v>0.30998840939652478</v>
      </c>
      <c r="DF129" s="234">
        <v>0.31600596807279724</v>
      </c>
      <c r="DG129" s="234">
        <v>0.24527159883934022</v>
      </c>
      <c r="DH129" s="234">
        <v>0.33351727800157288</v>
      </c>
      <c r="DI129" s="234">
        <v>0.33416649325519859</v>
      </c>
      <c r="DJ129" s="234">
        <v>0.3301451561577094</v>
      </c>
      <c r="DK129" s="234">
        <v>0.26098198196728334</v>
      </c>
      <c r="DL129" s="234">
        <v>0.35810760762624178</v>
      </c>
      <c r="DM129" s="234">
        <v>0.35209707866467599</v>
      </c>
      <c r="DN129" s="234">
        <v>0.34616905382202795</v>
      </c>
      <c r="DO129" s="234">
        <v>0.26843911033671591</v>
      </c>
    </row>
    <row r="130" spans="1:119" s="240" customFormat="1">
      <c r="B130" s="1318"/>
      <c r="C130" s="225" t="s">
        <v>506</v>
      </c>
      <c r="D130" s="225"/>
      <c r="E130" s="236"/>
      <c r="F130" s="236">
        <v>2686.4092513972878</v>
      </c>
      <c r="G130" s="236">
        <v>295.55124534405286</v>
      </c>
      <c r="H130" s="236">
        <v>485.18908706158049</v>
      </c>
      <c r="I130" s="236">
        <v>202.18341158845132</v>
      </c>
      <c r="J130" s="236">
        <v>-88.813801411811724</v>
      </c>
      <c r="K130" s="236">
        <v>130.86492056040956</v>
      </c>
      <c r="L130" s="236">
        <v>-211.19238896495696</v>
      </c>
      <c r="M130" s="236">
        <v>-1031.0296632271363</v>
      </c>
      <c r="N130" s="237">
        <v>22.019331659305642</v>
      </c>
      <c r="O130" s="237">
        <v>-3.2965627194930791</v>
      </c>
      <c r="P130" s="237">
        <v>-1689.1448793325683</v>
      </c>
      <c r="Q130" s="237">
        <v>-961.3833111534841</v>
      </c>
      <c r="R130" s="238">
        <v>-185.04863762785439</v>
      </c>
      <c r="S130" s="237">
        <v>933.28668559282289</v>
      </c>
      <c r="T130" s="237">
        <v>326.28493228799624</v>
      </c>
      <c r="U130" s="1654">
        <v>15.329933752485786</v>
      </c>
      <c r="V130" s="1654">
        <v>824.64456432381724</v>
      </c>
      <c r="W130" s="1654">
        <v>658.73211007941279</v>
      </c>
      <c r="X130" s="1654">
        <v>503.15170325092083</v>
      </c>
      <c r="Y130" s="1654">
        <v>204.26677396542692</v>
      </c>
      <c r="Z130" s="1654">
        <v>366.43858930299535</v>
      </c>
      <c r="AA130" s="239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>
        <v>362.06768299480581</v>
      </c>
      <c r="AO130" s="237">
        <v>-230.42514259084933</v>
      </c>
      <c r="AP130" s="237">
        <v>126.71420968235869</v>
      </c>
      <c r="AQ130" s="237">
        <v>545.81545460018538</v>
      </c>
      <c r="AR130" s="237">
        <v>-124.82204567919403</v>
      </c>
      <c r="AS130" s="237">
        <v>676.83833850323231</v>
      </c>
      <c r="AT130" s="237">
        <v>814.55543558497493</v>
      </c>
      <c r="AU130" s="237">
        <v>244.16494419273073</v>
      </c>
      <c r="AV130" s="237">
        <v>1192.3156786095849</v>
      </c>
      <c r="AW130" s="237">
        <v>542.84551911110589</v>
      </c>
      <c r="AX130" s="237">
        <v>-249.11351111845227</v>
      </c>
      <c r="AY130" s="237">
        <v>-258.9788374665286</v>
      </c>
      <c r="AZ130" s="237">
        <v>-192.76186632546043</v>
      </c>
      <c r="BA130" s="237">
        <v>-458.5385465751163</v>
      </c>
      <c r="BB130" s="237">
        <v>206.0650597010405</v>
      </c>
      <c r="BC130" s="237">
        <v>5.5174758738163465</v>
      </c>
      <c r="BD130" s="237">
        <v>-171.39382788812995</v>
      </c>
      <c r="BE130" s="237">
        <v>463.48362273547718</v>
      </c>
      <c r="BF130" s="237">
        <v>-200.63957309670977</v>
      </c>
      <c r="BG130" s="237">
        <v>433.26535782928886</v>
      </c>
      <c r="BH130" s="237">
        <v>-180.53788136304871</v>
      </c>
      <c r="BI130" s="237">
        <v>-411.57466732006264</v>
      </c>
      <c r="BJ130" s="237">
        <v>-414.03534001462236</v>
      </c>
      <c r="BK130" s="237">
        <v>98.546402278557593</v>
      </c>
      <c r="BL130" s="237">
        <v>215.32886704601793</v>
      </c>
      <c r="BM130" s="237">
        <v>-3552.8349388754182</v>
      </c>
      <c r="BN130" s="237">
        <v>214.75351381993525</v>
      </c>
      <c r="BO130" s="237">
        <v>-1026.9102935623491</v>
      </c>
      <c r="BP130" s="237">
        <v>-1183.3285085866871</v>
      </c>
      <c r="BQ130" s="237">
        <v>2766.4108492659889</v>
      </c>
      <c r="BR130" s="237">
        <v>-468.96500222075088</v>
      </c>
      <c r="BS130" s="237">
        <v>-878.25868494233077</v>
      </c>
      <c r="BT130" s="237">
        <v>262.35228942379092</v>
      </c>
      <c r="BU130" s="237">
        <v>-667.06645017368476</v>
      </c>
      <c r="BV130" s="237">
        <v>-387.58594651102152</v>
      </c>
      <c r="BW130" s="237">
        <v>638.10616457661001</v>
      </c>
      <c r="BX130" s="237">
        <v>349.55484517303569</v>
      </c>
      <c r="BY130" s="237">
        <v>-546.49196669049297</v>
      </c>
      <c r="BZ130" s="237">
        <v>-1392.9529843306207</v>
      </c>
      <c r="CA130" s="237">
        <v>-4346.3625345653691</v>
      </c>
      <c r="CB130" s="237">
        <v>-3251.1209131274886</v>
      </c>
      <c r="CC130" s="237">
        <v>-1909.8171370923326</v>
      </c>
      <c r="CD130" s="237">
        <v>-1245.4209089909489</v>
      </c>
      <c r="CE130" s="237">
        <v>1757.0234698970232</v>
      </c>
      <c r="CF130" s="237">
        <v>1115.9926093694205</v>
      </c>
      <c r="CG130" s="237">
        <v>585.07776012607383</v>
      </c>
      <c r="CH130" s="237">
        <v>-1048.4631083356219</v>
      </c>
      <c r="CI130" s="237">
        <v>-972.03093853931944</v>
      </c>
      <c r="CJ130" s="237">
        <v>-670.1551242773055</v>
      </c>
      <c r="CK130" s="237">
        <v>1302.0566121569796</v>
      </c>
      <c r="CL130" s="237">
        <v>2032.124985553545</v>
      </c>
      <c r="CM130" s="237">
        <v>769.11869529548096</v>
      </c>
      <c r="CN130" s="237">
        <v>1062.6165696884566</v>
      </c>
      <c r="CO130" s="237">
        <v>-143.30859067833586</v>
      </c>
      <c r="CP130" s="237">
        <v>147.00327021381895</v>
      </c>
      <c r="CQ130" s="237">
        <v>368.73767331034003</v>
      </c>
      <c r="CR130" s="237">
        <v>54.266857291700724</v>
      </c>
      <c r="CS130" s="237">
        <v>-243.90171813784889</v>
      </c>
      <c r="CT130" s="237">
        <v>-70.714855011549943</v>
      </c>
      <c r="CU130" s="237">
        <v>256.35321166741392</v>
      </c>
      <c r="CV130" s="237">
        <v>705.44826996331074</v>
      </c>
      <c r="CW130" s="237">
        <v>918.25989092191492</v>
      </c>
      <c r="CX130" s="237">
        <v>922.0711402509944</v>
      </c>
      <c r="CY130" s="237">
        <v>749.87415684316522</v>
      </c>
      <c r="CZ130" s="237">
        <v>683.4439858565986</v>
      </c>
      <c r="DA130" s="237">
        <v>646.45718521088861</v>
      </c>
      <c r="DB130" s="237">
        <v>648.86089738938642</v>
      </c>
      <c r="DC130" s="237">
        <v>652.51633020069676</v>
      </c>
      <c r="DD130" s="237">
        <v>626.80498353362509</v>
      </c>
      <c r="DE130" s="237">
        <v>532.41479381789361</v>
      </c>
      <c r="DF130" s="237">
        <v>515.18842359277448</v>
      </c>
      <c r="DG130" s="237">
        <v>369.25648325382753</v>
      </c>
      <c r="DH130" s="237">
        <v>327.48265809991682</v>
      </c>
      <c r="DI130" s="237">
        <v>241.78083858673816</v>
      </c>
      <c r="DJ130" s="237">
        <v>141.39188084912158</v>
      </c>
      <c r="DK130" s="237">
        <v>157.10383127943123</v>
      </c>
      <c r="DL130" s="237">
        <v>245.90329624668894</v>
      </c>
      <c r="DM130" s="237">
        <v>179.30585409477396</v>
      </c>
      <c r="DN130" s="237">
        <v>160.23897664318554</v>
      </c>
      <c r="DO130" s="237">
        <v>74.571283694325757</v>
      </c>
    </row>
    <row r="131" spans="1:119" s="150" customFormat="1">
      <c r="B131" s="1318"/>
      <c r="C131" s="253"/>
      <c r="D131" s="254"/>
      <c r="E131" s="254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1664"/>
      <c r="V131" s="1664"/>
      <c r="W131" s="1664"/>
      <c r="X131" s="1664"/>
      <c r="Y131" s="1664"/>
      <c r="Z131" s="1664"/>
      <c r="AB131" s="256"/>
      <c r="AC131" s="256"/>
      <c r="AD131" s="256"/>
      <c r="AE131" s="256"/>
      <c r="AF131" s="256"/>
      <c r="AG131" s="256"/>
      <c r="AH131" s="256"/>
      <c r="AI131" s="256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  <c r="BI131" s="148"/>
      <c r="BJ131" s="148"/>
      <c r="BK131" s="148"/>
      <c r="BL131" s="148"/>
      <c r="BM131" s="148"/>
      <c r="BN131" s="148"/>
      <c r="BO131" s="148"/>
      <c r="BP131" s="148"/>
      <c r="BQ131" s="148"/>
      <c r="BR131" s="148"/>
      <c r="BS131" s="148"/>
      <c r="BT131" s="148"/>
      <c r="BU131" s="148"/>
      <c r="BV131" s="148"/>
      <c r="BW131" s="148"/>
      <c r="BX131" s="215"/>
      <c r="BY131" s="148"/>
      <c r="BZ131" s="148"/>
      <c r="CA131" s="148"/>
      <c r="CB131" s="234"/>
      <c r="CC131" s="234"/>
      <c r="CD131" s="234"/>
      <c r="CE131" s="234"/>
      <c r="CF131" s="234"/>
      <c r="CG131" s="234"/>
      <c r="CH131" s="148"/>
      <c r="CI131" s="148"/>
      <c r="CJ131" s="148"/>
      <c r="CK131" s="148"/>
      <c r="CL131" s="148"/>
      <c r="CM131" s="148"/>
      <c r="CN131" s="148"/>
      <c r="CO131" s="148"/>
      <c r="CP131" s="148"/>
      <c r="CQ131" s="148"/>
      <c r="CR131" s="148"/>
      <c r="CS131" s="148"/>
      <c r="CT131" s="148"/>
      <c r="CU131" s="148"/>
      <c r="CV131" s="148"/>
      <c r="CW131" s="148"/>
      <c r="CX131" s="148"/>
      <c r="CY131" s="148"/>
      <c r="CZ131" s="148"/>
      <c r="DA131" s="148"/>
      <c r="DB131" s="148"/>
      <c r="DC131" s="148"/>
      <c r="DD131" s="148"/>
      <c r="DE131" s="148"/>
      <c r="DF131" s="148"/>
      <c r="DG131" s="148"/>
      <c r="DH131" s="148"/>
      <c r="DI131" s="148"/>
      <c r="DJ131" s="148"/>
      <c r="DK131" s="148"/>
      <c r="DL131" s="148"/>
      <c r="DM131" s="148"/>
      <c r="DN131" s="148"/>
      <c r="DO131" s="148"/>
    </row>
    <row r="132" spans="1:119" ht="14.25">
      <c r="C132" s="300" t="s">
        <v>918</v>
      </c>
      <c r="D132" s="301"/>
      <c r="E132" s="302"/>
      <c r="F132" s="303">
        <v>0</v>
      </c>
      <c r="G132" s="303">
        <v>0</v>
      </c>
      <c r="H132" s="303">
        <v>0</v>
      </c>
      <c r="I132" s="303">
        <v>0</v>
      </c>
      <c r="J132" s="303">
        <v>0</v>
      </c>
      <c r="K132" s="303">
        <v>0</v>
      </c>
      <c r="L132" s="303">
        <v>0</v>
      </c>
      <c r="M132" s="303">
        <v>49.495685999999999</v>
      </c>
      <c r="N132" s="303">
        <v>10.725999999999999</v>
      </c>
      <c r="O132" s="303">
        <v>13.717000000000001</v>
      </c>
      <c r="P132" s="303">
        <v>88.597999999999999</v>
      </c>
      <c r="Q132" s="303">
        <v>0</v>
      </c>
      <c r="R132" s="303">
        <v>0</v>
      </c>
      <c r="S132" s="303">
        <v>27</v>
      </c>
      <c r="T132" s="303">
        <v>-50</v>
      </c>
      <c r="U132" s="1665">
        <v>0</v>
      </c>
      <c r="V132" s="1665">
        <v>0</v>
      </c>
      <c r="W132" s="1665">
        <v>0</v>
      </c>
      <c r="X132" s="1665">
        <v>0</v>
      </c>
      <c r="Y132" s="1665">
        <v>0</v>
      </c>
      <c r="Z132" s="1665">
        <v>0</v>
      </c>
      <c r="AV132" s="303"/>
      <c r="AW132" s="303"/>
      <c r="AX132" s="303"/>
      <c r="AY132" s="303"/>
      <c r="AZ132" s="303"/>
      <c r="BA132" s="303"/>
      <c r="BB132" s="303"/>
      <c r="BC132" s="303"/>
      <c r="BD132" s="303"/>
      <c r="BE132" s="303"/>
      <c r="BF132" s="303"/>
      <c r="BG132" s="303"/>
      <c r="BH132" s="303"/>
      <c r="BI132" s="303"/>
      <c r="BJ132" s="303"/>
      <c r="BK132" s="303"/>
      <c r="BL132" s="303"/>
      <c r="BM132" s="303">
        <v>49.495685999999999</v>
      </c>
      <c r="BN132" s="303"/>
      <c r="BO132" s="303"/>
      <c r="BP132" s="303">
        <v>16.225999999999999</v>
      </c>
      <c r="BQ132" s="303"/>
      <c r="BR132" s="303">
        <v>-5.5</v>
      </c>
      <c r="BS132" s="303"/>
      <c r="BT132" s="303"/>
      <c r="BU132" s="303">
        <v>13.717000000000001</v>
      </c>
      <c r="BV132" s="303">
        <v>0</v>
      </c>
      <c r="BW132" s="304">
        <v>0</v>
      </c>
      <c r="BX132" s="304">
        <v>0</v>
      </c>
      <c r="BY132" s="304">
        <v>2.8370000000000002</v>
      </c>
      <c r="BZ132" s="304">
        <v>0</v>
      </c>
      <c r="CA132" s="304">
        <v>85.760999999999996</v>
      </c>
      <c r="CB132" s="304">
        <v>0</v>
      </c>
      <c r="CC132" s="304">
        <v>0</v>
      </c>
      <c r="CD132" s="304">
        <v>0</v>
      </c>
      <c r="CE132" s="304">
        <v>0</v>
      </c>
      <c r="CF132" s="304">
        <v>0</v>
      </c>
      <c r="CG132" s="304">
        <v>0</v>
      </c>
      <c r="CH132" s="304">
        <v>0</v>
      </c>
      <c r="CI132" s="304">
        <v>0</v>
      </c>
      <c r="CJ132" s="304">
        <v>0</v>
      </c>
      <c r="CK132" s="304">
        <v>27</v>
      </c>
      <c r="CL132" s="304">
        <v>0</v>
      </c>
      <c r="CM132" s="304">
        <v>0</v>
      </c>
      <c r="CN132" s="304">
        <v>0</v>
      </c>
      <c r="CO132" s="304">
        <v>0</v>
      </c>
      <c r="CP132" s="303">
        <v>-50</v>
      </c>
      <c r="CQ132" s="304">
        <v>0</v>
      </c>
      <c r="CR132" s="303">
        <v>0</v>
      </c>
      <c r="CS132" s="303">
        <v>0</v>
      </c>
      <c r="CT132" s="303">
        <v>0</v>
      </c>
      <c r="CU132" s="303">
        <v>0</v>
      </c>
      <c r="CV132" s="303">
        <v>0</v>
      </c>
      <c r="CW132" s="303">
        <v>0</v>
      </c>
      <c r="CX132" s="303">
        <v>0</v>
      </c>
      <c r="CY132" s="303">
        <v>0</v>
      </c>
      <c r="CZ132" s="303">
        <v>0</v>
      </c>
      <c r="DA132" s="303">
        <v>0</v>
      </c>
      <c r="DB132" s="303">
        <v>0</v>
      </c>
      <c r="DC132" s="303">
        <v>0</v>
      </c>
      <c r="DD132" s="303">
        <v>0</v>
      </c>
      <c r="DE132" s="303">
        <v>0</v>
      </c>
      <c r="DF132" s="303">
        <v>0</v>
      </c>
      <c r="DG132" s="303">
        <v>0</v>
      </c>
      <c r="DH132" s="303">
        <v>0</v>
      </c>
      <c r="DI132" s="303">
        <v>0</v>
      </c>
      <c r="DJ132" s="303">
        <v>0</v>
      </c>
      <c r="DK132" s="303">
        <v>0</v>
      </c>
      <c r="DL132" s="303">
        <v>0</v>
      </c>
      <c r="DM132" s="303">
        <v>0</v>
      </c>
      <c r="DN132" s="303">
        <v>0</v>
      </c>
      <c r="DO132" s="303">
        <v>0</v>
      </c>
    </row>
    <row r="133" spans="1:119" s="182" customFormat="1">
      <c r="B133" s="1323"/>
      <c r="C133" s="305" t="s">
        <v>919</v>
      </c>
      <c r="D133" s="306"/>
      <c r="E133" s="306"/>
      <c r="F133" s="200">
        <v>22.868419000000021</v>
      </c>
      <c r="G133" s="200">
        <v>40.85960399999999</v>
      </c>
      <c r="H133" s="200">
        <v>59.927468999999967</v>
      </c>
      <c r="I133" s="200">
        <v>79.520211999999987</v>
      </c>
      <c r="J133" s="200">
        <v>107.03304210000005</v>
      </c>
      <c r="K133" s="200">
        <v>138.65786499999999</v>
      </c>
      <c r="L133" s="200">
        <v>165.41722300000001</v>
      </c>
      <c r="M133" s="200">
        <v>186.91344400000003</v>
      </c>
      <c r="N133" s="200">
        <v>173.08799999999991</v>
      </c>
      <c r="O133" s="200">
        <v>223.79299999999998</v>
      </c>
      <c r="P133" s="200">
        <v>185.78700000000003</v>
      </c>
      <c r="Q133" s="200">
        <v>-23.415000000000077</v>
      </c>
      <c r="R133" s="200">
        <v>-79.840999999999838</v>
      </c>
      <c r="S133" s="200">
        <v>259.68400000000003</v>
      </c>
      <c r="T133" s="200">
        <v>594.64499999999907</v>
      </c>
      <c r="U133" s="1666">
        <v>998.00223023249441</v>
      </c>
      <c r="V133" s="1666">
        <v>2311.0059864292857</v>
      </c>
      <c r="W133" s="1666">
        <v>3905.0822264172957</v>
      </c>
      <c r="X133" s="1666">
        <v>5538.767051503035</v>
      </c>
      <c r="Y133" s="1666">
        <v>6935.2041734643926</v>
      </c>
      <c r="Z133" s="1666">
        <v>6246.6330771422436</v>
      </c>
      <c r="AA133" s="150"/>
      <c r="AB133" s="180"/>
      <c r="AC133" s="180"/>
      <c r="AD133" s="180"/>
      <c r="AE133" s="180"/>
      <c r="AF133" s="180"/>
      <c r="AG133" s="180"/>
      <c r="AH133" s="180"/>
      <c r="AI133" s="180"/>
      <c r="AJ133" s="200">
        <v>3.5414200000000253</v>
      </c>
      <c r="AK133" s="200">
        <v>5.3694380000000024</v>
      </c>
      <c r="AL133" s="200">
        <v>6.8642389999999969</v>
      </c>
      <c r="AM133" s="200">
        <v>8.1943719999999995</v>
      </c>
      <c r="AN133" s="200">
        <v>7.2496519999999993</v>
      </c>
      <c r="AO133" s="200">
        <v>8.9611220000000014</v>
      </c>
      <c r="AP133" s="200">
        <v>12.631084999999997</v>
      </c>
      <c r="AQ133" s="200">
        <v>12.017745000000003</v>
      </c>
      <c r="AR133" s="200">
        <v>7.7214035999999702</v>
      </c>
      <c r="AS133" s="200">
        <v>13.401113999999991</v>
      </c>
      <c r="AT133" s="200">
        <v>19.996245000000009</v>
      </c>
      <c r="AU133" s="200">
        <v>18.808706399999998</v>
      </c>
      <c r="AV133" s="200">
        <v>16.451138999999998</v>
      </c>
      <c r="AW133" s="200">
        <v>20.055047000000005</v>
      </c>
      <c r="AX133" s="200">
        <v>20.717509</v>
      </c>
      <c r="AY133" s="200">
        <v>22.296517000000009</v>
      </c>
      <c r="AZ133" s="200">
        <v>20.825099000000005</v>
      </c>
      <c r="BA133" s="200">
        <v>23.316048999999996</v>
      </c>
      <c r="BB133" s="200">
        <v>31.90709600000001</v>
      </c>
      <c r="BC133" s="200">
        <v>30.984798100000006</v>
      </c>
      <c r="BD133" s="200">
        <v>26.938067999999998</v>
      </c>
      <c r="BE133" s="200">
        <v>33.975767000000005</v>
      </c>
      <c r="BF133" s="200">
        <v>36.068426000000002</v>
      </c>
      <c r="BG133" s="200">
        <v>41.675603999999993</v>
      </c>
      <c r="BH133" s="200">
        <v>31.192523000000001</v>
      </c>
      <c r="BI133" s="200">
        <v>38.284019000000008</v>
      </c>
      <c r="BJ133" s="200">
        <v>40.536430999999986</v>
      </c>
      <c r="BK133" s="200">
        <v>55.404249999999976</v>
      </c>
      <c r="BL133" s="200">
        <v>37.520186999999993</v>
      </c>
      <c r="BM133" s="200">
        <v>47.647067000000007</v>
      </c>
      <c r="BN133" s="200">
        <v>51.909079000000006</v>
      </c>
      <c r="BO133" s="200">
        <v>49.837111000000014</v>
      </c>
      <c r="BP133" s="200">
        <v>46.852000000000004</v>
      </c>
      <c r="BQ133" s="200">
        <v>40.525999999999989</v>
      </c>
      <c r="BR133" s="200">
        <v>45.765999999999984</v>
      </c>
      <c r="BS133" s="200">
        <v>39.943999999999988</v>
      </c>
      <c r="BT133" s="200">
        <v>36.740999999999993</v>
      </c>
      <c r="BU133" s="200">
        <v>52.829999999999984</v>
      </c>
      <c r="BV133" s="200">
        <v>61.229000000000035</v>
      </c>
      <c r="BW133" s="200">
        <v>72.992999999999981</v>
      </c>
      <c r="BX133" s="200">
        <v>72.316999999999993</v>
      </c>
      <c r="BY133" s="200">
        <v>42.942000000000007</v>
      </c>
      <c r="BZ133" s="200">
        <v>38.412000000000006</v>
      </c>
      <c r="CA133" s="200">
        <v>32.115999999999971</v>
      </c>
      <c r="CB133" s="307">
        <v>-18.31900000000001</v>
      </c>
      <c r="CC133" s="200">
        <v>-16.674000000000007</v>
      </c>
      <c r="CD133" s="200">
        <v>0.49699999999998568</v>
      </c>
      <c r="CE133" s="200">
        <v>11.081000000000012</v>
      </c>
      <c r="CF133" s="200">
        <v>25.833000000000013</v>
      </c>
      <c r="CG133" s="200">
        <v>4.7929999999999993</v>
      </c>
      <c r="CH133" s="200">
        <v>-62.382000000000012</v>
      </c>
      <c r="CI133" s="200">
        <v>-48.085000000000008</v>
      </c>
      <c r="CJ133" s="200">
        <v>-8.1439999999999593</v>
      </c>
      <c r="CK133" s="200">
        <v>149.09000000000003</v>
      </c>
      <c r="CL133" s="200">
        <v>111.30800000000002</v>
      </c>
      <c r="CM133" s="200">
        <v>7.4299999999999073</v>
      </c>
      <c r="CN133" s="200">
        <v>129.25999999999993</v>
      </c>
      <c r="CO133" s="200">
        <v>212.27399999999986</v>
      </c>
      <c r="CP133" s="200">
        <v>162.61400000000003</v>
      </c>
      <c r="CQ133" s="200">
        <v>90.497000000000043</v>
      </c>
      <c r="CR133" s="200">
        <v>223</v>
      </c>
      <c r="CS133" s="200">
        <v>261.10875809651424</v>
      </c>
      <c r="CT133" s="200">
        <v>304.17549282834625</v>
      </c>
      <c r="CU133" s="200">
        <v>209.71797930763177</v>
      </c>
      <c r="CV133" s="200">
        <v>467.58549173904453</v>
      </c>
      <c r="CW133" s="200">
        <v>597.9782183926327</v>
      </c>
      <c r="CX133" s="200">
        <v>697.2046683077167</v>
      </c>
      <c r="CY133" s="200">
        <v>548.23760798989235</v>
      </c>
      <c r="CZ133" s="200">
        <v>786.0009720253322</v>
      </c>
      <c r="DA133" s="200">
        <v>996.81000868699186</v>
      </c>
      <c r="DB133" s="200">
        <v>1148.7196051182589</v>
      </c>
      <c r="DC133" s="200">
        <v>973.55164058671312</v>
      </c>
      <c r="DD133" s="200">
        <v>1129.9892530713139</v>
      </c>
      <c r="DE133" s="200">
        <v>1434.3687553060245</v>
      </c>
      <c r="DF133" s="200">
        <v>1645.8455130977504</v>
      </c>
      <c r="DG133" s="200">
        <v>1328.563530027948</v>
      </c>
      <c r="DH133" s="200">
        <v>1439.5007770705806</v>
      </c>
      <c r="DI133" s="200">
        <v>1808.3648381295125</v>
      </c>
      <c r="DJ133" s="200">
        <v>2010.6295024012891</v>
      </c>
      <c r="DK133" s="200">
        <v>1676.7090558630089</v>
      </c>
      <c r="DL133" s="200">
        <v>1446.0949749383531</v>
      </c>
      <c r="DM133" s="200">
        <v>1611.555620997141</v>
      </c>
      <c r="DN133" s="200">
        <v>1735.0302734644756</v>
      </c>
      <c r="DO133" s="200">
        <v>1453.9522077422755</v>
      </c>
    </row>
    <row r="134" spans="1:119" s="150" customFormat="1">
      <c r="B134" s="1318"/>
      <c r="C134" s="308" t="s">
        <v>685</v>
      </c>
      <c r="D134" s="251"/>
      <c r="E134" s="252"/>
      <c r="F134" s="234">
        <v>0.26864092513972876</v>
      </c>
      <c r="G134" s="234">
        <v>0.29819604967413404</v>
      </c>
      <c r="H134" s="234">
        <v>0.34671495838029209</v>
      </c>
      <c r="I134" s="234">
        <v>0.36693329953913723</v>
      </c>
      <c r="J134" s="234">
        <v>0.35805191939795605</v>
      </c>
      <c r="K134" s="234">
        <v>0.37113841145399701</v>
      </c>
      <c r="L134" s="234">
        <v>0.35001917255750131</v>
      </c>
      <c r="M134" s="234">
        <v>0.3358514878896397</v>
      </c>
      <c r="N134" s="234">
        <v>0.2655754456867464</v>
      </c>
      <c r="O134" s="234">
        <v>0.26503323085377001</v>
      </c>
      <c r="P134" s="234">
        <v>0.15268754638270388</v>
      </c>
      <c r="Q134" s="234">
        <v>-1.6264335919836292E-2</v>
      </c>
      <c r="R134" s="234">
        <v>-3.4769199682621731E-2</v>
      </c>
      <c r="S134" s="234">
        <v>6.5354545717654491E-2</v>
      </c>
      <c r="T134" s="234">
        <v>8.4115235092494869E-2</v>
      </c>
      <c r="U134" s="1653">
        <v>9.2720955480708758E-2</v>
      </c>
      <c r="V134" s="1653">
        <v>0.17518541191309048</v>
      </c>
      <c r="W134" s="1653">
        <v>0.24105862292103175</v>
      </c>
      <c r="X134" s="1653">
        <v>0.29137379324612384</v>
      </c>
      <c r="Y134" s="1653">
        <v>0.31180047064266653</v>
      </c>
      <c r="Z134" s="1653">
        <v>0.32801765217642337</v>
      </c>
      <c r="AB134" s="202"/>
      <c r="AC134" s="202"/>
      <c r="AD134" s="202"/>
      <c r="AE134" s="202"/>
      <c r="AF134" s="202"/>
      <c r="AG134" s="204"/>
      <c r="AH134" s="204"/>
      <c r="AI134" s="204"/>
      <c r="AJ134" s="234">
        <v>0.2151617650212779</v>
      </c>
      <c r="AK134" s="234">
        <v>0.28299986802498345</v>
      </c>
      <c r="AL134" s="234">
        <v>0.30106139745694421</v>
      </c>
      <c r="AM134" s="234">
        <v>0.30469614576501625</v>
      </c>
      <c r="AN134" s="234">
        <v>0.25136853332075848</v>
      </c>
      <c r="AO134" s="234">
        <v>0.25995735376589851</v>
      </c>
      <c r="AP134" s="234">
        <v>0.31373281842518008</v>
      </c>
      <c r="AQ134" s="234">
        <v>0.35927769122503478</v>
      </c>
      <c r="AR134" s="234">
        <v>0.23888632875283908</v>
      </c>
      <c r="AS134" s="234">
        <v>0.32764118761622174</v>
      </c>
      <c r="AT134" s="234">
        <v>0.39518836198367757</v>
      </c>
      <c r="AU134" s="234">
        <v>0.38369418564430785</v>
      </c>
      <c r="AV134" s="234">
        <v>0.35811789661379756</v>
      </c>
      <c r="AW134" s="234">
        <v>0.38192573952733233</v>
      </c>
      <c r="AX134" s="234">
        <v>0.37027701087183235</v>
      </c>
      <c r="AY134" s="234">
        <v>0.35779630189765499</v>
      </c>
      <c r="AZ134" s="234">
        <v>0.33884170998125152</v>
      </c>
      <c r="BA134" s="234">
        <v>0.3360718848698207</v>
      </c>
      <c r="BB134" s="234">
        <v>0.3908835168419364</v>
      </c>
      <c r="BC134" s="234">
        <v>0.35834804948503662</v>
      </c>
      <c r="BD134" s="234">
        <v>0.32170232719243852</v>
      </c>
      <c r="BE134" s="234">
        <v>0.38242024714336842</v>
      </c>
      <c r="BF134" s="234">
        <v>0.37081955953226542</v>
      </c>
      <c r="BG134" s="234">
        <v>0.40167458526796551</v>
      </c>
      <c r="BH134" s="234">
        <v>0.30364853905613365</v>
      </c>
      <c r="BI134" s="234">
        <v>0.34126278041136215</v>
      </c>
      <c r="BJ134" s="234">
        <v>0.32941602553080318</v>
      </c>
      <c r="BK134" s="234">
        <v>0.41152922549582127</v>
      </c>
      <c r="BL134" s="234">
        <v>0.32518142576073544</v>
      </c>
      <c r="BM134" s="234">
        <v>0.36137564007907558</v>
      </c>
      <c r="BN134" s="234">
        <v>0.3508913769127967</v>
      </c>
      <c r="BO134" s="234">
        <v>0.30883819613958635</v>
      </c>
      <c r="BP134" s="234">
        <v>0.31643928137241661</v>
      </c>
      <c r="BQ134" s="234">
        <v>0.26262037145041922</v>
      </c>
      <c r="BR134" s="234">
        <v>0.27138121809049986</v>
      </c>
      <c r="BS134" s="234">
        <v>0.22101232764535328</v>
      </c>
      <c r="BT134" s="234">
        <v>0.23308380384444582</v>
      </c>
      <c r="BU134" s="234">
        <v>0.26462102542525689</v>
      </c>
      <c r="BV134" s="234">
        <v>0.26523628203961946</v>
      </c>
      <c r="BW134" s="234">
        <v>0.28482294410301429</v>
      </c>
      <c r="BX134" s="234">
        <v>0.26803928836174939</v>
      </c>
      <c r="BY134" s="234">
        <v>0.15125748502994016</v>
      </c>
      <c r="BZ134" s="234">
        <v>0.12594098360655739</v>
      </c>
      <c r="CA134" s="234">
        <v>8.9689705344351306E-2</v>
      </c>
      <c r="CB134" s="234">
        <v>-5.7072802950999479E-2</v>
      </c>
      <c r="CC134" s="234">
        <v>-4.9717183945231801E-2</v>
      </c>
      <c r="CD134" s="234">
        <v>1.3988927074625034E-3</v>
      </c>
      <c r="CE134" s="234">
        <v>2.5889037636179731E-2</v>
      </c>
      <c r="CF134" s="234">
        <v>5.4526457985942578E-2</v>
      </c>
      <c r="CG134" s="234">
        <v>8.7905920673755859E-3</v>
      </c>
      <c r="CH134" s="234">
        <v>-0.10344741812609969</v>
      </c>
      <c r="CI134" s="234">
        <v>-7.131405621775222E-2</v>
      </c>
      <c r="CJ134" s="234">
        <v>-1.248905444178797E-2</v>
      </c>
      <c r="CK134" s="234">
        <v>0.16973504301722855</v>
      </c>
      <c r="CL134" s="234">
        <v>9.9765080429254804E-2</v>
      </c>
      <c r="CM134" s="234">
        <v>5.5978133117958713E-3</v>
      </c>
      <c r="CN134" s="234">
        <v>9.3772602527057686E-2</v>
      </c>
      <c r="CO134" s="234">
        <v>0.12466539421523996</v>
      </c>
      <c r="CP134" s="234">
        <v>8.7546811438465183E-2</v>
      </c>
      <c r="CQ134" s="234">
        <v>4.2471580642829874E-2</v>
      </c>
      <c r="CR134" s="234">
        <v>9.9199288256227758E-2</v>
      </c>
      <c r="CS134" s="234">
        <v>0.10027522240145507</v>
      </c>
      <c r="CT134" s="234">
        <v>0.1073939219494817</v>
      </c>
      <c r="CU134" s="234">
        <v>6.8106901809571269E-2</v>
      </c>
      <c r="CV134" s="234">
        <v>0.16974411525255884</v>
      </c>
      <c r="CW134" s="234">
        <v>0.19210121149364656</v>
      </c>
      <c r="CX134" s="234">
        <v>0.19960103597458115</v>
      </c>
      <c r="CY134" s="234">
        <v>0.14309431749388779</v>
      </c>
      <c r="CZ134" s="234">
        <v>0.23808851383821869</v>
      </c>
      <c r="DA134" s="234">
        <v>0.25674693001473542</v>
      </c>
      <c r="DB134" s="234">
        <v>0.26448712571351979</v>
      </c>
      <c r="DC134" s="234">
        <v>0.20834595051395746</v>
      </c>
      <c r="DD134" s="234">
        <v>0.3007690121915812</v>
      </c>
      <c r="DE134" s="234">
        <v>0.30998840939652478</v>
      </c>
      <c r="DF134" s="234">
        <v>0.31600596807279724</v>
      </c>
      <c r="DG134" s="234">
        <v>0.24527159883934022</v>
      </c>
      <c r="DH134" s="234">
        <v>0.33351727800157288</v>
      </c>
      <c r="DI134" s="234">
        <v>0.33416649325519859</v>
      </c>
      <c r="DJ134" s="234">
        <v>0.3301451561577094</v>
      </c>
      <c r="DK134" s="234">
        <v>0.26098198196728334</v>
      </c>
      <c r="DL134" s="234">
        <v>0.35810760762624178</v>
      </c>
      <c r="DM134" s="234">
        <v>0.35209707866467599</v>
      </c>
      <c r="DN134" s="234">
        <v>0.34616905382202795</v>
      </c>
      <c r="DO134" s="234">
        <v>0.26843911033671591</v>
      </c>
    </row>
    <row r="135" spans="1:119" s="221" customFormat="1">
      <c r="B135" s="1325"/>
      <c r="C135" s="309"/>
      <c r="D135" s="310"/>
      <c r="E135" s="310"/>
      <c r="F135" s="311"/>
      <c r="G135" s="311"/>
      <c r="H135" s="311"/>
      <c r="I135" s="311"/>
      <c r="J135" s="311"/>
      <c r="K135" s="311"/>
      <c r="L135" s="311"/>
      <c r="M135" s="311"/>
      <c r="N135" s="311"/>
      <c r="O135" s="311"/>
      <c r="P135" s="311"/>
      <c r="Q135" s="311"/>
      <c r="R135" s="311"/>
      <c r="S135" s="311"/>
      <c r="T135" s="311"/>
      <c r="U135" s="1667"/>
      <c r="V135" s="1667"/>
      <c r="W135" s="1667"/>
      <c r="X135" s="1667"/>
      <c r="Y135" s="1667"/>
      <c r="Z135" s="1667"/>
      <c r="AB135" s="311"/>
      <c r="AC135" s="311"/>
      <c r="AD135" s="311"/>
      <c r="AE135" s="311"/>
      <c r="AF135" s="311"/>
      <c r="AG135" s="311"/>
      <c r="AH135" s="311"/>
      <c r="AI135" s="311"/>
      <c r="AJ135" s="311"/>
      <c r="AK135" s="311"/>
      <c r="AL135" s="311"/>
      <c r="AM135" s="311"/>
      <c r="AN135" s="311"/>
      <c r="AO135" s="311"/>
      <c r="AP135" s="311"/>
      <c r="AQ135" s="311"/>
      <c r="AR135" s="311"/>
      <c r="AS135" s="311"/>
      <c r="AT135" s="311"/>
      <c r="AU135" s="311"/>
      <c r="AV135" s="311"/>
      <c r="AW135" s="311"/>
      <c r="AX135" s="311"/>
      <c r="AY135" s="311"/>
      <c r="AZ135" s="311"/>
      <c r="BA135" s="311"/>
      <c r="BB135" s="311"/>
      <c r="BC135" s="311"/>
      <c r="BD135" s="311"/>
      <c r="BE135" s="311"/>
      <c r="BF135" s="311"/>
      <c r="BG135" s="311"/>
      <c r="BH135" s="311"/>
      <c r="BI135" s="311"/>
      <c r="BJ135" s="311"/>
      <c r="BK135" s="311"/>
      <c r="BL135" s="311"/>
      <c r="BM135" s="311"/>
      <c r="BN135" s="311"/>
      <c r="BO135" s="311"/>
      <c r="BP135" s="311"/>
      <c r="BQ135" s="311"/>
      <c r="BR135" s="311"/>
      <c r="BS135" s="311"/>
      <c r="BT135" s="311"/>
      <c r="BU135" s="311"/>
      <c r="BV135" s="311"/>
      <c r="BW135" s="311"/>
      <c r="BX135" s="311"/>
      <c r="BY135" s="311"/>
      <c r="BZ135" s="311"/>
      <c r="CA135" s="311"/>
      <c r="CB135" s="312"/>
      <c r="CC135" s="311"/>
      <c r="CD135" s="311"/>
      <c r="CE135" s="311"/>
      <c r="CF135" s="311"/>
      <c r="CG135" s="311"/>
      <c r="CH135" s="311"/>
      <c r="CI135" s="311"/>
      <c r="CJ135" s="311"/>
      <c r="CK135" s="311"/>
      <c r="CL135" s="311"/>
      <c r="CM135" s="311"/>
      <c r="CN135" s="311"/>
      <c r="CO135" s="311"/>
      <c r="CP135" s="311"/>
      <c r="CQ135" s="311"/>
      <c r="CR135" s="311"/>
      <c r="CS135" s="311"/>
      <c r="CT135" s="311"/>
      <c r="CU135" s="311"/>
      <c r="CV135" s="311"/>
      <c r="CW135" s="311"/>
      <c r="CX135" s="311"/>
      <c r="CY135" s="311"/>
      <c r="CZ135" s="311"/>
      <c r="DA135" s="311"/>
      <c r="DB135" s="311"/>
      <c r="DC135" s="311"/>
      <c r="DD135" s="311"/>
      <c r="DE135" s="311"/>
      <c r="DF135" s="311"/>
      <c r="DG135" s="311"/>
      <c r="DH135" s="311"/>
      <c r="DI135" s="311"/>
      <c r="DJ135" s="311"/>
      <c r="DK135" s="311"/>
      <c r="DL135" s="311"/>
      <c r="DM135" s="311"/>
      <c r="DN135" s="311"/>
      <c r="DO135" s="311"/>
    </row>
    <row r="136" spans="1:119" s="168" customFormat="1" ht="12" customHeight="1">
      <c r="B136" s="1321"/>
      <c r="C136" s="169" t="s">
        <v>435</v>
      </c>
      <c r="D136" s="170"/>
      <c r="E136" s="163"/>
      <c r="F136" s="171"/>
      <c r="G136" s="171"/>
      <c r="H136" s="171"/>
      <c r="I136" s="171"/>
      <c r="J136" s="171"/>
      <c r="K136" s="171"/>
      <c r="L136" s="171"/>
      <c r="M136" s="171"/>
      <c r="N136" s="171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1"/>
      <c r="AC136" s="171"/>
      <c r="AD136" s="171"/>
      <c r="AE136" s="171"/>
      <c r="AF136" s="171"/>
      <c r="AG136" s="171"/>
      <c r="AH136" s="171"/>
      <c r="AI136" s="171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  <c r="CH136" s="172"/>
      <c r="CI136" s="172"/>
      <c r="CJ136" s="172"/>
      <c r="CK136" s="172"/>
      <c r="CL136" s="172"/>
      <c r="CM136" s="172"/>
      <c r="CN136" s="172"/>
      <c r="CO136" s="172"/>
      <c r="CP136" s="172"/>
      <c r="CQ136" s="172"/>
      <c r="CR136" s="172"/>
      <c r="CS136" s="172"/>
      <c r="CT136" s="172"/>
      <c r="CU136" s="172"/>
      <c r="CV136" s="172"/>
      <c r="CW136" s="172"/>
      <c r="CX136" s="172"/>
      <c r="CY136" s="172"/>
      <c r="CZ136" s="172"/>
      <c r="DA136" s="172"/>
      <c r="DB136" s="172"/>
      <c r="DC136" s="172"/>
      <c r="DD136" s="172"/>
      <c r="DE136" s="172"/>
      <c r="DF136" s="172"/>
      <c r="DG136" s="172"/>
      <c r="DH136" s="172"/>
      <c r="DI136" s="172"/>
      <c r="DJ136" s="172"/>
      <c r="DK136" s="172"/>
      <c r="DL136" s="172"/>
      <c r="DM136" s="172"/>
      <c r="DN136" s="172"/>
      <c r="DO136" s="172"/>
    </row>
    <row r="137" spans="1:119" s="168" customFormat="1" ht="8.25" customHeight="1">
      <c r="B137" s="1322"/>
      <c r="C137" s="173"/>
      <c r="D137" s="163"/>
      <c r="E137" s="163"/>
      <c r="F137" s="174"/>
      <c r="G137" s="174"/>
      <c r="H137" s="174"/>
      <c r="I137" s="174"/>
      <c r="J137" s="174"/>
      <c r="K137" s="174"/>
      <c r="L137" s="174"/>
      <c r="M137" s="174"/>
      <c r="N137" s="174"/>
      <c r="O137" s="175"/>
      <c r="P137" s="175"/>
      <c r="Q137" s="175"/>
      <c r="R137" s="175"/>
      <c r="S137" s="175"/>
      <c r="T137" s="175"/>
      <c r="U137" s="1644"/>
      <c r="V137" s="1644"/>
      <c r="W137" s="1644"/>
      <c r="X137" s="1644"/>
      <c r="Y137" s="1644"/>
      <c r="Z137" s="1644"/>
      <c r="AA137" s="150"/>
      <c r="AB137" s="174"/>
      <c r="AC137" s="174"/>
      <c r="AD137" s="174"/>
      <c r="AE137" s="174"/>
      <c r="AF137" s="174"/>
      <c r="AG137" s="174"/>
      <c r="AH137" s="174"/>
      <c r="AI137" s="174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  <c r="AU137" s="175"/>
      <c r="AV137" s="175"/>
      <c r="AW137" s="175"/>
      <c r="AX137" s="175"/>
      <c r="AY137" s="175"/>
      <c r="AZ137" s="175"/>
      <c r="BA137" s="175"/>
      <c r="BB137" s="175"/>
      <c r="BC137" s="175"/>
      <c r="BD137" s="175"/>
      <c r="BE137" s="175"/>
      <c r="BF137" s="175"/>
      <c r="BG137" s="175"/>
      <c r="BH137" s="175"/>
      <c r="BI137" s="175"/>
      <c r="BJ137" s="175"/>
      <c r="BK137" s="175"/>
      <c r="BL137" s="175"/>
      <c r="BM137" s="175"/>
      <c r="BN137" s="175"/>
      <c r="BO137" s="175"/>
      <c r="BP137" s="175"/>
      <c r="BQ137" s="175"/>
      <c r="BR137" s="175"/>
      <c r="BS137" s="175"/>
      <c r="BT137" s="175"/>
      <c r="BU137" s="175"/>
      <c r="BV137" s="175"/>
      <c r="BW137" s="175"/>
      <c r="BX137" s="175"/>
      <c r="BY137" s="175"/>
      <c r="BZ137" s="175"/>
      <c r="CA137" s="175"/>
      <c r="CB137" s="175"/>
      <c r="CC137" s="175"/>
      <c r="CD137" s="175"/>
      <c r="CE137" s="175"/>
      <c r="CF137" s="175"/>
      <c r="CG137" s="175"/>
      <c r="CH137" s="175"/>
      <c r="CI137" s="175"/>
      <c r="CJ137" s="175"/>
      <c r="CK137" s="175"/>
      <c r="CL137" s="175"/>
      <c r="CM137" s="175"/>
      <c r="CN137" s="175"/>
      <c r="CO137" s="175"/>
      <c r="CP137" s="175"/>
      <c r="CQ137" s="175"/>
      <c r="CR137" s="175"/>
      <c r="CS137" s="175"/>
      <c r="CT137" s="175"/>
      <c r="CU137" s="175"/>
      <c r="CV137" s="175"/>
      <c r="CW137" s="175"/>
      <c r="CX137" s="175"/>
      <c r="CY137" s="175"/>
      <c r="CZ137" s="175"/>
      <c r="DA137" s="175"/>
      <c r="DB137" s="175"/>
      <c r="DC137" s="175"/>
      <c r="DD137" s="175"/>
      <c r="DE137" s="175"/>
      <c r="DF137" s="175"/>
      <c r="DG137" s="175"/>
      <c r="DH137" s="175"/>
      <c r="DI137" s="175"/>
      <c r="DJ137" s="175"/>
      <c r="DK137" s="175"/>
      <c r="DL137" s="175"/>
      <c r="DM137" s="175"/>
      <c r="DN137" s="175"/>
      <c r="DO137" s="175"/>
    </row>
    <row r="138" spans="1:119" s="150" customFormat="1">
      <c r="A138" s="150">
        <v>138</v>
      </c>
      <c r="B138" s="1318"/>
      <c r="C138" s="225" t="s">
        <v>9</v>
      </c>
      <c r="D138" s="230"/>
      <c r="E138" s="230"/>
      <c r="F138" s="231">
        <v>-2.7378999999999998</v>
      </c>
      <c r="G138" s="231">
        <v>-8.4424290000000006</v>
      </c>
      <c r="H138" s="231">
        <v>-13.357555</v>
      </c>
      <c r="I138" s="231">
        <v>-7.6016709999999996</v>
      </c>
      <c r="J138" s="231">
        <v>-3.648733</v>
      </c>
      <c r="K138" s="231">
        <v>-1.138379</v>
      </c>
      <c r="L138" s="231">
        <v>-2.3559289999999997</v>
      </c>
      <c r="M138" s="231">
        <v>-11.659357</v>
      </c>
      <c r="N138" s="231">
        <v>-20.390999999999998</v>
      </c>
      <c r="O138" s="214">
        <v>-25.606000000000002</v>
      </c>
      <c r="P138" s="214">
        <v>-26.469000000000001</v>
      </c>
      <c r="Q138" s="214">
        <v>-56.248000000000005</v>
      </c>
      <c r="R138" s="214">
        <v>-65.876000000000005</v>
      </c>
      <c r="S138" s="214">
        <v>-106.69</v>
      </c>
      <c r="T138" s="214">
        <v>-228.70400000000001</v>
      </c>
      <c r="U138" s="1661">
        <v>-265.87175953236613</v>
      </c>
      <c r="V138" s="1661">
        <v>-279.82901270982148</v>
      </c>
      <c r="W138" s="1661">
        <v>-279.82901270982148</v>
      </c>
      <c r="X138" s="1661">
        <v>-279.82901270982148</v>
      </c>
      <c r="Y138" s="1661">
        <v>-279.82901270982148</v>
      </c>
      <c r="Z138" s="1661">
        <v>-279.82901270982148</v>
      </c>
      <c r="AA138" s="209"/>
      <c r="AB138" s="249"/>
      <c r="AC138" s="249"/>
      <c r="AD138" s="249"/>
      <c r="AE138" s="249"/>
      <c r="AF138" s="249"/>
      <c r="AG138" s="249"/>
      <c r="AH138" s="249"/>
      <c r="AI138" s="249"/>
      <c r="AJ138" s="250">
        <v>-0.53586100000000003</v>
      </c>
      <c r="AK138" s="250">
        <v>-0.45178299999999999</v>
      </c>
      <c r="AL138" s="250">
        <v>-0.700631</v>
      </c>
      <c r="AM138" s="250">
        <v>-1.049625</v>
      </c>
      <c r="AN138" s="250">
        <v>-1.3628</v>
      </c>
      <c r="AO138" s="250">
        <v>-0.95834799999999998</v>
      </c>
      <c r="AP138" s="250">
        <v>-1.1325240000000001</v>
      </c>
      <c r="AQ138" s="250">
        <v>-4.9887569999999997</v>
      </c>
      <c r="AR138" s="250">
        <v>-2.5101840000000002</v>
      </c>
      <c r="AS138" s="250">
        <v>-3.3345889999999998</v>
      </c>
      <c r="AT138" s="250">
        <v>-3.87323</v>
      </c>
      <c r="AU138" s="250">
        <v>-3.6395520000000001</v>
      </c>
      <c r="AV138" s="250">
        <v>-2.9954179999999999</v>
      </c>
      <c r="AW138" s="250">
        <v>-3.3559209999999999</v>
      </c>
      <c r="AX138" s="250">
        <v>-0.56796899999999995</v>
      </c>
      <c r="AY138" s="250">
        <v>-0.68236300000000005</v>
      </c>
      <c r="AZ138" s="250">
        <v>-0.62895000000000001</v>
      </c>
      <c r="BA138" s="250">
        <v>-0.88081900000000002</v>
      </c>
      <c r="BB138" s="250">
        <v>-1.0528649999999999</v>
      </c>
      <c r="BC138" s="250">
        <v>-1.0860989999999999</v>
      </c>
      <c r="BD138" s="250">
        <v>-7.7316999999999997E-2</v>
      </c>
      <c r="BE138" s="250">
        <v>-0.4743</v>
      </c>
      <c r="BF138" s="250">
        <v>-0.31286000000000003</v>
      </c>
      <c r="BG138" s="250">
        <v>-0.27390199999999998</v>
      </c>
      <c r="BH138" s="250">
        <v>-0.36035200000000001</v>
      </c>
      <c r="BI138" s="250">
        <v>-0.53166800000000003</v>
      </c>
      <c r="BJ138" s="250">
        <v>-0.48749599999999998</v>
      </c>
      <c r="BK138" s="250">
        <v>-0.97641299999999998</v>
      </c>
      <c r="BL138" s="250">
        <v>-1.02718</v>
      </c>
      <c r="BM138" s="250">
        <v>-0.77815500000000004</v>
      </c>
      <c r="BN138" s="250">
        <v>-4.913125</v>
      </c>
      <c r="BO138" s="250">
        <v>-4.9408969999999997</v>
      </c>
      <c r="BP138" s="250">
        <v>-4.95</v>
      </c>
      <c r="BQ138" s="250">
        <v>-5.2009999999999996</v>
      </c>
      <c r="BR138" s="250">
        <v>-6.0110000000000001</v>
      </c>
      <c r="BS138" s="250">
        <v>-4.2290000000000001</v>
      </c>
      <c r="BT138" s="250">
        <v>-5.6840000000000002</v>
      </c>
      <c r="BU138" s="250">
        <v>-6.6310000000000002</v>
      </c>
      <c r="BV138" s="250">
        <v>-6.492</v>
      </c>
      <c r="BW138" s="250">
        <v>-6.7990000000000004</v>
      </c>
      <c r="BX138" s="250">
        <v>-6.4710000000000001</v>
      </c>
      <c r="BY138" s="250">
        <v>-6.5060000000000002</v>
      </c>
      <c r="BZ138" s="250">
        <v>-6.7089999999999996</v>
      </c>
      <c r="CA138" s="250">
        <v>-6.7830000000000004</v>
      </c>
      <c r="CB138" s="250">
        <v>-10.734</v>
      </c>
      <c r="CC138" s="250">
        <v>-13.202</v>
      </c>
      <c r="CD138" s="250">
        <v>-15.869</v>
      </c>
      <c r="CE138" s="250">
        <v>-16.443000000000001</v>
      </c>
      <c r="CF138" s="250">
        <v>-15.558999999999999</v>
      </c>
      <c r="CG138" s="250">
        <v>-14.679</v>
      </c>
      <c r="CH138" s="250">
        <v>-14.451000000000001</v>
      </c>
      <c r="CI138" s="250">
        <v>-21.187000000000001</v>
      </c>
      <c r="CJ138" s="250">
        <v>-23.584</v>
      </c>
      <c r="CK138" s="250">
        <v>-26.977</v>
      </c>
      <c r="CL138" s="250">
        <v>-24.521999999999998</v>
      </c>
      <c r="CM138" s="250">
        <v>-31.606999999999999</v>
      </c>
      <c r="CN138" s="250">
        <v>-91.289000000000001</v>
      </c>
      <c r="CO138" s="250">
        <v>-39.341999999999999</v>
      </c>
      <c r="CP138" s="250">
        <v>-44.395000000000003</v>
      </c>
      <c r="CQ138" s="250">
        <v>-53.677999999999997</v>
      </c>
      <c r="CR138" s="250">
        <v>-56</v>
      </c>
      <c r="CS138" s="214">
        <v>-69.957253177455371</v>
      </c>
      <c r="CT138" s="214">
        <v>-69.957253177455371</v>
      </c>
      <c r="CU138" s="214">
        <v>-69.957253177455371</v>
      </c>
      <c r="CV138" s="214">
        <v>-69.957253177455371</v>
      </c>
      <c r="CW138" s="214">
        <v>-69.957253177455371</v>
      </c>
      <c r="CX138" s="214">
        <v>-69.957253177455371</v>
      </c>
      <c r="CY138" s="214">
        <v>-69.957253177455371</v>
      </c>
      <c r="CZ138" s="214">
        <v>-69.957253177455371</v>
      </c>
      <c r="DA138" s="214">
        <v>-69.957253177455371</v>
      </c>
      <c r="DB138" s="214">
        <v>-69.957253177455371</v>
      </c>
      <c r="DC138" s="214">
        <v>-69.957253177455371</v>
      </c>
      <c r="DD138" s="214">
        <v>-69.957253177455371</v>
      </c>
      <c r="DE138" s="214">
        <v>-69.957253177455371</v>
      </c>
      <c r="DF138" s="214">
        <v>-69.957253177455371</v>
      </c>
      <c r="DG138" s="214">
        <v>-69.957253177455371</v>
      </c>
      <c r="DH138" s="214">
        <v>-69.957253177455371</v>
      </c>
      <c r="DI138" s="214">
        <v>-69.957253177455371</v>
      </c>
      <c r="DJ138" s="214">
        <v>-69.957253177455371</v>
      </c>
      <c r="DK138" s="214">
        <v>-69.957253177455371</v>
      </c>
      <c r="DL138" s="214">
        <v>-69.957253177455371</v>
      </c>
      <c r="DM138" s="214">
        <v>-69.957253177455371</v>
      </c>
      <c r="DN138" s="214">
        <v>-69.957253177455371</v>
      </c>
      <c r="DO138" s="214">
        <v>-69.957253177455371</v>
      </c>
    </row>
    <row r="139" spans="1:119" s="150" customFormat="1">
      <c r="B139" s="1318"/>
      <c r="C139" s="196" t="s">
        <v>10</v>
      </c>
      <c r="D139" s="230"/>
      <c r="E139" s="230"/>
      <c r="F139" s="231">
        <v>1.609402</v>
      </c>
      <c r="G139" s="231">
        <v>1.8223859999999998</v>
      </c>
      <c r="H139" s="231">
        <v>2.6924799999999998</v>
      </c>
      <c r="I139" s="231">
        <v>4.931216</v>
      </c>
      <c r="J139" s="231">
        <v>9.9058270000000004</v>
      </c>
      <c r="K139" s="231">
        <v>11.877376</v>
      </c>
      <c r="L139" s="231">
        <v>10.668592</v>
      </c>
      <c r="M139" s="231">
        <v>15.335853999999999</v>
      </c>
      <c r="N139" s="231">
        <v>20.560000000000002</v>
      </c>
      <c r="O139" s="214">
        <v>35.442</v>
      </c>
      <c r="P139" s="214">
        <v>45.900999999999996</v>
      </c>
      <c r="Q139" s="214">
        <v>42.037999999999997</v>
      </c>
      <c r="R139" s="214">
        <v>113.523</v>
      </c>
      <c r="S139" s="214">
        <v>102.767</v>
      </c>
      <c r="T139" s="214">
        <v>137.96199999999999</v>
      </c>
      <c r="U139" s="1661">
        <v>154.98691900234854</v>
      </c>
      <c r="V139" s="1661">
        <v>172.74303404628847</v>
      </c>
      <c r="W139" s="1661">
        <v>221.75082075723128</v>
      </c>
      <c r="X139" s="1661">
        <v>332.17580782141164</v>
      </c>
      <c r="Y139" s="1661">
        <v>502.05738197678579</v>
      </c>
      <c r="Z139" s="1661">
        <v>763.1772166675911</v>
      </c>
      <c r="AA139" s="209"/>
      <c r="AB139" s="249"/>
      <c r="AC139" s="249"/>
      <c r="AD139" s="249"/>
      <c r="AE139" s="249"/>
      <c r="AF139" s="249"/>
      <c r="AG139" s="249"/>
      <c r="AH139" s="249"/>
      <c r="AI139" s="249"/>
      <c r="AJ139" s="250">
        <v>9.7715999999999997E-2</v>
      </c>
      <c r="AK139" s="250">
        <v>0.42152200000000001</v>
      </c>
      <c r="AL139" s="250">
        <v>0.352968</v>
      </c>
      <c r="AM139" s="250">
        <v>0.73719599999999996</v>
      </c>
      <c r="AN139" s="250">
        <v>0.74935399999999996</v>
      </c>
      <c r="AO139" s="250">
        <v>0.27057599999999998</v>
      </c>
      <c r="AP139" s="250">
        <v>0.33013900000000002</v>
      </c>
      <c r="AQ139" s="250">
        <v>0.47231699999999999</v>
      </c>
      <c r="AR139" s="250">
        <v>0.92966300000000002</v>
      </c>
      <c r="AS139" s="250">
        <v>0.60217399999999999</v>
      </c>
      <c r="AT139" s="250">
        <v>0.58034300000000005</v>
      </c>
      <c r="AU139" s="250">
        <v>0.58030000000000004</v>
      </c>
      <c r="AV139" s="250">
        <v>0.79414200000000001</v>
      </c>
      <c r="AW139" s="250">
        <v>0.91738799999999998</v>
      </c>
      <c r="AX139" s="250">
        <v>1.361899</v>
      </c>
      <c r="AY139" s="250">
        <v>1.8577870000000001</v>
      </c>
      <c r="AZ139" s="250">
        <v>1.8737680000000001</v>
      </c>
      <c r="BA139" s="250">
        <v>2.249898</v>
      </c>
      <c r="BB139" s="250">
        <v>2.9135960000000001</v>
      </c>
      <c r="BC139" s="250">
        <v>2.8685649999999998</v>
      </c>
      <c r="BD139" s="250">
        <v>3.0885600000000002</v>
      </c>
      <c r="BE139" s="250">
        <v>2.9823029999999999</v>
      </c>
      <c r="BF139" s="250">
        <v>2.925913</v>
      </c>
      <c r="BG139" s="250">
        <v>2.8805999999999998</v>
      </c>
      <c r="BH139" s="250">
        <v>3.3940060000000001</v>
      </c>
      <c r="BI139" s="250">
        <v>2.2023139999999999</v>
      </c>
      <c r="BJ139" s="250">
        <v>2.7767909999999998</v>
      </c>
      <c r="BK139" s="250">
        <v>2.2954810000000001</v>
      </c>
      <c r="BL139" s="250">
        <v>3.0356299999999998</v>
      </c>
      <c r="BM139" s="250">
        <v>3.5729169999999999</v>
      </c>
      <c r="BN139" s="250">
        <v>4.3609010000000001</v>
      </c>
      <c r="BO139" s="250">
        <v>4.3664059999999996</v>
      </c>
      <c r="BP139" s="250">
        <v>4.3079999999999998</v>
      </c>
      <c r="BQ139" s="250">
        <v>4.6829999999999998</v>
      </c>
      <c r="BR139" s="250">
        <v>5.7770000000000001</v>
      </c>
      <c r="BS139" s="250">
        <v>5.7919999999999998</v>
      </c>
      <c r="BT139" s="250">
        <v>7.2510000000000003</v>
      </c>
      <c r="BU139" s="250">
        <v>8.0489999999999995</v>
      </c>
      <c r="BV139" s="250">
        <v>9.8919999999999995</v>
      </c>
      <c r="BW139" s="250">
        <v>10.25</v>
      </c>
      <c r="BX139" s="250">
        <v>12.157</v>
      </c>
      <c r="BY139" s="250">
        <v>10.663</v>
      </c>
      <c r="BZ139" s="250">
        <v>14.2</v>
      </c>
      <c r="CA139" s="250">
        <v>8.8810000000000002</v>
      </c>
      <c r="CB139" s="250">
        <v>9.1950000000000003</v>
      </c>
      <c r="CC139" s="250">
        <v>9.9149999999999991</v>
      </c>
      <c r="CD139" s="250">
        <v>8.6359999999999992</v>
      </c>
      <c r="CE139" s="250">
        <v>14.292</v>
      </c>
      <c r="CF139" s="250">
        <v>24.443999999999999</v>
      </c>
      <c r="CG139" s="250">
        <v>33.683999999999997</v>
      </c>
      <c r="CH139" s="250">
        <v>28.462</v>
      </c>
      <c r="CI139" s="250">
        <v>26.933</v>
      </c>
      <c r="CJ139" s="250">
        <v>36.783999999999999</v>
      </c>
      <c r="CK139" s="250">
        <v>18.782</v>
      </c>
      <c r="CL139" s="250">
        <v>24.553000000000001</v>
      </c>
      <c r="CM139" s="250">
        <v>22.648</v>
      </c>
      <c r="CN139" s="250">
        <v>25.071000000000002</v>
      </c>
      <c r="CO139" s="250">
        <v>24.164999999999999</v>
      </c>
      <c r="CP139" s="250">
        <v>35.351999999999997</v>
      </c>
      <c r="CQ139" s="250">
        <v>53.374000000000002</v>
      </c>
      <c r="CR139" s="250">
        <v>31</v>
      </c>
      <c r="CS139" s="214">
        <v>41.591901971616956</v>
      </c>
      <c r="CT139" s="214">
        <v>40.407142393295715</v>
      </c>
      <c r="CU139" s="214">
        <v>41.987874637435894</v>
      </c>
      <c r="CV139" s="214">
        <v>41.639375135469614</v>
      </c>
      <c r="CW139" s="214">
        <v>40.122239315625869</v>
      </c>
      <c r="CX139" s="214">
        <v>42.40205696290186</v>
      </c>
      <c r="CY139" s="214">
        <v>48.579362632291108</v>
      </c>
      <c r="CZ139" s="214">
        <v>50.43174019888928</v>
      </c>
      <c r="DA139" s="214">
        <v>49.32579837048177</v>
      </c>
      <c r="DB139" s="214">
        <v>54.485400200577466</v>
      </c>
      <c r="DC139" s="214">
        <v>67.507881987282744</v>
      </c>
      <c r="DD139" s="214">
        <v>74.29782366841458</v>
      </c>
      <c r="DE139" s="214">
        <v>74.124178877985599</v>
      </c>
      <c r="DF139" s="214">
        <v>82.321021664064517</v>
      </c>
      <c r="DG139" s="214">
        <v>101.43278361094697</v>
      </c>
      <c r="DH139" s="214">
        <v>112.94940538162733</v>
      </c>
      <c r="DI139" s="214">
        <v>114.66283605821961</v>
      </c>
      <c r="DJ139" s="214">
        <v>125.59439392246767</v>
      </c>
      <c r="DK139" s="214">
        <v>148.85074661447121</v>
      </c>
      <c r="DL139" s="214">
        <v>168.29922404653882</v>
      </c>
      <c r="DM139" s="214">
        <v>178.99015134593498</v>
      </c>
      <c r="DN139" s="214">
        <v>195.20720413351773</v>
      </c>
      <c r="DO139" s="214">
        <v>220.68063714159953</v>
      </c>
    </row>
    <row r="140" spans="1:119" s="182" customFormat="1">
      <c r="B140" s="1323"/>
      <c r="C140" s="313" t="s">
        <v>93</v>
      </c>
      <c r="D140" s="207"/>
      <c r="E140" s="207"/>
      <c r="F140" s="208">
        <v>-1.1284979999999998</v>
      </c>
      <c r="G140" s="208">
        <v>-6.6200430000000008</v>
      </c>
      <c r="H140" s="208">
        <v>-10.665075</v>
      </c>
      <c r="I140" s="208">
        <v>-2.6704549999999996</v>
      </c>
      <c r="J140" s="208">
        <v>6.2570940000000004</v>
      </c>
      <c r="K140" s="208">
        <v>10.738996999999999</v>
      </c>
      <c r="L140" s="208">
        <v>8.3126630000000006</v>
      </c>
      <c r="M140" s="208">
        <v>3.6764969999999995</v>
      </c>
      <c r="N140" s="208">
        <v>0.16900000000000404</v>
      </c>
      <c r="O140" s="208">
        <v>9.8359999999999985</v>
      </c>
      <c r="P140" s="208">
        <v>19.431999999999995</v>
      </c>
      <c r="Q140" s="208">
        <v>-14.210000000000008</v>
      </c>
      <c r="R140" s="208">
        <v>47.646999999999991</v>
      </c>
      <c r="S140" s="208">
        <v>-3.9230000000000018</v>
      </c>
      <c r="T140" s="208">
        <v>-90.742000000000019</v>
      </c>
      <c r="U140" s="1658">
        <v>-110.88484053001758</v>
      </c>
      <c r="V140" s="1658">
        <v>-107.08597866353301</v>
      </c>
      <c r="W140" s="1658">
        <v>-58.078191952590203</v>
      </c>
      <c r="X140" s="1658">
        <v>52.346795111590154</v>
      </c>
      <c r="Y140" s="1658">
        <v>222.22836926696431</v>
      </c>
      <c r="Z140" s="1658">
        <v>483.34820395776961</v>
      </c>
      <c r="AB140" s="180"/>
      <c r="AC140" s="180"/>
      <c r="AD140" s="180"/>
      <c r="AE140" s="180"/>
      <c r="AF140" s="180"/>
      <c r="AG140" s="180"/>
      <c r="AH140" s="180"/>
      <c r="AI140" s="180"/>
      <c r="AJ140" s="208">
        <v>-0.43814500000000001</v>
      </c>
      <c r="AK140" s="208">
        <v>-3.0260999999999982E-2</v>
      </c>
      <c r="AL140" s="208">
        <v>-0.347663</v>
      </c>
      <c r="AM140" s="208">
        <v>-0.31242900000000007</v>
      </c>
      <c r="AN140" s="208">
        <v>-0.61344600000000005</v>
      </c>
      <c r="AO140" s="208">
        <v>-0.68777200000000005</v>
      </c>
      <c r="AP140" s="208">
        <v>-0.80238500000000013</v>
      </c>
      <c r="AQ140" s="208">
        <v>-4.5164399999999993</v>
      </c>
      <c r="AR140" s="208">
        <v>-1.5805210000000001</v>
      </c>
      <c r="AS140" s="208">
        <v>-2.7324149999999996</v>
      </c>
      <c r="AT140" s="208">
        <v>-3.2928869999999999</v>
      </c>
      <c r="AU140" s="208">
        <v>-3.0592519999999999</v>
      </c>
      <c r="AV140" s="208">
        <v>-2.201276</v>
      </c>
      <c r="AW140" s="208">
        <v>-2.4385330000000001</v>
      </c>
      <c r="AX140" s="208">
        <v>0.79393000000000002</v>
      </c>
      <c r="AY140" s="208">
        <v>1.175424</v>
      </c>
      <c r="AZ140" s="208">
        <v>1.244818</v>
      </c>
      <c r="BA140" s="208">
        <v>1.3690789999999999</v>
      </c>
      <c r="BB140" s="208">
        <v>1.8607310000000001</v>
      </c>
      <c r="BC140" s="208">
        <v>1.7824659999999999</v>
      </c>
      <c r="BD140" s="208">
        <v>3.0112430000000003</v>
      </c>
      <c r="BE140" s="208">
        <v>2.508003</v>
      </c>
      <c r="BF140" s="208">
        <v>2.6130529999999998</v>
      </c>
      <c r="BG140" s="208">
        <v>2.6066979999999997</v>
      </c>
      <c r="BH140" s="208">
        <v>3.0336540000000003</v>
      </c>
      <c r="BI140" s="208">
        <v>1.6706459999999999</v>
      </c>
      <c r="BJ140" s="208">
        <v>2.2892949999999996</v>
      </c>
      <c r="BK140" s="208">
        <v>1.3190680000000001</v>
      </c>
      <c r="BL140" s="208">
        <v>2.0084499999999998</v>
      </c>
      <c r="BM140" s="208">
        <v>2.794762</v>
      </c>
      <c r="BN140" s="208">
        <v>-0.55222399999999983</v>
      </c>
      <c r="BO140" s="208">
        <v>-0.57449100000000008</v>
      </c>
      <c r="BP140" s="208">
        <v>-0.64200000000000035</v>
      </c>
      <c r="BQ140" s="208">
        <v>-0.51799999999999979</v>
      </c>
      <c r="BR140" s="208">
        <v>-0.23399999999999999</v>
      </c>
      <c r="BS140" s="208">
        <v>1.5629999999999997</v>
      </c>
      <c r="BT140" s="208">
        <v>1.5670000000000002</v>
      </c>
      <c r="BU140" s="208">
        <v>1.4179999999999993</v>
      </c>
      <c r="BV140" s="208">
        <v>3.3999999999999995</v>
      </c>
      <c r="BW140" s="208">
        <v>3.4509999999999996</v>
      </c>
      <c r="BX140" s="208">
        <v>5.6859999999999999</v>
      </c>
      <c r="BY140" s="208">
        <v>4.157</v>
      </c>
      <c r="BZ140" s="208">
        <v>7.4909999999999997</v>
      </c>
      <c r="CA140" s="208">
        <v>2.0979999999999999</v>
      </c>
      <c r="CB140" s="208">
        <v>-1.5389999999999997</v>
      </c>
      <c r="CC140" s="208">
        <v>-3.2870000000000008</v>
      </c>
      <c r="CD140" s="208">
        <v>-7.2330000000000005</v>
      </c>
      <c r="CE140" s="208">
        <v>-2.1510000000000016</v>
      </c>
      <c r="CF140" s="208">
        <v>8.8849999999999998</v>
      </c>
      <c r="CG140" s="208">
        <v>19.004999999999995</v>
      </c>
      <c r="CH140" s="208">
        <v>14.010999999999999</v>
      </c>
      <c r="CI140" s="208">
        <v>5.7459999999999987</v>
      </c>
      <c r="CJ140" s="208">
        <v>13.2</v>
      </c>
      <c r="CK140" s="208">
        <v>-8.1950000000000003</v>
      </c>
      <c r="CL140" s="208">
        <v>3.1000000000002359E-2</v>
      </c>
      <c r="CM140" s="208">
        <v>-8.9589999999999996</v>
      </c>
      <c r="CN140" s="208">
        <v>-66.218000000000004</v>
      </c>
      <c r="CO140" s="208">
        <v>-15.177</v>
      </c>
      <c r="CP140" s="208">
        <v>-9.0430000000000064</v>
      </c>
      <c r="CQ140" s="208">
        <v>-0.30399999999999494</v>
      </c>
      <c r="CR140" s="208">
        <v>-25</v>
      </c>
      <c r="CS140" s="208">
        <v>-28.365351205838415</v>
      </c>
      <c r="CT140" s="208">
        <v>-29.550110784159656</v>
      </c>
      <c r="CU140" s="208">
        <v>-27.969378540019477</v>
      </c>
      <c r="CV140" s="208">
        <v>-28.317878041985757</v>
      </c>
      <c r="CW140" s="208">
        <v>-29.835013861829502</v>
      </c>
      <c r="CX140" s="208">
        <v>-27.555196214553511</v>
      </c>
      <c r="CY140" s="208">
        <v>-21.377890545164263</v>
      </c>
      <c r="CZ140" s="208">
        <v>-19.525512978566091</v>
      </c>
      <c r="DA140" s="208">
        <v>-20.631454806973601</v>
      </c>
      <c r="DB140" s="208">
        <v>-15.471852976877905</v>
      </c>
      <c r="DC140" s="208">
        <v>-2.4493711901726272</v>
      </c>
      <c r="DD140" s="208">
        <v>4.3405704909592089</v>
      </c>
      <c r="DE140" s="208">
        <v>4.1669257005302285</v>
      </c>
      <c r="DF140" s="208">
        <v>12.363768486609146</v>
      </c>
      <c r="DG140" s="208">
        <v>31.475530433491599</v>
      </c>
      <c r="DH140" s="208">
        <v>42.992152204171958</v>
      </c>
      <c r="DI140" s="208">
        <v>44.70558288076424</v>
      </c>
      <c r="DJ140" s="208">
        <v>55.637140745012303</v>
      </c>
      <c r="DK140" s="208">
        <v>78.893493437015835</v>
      </c>
      <c r="DL140" s="208">
        <v>98.341970869083454</v>
      </c>
      <c r="DM140" s="208">
        <v>109.0328981684796</v>
      </c>
      <c r="DN140" s="208">
        <v>125.24995095606236</v>
      </c>
      <c r="DO140" s="208">
        <v>150.72338396414415</v>
      </c>
    </row>
    <row r="141" spans="1:119" s="150" customFormat="1">
      <c r="B141" s="1318"/>
      <c r="C141" s="159" t="s">
        <v>170</v>
      </c>
      <c r="D141" s="287"/>
      <c r="E141" s="287"/>
      <c r="F141" s="285">
        <v>-4.9347442864327386E-2</v>
      </c>
      <c r="G141" s="285">
        <v>-0.16201926479757373</v>
      </c>
      <c r="H141" s="285">
        <v>-0.17796638466410131</v>
      </c>
      <c r="I141" s="285">
        <v>-3.3582091053781397E-2</v>
      </c>
      <c r="J141" s="285">
        <v>5.8459461463816489E-2</v>
      </c>
      <c r="K141" s="285">
        <v>7.7449605905874866E-2</v>
      </c>
      <c r="L141" s="285">
        <v>5.0252705548079479E-2</v>
      </c>
      <c r="M141" s="285">
        <v>1.9669516121055469E-2</v>
      </c>
      <c r="N141" s="285">
        <v>9.7638195599928431E-4</v>
      </c>
      <c r="O141" s="285">
        <v>4.3951330023727281E-2</v>
      </c>
      <c r="P141" s="285">
        <v>0.10459289401303638</v>
      </c>
      <c r="Q141" s="285">
        <v>0.6068759342301927</v>
      </c>
      <c r="R141" s="285">
        <v>-0.59677358750516762</v>
      </c>
      <c r="S141" s="285">
        <v>-1.5106822137675027E-2</v>
      </c>
      <c r="T141" s="285">
        <v>-0.15259860925426122</v>
      </c>
      <c r="U141" s="1668">
        <v>-0.11110680634870512</v>
      </c>
      <c r="V141" s="1668">
        <v>-4.6337386961507E-2</v>
      </c>
      <c r="W141" s="1668">
        <v>-1.4872463263308502E-2</v>
      </c>
      <c r="X141" s="1668">
        <v>9.450983337056032E-3</v>
      </c>
      <c r="Y141" s="1668">
        <v>3.2043522253787225E-2</v>
      </c>
      <c r="Z141" s="1668">
        <v>7.7377396429196915E-2</v>
      </c>
      <c r="AB141" s="285"/>
      <c r="AC141" s="285"/>
      <c r="AD141" s="285"/>
      <c r="AE141" s="285"/>
      <c r="AF141" s="285"/>
      <c r="AG141" s="285"/>
      <c r="AH141" s="285"/>
      <c r="AI141" s="285"/>
      <c r="AJ141" s="285">
        <v>-0.12372014615606081</v>
      </c>
      <c r="AK141" s="285">
        <v>-5.6357853466228623E-3</v>
      </c>
      <c r="AL141" s="285">
        <v>-5.0648440417065919E-2</v>
      </c>
      <c r="AM141" s="285">
        <v>-3.8127265884438745E-2</v>
      </c>
      <c r="AN141" s="285">
        <v>-8.461730300985483E-2</v>
      </c>
      <c r="AO141" s="285">
        <v>-7.6750656893188149E-2</v>
      </c>
      <c r="AP141" s="285">
        <v>-6.3524629911048833E-2</v>
      </c>
      <c r="AQ141" s="285">
        <v>-0.3758142646561396</v>
      </c>
      <c r="AR141" s="285">
        <v>-0.20469348344904625</v>
      </c>
      <c r="AS141" s="285">
        <v>-0.2038946165221788</v>
      </c>
      <c r="AT141" s="285">
        <v>-0.16467526778152591</v>
      </c>
      <c r="AU141" s="285">
        <v>-0.16265084556798654</v>
      </c>
      <c r="AV141" s="285">
        <v>-0.13380690540636733</v>
      </c>
      <c r="AW141" s="285">
        <v>-0.12159198629651675</v>
      </c>
      <c r="AX141" s="285">
        <v>3.8321692052842839E-2</v>
      </c>
      <c r="AY141" s="285">
        <v>5.2717830323005137E-2</v>
      </c>
      <c r="AZ141" s="285">
        <v>5.9774889905685427E-2</v>
      </c>
      <c r="BA141" s="285">
        <v>5.8718310293480694E-2</v>
      </c>
      <c r="BB141" s="285">
        <v>5.8317153024518419E-2</v>
      </c>
      <c r="BC141" s="285">
        <v>5.7527113594456489E-2</v>
      </c>
      <c r="BD141" s="285">
        <v>0.11178392600389904</v>
      </c>
      <c r="BE141" s="285">
        <v>7.3817406388500359E-2</v>
      </c>
      <c r="BF141" s="285">
        <v>7.2447103735549745E-2</v>
      </c>
      <c r="BG141" s="285">
        <v>6.2547335846650245E-2</v>
      </c>
      <c r="BH141" s="285">
        <v>9.7255807104798808E-2</v>
      </c>
      <c r="BI141" s="285">
        <v>4.3638208412758325E-2</v>
      </c>
      <c r="BJ141" s="285">
        <v>5.6475001462264904E-2</v>
      </c>
      <c r="BK141" s="285">
        <v>2.3808065265751285E-2</v>
      </c>
      <c r="BL141" s="285">
        <v>5.3529850477557595E-2</v>
      </c>
      <c r="BM141" s="285">
        <v>5.8655488699860571E-2</v>
      </c>
      <c r="BN141" s="285">
        <v>-1.0638293158697725E-2</v>
      </c>
      <c r="BO141" s="285">
        <v>-1.1527373647320767E-2</v>
      </c>
      <c r="BP141" s="285">
        <v>-1.3702723469649115E-2</v>
      </c>
      <c r="BQ141" s="285">
        <v>-1.2781917781177514E-2</v>
      </c>
      <c r="BR141" s="285">
        <v>-5.1129659572608501E-3</v>
      </c>
      <c r="BS141" s="285">
        <v>3.9129781694372125E-2</v>
      </c>
      <c r="BT141" s="285">
        <v>4.2649900655942964E-2</v>
      </c>
      <c r="BU141" s="285">
        <v>2.6840810145750515E-2</v>
      </c>
      <c r="BV141" s="285">
        <v>5.5529242679122598E-2</v>
      </c>
      <c r="BW141" s="285">
        <v>4.7278506158124761E-2</v>
      </c>
      <c r="BX141" s="285">
        <v>7.8626049200049786E-2</v>
      </c>
      <c r="BY141" s="285">
        <v>9.6804992780960344E-2</v>
      </c>
      <c r="BZ141" s="285">
        <v>0.19501718213058417</v>
      </c>
      <c r="CA141" s="285">
        <v>6.5325694357952477E-2</v>
      </c>
      <c r="CB141" s="285">
        <v>8.4011135979038101E-2</v>
      </c>
      <c r="CC141" s="285">
        <v>0.19713326136499937</v>
      </c>
      <c r="CD141" s="285">
        <v>-14.553319919517524</v>
      </c>
      <c r="CE141" s="285">
        <v>-0.19411605450771585</v>
      </c>
      <c r="CF141" s="285">
        <v>0.34393992180544247</v>
      </c>
      <c r="CG141" s="285">
        <v>3.9651575213853532</v>
      </c>
      <c r="CH141" s="285">
        <v>-0.22460004488474233</v>
      </c>
      <c r="CI141" s="285">
        <v>-0.1194967245502755</v>
      </c>
      <c r="CJ141" s="285">
        <v>-1.6208251473477486</v>
      </c>
      <c r="CK141" s="285">
        <v>-5.4966798578040099E-2</v>
      </c>
      <c r="CL141" s="285">
        <v>2.7850648650593269E-4</v>
      </c>
      <c r="CM141" s="285">
        <v>-1.2057873485868251</v>
      </c>
      <c r="CN141" s="314">
        <v>-0.13129351694259642</v>
      </c>
      <c r="CO141" s="285">
        <v>-7.1497215862517352E-2</v>
      </c>
      <c r="CP141" s="285">
        <v>-5.561021806240548E-2</v>
      </c>
      <c r="CQ141" s="285">
        <v>-3.3592273777030709E-3</v>
      </c>
      <c r="CR141" s="285">
        <v>-0.11210762331838565</v>
      </c>
      <c r="CS141" s="285">
        <v>-0.10863423889961464</v>
      </c>
      <c r="CT141" s="285">
        <v>-9.7148230152898987E-2</v>
      </c>
      <c r="CU141" s="285">
        <v>-0.13336662231992835</v>
      </c>
      <c r="CV141" s="285">
        <v>-6.0561926198064595E-2</v>
      </c>
      <c r="CW141" s="285">
        <v>-4.9893144840670138E-2</v>
      </c>
      <c r="CX141" s="285">
        <v>-3.9522392013577011E-2</v>
      </c>
      <c r="CY141" s="285">
        <v>-3.8993841782482018E-2</v>
      </c>
      <c r="CZ141" s="285">
        <v>-2.4841588844672319E-2</v>
      </c>
      <c r="DA141" s="285">
        <v>-2.0697479587057477E-2</v>
      </c>
      <c r="DB141" s="285">
        <v>-1.3468781161165176E-2</v>
      </c>
      <c r="DC141" s="285">
        <v>-2.5159129604018829E-3</v>
      </c>
      <c r="DD141" s="285">
        <v>3.8412493562762001E-3</v>
      </c>
      <c r="DE141" s="285">
        <v>2.9050588874833718E-3</v>
      </c>
      <c r="DF141" s="285">
        <v>7.5121075387801807E-3</v>
      </c>
      <c r="DG141" s="285">
        <v>2.3691400314766634E-2</v>
      </c>
      <c r="DH141" s="285">
        <v>2.9866015280423843E-2</v>
      </c>
      <c r="DI141" s="285">
        <v>2.4721550617521182E-2</v>
      </c>
      <c r="DJ141" s="285">
        <v>2.7671503217557E-2</v>
      </c>
      <c r="DK141" s="285">
        <v>4.7052583846402048E-2</v>
      </c>
      <c r="DL141" s="285">
        <v>6.800519507598439E-2</v>
      </c>
      <c r="DM141" s="285">
        <v>6.7656925239115304E-2</v>
      </c>
      <c r="DN141" s="285">
        <v>7.2188913860255374E-2</v>
      </c>
      <c r="DO141" s="285">
        <v>0.10366460682926454</v>
      </c>
    </row>
    <row r="142" spans="1:119" s="221" customFormat="1">
      <c r="B142" s="1325"/>
      <c r="C142" s="309"/>
      <c r="D142" s="310"/>
      <c r="E142" s="310"/>
      <c r="F142" s="311"/>
      <c r="G142" s="311"/>
      <c r="H142" s="311"/>
      <c r="I142" s="311"/>
      <c r="J142" s="311"/>
      <c r="K142" s="311"/>
      <c r="L142" s="311"/>
      <c r="M142" s="311"/>
      <c r="N142" s="311"/>
      <c r="O142" s="311"/>
      <c r="P142" s="311"/>
      <c r="Q142" s="311"/>
      <c r="R142" s="311"/>
      <c r="S142" s="311"/>
      <c r="T142" s="311"/>
      <c r="U142" s="1667"/>
      <c r="V142" s="1667"/>
      <c r="W142" s="1667"/>
      <c r="X142" s="1667"/>
      <c r="Y142" s="1667"/>
      <c r="Z142" s="1667"/>
      <c r="AB142" s="311"/>
      <c r="AC142" s="311"/>
      <c r="AD142" s="311"/>
      <c r="AE142" s="311"/>
      <c r="AF142" s="311"/>
      <c r="AG142" s="311"/>
      <c r="AH142" s="311"/>
      <c r="AI142" s="311"/>
      <c r="AJ142" s="311"/>
      <c r="AK142" s="311"/>
      <c r="AL142" s="311"/>
      <c r="AM142" s="311"/>
      <c r="AN142" s="311"/>
      <c r="AO142" s="311"/>
      <c r="AP142" s="311"/>
      <c r="AQ142" s="311"/>
      <c r="AR142" s="311"/>
      <c r="AS142" s="311"/>
      <c r="AT142" s="311"/>
      <c r="AU142" s="311"/>
      <c r="AV142" s="311"/>
      <c r="AW142" s="311"/>
      <c r="AX142" s="311"/>
      <c r="AY142" s="311"/>
      <c r="AZ142" s="311"/>
      <c r="BA142" s="311"/>
      <c r="BB142" s="311"/>
      <c r="BC142" s="311"/>
      <c r="BD142" s="311"/>
      <c r="BE142" s="311"/>
      <c r="BF142" s="311"/>
      <c r="BG142" s="311"/>
      <c r="BH142" s="311"/>
      <c r="BI142" s="311"/>
      <c r="BJ142" s="311"/>
      <c r="BK142" s="311"/>
      <c r="BL142" s="311"/>
      <c r="BM142" s="311"/>
      <c r="BN142" s="311"/>
      <c r="BO142" s="311"/>
      <c r="BP142" s="311"/>
      <c r="BQ142" s="311"/>
      <c r="BR142" s="311"/>
      <c r="BS142" s="311"/>
      <c r="BT142" s="311"/>
      <c r="BU142" s="311"/>
      <c r="BV142" s="311"/>
      <c r="BW142" s="311"/>
      <c r="BX142" s="311"/>
      <c r="BY142" s="311"/>
      <c r="BZ142" s="311"/>
      <c r="CA142" s="311"/>
      <c r="CB142" s="311"/>
      <c r="CC142" s="311"/>
      <c r="CD142" s="311"/>
      <c r="CE142" s="311"/>
      <c r="CF142" s="311"/>
      <c r="CG142" s="311"/>
      <c r="CH142" s="311"/>
      <c r="CI142" s="311"/>
      <c r="CJ142" s="311"/>
      <c r="CK142" s="311"/>
      <c r="CL142" s="315"/>
      <c r="CM142" s="311"/>
      <c r="CN142" s="311"/>
      <c r="CO142" s="311"/>
      <c r="CP142" s="311"/>
      <c r="CQ142" s="311"/>
      <c r="CR142" s="311"/>
      <c r="CS142" s="311"/>
      <c r="CT142" s="311"/>
      <c r="CU142" s="311"/>
      <c r="CV142" s="311"/>
      <c r="CW142" s="311"/>
      <c r="CX142" s="311"/>
      <c r="CY142" s="311"/>
      <c r="CZ142" s="311"/>
      <c r="DA142" s="311"/>
      <c r="DB142" s="311"/>
      <c r="DC142" s="311"/>
      <c r="DD142" s="311"/>
      <c r="DE142" s="311"/>
      <c r="DF142" s="311"/>
      <c r="DG142" s="311"/>
      <c r="DH142" s="311"/>
      <c r="DI142" s="311"/>
      <c r="DJ142" s="311"/>
      <c r="DK142" s="311"/>
      <c r="DL142" s="311"/>
      <c r="DM142" s="311"/>
      <c r="DN142" s="311"/>
      <c r="DO142" s="311"/>
    </row>
    <row r="143" spans="1:119" s="150" customFormat="1">
      <c r="B143" s="1318"/>
      <c r="C143" s="225" t="s">
        <v>91</v>
      </c>
      <c r="D143" s="230"/>
      <c r="E143" s="230"/>
      <c r="F143" s="231">
        <v>-3.1065149999999999</v>
      </c>
      <c r="G143" s="231">
        <v>-1.5311440000000003</v>
      </c>
      <c r="H143" s="231">
        <v>-2.6558440000000019</v>
      </c>
      <c r="I143" s="231">
        <v>-6.244700000000003E-2</v>
      </c>
      <c r="J143" s="231">
        <v>2.3530040000000003</v>
      </c>
      <c r="K143" s="231">
        <v>1.1595000000000022E-2</v>
      </c>
      <c r="L143" s="231">
        <v>1.2584730000000002</v>
      </c>
      <c r="M143" s="231">
        <v>-2.3515389999999989</v>
      </c>
      <c r="N143" s="231">
        <v>11.123999999999999</v>
      </c>
      <c r="O143" s="214">
        <v>-5.5640000000000001</v>
      </c>
      <c r="P143" s="214">
        <v>-21.632000000000001</v>
      </c>
      <c r="Q143" s="214">
        <v>18.240000000000002</v>
      </c>
      <c r="R143" s="214">
        <v>-1.732</v>
      </c>
      <c r="S143" s="214">
        <v>-42.454000000000001</v>
      </c>
      <c r="T143" s="214">
        <v>-109.333</v>
      </c>
      <c r="U143" s="1661">
        <v>-3</v>
      </c>
      <c r="V143" s="1661">
        <v>0</v>
      </c>
      <c r="W143" s="1661">
        <v>0</v>
      </c>
      <c r="X143" s="1661">
        <v>0</v>
      </c>
      <c r="Y143" s="1661">
        <v>0</v>
      </c>
      <c r="Z143" s="1661">
        <v>0</v>
      </c>
      <c r="AA143" s="209"/>
      <c r="AB143" s="249"/>
      <c r="AC143" s="249"/>
      <c r="AD143" s="249"/>
      <c r="AE143" s="249"/>
      <c r="AF143" s="249"/>
      <c r="AG143" s="249"/>
      <c r="AH143" s="249"/>
      <c r="AI143" s="249"/>
      <c r="AJ143" s="250">
        <v>-0.40477400000000002</v>
      </c>
      <c r="AK143" s="250">
        <v>-0.59939799999999999</v>
      </c>
      <c r="AL143" s="250">
        <v>-0.80234799999999995</v>
      </c>
      <c r="AM143" s="250">
        <v>-1.299995</v>
      </c>
      <c r="AN143" s="250">
        <v>-0.98871500000000001</v>
      </c>
      <c r="AO143" s="250">
        <v>-2.052638</v>
      </c>
      <c r="AP143" s="250">
        <v>-2.648584</v>
      </c>
      <c r="AQ143" s="250">
        <v>4.1587930000000002</v>
      </c>
      <c r="AR143" s="250">
        <v>1.8781179999999984</v>
      </c>
      <c r="AS143" s="250">
        <v>-1.3462730000000001</v>
      </c>
      <c r="AT143" s="250">
        <v>-3.299938</v>
      </c>
      <c r="AU143" s="250">
        <v>0.112249</v>
      </c>
      <c r="AV143" s="250">
        <v>0.39697199999999999</v>
      </c>
      <c r="AW143" s="250">
        <v>-3.5478000000000003E-2</v>
      </c>
      <c r="AX143" s="250">
        <v>-0.35421900000000001</v>
      </c>
      <c r="AY143" s="250">
        <v>-6.9722000000000006E-2</v>
      </c>
      <c r="AZ143" s="250">
        <v>-0.50065499999999996</v>
      </c>
      <c r="BA143" s="250">
        <v>-0.70271399999999995</v>
      </c>
      <c r="BB143" s="250">
        <v>3.2841900000000002</v>
      </c>
      <c r="BC143" s="250">
        <v>0.27218300000000001</v>
      </c>
      <c r="BD143" s="250">
        <v>-1.032978</v>
      </c>
      <c r="BE143" s="250">
        <v>0.74900800000000001</v>
      </c>
      <c r="BF143" s="250">
        <v>-0.19352900000000001</v>
      </c>
      <c r="BG143" s="250">
        <v>0.48909399999999997</v>
      </c>
      <c r="BH143" s="250">
        <v>-6.249714</v>
      </c>
      <c r="BI143" s="250">
        <v>3.6008659999999999</v>
      </c>
      <c r="BJ143" s="250">
        <v>1.5755920000000001</v>
      </c>
      <c r="BK143" s="250">
        <v>2.3317290000000002</v>
      </c>
      <c r="BL143" s="250">
        <v>3.0934710000000001</v>
      </c>
      <c r="BM143" s="250">
        <v>-15.964572</v>
      </c>
      <c r="BN143" s="250">
        <v>5.2200800000000003</v>
      </c>
      <c r="BO143" s="250">
        <v>5.2994820000000002</v>
      </c>
      <c r="BP143" s="250">
        <v>-8.57</v>
      </c>
      <c r="BQ143" s="250">
        <v>-0.64800000000000002</v>
      </c>
      <c r="BR143" s="250">
        <v>2.57</v>
      </c>
      <c r="BS143" s="250">
        <v>17.771999999999998</v>
      </c>
      <c r="BT143" s="250">
        <v>5.1470000000000002</v>
      </c>
      <c r="BU143" s="250">
        <v>-5.3869999999999996</v>
      </c>
      <c r="BV143" s="250">
        <v>-4.8230000000000004</v>
      </c>
      <c r="BW143" s="250">
        <v>-0.501</v>
      </c>
      <c r="BX143" s="250">
        <v>0.66300000000000003</v>
      </c>
      <c r="BY143" s="250">
        <v>-21.76</v>
      </c>
      <c r="BZ143" s="250">
        <v>1.6220000000000001</v>
      </c>
      <c r="CA143" s="250">
        <v>-2.157</v>
      </c>
      <c r="CB143" s="250">
        <v>5.601</v>
      </c>
      <c r="CC143" s="250">
        <v>12.577</v>
      </c>
      <c r="CD143" s="250">
        <v>3.9239999999999999</v>
      </c>
      <c r="CE143" s="250">
        <v>-3.8620000000000001</v>
      </c>
      <c r="CF143" s="250">
        <v>-3.669</v>
      </c>
      <c r="CG143" s="250">
        <v>0.78300000000000003</v>
      </c>
      <c r="CH143" s="250">
        <v>0.98699999999999999</v>
      </c>
      <c r="CI143" s="250">
        <v>0.16700000000000001</v>
      </c>
      <c r="CJ143" s="250">
        <v>-0.186</v>
      </c>
      <c r="CK143" s="250">
        <v>-1.903</v>
      </c>
      <c r="CL143" s="250">
        <v>-30.434999999999999</v>
      </c>
      <c r="CM143" s="250">
        <v>-9.93</v>
      </c>
      <c r="CN143" s="250">
        <v>-15.089</v>
      </c>
      <c r="CO143" s="250">
        <v>-12.090999999999999</v>
      </c>
      <c r="CP143" s="250">
        <v>-25.202000000000002</v>
      </c>
      <c r="CQ143" s="250">
        <v>-56.951000000000001</v>
      </c>
      <c r="CR143" s="250">
        <v>-3</v>
      </c>
      <c r="CS143" s="319">
        <v>0</v>
      </c>
      <c r="CT143" s="319">
        <v>0</v>
      </c>
      <c r="CU143" s="319">
        <v>0</v>
      </c>
      <c r="CV143" s="319">
        <v>0</v>
      </c>
      <c r="CW143" s="319">
        <v>0</v>
      </c>
      <c r="CX143" s="319">
        <v>0</v>
      </c>
      <c r="CY143" s="319">
        <v>0</v>
      </c>
      <c r="CZ143" s="319">
        <v>0</v>
      </c>
      <c r="DA143" s="319">
        <v>0</v>
      </c>
      <c r="DB143" s="319">
        <v>0</v>
      </c>
      <c r="DC143" s="319">
        <v>0</v>
      </c>
      <c r="DD143" s="319">
        <v>0</v>
      </c>
      <c r="DE143" s="319">
        <v>0</v>
      </c>
      <c r="DF143" s="319">
        <v>0</v>
      </c>
      <c r="DG143" s="319">
        <v>0</v>
      </c>
      <c r="DH143" s="319">
        <v>0</v>
      </c>
      <c r="DI143" s="319">
        <v>0</v>
      </c>
      <c r="DJ143" s="319">
        <v>0</v>
      </c>
      <c r="DK143" s="319">
        <v>0</v>
      </c>
      <c r="DL143" s="319">
        <v>0</v>
      </c>
      <c r="DM143" s="319">
        <v>0</v>
      </c>
      <c r="DN143" s="319">
        <v>0</v>
      </c>
      <c r="DO143" s="319">
        <v>0</v>
      </c>
    </row>
    <row r="144" spans="1:119" s="320" customFormat="1">
      <c r="B144" s="1326"/>
      <c r="C144" s="316" t="s">
        <v>92</v>
      </c>
      <c r="D144" s="230"/>
      <c r="E144" s="230"/>
      <c r="F144" s="231">
        <v>-3.0064159999999998</v>
      </c>
      <c r="G144" s="231">
        <v>7.3158000000000001E-2</v>
      </c>
      <c r="H144" s="231">
        <v>0</v>
      </c>
      <c r="I144" s="231">
        <v>0</v>
      </c>
      <c r="J144" s="231">
        <v>7.3894000000000015E-2</v>
      </c>
      <c r="K144" s="231">
        <v>-0.190937</v>
      </c>
      <c r="L144" s="231">
        <v>-1.241000000000006E-3</v>
      </c>
      <c r="M144" s="231">
        <v>0</v>
      </c>
      <c r="N144" s="231">
        <v>0</v>
      </c>
      <c r="O144" s="231">
        <v>0</v>
      </c>
      <c r="P144" s="231">
        <v>0</v>
      </c>
      <c r="Q144" s="231">
        <v>0</v>
      </c>
      <c r="R144" s="231">
        <v>0</v>
      </c>
      <c r="S144" s="231">
        <v>0</v>
      </c>
      <c r="T144" s="231">
        <v>-8.5</v>
      </c>
      <c r="U144" s="1655">
        <v>0</v>
      </c>
      <c r="V144" s="1655">
        <v>0</v>
      </c>
      <c r="W144" s="1655">
        <v>0</v>
      </c>
      <c r="X144" s="1655">
        <v>0</v>
      </c>
      <c r="Y144" s="1655">
        <v>0</v>
      </c>
      <c r="Z144" s="1655">
        <v>0</v>
      </c>
      <c r="AA144" s="150"/>
      <c r="AB144" s="317"/>
      <c r="AC144" s="317"/>
      <c r="AD144" s="317"/>
      <c r="AE144" s="317"/>
      <c r="AF144" s="317"/>
      <c r="AG144" s="317"/>
      <c r="AH144" s="317"/>
      <c r="AI144" s="317"/>
      <c r="AJ144" s="231">
        <v>-0.28463699999999997</v>
      </c>
      <c r="AK144" s="231">
        <v>-1.7614209999999999</v>
      </c>
      <c r="AL144" s="231">
        <v>-0.96035800000000004</v>
      </c>
      <c r="AM144" s="231">
        <v>0</v>
      </c>
      <c r="AN144" s="231">
        <v>0</v>
      </c>
      <c r="AO144" s="231">
        <v>2.2850000000000001E-3</v>
      </c>
      <c r="AP144" s="231">
        <v>3.9586999999999997E-2</v>
      </c>
      <c r="AQ144" s="231">
        <v>3.1286000000000001E-2</v>
      </c>
      <c r="AR144" s="231">
        <v>0</v>
      </c>
      <c r="AS144" s="231">
        <v>0</v>
      </c>
      <c r="AT144" s="231">
        <v>0</v>
      </c>
      <c r="AU144" s="231">
        <v>0</v>
      </c>
      <c r="AV144" s="231">
        <v>0</v>
      </c>
      <c r="AW144" s="231">
        <v>0</v>
      </c>
      <c r="AX144" s="231">
        <v>0</v>
      </c>
      <c r="AY144" s="231">
        <v>0</v>
      </c>
      <c r="AZ144" s="231">
        <v>2.0344000000000001E-2</v>
      </c>
      <c r="BA144" s="231">
        <v>0.240097</v>
      </c>
      <c r="BB144" s="231">
        <v>-7.2919999999999999E-3</v>
      </c>
      <c r="BC144" s="231">
        <v>-0.179255</v>
      </c>
      <c r="BD144" s="231">
        <v>-4.2519999999999997E-3</v>
      </c>
      <c r="BE144" s="231">
        <v>-7.0089999999999996E-3</v>
      </c>
      <c r="BF144" s="231">
        <v>-0.17970700000000001</v>
      </c>
      <c r="BG144" s="231">
        <v>3.1000000000000001E-5</v>
      </c>
      <c r="BH144" s="231">
        <v>-3.7330000000000002E-3</v>
      </c>
      <c r="BI144" s="231">
        <v>1.3929999999999999E-3</v>
      </c>
      <c r="BJ144" s="231">
        <v>-4.2707000000000002E-2</v>
      </c>
      <c r="BK144" s="231">
        <v>4.3805999999999998E-2</v>
      </c>
      <c r="BL144" s="231">
        <v>0</v>
      </c>
      <c r="BM144" s="231">
        <v>0</v>
      </c>
      <c r="BN144" s="231">
        <v>0</v>
      </c>
      <c r="BO144" s="231">
        <v>0</v>
      </c>
      <c r="BP144" s="231">
        <v>0</v>
      </c>
      <c r="BQ144" s="231">
        <v>0</v>
      </c>
      <c r="BR144" s="231">
        <v>0</v>
      </c>
      <c r="BS144" s="231">
        <v>0</v>
      </c>
      <c r="BT144" s="231">
        <v>0</v>
      </c>
      <c r="BU144" s="231">
        <v>0</v>
      </c>
      <c r="BV144" s="231">
        <v>0</v>
      </c>
      <c r="BW144" s="231">
        <v>0</v>
      </c>
      <c r="BX144" s="231">
        <v>0</v>
      </c>
      <c r="BY144" s="231">
        <v>0</v>
      </c>
      <c r="BZ144" s="231">
        <v>0</v>
      </c>
      <c r="CA144" s="231">
        <v>0</v>
      </c>
      <c r="CB144" s="318">
        <v>0</v>
      </c>
      <c r="CC144" s="318">
        <v>0</v>
      </c>
      <c r="CD144" s="318">
        <v>0</v>
      </c>
      <c r="CE144" s="318">
        <v>0</v>
      </c>
      <c r="CF144" s="318">
        <v>0</v>
      </c>
      <c r="CG144" s="318">
        <v>0</v>
      </c>
      <c r="CH144" s="318">
        <v>0</v>
      </c>
      <c r="CI144" s="318">
        <v>0</v>
      </c>
      <c r="CJ144" s="318">
        <v>0</v>
      </c>
      <c r="CK144" s="318">
        <v>0</v>
      </c>
      <c r="CL144" s="318">
        <v>0</v>
      </c>
      <c r="CM144" s="318">
        <v>0</v>
      </c>
      <c r="CN144" s="318">
        <v>0</v>
      </c>
      <c r="CO144" s="318">
        <v>0</v>
      </c>
      <c r="CP144" s="318">
        <v>0</v>
      </c>
      <c r="CQ144" s="315">
        <v>-8.5</v>
      </c>
      <c r="CR144" s="319">
        <v>0</v>
      </c>
      <c r="CS144" s="319">
        <v>0</v>
      </c>
      <c r="CT144" s="319">
        <v>0</v>
      </c>
      <c r="CU144" s="319">
        <v>0</v>
      </c>
      <c r="CV144" s="319">
        <v>0</v>
      </c>
      <c r="CW144" s="319">
        <v>0</v>
      </c>
      <c r="CX144" s="319">
        <v>0</v>
      </c>
      <c r="CY144" s="319">
        <v>0</v>
      </c>
      <c r="CZ144" s="319">
        <v>0</v>
      </c>
      <c r="DA144" s="319">
        <v>0</v>
      </c>
      <c r="DB144" s="319">
        <v>0</v>
      </c>
      <c r="DC144" s="319">
        <v>0</v>
      </c>
      <c r="DD144" s="319">
        <v>0</v>
      </c>
      <c r="DE144" s="319">
        <v>0</v>
      </c>
      <c r="DF144" s="319">
        <v>0</v>
      </c>
      <c r="DG144" s="319">
        <v>0</v>
      </c>
      <c r="DH144" s="319">
        <v>0</v>
      </c>
      <c r="DI144" s="319">
        <v>0</v>
      </c>
      <c r="DJ144" s="319">
        <v>0</v>
      </c>
      <c r="DK144" s="319">
        <v>0</v>
      </c>
      <c r="DL144" s="319">
        <v>0</v>
      </c>
      <c r="DM144" s="319">
        <v>0</v>
      </c>
      <c r="DN144" s="319">
        <v>0</v>
      </c>
      <c r="DO144" s="319">
        <v>0</v>
      </c>
    </row>
    <row r="145" spans="1:119" s="150" customFormat="1">
      <c r="A145" s="150">
        <v>145</v>
      </c>
      <c r="B145" s="1318"/>
      <c r="C145" s="177" t="s">
        <v>543</v>
      </c>
      <c r="D145" s="207"/>
      <c r="E145" s="207"/>
      <c r="F145" s="208">
        <v>14.42039100000002</v>
      </c>
      <c r="G145" s="208">
        <v>29.44590199999999</v>
      </c>
      <c r="H145" s="208">
        <v>42.712797999999964</v>
      </c>
      <c r="I145" s="208">
        <v>71.865659999999991</v>
      </c>
      <c r="J145" s="208">
        <v>108.45615910000005</v>
      </c>
      <c r="K145" s="208">
        <v>140.21752699999999</v>
      </c>
      <c r="L145" s="208">
        <v>163.108553</v>
      </c>
      <c r="M145" s="208">
        <v>121.79581900000001</v>
      </c>
      <c r="N145" s="208">
        <v>150.44599999999991</v>
      </c>
      <c r="O145" s="208">
        <v>185.32599999999996</v>
      </c>
      <c r="P145" s="208">
        <v>54.068000000000026</v>
      </c>
      <c r="Q145" s="208">
        <v>-65.385000000000076</v>
      </c>
      <c r="R145" s="208">
        <v>-107.24599999999984</v>
      </c>
      <c r="S145" s="208">
        <v>81.314999999999998</v>
      </c>
      <c r="T145" s="208">
        <v>232.12799999999905</v>
      </c>
      <c r="U145" s="1658">
        <v>484.15712592708149</v>
      </c>
      <c r="V145" s="1658">
        <v>1616.6993777991208</v>
      </c>
      <c r="W145" s="1658">
        <v>3093.1773660405738</v>
      </c>
      <c r="X145" s="1658">
        <v>4696.8472486493192</v>
      </c>
      <c r="Y145" s="1658">
        <v>6149.0643733724482</v>
      </c>
      <c r="Z145" s="1658">
        <v>5633.6174842805558</v>
      </c>
      <c r="AB145" s="180"/>
      <c r="AC145" s="180"/>
      <c r="AD145" s="180"/>
      <c r="AE145" s="180"/>
      <c r="AF145" s="180"/>
      <c r="AG145" s="180"/>
      <c r="AH145" s="180"/>
      <c r="AI145" s="180"/>
      <c r="AJ145" s="208">
        <v>1.8793080000000251</v>
      </c>
      <c r="AK145" s="208">
        <v>2.4118640000000022</v>
      </c>
      <c r="AL145" s="208">
        <v>4.1870019999999961</v>
      </c>
      <c r="AM145" s="208">
        <v>5.9422170000000003</v>
      </c>
      <c r="AN145" s="208">
        <v>4.940040999999999</v>
      </c>
      <c r="AO145" s="208">
        <v>5.4097450000000009</v>
      </c>
      <c r="AP145" s="208">
        <v>8.2645549999999979</v>
      </c>
      <c r="AQ145" s="208">
        <v>10.831561000000004</v>
      </c>
      <c r="AR145" s="208">
        <v>7.0625095999999683</v>
      </c>
      <c r="AS145" s="208">
        <v>8.3335349999999906</v>
      </c>
      <c r="AT145" s="208">
        <v>12.389525000000008</v>
      </c>
      <c r="AU145" s="208">
        <v>14.927228399999999</v>
      </c>
      <c r="AV145" s="208">
        <v>13.699961999999998</v>
      </c>
      <c r="AW145" s="208">
        <v>16.340556000000003</v>
      </c>
      <c r="AX145" s="208">
        <v>19.750416999999999</v>
      </c>
      <c r="AY145" s="208">
        <v>22.074725000000008</v>
      </c>
      <c r="AZ145" s="208">
        <v>20.055663000000003</v>
      </c>
      <c r="BA145" s="208">
        <v>22.457858999999996</v>
      </c>
      <c r="BB145" s="208">
        <v>35.101352000000006</v>
      </c>
      <c r="BC145" s="208">
        <v>30.841285100000007</v>
      </c>
      <c r="BD145" s="208">
        <v>26.904756999999996</v>
      </c>
      <c r="BE145" s="208">
        <v>35.134922000000003</v>
      </c>
      <c r="BF145" s="208">
        <v>35.953504000000002</v>
      </c>
      <c r="BG145" s="208">
        <v>42.224343999999995</v>
      </c>
      <c r="BH145" s="208">
        <v>25.351391000000003</v>
      </c>
      <c r="BI145" s="208">
        <v>40.722240000000006</v>
      </c>
      <c r="BJ145" s="208">
        <v>41.221242999999987</v>
      </c>
      <c r="BK145" s="208">
        <v>55.813678999999979</v>
      </c>
      <c r="BL145" s="208">
        <v>39.103007999999988</v>
      </c>
      <c r="BM145" s="208">
        <v>-19.082598999999988</v>
      </c>
      <c r="BN145" s="208">
        <v>51.814045000000007</v>
      </c>
      <c r="BO145" s="208">
        <v>49.961365000000015</v>
      </c>
      <c r="BP145" s="208">
        <v>16.333000000000002</v>
      </c>
      <c r="BQ145" s="208">
        <v>33.470999999999989</v>
      </c>
      <c r="BR145" s="208">
        <v>47.615999999999985</v>
      </c>
      <c r="BS145" s="208">
        <v>53.025999999999982</v>
      </c>
      <c r="BT145" s="208">
        <v>37.202999999999989</v>
      </c>
      <c r="BU145" s="208">
        <v>28.217999999999982</v>
      </c>
      <c r="BV145" s="208">
        <v>52.28600000000003</v>
      </c>
      <c r="BW145" s="208">
        <v>67.618999999999986</v>
      </c>
      <c r="BX145" s="208">
        <v>69.662999999999997</v>
      </c>
      <c r="BY145" s="208">
        <v>12.422000000000004</v>
      </c>
      <c r="BZ145" s="208">
        <v>36.655000000000001</v>
      </c>
      <c r="CA145" s="208">
        <v>-64.672000000000025</v>
      </c>
      <c r="CB145" s="208">
        <v>-25.35700000000001</v>
      </c>
      <c r="CC145" s="208">
        <v>-18.884000000000007</v>
      </c>
      <c r="CD145" s="208">
        <v>-14.312000000000015</v>
      </c>
      <c r="CE145" s="208">
        <v>-6.8319999999999901</v>
      </c>
      <c r="CF145" s="208">
        <v>15.355000000000009</v>
      </c>
      <c r="CG145" s="208">
        <v>7.2999999999999972</v>
      </c>
      <c r="CH145" s="208">
        <v>-66.927000000000007</v>
      </c>
      <c r="CI145" s="208">
        <v>-62.974000000000004</v>
      </c>
      <c r="CJ145" s="208">
        <v>-16.679999999999961</v>
      </c>
      <c r="CK145" s="208">
        <v>89.340000000000046</v>
      </c>
      <c r="CL145" s="208">
        <v>52.670000000000016</v>
      </c>
      <c r="CM145" s="208">
        <v>-44.015000000000086</v>
      </c>
      <c r="CN145" s="208">
        <v>9.5369999999999351</v>
      </c>
      <c r="CO145" s="208">
        <v>138.89699999999985</v>
      </c>
      <c r="CP145" s="208">
        <v>126.13300000000004</v>
      </c>
      <c r="CQ145" s="208">
        <v>-42.438999999999965</v>
      </c>
      <c r="CR145" s="208">
        <v>111</v>
      </c>
      <c r="CS145" s="208">
        <v>139.86160006931158</v>
      </c>
      <c r="CT145" s="208">
        <v>169.53066302911861</v>
      </c>
      <c r="CU145" s="208">
        <v>63.764862828649314</v>
      </c>
      <c r="CV145" s="208">
        <v>307.63403708134854</v>
      </c>
      <c r="CW145" s="208">
        <v>427.27440049577154</v>
      </c>
      <c r="CX145" s="208">
        <v>518.20221242857838</v>
      </c>
      <c r="CY145" s="208">
        <v>363.58872779342278</v>
      </c>
      <c r="CZ145" s="208">
        <v>590.70042723154836</v>
      </c>
      <c r="DA145" s="208">
        <v>793.55608343769427</v>
      </c>
      <c r="DB145" s="208">
        <v>941.04641018344137</v>
      </c>
      <c r="DC145" s="208">
        <v>767.87444518788982</v>
      </c>
      <c r="DD145" s="208">
        <v>919.79232580243229</v>
      </c>
      <c r="DE145" s="208">
        <v>1220.4295636238555</v>
      </c>
      <c r="DF145" s="208">
        <v>1432.2454503678862</v>
      </c>
      <c r="DG145" s="208">
        <v>1124.3799088551473</v>
      </c>
      <c r="DH145" s="208">
        <v>1237.8386211405373</v>
      </c>
      <c r="DI145" s="208">
        <v>1607.0140321697013</v>
      </c>
      <c r="DJ145" s="208">
        <v>1812.7403826892159</v>
      </c>
      <c r="DK145" s="208">
        <v>1491.4713373729928</v>
      </c>
      <c r="DL145" s="208">
        <v>1268.8095859372579</v>
      </c>
      <c r="DM145" s="208">
        <v>1448.0628522567347</v>
      </c>
      <c r="DN145" s="208">
        <v>1587.5143904279419</v>
      </c>
      <c r="DO145" s="208">
        <v>1329.2306556586229</v>
      </c>
    </row>
    <row r="146" spans="1:119" s="150" customFormat="1">
      <c r="B146" s="1318"/>
      <c r="C146" s="205"/>
      <c r="D146" s="226"/>
      <c r="E146" s="227"/>
      <c r="F146" s="190"/>
      <c r="G146" s="190"/>
      <c r="H146" s="190"/>
      <c r="I146" s="190"/>
      <c r="J146" s="190"/>
      <c r="K146" s="190"/>
      <c r="L146" s="190"/>
      <c r="M146" s="190"/>
      <c r="N146" s="190"/>
      <c r="O146" s="148"/>
      <c r="P146" s="148"/>
      <c r="Q146" s="148"/>
      <c r="R146" s="148"/>
      <c r="S146" s="148"/>
      <c r="T146" s="148"/>
      <c r="U146" s="1642"/>
      <c r="V146" s="1642"/>
      <c r="W146" s="1642"/>
      <c r="X146" s="1642"/>
      <c r="Y146" s="1642"/>
      <c r="Z146" s="1642"/>
      <c r="AB146" s="190"/>
      <c r="AC146" s="190"/>
      <c r="AD146" s="190"/>
      <c r="AE146" s="190"/>
      <c r="AF146" s="190"/>
      <c r="AG146" s="190"/>
      <c r="AH146" s="190"/>
      <c r="AI146" s="190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  <c r="BR146" s="148"/>
      <c r="BS146" s="148"/>
      <c r="BT146" s="148"/>
      <c r="BU146" s="148"/>
      <c r="BV146" s="148"/>
      <c r="BW146" s="148"/>
      <c r="BX146" s="148"/>
      <c r="BY146" s="148"/>
      <c r="BZ146" s="148"/>
      <c r="CA146" s="148"/>
      <c r="CB146" s="148"/>
      <c r="CC146" s="148"/>
      <c r="CD146" s="148"/>
      <c r="CE146" s="148"/>
      <c r="CF146" s="148"/>
      <c r="CG146" s="148"/>
      <c r="CH146" s="148"/>
      <c r="CI146" s="148"/>
      <c r="CJ146" s="148"/>
      <c r="CK146" s="148"/>
      <c r="CL146" s="148"/>
      <c r="CM146" s="148"/>
      <c r="CN146" s="148"/>
      <c r="CO146" s="148"/>
      <c r="CP146" s="148"/>
      <c r="CQ146" s="148"/>
      <c r="CR146" s="148"/>
      <c r="CS146" s="148"/>
      <c r="CT146" s="148"/>
      <c r="CU146" s="148"/>
      <c r="CV146" s="148"/>
      <c r="CW146" s="148"/>
      <c r="CX146" s="148"/>
      <c r="CY146" s="148"/>
      <c r="CZ146" s="148"/>
      <c r="DA146" s="148"/>
      <c r="DB146" s="148"/>
      <c r="DC146" s="148"/>
      <c r="DD146" s="148"/>
      <c r="DE146" s="148"/>
      <c r="DF146" s="148"/>
      <c r="DG146" s="148"/>
      <c r="DH146" s="148"/>
      <c r="DI146" s="148"/>
      <c r="DJ146" s="148"/>
      <c r="DK146" s="148"/>
      <c r="DL146" s="148"/>
      <c r="DM146" s="148"/>
      <c r="DN146" s="148"/>
      <c r="DO146" s="148"/>
    </row>
    <row r="147" spans="1:119" s="150" customFormat="1">
      <c r="B147" s="1318"/>
      <c r="C147" s="225" t="s">
        <v>11</v>
      </c>
      <c r="D147" s="230"/>
      <c r="E147" s="230"/>
      <c r="F147" s="231">
        <v>-4.6655910000000036</v>
      </c>
      <c r="G147" s="231">
        <v>-10.634240999999999</v>
      </c>
      <c r="H147" s="231">
        <v>-9.5040050000000011</v>
      </c>
      <c r="I147" s="231">
        <v>-15.840640999999998</v>
      </c>
      <c r="J147" s="231">
        <v>-31.659821000000001</v>
      </c>
      <c r="K147" s="231">
        <v>-38.927365000000002</v>
      </c>
      <c r="L147" s="231">
        <v>-45.505468</v>
      </c>
      <c r="M147" s="231">
        <v>-49.143049000000005</v>
      </c>
      <c r="N147" s="231">
        <v>-44.700999999999993</v>
      </c>
      <c r="O147" s="214">
        <v>-48.961999999999996</v>
      </c>
      <c r="P147" s="214">
        <v>-40.287999999999997</v>
      </c>
      <c r="Q147" s="214">
        <v>28.868000000000002</v>
      </c>
      <c r="R147" s="214">
        <v>-64.753</v>
      </c>
      <c r="S147" s="214">
        <v>-82.021999999999991</v>
      </c>
      <c r="T147" s="214">
        <v>-148.80199999999999</v>
      </c>
      <c r="U147" s="1661">
        <v>-176.60499407447782</v>
      </c>
      <c r="V147" s="1661">
        <v>-565.84478222969233</v>
      </c>
      <c r="W147" s="1661">
        <v>-1082.6120781142008</v>
      </c>
      <c r="X147" s="1661">
        <v>-1643.8965370272624</v>
      </c>
      <c r="Y147" s="1661">
        <v>-2152.1725306803564</v>
      </c>
      <c r="Z147" s="1661">
        <v>-1971.7661194981949</v>
      </c>
      <c r="AA147" s="209"/>
      <c r="AB147" s="249"/>
      <c r="AC147" s="249"/>
      <c r="AD147" s="249"/>
      <c r="AE147" s="249"/>
      <c r="AF147" s="249"/>
      <c r="AG147" s="249"/>
      <c r="AH147" s="249"/>
      <c r="AI147" s="249"/>
      <c r="AJ147" s="250">
        <v>-0.82326100000000313</v>
      </c>
      <c r="AK147" s="250">
        <v>-1.820978</v>
      </c>
      <c r="AL147" s="250">
        <v>-1.4015280000000001</v>
      </c>
      <c r="AM147" s="250">
        <v>-0.61982400000000004</v>
      </c>
      <c r="AN147" s="250">
        <v>-2.8723640000000001</v>
      </c>
      <c r="AO147" s="250">
        <v>-2.46265</v>
      </c>
      <c r="AP147" s="250">
        <v>-2.388763</v>
      </c>
      <c r="AQ147" s="250">
        <v>-2.9104640000000002</v>
      </c>
      <c r="AR147" s="250">
        <v>-1.671333</v>
      </c>
      <c r="AS147" s="250">
        <v>-1.653756</v>
      </c>
      <c r="AT147" s="250">
        <v>-2.5372569999999999</v>
      </c>
      <c r="AU147" s="250">
        <v>-3.6416590000000002</v>
      </c>
      <c r="AV147" s="250">
        <v>-4.0793609999999996</v>
      </c>
      <c r="AW147" s="250">
        <v>-4.6665929999999998</v>
      </c>
      <c r="AX147" s="250">
        <v>-0.95945400000000003</v>
      </c>
      <c r="AY147" s="250">
        <v>-6.1352330000000004</v>
      </c>
      <c r="AZ147" s="250">
        <v>-5.9980289999999998</v>
      </c>
      <c r="BA147" s="250">
        <v>-7.6370329999999997</v>
      </c>
      <c r="BB147" s="250">
        <v>-8.8049049999999998</v>
      </c>
      <c r="BC147" s="250">
        <v>-9.2198539999999998</v>
      </c>
      <c r="BD147" s="250">
        <v>-7.3237050000000039</v>
      </c>
      <c r="BE147" s="250">
        <v>-9.7400979999999997</v>
      </c>
      <c r="BF147" s="250">
        <v>-9.8856070000000003</v>
      </c>
      <c r="BG147" s="250">
        <v>-11.977955</v>
      </c>
      <c r="BH147" s="250">
        <v>-7.8288000000000002</v>
      </c>
      <c r="BI147" s="250">
        <v>-10.701181999999999</v>
      </c>
      <c r="BJ147" s="250">
        <v>-12.075486</v>
      </c>
      <c r="BK147" s="250">
        <v>-14.9</v>
      </c>
      <c r="BL147" s="250">
        <v>-8.775055</v>
      </c>
      <c r="BM147" s="250">
        <v>-6.5058790000000002</v>
      </c>
      <c r="BN147" s="250">
        <v>-18.062078</v>
      </c>
      <c r="BO147" s="250">
        <v>-15.800037</v>
      </c>
      <c r="BP147" s="250">
        <v>-14.654999999999999</v>
      </c>
      <c r="BQ147" s="250">
        <v>-14.007999999999999</v>
      </c>
      <c r="BR147" s="250">
        <v>-1.976</v>
      </c>
      <c r="BS147" s="250">
        <v>-14.061999999999999</v>
      </c>
      <c r="BT147" s="250">
        <v>-6.9560000000000004</v>
      </c>
      <c r="BU147" s="250">
        <v>-12.36</v>
      </c>
      <c r="BV147" s="250">
        <v>-13.374000000000001</v>
      </c>
      <c r="BW147" s="250">
        <v>-16.271999999999998</v>
      </c>
      <c r="BX147" s="250">
        <v>-21.145</v>
      </c>
      <c r="BY147" s="250">
        <v>-7.1059999999999999</v>
      </c>
      <c r="BZ147" s="250">
        <v>-8.9890000000000008</v>
      </c>
      <c r="CA147" s="250">
        <v>-3.048</v>
      </c>
      <c r="CB147" s="250">
        <v>12.438000000000001</v>
      </c>
      <c r="CC147" s="250">
        <v>7.7</v>
      </c>
      <c r="CD147" s="250">
        <v>4.234</v>
      </c>
      <c r="CE147" s="250">
        <v>4.4960000000000004</v>
      </c>
      <c r="CF147" s="250">
        <v>-3.4910000000000001</v>
      </c>
      <c r="CG147" s="250">
        <v>8.9169999999999998</v>
      </c>
      <c r="CH147" s="250">
        <v>-79.155000000000001</v>
      </c>
      <c r="CI147" s="250">
        <v>8.9760000000000009</v>
      </c>
      <c r="CJ147" s="250">
        <v>-4.4290000000000003</v>
      </c>
      <c r="CK147" s="250">
        <v>-33.393000000000001</v>
      </c>
      <c r="CL147" s="250">
        <v>-37.634999999999998</v>
      </c>
      <c r="CM147" s="250">
        <v>-6.5650000000000004</v>
      </c>
      <c r="CN147" s="250">
        <v>-43.548999999999999</v>
      </c>
      <c r="CO147" s="250">
        <v>-70.701999999999998</v>
      </c>
      <c r="CP147" s="250">
        <v>-30.908000000000001</v>
      </c>
      <c r="CQ147" s="250">
        <v>-3.6429999999999998</v>
      </c>
      <c r="CR147" s="250">
        <v>-46</v>
      </c>
      <c r="CS147" s="214">
        <v>-48.951560024259052</v>
      </c>
      <c r="CT147" s="214">
        <v>-59.335732060191511</v>
      </c>
      <c r="CU147" s="214">
        <v>-22.31770199002726</v>
      </c>
      <c r="CV147" s="214">
        <v>-107.67191297847198</v>
      </c>
      <c r="CW147" s="214">
        <v>-149.54604017352003</v>
      </c>
      <c r="CX147" s="214">
        <v>-181.37077435000242</v>
      </c>
      <c r="CY147" s="214">
        <v>-127.25605472769796</v>
      </c>
      <c r="CZ147" s="214">
        <v>-206.7451495310419</v>
      </c>
      <c r="DA147" s="214">
        <v>-277.74462920319297</v>
      </c>
      <c r="DB147" s="214">
        <v>-329.36624356420447</v>
      </c>
      <c r="DC147" s="214">
        <v>-268.75605581576144</v>
      </c>
      <c r="DD147" s="214">
        <v>-321.92731403085128</v>
      </c>
      <c r="DE147" s="214">
        <v>-427.15034726834944</v>
      </c>
      <c r="DF147" s="214">
        <v>-501.28590762876013</v>
      </c>
      <c r="DG147" s="214">
        <v>-393.53296809930151</v>
      </c>
      <c r="DH147" s="214">
        <v>-433.24351739918802</v>
      </c>
      <c r="DI147" s="214">
        <v>-562.45491125939543</v>
      </c>
      <c r="DJ147" s="214">
        <v>-634.45913394122556</v>
      </c>
      <c r="DK147" s="214">
        <v>-522.01496808054742</v>
      </c>
      <c r="DL147" s="214">
        <v>-444.08335507804026</v>
      </c>
      <c r="DM147" s="214">
        <v>-506.82199828985711</v>
      </c>
      <c r="DN147" s="214">
        <v>-555.63003664977964</v>
      </c>
      <c r="DO147" s="214">
        <v>-465.23072948051799</v>
      </c>
    </row>
    <row r="148" spans="1:119" s="150" customFormat="1">
      <c r="B148" s="1327"/>
      <c r="C148" s="225" t="s">
        <v>12</v>
      </c>
      <c r="D148" s="321"/>
      <c r="E148" s="321"/>
      <c r="F148" s="234">
        <v>0.32354122714148298</v>
      </c>
      <c r="G148" s="234">
        <v>0.3611450245266728</v>
      </c>
      <c r="H148" s="234">
        <v>0.22250953917839822</v>
      </c>
      <c r="I148" s="234">
        <v>0.22042017007844916</v>
      </c>
      <c r="J148" s="234">
        <v>0.29191353688644489</v>
      </c>
      <c r="K148" s="234">
        <v>0.27762124916095549</v>
      </c>
      <c r="L148" s="234">
        <v>0.27898885228906423</v>
      </c>
      <c r="M148" s="234">
        <v>0.40348715911175903</v>
      </c>
      <c r="N148" s="234">
        <v>0.29712322029166627</v>
      </c>
      <c r="O148" s="234">
        <v>0.26419390695315287</v>
      </c>
      <c r="P148" s="234">
        <v>0.745135754975216</v>
      </c>
      <c r="Q148" s="234">
        <v>0.44150799112946348</v>
      </c>
      <c r="R148" s="234">
        <v>-0.60378009436249458</v>
      </c>
      <c r="S148" s="234">
        <v>1.0086945827953022</v>
      </c>
      <c r="T148" s="234">
        <v>0.64103425696167893</v>
      </c>
      <c r="U148" s="1653">
        <v>0.36476793300585675</v>
      </c>
      <c r="V148" s="1653">
        <v>0.35000000000000003</v>
      </c>
      <c r="W148" s="1653">
        <v>0.35</v>
      </c>
      <c r="X148" s="1653">
        <v>0.35000000000000014</v>
      </c>
      <c r="Y148" s="1653">
        <v>0.34999999999999992</v>
      </c>
      <c r="Z148" s="1653">
        <v>0.35000000000000009</v>
      </c>
      <c r="AB148" s="202"/>
      <c r="AC148" s="202"/>
      <c r="AD148" s="202"/>
      <c r="AE148" s="202"/>
      <c r="AF148" s="202"/>
      <c r="AG148" s="202"/>
      <c r="AH148" s="202"/>
      <c r="AI148" s="202"/>
      <c r="AJ148" s="234">
        <v>0.43806603281633033</v>
      </c>
      <c r="AK148" s="234">
        <v>0.75500857428113621</v>
      </c>
      <c r="AL148" s="234">
        <v>0.33473306198564068</v>
      </c>
      <c r="AM148" s="234">
        <v>0.10430854342747833</v>
      </c>
      <c r="AN148" s="234">
        <v>0.58144537666792662</v>
      </c>
      <c r="AO148" s="234">
        <v>0.45522478416265455</v>
      </c>
      <c r="AP148" s="234">
        <v>0.28903709879116307</v>
      </c>
      <c r="AQ148" s="234">
        <v>0.26870217506045518</v>
      </c>
      <c r="AR148" s="234">
        <v>0.23664859867942797</v>
      </c>
      <c r="AS148" s="234">
        <v>0.1984459176087941</v>
      </c>
      <c r="AT148" s="234">
        <v>0.20479049842508074</v>
      </c>
      <c r="AU148" s="234">
        <v>0.24396082798599106</v>
      </c>
      <c r="AV148" s="234">
        <v>0.29776440255819692</v>
      </c>
      <c r="AW148" s="234">
        <v>0.28558348932557737</v>
      </c>
      <c r="AX148" s="234">
        <v>4.8578923675383669E-2</v>
      </c>
      <c r="AY148" s="234">
        <v>0.27793021204114654</v>
      </c>
      <c r="AZ148" s="234">
        <v>0.29906909584589647</v>
      </c>
      <c r="BA148" s="234">
        <v>0.34006059972146058</v>
      </c>
      <c r="BB148" s="234">
        <v>0.25084233222697516</v>
      </c>
      <c r="BC148" s="234">
        <v>0.29894519538033121</v>
      </c>
      <c r="BD148" s="234">
        <v>0.27220855404863925</v>
      </c>
      <c r="BE148" s="234">
        <v>0.2772198555044465</v>
      </c>
      <c r="BF148" s="234">
        <v>0.27495531450842731</v>
      </c>
      <c r="BG148" s="234">
        <v>0.28367415252206168</v>
      </c>
      <c r="BH148" s="234">
        <v>0.30881145732792331</v>
      </c>
      <c r="BI148" s="234">
        <v>0.26278470928907638</v>
      </c>
      <c r="BJ148" s="234">
        <v>0.29294327684393223</v>
      </c>
      <c r="BK148" s="234">
        <v>0.26695964621862689</v>
      </c>
      <c r="BL148" s="234">
        <v>0.22440869510601338</v>
      </c>
      <c r="BM148" s="234">
        <v>-0.34093254278413565</v>
      </c>
      <c r="BN148" s="234">
        <v>0.34859424698457719</v>
      </c>
      <c r="BO148" s="234">
        <v>0.31624510259077176</v>
      </c>
      <c r="BP148" s="234">
        <v>0.897263209453254</v>
      </c>
      <c r="BQ148" s="234">
        <v>0.41851154730961143</v>
      </c>
      <c r="BR148" s="234">
        <v>4.1498655913978506E-2</v>
      </c>
      <c r="BS148" s="234">
        <v>0.26519066118507911</v>
      </c>
      <c r="BT148" s="234">
        <v>0.18697416874983208</v>
      </c>
      <c r="BU148" s="234">
        <v>0.43801828620029792</v>
      </c>
      <c r="BV148" s="234">
        <v>0.25578548751099706</v>
      </c>
      <c r="BW148" s="234">
        <v>0.24064242298762184</v>
      </c>
      <c r="BX148" s="234">
        <v>0.30353272181789476</v>
      </c>
      <c r="BY148" s="234">
        <v>0.57204958943809348</v>
      </c>
      <c r="BZ148" s="234">
        <v>0.24523257400081847</v>
      </c>
      <c r="CA148" s="234">
        <v>-4.7130133597229076E-2</v>
      </c>
      <c r="CB148" s="234">
        <v>0.49051543952360277</v>
      </c>
      <c r="CC148" s="234">
        <v>0.40775259478923942</v>
      </c>
      <c r="CD148" s="234">
        <v>0.29583566238121822</v>
      </c>
      <c r="CE148" s="234">
        <v>0.65807962529274111</v>
      </c>
      <c r="CF148" s="234">
        <v>0.22735265385867781</v>
      </c>
      <c r="CG148" s="234">
        <v>-1.2215068493150689</v>
      </c>
      <c r="CH148" s="234">
        <v>-1.1827065309964586</v>
      </c>
      <c r="CI148" s="234">
        <v>0.14253501445040812</v>
      </c>
      <c r="CJ148" s="234">
        <v>-0.26552757793765053</v>
      </c>
      <c r="CK148" s="234">
        <v>0.37377434519811936</v>
      </c>
      <c r="CL148" s="234">
        <v>0.71454338333016876</v>
      </c>
      <c r="CM148" s="234">
        <v>-0.14915369760308958</v>
      </c>
      <c r="CN148" s="322">
        <v>0.74083083832335406</v>
      </c>
      <c r="CO148" s="234">
        <v>0.5090246729590997</v>
      </c>
      <c r="CP148" s="265">
        <v>0.30053990628939287</v>
      </c>
      <c r="CQ148" s="234">
        <v>-8.584085393152531E-2</v>
      </c>
      <c r="CR148" s="323">
        <v>0.4144144144144144</v>
      </c>
      <c r="CS148" s="323">
        <v>0.35</v>
      </c>
      <c r="CT148" s="323">
        <v>0.35</v>
      </c>
      <c r="CU148" s="323">
        <v>0.35</v>
      </c>
      <c r="CV148" s="323">
        <v>0.35</v>
      </c>
      <c r="CW148" s="323">
        <v>0.35</v>
      </c>
      <c r="CX148" s="323">
        <v>0.35</v>
      </c>
      <c r="CY148" s="323">
        <v>0.35</v>
      </c>
      <c r="CZ148" s="323">
        <v>0.35</v>
      </c>
      <c r="DA148" s="323">
        <v>0.35</v>
      </c>
      <c r="DB148" s="323">
        <v>0.35</v>
      </c>
      <c r="DC148" s="323">
        <v>0.35</v>
      </c>
      <c r="DD148" s="323">
        <v>0.35</v>
      </c>
      <c r="DE148" s="323">
        <v>0.35</v>
      </c>
      <c r="DF148" s="323">
        <v>0.35</v>
      </c>
      <c r="DG148" s="323">
        <v>0.35</v>
      </c>
      <c r="DH148" s="323">
        <v>0.35</v>
      </c>
      <c r="DI148" s="323">
        <v>0.35</v>
      </c>
      <c r="DJ148" s="323">
        <v>0.35</v>
      </c>
      <c r="DK148" s="323">
        <v>0.35</v>
      </c>
      <c r="DL148" s="323">
        <v>0.35</v>
      </c>
      <c r="DM148" s="323">
        <v>0.35</v>
      </c>
      <c r="DN148" s="323">
        <v>0.35</v>
      </c>
      <c r="DO148" s="323">
        <v>0.35</v>
      </c>
    </row>
    <row r="149" spans="1:119" s="150" customFormat="1">
      <c r="B149" s="1327"/>
      <c r="C149" s="225" t="s">
        <v>13</v>
      </c>
      <c r="D149" s="230"/>
      <c r="E149" s="230"/>
      <c r="F149" s="231">
        <v>0</v>
      </c>
      <c r="G149" s="231">
        <v>0</v>
      </c>
      <c r="H149" s="231">
        <v>0</v>
      </c>
      <c r="I149" s="231">
        <v>0</v>
      </c>
      <c r="J149" s="231">
        <v>-1.6286000000000002E-2</v>
      </c>
      <c r="K149" s="231">
        <v>-4.2863999999999999E-2</v>
      </c>
      <c r="L149" s="231">
        <v>-1.8825000000000008E-2</v>
      </c>
      <c r="M149" s="231">
        <v>-7.2219999999999993E-2</v>
      </c>
      <c r="N149" s="231">
        <v>-3.2424000000000001E-2</v>
      </c>
      <c r="O149" s="231">
        <v>0</v>
      </c>
      <c r="P149" s="231">
        <v>0</v>
      </c>
      <c r="Q149" s="231">
        <v>0</v>
      </c>
      <c r="R149" s="231">
        <v>0</v>
      </c>
      <c r="S149" s="231">
        <v>0</v>
      </c>
      <c r="T149" s="231">
        <v>0</v>
      </c>
      <c r="U149" s="1655">
        <v>0</v>
      </c>
      <c r="V149" s="1655">
        <v>0</v>
      </c>
      <c r="W149" s="1655">
        <v>0</v>
      </c>
      <c r="X149" s="1655">
        <v>0</v>
      </c>
      <c r="Y149" s="1655">
        <v>0</v>
      </c>
      <c r="Z149" s="1655">
        <v>0</v>
      </c>
      <c r="AB149" s="193"/>
      <c r="AC149" s="193"/>
      <c r="AD149" s="193"/>
      <c r="AE149" s="193"/>
      <c r="AF149" s="193"/>
      <c r="AG149" s="193"/>
      <c r="AH149" s="193"/>
      <c r="AI149" s="193"/>
      <c r="AJ149" s="214">
        <v>0</v>
      </c>
      <c r="AK149" s="214">
        <v>0</v>
      </c>
      <c r="AL149" s="214">
        <v>0</v>
      </c>
      <c r="AM149" s="214">
        <v>0</v>
      </c>
      <c r="AN149" s="214">
        <v>0</v>
      </c>
      <c r="AO149" s="214">
        <v>0</v>
      </c>
      <c r="AP149" s="214">
        <v>0</v>
      </c>
      <c r="AQ149" s="214">
        <v>0</v>
      </c>
      <c r="AR149" s="214">
        <v>0</v>
      </c>
      <c r="AS149" s="214">
        <v>0</v>
      </c>
      <c r="AT149" s="214">
        <v>0</v>
      </c>
      <c r="AU149" s="214">
        <v>0</v>
      </c>
      <c r="AV149" s="214">
        <v>0</v>
      </c>
      <c r="AW149" s="214">
        <v>0</v>
      </c>
      <c r="AX149" s="214">
        <v>0</v>
      </c>
      <c r="AY149" s="214">
        <v>0</v>
      </c>
      <c r="AZ149" s="214">
        <v>0</v>
      </c>
      <c r="BA149" s="214">
        <v>0</v>
      </c>
      <c r="BB149" s="214">
        <v>-5.22E-4</v>
      </c>
      <c r="BC149" s="214">
        <v>-1.5764E-2</v>
      </c>
      <c r="BD149" s="214">
        <v>-2.428E-3</v>
      </c>
      <c r="BE149" s="214">
        <v>-1.5632E-2</v>
      </c>
      <c r="BF149" s="214">
        <v>-2.4804E-2</v>
      </c>
      <c r="BG149" s="214">
        <v>0</v>
      </c>
      <c r="BH149" s="214">
        <v>-4.2338000000000001E-2</v>
      </c>
      <c r="BI149" s="214">
        <v>-4.2376999999999998E-2</v>
      </c>
      <c r="BJ149" s="214">
        <v>0.13792699999999999</v>
      </c>
      <c r="BK149" s="214">
        <v>-7.2037000000000004E-2</v>
      </c>
      <c r="BL149" s="214">
        <v>-6.3979999999999995E-2</v>
      </c>
      <c r="BM149" s="214">
        <v>-5.5519999999999996E-3</v>
      </c>
      <c r="BN149" s="214">
        <v>1.3524E-2</v>
      </c>
      <c r="BO149" s="214">
        <v>-1.6212000000000001E-2</v>
      </c>
      <c r="BP149" s="214">
        <v>-1.6212000000000001E-2</v>
      </c>
      <c r="BQ149" s="214">
        <v>-1.6212000000000001E-2</v>
      </c>
      <c r="BR149" s="214">
        <v>0</v>
      </c>
      <c r="BS149" s="214">
        <v>0</v>
      </c>
      <c r="BT149" s="214">
        <v>0</v>
      </c>
      <c r="BU149" s="214">
        <v>0</v>
      </c>
      <c r="BV149" s="214">
        <v>0</v>
      </c>
      <c r="BW149" s="214">
        <v>0</v>
      </c>
      <c r="BX149" s="214">
        <v>0</v>
      </c>
      <c r="BY149" s="214">
        <v>0</v>
      </c>
      <c r="BZ149" s="214">
        <v>0</v>
      </c>
      <c r="CA149" s="214">
        <v>0</v>
      </c>
      <c r="CB149" s="214">
        <v>0</v>
      </c>
      <c r="CC149" s="214">
        <v>0</v>
      </c>
      <c r="CD149" s="214">
        <v>0</v>
      </c>
      <c r="CE149" s="214">
        <v>0</v>
      </c>
      <c r="CF149" s="214">
        <v>0</v>
      </c>
      <c r="CG149" s="214">
        <v>0</v>
      </c>
      <c r="CH149" s="214">
        <v>0</v>
      </c>
      <c r="CI149" s="214">
        <v>0</v>
      </c>
      <c r="CJ149" s="214">
        <v>0</v>
      </c>
      <c r="CK149" s="214">
        <v>0</v>
      </c>
      <c r="CL149" s="214">
        <v>0</v>
      </c>
      <c r="CM149" s="214">
        <v>0</v>
      </c>
      <c r="CN149" s="214">
        <v>0</v>
      </c>
      <c r="CO149" s="214">
        <v>0</v>
      </c>
      <c r="CP149" s="214">
        <v>0</v>
      </c>
      <c r="CQ149" s="214">
        <v>0</v>
      </c>
      <c r="CR149" s="319">
        <v>0</v>
      </c>
      <c r="CS149" s="319">
        <v>0</v>
      </c>
      <c r="CT149" s="319">
        <v>0</v>
      </c>
      <c r="CU149" s="319">
        <v>0</v>
      </c>
      <c r="CV149" s="319">
        <v>0</v>
      </c>
      <c r="CW149" s="319">
        <v>0</v>
      </c>
      <c r="CX149" s="319">
        <v>0</v>
      </c>
      <c r="CY149" s="319">
        <v>0</v>
      </c>
      <c r="CZ149" s="319">
        <v>0</v>
      </c>
      <c r="DA149" s="319">
        <v>0</v>
      </c>
      <c r="DB149" s="319">
        <v>0</v>
      </c>
      <c r="DC149" s="319">
        <v>0</v>
      </c>
      <c r="DD149" s="319">
        <v>0</v>
      </c>
      <c r="DE149" s="319">
        <v>0</v>
      </c>
      <c r="DF149" s="319">
        <v>0</v>
      </c>
      <c r="DG149" s="319">
        <v>0</v>
      </c>
      <c r="DH149" s="319">
        <v>0</v>
      </c>
      <c r="DI149" s="319">
        <v>0</v>
      </c>
      <c r="DJ149" s="319">
        <v>0</v>
      </c>
      <c r="DK149" s="319">
        <v>0</v>
      </c>
      <c r="DL149" s="319">
        <v>0</v>
      </c>
      <c r="DM149" s="319">
        <v>0</v>
      </c>
      <c r="DN149" s="319">
        <v>0</v>
      </c>
      <c r="DO149" s="319">
        <v>0</v>
      </c>
    </row>
    <row r="150" spans="1:119" s="150" customFormat="1">
      <c r="B150" s="1327"/>
      <c r="C150" s="225"/>
      <c r="D150" s="230"/>
      <c r="E150" s="230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1655"/>
      <c r="V150" s="1655"/>
      <c r="W150" s="1655"/>
      <c r="X150" s="1655"/>
      <c r="Y150" s="1655"/>
      <c r="Z150" s="1655"/>
      <c r="AB150" s="193"/>
      <c r="AC150" s="193"/>
      <c r="AD150" s="193"/>
      <c r="AE150" s="193"/>
      <c r="AF150" s="193"/>
      <c r="AG150" s="193"/>
      <c r="AH150" s="193"/>
      <c r="AI150" s="193"/>
      <c r="AJ150" s="214"/>
      <c r="AK150" s="214"/>
      <c r="AL150" s="214"/>
      <c r="AM150" s="214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  <c r="BI150" s="214"/>
      <c r="BJ150" s="214"/>
      <c r="BK150" s="214"/>
      <c r="BL150" s="214"/>
      <c r="BM150" s="214"/>
      <c r="BN150" s="214"/>
      <c r="BO150" s="214"/>
      <c r="BP150" s="214"/>
      <c r="BQ150" s="214"/>
      <c r="BR150" s="214"/>
      <c r="BS150" s="214"/>
      <c r="BT150" s="214"/>
      <c r="BU150" s="214"/>
      <c r="BV150" s="214"/>
      <c r="BW150" s="214"/>
      <c r="BX150" s="214"/>
      <c r="BY150" s="214"/>
      <c r="BZ150" s="214"/>
      <c r="CA150" s="214"/>
      <c r="CB150" s="318"/>
      <c r="CC150" s="318"/>
      <c r="CD150" s="318"/>
      <c r="CE150" s="318"/>
      <c r="CF150" s="318"/>
      <c r="CG150" s="318"/>
      <c r="CH150" s="318"/>
      <c r="CI150" s="318"/>
      <c r="CJ150" s="318"/>
      <c r="CK150" s="318"/>
      <c r="CL150" s="318"/>
      <c r="CM150" s="318"/>
      <c r="CN150" s="318"/>
      <c r="CO150" s="318"/>
      <c r="CP150" s="318"/>
      <c r="CQ150" s="318"/>
      <c r="CR150" s="318"/>
      <c r="CS150" s="318"/>
      <c r="CT150" s="318"/>
      <c r="CU150" s="318"/>
      <c r="CV150" s="318"/>
      <c r="CW150" s="318"/>
      <c r="CX150" s="318"/>
      <c r="CY150" s="318"/>
      <c r="CZ150" s="318"/>
      <c r="DA150" s="318"/>
      <c r="DB150" s="318"/>
      <c r="DC150" s="318"/>
      <c r="DD150" s="318"/>
      <c r="DE150" s="318"/>
      <c r="DF150" s="318"/>
      <c r="DG150" s="318"/>
      <c r="DH150" s="318"/>
      <c r="DI150" s="318"/>
      <c r="DJ150" s="318"/>
      <c r="DK150" s="318"/>
      <c r="DL150" s="318"/>
      <c r="DM150" s="318"/>
      <c r="DN150" s="318"/>
      <c r="DO150" s="318"/>
    </row>
    <row r="151" spans="1:119" s="182" customFormat="1">
      <c r="A151" s="150">
        <v>151</v>
      </c>
      <c r="B151" s="1323"/>
      <c r="C151" s="177" t="s">
        <v>4</v>
      </c>
      <c r="D151" s="207"/>
      <c r="E151" s="207"/>
      <c r="F151" s="208">
        <v>9.7548000000000172</v>
      </c>
      <c r="G151" s="208">
        <v>18.81166099999999</v>
      </c>
      <c r="H151" s="208">
        <v>33.208792999999964</v>
      </c>
      <c r="I151" s="208">
        <v>56.025018999999993</v>
      </c>
      <c r="J151" s="208">
        <v>76.780052100000049</v>
      </c>
      <c r="K151" s="208">
        <v>101.24729799999999</v>
      </c>
      <c r="L151" s="208">
        <v>117.58425999999999</v>
      </c>
      <c r="M151" s="208">
        <v>72.580550000000002</v>
      </c>
      <c r="N151" s="208">
        <v>105.71257599999991</v>
      </c>
      <c r="O151" s="200">
        <v>136.36399999999998</v>
      </c>
      <c r="P151" s="200">
        <v>13.78000000000003</v>
      </c>
      <c r="Q151" s="200">
        <v>-36.517000000000074</v>
      </c>
      <c r="R151" s="200">
        <v>-171.99899999999985</v>
      </c>
      <c r="S151" s="200">
        <v>-0.70699999999999363</v>
      </c>
      <c r="T151" s="200">
        <v>83.325999999999055</v>
      </c>
      <c r="U151" s="1666">
        <v>307.55213185260368</v>
      </c>
      <c r="V151" s="1666">
        <v>1050.8545955694285</v>
      </c>
      <c r="W151" s="1666">
        <v>2010.565287926373</v>
      </c>
      <c r="X151" s="1666">
        <v>3052.9507116220566</v>
      </c>
      <c r="Y151" s="1666">
        <v>3996.8918426920918</v>
      </c>
      <c r="Z151" s="1666">
        <v>3661.8513647823611</v>
      </c>
      <c r="AA151" s="150"/>
      <c r="AB151" s="180"/>
      <c r="AC151" s="180"/>
      <c r="AD151" s="180"/>
      <c r="AE151" s="180"/>
      <c r="AF151" s="180"/>
      <c r="AG151" s="180"/>
      <c r="AH151" s="180"/>
      <c r="AI151" s="180"/>
      <c r="AJ151" s="200">
        <v>1.0560470000000219</v>
      </c>
      <c r="AK151" s="200">
        <v>0.59088600000000224</v>
      </c>
      <c r="AL151" s="200">
        <v>2.7854739999999962</v>
      </c>
      <c r="AM151" s="200">
        <v>5.3223929999999999</v>
      </c>
      <c r="AN151" s="200">
        <v>2.0676769999999989</v>
      </c>
      <c r="AO151" s="200">
        <v>2.9470950000000009</v>
      </c>
      <c r="AP151" s="200">
        <v>5.8757919999999979</v>
      </c>
      <c r="AQ151" s="200">
        <v>7.9210970000000041</v>
      </c>
      <c r="AR151" s="200">
        <v>5.3911765999999686</v>
      </c>
      <c r="AS151" s="200">
        <v>6.679778999999991</v>
      </c>
      <c r="AT151" s="200">
        <v>9.8522680000000076</v>
      </c>
      <c r="AU151" s="200">
        <v>11.285569399999998</v>
      </c>
      <c r="AV151" s="200">
        <v>9.6206009999999971</v>
      </c>
      <c r="AW151" s="200">
        <v>11.673963000000004</v>
      </c>
      <c r="AX151" s="200">
        <v>18.790962999999998</v>
      </c>
      <c r="AY151" s="200">
        <v>15.939492000000008</v>
      </c>
      <c r="AZ151" s="200">
        <v>14.057634000000004</v>
      </c>
      <c r="BA151" s="200">
        <v>14.820825999999997</v>
      </c>
      <c r="BB151" s="200">
        <v>26.295925000000008</v>
      </c>
      <c r="BC151" s="200">
        <v>21.605667100000009</v>
      </c>
      <c r="BD151" s="200">
        <v>19.578623999999994</v>
      </c>
      <c r="BE151" s="200">
        <v>25.379192000000003</v>
      </c>
      <c r="BF151" s="200">
        <v>26.043093000000002</v>
      </c>
      <c r="BG151" s="200">
        <v>30.246388999999994</v>
      </c>
      <c r="BH151" s="200">
        <v>17.480253000000001</v>
      </c>
      <c r="BI151" s="200">
        <v>29.978681000000009</v>
      </c>
      <c r="BJ151" s="200">
        <v>29.28368399999999</v>
      </c>
      <c r="BK151" s="200">
        <v>40.841641999999979</v>
      </c>
      <c r="BL151" s="200">
        <v>30.263972999999986</v>
      </c>
      <c r="BM151" s="200">
        <v>-25.594029999999989</v>
      </c>
      <c r="BN151" s="200">
        <v>33.765491000000004</v>
      </c>
      <c r="BO151" s="200">
        <v>34.145116000000009</v>
      </c>
      <c r="BP151" s="200">
        <v>1.6617880000000027</v>
      </c>
      <c r="BQ151" s="200">
        <v>19.446787999999991</v>
      </c>
      <c r="BR151" s="200">
        <v>45.639999999999986</v>
      </c>
      <c r="BS151" s="200">
        <v>38.963999999999984</v>
      </c>
      <c r="BT151" s="200">
        <v>30.246999999999989</v>
      </c>
      <c r="BU151" s="200">
        <v>15.857999999999983</v>
      </c>
      <c r="BV151" s="200">
        <v>38.912000000000027</v>
      </c>
      <c r="BW151" s="200">
        <v>51.346999999999987</v>
      </c>
      <c r="BX151" s="200">
        <v>48.518000000000001</v>
      </c>
      <c r="BY151" s="200">
        <v>5.3160000000000043</v>
      </c>
      <c r="BZ151" s="200">
        <v>27.666</v>
      </c>
      <c r="CA151" s="200">
        <v>-67.720000000000027</v>
      </c>
      <c r="CB151" s="200">
        <v>-12.919000000000009</v>
      </c>
      <c r="CC151" s="200">
        <v>-11.184000000000008</v>
      </c>
      <c r="CD151" s="200">
        <v>-10.078000000000015</v>
      </c>
      <c r="CE151" s="200">
        <v>-2.3359999999999896</v>
      </c>
      <c r="CF151" s="200">
        <v>11.86400000000001</v>
      </c>
      <c r="CG151" s="200">
        <v>16.216999999999999</v>
      </c>
      <c r="CH151" s="200">
        <v>-146.08199999999999</v>
      </c>
      <c r="CI151" s="200">
        <v>-53.998000000000005</v>
      </c>
      <c r="CJ151" s="200">
        <v>-21.108999999999959</v>
      </c>
      <c r="CK151" s="200">
        <v>55.947000000000045</v>
      </c>
      <c r="CL151" s="200">
        <v>15.035000000000018</v>
      </c>
      <c r="CM151" s="200">
        <v>-50.580000000000084</v>
      </c>
      <c r="CN151" s="200">
        <v>-34.012000000000064</v>
      </c>
      <c r="CO151" s="200">
        <v>68.194999999999851</v>
      </c>
      <c r="CP151" s="200">
        <v>95.225000000000037</v>
      </c>
      <c r="CQ151" s="200">
        <v>-46.081999999999965</v>
      </c>
      <c r="CR151" s="200">
        <v>65</v>
      </c>
      <c r="CS151" s="200">
        <v>90.910040045052526</v>
      </c>
      <c r="CT151" s="200">
        <v>110.19493096892711</v>
      </c>
      <c r="CU151" s="200">
        <v>41.447160838622054</v>
      </c>
      <c r="CV151" s="200">
        <v>199.96212410287654</v>
      </c>
      <c r="CW151" s="200">
        <v>277.72836032225155</v>
      </c>
      <c r="CX151" s="200">
        <v>336.83143807857596</v>
      </c>
      <c r="CY151" s="200">
        <v>236.3326730657248</v>
      </c>
      <c r="CZ151" s="200">
        <v>383.95527770050649</v>
      </c>
      <c r="DA151" s="200">
        <v>515.8114542345013</v>
      </c>
      <c r="DB151" s="200">
        <v>611.68016661923684</v>
      </c>
      <c r="DC151" s="200">
        <v>499.11838937212838</v>
      </c>
      <c r="DD151" s="200">
        <v>597.86501177158107</v>
      </c>
      <c r="DE151" s="200">
        <v>793.27921635550615</v>
      </c>
      <c r="DF151" s="200">
        <v>930.95954273912605</v>
      </c>
      <c r="DG151" s="200">
        <v>730.84694075584571</v>
      </c>
      <c r="DH151" s="200">
        <v>804.59510374134925</v>
      </c>
      <c r="DI151" s="200">
        <v>1044.5591209103059</v>
      </c>
      <c r="DJ151" s="200">
        <v>1178.2812487479905</v>
      </c>
      <c r="DK151" s="200">
        <v>969.4563692924454</v>
      </c>
      <c r="DL151" s="200">
        <v>824.72623085921759</v>
      </c>
      <c r="DM151" s="200">
        <v>941.24085396687758</v>
      </c>
      <c r="DN151" s="200">
        <v>1031.8843537781622</v>
      </c>
      <c r="DO151" s="200">
        <v>863.99992617810494</v>
      </c>
    </row>
    <row r="152" spans="1:119" s="150" customFormat="1">
      <c r="B152" s="1318"/>
      <c r="C152" s="159" t="s">
        <v>686</v>
      </c>
      <c r="D152" s="251"/>
      <c r="E152" s="252"/>
      <c r="F152" s="234"/>
      <c r="G152" s="234">
        <v>0.13728872648910079</v>
      </c>
      <c r="H152" s="234">
        <v>0.19213201349876347</v>
      </c>
      <c r="I152" s="234">
        <v>0.25851848934221722</v>
      </c>
      <c r="J152" s="234">
        <v>0.25684820767959909</v>
      </c>
      <c r="K152" s="234">
        <v>0.27100346124418867</v>
      </c>
      <c r="L152" s="234">
        <v>0.24880568446603707</v>
      </c>
      <c r="M152" s="234">
        <v>0.13041483366679812</v>
      </c>
      <c r="N152" s="234">
        <v>0.1621987918624864</v>
      </c>
      <c r="O152" s="234">
        <v>0.16149294880601042</v>
      </c>
      <c r="P152" s="234">
        <v>1.1324981775655258E-2</v>
      </c>
      <c r="Q152" s="234">
        <v>-2.5365140071947945E-2</v>
      </c>
      <c r="R152" s="234">
        <v>-7.4902212850681507E-2</v>
      </c>
      <c r="S152" s="234">
        <v>-1.7793034542898796E-4</v>
      </c>
      <c r="T152" s="234">
        <v>1.1786841021646796E-2</v>
      </c>
      <c r="U152" s="1653">
        <v>2.8573611021750052E-2</v>
      </c>
      <c r="V152" s="1653">
        <v>7.9659852145185062E-2</v>
      </c>
      <c r="W152" s="1653">
        <v>0.12411111251939312</v>
      </c>
      <c r="X152" s="1653">
        <v>0.16060430438167242</v>
      </c>
      <c r="Y152" s="1653">
        <v>0.17969662125126581</v>
      </c>
      <c r="Z152" s="1653">
        <v>0.19228788892534945</v>
      </c>
      <c r="AB152" s="202"/>
      <c r="AC152" s="202"/>
      <c r="AD152" s="202"/>
      <c r="AE152" s="202"/>
      <c r="AF152" s="202"/>
      <c r="AG152" s="204"/>
      <c r="AH152" s="204"/>
      <c r="AI152" s="204"/>
      <c r="AJ152" s="234"/>
      <c r="AK152" s="234"/>
      <c r="AL152" s="234"/>
      <c r="AM152" s="234"/>
      <c r="AN152" s="234"/>
      <c r="AO152" s="234"/>
      <c r="AP152" s="234"/>
      <c r="AQ152" s="234">
        <v>0.23680594338867647</v>
      </c>
      <c r="AR152" s="234">
        <v>0.16679329981303018</v>
      </c>
      <c r="AS152" s="234">
        <v>0.16331259659263378</v>
      </c>
      <c r="AT152" s="234">
        <v>0.1947116397475728</v>
      </c>
      <c r="AU152" s="234">
        <v>0.23022356074766095</v>
      </c>
      <c r="AV152" s="234">
        <v>0.20942679982708778</v>
      </c>
      <c r="AW152" s="234">
        <v>0.22231745216003312</v>
      </c>
      <c r="AX152" s="234">
        <v>0.33584450770810326</v>
      </c>
      <c r="AY152" s="234">
        <v>0.25578395458480163</v>
      </c>
      <c r="AZ152" s="234">
        <v>0.22872941650124118</v>
      </c>
      <c r="BA152" s="234">
        <v>0.21362379746018054</v>
      </c>
      <c r="BB152" s="234">
        <v>0.32214287513385098</v>
      </c>
      <c r="BC152" s="234">
        <v>0.24987571770261202</v>
      </c>
      <c r="BD152" s="234">
        <v>0.23381368344699882</v>
      </c>
      <c r="BE152" s="234">
        <v>0.28565997868242382</v>
      </c>
      <c r="BF152" s="234">
        <v>0.26774909099492794</v>
      </c>
      <c r="BG152" s="234">
        <v>0.29151840864570444</v>
      </c>
      <c r="BH152" s="234">
        <v>0.17016428218331672</v>
      </c>
      <c r="BI152" s="234">
        <v>0.26722920681669488</v>
      </c>
      <c r="BJ152" s="234">
        <v>0.2379714878248648</v>
      </c>
      <c r="BK152" s="234">
        <v>0.30336173308433206</v>
      </c>
      <c r="BL152" s="234">
        <v>0.26229298615501034</v>
      </c>
      <c r="BM152" s="234">
        <v>-0.19411601921799421</v>
      </c>
      <c r="BN152" s="234">
        <v>0.22824561439679261</v>
      </c>
      <c r="BO152" s="234">
        <v>0.21159565273390202</v>
      </c>
      <c r="BP152" s="234">
        <v>1.1223747129542095E-2</v>
      </c>
      <c r="BQ152" s="234">
        <v>0.12602089246601081</v>
      </c>
      <c r="BR152" s="234">
        <v>0.27063406882074936</v>
      </c>
      <c r="BS152" s="234">
        <v>0.21558993426731285</v>
      </c>
      <c r="BT152" s="234">
        <v>0.1918860622977859</v>
      </c>
      <c r="BU152" s="234">
        <v>7.9431387870409237E-2</v>
      </c>
      <c r="BV152" s="234">
        <v>0.16856186131940215</v>
      </c>
      <c r="BW152" s="234">
        <v>0.200358989366891</v>
      </c>
      <c r="BX152" s="234">
        <v>0.1798295033358043</v>
      </c>
      <c r="BY152" s="234">
        <v>1.8724903134906674E-2</v>
      </c>
      <c r="BZ152" s="234">
        <v>9.0708196721311474E-2</v>
      </c>
      <c r="CA152" s="234">
        <v>-0.18912027792749653</v>
      </c>
      <c r="CB152" s="234">
        <v>-4.0249115198644166E-2</v>
      </c>
      <c r="CC152" s="234">
        <v>-3.3347546194282873E-2</v>
      </c>
      <c r="CD152" s="234">
        <v>-2.8366279086131867E-2</v>
      </c>
      <c r="CE152" s="234">
        <v>-5.4577016440858694E-3</v>
      </c>
      <c r="CF152" s="234">
        <v>2.5041686894484688E-2</v>
      </c>
      <c r="CG152" s="234">
        <v>2.9742756427421219E-2</v>
      </c>
      <c r="CH152" s="234">
        <v>-0.24224625268021047</v>
      </c>
      <c r="CI152" s="234">
        <v>-8.0083527246463226E-2</v>
      </c>
      <c r="CJ152" s="234">
        <v>-3.2371248798097135E-2</v>
      </c>
      <c r="CK152" s="234">
        <v>6.3694187750250805E-2</v>
      </c>
      <c r="CL152" s="234">
        <v>1.3475832682770758E-2</v>
      </c>
      <c r="CM152" s="234">
        <v>-3.810732130695009E-2</v>
      </c>
      <c r="CN152" s="234">
        <v>-2.4674251563904487E-2</v>
      </c>
      <c r="CO152" s="234">
        <v>4.0049919248274765E-2</v>
      </c>
      <c r="CP152" s="234">
        <v>5.1266466105180666E-2</v>
      </c>
      <c r="CQ152" s="234">
        <v>-2.1626964199729093E-2</v>
      </c>
      <c r="CR152" s="234">
        <v>2.8914590747330961E-2</v>
      </c>
      <c r="CS152" s="234">
        <v>3.491274881202281E-2</v>
      </c>
      <c r="CT152" s="234">
        <v>3.8906046327617363E-2</v>
      </c>
      <c r="CU152" s="234">
        <v>1.3460160749407023E-2</v>
      </c>
      <c r="CV152" s="234">
        <v>7.2590776316918126E-2</v>
      </c>
      <c r="CW152" s="234">
        <v>8.9220564968835722E-2</v>
      </c>
      <c r="CX152" s="234">
        <v>9.6430656657075647E-2</v>
      </c>
      <c r="CY152" s="234">
        <v>6.1684682081258269E-2</v>
      </c>
      <c r="CZ152" s="234">
        <v>0.1163043618285855</v>
      </c>
      <c r="DA152" s="234">
        <v>0.1328568194410352</v>
      </c>
      <c r="DB152" s="234">
        <v>0.14083639593531067</v>
      </c>
      <c r="DC152" s="234">
        <v>0.10681435983207035</v>
      </c>
      <c r="DD152" s="234">
        <v>0.15913360992212733</v>
      </c>
      <c r="DE152" s="234">
        <v>0.17143943046423954</v>
      </c>
      <c r="DF152" s="234">
        <v>0.17874628523680502</v>
      </c>
      <c r="DG152" s="234">
        <v>0.13492467135708291</v>
      </c>
      <c r="DH152" s="234">
        <v>0.18641627234081762</v>
      </c>
      <c r="DI152" s="234">
        <v>0.19302336070268744</v>
      </c>
      <c r="DJ152" s="234">
        <v>0.19347365907096259</v>
      </c>
      <c r="DK152" s="234">
        <v>0.15089716597166189</v>
      </c>
      <c r="DL152" s="234">
        <v>0.2042332921405749</v>
      </c>
      <c r="DM152" s="234">
        <v>0.20564487547536556</v>
      </c>
      <c r="DN152" s="234">
        <v>0.20587907650042217</v>
      </c>
      <c r="DO152" s="234">
        <v>0.15951787842764523</v>
      </c>
    </row>
    <row r="153" spans="1:119" s="187" customFormat="1">
      <c r="B153" s="1324"/>
      <c r="C153" s="183" t="s">
        <v>1047</v>
      </c>
      <c r="D153" s="324"/>
      <c r="E153" s="324"/>
      <c r="F153" s="325" t="s">
        <v>1045</v>
      </c>
      <c r="G153" s="325">
        <v>0.92845173658096081</v>
      </c>
      <c r="H153" s="325">
        <v>0.76533018535683706</v>
      </c>
      <c r="I153" s="325">
        <v>0.68705375711788297</v>
      </c>
      <c r="J153" s="325">
        <v>0.37046008141469899</v>
      </c>
      <c r="K153" s="325">
        <v>0.31866670093077376</v>
      </c>
      <c r="L153" s="325">
        <v>0.16135701715220097</v>
      </c>
      <c r="M153" s="325">
        <v>-0.38273583556166435</v>
      </c>
      <c r="N153" s="325">
        <v>0.45648629005980124</v>
      </c>
      <c r="O153" s="325">
        <v>0.28995059206579255</v>
      </c>
      <c r="P153" s="325">
        <v>-0.89894693614150345</v>
      </c>
      <c r="Q153" s="325">
        <v>-3.65</v>
      </c>
      <c r="R153" s="325">
        <v>3.7101076211079631</v>
      </c>
      <c r="S153" s="325">
        <v>-0.99588951098552903</v>
      </c>
      <c r="T153" s="325">
        <v>-118.85855728429958</v>
      </c>
      <c r="U153" s="1669">
        <v>2.6909503858652419</v>
      </c>
      <c r="V153" s="1669">
        <v>2.4168340477413999</v>
      </c>
      <c r="W153" s="1669">
        <v>0.91326687479241997</v>
      </c>
      <c r="X153" s="1669">
        <v>0.51845390445925954</v>
      </c>
      <c r="Y153" s="1669">
        <v>0.30918977089168664</v>
      </c>
      <c r="Z153" s="1669">
        <v>0.19944660450701823</v>
      </c>
      <c r="AA153" s="150"/>
      <c r="AB153" s="185"/>
      <c r="AC153" s="185"/>
      <c r="AD153" s="185"/>
      <c r="AE153" s="185"/>
      <c r="AF153" s="185"/>
      <c r="AG153" s="185"/>
      <c r="AH153" s="185"/>
      <c r="AI153" s="185"/>
      <c r="AJ153" s="325"/>
      <c r="AK153" s="325"/>
      <c r="AL153" s="325"/>
      <c r="AM153" s="325"/>
      <c r="AN153" s="325">
        <v>0.95794031894409626</v>
      </c>
      <c r="AO153" s="325">
        <v>3.9875864379930981</v>
      </c>
      <c r="AP153" s="325">
        <v>1.1094406194421511</v>
      </c>
      <c r="AQ153" s="325">
        <v>0.48825857090974001</v>
      </c>
      <c r="AR153" s="325">
        <v>1.6073591765057946</v>
      </c>
      <c r="AS153" s="325">
        <v>1.2665638535574826</v>
      </c>
      <c r="AT153" s="325">
        <v>0.67675574628918289</v>
      </c>
      <c r="AU153" s="325">
        <v>0.42474828928366781</v>
      </c>
      <c r="AV153" s="325">
        <v>0.78450859873520984</v>
      </c>
      <c r="AW153" s="325">
        <v>0.74765707069051524</v>
      </c>
      <c r="AX153" s="325">
        <v>0.90727282286677369</v>
      </c>
      <c r="AY153" s="325">
        <v>0.41237818270826554</v>
      </c>
      <c r="AZ153" s="325">
        <v>0.46120122848874079</v>
      </c>
      <c r="BA153" s="325">
        <v>0.269562529879527</v>
      </c>
      <c r="BB153" s="325">
        <v>0.39939209076192683</v>
      </c>
      <c r="BC153" s="325">
        <v>0.35548028130382048</v>
      </c>
      <c r="BD153" s="325">
        <v>0.3927396317189642</v>
      </c>
      <c r="BE153" s="325">
        <v>0.7124006448763387</v>
      </c>
      <c r="BF153" s="325">
        <v>-9.6148737874787171E-3</v>
      </c>
      <c r="BG153" s="325">
        <v>0.39992849376078654</v>
      </c>
      <c r="BH153" s="325">
        <v>-0.10717663304632608</v>
      </c>
      <c r="BI153" s="325">
        <v>0.18123071057581375</v>
      </c>
      <c r="BJ153" s="325">
        <v>0.12443187911666209</v>
      </c>
      <c r="BK153" s="325">
        <v>0.35029811327229798</v>
      </c>
      <c r="BL153" s="325">
        <v>0.73132351116428262</v>
      </c>
      <c r="BM153" s="325">
        <v>-1.853741030167404</v>
      </c>
      <c r="BN153" s="325">
        <v>0.15304792252231714</v>
      </c>
      <c r="BO153" s="325">
        <v>-0.16396319227321898</v>
      </c>
      <c r="BP153" s="325">
        <v>-0.94509022328297732</v>
      </c>
      <c r="BQ153" s="325">
        <v>-1.7598173480299897</v>
      </c>
      <c r="BR153" s="325">
        <v>0.35167588707654152</v>
      </c>
      <c r="BS153" s="325">
        <v>0.14112952493703568</v>
      </c>
      <c r="BT153" s="325">
        <v>17.201479370413036</v>
      </c>
      <c r="BU153" s="325">
        <v>-0.18454399770286023</v>
      </c>
      <c r="BV153" s="325">
        <v>-0.14741454864154169</v>
      </c>
      <c r="BW153" s="325">
        <v>0.31780618006364869</v>
      </c>
      <c r="BX153" s="325">
        <v>0.60405990676761401</v>
      </c>
      <c r="BY153" s="325">
        <v>-0.66477487703367322</v>
      </c>
      <c r="BZ153" s="325">
        <v>-0.28901110197368474</v>
      </c>
      <c r="CA153" s="325">
        <v>-2.318869651586267</v>
      </c>
      <c r="CB153" s="325">
        <v>-1.2662723113071439</v>
      </c>
      <c r="CC153" s="325">
        <v>-3.1038374717832955</v>
      </c>
      <c r="CD153" s="325">
        <v>-1.364273837923806</v>
      </c>
      <c r="CE153" s="325">
        <v>-0.96550502067336108</v>
      </c>
      <c r="CF153" s="325">
        <v>-1.9183373326108832</v>
      </c>
      <c r="CG153" s="325">
        <v>-2.4500178826895551</v>
      </c>
      <c r="CH153" s="325">
        <v>13.495137924191285</v>
      </c>
      <c r="CI153" s="325">
        <v>22.115582191780927</v>
      </c>
      <c r="CJ153" s="325">
        <v>-2.779248145650703</v>
      </c>
      <c r="CK153" s="325">
        <v>2.4498982549176822</v>
      </c>
      <c r="CL153" s="325">
        <v>-1.1029216467463481</v>
      </c>
      <c r="CM153" s="325">
        <v>-6.3298640690394481E-2</v>
      </c>
      <c r="CN153" s="325">
        <v>0.61125586242835417</v>
      </c>
      <c r="CO153" s="325">
        <v>0.21892147925715033</v>
      </c>
      <c r="CP153" s="325">
        <v>5.3335550382440919</v>
      </c>
      <c r="CQ153" s="325">
        <v>-8.8928430209571196E-2</v>
      </c>
      <c r="CR153" s="325">
        <v>-2.9110902034575998</v>
      </c>
      <c r="CS153" s="325">
        <v>0.33308952335292497</v>
      </c>
      <c r="CT153" s="325">
        <v>0.15720589098374438</v>
      </c>
      <c r="CU153" s="325">
        <v>-1.8994219182896162</v>
      </c>
      <c r="CV153" s="325">
        <v>2.0763403708134853</v>
      </c>
      <c r="CW153" s="325">
        <v>2.0549800680388763</v>
      </c>
      <c r="CX153" s="325">
        <v>2.0566872279592974</v>
      </c>
      <c r="CY153" s="325">
        <v>4.7020232094040315</v>
      </c>
      <c r="CZ153" s="325">
        <v>0.92014002363252101</v>
      </c>
      <c r="DA153" s="325">
        <v>0.85725164558635303</v>
      </c>
      <c r="DB153" s="325">
        <v>0.81598300357149034</v>
      </c>
      <c r="DC153" s="325">
        <v>1.1119313842539329</v>
      </c>
      <c r="DD153" s="325">
        <v>0.55712148391909544</v>
      </c>
      <c r="DE153" s="325">
        <v>0.53792477821723739</v>
      </c>
      <c r="DF153" s="325">
        <v>0.52197111095582827</v>
      </c>
      <c r="DG153" s="325">
        <v>0.46427572359179736</v>
      </c>
      <c r="DH153" s="325">
        <v>0.34578054895232935</v>
      </c>
      <c r="DI153" s="325">
        <v>0.31676098323769675</v>
      </c>
      <c r="DJ153" s="325">
        <v>0.26566321591288422</v>
      </c>
      <c r="DK153" s="325">
        <v>0.32648344712208632</v>
      </c>
      <c r="DL153" s="325">
        <v>2.5020195902583975E-2</v>
      </c>
      <c r="DM153" s="325">
        <v>-9.8910884865367033E-2</v>
      </c>
      <c r="DN153" s="325">
        <v>-0.12424613828437447</v>
      </c>
      <c r="DO153" s="325">
        <v>-0.10877894710342406</v>
      </c>
    </row>
    <row r="154" spans="1:119" s="187" customFormat="1">
      <c r="B154" s="1324"/>
      <c r="C154" s="326"/>
      <c r="D154" s="324"/>
      <c r="E154" s="324"/>
      <c r="F154" s="325"/>
      <c r="G154" s="325"/>
      <c r="H154" s="325"/>
      <c r="I154" s="325"/>
      <c r="J154" s="325"/>
      <c r="K154" s="325"/>
      <c r="L154" s="325"/>
      <c r="M154" s="325"/>
      <c r="N154" s="325"/>
      <c r="O154" s="325"/>
      <c r="P154" s="325"/>
      <c r="Q154" s="325"/>
      <c r="R154" s="325"/>
      <c r="S154" s="325"/>
      <c r="T154" s="325"/>
      <c r="U154" s="1669"/>
      <c r="V154" s="1669"/>
      <c r="W154" s="1669"/>
      <c r="X154" s="1669"/>
      <c r="Y154" s="1669"/>
      <c r="Z154" s="1669"/>
      <c r="AA154" s="150"/>
      <c r="AB154" s="185"/>
      <c r="AC154" s="185"/>
      <c r="AD154" s="185"/>
      <c r="AE154" s="185"/>
      <c r="AF154" s="185"/>
      <c r="AG154" s="185"/>
      <c r="AH154" s="185"/>
      <c r="AI154" s="185"/>
      <c r="AJ154" s="325"/>
      <c r="AK154" s="325"/>
      <c r="AL154" s="325"/>
      <c r="AM154" s="325"/>
      <c r="AN154" s="325"/>
      <c r="AO154" s="325"/>
      <c r="AP154" s="325"/>
      <c r="AQ154" s="325"/>
      <c r="AR154" s="325"/>
      <c r="AS154" s="325"/>
      <c r="AT154" s="325"/>
      <c r="AU154" s="325"/>
      <c r="AV154" s="325"/>
      <c r="AW154" s="325"/>
      <c r="AX154" s="325"/>
      <c r="AY154" s="325"/>
      <c r="AZ154" s="325"/>
      <c r="BA154" s="325"/>
      <c r="BB154" s="325"/>
      <c r="BC154" s="325"/>
      <c r="BD154" s="325"/>
      <c r="BE154" s="325"/>
      <c r="BF154" s="325"/>
      <c r="BG154" s="325"/>
      <c r="BH154" s="325"/>
      <c r="BI154" s="325"/>
      <c r="BJ154" s="325"/>
      <c r="BK154" s="325"/>
      <c r="BL154" s="325"/>
      <c r="BM154" s="325"/>
      <c r="BN154" s="325"/>
      <c r="BO154" s="325"/>
      <c r="BP154" s="325"/>
      <c r="BQ154" s="325"/>
      <c r="BR154" s="325"/>
      <c r="BS154" s="325"/>
      <c r="BT154" s="325"/>
      <c r="BU154" s="325"/>
      <c r="BV154" s="325"/>
      <c r="BW154" s="325"/>
      <c r="BX154" s="325"/>
      <c r="BY154" s="325"/>
      <c r="BZ154" s="325"/>
      <c r="CA154" s="325"/>
      <c r="CB154" s="325"/>
      <c r="CC154" s="325"/>
      <c r="CD154" s="325"/>
      <c r="CE154" s="325"/>
      <c r="CF154" s="325"/>
      <c r="CG154" s="325"/>
      <c r="CH154" s="325"/>
      <c r="CI154" s="325"/>
      <c r="CJ154" s="325"/>
      <c r="CK154" s="325"/>
      <c r="CL154" s="325"/>
      <c r="CM154" s="325"/>
      <c r="CN154" s="325"/>
      <c r="CO154" s="325"/>
      <c r="CP154" s="325"/>
      <c r="CQ154" s="325"/>
      <c r="CR154" s="325"/>
      <c r="CS154" s="325"/>
      <c r="CT154" s="325"/>
      <c r="CU154" s="325"/>
      <c r="CV154" s="325"/>
      <c r="CW154" s="325"/>
      <c r="CX154" s="325"/>
      <c r="CY154" s="325"/>
      <c r="CZ154" s="325"/>
      <c r="DA154" s="325"/>
      <c r="DB154" s="325"/>
      <c r="DC154" s="325"/>
      <c r="DD154" s="325"/>
      <c r="DE154" s="325"/>
      <c r="DF154" s="325"/>
      <c r="DG154" s="325"/>
      <c r="DH154" s="325"/>
      <c r="DI154" s="325"/>
      <c r="DJ154" s="325"/>
      <c r="DK154" s="325"/>
      <c r="DL154" s="325"/>
      <c r="DM154" s="325"/>
      <c r="DN154" s="325"/>
      <c r="DO154" s="325"/>
    </row>
    <row r="155" spans="1:119" s="182" customFormat="1">
      <c r="B155" s="1323"/>
      <c r="C155" s="327" t="s">
        <v>434</v>
      </c>
      <c r="D155" s="207"/>
      <c r="E155" s="207"/>
      <c r="F155" s="208">
        <v>0.35044701130501105</v>
      </c>
      <c r="G155" s="208">
        <v>0.42394821593816451</v>
      </c>
      <c r="H155" s="208">
        <v>0.75239441612512881</v>
      </c>
      <c r="I155" s="208">
        <v>1.2689721687714663</v>
      </c>
      <c r="J155" s="208">
        <v>1.7393768114511254</v>
      </c>
      <c r="K155" s="208">
        <v>2.2933432468301636</v>
      </c>
      <c r="L155" s="208">
        <v>2.6631223870551795</v>
      </c>
      <c r="M155" s="208">
        <v>1.6438007004951891</v>
      </c>
      <c r="N155" s="328">
        <v>2.3941291935506075</v>
      </c>
      <c r="O155" s="329">
        <v>3.0881447389583485</v>
      </c>
      <c r="P155" s="329">
        <v>0.31206572928583265</v>
      </c>
      <c r="Q155" s="329">
        <v>-0.82752141807020796</v>
      </c>
      <c r="R155" s="329">
        <v>-3.63</v>
      </c>
      <c r="S155" s="329">
        <v>-6.999999999999984E-2</v>
      </c>
      <c r="T155" s="329">
        <v>1.69</v>
      </c>
      <c r="U155" s="1670">
        <v>6.111706551060589</v>
      </c>
      <c r="V155" s="1670">
        <v>20.84666872681338</v>
      </c>
      <c r="W155" s="1670">
        <v>39.885240724783095</v>
      </c>
      <c r="X155" s="1670">
        <v>60.563899508844415</v>
      </c>
      <c r="Y155" s="1670">
        <v>79.289637722291076</v>
      </c>
      <c r="Z155" s="1670">
        <v>72.643163621587675</v>
      </c>
      <c r="AA155" s="330"/>
      <c r="AB155" s="328"/>
      <c r="AC155" s="328"/>
      <c r="AD155" s="328"/>
      <c r="AE155" s="328"/>
      <c r="AF155" s="328"/>
      <c r="AG155" s="328"/>
      <c r="AH155" s="328"/>
      <c r="AI155" s="328"/>
      <c r="AJ155" s="329">
        <v>7.8953939753350341E-2</v>
      </c>
      <c r="AK155" s="329">
        <v>4.2244984102526424E-2</v>
      </c>
      <c r="AL155" s="329">
        <v>0.10061301003560467</v>
      </c>
      <c r="AM155" s="329">
        <v>0.12863507741352959</v>
      </c>
      <c r="AN155" s="329">
        <v>4.6602877915802872E-2</v>
      </c>
      <c r="AO155" s="329">
        <v>6.6421914946313027E-2</v>
      </c>
      <c r="AP155" s="329">
        <v>0.13239824476434955</v>
      </c>
      <c r="AQ155" s="329">
        <v>0.17852517831169906</v>
      </c>
      <c r="AR155" s="329">
        <v>0.12216339919547395</v>
      </c>
      <c r="AS155" s="329">
        <v>0.15135838219183412</v>
      </c>
      <c r="AT155" s="329">
        <v>0.2232149413280354</v>
      </c>
      <c r="AU155" s="329">
        <v>0.25565769340978522</v>
      </c>
      <c r="AV155" s="329">
        <v>0.21790863811079117</v>
      </c>
      <c r="AW155" s="329">
        <v>0.26444434401840028</v>
      </c>
      <c r="AX155" s="329">
        <v>0.4256031981976911</v>
      </c>
      <c r="AY155" s="329">
        <v>0.36101598844458371</v>
      </c>
      <c r="AZ155" s="329">
        <v>0.318540527043986</v>
      </c>
      <c r="BA155" s="329">
        <v>0.33578301560522356</v>
      </c>
      <c r="BB155" s="329">
        <v>0.59571314572257572</v>
      </c>
      <c r="BC155" s="329">
        <v>0.48934012307934005</v>
      </c>
      <c r="BD155" s="329">
        <v>0.44353654776001006</v>
      </c>
      <c r="BE155" s="329">
        <v>0.57486619042462161</v>
      </c>
      <c r="BF155" s="329">
        <v>0.58987236057523118</v>
      </c>
      <c r="BG155" s="329">
        <v>0.68506814807030059</v>
      </c>
      <c r="BH155" s="329">
        <v>0.39591685621742301</v>
      </c>
      <c r="BI155" s="329">
        <v>0.67897371619683822</v>
      </c>
      <c r="BJ155" s="329">
        <v>0.66323304048680054</v>
      </c>
      <c r="BK155" s="329">
        <v>0.92499877415411769</v>
      </c>
      <c r="BL155" s="329">
        <v>0.68542142833491737</v>
      </c>
      <c r="BM155" s="329">
        <v>-0.57965512983543988</v>
      </c>
      <c r="BN155" s="329">
        <v>0.76472286973026082</v>
      </c>
      <c r="BO155" s="329">
        <v>0.7733115322654508</v>
      </c>
      <c r="BP155" s="329">
        <v>3.7636337586933084E-2</v>
      </c>
      <c r="BQ155" s="329">
        <v>0.4404327616696701</v>
      </c>
      <c r="BR155" s="329">
        <v>1.0336591956781627</v>
      </c>
      <c r="BS155" s="329">
        <v>0.88240089861584148</v>
      </c>
      <c r="BT155" s="329">
        <v>0.68498826266599255</v>
      </c>
      <c r="BU155" s="329">
        <v>0.35912488480680893</v>
      </c>
      <c r="BV155" s="329">
        <v>0.88121248061562463</v>
      </c>
      <c r="BW155" s="329">
        <v>1.1628191108699226</v>
      </c>
      <c r="BX155" s="329">
        <v>1.0987521809499317</v>
      </c>
      <c r="BY155" s="329">
        <v>0.12038762096396886</v>
      </c>
      <c r="BZ155" s="329">
        <v>0.62653196418155754</v>
      </c>
      <c r="CA155" s="329">
        <v>-1.5336060368096254</v>
      </c>
      <c r="CB155" s="329">
        <v>-0.29256728277530353</v>
      </c>
      <c r="CC155" s="329">
        <v>-0.25327598812284191</v>
      </c>
      <c r="CD155" s="329">
        <v>-0.23</v>
      </c>
      <c r="CE155" s="329">
        <v>-5.1678147172062497E-2</v>
      </c>
      <c r="CF155" s="329">
        <v>0.13</v>
      </c>
      <c r="CG155" s="329">
        <v>0.31</v>
      </c>
      <c r="CH155" s="329">
        <v>-2.96</v>
      </c>
      <c r="CI155" s="329">
        <v>-1.1100000000000001</v>
      </c>
      <c r="CJ155" s="329">
        <v>-0.44</v>
      </c>
      <c r="CK155" s="329">
        <v>1.1100000000000001</v>
      </c>
      <c r="CL155" s="329">
        <v>0.28000000000000003</v>
      </c>
      <c r="CM155" s="329">
        <v>-1.02</v>
      </c>
      <c r="CN155" s="329">
        <v>-0.68</v>
      </c>
      <c r="CO155" s="329">
        <v>1.37</v>
      </c>
      <c r="CP155" s="329">
        <v>1.92</v>
      </c>
      <c r="CQ155" s="329">
        <v>-0.92</v>
      </c>
      <c r="CR155" s="329">
        <v>1.3</v>
      </c>
      <c r="CS155" s="329">
        <v>1.8034573924412518</v>
      </c>
      <c r="CT155" s="329">
        <v>2.1860276683079114</v>
      </c>
      <c r="CU155" s="329">
        <v>0.82222149031142588</v>
      </c>
      <c r="CV155" s="329">
        <v>3.9668134646390296</v>
      </c>
      <c r="CW155" s="329">
        <v>5.5095263874653906</v>
      </c>
      <c r="CX155" s="329">
        <v>6.6820028536824365</v>
      </c>
      <c r="CY155" s="329">
        <v>4.6883260210265227</v>
      </c>
      <c r="CZ155" s="329">
        <v>7.6168372997377887</v>
      </c>
      <c r="DA155" s="329">
        <v>10.232576949521532</v>
      </c>
      <c r="DB155" s="329">
        <v>12.134403612103501</v>
      </c>
      <c r="DC155" s="329">
        <v>9.9014228634202777</v>
      </c>
      <c r="DD155" s="329">
        <v>11.860340998938023</v>
      </c>
      <c r="DE155" s="329">
        <v>15.736933635683718</v>
      </c>
      <c r="DF155" s="329">
        <v>18.468211746299581</v>
      </c>
      <c r="DG155" s="329">
        <v>14.498413127923092</v>
      </c>
      <c r="DH155" s="329">
        <v>15.96141622031263</v>
      </c>
      <c r="DI155" s="329">
        <v>20.721780207269273</v>
      </c>
      <c r="DJ155" s="329">
        <v>23.374536270981633</v>
      </c>
      <c r="DK155" s="329">
        <v>19.231905023727531</v>
      </c>
      <c r="DL155" s="329">
        <v>16.360773981027531</v>
      </c>
      <c r="DM155" s="329">
        <v>18.672170590982621</v>
      </c>
      <c r="DN155" s="329">
        <v>20.470340405124123</v>
      </c>
      <c r="DO155" s="329">
        <v>17.1398786444534</v>
      </c>
    </row>
    <row r="156" spans="1:119" s="338" customFormat="1">
      <c r="B156" s="1328"/>
      <c r="C156" s="331" t="s">
        <v>1048</v>
      </c>
      <c r="D156" s="332"/>
      <c r="E156" s="333"/>
      <c r="F156" s="333"/>
      <c r="G156" s="333"/>
      <c r="H156" s="333"/>
      <c r="I156" s="333"/>
      <c r="J156" s="333"/>
      <c r="K156" s="333"/>
      <c r="L156" s="333">
        <v>0.16124020716747078</v>
      </c>
      <c r="M156" s="333">
        <v>-0.38275435312874717</v>
      </c>
      <c r="N156" s="333">
        <v>0.45645952871864859</v>
      </c>
      <c r="O156" s="333">
        <v>0.28988224498381521</v>
      </c>
      <c r="P156" s="333">
        <v>-0.89894718166898668</v>
      </c>
      <c r="Q156" s="333">
        <v>-3.6517535903862428</v>
      </c>
      <c r="R156" s="333">
        <v>3.3865934110384872</v>
      </c>
      <c r="S156" s="333">
        <v>-0.9807162534435262</v>
      </c>
      <c r="T156" s="333">
        <v>-25.142857142857196</v>
      </c>
      <c r="U156" s="1671">
        <v>2.6163944089115914</v>
      </c>
      <c r="V156" s="1671">
        <v>2.4109407172364605</v>
      </c>
      <c r="W156" s="1671">
        <v>0.91326687479241908</v>
      </c>
      <c r="X156" s="1671">
        <v>0.51845390445926087</v>
      </c>
      <c r="Y156" s="1671">
        <v>0.30918977089168531</v>
      </c>
      <c r="Z156" s="1671">
        <v>0.19944660450701779</v>
      </c>
      <c r="AA156" s="332"/>
      <c r="AB156" s="334"/>
      <c r="AC156" s="334"/>
      <c r="AD156" s="335"/>
      <c r="AE156" s="333"/>
      <c r="AF156" s="333"/>
      <c r="AG156" s="333"/>
      <c r="AH156" s="333"/>
      <c r="AI156" s="336"/>
      <c r="AJ156" s="336" t="s">
        <v>105</v>
      </c>
      <c r="AK156" s="336" t="s">
        <v>105</v>
      </c>
      <c r="AL156" s="336" t="s">
        <v>105</v>
      </c>
      <c r="AM156" s="336" t="s">
        <v>105</v>
      </c>
      <c r="AN156" s="333">
        <v>-0.40974601063115001</v>
      </c>
      <c r="AO156" s="333">
        <v>0.57230299306328125</v>
      </c>
      <c r="AP156" s="333">
        <v>0.31591575202348876</v>
      </c>
      <c r="AQ156" s="333">
        <v>0.38784211819444314</v>
      </c>
      <c r="AR156" s="333">
        <v>1.621370281384463</v>
      </c>
      <c r="AS156" s="333">
        <v>1.2787416218603882</v>
      </c>
      <c r="AT156" s="333">
        <v>0.68593580470290161</v>
      </c>
      <c r="AU156" s="333">
        <v>0.43205398716037324</v>
      </c>
      <c r="AV156" s="333">
        <v>0.78374733795770557</v>
      </c>
      <c r="AW156" s="333">
        <v>0.74714039743923233</v>
      </c>
      <c r="AX156" s="333">
        <v>0.90669672767212783</v>
      </c>
      <c r="AY156" s="333">
        <v>0.41210688256473937</v>
      </c>
      <c r="AZ156" s="333">
        <v>0.46180770898136969</v>
      </c>
      <c r="BA156" s="333">
        <v>0.26976818828032667</v>
      </c>
      <c r="BB156" s="333">
        <v>0.39969142206931729</v>
      </c>
      <c r="BC156" s="333">
        <v>0.35545277423205923</v>
      </c>
      <c r="BD156" s="333">
        <v>0.39240225372881321</v>
      </c>
      <c r="BE156" s="333">
        <v>0.71201687908028544</v>
      </c>
      <c r="BF156" s="333">
        <v>-9.8046940700963203E-3</v>
      </c>
      <c r="BG156" s="333">
        <v>0.39998360191532023</v>
      </c>
      <c r="BH156" s="333">
        <v>-0.1073636248987383</v>
      </c>
      <c r="BI156" s="333">
        <v>0.18109871045872117</v>
      </c>
      <c r="BJ156" s="333">
        <v>0.12436704076120741</v>
      </c>
      <c r="BK156" s="333">
        <v>0.35022884476479232</v>
      </c>
      <c r="BL156" s="333">
        <v>0.73122567925854876</v>
      </c>
      <c r="BM156" s="333">
        <v>-1.8537224873479412</v>
      </c>
      <c r="BN156" s="333">
        <v>0.15302287890990574</v>
      </c>
      <c r="BO156" s="333">
        <v>-0.16398642476837888</v>
      </c>
      <c r="BP156" s="333">
        <v>-0.94509022328297732</v>
      </c>
      <c r="BQ156" s="333">
        <v>-1.7598186214529075</v>
      </c>
      <c r="BR156" s="333">
        <v>0.35167815243025657</v>
      </c>
      <c r="BS156" s="333">
        <v>0.14106781264571144</v>
      </c>
      <c r="BT156" s="333">
        <v>17.200183827233307</v>
      </c>
      <c r="BU156" s="333">
        <v>-0.18460905713422626</v>
      </c>
      <c r="BV156" s="333">
        <v>-0.14748257036742252</v>
      </c>
      <c r="BW156" s="333">
        <v>0.31779003477212342</v>
      </c>
      <c r="BX156" s="333">
        <v>0.60404526739415787</v>
      </c>
      <c r="BY156" s="333">
        <v>-0.66477505164051398</v>
      </c>
      <c r="BZ156" s="333">
        <v>-0.28901147230250812</v>
      </c>
      <c r="CA156" s="333">
        <v>-2.3188689646339844</v>
      </c>
      <c r="CB156" s="333">
        <v>-1.2662723113071439</v>
      </c>
      <c r="CC156" s="333">
        <v>-3.1038374717832955</v>
      </c>
      <c r="CD156" s="333">
        <v>-1.3671001850647004</v>
      </c>
      <c r="CE156" s="333">
        <v>-0.96630285358059165</v>
      </c>
      <c r="CF156" s="333">
        <v>-1.4443422339190337</v>
      </c>
      <c r="CG156" s="333">
        <v>-2.2239612696709576</v>
      </c>
      <c r="CH156" s="333">
        <v>11.869565217391303</v>
      </c>
      <c r="CI156" s="333">
        <v>20.479098240582289</v>
      </c>
      <c r="CJ156" s="333">
        <v>-4.384615384615385</v>
      </c>
      <c r="CK156" s="333">
        <v>2.580645161290323</v>
      </c>
      <c r="CL156" s="333">
        <v>-1.0945945945945945</v>
      </c>
      <c r="CM156" s="333">
        <v>-8.1081081081081141E-2</v>
      </c>
      <c r="CN156" s="333">
        <v>0.54545454545454564</v>
      </c>
      <c r="CO156" s="333">
        <v>0.23423423423423428</v>
      </c>
      <c r="CP156" s="333">
        <v>5.8571428571428559</v>
      </c>
      <c r="CQ156" s="333">
        <v>-9.8039215686274495E-2</v>
      </c>
      <c r="CR156" s="337">
        <v>-2.9117647058823528</v>
      </c>
      <c r="CS156" s="337"/>
      <c r="CT156" s="337"/>
      <c r="CU156" s="337"/>
      <c r="CV156" s="337"/>
      <c r="CW156" s="337"/>
      <c r="CX156" s="337"/>
      <c r="CY156" s="337"/>
      <c r="CZ156" s="337"/>
      <c r="DA156" s="337"/>
      <c r="DB156" s="337"/>
      <c r="DC156" s="337"/>
      <c r="DD156" s="337"/>
      <c r="DE156" s="337"/>
      <c r="DF156" s="337"/>
      <c r="DG156" s="337"/>
      <c r="DH156" s="337"/>
      <c r="DI156" s="337"/>
      <c r="DJ156" s="337"/>
      <c r="DK156" s="337"/>
      <c r="DL156" s="337"/>
      <c r="DM156" s="337"/>
      <c r="DN156" s="337"/>
      <c r="DO156" s="337"/>
    </row>
    <row r="157" spans="1:119" s="150" customFormat="1">
      <c r="B157" s="1318"/>
      <c r="C157" s="188" t="s">
        <v>427</v>
      </c>
      <c r="D157" s="230"/>
      <c r="E157" s="230"/>
      <c r="F157" s="231">
        <v>0.35044701130501105</v>
      </c>
      <c r="G157" s="231">
        <v>0.42394821593816451</v>
      </c>
      <c r="H157" s="231">
        <v>0.75239441612512881</v>
      </c>
      <c r="I157" s="231">
        <v>1.2689721687714663</v>
      </c>
      <c r="J157" s="231">
        <v>1.7393768114511254</v>
      </c>
      <c r="K157" s="231">
        <v>2.2933432468301636</v>
      </c>
      <c r="L157" s="231">
        <v>2.6631223870551795</v>
      </c>
      <c r="M157" s="231">
        <v>1.5901445091551794</v>
      </c>
      <c r="N157" s="339">
        <v>2.2600922887122832</v>
      </c>
      <c r="O157" s="224">
        <v>2.9152615631087402</v>
      </c>
      <c r="P157" s="224">
        <v>0.29459543719555525</v>
      </c>
      <c r="Q157" s="224">
        <v>-0.77626441470452479</v>
      </c>
      <c r="R157" s="224">
        <v>-3.3152127208888347</v>
      </c>
      <c r="S157" s="224">
        <v>-1.1617489422000915E-2</v>
      </c>
      <c r="T157" s="224">
        <v>1.6205238146400824</v>
      </c>
      <c r="U157" s="1672">
        <v>5.8467900343220354</v>
      </c>
      <c r="V157" s="1672">
        <v>20.056996387779641</v>
      </c>
      <c r="W157" s="1672">
        <v>39.885240724783095</v>
      </c>
      <c r="X157" s="1672">
        <v>60.563899508844415</v>
      </c>
      <c r="Y157" s="1672">
        <v>79.289637722291076</v>
      </c>
      <c r="Z157" s="1672">
        <v>72.643163621587675</v>
      </c>
      <c r="AA157" s="340"/>
      <c r="AB157" s="339"/>
      <c r="AC157" s="339"/>
      <c r="AD157" s="339"/>
      <c r="AE157" s="339"/>
      <c r="AF157" s="339"/>
      <c r="AG157" s="339"/>
      <c r="AH157" s="339"/>
      <c r="AI157" s="339"/>
      <c r="AJ157" s="224">
        <v>7.8953939753350341E-2</v>
      </c>
      <c r="AK157" s="224">
        <v>4.2244984102526424E-2</v>
      </c>
      <c r="AL157" s="224">
        <v>0.10061301003560467</v>
      </c>
      <c r="AM157" s="224">
        <v>0.12863507741352959</v>
      </c>
      <c r="AN157" s="224">
        <v>4.6602877915802872E-2</v>
      </c>
      <c r="AO157" s="224">
        <v>6.6421914946313027E-2</v>
      </c>
      <c r="AP157" s="224">
        <v>0.13239824476434955</v>
      </c>
      <c r="AQ157" s="224">
        <v>0.17852517831169906</v>
      </c>
      <c r="AR157" s="224">
        <v>0.12216339919547395</v>
      </c>
      <c r="AS157" s="224">
        <v>0.15135838219183412</v>
      </c>
      <c r="AT157" s="224">
        <v>0.2232149413280354</v>
      </c>
      <c r="AU157" s="224">
        <v>0.25565769340978522</v>
      </c>
      <c r="AV157" s="224">
        <v>0.21790863811079117</v>
      </c>
      <c r="AW157" s="224">
        <v>0.26444434401840028</v>
      </c>
      <c r="AX157" s="224">
        <v>0.4256031981976911</v>
      </c>
      <c r="AY157" s="224">
        <v>0.36101598844458371</v>
      </c>
      <c r="AZ157" s="224">
        <v>0.318540527043986</v>
      </c>
      <c r="BA157" s="224">
        <v>0.33578301560522356</v>
      </c>
      <c r="BB157" s="224">
        <v>0.59571314572257572</v>
      </c>
      <c r="BC157" s="224">
        <v>0.48934012307934005</v>
      </c>
      <c r="BD157" s="224">
        <v>0.44353654776001006</v>
      </c>
      <c r="BE157" s="224">
        <v>0.57486619042462161</v>
      </c>
      <c r="BF157" s="224">
        <v>0.58987236057523118</v>
      </c>
      <c r="BG157" s="224">
        <v>0.68506814807030059</v>
      </c>
      <c r="BH157" s="224">
        <v>0.39591685621742301</v>
      </c>
      <c r="BI157" s="224">
        <v>0.67897371619683822</v>
      </c>
      <c r="BJ157" s="224">
        <v>0.66323304048680054</v>
      </c>
      <c r="BK157" s="224">
        <v>0.92499877415411769</v>
      </c>
      <c r="BL157" s="224">
        <v>0.68542142833491737</v>
      </c>
      <c r="BM157" s="224">
        <v>-0.5472020431817034</v>
      </c>
      <c r="BN157" s="224">
        <v>0.72190841630776503</v>
      </c>
      <c r="BO157" s="224">
        <v>0.73001670769420046</v>
      </c>
      <c r="BP157" s="224">
        <v>3.5529192847578529E-2</v>
      </c>
      <c r="BQ157" s="224">
        <v>0.41577426309371263</v>
      </c>
      <c r="BR157" s="224">
        <v>0.97578774281886793</v>
      </c>
      <c r="BS157" s="224">
        <v>0.83300108995212396</v>
      </c>
      <c r="BT157" s="224">
        <v>0.64664041794430882</v>
      </c>
      <c r="BU157" s="224">
        <v>0.33902008273902878</v>
      </c>
      <c r="BV157" s="224">
        <v>0.83187977421749981</v>
      </c>
      <c r="BW157" s="224">
        <v>1.097721288207903</v>
      </c>
      <c r="BX157" s="224">
        <v>1.0372410320648748</v>
      </c>
      <c r="BY157" s="224">
        <v>0.11364799304293002</v>
      </c>
      <c r="BZ157" s="224">
        <v>0.59145699313876965</v>
      </c>
      <c r="CA157" s="224">
        <v>-1.4477505810510192</v>
      </c>
      <c r="CB157" s="224">
        <v>-0.27618856699052163</v>
      </c>
      <c r="CC157" s="224">
        <v>-0.23909690635668346</v>
      </c>
      <c r="CD157" s="224">
        <v>-0.21202018818700297</v>
      </c>
      <c r="CE157" s="224">
        <v>-4.8958753170316671E-2</v>
      </c>
      <c r="CF157" s="224">
        <v>0.22798403458042035</v>
      </c>
      <c r="CG157" s="224">
        <v>0.31163893297893441</v>
      </c>
      <c r="CH157" s="224">
        <v>-2.814473502002905</v>
      </c>
      <c r="CI157" s="224">
        <v>-1.0403621864452846</v>
      </c>
      <c r="CJ157" s="224">
        <v>-0.40670034804388067</v>
      </c>
      <c r="CK157" s="224">
        <v>1.0779125719379188</v>
      </c>
      <c r="CL157" s="224">
        <v>0.28961371847196293</v>
      </c>
      <c r="CM157" s="224">
        <v>-0.97244343178800197</v>
      </c>
      <c r="CN157" s="224">
        <v>-0.65331369842627862</v>
      </c>
      <c r="CO157" s="224">
        <v>1.3110541530292783</v>
      </c>
      <c r="CP157" s="224">
        <v>1.8386654694627422</v>
      </c>
      <c r="CQ157" s="224">
        <v>-0.87588210942565958</v>
      </c>
      <c r="CR157" s="224">
        <v>1.2356973432168308</v>
      </c>
      <c r="CS157" s="224">
        <v>1.7282660762370323</v>
      </c>
      <c r="CT157" s="224">
        <v>2.0948858989886969</v>
      </c>
      <c r="CU157" s="224">
        <v>0.78794071587947601</v>
      </c>
      <c r="CV157" s="224">
        <v>3.8165504701922011</v>
      </c>
      <c r="CW157" s="224">
        <v>5.3008253884534033</v>
      </c>
      <c r="CX157" s="224">
        <v>6.4288884164529199</v>
      </c>
      <c r="CY157" s="224">
        <v>4.510732112681116</v>
      </c>
      <c r="CZ157" s="224">
        <v>7.6168372997377887</v>
      </c>
      <c r="DA157" s="224">
        <v>10.232576949521532</v>
      </c>
      <c r="DB157" s="224">
        <v>12.134403612103501</v>
      </c>
      <c r="DC157" s="224">
        <v>9.9014228634202777</v>
      </c>
      <c r="DD157" s="224">
        <v>11.860340998938023</v>
      </c>
      <c r="DE157" s="224">
        <v>15.736933635683718</v>
      </c>
      <c r="DF157" s="224">
        <v>18.468211746299581</v>
      </c>
      <c r="DG157" s="224">
        <v>14.498413127923092</v>
      </c>
      <c r="DH157" s="224">
        <v>15.96141622031263</v>
      </c>
      <c r="DI157" s="224">
        <v>20.721780207269273</v>
      </c>
      <c r="DJ157" s="224">
        <v>23.374536270981633</v>
      </c>
      <c r="DK157" s="224">
        <v>19.231905023727531</v>
      </c>
      <c r="DL157" s="224">
        <v>16.360773981027531</v>
      </c>
      <c r="DM157" s="224">
        <v>18.672170590982621</v>
      </c>
      <c r="DN157" s="224">
        <v>20.470340405124123</v>
      </c>
      <c r="DO157" s="224">
        <v>17.1398786444534</v>
      </c>
    </row>
    <row r="158" spans="1:119" s="150" customFormat="1">
      <c r="B158" s="1318"/>
      <c r="C158" s="341"/>
      <c r="D158" s="342"/>
      <c r="E158" s="342"/>
      <c r="F158" s="339"/>
      <c r="G158" s="339"/>
      <c r="H158" s="339"/>
      <c r="I158" s="339"/>
      <c r="J158" s="339"/>
      <c r="K158" s="339"/>
      <c r="L158" s="339"/>
      <c r="M158" s="339"/>
      <c r="N158" s="339"/>
      <c r="O158" s="224"/>
      <c r="P158" s="224"/>
      <c r="Q158" s="224"/>
      <c r="R158" s="224"/>
      <c r="S158" s="224"/>
      <c r="T158" s="224"/>
      <c r="U158" s="1672"/>
      <c r="V158" s="1672"/>
      <c r="W158" s="1672"/>
      <c r="X158" s="1672"/>
      <c r="Y158" s="1672"/>
      <c r="Z158" s="1672"/>
      <c r="AB158" s="243"/>
      <c r="AC158" s="243"/>
      <c r="AD158" s="243"/>
      <c r="AE158" s="243"/>
      <c r="AF158" s="243"/>
      <c r="AG158" s="243"/>
      <c r="AH158" s="243"/>
      <c r="AI158" s="231"/>
      <c r="AJ158" s="343"/>
      <c r="AK158" s="343"/>
      <c r="AL158" s="343"/>
      <c r="AM158" s="343"/>
      <c r="AN158" s="343"/>
      <c r="AO158" s="343"/>
      <c r="AP158" s="343"/>
      <c r="AQ158" s="343"/>
      <c r="AR158" s="343"/>
      <c r="AS158" s="343"/>
      <c r="AT158" s="343"/>
      <c r="AU158" s="343"/>
      <c r="AV158" s="343"/>
      <c r="AW158" s="343"/>
      <c r="AX158" s="343"/>
      <c r="AY158" s="343"/>
      <c r="AZ158" s="343"/>
      <c r="BA158" s="343"/>
      <c r="BB158" s="343"/>
      <c r="BC158" s="343"/>
      <c r="BD158" s="343"/>
      <c r="BE158" s="343"/>
      <c r="BF158" s="343"/>
      <c r="BG158" s="343"/>
      <c r="BH158" s="343"/>
      <c r="BI158" s="343"/>
      <c r="BJ158" s="343"/>
      <c r="BK158" s="343"/>
      <c r="BL158" s="343"/>
      <c r="BM158" s="343"/>
      <c r="BN158" s="343"/>
      <c r="BO158" s="343"/>
      <c r="BP158" s="343"/>
      <c r="BQ158" s="343"/>
      <c r="BR158" s="343"/>
      <c r="BS158" s="343"/>
      <c r="BT158" s="343"/>
      <c r="BU158" s="343"/>
      <c r="BV158" s="343"/>
      <c r="BW158" s="343"/>
      <c r="BX158" s="343"/>
      <c r="BY158" s="343"/>
      <c r="BZ158" s="343"/>
      <c r="CA158" s="343"/>
      <c r="CB158" s="343"/>
      <c r="CC158" s="343"/>
      <c r="CD158" s="343"/>
      <c r="CE158" s="343"/>
      <c r="CF158" s="343"/>
      <c r="CG158" s="343"/>
      <c r="CH158" s="343"/>
      <c r="CI158" s="343"/>
      <c r="CJ158" s="343"/>
      <c r="CK158" s="343"/>
      <c r="CL158" s="343"/>
      <c r="CM158" s="343"/>
      <c r="CN158" s="343"/>
      <c r="CO158" s="343"/>
      <c r="CP158" s="343"/>
      <c r="CQ158" s="343"/>
      <c r="CR158" s="343"/>
      <c r="CS158" s="343"/>
      <c r="CT158" s="343"/>
      <c r="CU158" s="343"/>
      <c r="CV158" s="343"/>
      <c r="CW158" s="343"/>
      <c r="CX158" s="343"/>
      <c r="CY158" s="343"/>
      <c r="CZ158" s="343"/>
      <c r="DA158" s="343"/>
      <c r="DB158" s="343"/>
      <c r="DC158" s="343"/>
      <c r="DD158" s="343"/>
      <c r="DE158" s="343"/>
      <c r="DF158" s="343"/>
      <c r="DG158" s="343"/>
      <c r="DH158" s="343"/>
      <c r="DI158" s="343"/>
      <c r="DJ158" s="343"/>
      <c r="DK158" s="343"/>
      <c r="DL158" s="343"/>
      <c r="DM158" s="343"/>
      <c r="DN158" s="343"/>
      <c r="DO158" s="343"/>
    </row>
    <row r="159" spans="1:119" s="182" customFormat="1">
      <c r="B159" s="1323"/>
      <c r="C159" s="205" t="s">
        <v>139</v>
      </c>
      <c r="D159" s="207"/>
      <c r="E159" s="207"/>
      <c r="F159" s="208">
        <v>27.835306580799863</v>
      </c>
      <c r="G159" s="208">
        <v>44.372544317402642</v>
      </c>
      <c r="H159" s="208">
        <v>44.137479343649318</v>
      </c>
      <c r="I159" s="208">
        <v>44.149919421983583</v>
      </c>
      <c r="J159" s="208">
        <v>44.142276471964728</v>
      </c>
      <c r="K159" s="208">
        <v>44.148340262602645</v>
      </c>
      <c r="L159" s="208">
        <v>44.152781175791922</v>
      </c>
      <c r="M159" s="208">
        <v>44.154105773367398</v>
      </c>
      <c r="N159" s="208">
        <v>44.15491707163185</v>
      </c>
      <c r="O159" s="208">
        <v>44.157256711353639</v>
      </c>
      <c r="P159" s="208">
        <v>44.157364000000186</v>
      </c>
      <c r="Q159" s="208">
        <v>44.128162972697737</v>
      </c>
      <c r="R159" s="208">
        <v>47.382644628099136</v>
      </c>
      <c r="S159" s="208">
        <v>10.099999999999932</v>
      </c>
      <c r="T159" s="208">
        <v>49.305325443786423</v>
      </c>
      <c r="U159" s="1658">
        <v>50.321809347870754</v>
      </c>
      <c r="V159" s="1658">
        <v>50.408753999999981</v>
      </c>
      <c r="W159" s="1658">
        <v>50.408754000000009</v>
      </c>
      <c r="X159" s="1658">
        <v>50.408753999999959</v>
      </c>
      <c r="Y159" s="1658">
        <v>50.408754000000009</v>
      </c>
      <c r="Z159" s="1658">
        <v>50.408753999999988</v>
      </c>
      <c r="AB159" s="344"/>
      <c r="AC159" s="344"/>
      <c r="AD159" s="344"/>
      <c r="AE159" s="344"/>
      <c r="AF159" s="344"/>
      <c r="AG159" s="344"/>
      <c r="AH159" s="344"/>
      <c r="AI159" s="180"/>
      <c r="AJ159" s="345">
        <v>13.375482</v>
      </c>
      <c r="AK159" s="345">
        <v>13.681305</v>
      </c>
      <c r="AL159" s="345">
        <v>20.836078000000001</v>
      </c>
      <c r="AM159" s="345">
        <v>34.5304675</v>
      </c>
      <c r="AN159" s="345">
        <v>42.871959000000004</v>
      </c>
      <c r="AO159" s="345">
        <v>44.368664000000003</v>
      </c>
      <c r="AP159" s="345">
        <v>44.374499499999999</v>
      </c>
      <c r="AQ159" s="345">
        <v>44.374658500000002</v>
      </c>
      <c r="AR159" s="345">
        <v>44.2502505</v>
      </c>
      <c r="AS159" s="345">
        <v>44.131535</v>
      </c>
      <c r="AT159" s="345">
        <v>44.1351175</v>
      </c>
      <c r="AU159" s="345">
        <v>44.140656</v>
      </c>
      <c r="AV159" s="345">
        <v>44.146490499999999</v>
      </c>
      <c r="AW159" s="345">
        <v>44.147477500000001</v>
      </c>
      <c r="AX159" s="345">
        <v>44.148311</v>
      </c>
      <c r="AY159" s="345">
        <v>44.151564499999999</v>
      </c>
      <c r="AZ159" s="345">
        <v>44.141572499999995</v>
      </c>
      <c r="BA159" s="345">
        <v>44.134743999999998</v>
      </c>
      <c r="BB159" s="345">
        <v>44.140015000000005</v>
      </c>
      <c r="BC159" s="345">
        <v>44.147291500000001</v>
      </c>
      <c r="BD159" s="345">
        <v>44.147367000000003</v>
      </c>
      <c r="BE159" s="345">
        <v>44.145037500000001</v>
      </c>
      <c r="BF159" s="345">
        <v>44.149192999999997</v>
      </c>
      <c r="BG159" s="345">
        <v>44.150653500000004</v>
      </c>
      <c r="BH159" s="345">
        <v>44.151121500000002</v>
      </c>
      <c r="BI159" s="345">
        <v>44.152127999999998</v>
      </c>
      <c r="BJ159" s="345">
        <v>44.152932999999997</v>
      </c>
      <c r="BK159" s="345">
        <v>44.153058999999999</v>
      </c>
      <c r="BL159" s="345">
        <v>44.153501500000004</v>
      </c>
      <c r="BM159" s="345">
        <v>44.153855</v>
      </c>
      <c r="BN159" s="345">
        <v>44.153891999999999</v>
      </c>
      <c r="BO159" s="345">
        <v>44.154151999999996</v>
      </c>
      <c r="BP159" s="345">
        <v>44.154115000000004</v>
      </c>
      <c r="BQ159" s="345">
        <v>44.153818000000001</v>
      </c>
      <c r="BR159" s="345">
        <v>44.153818000000001</v>
      </c>
      <c r="BS159" s="345">
        <v>44.155309000000003</v>
      </c>
      <c r="BT159" s="345">
        <v>44.1568805</v>
      </c>
      <c r="BU159" s="345">
        <v>44.157150999999999</v>
      </c>
      <c r="BV159" s="345">
        <v>44.157341000000002</v>
      </c>
      <c r="BW159" s="345">
        <v>44.157341000000002</v>
      </c>
      <c r="BX159" s="345">
        <v>44.157352500000002</v>
      </c>
      <c r="BY159" s="345">
        <v>44.157364000000001</v>
      </c>
      <c r="BZ159" s="345">
        <v>44.157364000000001</v>
      </c>
      <c r="CA159" s="345">
        <v>44.157364000000001</v>
      </c>
      <c r="CB159" s="345">
        <v>44.157364000000001</v>
      </c>
      <c r="CC159" s="345">
        <v>44.157364000000001</v>
      </c>
      <c r="CD159" s="345">
        <v>44.680111499999995</v>
      </c>
      <c r="CE159" s="345">
        <v>45.202858999999997</v>
      </c>
      <c r="CF159" s="345">
        <v>47.2611785</v>
      </c>
      <c r="CG159" s="345">
        <v>49.319024999999996</v>
      </c>
      <c r="CH159" s="345">
        <v>49.514637499999999</v>
      </c>
      <c r="CI159" s="345">
        <v>49.710339000000005</v>
      </c>
      <c r="CJ159" s="345">
        <v>49.709955000000001</v>
      </c>
      <c r="CK159" s="345">
        <v>49.709963999999999</v>
      </c>
      <c r="CL159" s="345">
        <v>49.715413499999997</v>
      </c>
      <c r="CM159" s="345">
        <v>49.770519500000006</v>
      </c>
      <c r="CN159" s="345">
        <v>49.843904999999999</v>
      </c>
      <c r="CO159" s="345">
        <v>49.844948500000001</v>
      </c>
      <c r="CP159" s="345">
        <v>49.709714500000004</v>
      </c>
      <c r="CQ159" s="345">
        <v>50.0080685</v>
      </c>
      <c r="CR159" s="345">
        <v>50.413866999999996</v>
      </c>
      <c r="CS159" s="345">
        <v>50.408754000000002</v>
      </c>
      <c r="CT159" s="345">
        <v>50.408754000000002</v>
      </c>
      <c r="CU159" s="345">
        <v>50.408754000000002</v>
      </c>
      <c r="CV159" s="345">
        <v>50.408754000000002</v>
      </c>
      <c r="CW159" s="345">
        <v>50.408754000000002</v>
      </c>
      <c r="CX159" s="345">
        <v>50.408754000000002</v>
      </c>
      <c r="CY159" s="345">
        <v>50.408754000000002</v>
      </c>
      <c r="CZ159" s="345">
        <v>50.408754000000002</v>
      </c>
      <c r="DA159" s="345">
        <v>50.408754000000002</v>
      </c>
      <c r="DB159" s="345">
        <v>50.408754000000002</v>
      </c>
      <c r="DC159" s="345">
        <v>50.408754000000002</v>
      </c>
      <c r="DD159" s="345">
        <v>50.408754000000002</v>
      </c>
      <c r="DE159" s="345">
        <v>50.408754000000002</v>
      </c>
      <c r="DF159" s="345">
        <v>50.408754000000002</v>
      </c>
      <c r="DG159" s="345">
        <v>50.408754000000002</v>
      </c>
      <c r="DH159" s="345">
        <v>50.408754000000002</v>
      </c>
      <c r="DI159" s="345">
        <v>50.408754000000002</v>
      </c>
      <c r="DJ159" s="345">
        <v>50.408754000000002</v>
      </c>
      <c r="DK159" s="345">
        <v>50.408754000000002</v>
      </c>
      <c r="DL159" s="345">
        <v>50.408754000000002</v>
      </c>
      <c r="DM159" s="345">
        <v>50.408754000000002</v>
      </c>
      <c r="DN159" s="345">
        <v>50.408754000000002</v>
      </c>
      <c r="DO159" s="345">
        <v>50.408754000000002</v>
      </c>
    </row>
    <row r="160" spans="1:119" s="150" customFormat="1">
      <c r="A160" s="150">
        <v>160</v>
      </c>
      <c r="B160" s="1318"/>
      <c r="C160" s="225" t="s">
        <v>429</v>
      </c>
      <c r="D160" s="346"/>
      <c r="E160" s="247"/>
      <c r="F160" s="231">
        <v>41.375906999999998</v>
      </c>
      <c r="G160" s="231">
        <v>44.369635000000002</v>
      </c>
      <c r="H160" s="231">
        <v>44.143281000000002</v>
      </c>
      <c r="I160" s="231">
        <v>44.151761999999998</v>
      </c>
      <c r="J160" s="231">
        <v>44.152658000000002</v>
      </c>
      <c r="K160" s="231">
        <v>44.150919999999999</v>
      </c>
      <c r="L160" s="231">
        <v>44.153185000000001</v>
      </c>
      <c r="M160" s="231">
        <v>44.154412000000001</v>
      </c>
      <c r="N160" s="231">
        <v>44.156799999999997</v>
      </c>
      <c r="O160" s="231">
        <v>44.157341000000002</v>
      </c>
      <c r="P160" s="231">
        <v>44.157364000000001</v>
      </c>
      <c r="Q160" s="231">
        <v>45.202858999999997</v>
      </c>
      <c r="R160" s="231">
        <v>49.709955000000001</v>
      </c>
      <c r="S160" s="231">
        <v>49.820185000000002</v>
      </c>
      <c r="T160" s="231">
        <v>50.418979999999998</v>
      </c>
      <c r="U160" s="1655">
        <v>50.408754000000002</v>
      </c>
      <c r="V160" s="1655">
        <v>50.408754000000002</v>
      </c>
      <c r="W160" s="1655">
        <v>50.408754000000002</v>
      </c>
      <c r="X160" s="1655">
        <v>50.408754000000002</v>
      </c>
      <c r="Y160" s="1655">
        <v>50.408754000000002</v>
      </c>
      <c r="Z160" s="1655">
        <v>50.408754000000002</v>
      </c>
      <c r="AB160" s="347"/>
      <c r="AC160" s="347"/>
      <c r="AD160" s="347"/>
      <c r="AE160" s="347"/>
      <c r="AF160" s="347"/>
      <c r="AG160" s="347"/>
      <c r="AH160" s="347"/>
      <c r="AI160" s="193"/>
      <c r="AJ160" s="343">
        <v>13.375482</v>
      </c>
      <c r="AK160" s="343">
        <v>13.987128</v>
      </c>
      <c r="AL160" s="343">
        <v>27.685027999999999</v>
      </c>
      <c r="AM160" s="343">
        <v>41.375906999999998</v>
      </c>
      <c r="AN160" s="343">
        <v>44.368011000000003</v>
      </c>
      <c r="AO160" s="343">
        <v>44.369317000000002</v>
      </c>
      <c r="AP160" s="343">
        <v>44.379682000000003</v>
      </c>
      <c r="AQ160" s="343">
        <v>44.369635000000002</v>
      </c>
      <c r="AR160" s="343">
        <v>44.130865999999997</v>
      </c>
      <c r="AS160" s="343">
        <v>44.132204000000002</v>
      </c>
      <c r="AT160" s="343">
        <v>44.138030999999998</v>
      </c>
      <c r="AU160" s="343">
        <v>44.143281000000002</v>
      </c>
      <c r="AV160" s="343">
        <v>44.149700000000003</v>
      </c>
      <c r="AW160" s="343">
        <v>44.145254999999999</v>
      </c>
      <c r="AX160" s="343">
        <v>44.151367</v>
      </c>
      <c r="AY160" s="343">
        <v>44.151761999999998</v>
      </c>
      <c r="AZ160" s="343">
        <v>44.131383</v>
      </c>
      <c r="BA160" s="343">
        <v>44.138105000000003</v>
      </c>
      <c r="BB160" s="343">
        <v>44.141925000000001</v>
      </c>
      <c r="BC160" s="343">
        <v>44.152658000000002</v>
      </c>
      <c r="BD160" s="343">
        <v>44.142076000000003</v>
      </c>
      <c r="BE160" s="343">
        <v>44.147998999999999</v>
      </c>
      <c r="BF160" s="343">
        <v>44.150387000000002</v>
      </c>
      <c r="BG160" s="343">
        <v>44.150919999999999</v>
      </c>
      <c r="BH160" s="343">
        <v>44.151322999999998</v>
      </c>
      <c r="BI160" s="343">
        <v>44.152932999999997</v>
      </c>
      <c r="BJ160" s="343">
        <v>44.152932999999997</v>
      </c>
      <c r="BK160" s="343">
        <v>44.153185000000001</v>
      </c>
      <c r="BL160" s="343">
        <v>44.153818000000001</v>
      </c>
      <c r="BM160" s="343">
        <v>44.153891999999999</v>
      </c>
      <c r="BN160" s="343">
        <v>44.153891999999999</v>
      </c>
      <c r="BO160" s="343">
        <v>44.154412000000001</v>
      </c>
      <c r="BP160" s="343">
        <v>44.153818000000001</v>
      </c>
      <c r="BQ160" s="343">
        <v>44.153818000000001</v>
      </c>
      <c r="BR160" s="343">
        <v>44.153818000000001</v>
      </c>
      <c r="BS160" s="343">
        <v>44.156799999999997</v>
      </c>
      <c r="BT160" s="343">
        <v>44.156961000000003</v>
      </c>
      <c r="BU160" s="343">
        <v>44.157341000000002</v>
      </c>
      <c r="BV160" s="343">
        <v>44.157341000000002</v>
      </c>
      <c r="BW160" s="343">
        <v>44.157341000000002</v>
      </c>
      <c r="BX160" s="343">
        <v>44.157364000000001</v>
      </c>
      <c r="BY160" s="343">
        <v>44.157364000000001</v>
      </c>
      <c r="BZ160" s="343">
        <v>44.157364000000001</v>
      </c>
      <c r="CA160" s="343">
        <v>44.157364000000001</v>
      </c>
      <c r="CB160" s="343">
        <v>44.157364000000001</v>
      </c>
      <c r="CC160" s="343">
        <v>44.157364000000001</v>
      </c>
      <c r="CD160" s="343">
        <v>45.202858999999997</v>
      </c>
      <c r="CE160" s="343">
        <v>45.202858999999997</v>
      </c>
      <c r="CF160" s="348">
        <v>49.319498000000003</v>
      </c>
      <c r="CG160" s="343">
        <v>49.318551999999997</v>
      </c>
      <c r="CH160" s="343">
        <v>49.710723000000002</v>
      </c>
      <c r="CI160" s="343">
        <v>49.709955000000001</v>
      </c>
      <c r="CJ160" s="343">
        <v>49.709955000000001</v>
      </c>
      <c r="CK160" s="343">
        <v>49.709972999999998</v>
      </c>
      <c r="CL160" s="343">
        <v>49.720854000000003</v>
      </c>
      <c r="CM160" s="343">
        <v>49.820185000000002</v>
      </c>
      <c r="CN160" s="343">
        <v>49.867624999999997</v>
      </c>
      <c r="CO160" s="343">
        <v>49.822271999999998</v>
      </c>
      <c r="CP160" s="343">
        <v>49.597157000000003</v>
      </c>
      <c r="CQ160" s="343">
        <v>50.418979999999998</v>
      </c>
      <c r="CR160" s="343">
        <v>50.408754000000002</v>
      </c>
      <c r="CS160" s="343">
        <v>50.408754000000002</v>
      </c>
      <c r="CT160" s="343">
        <v>50.408754000000002</v>
      </c>
      <c r="CU160" s="343">
        <v>50.408754000000002</v>
      </c>
      <c r="CV160" s="343">
        <v>50.408754000000002</v>
      </c>
      <c r="CW160" s="343">
        <v>50.408754000000002</v>
      </c>
      <c r="CX160" s="343">
        <v>50.408754000000002</v>
      </c>
      <c r="CY160" s="343">
        <v>50.408754000000002</v>
      </c>
      <c r="CZ160" s="343">
        <v>50.408754000000002</v>
      </c>
      <c r="DA160" s="343">
        <v>50.408754000000002</v>
      </c>
      <c r="DB160" s="343">
        <v>50.408754000000002</v>
      </c>
      <c r="DC160" s="343">
        <v>50.408754000000002</v>
      </c>
      <c r="DD160" s="343">
        <v>50.408754000000002</v>
      </c>
      <c r="DE160" s="343">
        <v>50.408754000000002</v>
      </c>
      <c r="DF160" s="343">
        <v>50.408754000000002</v>
      </c>
      <c r="DG160" s="343">
        <v>50.408754000000002</v>
      </c>
      <c r="DH160" s="343">
        <v>50.408754000000002</v>
      </c>
      <c r="DI160" s="343">
        <v>50.408754000000002</v>
      </c>
      <c r="DJ160" s="343">
        <v>50.408754000000002</v>
      </c>
      <c r="DK160" s="343">
        <v>50.408754000000002</v>
      </c>
      <c r="DL160" s="343">
        <v>50.408754000000002</v>
      </c>
      <c r="DM160" s="343">
        <v>50.408754000000002</v>
      </c>
      <c r="DN160" s="343">
        <v>50.408754000000002</v>
      </c>
      <c r="DO160" s="343">
        <v>50.408754000000002</v>
      </c>
    </row>
    <row r="161" spans="1:119" s="150" customFormat="1">
      <c r="B161" s="1318"/>
      <c r="C161" s="225"/>
      <c r="D161" s="271"/>
      <c r="E161" s="271"/>
      <c r="F161" s="231"/>
      <c r="G161" s="231"/>
      <c r="H161" s="231"/>
      <c r="I161" s="231"/>
      <c r="J161" s="231"/>
      <c r="K161" s="231"/>
      <c r="L161" s="231"/>
      <c r="M161" s="231"/>
      <c r="N161" s="231"/>
      <c r="O161" s="231"/>
      <c r="P161" s="231"/>
      <c r="Q161" s="231"/>
      <c r="R161" s="231"/>
      <c r="S161" s="231"/>
      <c r="T161" s="231"/>
      <c r="U161" s="1655"/>
      <c r="V161" s="1655"/>
      <c r="W161" s="1655"/>
      <c r="X161" s="1655"/>
      <c r="Y161" s="1655"/>
      <c r="Z161" s="1655"/>
      <c r="AB161" s="193"/>
      <c r="AC161" s="193"/>
      <c r="AD161" s="193"/>
      <c r="AE161" s="193"/>
      <c r="AF161" s="193"/>
      <c r="AG161" s="193"/>
      <c r="AH161" s="193"/>
      <c r="AI161" s="193"/>
      <c r="AJ161" s="343"/>
      <c r="AK161" s="343"/>
      <c r="AL161" s="343"/>
      <c r="AM161" s="343"/>
      <c r="AN161" s="343"/>
      <c r="AO161" s="343"/>
      <c r="AP161" s="343"/>
      <c r="AQ161" s="343"/>
      <c r="AR161" s="343"/>
      <c r="AS161" s="343"/>
      <c r="AT161" s="343"/>
      <c r="AU161" s="343"/>
      <c r="AV161" s="343"/>
      <c r="AW161" s="343"/>
      <c r="AX161" s="343"/>
      <c r="AY161" s="343"/>
      <c r="AZ161" s="343"/>
      <c r="BA161" s="343"/>
      <c r="BB161" s="343"/>
      <c r="BC161" s="343"/>
      <c r="BD161" s="343"/>
      <c r="BE161" s="343"/>
      <c r="BF161" s="343"/>
      <c r="BG161" s="343"/>
      <c r="BH161" s="343"/>
      <c r="BI161" s="343"/>
      <c r="BJ161" s="343"/>
      <c r="BK161" s="343"/>
      <c r="BL161" s="343"/>
      <c r="BM161" s="343"/>
      <c r="BN161" s="343"/>
      <c r="BO161" s="343"/>
      <c r="BP161" s="343"/>
      <c r="BQ161" s="343"/>
      <c r="BR161" s="343"/>
      <c r="BS161" s="343"/>
      <c r="BT161" s="343"/>
      <c r="BU161" s="343"/>
      <c r="BV161" s="343"/>
      <c r="BW161" s="343"/>
      <c r="BX161" s="343"/>
      <c r="BY161" s="343"/>
      <c r="BZ161" s="343"/>
      <c r="CA161" s="343"/>
      <c r="CB161" s="343"/>
      <c r="CC161" s="343"/>
      <c r="CD161" s="343"/>
      <c r="CE161" s="343"/>
      <c r="CF161" s="349"/>
      <c r="CG161" s="350"/>
      <c r="CH161" s="351"/>
      <c r="CI161" s="352"/>
      <c r="CJ161" s="348"/>
      <c r="CK161" s="343"/>
      <c r="CL161" s="343"/>
      <c r="CM161" s="343"/>
      <c r="CN161" s="343"/>
      <c r="CO161" s="343"/>
      <c r="CP161" s="343"/>
      <c r="CQ161" s="288"/>
      <c r="CR161" s="343"/>
      <c r="CS161" s="343"/>
      <c r="CT161" s="343"/>
      <c r="CU161" s="343"/>
      <c r="CV161" s="343"/>
      <c r="CW161" s="343"/>
      <c r="CX161" s="343"/>
      <c r="CY161" s="343"/>
      <c r="CZ161" s="343"/>
      <c r="DA161" s="343"/>
      <c r="DB161" s="343"/>
      <c r="DC161" s="343"/>
      <c r="DD161" s="343"/>
      <c r="DE161" s="343"/>
      <c r="DF161" s="343"/>
      <c r="DG161" s="343"/>
      <c r="DH161" s="343"/>
      <c r="DI161" s="343"/>
      <c r="DJ161" s="343"/>
      <c r="DK161" s="343"/>
      <c r="DL161" s="343"/>
      <c r="DM161" s="343"/>
      <c r="DN161" s="343"/>
      <c r="DO161" s="343"/>
    </row>
    <row r="162" spans="1:119" s="150" customFormat="1">
      <c r="B162" s="1318"/>
      <c r="C162" s="225" t="s">
        <v>138</v>
      </c>
      <c r="D162" s="207"/>
      <c r="E162" s="207"/>
      <c r="F162" s="231">
        <v>27.835306580799863</v>
      </c>
      <c r="G162" s="231">
        <v>44.372544317402642</v>
      </c>
      <c r="H162" s="231">
        <v>44.137479343649318</v>
      </c>
      <c r="I162" s="231">
        <v>44.149919421983583</v>
      </c>
      <c r="J162" s="231">
        <v>44.142276471964728</v>
      </c>
      <c r="K162" s="231">
        <v>44.148340262602645</v>
      </c>
      <c r="L162" s="231">
        <v>44.152781175791922</v>
      </c>
      <c r="M162" s="231">
        <v>45.643996241927091</v>
      </c>
      <c r="N162" s="231">
        <v>46.773566074255761</v>
      </c>
      <c r="O162" s="231">
        <v>46.775905711385235</v>
      </c>
      <c r="P162" s="231">
        <v>46.776013000000184</v>
      </c>
      <c r="Q162" s="231">
        <v>47.041960584912047</v>
      </c>
      <c r="R162" s="231">
        <v>51.881738663781903</v>
      </c>
      <c r="S162" s="231">
        <v>60.85652194880371</v>
      </c>
      <c r="T162" s="231">
        <v>51.419176470730065</v>
      </c>
      <c r="U162" s="1655">
        <v>52.601877277480497</v>
      </c>
      <c r="V162" s="1655">
        <v>52.393417999999983</v>
      </c>
      <c r="W162" s="1655">
        <v>50.408754000000009</v>
      </c>
      <c r="X162" s="1655">
        <v>50.408753999999959</v>
      </c>
      <c r="Y162" s="1655">
        <v>50.408754000000009</v>
      </c>
      <c r="Z162" s="1655">
        <v>50.408753999999988</v>
      </c>
      <c r="AB162" s="347"/>
      <c r="AC162" s="347"/>
      <c r="AD162" s="347"/>
      <c r="AE162" s="347"/>
      <c r="AF162" s="347"/>
      <c r="AG162" s="347"/>
      <c r="AH162" s="347"/>
      <c r="AI162" s="193"/>
      <c r="AJ162" s="343">
        <v>13.375482</v>
      </c>
      <c r="AK162" s="343">
        <v>13.681305</v>
      </c>
      <c r="AL162" s="343">
        <v>20.836078000000001</v>
      </c>
      <c r="AM162" s="343">
        <v>34.5304675</v>
      </c>
      <c r="AN162" s="343">
        <v>42.871959000000004</v>
      </c>
      <c r="AO162" s="343">
        <v>44.368664000000003</v>
      </c>
      <c r="AP162" s="343">
        <v>44.374499499999999</v>
      </c>
      <c r="AQ162" s="343">
        <v>44.374658500000002</v>
      </c>
      <c r="AR162" s="343">
        <v>44.2502505</v>
      </c>
      <c r="AS162" s="343">
        <v>44.131535</v>
      </c>
      <c r="AT162" s="343">
        <v>44.1351175</v>
      </c>
      <c r="AU162" s="343">
        <v>44.140656</v>
      </c>
      <c r="AV162" s="343">
        <v>44.146490499999999</v>
      </c>
      <c r="AW162" s="343">
        <v>44.147477500000001</v>
      </c>
      <c r="AX162" s="343">
        <v>44.148311</v>
      </c>
      <c r="AY162" s="343">
        <v>44.151564499999999</v>
      </c>
      <c r="AZ162" s="343">
        <v>44.141572499999995</v>
      </c>
      <c r="BA162" s="343">
        <v>44.134743999999998</v>
      </c>
      <c r="BB162" s="343">
        <v>44.140015000000005</v>
      </c>
      <c r="BC162" s="343">
        <v>44.147291500000001</v>
      </c>
      <c r="BD162" s="343">
        <v>44.147367000000003</v>
      </c>
      <c r="BE162" s="343">
        <v>44.145037500000001</v>
      </c>
      <c r="BF162" s="343">
        <v>44.149192999999997</v>
      </c>
      <c r="BG162" s="343">
        <v>44.150653500000004</v>
      </c>
      <c r="BH162" s="343">
        <v>44.151121500000002</v>
      </c>
      <c r="BI162" s="343">
        <v>44.152127999999998</v>
      </c>
      <c r="BJ162" s="343">
        <v>44.152932999999997</v>
      </c>
      <c r="BK162" s="343">
        <v>44.153058999999999</v>
      </c>
      <c r="BL162" s="343">
        <v>44.153501500000004</v>
      </c>
      <c r="BM162" s="343">
        <v>45.463179499999995</v>
      </c>
      <c r="BN162" s="343">
        <v>46.772540999999997</v>
      </c>
      <c r="BO162" s="343">
        <v>46.772801000000001</v>
      </c>
      <c r="BP162" s="343">
        <v>46.772763999999995</v>
      </c>
      <c r="BQ162" s="343">
        <v>46.772466999999999</v>
      </c>
      <c r="BR162" s="343">
        <v>46.772466999999999</v>
      </c>
      <c r="BS162" s="343">
        <v>46.773957999999993</v>
      </c>
      <c r="BT162" s="343">
        <v>46.775529499999998</v>
      </c>
      <c r="BU162" s="343">
        <v>46.775800000000004</v>
      </c>
      <c r="BV162" s="343">
        <v>46.77599</v>
      </c>
      <c r="BW162" s="343">
        <v>46.77599</v>
      </c>
      <c r="BX162" s="343">
        <v>46.7760015</v>
      </c>
      <c r="BY162" s="343">
        <v>46.776012999999999</v>
      </c>
      <c r="BZ162" s="343">
        <v>46.776012999999999</v>
      </c>
      <c r="CA162" s="343">
        <v>46.776012999999999</v>
      </c>
      <c r="CB162" s="343">
        <v>46.776012999999999</v>
      </c>
      <c r="CC162" s="343">
        <v>46.776012999999999</v>
      </c>
      <c r="CD162" s="343">
        <v>47.154611195000001</v>
      </c>
      <c r="CE162" s="343">
        <v>47.623421389999997</v>
      </c>
      <c r="CF162" s="343">
        <v>49.876182528740074</v>
      </c>
      <c r="CG162" s="343">
        <v>52.03825866748015</v>
      </c>
      <c r="CH162" s="343">
        <v>51.970815972480146</v>
      </c>
      <c r="CI162" s="343">
        <v>51.903462277480145</v>
      </c>
      <c r="CJ162" s="343">
        <v>51.903078277480148</v>
      </c>
      <c r="CK162" s="343">
        <v>51.903087277480147</v>
      </c>
      <c r="CL162" s="343">
        <v>51.908536777480151</v>
      </c>
      <c r="CM162" s="343">
        <v>51.963642777480146</v>
      </c>
      <c r="CN162" s="343">
        <v>52.037028277480147</v>
      </c>
      <c r="CO162" s="343">
        <v>52.038071777480141</v>
      </c>
      <c r="CP162" s="343">
        <v>51.902837777480144</v>
      </c>
      <c r="CQ162" s="343">
        <v>52.201191777480147</v>
      </c>
      <c r="CR162" s="343">
        <v>52.606990277480151</v>
      </c>
      <c r="CS162" s="343">
        <v>52.601877277480149</v>
      </c>
      <c r="CT162" s="343">
        <v>52.601877277480149</v>
      </c>
      <c r="CU162" s="343">
        <v>52.601877277480149</v>
      </c>
      <c r="CV162" s="343">
        <v>52.497647638740077</v>
      </c>
      <c r="CW162" s="343">
        <v>52.393418000000004</v>
      </c>
      <c r="CX162" s="343">
        <v>52.393418000000004</v>
      </c>
      <c r="CY162" s="343">
        <v>52.393418000000004</v>
      </c>
      <c r="CZ162" s="343">
        <v>51.401086000000006</v>
      </c>
      <c r="DA162" s="343">
        <v>50.408754000000002</v>
      </c>
      <c r="DB162" s="343">
        <v>50.408754000000002</v>
      </c>
      <c r="DC162" s="343">
        <v>50.408754000000002</v>
      </c>
      <c r="DD162" s="343">
        <v>50.408754000000002</v>
      </c>
      <c r="DE162" s="343">
        <v>50.408754000000002</v>
      </c>
      <c r="DF162" s="343">
        <v>50.408754000000002</v>
      </c>
      <c r="DG162" s="343">
        <v>50.408754000000002</v>
      </c>
      <c r="DH162" s="343">
        <v>50.408754000000002</v>
      </c>
      <c r="DI162" s="343">
        <v>50.408754000000002</v>
      </c>
      <c r="DJ162" s="343">
        <v>50.408754000000002</v>
      </c>
      <c r="DK162" s="343">
        <v>50.408754000000002</v>
      </c>
      <c r="DL162" s="343">
        <v>50.408754000000002</v>
      </c>
      <c r="DM162" s="343">
        <v>50.408754000000002</v>
      </c>
      <c r="DN162" s="343">
        <v>50.408754000000002</v>
      </c>
      <c r="DO162" s="343">
        <v>50.408754000000002</v>
      </c>
    </row>
    <row r="163" spans="1:119" s="150" customFormat="1">
      <c r="A163" s="150">
        <v>163</v>
      </c>
      <c r="B163" s="1318"/>
      <c r="C163" s="225" t="s">
        <v>430</v>
      </c>
      <c r="D163" s="271"/>
      <c r="E163" s="271"/>
      <c r="F163" s="231">
        <v>41.375906999999998</v>
      </c>
      <c r="G163" s="231">
        <v>44.369635000000002</v>
      </c>
      <c r="H163" s="231">
        <v>44.143281000000002</v>
      </c>
      <c r="I163" s="231">
        <v>44.151761999999998</v>
      </c>
      <c r="J163" s="231">
        <v>44.152658000000002</v>
      </c>
      <c r="K163" s="231">
        <v>44.150919999999999</v>
      </c>
      <c r="L163" s="231">
        <v>44.153185000000001</v>
      </c>
      <c r="M163" s="231">
        <v>46.773060999999998</v>
      </c>
      <c r="N163" s="231">
        <v>46.775448999999995</v>
      </c>
      <c r="O163" s="231">
        <v>46.77599</v>
      </c>
      <c r="P163" s="231">
        <v>46.776012999999999</v>
      </c>
      <c r="Q163" s="231">
        <v>47.713633389999998</v>
      </c>
      <c r="R163" s="231">
        <v>51.903078277480148</v>
      </c>
      <c r="S163" s="231">
        <v>52.013308277480149</v>
      </c>
      <c r="T163" s="231">
        <v>52.612103277480145</v>
      </c>
      <c r="U163" s="1655">
        <v>52.601877277480149</v>
      </c>
      <c r="V163" s="1655">
        <v>52.393418000000004</v>
      </c>
      <c r="W163" s="1655">
        <v>50.408754000000002</v>
      </c>
      <c r="X163" s="1655">
        <v>50.408754000000002</v>
      </c>
      <c r="Y163" s="1655">
        <v>50.408754000000002</v>
      </c>
      <c r="Z163" s="1655">
        <v>50.408754000000002</v>
      </c>
      <c r="AB163" s="193"/>
      <c r="AC163" s="193"/>
      <c r="AD163" s="193"/>
      <c r="AE163" s="193"/>
      <c r="AF163" s="193"/>
      <c r="AG163" s="193"/>
      <c r="AH163" s="193"/>
      <c r="AI163" s="193"/>
      <c r="AJ163" s="343">
        <v>13.375482</v>
      </c>
      <c r="AK163" s="343">
        <v>13.987128</v>
      </c>
      <c r="AL163" s="343">
        <v>27.685027999999999</v>
      </c>
      <c r="AM163" s="343">
        <v>41.375906999999998</v>
      </c>
      <c r="AN163" s="343">
        <v>44.368011000000003</v>
      </c>
      <c r="AO163" s="343">
        <v>44.369317000000002</v>
      </c>
      <c r="AP163" s="343">
        <v>44.379682000000003</v>
      </c>
      <c r="AQ163" s="343">
        <v>44.369635000000002</v>
      </c>
      <c r="AR163" s="343">
        <v>44.130865999999997</v>
      </c>
      <c r="AS163" s="343">
        <v>44.132204000000002</v>
      </c>
      <c r="AT163" s="343">
        <v>44.138030999999998</v>
      </c>
      <c r="AU163" s="343">
        <v>44.143281000000002</v>
      </c>
      <c r="AV163" s="343">
        <v>44.149700000000003</v>
      </c>
      <c r="AW163" s="343">
        <v>44.145254999999999</v>
      </c>
      <c r="AX163" s="343">
        <v>44.151367</v>
      </c>
      <c r="AY163" s="343">
        <v>44.151761999999998</v>
      </c>
      <c r="AZ163" s="343">
        <v>44.131383</v>
      </c>
      <c r="BA163" s="343">
        <v>44.138105000000003</v>
      </c>
      <c r="BB163" s="343">
        <v>44.141925000000001</v>
      </c>
      <c r="BC163" s="343">
        <v>44.152658000000002</v>
      </c>
      <c r="BD163" s="343">
        <v>44.142076000000003</v>
      </c>
      <c r="BE163" s="343">
        <v>44.147998999999999</v>
      </c>
      <c r="BF163" s="343">
        <v>44.150387000000002</v>
      </c>
      <c r="BG163" s="343">
        <v>44.150919999999999</v>
      </c>
      <c r="BH163" s="343">
        <v>44.151322999999998</v>
      </c>
      <c r="BI163" s="343">
        <v>44.152932999999997</v>
      </c>
      <c r="BJ163" s="343">
        <v>44.152932999999997</v>
      </c>
      <c r="BK163" s="343">
        <v>44.153185000000001</v>
      </c>
      <c r="BL163" s="343">
        <v>44.153818000000001</v>
      </c>
      <c r="BM163" s="343">
        <v>46.772540999999997</v>
      </c>
      <c r="BN163" s="343">
        <v>46.772540999999997</v>
      </c>
      <c r="BO163" s="343">
        <v>46.773060999999998</v>
      </c>
      <c r="BP163" s="343">
        <v>46.772466999999999</v>
      </c>
      <c r="BQ163" s="343">
        <v>46.772466999999999</v>
      </c>
      <c r="BR163" s="343">
        <v>46.772466999999999</v>
      </c>
      <c r="BS163" s="343">
        <v>46.775448999999995</v>
      </c>
      <c r="BT163" s="343">
        <v>46.77561</v>
      </c>
      <c r="BU163" s="343">
        <v>46.77599</v>
      </c>
      <c r="BV163" s="343">
        <v>46.77599</v>
      </c>
      <c r="BW163" s="343">
        <v>46.77599</v>
      </c>
      <c r="BX163" s="343">
        <v>46.776012999999999</v>
      </c>
      <c r="BY163" s="343">
        <v>46.776012999999999</v>
      </c>
      <c r="BZ163" s="343">
        <v>46.776012999999999</v>
      </c>
      <c r="CA163" s="343">
        <v>46.776012999999999</v>
      </c>
      <c r="CB163" s="343">
        <v>46.776012999999999</v>
      </c>
      <c r="CC163" s="343">
        <v>46.776012999999999</v>
      </c>
      <c r="CD163" s="343">
        <v>47.533209389999996</v>
      </c>
      <c r="CE163" s="343">
        <v>47.713633389999998</v>
      </c>
      <c r="CF163" s="343">
        <v>52.03873166748015</v>
      </c>
      <c r="CG163" s="343">
        <v>52.037785667480144</v>
      </c>
      <c r="CH163" s="343">
        <v>51.903846277480149</v>
      </c>
      <c r="CI163" s="343">
        <v>51.903078277480148</v>
      </c>
      <c r="CJ163" s="343">
        <v>51.903078277480148</v>
      </c>
      <c r="CK163" s="343">
        <v>51.903096277480145</v>
      </c>
      <c r="CL163" s="343">
        <v>51.91397727748015</v>
      </c>
      <c r="CM163" s="343">
        <v>52.013308277480149</v>
      </c>
      <c r="CN163" s="343">
        <v>52.060748277480144</v>
      </c>
      <c r="CO163" s="343">
        <v>52.015395277480145</v>
      </c>
      <c r="CP163" s="343">
        <v>51.79028027748015</v>
      </c>
      <c r="CQ163" s="343">
        <v>52.612103277480145</v>
      </c>
      <c r="CR163" s="343">
        <v>52.601877277480149</v>
      </c>
      <c r="CS163" s="343">
        <v>52.601877277480149</v>
      </c>
      <c r="CT163" s="343">
        <v>52.601877277480149</v>
      </c>
      <c r="CU163" s="343">
        <v>52.601877277480149</v>
      </c>
      <c r="CV163" s="343">
        <v>52.393418000000004</v>
      </c>
      <c r="CW163" s="343">
        <v>52.393418000000004</v>
      </c>
      <c r="CX163" s="343">
        <v>52.393418000000004</v>
      </c>
      <c r="CY163" s="343">
        <v>52.393418000000004</v>
      </c>
      <c r="CZ163" s="343">
        <v>50.408754000000002</v>
      </c>
      <c r="DA163" s="343">
        <v>50.408754000000002</v>
      </c>
      <c r="DB163" s="343">
        <v>50.408754000000002</v>
      </c>
      <c r="DC163" s="343">
        <v>50.408754000000002</v>
      </c>
      <c r="DD163" s="343">
        <v>50.408754000000002</v>
      </c>
      <c r="DE163" s="343">
        <v>50.408754000000002</v>
      </c>
      <c r="DF163" s="343">
        <v>50.408754000000002</v>
      </c>
      <c r="DG163" s="343">
        <v>50.408754000000002</v>
      </c>
      <c r="DH163" s="343">
        <v>50.408754000000002</v>
      </c>
      <c r="DI163" s="343">
        <v>50.408754000000002</v>
      </c>
      <c r="DJ163" s="343">
        <v>50.408754000000002</v>
      </c>
      <c r="DK163" s="343">
        <v>50.408754000000002</v>
      </c>
      <c r="DL163" s="343">
        <v>50.408754000000002</v>
      </c>
      <c r="DM163" s="343">
        <v>50.408754000000002</v>
      </c>
      <c r="DN163" s="343">
        <v>50.408754000000002</v>
      </c>
      <c r="DO163" s="343">
        <v>50.408754000000002</v>
      </c>
    </row>
    <row r="164" spans="1:119" s="150" customFormat="1">
      <c r="B164" s="1318"/>
      <c r="C164" s="225"/>
      <c r="D164" s="271"/>
      <c r="E164" s="271"/>
      <c r="F164" s="231"/>
      <c r="G164" s="231"/>
      <c r="H164" s="231"/>
      <c r="I164" s="231"/>
      <c r="J164" s="231"/>
      <c r="K164" s="231"/>
      <c r="L164" s="231"/>
      <c r="M164" s="231"/>
      <c r="N164" s="231"/>
      <c r="O164" s="231"/>
      <c r="P164" s="231"/>
      <c r="Q164" s="231"/>
      <c r="R164" s="231"/>
      <c r="S164" s="231"/>
      <c r="T164" s="231"/>
      <c r="U164" s="1655"/>
      <c r="V164" s="1655"/>
      <c r="W164" s="1655"/>
      <c r="X164" s="1655"/>
      <c r="Y164" s="1655"/>
      <c r="Z164" s="1655"/>
      <c r="AB164" s="193"/>
      <c r="AC164" s="193"/>
      <c r="AD164" s="193"/>
      <c r="AE164" s="193"/>
      <c r="AF164" s="193"/>
      <c r="AG164" s="193"/>
      <c r="AH164" s="193"/>
      <c r="AI164" s="193"/>
      <c r="AJ164" s="343"/>
      <c r="AK164" s="343"/>
      <c r="AL164" s="343"/>
      <c r="AM164" s="343"/>
      <c r="AN164" s="343"/>
      <c r="AO164" s="343"/>
      <c r="AP164" s="343"/>
      <c r="AQ164" s="343"/>
      <c r="AR164" s="343"/>
      <c r="AS164" s="343"/>
      <c r="AT164" s="343"/>
      <c r="AU164" s="343"/>
      <c r="AV164" s="343"/>
      <c r="AW164" s="343"/>
      <c r="AX164" s="343"/>
      <c r="AY164" s="343"/>
      <c r="AZ164" s="343"/>
      <c r="BA164" s="343"/>
      <c r="BB164" s="343"/>
      <c r="BC164" s="343"/>
      <c r="BD164" s="343"/>
      <c r="BE164" s="343"/>
      <c r="BF164" s="343"/>
      <c r="BG164" s="343"/>
      <c r="BH164" s="343"/>
      <c r="BI164" s="343"/>
      <c r="BJ164" s="343"/>
      <c r="BK164" s="343"/>
      <c r="BL164" s="343"/>
      <c r="BM164" s="343"/>
      <c r="BN164" s="343"/>
      <c r="BO164" s="343"/>
      <c r="BP164" s="343"/>
      <c r="BQ164" s="343"/>
      <c r="BR164" s="343"/>
      <c r="BS164" s="343"/>
      <c r="BT164" s="343"/>
      <c r="BU164" s="343"/>
      <c r="BV164" s="343"/>
      <c r="BW164" s="343"/>
      <c r="BX164" s="343"/>
      <c r="BY164" s="343"/>
      <c r="BZ164" s="343"/>
      <c r="CA164" s="288"/>
      <c r="CB164" s="343"/>
      <c r="CC164" s="288"/>
      <c r="CD164" s="343"/>
      <c r="CE164" s="343"/>
      <c r="CF164" s="353"/>
      <c r="CG164" s="288"/>
      <c r="CH164" s="343"/>
      <c r="CI164" s="343"/>
      <c r="CJ164" s="343"/>
      <c r="CK164" s="288"/>
      <c r="CL164" s="343"/>
      <c r="CM164" s="343"/>
      <c r="CN164" s="343"/>
      <c r="CO164" s="343"/>
      <c r="CP164" s="288"/>
      <c r="CQ164" s="343"/>
      <c r="CR164" s="343"/>
      <c r="CS164" s="343"/>
      <c r="CT164" s="343"/>
      <c r="CU164" s="343"/>
      <c r="CV164" s="343"/>
      <c r="CW164" s="343"/>
      <c r="CX164" s="343"/>
      <c r="CY164" s="343"/>
      <c r="CZ164" s="343"/>
      <c r="DA164" s="343"/>
      <c r="DB164" s="343"/>
      <c r="DC164" s="343"/>
      <c r="DD164" s="343"/>
      <c r="DE164" s="343"/>
      <c r="DF164" s="343"/>
      <c r="DG164" s="343"/>
      <c r="DH164" s="343"/>
      <c r="DI164" s="343"/>
      <c r="DJ164" s="343"/>
      <c r="DK164" s="343"/>
      <c r="DL164" s="343"/>
      <c r="DM164" s="343"/>
      <c r="DN164" s="343"/>
      <c r="DO164" s="343"/>
    </row>
    <row r="165" spans="1:119" s="168" customFormat="1" ht="12" customHeight="1">
      <c r="B165" s="1321"/>
      <c r="C165" s="169" t="s">
        <v>589</v>
      </c>
      <c r="D165" s="170"/>
      <c r="E165" s="163"/>
      <c r="F165" s="171"/>
      <c r="G165" s="171"/>
      <c r="H165" s="171"/>
      <c r="I165" s="171"/>
      <c r="J165" s="171"/>
      <c r="K165" s="171"/>
      <c r="L165" s="171"/>
      <c r="M165" s="171"/>
      <c r="N165" s="171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1"/>
      <c r="AC165" s="171"/>
      <c r="AD165" s="171"/>
      <c r="AE165" s="171"/>
      <c r="AF165" s="171"/>
      <c r="AG165" s="171"/>
      <c r="AH165" s="171"/>
      <c r="AI165" s="171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</row>
    <row r="166" spans="1:119" s="168" customFormat="1" ht="8.25" customHeight="1">
      <c r="B166" s="1322"/>
      <c r="C166" s="173"/>
      <c r="D166" s="163"/>
      <c r="E166" s="163"/>
      <c r="F166" s="174"/>
      <c r="G166" s="174"/>
      <c r="H166" s="174"/>
      <c r="I166" s="174"/>
      <c r="J166" s="174"/>
      <c r="K166" s="174"/>
      <c r="L166" s="174"/>
      <c r="M166" s="174"/>
      <c r="N166" s="174"/>
      <c r="O166" s="175"/>
      <c r="P166" s="175"/>
      <c r="Q166" s="175"/>
      <c r="R166" s="175"/>
      <c r="S166" s="175"/>
      <c r="T166" s="175"/>
      <c r="U166" s="1644"/>
      <c r="V166" s="1644"/>
      <c r="W166" s="1644"/>
      <c r="X166" s="1644"/>
      <c r="Y166" s="1644"/>
      <c r="Z166" s="1644"/>
      <c r="AA166" s="150"/>
      <c r="AB166" s="174"/>
      <c r="AC166" s="174"/>
      <c r="AD166" s="174"/>
      <c r="AE166" s="174"/>
      <c r="AF166" s="174"/>
      <c r="AG166" s="174"/>
      <c r="AH166" s="174"/>
      <c r="AI166" s="174"/>
      <c r="AJ166" s="175"/>
      <c r="AK166" s="175"/>
      <c r="AL166" s="175"/>
      <c r="AM166" s="175"/>
      <c r="AN166" s="175"/>
      <c r="AO166" s="175"/>
      <c r="AP166" s="175"/>
      <c r="AQ166" s="175"/>
      <c r="AR166" s="175"/>
      <c r="AS166" s="175"/>
      <c r="AT166" s="175"/>
      <c r="AU166" s="175"/>
      <c r="AV166" s="175"/>
      <c r="AW166" s="175"/>
      <c r="AX166" s="175"/>
      <c r="AY166" s="175"/>
      <c r="AZ166" s="175"/>
      <c r="BA166" s="175"/>
      <c r="BB166" s="175"/>
      <c r="BC166" s="175"/>
      <c r="BD166" s="175"/>
      <c r="BE166" s="175"/>
      <c r="BF166" s="175"/>
      <c r="BG166" s="175"/>
      <c r="BH166" s="175"/>
      <c r="BI166" s="175"/>
      <c r="BJ166" s="175"/>
      <c r="BK166" s="175"/>
      <c r="BL166" s="175"/>
      <c r="BM166" s="175"/>
      <c r="BN166" s="175"/>
      <c r="BO166" s="175"/>
      <c r="BP166" s="175"/>
      <c r="BQ166" s="175"/>
      <c r="BR166" s="175"/>
      <c r="BS166" s="175"/>
      <c r="BT166" s="175"/>
      <c r="BU166" s="175"/>
      <c r="BV166" s="175"/>
      <c r="BW166" s="175"/>
      <c r="BX166" s="175"/>
      <c r="BY166" s="175"/>
      <c r="BZ166" s="175"/>
      <c r="CA166" s="175"/>
      <c r="CB166" s="175"/>
      <c r="CC166" s="175"/>
      <c r="CD166" s="175"/>
      <c r="CE166" s="175"/>
      <c r="CF166" s="175"/>
      <c r="CG166" s="175"/>
      <c r="CH166" s="175"/>
      <c r="CI166" s="175"/>
      <c r="CJ166" s="175"/>
      <c r="CK166" s="175"/>
      <c r="CL166" s="175"/>
      <c r="CM166" s="175"/>
      <c r="CN166" s="175"/>
      <c r="CO166" s="175"/>
      <c r="CP166" s="175"/>
      <c r="CQ166" s="175"/>
      <c r="CR166" s="175"/>
      <c r="CS166" s="175"/>
      <c r="CT166" s="175"/>
      <c r="CU166" s="175"/>
      <c r="CV166" s="175"/>
      <c r="CW166" s="175"/>
      <c r="CX166" s="175"/>
      <c r="CY166" s="175"/>
      <c r="CZ166" s="175"/>
      <c r="DA166" s="175"/>
      <c r="DB166" s="175"/>
      <c r="DC166" s="175"/>
      <c r="DD166" s="175"/>
      <c r="DE166" s="175"/>
      <c r="DF166" s="175"/>
      <c r="DG166" s="175"/>
      <c r="DH166" s="175"/>
      <c r="DI166" s="175"/>
      <c r="DJ166" s="175"/>
      <c r="DK166" s="175"/>
      <c r="DL166" s="175"/>
      <c r="DM166" s="175"/>
      <c r="DN166" s="175"/>
      <c r="DO166" s="175"/>
    </row>
    <row r="167" spans="1:119" s="182" customFormat="1">
      <c r="B167" s="1323"/>
      <c r="C167" s="177" t="s">
        <v>1020</v>
      </c>
      <c r="D167" s="207"/>
      <c r="E167" s="207"/>
      <c r="F167" s="208">
        <v>9.7548000000000208</v>
      </c>
      <c r="G167" s="208">
        <v>18.811661000000001</v>
      </c>
      <c r="H167" s="208">
        <v>33.208792999999964</v>
      </c>
      <c r="I167" s="208">
        <v>56.025019000000007</v>
      </c>
      <c r="J167" s="208">
        <v>76.78005210000002</v>
      </c>
      <c r="K167" s="208">
        <v>101.24729799999999</v>
      </c>
      <c r="L167" s="208">
        <v>117.58425999999999</v>
      </c>
      <c r="M167" s="208">
        <v>129.97458</v>
      </c>
      <c r="N167" s="208">
        <v>126.11078799999997</v>
      </c>
      <c r="O167" s="200">
        <v>153.20599999999999</v>
      </c>
      <c r="P167" s="200">
        <v>35.363999999999976</v>
      </c>
      <c r="Q167" s="200">
        <v>-36.517000000000024</v>
      </c>
      <c r="R167" s="200">
        <v>-171.99899999999997</v>
      </c>
      <c r="S167" s="200">
        <v>-0.70699999999997942</v>
      </c>
      <c r="T167" s="200">
        <v>90.59999531446951</v>
      </c>
      <c r="U167" s="1666">
        <v>307.55213185260169</v>
      </c>
      <c r="V167" s="1666">
        <v>1050.8545955694287</v>
      </c>
      <c r="W167" s="1666">
        <v>2010.565287926373</v>
      </c>
      <c r="X167" s="1666">
        <v>3052.9507116220593</v>
      </c>
      <c r="Y167" s="1666">
        <v>3996.8918426920909</v>
      </c>
      <c r="Z167" s="1666">
        <v>3661.8513647823625</v>
      </c>
      <c r="AB167" s="180"/>
      <c r="AC167" s="180"/>
      <c r="AD167" s="180"/>
      <c r="AE167" s="180"/>
      <c r="AF167" s="180"/>
      <c r="AG167" s="180"/>
      <c r="AH167" s="180"/>
      <c r="AI167" s="180"/>
      <c r="AJ167" s="200">
        <v>1.0560470000000219</v>
      </c>
      <c r="AK167" s="200">
        <v>0.59088600000000224</v>
      </c>
      <c r="AL167" s="200">
        <v>2.7854739999999962</v>
      </c>
      <c r="AM167" s="200">
        <v>5.3223929999999999</v>
      </c>
      <c r="AN167" s="200">
        <v>2.0676769999999989</v>
      </c>
      <c r="AO167" s="200">
        <v>2.9470950000000009</v>
      </c>
      <c r="AP167" s="200">
        <v>5.8757919999999979</v>
      </c>
      <c r="AQ167" s="200">
        <v>7.9210970000000041</v>
      </c>
      <c r="AR167" s="200">
        <v>5.3911765999999686</v>
      </c>
      <c r="AS167" s="200">
        <v>6.679778999999991</v>
      </c>
      <c r="AT167" s="200">
        <v>9.8522680000000076</v>
      </c>
      <c r="AU167" s="200">
        <v>11.285569399999998</v>
      </c>
      <c r="AV167" s="200">
        <v>9.6206009999999971</v>
      </c>
      <c r="AW167" s="200">
        <v>11.673963000000004</v>
      </c>
      <c r="AX167" s="200">
        <v>18.790962999999998</v>
      </c>
      <c r="AY167" s="200">
        <v>15.939492000000008</v>
      </c>
      <c r="AZ167" s="200">
        <v>14.057634000000004</v>
      </c>
      <c r="BA167" s="200">
        <v>14.820825999999997</v>
      </c>
      <c r="BB167" s="200">
        <v>26.295925000000008</v>
      </c>
      <c r="BC167" s="200">
        <v>21.605667100000009</v>
      </c>
      <c r="BD167" s="200">
        <v>19.578623999999994</v>
      </c>
      <c r="BE167" s="200">
        <v>25.379192000000003</v>
      </c>
      <c r="BF167" s="200">
        <v>26.043093000000002</v>
      </c>
      <c r="BG167" s="200">
        <v>30.246388999999994</v>
      </c>
      <c r="BH167" s="200">
        <v>17.480253000000001</v>
      </c>
      <c r="BI167" s="200">
        <v>29.978681000000009</v>
      </c>
      <c r="BJ167" s="200">
        <v>29.28368399999999</v>
      </c>
      <c r="BK167" s="200">
        <v>40.841641999999979</v>
      </c>
      <c r="BL167" s="200">
        <v>30.263972999999986</v>
      </c>
      <c r="BM167" s="200">
        <v>31.8</v>
      </c>
      <c r="BN167" s="200">
        <v>33.765491000000004</v>
      </c>
      <c r="BO167" s="200">
        <v>34.145116000000009</v>
      </c>
      <c r="BP167" s="200">
        <v>34.6</v>
      </c>
      <c r="BQ167" s="200">
        <v>19.446787999999991</v>
      </c>
      <c r="BR167" s="200">
        <v>33.1</v>
      </c>
      <c r="BS167" s="200">
        <v>38.963999999999984</v>
      </c>
      <c r="BT167" s="200">
        <v>30.246999999999989</v>
      </c>
      <c r="BU167" s="200">
        <v>32.700000000000003</v>
      </c>
      <c r="BV167" s="200">
        <v>38.912000000000027</v>
      </c>
      <c r="BW167" s="200">
        <v>51.346999999999987</v>
      </c>
      <c r="BX167" s="200">
        <v>48.518000000000001</v>
      </c>
      <c r="BY167" s="200">
        <v>26.9</v>
      </c>
      <c r="BZ167" s="200">
        <v>27.666</v>
      </c>
      <c r="CA167" s="200">
        <v>-67.720000000000027</v>
      </c>
      <c r="CB167" s="200">
        <v>-12.919000000000009</v>
      </c>
      <c r="CC167" s="200">
        <v>-11.184000000000008</v>
      </c>
      <c r="CD167" s="200">
        <v>-10.078000000000015</v>
      </c>
      <c r="CE167" s="200">
        <v>-2.3359999999999896</v>
      </c>
      <c r="CF167" s="200">
        <v>11.86400000000001</v>
      </c>
      <c r="CG167" s="200">
        <v>16.216999999999999</v>
      </c>
      <c r="CH167" s="200">
        <v>-146.08199999999999</v>
      </c>
      <c r="CI167" s="200">
        <v>-53.998000000000005</v>
      </c>
      <c r="CJ167" s="200">
        <v>-21.108999999999959</v>
      </c>
      <c r="CK167" s="200">
        <v>55.947000000000045</v>
      </c>
      <c r="CL167" s="200">
        <v>15.035000000000018</v>
      </c>
      <c r="CM167" s="200">
        <v>-50.580000000000084</v>
      </c>
      <c r="CN167" s="354">
        <v>15.234999999999935</v>
      </c>
      <c r="CO167" s="200">
        <v>68.194999999999851</v>
      </c>
      <c r="CP167" s="200">
        <v>53.251995314469681</v>
      </c>
      <c r="CQ167" s="200">
        <v>-46.081999999999965</v>
      </c>
      <c r="CR167" s="200">
        <v>65</v>
      </c>
      <c r="CS167" s="200">
        <v>90.910040045052526</v>
      </c>
      <c r="CT167" s="200">
        <v>110.19493096892711</v>
      </c>
      <c r="CU167" s="200">
        <v>41.447160838622054</v>
      </c>
      <c r="CV167" s="200">
        <v>199.96212410287654</v>
      </c>
      <c r="CW167" s="200">
        <v>277.72836032225155</v>
      </c>
      <c r="CX167" s="200">
        <v>336.83143807857596</v>
      </c>
      <c r="CY167" s="200">
        <v>236.3326730657248</v>
      </c>
      <c r="CZ167" s="200">
        <v>383.95527770050649</v>
      </c>
      <c r="DA167" s="200">
        <v>515.8114542345013</v>
      </c>
      <c r="DB167" s="200">
        <v>611.68016661923684</v>
      </c>
      <c r="DC167" s="200">
        <v>499.11838937212838</v>
      </c>
      <c r="DD167" s="200">
        <v>597.86501177158107</v>
      </c>
      <c r="DE167" s="200">
        <v>793.27921635550615</v>
      </c>
      <c r="DF167" s="200">
        <v>930.95954273912605</v>
      </c>
      <c r="DG167" s="200">
        <v>730.84694075584571</v>
      </c>
      <c r="DH167" s="200">
        <v>804.59510374134925</v>
      </c>
      <c r="DI167" s="200">
        <v>1044.5591209103059</v>
      </c>
      <c r="DJ167" s="200">
        <v>1178.2812487479905</v>
      </c>
      <c r="DK167" s="200">
        <v>969.4563692924454</v>
      </c>
      <c r="DL167" s="200">
        <v>824.72623085921759</v>
      </c>
      <c r="DM167" s="200">
        <v>941.24085396687758</v>
      </c>
      <c r="DN167" s="200">
        <v>1031.8843537781622</v>
      </c>
      <c r="DO167" s="200">
        <v>863.99992617810494</v>
      </c>
    </row>
    <row r="168" spans="1:119" s="150" customFormat="1">
      <c r="B168" s="1318"/>
      <c r="C168" s="159" t="s">
        <v>354</v>
      </c>
      <c r="D168" s="321"/>
      <c r="E168" s="321"/>
      <c r="F168" s="234">
        <v>0.11459202739607968</v>
      </c>
      <c r="G168" s="234">
        <v>0.13728872648910087</v>
      </c>
      <c r="H168" s="234">
        <v>0.19213201349876347</v>
      </c>
      <c r="I168" s="234">
        <v>0.25851848934221727</v>
      </c>
      <c r="J168" s="234">
        <v>0.25684820767959898</v>
      </c>
      <c r="K168" s="234">
        <v>0.27100346124418867</v>
      </c>
      <c r="L168" s="234">
        <v>0.24880568446603707</v>
      </c>
      <c r="M168" s="234">
        <v>0.23354208850183619</v>
      </c>
      <c r="N168" s="234">
        <v>0.19349653776695555</v>
      </c>
      <c r="O168" s="234">
        <v>0.18143856673882869</v>
      </c>
      <c r="P168" s="234">
        <v>2.9063617961848434E-2</v>
      </c>
      <c r="Q168" s="234">
        <v>-2.5365140071947911E-2</v>
      </c>
      <c r="R168" s="234">
        <v>-7.4902212850681563E-2</v>
      </c>
      <c r="S168" s="234">
        <v>-1.7793034542898438E-4</v>
      </c>
      <c r="T168" s="234">
        <v>1.281578068470356E-2</v>
      </c>
      <c r="U168" s="1653">
        <v>2.8573611021749868E-2</v>
      </c>
      <c r="V168" s="1653">
        <v>7.9659852145185076E-2</v>
      </c>
      <c r="W168" s="1653">
        <v>0.12411111251939312</v>
      </c>
      <c r="X168" s="1653">
        <v>0.16060430438167256</v>
      </c>
      <c r="Y168" s="1653">
        <v>0.17969662125126576</v>
      </c>
      <c r="Z168" s="1653">
        <v>0.19228788892534954</v>
      </c>
      <c r="AB168" s="355"/>
      <c r="AC168" s="355"/>
      <c r="AD168" s="355"/>
      <c r="AE168" s="355"/>
      <c r="AF168" s="355"/>
      <c r="AG168" s="355"/>
      <c r="AH168" s="355"/>
      <c r="AI168" s="355"/>
      <c r="AJ168" s="234">
        <v>6.416096833062121E-2</v>
      </c>
      <c r="AK168" s="234">
        <v>3.1143047003766678E-2</v>
      </c>
      <c r="AL168" s="234">
        <v>0.12216921570184014</v>
      </c>
      <c r="AM168" s="234">
        <v>0.19790566419814748</v>
      </c>
      <c r="AN168" s="234">
        <v>7.1692949519654978E-2</v>
      </c>
      <c r="AO168" s="234">
        <v>8.5493648841820355E-2</v>
      </c>
      <c r="AP168" s="234">
        <v>0.14594381912877044</v>
      </c>
      <c r="AQ168" s="234">
        <v>0.23680594338867647</v>
      </c>
      <c r="AR168" s="234">
        <v>0.16679329981303018</v>
      </c>
      <c r="AS168" s="234">
        <v>0.16331259659263378</v>
      </c>
      <c r="AT168" s="234">
        <v>0.1947116397475728</v>
      </c>
      <c r="AU168" s="234">
        <v>0.23022356074766095</v>
      </c>
      <c r="AV168" s="234">
        <v>0.20942679982708778</v>
      </c>
      <c r="AW168" s="234">
        <v>0.22231745216003312</v>
      </c>
      <c r="AX168" s="234">
        <v>0.33584450770810326</v>
      </c>
      <c r="AY168" s="234">
        <v>0.25578395458480163</v>
      </c>
      <c r="AZ168" s="234">
        <v>0.22872941650124118</v>
      </c>
      <c r="BA168" s="234">
        <v>0.21362379746018054</v>
      </c>
      <c r="BB168" s="234">
        <v>0.32214287513385098</v>
      </c>
      <c r="BC168" s="234">
        <v>0.24987571770261202</v>
      </c>
      <c r="BD168" s="234">
        <v>0.23381368344699882</v>
      </c>
      <c r="BE168" s="234">
        <v>0.28565997868242382</v>
      </c>
      <c r="BF168" s="234">
        <v>0.26774909099492794</v>
      </c>
      <c r="BG168" s="234">
        <v>0.29151840864570444</v>
      </c>
      <c r="BH168" s="234">
        <v>0.17016428218331672</v>
      </c>
      <c r="BI168" s="234">
        <v>0.26722920681669488</v>
      </c>
      <c r="BJ168" s="234">
        <v>0.2379714878248648</v>
      </c>
      <c r="BK168" s="234">
        <v>0.30336173308433206</v>
      </c>
      <c r="BL168" s="234">
        <v>0.26229298615501034</v>
      </c>
      <c r="BM168" s="234">
        <v>0.24118473765687615</v>
      </c>
      <c r="BN168" s="234">
        <v>0.22824561439679261</v>
      </c>
      <c r="BO168" s="234">
        <v>0.21159565273390202</v>
      </c>
      <c r="BP168" s="234">
        <v>0.23368904498176415</v>
      </c>
      <c r="BQ168" s="234">
        <v>0.12602089246601081</v>
      </c>
      <c r="BR168" s="234">
        <v>0.19627492721224377</v>
      </c>
      <c r="BS168" s="234">
        <v>0.21558993426731285</v>
      </c>
      <c r="BT168" s="234">
        <v>0.1918860622977859</v>
      </c>
      <c r="BU168" s="234">
        <v>0.16379154895714373</v>
      </c>
      <c r="BV168" s="234">
        <v>0.16856186131940215</v>
      </c>
      <c r="BW168" s="234">
        <v>0.200358989366891</v>
      </c>
      <c r="BX168" s="234">
        <v>0.1798295033358043</v>
      </c>
      <c r="BY168" s="234">
        <v>9.4751673124339561E-2</v>
      </c>
      <c r="BZ168" s="234">
        <v>9.0708196721311474E-2</v>
      </c>
      <c r="CA168" s="234">
        <v>-0.18912027792749653</v>
      </c>
      <c r="CB168" s="234">
        <v>-4.0249115198644166E-2</v>
      </c>
      <c r="CC168" s="234">
        <v>-3.3347546194282873E-2</v>
      </c>
      <c r="CD168" s="234">
        <v>-2.8366279086131867E-2</v>
      </c>
      <c r="CE168" s="234">
        <v>-5.4577016440858694E-3</v>
      </c>
      <c r="CF168" s="234">
        <v>2.5041686894484688E-2</v>
      </c>
      <c r="CG168" s="234">
        <v>2.9742756427421219E-2</v>
      </c>
      <c r="CH168" s="234">
        <v>-0.24224625268021047</v>
      </c>
      <c r="CI168" s="234">
        <v>-8.0083527246463226E-2</v>
      </c>
      <c r="CJ168" s="234">
        <v>-3.2371248798097135E-2</v>
      </c>
      <c r="CK168" s="234">
        <v>6.3694187750250805E-2</v>
      </c>
      <c r="CL168" s="234">
        <v>1.3475832682770758E-2</v>
      </c>
      <c r="CM168" s="234">
        <v>-3.810732130695009E-2</v>
      </c>
      <c r="CN168" s="234">
        <v>1.1052341014232699E-2</v>
      </c>
      <c r="CO168" s="234">
        <v>4.0049919248274765E-2</v>
      </c>
      <c r="CP168" s="322">
        <v>2.8669378974245194E-2</v>
      </c>
      <c r="CQ168" s="234">
        <v>-2.1626964199729093E-2</v>
      </c>
      <c r="CR168" s="234">
        <v>2.8914590747330961E-2</v>
      </c>
      <c r="CS168" s="234">
        <v>3.491274881202281E-2</v>
      </c>
      <c r="CT168" s="234">
        <v>3.8906046327617363E-2</v>
      </c>
      <c r="CU168" s="234">
        <v>1.3460160749407023E-2</v>
      </c>
      <c r="CV168" s="234">
        <v>7.2590776316918126E-2</v>
      </c>
      <c r="CW168" s="234">
        <v>8.9220564968835722E-2</v>
      </c>
      <c r="CX168" s="234">
        <v>9.6430656657075647E-2</v>
      </c>
      <c r="CY168" s="234">
        <v>6.1684682081258269E-2</v>
      </c>
      <c r="CZ168" s="234">
        <v>0.1163043618285855</v>
      </c>
      <c r="DA168" s="234">
        <v>0.1328568194410352</v>
      </c>
      <c r="DB168" s="234">
        <v>0.14083639593531067</v>
      </c>
      <c r="DC168" s="234">
        <v>0.10681435983207035</v>
      </c>
      <c r="DD168" s="234">
        <v>0.15913360992212733</v>
      </c>
      <c r="DE168" s="234">
        <v>0.17143943046423954</v>
      </c>
      <c r="DF168" s="234">
        <v>0.17874628523680502</v>
      </c>
      <c r="DG168" s="234">
        <v>0.13492467135708291</v>
      </c>
      <c r="DH168" s="234">
        <v>0.18641627234081762</v>
      </c>
      <c r="DI168" s="234">
        <v>0.19302336070268744</v>
      </c>
      <c r="DJ168" s="234">
        <v>0.19347365907096259</v>
      </c>
      <c r="DK168" s="234">
        <v>0.15089716597166189</v>
      </c>
      <c r="DL168" s="234">
        <v>0.2042332921405749</v>
      </c>
      <c r="DM168" s="234">
        <v>0.20564487547536556</v>
      </c>
      <c r="DN168" s="234">
        <v>0.20587907650042217</v>
      </c>
      <c r="DO168" s="234">
        <v>0.15951787842764523</v>
      </c>
    </row>
    <row r="169" spans="1:119" s="187" customFormat="1">
      <c r="B169" s="1324"/>
      <c r="C169" s="356" t="s">
        <v>94</v>
      </c>
      <c r="D169" s="324"/>
      <c r="E169" s="324"/>
      <c r="F169" s="325" t="s">
        <v>1045</v>
      </c>
      <c r="G169" s="325">
        <v>0.92845173658096125</v>
      </c>
      <c r="H169" s="325">
        <v>0.76533018535683595</v>
      </c>
      <c r="I169" s="325">
        <v>0.68705375711788341</v>
      </c>
      <c r="J169" s="325">
        <v>0.37046008141469811</v>
      </c>
      <c r="K169" s="325">
        <v>0.3186667009307742</v>
      </c>
      <c r="L169" s="325">
        <v>0.16135701715220097</v>
      </c>
      <c r="M169" s="325">
        <v>0.1053739675701495</v>
      </c>
      <c r="N169" s="325">
        <v>-2.9727289751580899E-2</v>
      </c>
      <c r="O169" s="325">
        <v>0.21485245179817625</v>
      </c>
      <c r="P169" s="325">
        <v>-0.76917353106275221</v>
      </c>
      <c r="Q169" s="325">
        <v>-1.2895628564306492</v>
      </c>
      <c r="R169" s="325">
        <v>-2.1226649086850382</v>
      </c>
      <c r="S169" s="325">
        <v>-1.0199920823436257</v>
      </c>
      <c r="T169" s="325">
        <v>-3.4810361013902962</v>
      </c>
      <c r="U169" s="1669">
        <v>-2.7881041857952766</v>
      </c>
      <c r="V169" s="1669">
        <v>-1487.3572780331815</v>
      </c>
      <c r="W169" s="1669">
        <v>21.191670992341326</v>
      </c>
      <c r="X169" s="1669">
        <v>8.9266120941253142</v>
      </c>
      <c r="Y169" s="1669">
        <v>2.8034680150266524</v>
      </c>
      <c r="Z169" s="1669">
        <v>2.484641338793506</v>
      </c>
      <c r="AA169" s="150"/>
      <c r="AB169" s="185"/>
      <c r="AC169" s="185"/>
      <c r="AD169" s="185"/>
      <c r="AE169" s="185"/>
      <c r="AF169" s="185"/>
      <c r="AG169" s="185"/>
      <c r="AH169" s="185"/>
      <c r="AI169" s="185"/>
      <c r="AJ169" s="325"/>
      <c r="AK169" s="325"/>
      <c r="AL169" s="325"/>
      <c r="AM169" s="325"/>
      <c r="AN169" s="325">
        <v>0.95794031894409626</v>
      </c>
      <c r="AO169" s="325">
        <v>3.9875864379930981</v>
      </c>
      <c r="AP169" s="325">
        <v>1.1094406194421511</v>
      </c>
      <c r="AQ169" s="325">
        <v>0.48825857090974001</v>
      </c>
      <c r="AR169" s="325">
        <v>1.6073591765057946</v>
      </c>
      <c r="AS169" s="325">
        <v>1.2665638535574826</v>
      </c>
      <c r="AT169" s="325">
        <v>0.67675574628918289</v>
      </c>
      <c r="AU169" s="325">
        <v>0.42474828928366781</v>
      </c>
      <c r="AV169" s="325">
        <v>0.78450859873520984</v>
      </c>
      <c r="AW169" s="325">
        <v>0.74765707069051524</v>
      </c>
      <c r="AX169" s="325">
        <v>0.90727282286677369</v>
      </c>
      <c r="AY169" s="325">
        <v>0.41237818270826554</v>
      </c>
      <c r="AZ169" s="325">
        <v>0.46120122848874079</v>
      </c>
      <c r="BA169" s="325">
        <v>0.269562529879527</v>
      </c>
      <c r="BB169" s="325">
        <v>0.39939209076192683</v>
      </c>
      <c r="BC169" s="325">
        <v>0.35548028130382048</v>
      </c>
      <c r="BD169" s="325">
        <v>0.3927396317189642</v>
      </c>
      <c r="BE169" s="325">
        <v>0.7124006448763387</v>
      </c>
      <c r="BF169" s="325">
        <v>-9.6148737874787171E-3</v>
      </c>
      <c r="BG169" s="325">
        <v>0.39992849376078654</v>
      </c>
      <c r="BH169" s="325">
        <v>-0.10717663304632608</v>
      </c>
      <c r="BI169" s="325">
        <v>0.18123071057581375</v>
      </c>
      <c r="BJ169" s="325">
        <v>0.12443187911666209</v>
      </c>
      <c r="BK169" s="325">
        <v>0.35029811327229798</v>
      </c>
      <c r="BL169" s="325">
        <v>0.73132351116428262</v>
      </c>
      <c r="BM169" s="325">
        <v>6.0753807013723904E-2</v>
      </c>
      <c r="BN169" s="325">
        <v>0.15304792252231714</v>
      </c>
      <c r="BO169" s="325">
        <v>-0.16396319227321898</v>
      </c>
      <c r="BP169" s="325">
        <v>0.14327355499557237</v>
      </c>
      <c r="BQ169" s="325">
        <v>-0.38846578616352234</v>
      </c>
      <c r="BR169" s="325">
        <v>-1.9709205472534186E-2</v>
      </c>
      <c r="BS169" s="325">
        <v>0.14112952493703568</v>
      </c>
      <c r="BT169" s="325">
        <v>-0.1258092485549136</v>
      </c>
      <c r="BU169" s="325">
        <v>0.68151162032516721</v>
      </c>
      <c r="BV169" s="325">
        <v>0.17558912386707037</v>
      </c>
      <c r="BW169" s="325">
        <v>0.31780618006364869</v>
      </c>
      <c r="BX169" s="325">
        <v>0.60405990676761401</v>
      </c>
      <c r="BY169" s="325">
        <v>-0.17737003058103984</v>
      </c>
      <c r="BZ169" s="325">
        <v>-0.28901110197368474</v>
      </c>
      <c r="CA169" s="325">
        <v>-2.318869651586267</v>
      </c>
      <c r="CB169" s="325">
        <v>-1.2662723113071439</v>
      </c>
      <c r="CC169" s="325">
        <v>-1.415762081784387</v>
      </c>
      <c r="CD169" s="325">
        <v>-1.364273837923806</v>
      </c>
      <c r="CE169" s="325">
        <v>-0.96550502067336108</v>
      </c>
      <c r="CF169" s="325">
        <v>-1.9183373326108832</v>
      </c>
      <c r="CG169" s="325">
        <v>-2.4500178826895551</v>
      </c>
      <c r="CH169" s="325">
        <v>13.495137924191285</v>
      </c>
      <c r="CI169" s="325">
        <v>22.115582191780927</v>
      </c>
      <c r="CJ169" s="325">
        <v>-2.779248145650703</v>
      </c>
      <c r="CK169" s="325">
        <v>2.4498982549176822</v>
      </c>
      <c r="CL169" s="325">
        <v>-1.1029216467463481</v>
      </c>
      <c r="CM169" s="325">
        <v>-6.3298640690394481E-2</v>
      </c>
      <c r="CN169" s="325">
        <v>-1.7217300677436147</v>
      </c>
      <c r="CO169" s="325">
        <v>0.21892147925715033</v>
      </c>
      <c r="CP169" s="325">
        <v>2.5418686607562102</v>
      </c>
      <c r="CQ169" s="325">
        <v>-8.8928430209571196E-2</v>
      </c>
      <c r="CR169" s="325">
        <v>3.2664916311125882</v>
      </c>
      <c r="CS169" s="325">
        <v>0.33308952335292497</v>
      </c>
      <c r="CT169" s="325">
        <v>1.0693108364896298</v>
      </c>
      <c r="CU169" s="325">
        <v>-1.8994219182896162</v>
      </c>
      <c r="CV169" s="325">
        <v>2.0763403708134853</v>
      </c>
      <c r="CW169" s="325">
        <v>2.0549800680388763</v>
      </c>
      <c r="CX169" s="325">
        <v>2.0566872279592974</v>
      </c>
      <c r="CY169" s="325">
        <v>4.7020232094040315</v>
      </c>
      <c r="CZ169" s="325">
        <v>0.92014002363252101</v>
      </c>
      <c r="DA169" s="325">
        <v>0.85725164558635303</v>
      </c>
      <c r="DB169" s="325">
        <v>0.81598300357149034</v>
      </c>
      <c r="DC169" s="325">
        <v>1.1119313842539329</v>
      </c>
      <c r="DD169" s="325">
        <v>0.55712148391909544</v>
      </c>
      <c r="DE169" s="325">
        <v>0.53792477821723739</v>
      </c>
      <c r="DF169" s="325">
        <v>0.52197111095582827</v>
      </c>
      <c r="DG169" s="325">
        <v>0.46427572359179736</v>
      </c>
      <c r="DH169" s="325">
        <v>0.34578054895232935</v>
      </c>
      <c r="DI169" s="325">
        <v>0.31676098323769675</v>
      </c>
      <c r="DJ169" s="325">
        <v>0.26566321591288422</v>
      </c>
      <c r="DK169" s="325">
        <v>0.32648344712208632</v>
      </c>
      <c r="DL169" s="325">
        <v>2.5020195902583975E-2</v>
      </c>
      <c r="DM169" s="325">
        <v>-9.8910884865367033E-2</v>
      </c>
      <c r="DN169" s="325">
        <v>-0.12424613828437447</v>
      </c>
      <c r="DO169" s="325">
        <v>-0.10877894710342406</v>
      </c>
    </row>
    <row r="170" spans="1:119" s="187" customFormat="1">
      <c r="B170" s="1324"/>
      <c r="C170" s="326"/>
      <c r="D170" s="324"/>
      <c r="E170" s="324"/>
      <c r="F170" s="325"/>
      <c r="G170" s="325"/>
      <c r="H170" s="325"/>
      <c r="I170" s="325"/>
      <c r="J170" s="325"/>
      <c r="K170" s="325"/>
      <c r="L170" s="325"/>
      <c r="M170" s="325"/>
      <c r="N170" s="325"/>
      <c r="O170" s="325"/>
      <c r="P170" s="325"/>
      <c r="Q170" s="325"/>
      <c r="R170" s="325"/>
      <c r="S170" s="325"/>
      <c r="T170" s="325"/>
      <c r="U170" s="1669"/>
      <c r="V170" s="1669"/>
      <c r="W170" s="1669"/>
      <c r="X170" s="1669"/>
      <c r="Y170" s="1669"/>
      <c r="Z170" s="1669"/>
      <c r="AA170" s="150"/>
      <c r="AB170" s="185"/>
      <c r="AC170" s="185"/>
      <c r="AD170" s="185"/>
      <c r="AE170" s="185"/>
      <c r="AF170" s="185"/>
      <c r="AG170" s="185"/>
      <c r="AH170" s="185"/>
      <c r="AI170" s="185"/>
      <c r="AJ170" s="325"/>
      <c r="AK170" s="325"/>
      <c r="AL170" s="325"/>
      <c r="AM170" s="325"/>
      <c r="AN170" s="325"/>
      <c r="AO170" s="325"/>
      <c r="AP170" s="325"/>
      <c r="AQ170" s="325"/>
      <c r="AR170" s="325"/>
      <c r="AS170" s="325"/>
      <c r="AT170" s="325"/>
      <c r="AU170" s="325"/>
      <c r="AV170" s="325"/>
      <c r="AW170" s="325"/>
      <c r="AX170" s="325"/>
      <c r="AY170" s="325"/>
      <c r="AZ170" s="325"/>
      <c r="BA170" s="325"/>
      <c r="BB170" s="325"/>
      <c r="BC170" s="325"/>
      <c r="BD170" s="325"/>
      <c r="BE170" s="325"/>
      <c r="BF170" s="325"/>
      <c r="BG170" s="325"/>
      <c r="BH170" s="325"/>
      <c r="BI170" s="325"/>
      <c r="BJ170" s="325"/>
      <c r="BK170" s="325"/>
      <c r="BL170" s="325"/>
      <c r="BM170" s="325"/>
      <c r="BN170" s="325"/>
      <c r="BO170" s="325"/>
      <c r="BP170" s="325"/>
      <c r="BQ170" s="325"/>
      <c r="BR170" s="325"/>
      <c r="BS170" s="325"/>
      <c r="BT170" s="325"/>
      <c r="BU170" s="325"/>
      <c r="BV170" s="325"/>
      <c r="BW170" s="325"/>
      <c r="BX170" s="325"/>
      <c r="BY170" s="325"/>
      <c r="BZ170" s="325"/>
      <c r="CA170" s="325"/>
      <c r="CB170" s="325"/>
      <c r="CC170" s="325"/>
      <c r="CD170" s="325"/>
      <c r="CE170" s="325"/>
      <c r="CF170" s="325"/>
      <c r="CG170" s="325"/>
      <c r="CH170" s="325"/>
      <c r="CI170" s="325"/>
      <c r="CJ170" s="325"/>
      <c r="CK170" s="325"/>
      <c r="CL170" s="325"/>
      <c r="CM170" s="325"/>
      <c r="CN170" s="325"/>
      <c r="CO170" s="325"/>
      <c r="CP170" s="325"/>
      <c r="CQ170" s="325"/>
      <c r="CR170" s="325"/>
      <c r="CS170" s="325"/>
      <c r="CT170" s="325"/>
      <c r="CU170" s="325"/>
      <c r="CV170" s="325"/>
      <c r="CW170" s="325"/>
      <c r="CX170" s="325"/>
      <c r="CY170" s="325"/>
      <c r="CZ170" s="325"/>
      <c r="DA170" s="325"/>
      <c r="DB170" s="325"/>
      <c r="DC170" s="325"/>
      <c r="DD170" s="325"/>
      <c r="DE170" s="325"/>
      <c r="DF170" s="325"/>
      <c r="DG170" s="325"/>
      <c r="DH170" s="325"/>
      <c r="DI170" s="325"/>
      <c r="DJ170" s="325"/>
      <c r="DK170" s="325"/>
      <c r="DL170" s="325"/>
      <c r="DM170" s="325"/>
      <c r="DN170" s="325"/>
      <c r="DO170" s="325"/>
    </row>
    <row r="171" spans="1:119" s="150" customFormat="1">
      <c r="B171" s="1318"/>
      <c r="C171" s="188" t="s">
        <v>433</v>
      </c>
      <c r="D171" s="230"/>
      <c r="E171" s="230"/>
      <c r="F171" s="231">
        <v>0.35044701130501105</v>
      </c>
      <c r="G171" s="231">
        <v>0.42394821593816451</v>
      </c>
      <c r="H171" s="231">
        <v>0.75239441612512881</v>
      </c>
      <c r="I171" s="231">
        <v>1.2689721687714663</v>
      </c>
      <c r="J171" s="231">
        <v>1.7393768114511254</v>
      </c>
      <c r="K171" s="231">
        <v>2.2933432468301636</v>
      </c>
      <c r="L171" s="231">
        <v>2.6631223870551795</v>
      </c>
      <c r="M171" s="231">
        <v>2.943664141751964</v>
      </c>
      <c r="N171" s="339">
        <v>2.8561098992734966</v>
      </c>
      <c r="O171" s="224">
        <v>3.4695535742412531</v>
      </c>
      <c r="P171" s="224">
        <v>0.80086302253005792</v>
      </c>
      <c r="Q171" s="224">
        <v>-0.82047191772776318</v>
      </c>
      <c r="R171" s="224">
        <v>-3.4555274779550338</v>
      </c>
      <c r="S171" s="224">
        <v>-1.2037927886082933E-2</v>
      </c>
      <c r="T171" s="224">
        <v>1.8339834702937976</v>
      </c>
      <c r="U171" s="1672">
        <v>6.1011651240695546</v>
      </c>
      <c r="V171" s="1672">
        <v>20.84666872681338</v>
      </c>
      <c r="W171" s="1672">
        <v>39.885240724783095</v>
      </c>
      <c r="X171" s="1672">
        <v>60.563899508844415</v>
      </c>
      <c r="Y171" s="1672">
        <v>79.289637722291076</v>
      </c>
      <c r="Z171" s="1672">
        <v>72.643163621587675</v>
      </c>
      <c r="AA171" s="340"/>
      <c r="AB171" s="339"/>
      <c r="AC171" s="339"/>
      <c r="AD171" s="339"/>
      <c r="AE171" s="339"/>
      <c r="AF171" s="339"/>
      <c r="AG171" s="339"/>
      <c r="AH171" s="339"/>
      <c r="AI171" s="339"/>
      <c r="AJ171" s="224">
        <v>7.8953939753350341E-2</v>
      </c>
      <c r="AK171" s="224">
        <v>4.2244984102526424E-2</v>
      </c>
      <c r="AL171" s="224">
        <v>0.10061301003560467</v>
      </c>
      <c r="AM171" s="224">
        <v>0.12863507741352959</v>
      </c>
      <c r="AN171" s="224">
        <v>4.6602877915802872E-2</v>
      </c>
      <c r="AO171" s="224">
        <v>6.6421914946313027E-2</v>
      </c>
      <c r="AP171" s="224">
        <v>0.13239824476434955</v>
      </c>
      <c r="AQ171" s="224">
        <v>0.17852517831169906</v>
      </c>
      <c r="AR171" s="224">
        <v>0.12216339919547395</v>
      </c>
      <c r="AS171" s="224">
        <v>0.15135838219183412</v>
      </c>
      <c r="AT171" s="224">
        <v>0.2232149413280354</v>
      </c>
      <c r="AU171" s="224">
        <v>0.25565769340978522</v>
      </c>
      <c r="AV171" s="224">
        <v>0.21790863811079117</v>
      </c>
      <c r="AW171" s="224">
        <v>0.26444434401840028</v>
      </c>
      <c r="AX171" s="224">
        <v>0.4256031981976911</v>
      </c>
      <c r="AY171" s="224">
        <v>0.36101598844458371</v>
      </c>
      <c r="AZ171" s="224">
        <v>0.318540527043986</v>
      </c>
      <c r="BA171" s="224">
        <v>0.33578301560522356</v>
      </c>
      <c r="BB171" s="224">
        <v>0.59571314572257572</v>
      </c>
      <c r="BC171" s="224">
        <v>0.48934012307934005</v>
      </c>
      <c r="BD171" s="224">
        <v>0.44353654776001006</v>
      </c>
      <c r="BE171" s="224">
        <v>0.57486619042462161</v>
      </c>
      <c r="BF171" s="224">
        <v>0.58987236057523118</v>
      </c>
      <c r="BG171" s="224">
        <v>0.68506814807030059</v>
      </c>
      <c r="BH171" s="224">
        <v>0.39591685621742301</v>
      </c>
      <c r="BI171" s="224">
        <v>0.67897371619683822</v>
      </c>
      <c r="BJ171" s="224">
        <v>0.66323304048680054</v>
      </c>
      <c r="BK171" s="224">
        <v>0.92499877415411769</v>
      </c>
      <c r="BL171" s="224">
        <v>0.68542142833491737</v>
      </c>
      <c r="BM171" s="224">
        <v>0.72020831142133523</v>
      </c>
      <c r="BN171" s="224">
        <v>0.76472286973026082</v>
      </c>
      <c r="BO171" s="224">
        <v>0.7733115322654508</v>
      </c>
      <c r="BP171" s="224">
        <v>0.78362419304260389</v>
      </c>
      <c r="BQ171" s="224">
        <v>0.4404327616696701</v>
      </c>
      <c r="BR171" s="224">
        <v>0.74965204594538126</v>
      </c>
      <c r="BS171" s="224">
        <v>0.88240089861584148</v>
      </c>
      <c r="BT171" s="224">
        <v>0.68498826266599255</v>
      </c>
      <c r="BU171" s="224">
        <v>0.74053372008971285</v>
      </c>
      <c r="BV171" s="224">
        <v>0.88121248061562463</v>
      </c>
      <c r="BW171" s="224">
        <v>1.1628191108699226</v>
      </c>
      <c r="BX171" s="224">
        <v>1.0987521809499317</v>
      </c>
      <c r="BY171" s="224">
        <v>0.60918491420819409</v>
      </c>
      <c r="BZ171" s="224">
        <v>0.62653196418155754</v>
      </c>
      <c r="CA171" s="224">
        <v>-1.5336060368096254</v>
      </c>
      <c r="CB171" s="224">
        <v>-0.29256728277530353</v>
      </c>
      <c r="CC171" s="224">
        <v>-0.25327598812284191</v>
      </c>
      <c r="CD171" s="224">
        <v>-0.2229504996575552</v>
      </c>
      <c r="CE171" s="224">
        <v>-5.1678147172062497E-2</v>
      </c>
      <c r="CF171" s="224">
        <v>0.2405539488662275</v>
      </c>
      <c r="CG171" s="224">
        <v>0.32882149500252966</v>
      </c>
      <c r="CH171" s="224">
        <v>-2.9386416286884418</v>
      </c>
      <c r="CI171" s="224">
        <v>-1.086261293135349</v>
      </c>
      <c r="CJ171" s="224">
        <v>-0.42464331339668199</v>
      </c>
      <c r="CK171" s="224">
        <v>1.1254683240322831</v>
      </c>
      <c r="CL171" s="224">
        <v>0.3023882091808</v>
      </c>
      <c r="CM171" s="224">
        <v>-1.0152511477024841</v>
      </c>
      <c r="CN171" s="224">
        <v>0.30550883463970735</v>
      </c>
      <c r="CO171" s="224">
        <v>1.3687653585930375</v>
      </c>
      <c r="CP171" s="224">
        <v>1.073690480171468</v>
      </c>
      <c r="CQ171" s="224">
        <v>-0.91398120311041531</v>
      </c>
      <c r="CR171" s="224">
        <v>1.2894585730089658</v>
      </c>
      <c r="CS171" s="224">
        <v>1.8034573924412518</v>
      </c>
      <c r="CT171" s="224">
        <v>2.1860276683079114</v>
      </c>
      <c r="CU171" s="224">
        <v>0.82222149031142588</v>
      </c>
      <c r="CV171" s="224">
        <v>3.9668134646390296</v>
      </c>
      <c r="CW171" s="224">
        <v>5.5095263874653906</v>
      </c>
      <c r="CX171" s="224">
        <v>6.6820028536824365</v>
      </c>
      <c r="CY171" s="224">
        <v>4.6883260210265227</v>
      </c>
      <c r="CZ171" s="224">
        <v>7.6168372997377887</v>
      </c>
      <c r="DA171" s="224">
        <v>10.232576949521532</v>
      </c>
      <c r="DB171" s="224">
        <v>12.134403612103501</v>
      </c>
      <c r="DC171" s="224">
        <v>9.9014228634202777</v>
      </c>
      <c r="DD171" s="224">
        <v>11.860340998938023</v>
      </c>
      <c r="DE171" s="224">
        <v>15.736933635683718</v>
      </c>
      <c r="DF171" s="224">
        <v>18.468211746299581</v>
      </c>
      <c r="DG171" s="224">
        <v>14.498413127923092</v>
      </c>
      <c r="DH171" s="224">
        <v>15.96141622031263</v>
      </c>
      <c r="DI171" s="224">
        <v>20.721780207269273</v>
      </c>
      <c r="DJ171" s="224">
        <v>23.374536270981633</v>
      </c>
      <c r="DK171" s="224">
        <v>19.231905023727531</v>
      </c>
      <c r="DL171" s="224">
        <v>16.360773981027531</v>
      </c>
      <c r="DM171" s="224">
        <v>18.672170590982621</v>
      </c>
      <c r="DN171" s="224">
        <v>20.470340405124123</v>
      </c>
      <c r="DO171" s="224">
        <v>17.1398786444534</v>
      </c>
    </row>
    <row r="172" spans="1:119" s="338" customFormat="1">
      <c r="B172" s="1328"/>
      <c r="C172" s="331" t="s">
        <v>1049</v>
      </c>
      <c r="D172" s="332"/>
      <c r="E172" s="333"/>
      <c r="F172" s="333"/>
      <c r="G172" s="333"/>
      <c r="H172" s="333"/>
      <c r="I172" s="333"/>
      <c r="J172" s="333"/>
      <c r="K172" s="333"/>
      <c r="L172" s="333">
        <v>0.16124020716747078</v>
      </c>
      <c r="M172" s="333">
        <v>0.10534317013008221</v>
      </c>
      <c r="N172" s="333">
        <v>-2.9743285328182267E-2</v>
      </c>
      <c r="O172" s="333">
        <v>0.21478293784276192</v>
      </c>
      <c r="P172" s="333">
        <v>-0.76917404346315754</v>
      </c>
      <c r="Q172" s="333">
        <v>-2.0244847054315951</v>
      </c>
      <c r="R172" s="333">
        <v>3.2116340648499753</v>
      </c>
      <c r="S172" s="333">
        <v>-0.99651632696805903</v>
      </c>
      <c r="T172" s="333">
        <v>-153.35042838344867</v>
      </c>
      <c r="U172" s="1671">
        <v>2.3267285244900107</v>
      </c>
      <c r="V172" s="1671">
        <v>2.4168340477414234</v>
      </c>
      <c r="W172" s="1671">
        <v>0.91326687479241908</v>
      </c>
      <c r="X172" s="1671">
        <v>0.51845390445926087</v>
      </c>
      <c r="Y172" s="1671">
        <v>0.30918977089168531</v>
      </c>
      <c r="Z172" s="1671">
        <v>0.19944660450701779</v>
      </c>
      <c r="AA172" s="332"/>
      <c r="AB172" s="334"/>
      <c r="AC172" s="334"/>
      <c r="AD172" s="335"/>
      <c r="AE172" s="333"/>
      <c r="AF172" s="333"/>
      <c r="AG172" s="333"/>
      <c r="AH172" s="333"/>
      <c r="AI172" s="336"/>
      <c r="AJ172" s="336" t="s">
        <v>105</v>
      </c>
      <c r="AK172" s="336" t="s">
        <v>105</v>
      </c>
      <c r="AL172" s="336" t="s">
        <v>105</v>
      </c>
      <c r="AM172" s="336" t="s">
        <v>105</v>
      </c>
      <c r="AN172" s="333">
        <v>-0.40974601063115001</v>
      </c>
      <c r="AO172" s="333">
        <v>0.57230299306328125</v>
      </c>
      <c r="AP172" s="333">
        <v>0.31591575202348876</v>
      </c>
      <c r="AQ172" s="333">
        <v>0.38784211819444314</v>
      </c>
      <c r="AR172" s="333">
        <v>1.621370281384463</v>
      </c>
      <c r="AS172" s="333">
        <v>1.2787416218603882</v>
      </c>
      <c r="AT172" s="333">
        <v>0.68593580470290161</v>
      </c>
      <c r="AU172" s="333">
        <v>0.43205398716037324</v>
      </c>
      <c r="AV172" s="333">
        <v>0.78374733795770557</v>
      </c>
      <c r="AW172" s="333">
        <v>0.74714039743923233</v>
      </c>
      <c r="AX172" s="333">
        <v>0.90669672767212783</v>
      </c>
      <c r="AY172" s="333">
        <v>0.41210688256473937</v>
      </c>
      <c r="AZ172" s="333">
        <v>0.46180770898136969</v>
      </c>
      <c r="BA172" s="333">
        <v>0.26976818828032667</v>
      </c>
      <c r="BB172" s="333">
        <v>0.39969142206931729</v>
      </c>
      <c r="BC172" s="333">
        <v>0.35545277423205923</v>
      </c>
      <c r="BD172" s="333">
        <v>0.39240225372881321</v>
      </c>
      <c r="BE172" s="333">
        <v>0.71201687908028544</v>
      </c>
      <c r="BF172" s="333">
        <v>-9.8046940700963203E-3</v>
      </c>
      <c r="BG172" s="333">
        <v>0.39998360191532023</v>
      </c>
      <c r="BH172" s="333">
        <v>-0.1073636248987383</v>
      </c>
      <c r="BI172" s="333">
        <v>0.18109871045872117</v>
      </c>
      <c r="BJ172" s="333">
        <v>0.12436704076120741</v>
      </c>
      <c r="BK172" s="333">
        <v>0.35022884476479232</v>
      </c>
      <c r="BL172" s="333">
        <v>0.73122567925854876</v>
      </c>
      <c r="BM172" s="333">
        <v>6.0730767982398515E-2</v>
      </c>
      <c r="BN172" s="333">
        <v>0.15302287890990574</v>
      </c>
      <c r="BO172" s="333">
        <v>-0.16398642476837888</v>
      </c>
      <c r="BP172" s="333">
        <v>0.14327355499557237</v>
      </c>
      <c r="BQ172" s="333">
        <v>-0.38846476125709584</v>
      </c>
      <c r="BR172" s="333">
        <v>-1.9707562545102753E-2</v>
      </c>
      <c r="BS172" s="333">
        <v>0.14106781264571144</v>
      </c>
      <c r="BT172" s="333">
        <v>-0.12587147162166379</v>
      </c>
      <c r="BU172" s="333">
        <v>0.68137746447917991</v>
      </c>
      <c r="BV172" s="333">
        <v>0.17549533197676181</v>
      </c>
      <c r="BW172" s="333">
        <v>0.31779003477212342</v>
      </c>
      <c r="BX172" s="333">
        <v>0.60404526739415787</v>
      </c>
      <c r="BY172" s="333">
        <v>-0.1773704590597257</v>
      </c>
      <c r="BZ172" s="333">
        <v>-0.28901147230250812</v>
      </c>
      <c r="CA172" s="333">
        <v>-2.3188689646339844</v>
      </c>
      <c r="CB172" s="333">
        <v>-1.2662723113071439</v>
      </c>
      <c r="CC172" s="333">
        <v>-1.4157620817843868</v>
      </c>
      <c r="CD172" s="333">
        <v>-1.3558485638458952</v>
      </c>
      <c r="CE172" s="333">
        <v>-0.96630285358059165</v>
      </c>
      <c r="CF172" s="333">
        <v>-1.822217530902035</v>
      </c>
      <c r="CG172" s="333">
        <v>-2.298273466188383</v>
      </c>
      <c r="CH172" s="333">
        <v>12.180690930058919</v>
      </c>
      <c r="CI172" s="333">
        <v>20.019741468645147</v>
      </c>
      <c r="CJ172" s="333">
        <v>-2.7652726774933427</v>
      </c>
      <c r="CK172" s="333">
        <v>2.422733431777703</v>
      </c>
      <c r="CL172" s="333">
        <v>-1.1029006756825126</v>
      </c>
      <c r="CM172" s="333">
        <v>-6.5371145857460844E-2</v>
      </c>
      <c r="CN172" s="333">
        <v>-1.719448122698485</v>
      </c>
      <c r="CO172" s="333">
        <v>0.21617404005568042</v>
      </c>
      <c r="CP172" s="333">
        <v>2.5507022019152239</v>
      </c>
      <c r="CQ172" s="333">
        <v>-9.9748662999537552E-2</v>
      </c>
      <c r="CR172" s="337">
        <v>3.2206916030092874</v>
      </c>
      <c r="CS172" s="337"/>
      <c r="CT172" s="337"/>
      <c r="CU172" s="337"/>
      <c r="CV172" s="337"/>
      <c r="CW172" s="337"/>
      <c r="CX172" s="337"/>
      <c r="CY172" s="337"/>
      <c r="CZ172" s="337"/>
      <c r="DA172" s="337"/>
      <c r="DB172" s="337"/>
      <c r="DC172" s="337"/>
      <c r="DD172" s="337"/>
      <c r="DE172" s="337"/>
      <c r="DF172" s="337"/>
      <c r="DG172" s="337"/>
      <c r="DH172" s="337"/>
      <c r="DI172" s="337"/>
      <c r="DJ172" s="337"/>
      <c r="DK172" s="337"/>
      <c r="DL172" s="337"/>
      <c r="DM172" s="337"/>
      <c r="DN172" s="337"/>
      <c r="DO172" s="337"/>
    </row>
    <row r="173" spans="1:119" s="150" customFormat="1">
      <c r="B173" s="1318"/>
      <c r="C173" s="188" t="s">
        <v>428</v>
      </c>
      <c r="D173" s="230"/>
      <c r="E173" s="230"/>
      <c r="F173" s="231">
        <v>0.35044701130501105</v>
      </c>
      <c r="G173" s="231">
        <v>0.42394821593816451</v>
      </c>
      <c r="H173" s="231">
        <v>0.75239441612512881</v>
      </c>
      <c r="I173" s="231">
        <v>1.2689721687714663</v>
      </c>
      <c r="J173" s="231">
        <v>1.7393768114511254</v>
      </c>
      <c r="K173" s="231">
        <v>2.2933432468301636</v>
      </c>
      <c r="L173" s="231">
        <v>2.6631223870551795</v>
      </c>
      <c r="M173" s="231">
        <v>2.8172326419123883</v>
      </c>
      <c r="N173" s="339">
        <v>2.6962080916268483</v>
      </c>
      <c r="O173" s="224">
        <v>3.2753180792829575</v>
      </c>
      <c r="P173" s="224">
        <v>0.7560285225677521</v>
      </c>
      <c r="Q173" s="224">
        <v>-0.77626441470452479</v>
      </c>
      <c r="R173" s="224">
        <v>-3.3152127208888347</v>
      </c>
      <c r="S173" s="224">
        <v>-1.1617489422000915E-2</v>
      </c>
      <c r="T173" s="224">
        <v>1.7560346744007114</v>
      </c>
      <c r="U173" s="1672">
        <v>5.8467900343220354</v>
      </c>
      <c r="V173" s="1672">
        <v>20.056996387779641</v>
      </c>
      <c r="W173" s="1672">
        <v>39.885240724783095</v>
      </c>
      <c r="X173" s="1672">
        <v>60.563899508844415</v>
      </c>
      <c r="Y173" s="1672">
        <v>79.289637722291076</v>
      </c>
      <c r="Z173" s="1672">
        <v>72.643163621587675</v>
      </c>
      <c r="AA173" s="340"/>
      <c r="AB173" s="339"/>
      <c r="AC173" s="339"/>
      <c r="AD173" s="339"/>
      <c r="AE173" s="339"/>
      <c r="AF173" s="339"/>
      <c r="AG173" s="339"/>
      <c r="AH173" s="339"/>
      <c r="AI173" s="339"/>
      <c r="AJ173" s="224">
        <v>7.8953939753350341E-2</v>
      </c>
      <c r="AK173" s="224">
        <v>4.2244984102526424E-2</v>
      </c>
      <c r="AL173" s="224">
        <v>0.10061301003560467</v>
      </c>
      <c r="AM173" s="224">
        <v>0.12863507741352959</v>
      </c>
      <c r="AN173" s="224">
        <v>4.6602877915802872E-2</v>
      </c>
      <c r="AO173" s="224">
        <v>6.6421914946313027E-2</v>
      </c>
      <c r="AP173" s="224">
        <v>0.13239824476434955</v>
      </c>
      <c r="AQ173" s="224">
        <v>0.17852517831169906</v>
      </c>
      <c r="AR173" s="224">
        <v>0.12216339919547395</v>
      </c>
      <c r="AS173" s="224">
        <v>0.15135838219183412</v>
      </c>
      <c r="AT173" s="224">
        <v>0.2232149413280354</v>
      </c>
      <c r="AU173" s="224">
        <v>0.25565769340978522</v>
      </c>
      <c r="AV173" s="224">
        <v>0.21790863811079117</v>
      </c>
      <c r="AW173" s="224">
        <v>0.26444434401840028</v>
      </c>
      <c r="AX173" s="224">
        <v>0.4256031981976911</v>
      </c>
      <c r="AY173" s="224">
        <v>0.36101598844458371</v>
      </c>
      <c r="AZ173" s="224">
        <v>0.318540527043986</v>
      </c>
      <c r="BA173" s="224">
        <v>0.33578301560522356</v>
      </c>
      <c r="BB173" s="224">
        <v>0.59571314572257572</v>
      </c>
      <c r="BC173" s="224">
        <v>0.48934012307934005</v>
      </c>
      <c r="BD173" s="224">
        <v>0.44353654776001006</v>
      </c>
      <c r="BE173" s="224">
        <v>0.57486619042462161</v>
      </c>
      <c r="BF173" s="224">
        <v>0.58987236057523118</v>
      </c>
      <c r="BG173" s="224">
        <v>0.68506814807030059</v>
      </c>
      <c r="BH173" s="224">
        <v>0.39591685621742301</v>
      </c>
      <c r="BI173" s="224">
        <v>0.67897371619683822</v>
      </c>
      <c r="BJ173" s="224">
        <v>0.66323304048680054</v>
      </c>
      <c r="BK173" s="224">
        <v>0.92499877415411769</v>
      </c>
      <c r="BL173" s="224">
        <v>0.68542142833491737</v>
      </c>
      <c r="BM173" s="224">
        <v>0.67988608957550545</v>
      </c>
      <c r="BN173" s="224">
        <v>0.72190841630776503</v>
      </c>
      <c r="BO173" s="224">
        <v>0.73001670769420046</v>
      </c>
      <c r="BP173" s="224">
        <v>0.73975144394243741</v>
      </c>
      <c r="BQ173" s="224">
        <v>0.41577426309371263</v>
      </c>
      <c r="BR173" s="224">
        <v>0.70768129463857454</v>
      </c>
      <c r="BS173" s="224">
        <v>0.83300108995212396</v>
      </c>
      <c r="BT173" s="224">
        <v>0.64664041794430882</v>
      </c>
      <c r="BU173" s="224">
        <v>0.69907659891324592</v>
      </c>
      <c r="BV173" s="224">
        <v>0.83187977421749981</v>
      </c>
      <c r="BW173" s="224">
        <v>1.097721288207903</v>
      </c>
      <c r="BX173" s="224">
        <v>1.0372410320648748</v>
      </c>
      <c r="BY173" s="224">
        <v>0.57508107841512701</v>
      </c>
      <c r="BZ173" s="224">
        <v>0.59145699313876965</v>
      </c>
      <c r="CA173" s="224">
        <v>-1.4477505810510192</v>
      </c>
      <c r="CB173" s="224">
        <v>-0.27618856699052163</v>
      </c>
      <c r="CC173" s="224">
        <v>-0.23909690635668346</v>
      </c>
      <c r="CD173" s="224">
        <v>-0.21202018818700297</v>
      </c>
      <c r="CE173" s="224">
        <v>-4.8958753170316671E-2</v>
      </c>
      <c r="CF173" s="224">
        <v>0.22798403458042035</v>
      </c>
      <c r="CG173" s="224">
        <v>0.31163893297893441</v>
      </c>
      <c r="CH173" s="224">
        <v>-2.814473502002905</v>
      </c>
      <c r="CI173" s="224">
        <v>-1.0403621864452846</v>
      </c>
      <c r="CJ173" s="224">
        <v>-0.40670034804388067</v>
      </c>
      <c r="CK173" s="224">
        <v>1.0779125719379188</v>
      </c>
      <c r="CL173" s="224">
        <v>0.28961371847196293</v>
      </c>
      <c r="CM173" s="224">
        <v>-0.97244343178800197</v>
      </c>
      <c r="CN173" s="224">
        <v>0.29263889790439529</v>
      </c>
      <c r="CO173" s="224">
        <v>1.3110541530292783</v>
      </c>
      <c r="CP173" s="224">
        <v>1.0282237328926973</v>
      </c>
      <c r="CQ173" s="224">
        <v>-0.87588210942565958</v>
      </c>
      <c r="CR173" s="224">
        <v>1.2356973432168308</v>
      </c>
      <c r="CS173" s="224">
        <v>1.7282660762370323</v>
      </c>
      <c r="CT173" s="224">
        <v>2.0948858989886969</v>
      </c>
      <c r="CU173" s="224">
        <v>0.78794071587947601</v>
      </c>
      <c r="CV173" s="224">
        <v>3.8165504701922011</v>
      </c>
      <c r="CW173" s="224">
        <v>5.3008253884534033</v>
      </c>
      <c r="CX173" s="224">
        <v>6.4288884164529199</v>
      </c>
      <c r="CY173" s="224">
        <v>4.510732112681116</v>
      </c>
      <c r="CZ173" s="224">
        <v>7.6168372997377887</v>
      </c>
      <c r="DA173" s="224">
        <v>10.232576949521532</v>
      </c>
      <c r="DB173" s="224">
        <v>12.134403612103501</v>
      </c>
      <c r="DC173" s="224">
        <v>9.9014228634202777</v>
      </c>
      <c r="DD173" s="224">
        <v>11.860340998938023</v>
      </c>
      <c r="DE173" s="224">
        <v>15.736933635683718</v>
      </c>
      <c r="DF173" s="224">
        <v>18.468211746299581</v>
      </c>
      <c r="DG173" s="224">
        <v>14.498413127923092</v>
      </c>
      <c r="DH173" s="224">
        <v>15.96141622031263</v>
      </c>
      <c r="DI173" s="224">
        <v>20.721780207269273</v>
      </c>
      <c r="DJ173" s="224">
        <v>23.374536270981633</v>
      </c>
      <c r="DK173" s="224">
        <v>19.231905023727531</v>
      </c>
      <c r="DL173" s="224">
        <v>16.360773981027531</v>
      </c>
      <c r="DM173" s="224">
        <v>18.672170590982621</v>
      </c>
      <c r="DN173" s="224">
        <v>20.470340405124123</v>
      </c>
      <c r="DO173" s="224">
        <v>17.1398786444534</v>
      </c>
    </row>
    <row r="174" spans="1:119" s="182" customFormat="1">
      <c r="B174" s="1323"/>
      <c r="C174" s="177"/>
      <c r="D174" s="207"/>
      <c r="E174" s="207"/>
      <c r="F174" s="208"/>
      <c r="G174" s="208"/>
      <c r="H174" s="208"/>
      <c r="I174" s="208"/>
      <c r="J174" s="208"/>
      <c r="K174" s="208"/>
      <c r="L174" s="208"/>
      <c r="M174" s="208"/>
      <c r="N174" s="328"/>
      <c r="O174" s="329"/>
      <c r="P174" s="329"/>
      <c r="Q174" s="329"/>
      <c r="R174" s="329"/>
      <c r="S174" s="329"/>
      <c r="T174" s="329"/>
      <c r="U174" s="1670"/>
      <c r="V174" s="1670"/>
      <c r="W174" s="1670"/>
      <c r="X174" s="1670"/>
      <c r="Y174" s="1670"/>
      <c r="Z174" s="1670"/>
      <c r="AA174" s="340"/>
      <c r="AB174" s="328"/>
      <c r="AC174" s="328"/>
      <c r="AD174" s="328"/>
      <c r="AE174" s="328"/>
      <c r="AF174" s="328"/>
      <c r="AG174" s="328"/>
      <c r="AH174" s="328"/>
      <c r="AI174" s="328"/>
      <c r="AJ174" s="329"/>
      <c r="AK174" s="329"/>
      <c r="AL174" s="329"/>
      <c r="AM174" s="329"/>
      <c r="AN174" s="329"/>
      <c r="AO174" s="329"/>
      <c r="AP174" s="329"/>
      <c r="AQ174" s="329"/>
      <c r="AR174" s="329"/>
      <c r="AS174" s="329"/>
      <c r="AT174" s="329"/>
      <c r="AU174" s="329"/>
      <c r="AV174" s="329"/>
      <c r="AW174" s="329"/>
      <c r="AX174" s="329"/>
      <c r="AY174" s="329"/>
      <c r="AZ174" s="329"/>
      <c r="BA174" s="329"/>
      <c r="BB174" s="329"/>
      <c r="BC174" s="329"/>
      <c r="BD174" s="329"/>
      <c r="BE174" s="329"/>
      <c r="BF174" s="329"/>
      <c r="BG174" s="329"/>
      <c r="BH174" s="329"/>
      <c r="BI174" s="329"/>
      <c r="BJ174" s="329"/>
      <c r="BK174" s="329"/>
      <c r="BL174" s="329"/>
      <c r="BM174" s="329"/>
      <c r="BN174" s="329"/>
      <c r="BO174" s="329"/>
      <c r="BP174" s="329"/>
      <c r="BQ174" s="329"/>
      <c r="BR174" s="329"/>
      <c r="BS174" s="329"/>
      <c r="BT174" s="329"/>
      <c r="BU174" s="329"/>
      <c r="BV174" s="329"/>
      <c r="BW174" s="329"/>
      <c r="BX174" s="329"/>
      <c r="BY174" s="329"/>
      <c r="BZ174" s="329"/>
      <c r="CA174" s="329"/>
      <c r="CB174" s="329"/>
      <c r="CC174" s="329"/>
      <c r="CD174" s="329"/>
      <c r="CE174" s="329"/>
      <c r="CF174" s="357"/>
      <c r="CG174" s="357"/>
      <c r="CH174" s="357"/>
      <c r="CI174" s="357"/>
      <c r="CJ174" s="357"/>
      <c r="CK174" s="329"/>
      <c r="CL174" s="329"/>
      <c r="CM174" s="329"/>
      <c r="CN174" s="329"/>
      <c r="CO174" s="329"/>
      <c r="CP174" s="329"/>
      <c r="CQ174" s="329"/>
      <c r="CR174" s="329"/>
      <c r="CS174" s="329"/>
      <c r="CT174" s="329"/>
      <c r="CU174" s="329"/>
      <c r="CV174" s="329"/>
      <c r="CW174" s="329"/>
      <c r="CX174" s="329"/>
      <c r="CY174" s="329"/>
      <c r="CZ174" s="329"/>
      <c r="DA174" s="329"/>
      <c r="DB174" s="329"/>
      <c r="DC174" s="329"/>
      <c r="DD174" s="329"/>
      <c r="DE174" s="329"/>
      <c r="DF174" s="329"/>
      <c r="DG174" s="329"/>
      <c r="DH174" s="329"/>
      <c r="DI174" s="329"/>
      <c r="DJ174" s="329"/>
      <c r="DK174" s="329"/>
      <c r="DL174" s="329"/>
      <c r="DM174" s="329"/>
      <c r="DN174" s="329"/>
      <c r="DO174" s="329"/>
    </row>
    <row r="175" spans="1:119" s="168" customFormat="1">
      <c r="B175" s="1320"/>
      <c r="C175" s="161" t="s">
        <v>178</v>
      </c>
      <c r="D175" s="162"/>
      <c r="E175" s="163"/>
      <c r="F175" s="164"/>
      <c r="G175" s="164"/>
      <c r="H175" s="164"/>
      <c r="I175" s="164"/>
      <c r="J175" s="164"/>
      <c r="K175" s="164"/>
      <c r="L175" s="164"/>
      <c r="M175" s="164"/>
      <c r="N175" s="164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7"/>
      <c r="AB175" s="164"/>
      <c r="AC175" s="164"/>
      <c r="AD175" s="164"/>
      <c r="AE175" s="164"/>
      <c r="AF175" s="164"/>
      <c r="AG175" s="164"/>
      <c r="AH175" s="164"/>
      <c r="AI175" s="164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  <c r="AZ175" s="165"/>
      <c r="BA175" s="165"/>
      <c r="BB175" s="165"/>
      <c r="BC175" s="165"/>
      <c r="BD175" s="165"/>
      <c r="BE175" s="165"/>
      <c r="BF175" s="165"/>
      <c r="BG175" s="165"/>
      <c r="BH175" s="165"/>
      <c r="BI175" s="165"/>
      <c r="BJ175" s="165"/>
      <c r="BK175" s="165"/>
      <c r="BL175" s="165"/>
      <c r="BM175" s="165"/>
      <c r="BN175" s="165"/>
      <c r="BO175" s="165"/>
      <c r="BP175" s="165"/>
      <c r="BQ175" s="165"/>
      <c r="BR175" s="165"/>
      <c r="BS175" s="165"/>
      <c r="BT175" s="165"/>
      <c r="BU175" s="165"/>
      <c r="BV175" s="165"/>
      <c r="BW175" s="165"/>
      <c r="BX175" s="165"/>
      <c r="BY175" s="165"/>
      <c r="BZ175" s="165"/>
      <c r="CA175" s="165"/>
      <c r="CB175" s="165"/>
      <c r="CC175" s="165"/>
      <c r="CD175" s="165"/>
      <c r="CE175" s="165"/>
      <c r="CF175" s="165"/>
      <c r="CG175" s="165"/>
      <c r="CH175" s="165"/>
      <c r="CI175" s="165"/>
      <c r="CJ175" s="165"/>
      <c r="CK175" s="165"/>
      <c r="CL175" s="165"/>
      <c r="CM175" s="165"/>
      <c r="CN175" s="165"/>
      <c r="CO175" s="165"/>
      <c r="CP175" s="165"/>
      <c r="CQ175" s="165"/>
      <c r="CR175" s="165"/>
      <c r="CS175" s="165"/>
      <c r="CT175" s="165"/>
      <c r="CU175" s="165"/>
      <c r="CV175" s="165"/>
      <c r="CW175" s="165"/>
      <c r="CX175" s="165"/>
      <c r="CY175" s="165"/>
      <c r="CZ175" s="165"/>
      <c r="DA175" s="165"/>
      <c r="DB175" s="165"/>
      <c r="DC175" s="165"/>
      <c r="DD175" s="165"/>
      <c r="DE175" s="165"/>
      <c r="DF175" s="165"/>
      <c r="DG175" s="165"/>
      <c r="DH175" s="165"/>
      <c r="DI175" s="165"/>
      <c r="DJ175" s="165"/>
      <c r="DK175" s="165"/>
      <c r="DL175" s="165"/>
      <c r="DM175" s="165"/>
      <c r="DN175" s="165"/>
      <c r="DO175" s="165"/>
    </row>
    <row r="176" spans="1:119" s="150" customFormat="1">
      <c r="B176" s="1318"/>
      <c r="C176" s="358" t="s">
        <v>171</v>
      </c>
      <c r="D176" s="359"/>
      <c r="E176" s="359"/>
      <c r="F176" s="214"/>
      <c r="G176" s="214"/>
      <c r="H176" s="214"/>
      <c r="I176" s="214"/>
      <c r="J176" s="214">
        <v>0</v>
      </c>
      <c r="K176" s="214">
        <v>101.24729799999999</v>
      </c>
      <c r="L176" s="214">
        <v>117.58425999999999</v>
      </c>
      <c r="M176" s="214">
        <v>72.580550000000017</v>
      </c>
      <c r="N176" s="214">
        <v>105.71257599999997</v>
      </c>
      <c r="O176" s="214">
        <v>136.36399999999998</v>
      </c>
      <c r="P176" s="214">
        <v>13.779999999999973</v>
      </c>
      <c r="Q176" s="214">
        <v>-36.517000000000024</v>
      </c>
      <c r="R176" s="214">
        <v>-171.99899999999997</v>
      </c>
      <c r="S176" s="214">
        <v>-0.70699999999997942</v>
      </c>
      <c r="T176" s="214">
        <v>83.325999999999851</v>
      </c>
      <c r="U176" s="1661">
        <v>307.55213185260169</v>
      </c>
      <c r="V176" s="1661">
        <v>1050.8545955694287</v>
      </c>
      <c r="W176" s="1661">
        <v>2010.565287926373</v>
      </c>
      <c r="X176" s="1661">
        <v>3052.9507116220593</v>
      </c>
      <c r="Y176" s="1661">
        <v>3996.8918426920909</v>
      </c>
      <c r="Z176" s="1661">
        <v>3661.8513647823625</v>
      </c>
      <c r="AB176" s="193"/>
      <c r="AC176" s="193"/>
      <c r="AD176" s="193"/>
      <c r="AE176" s="193"/>
      <c r="AF176" s="193"/>
      <c r="AG176" s="193"/>
      <c r="AH176" s="193"/>
      <c r="AI176" s="193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214">
        <v>19.578623999999994</v>
      </c>
      <c r="BE176" s="214">
        <v>25.379192000000003</v>
      </c>
      <c r="BF176" s="214">
        <v>26.043093000000002</v>
      </c>
      <c r="BG176" s="214">
        <v>30.246388999999994</v>
      </c>
      <c r="BH176" s="214">
        <v>17.480253000000001</v>
      </c>
      <c r="BI176" s="214">
        <v>29.978681000000009</v>
      </c>
      <c r="BJ176" s="214">
        <v>29.28368399999999</v>
      </c>
      <c r="BK176" s="214">
        <v>40.841641999999979</v>
      </c>
      <c r="BL176" s="214">
        <v>30.263972999999986</v>
      </c>
      <c r="BM176" s="214">
        <v>-25.594029999999989</v>
      </c>
      <c r="BN176" s="214">
        <v>33.765491000000004</v>
      </c>
      <c r="BO176" s="214">
        <v>34.145116000000009</v>
      </c>
      <c r="BP176" s="214">
        <v>1.6617880000000027</v>
      </c>
      <c r="BQ176" s="214">
        <v>19.446787999999991</v>
      </c>
      <c r="BR176" s="214">
        <v>45.639999999999986</v>
      </c>
      <c r="BS176" s="214">
        <v>38.963999999999984</v>
      </c>
      <c r="BT176" s="214">
        <v>30.246999999999989</v>
      </c>
      <c r="BU176" s="214">
        <v>15.857999999999983</v>
      </c>
      <c r="BV176" s="214">
        <v>38.912000000000027</v>
      </c>
      <c r="BW176" s="214">
        <v>51.346999999999987</v>
      </c>
      <c r="BX176" s="214">
        <v>48.518000000000001</v>
      </c>
      <c r="BY176" s="214">
        <v>5.3160000000000043</v>
      </c>
      <c r="BZ176" s="214">
        <v>27.666</v>
      </c>
      <c r="CA176" s="214">
        <v>-67.720000000000027</v>
      </c>
      <c r="CB176" s="214">
        <v>-12.919000000000009</v>
      </c>
      <c r="CC176" s="214">
        <v>-11.184000000000008</v>
      </c>
      <c r="CD176" s="214">
        <v>-10.078000000000015</v>
      </c>
      <c r="CE176" s="214">
        <v>-2.3359999999999896</v>
      </c>
      <c r="CF176" s="214">
        <v>11.86400000000001</v>
      </c>
      <c r="CG176" s="214">
        <v>16.216999999999999</v>
      </c>
      <c r="CH176" s="214">
        <v>-146.08199999999999</v>
      </c>
      <c r="CI176" s="214">
        <v>-53.998000000000005</v>
      </c>
      <c r="CJ176" s="214">
        <v>-21.108999999999959</v>
      </c>
      <c r="CK176" s="214">
        <v>55.947000000000045</v>
      </c>
      <c r="CL176" s="214">
        <v>15.035000000000018</v>
      </c>
      <c r="CM176" s="214">
        <v>-50.580000000000084</v>
      </c>
      <c r="CN176" s="214">
        <v>-34.012000000000064</v>
      </c>
      <c r="CO176" s="214">
        <v>68.194999999999851</v>
      </c>
      <c r="CP176" s="214">
        <v>95.225000000000037</v>
      </c>
      <c r="CQ176" s="214">
        <v>-46.081999999999965</v>
      </c>
      <c r="CR176" s="214">
        <v>65</v>
      </c>
      <c r="CS176" s="214">
        <v>90.910040045052526</v>
      </c>
      <c r="CT176" s="214">
        <v>110.19493096892711</v>
      </c>
      <c r="CU176" s="214">
        <v>41.447160838622054</v>
      </c>
      <c r="CV176" s="214">
        <v>199.96212410287654</v>
      </c>
      <c r="CW176" s="214">
        <v>277.72836032225155</v>
      </c>
      <c r="CX176" s="214">
        <v>336.83143807857596</v>
      </c>
      <c r="CY176" s="214">
        <v>236.3326730657248</v>
      </c>
      <c r="CZ176" s="214">
        <v>383.95527770050649</v>
      </c>
      <c r="DA176" s="214">
        <v>515.8114542345013</v>
      </c>
      <c r="DB176" s="214">
        <v>611.68016661923684</v>
      </c>
      <c r="DC176" s="214">
        <v>499.11838937212838</v>
      </c>
      <c r="DD176" s="214">
        <v>597.86501177158107</v>
      </c>
      <c r="DE176" s="214">
        <v>793.27921635550615</v>
      </c>
      <c r="DF176" s="214">
        <v>930.95954273912605</v>
      </c>
      <c r="DG176" s="214">
        <v>730.84694075584571</v>
      </c>
      <c r="DH176" s="214">
        <v>804.59510374134925</v>
      </c>
      <c r="DI176" s="214">
        <v>1044.5591209103059</v>
      </c>
      <c r="DJ176" s="214">
        <v>1178.2812487479905</v>
      </c>
      <c r="DK176" s="214">
        <v>969.4563692924454</v>
      </c>
      <c r="DL176" s="214">
        <v>824.72623085921759</v>
      </c>
      <c r="DM176" s="214">
        <v>941.24085396687758</v>
      </c>
      <c r="DN176" s="214">
        <v>1031.8843537781622</v>
      </c>
      <c r="DO176" s="214">
        <v>863.99992617810494</v>
      </c>
    </row>
    <row r="177" spans="1:119" s="150" customFormat="1">
      <c r="B177" s="1318"/>
      <c r="C177" s="235" t="s">
        <v>14</v>
      </c>
      <c r="D177" s="359"/>
      <c r="E177" s="359"/>
      <c r="F177" s="214"/>
      <c r="G177" s="214"/>
      <c r="H177" s="214"/>
      <c r="I177" s="214"/>
      <c r="J177" s="214">
        <v>0</v>
      </c>
      <c r="K177" s="214">
        <v>8.9999930000000017</v>
      </c>
      <c r="L177" s="214">
        <v>11.878565</v>
      </c>
      <c r="M177" s="214">
        <v>16.946897</v>
      </c>
      <c r="N177" s="214">
        <v>23.209</v>
      </c>
      <c r="O177" s="214">
        <v>29.021999999999998</v>
      </c>
      <c r="P177" s="214">
        <v>40.920999999999999</v>
      </c>
      <c r="Q177" s="214">
        <v>46</v>
      </c>
      <c r="R177" s="214">
        <v>73.319999999999993</v>
      </c>
      <c r="S177" s="214">
        <v>104.992</v>
      </c>
      <c r="T177" s="214">
        <v>203.94200000000001</v>
      </c>
      <c r="U177" s="1661">
        <v>399.96026377539522</v>
      </c>
      <c r="V177" s="1661">
        <v>587.22062996663203</v>
      </c>
      <c r="W177" s="1661">
        <v>753.82666842413209</v>
      </c>
      <c r="X177" s="1661">
        <v>894.26659796530566</v>
      </c>
      <c r="Y177" s="1661">
        <v>1008.3681693589084</v>
      </c>
      <c r="Z177" s="1661">
        <v>1096.3637968194571</v>
      </c>
      <c r="AB177" s="193"/>
      <c r="AC177" s="193"/>
      <c r="AD177" s="193"/>
      <c r="AE177" s="193"/>
      <c r="AF177" s="193"/>
      <c r="AG177" s="193"/>
      <c r="AH177" s="193"/>
      <c r="AI177" s="193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214">
        <v>2.0073240000000001</v>
      </c>
      <c r="BE177" s="214">
        <v>2.0908470000000001</v>
      </c>
      <c r="BF177" s="214">
        <v>2.3547389999999999</v>
      </c>
      <c r="BG177" s="214">
        <v>2.5470830000000007</v>
      </c>
      <c r="BH177" s="214">
        <v>2.6213389999999999</v>
      </c>
      <c r="BI177" s="214">
        <v>2.8346840000000002</v>
      </c>
      <c r="BJ177" s="214">
        <v>3.1373680000000004</v>
      </c>
      <c r="BK177" s="214">
        <v>3.2851739999999996</v>
      </c>
      <c r="BL177" s="214">
        <v>3.5190999999999999</v>
      </c>
      <c r="BM177" s="214">
        <v>4.0641699999999998</v>
      </c>
      <c r="BN177" s="214">
        <v>4.7628899999999996</v>
      </c>
      <c r="BO177" s="214">
        <v>4.6007370000000005</v>
      </c>
      <c r="BP177" s="214">
        <v>5.0810000000000004</v>
      </c>
      <c r="BQ177" s="214">
        <v>5.8890000000000002</v>
      </c>
      <c r="BR177" s="214">
        <v>5.9859999999999989</v>
      </c>
      <c r="BS177" s="214">
        <v>6.2530000000000001</v>
      </c>
      <c r="BT177" s="214">
        <v>6.2519999999999998</v>
      </c>
      <c r="BU177" s="214">
        <v>6.926000000000001</v>
      </c>
      <c r="BV177" s="214">
        <v>7.5200000000000005</v>
      </c>
      <c r="BW177" s="214">
        <v>8.3239999999999981</v>
      </c>
      <c r="BX177" s="214">
        <v>9.0030000000000001</v>
      </c>
      <c r="BY177" s="214">
        <v>10.079999999999998</v>
      </c>
      <c r="BZ177" s="214">
        <v>10.870000000000001</v>
      </c>
      <c r="CA177" s="214">
        <v>10.968</v>
      </c>
      <c r="CB177" s="214">
        <v>11.1</v>
      </c>
      <c r="CC177" s="214">
        <v>11.5</v>
      </c>
      <c r="CD177" s="214">
        <v>11.5</v>
      </c>
      <c r="CE177" s="214">
        <v>11.9</v>
      </c>
      <c r="CF177" s="214">
        <v>15.694000000000001</v>
      </c>
      <c r="CG177" s="214">
        <v>17.280999999999999</v>
      </c>
      <c r="CH177" s="214">
        <v>19.542999999999999</v>
      </c>
      <c r="CI177" s="214">
        <v>20.801999999999992</v>
      </c>
      <c r="CJ177" s="214">
        <v>21.55</v>
      </c>
      <c r="CK177" s="214">
        <v>22.651999999999997</v>
      </c>
      <c r="CL177" s="214">
        <v>28.234000000000012</v>
      </c>
      <c r="CM177" s="214">
        <v>32.555999999999997</v>
      </c>
      <c r="CN177" s="214">
        <v>38.415999999999997</v>
      </c>
      <c r="CO177" s="214">
        <v>46.109000000000009</v>
      </c>
      <c r="CP177" s="214">
        <v>52.23599999999999</v>
      </c>
      <c r="CQ177" s="214">
        <v>67.181000000000012</v>
      </c>
      <c r="CR177" s="214">
        <v>84</v>
      </c>
      <c r="CS177" s="214">
        <v>92.881806821364265</v>
      </c>
      <c r="CT177" s="214">
        <v>105.09471901506801</v>
      </c>
      <c r="CU177" s="214">
        <v>117.98373793896299</v>
      </c>
      <c r="CV177" s="214">
        <v>131.63357661571021</v>
      </c>
      <c r="CW177" s="214">
        <v>140.86880403503162</v>
      </c>
      <c r="CX177" s="214">
        <v>151.44725966458486</v>
      </c>
      <c r="CY177" s="214">
        <v>163.27098965130529</v>
      </c>
      <c r="CZ177" s="214">
        <v>175.77503181521772</v>
      </c>
      <c r="DA177" s="214">
        <v>182.62247044232404</v>
      </c>
      <c r="DB177" s="214">
        <v>192.20134195793955</v>
      </c>
      <c r="DC177" s="214">
        <v>203.2278242086507</v>
      </c>
      <c r="DD177" s="214">
        <v>214.53749775984073</v>
      </c>
      <c r="DE177" s="214">
        <v>218.10611738269921</v>
      </c>
      <c r="DF177" s="214">
        <v>225.96383121647332</v>
      </c>
      <c r="DG177" s="214">
        <v>235.65915160629245</v>
      </c>
      <c r="DH177" s="214">
        <v>244.65430813421548</v>
      </c>
      <c r="DI177" s="214">
        <v>246.05638884057547</v>
      </c>
      <c r="DJ177" s="214">
        <v>253.52626045708544</v>
      </c>
      <c r="DK177" s="214">
        <v>264.13121192703204</v>
      </c>
      <c r="DL177" s="214">
        <v>275.62735987017862</v>
      </c>
      <c r="DM177" s="214">
        <v>272.52566690888574</v>
      </c>
      <c r="DN177" s="214">
        <v>272.76583399259607</v>
      </c>
      <c r="DO177" s="214">
        <v>275.44493604779677</v>
      </c>
    </row>
    <row r="178" spans="1:119" s="150" customFormat="1">
      <c r="B178" s="1318"/>
      <c r="C178" s="235" t="s">
        <v>15</v>
      </c>
      <c r="D178" s="359"/>
      <c r="E178" s="359"/>
      <c r="F178" s="214"/>
      <c r="G178" s="214"/>
      <c r="H178" s="214"/>
      <c r="I178" s="214"/>
      <c r="J178" s="214">
        <v>0</v>
      </c>
      <c r="K178" s="214">
        <v>20.999025000000007</v>
      </c>
      <c r="L178" s="214">
        <v>15.71813800000001</v>
      </c>
      <c r="M178" s="214">
        <v>5.6908749999999735</v>
      </c>
      <c r="N178" s="214">
        <v>13.706240000000037</v>
      </c>
      <c r="O178" s="214">
        <v>37.548999999999971</v>
      </c>
      <c r="P178" s="214">
        <v>112.444</v>
      </c>
      <c r="Q178" s="214">
        <v>257.358</v>
      </c>
      <c r="R178" s="214">
        <v>248.3480000000001</v>
      </c>
      <c r="S178" s="214">
        <v>424.27100000000002</v>
      </c>
      <c r="T178" s="214">
        <v>-708.30700000000013</v>
      </c>
      <c r="U178" s="1661">
        <v>-644.99463382933163</v>
      </c>
      <c r="V178" s="1661">
        <v>-258.50259412774358</v>
      </c>
      <c r="W178" s="1661">
        <v>13.666517308050516</v>
      </c>
      <c r="X178" s="1661">
        <v>-107.57536687227366</v>
      </c>
      <c r="Y178" s="1661">
        <v>-207.63405892473656</v>
      </c>
      <c r="Z178" s="1661">
        <v>1649.7208608830836</v>
      </c>
      <c r="AB178" s="193"/>
      <c r="AC178" s="193"/>
      <c r="AD178" s="193"/>
      <c r="AE178" s="193"/>
      <c r="AF178" s="193"/>
      <c r="AG178" s="193"/>
      <c r="AH178" s="193"/>
      <c r="AI178" s="193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214">
        <v>3.115266000000009</v>
      </c>
      <c r="BE178" s="214">
        <v>5.5077840000000045</v>
      </c>
      <c r="BF178" s="214">
        <v>-5.8082860000000061</v>
      </c>
      <c r="BG178" s="214">
        <v>18.184260999999999</v>
      </c>
      <c r="BH178" s="214">
        <v>6.180654999999998</v>
      </c>
      <c r="BI178" s="214">
        <v>-13.080743000000002</v>
      </c>
      <c r="BJ178" s="214">
        <v>28.113845000000001</v>
      </c>
      <c r="BK178" s="214">
        <v>-5.4956189999999872</v>
      </c>
      <c r="BL178" s="214">
        <v>-1.2174670000000241</v>
      </c>
      <c r="BM178" s="214">
        <v>10.166539000000022</v>
      </c>
      <c r="BN178" s="214">
        <v>0.26964100000000002</v>
      </c>
      <c r="BO178" s="214">
        <v>-3.527838000000024</v>
      </c>
      <c r="BP178" s="214">
        <v>-27.554760000000009</v>
      </c>
      <c r="BQ178" s="214">
        <v>24.420000000000023</v>
      </c>
      <c r="BR178" s="214">
        <v>-34.616</v>
      </c>
      <c r="BS178" s="214">
        <v>51.457000000000022</v>
      </c>
      <c r="BT178" s="214">
        <v>-38.515000000000001</v>
      </c>
      <c r="BU178" s="214">
        <v>41.707999999999998</v>
      </c>
      <c r="BV178" s="214">
        <v>43.798999999999971</v>
      </c>
      <c r="BW178" s="214">
        <v>-9.4429999999999978</v>
      </c>
      <c r="BX178" s="214">
        <v>37.825000000000017</v>
      </c>
      <c r="BY178" s="214">
        <v>109.80199999999999</v>
      </c>
      <c r="BZ178" s="214">
        <v>-24.557000000000016</v>
      </c>
      <c r="CA178" s="214">
        <v>-10.625999999999991</v>
      </c>
      <c r="CB178" s="214">
        <v>6.2380000000000919</v>
      </c>
      <c r="CC178" s="214">
        <v>128.49799999999996</v>
      </c>
      <c r="CD178" s="214">
        <v>72.846000000000032</v>
      </c>
      <c r="CE178" s="214">
        <v>49.775999999999925</v>
      </c>
      <c r="CF178" s="214">
        <v>35.006</v>
      </c>
      <c r="CG178" s="214">
        <v>-26.098999999999961</v>
      </c>
      <c r="CH178" s="214">
        <v>119.78499999999995</v>
      </c>
      <c r="CI178" s="214">
        <v>119.65600000000009</v>
      </c>
      <c r="CJ178" s="214">
        <v>-200.66200000000012</v>
      </c>
      <c r="CK178" s="214">
        <v>433.66500000000008</v>
      </c>
      <c r="CL178" s="214">
        <v>50.625000000000057</v>
      </c>
      <c r="CM178" s="214">
        <v>140.64299999999997</v>
      </c>
      <c r="CN178" s="214">
        <v>-440.85900000000004</v>
      </c>
      <c r="CO178" s="214">
        <v>76.921000000000078</v>
      </c>
      <c r="CP178" s="214">
        <v>-325.52</v>
      </c>
      <c r="CQ178" s="214">
        <v>-18.84900000000016</v>
      </c>
      <c r="CR178" s="214">
        <v>-952.18399999999997</v>
      </c>
      <c r="CS178" s="214">
        <v>-2.0185642976211966</v>
      </c>
      <c r="CT178" s="214">
        <v>-82.131345227777132</v>
      </c>
      <c r="CU178" s="214">
        <v>391.33927569606658</v>
      </c>
      <c r="CV178" s="214">
        <v>-494.16716276288389</v>
      </c>
      <c r="CW178" s="214">
        <v>-38.750698141724968</v>
      </c>
      <c r="CX178" s="214">
        <v>-133.89363781573468</v>
      </c>
      <c r="CY178" s="214">
        <v>408.30890459260002</v>
      </c>
      <c r="CZ178" s="214">
        <v>-446.85026271056427</v>
      </c>
      <c r="DA178" s="214">
        <v>-171.54620244426189</v>
      </c>
      <c r="DB178" s="214">
        <v>-152.00663769626186</v>
      </c>
      <c r="DC178" s="214">
        <v>784.06962015913859</v>
      </c>
      <c r="DD178" s="214">
        <v>-610.27185792589353</v>
      </c>
      <c r="DE178" s="214">
        <v>-357.2456258980414</v>
      </c>
      <c r="DF178" s="214">
        <v>-193.45650528066653</v>
      </c>
      <c r="DG178" s="214">
        <v>1053.3986222323279</v>
      </c>
      <c r="DH178" s="214">
        <v>-659.68598538909873</v>
      </c>
      <c r="DI178" s="214">
        <v>-472.48116814896417</v>
      </c>
      <c r="DJ178" s="214">
        <v>-212.21295164639287</v>
      </c>
      <c r="DK178" s="214">
        <v>1136.7460462597192</v>
      </c>
      <c r="DL178" s="214">
        <v>149.79657316318662</v>
      </c>
      <c r="DM178" s="214">
        <v>86.72547230957025</v>
      </c>
      <c r="DN178" s="214">
        <v>115.20002190285544</v>
      </c>
      <c r="DO178" s="214">
        <v>1297.9987935074712</v>
      </c>
    </row>
    <row r="179" spans="1:119" s="150" customFormat="1">
      <c r="B179" s="1318"/>
      <c r="C179" s="235" t="s">
        <v>172</v>
      </c>
      <c r="D179" s="359"/>
      <c r="E179" s="359"/>
      <c r="F179" s="214"/>
      <c r="G179" s="214"/>
      <c r="H179" s="214"/>
      <c r="I179" s="214"/>
      <c r="J179" s="214">
        <v>0</v>
      </c>
      <c r="K179" s="214">
        <v>8.0250929999999912</v>
      </c>
      <c r="L179" s="214">
        <v>-17.454946</v>
      </c>
      <c r="M179" s="214">
        <v>22.124040000000015</v>
      </c>
      <c r="N179" s="214">
        <v>-14.055802999999997</v>
      </c>
      <c r="O179" s="214">
        <v>-16.421000000000035</v>
      </c>
      <c r="P179" s="214">
        <v>-85.876999999999981</v>
      </c>
      <c r="Q179" s="214">
        <v>85.440000000000026</v>
      </c>
      <c r="R179" s="214">
        <v>107.93099999999998</v>
      </c>
      <c r="S179" s="214">
        <v>166.08800000000002</v>
      </c>
      <c r="T179" s="214">
        <v>-148.38099999999986</v>
      </c>
      <c r="U179" s="1661">
        <v>-57.296823484993638</v>
      </c>
      <c r="V179" s="1661">
        <v>337.50971318749089</v>
      </c>
      <c r="W179" s="1661">
        <v>85.117362398029172</v>
      </c>
      <c r="X179" s="1661">
        <v>75.252430612714306</v>
      </c>
      <c r="Y179" s="1661">
        <v>101.95448002909097</v>
      </c>
      <c r="Z179" s="1661">
        <v>-101.993241232331</v>
      </c>
      <c r="AB179" s="193"/>
      <c r="AC179" s="193"/>
      <c r="AD179" s="193"/>
      <c r="AE179" s="193"/>
      <c r="AF179" s="193"/>
      <c r="AG179" s="193"/>
      <c r="AH179" s="193"/>
      <c r="AI179" s="193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214">
        <v>-3.2075019999999981</v>
      </c>
      <c r="BE179" s="214">
        <v>2.9953679999999956</v>
      </c>
      <c r="BF179" s="214">
        <v>2.6532900000000019</v>
      </c>
      <c r="BG179" s="214">
        <v>5.5839369999999917</v>
      </c>
      <c r="BH179" s="214">
        <v>-3.7331319999999906</v>
      </c>
      <c r="BI179" s="214">
        <v>5.5500999999999578E-2</v>
      </c>
      <c r="BJ179" s="214">
        <v>0.97137299999999271</v>
      </c>
      <c r="BK179" s="214">
        <v>-14.748688000000001</v>
      </c>
      <c r="BL179" s="214">
        <v>-4.121436999999986</v>
      </c>
      <c r="BM179" s="214">
        <v>5.3281040000000033</v>
      </c>
      <c r="BN179" s="214">
        <v>7.3835949999999855</v>
      </c>
      <c r="BO179" s="214">
        <v>13.533778000000012</v>
      </c>
      <c r="BP179" s="214">
        <v>12.619197000000014</v>
      </c>
      <c r="BQ179" s="214">
        <v>5.3969999999999629</v>
      </c>
      <c r="BR179" s="214">
        <v>-27.456999999999965</v>
      </c>
      <c r="BS179" s="214">
        <v>-4.6150000000000091</v>
      </c>
      <c r="BT179" s="214">
        <v>5.105000000000004</v>
      </c>
      <c r="BU179" s="214">
        <v>-7.0840000000000032</v>
      </c>
      <c r="BV179" s="214">
        <v>4.4039999999999964</v>
      </c>
      <c r="BW179" s="214">
        <v>-18.846000000000032</v>
      </c>
      <c r="BX179" s="214">
        <v>8.6940000000000168</v>
      </c>
      <c r="BY179" s="214">
        <v>-56.154999999999973</v>
      </c>
      <c r="BZ179" s="214">
        <v>-19.227000000000004</v>
      </c>
      <c r="CA179" s="214">
        <v>-19.189000000000021</v>
      </c>
      <c r="CB179" s="214">
        <v>-87.456999999999994</v>
      </c>
      <c r="CC179" s="214">
        <v>-22.300000000000011</v>
      </c>
      <c r="CD179" s="214">
        <v>96.305999999999983</v>
      </c>
      <c r="CE179" s="214">
        <v>98.891000000000048</v>
      </c>
      <c r="CF179" s="214">
        <v>29.884999999999934</v>
      </c>
      <c r="CG179" s="214">
        <v>-25.387999999999749</v>
      </c>
      <c r="CH179" s="214">
        <v>101.60999999999979</v>
      </c>
      <c r="CI179" s="214">
        <v>1.8240000000000123</v>
      </c>
      <c r="CJ179" s="214">
        <v>-33.713000000000022</v>
      </c>
      <c r="CK179" s="214">
        <v>79.135000000000048</v>
      </c>
      <c r="CL179" s="214">
        <v>89.978999999999928</v>
      </c>
      <c r="CM179" s="214">
        <v>30.687000000000069</v>
      </c>
      <c r="CN179" s="214">
        <v>-146.82700000000006</v>
      </c>
      <c r="CO179" s="214">
        <v>-47.642999999999972</v>
      </c>
      <c r="CP179" s="214">
        <v>-9.3489999999999327</v>
      </c>
      <c r="CQ179" s="214">
        <v>55.438000000000102</v>
      </c>
      <c r="CR179" s="214">
        <v>-109.33900000000017</v>
      </c>
      <c r="CS179" s="214">
        <v>7.7988949984944611</v>
      </c>
      <c r="CT179" s="214">
        <v>-29.801547456923799</v>
      </c>
      <c r="CU179" s="214">
        <v>74.04482897343587</v>
      </c>
      <c r="CV179" s="214">
        <v>-21.628294878382576</v>
      </c>
      <c r="CW179" s="214">
        <v>68.520893542331578</v>
      </c>
      <c r="CX179" s="214">
        <v>50.831537775075503</v>
      </c>
      <c r="CY179" s="214">
        <v>239.78557674846638</v>
      </c>
      <c r="CZ179" s="214">
        <v>-353.49939723581269</v>
      </c>
      <c r="DA179" s="214">
        <v>86.848948448829105</v>
      </c>
      <c r="DB179" s="214">
        <v>62.831673993827962</v>
      </c>
      <c r="DC179" s="214">
        <v>288.9361371911848</v>
      </c>
      <c r="DD179" s="214">
        <v>-433.91623766177804</v>
      </c>
      <c r="DE179" s="214">
        <v>105.33893168104782</v>
      </c>
      <c r="DF179" s="214">
        <v>76.237085034402298</v>
      </c>
      <c r="DG179" s="214">
        <v>327.59265155904222</v>
      </c>
      <c r="DH179" s="214">
        <v>-503.40140830110363</v>
      </c>
      <c r="DI179" s="214">
        <v>123.9981923222349</v>
      </c>
      <c r="DJ179" s="214">
        <v>89.116652265405492</v>
      </c>
      <c r="DK179" s="214">
        <v>392.24104374255421</v>
      </c>
      <c r="DL179" s="214">
        <v>-608.22304286038752</v>
      </c>
      <c r="DM179" s="214">
        <v>100.87718815896619</v>
      </c>
      <c r="DN179" s="214">
        <v>69.49942061960769</v>
      </c>
      <c r="DO179" s="214">
        <v>335.85319284948264</v>
      </c>
    </row>
    <row r="180" spans="1:119" s="150" customFormat="1">
      <c r="B180" s="1318"/>
      <c r="C180" s="235" t="s">
        <v>173</v>
      </c>
      <c r="D180" s="359"/>
      <c r="E180" s="359"/>
      <c r="F180" s="214"/>
      <c r="G180" s="214"/>
      <c r="H180" s="214"/>
      <c r="I180" s="214"/>
      <c r="J180" s="214">
        <v>0</v>
      </c>
      <c r="K180" s="214">
        <v>-139.27140899999998</v>
      </c>
      <c r="L180" s="214">
        <v>-127.72601699999998</v>
      </c>
      <c r="M180" s="214">
        <v>79.450921999999991</v>
      </c>
      <c r="N180" s="214">
        <v>92.79798700000002</v>
      </c>
      <c r="O180" s="214">
        <v>3.7450000000000543</v>
      </c>
      <c r="P180" s="214">
        <v>187.74199999999999</v>
      </c>
      <c r="Q180" s="214">
        <v>-121.37400000000001</v>
      </c>
      <c r="R180" s="214">
        <v>193.49099999999999</v>
      </c>
      <c r="S180" s="214">
        <v>487.9079999999999</v>
      </c>
      <c r="T180" s="214">
        <v>1534.4630000000002</v>
      </c>
      <c r="U180" s="1661">
        <v>679.52300000000014</v>
      </c>
      <c r="V180" s="1661">
        <v>0</v>
      </c>
      <c r="W180" s="1661">
        <v>0</v>
      </c>
      <c r="X180" s="1661">
        <v>0</v>
      </c>
      <c r="Y180" s="1661">
        <v>0</v>
      </c>
      <c r="Z180" s="1661">
        <v>0</v>
      </c>
      <c r="AB180" s="193"/>
      <c r="AC180" s="193"/>
      <c r="AD180" s="193"/>
      <c r="AE180" s="193"/>
      <c r="AF180" s="193"/>
      <c r="AG180" s="193"/>
      <c r="AH180" s="193"/>
      <c r="AI180" s="193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214">
        <v>-21.493712000000006</v>
      </c>
      <c r="BE180" s="214">
        <v>-35.973191</v>
      </c>
      <c r="BF180" s="214">
        <v>-25.242835999999997</v>
      </c>
      <c r="BG180" s="214">
        <v>-56.561669999999985</v>
      </c>
      <c r="BH180" s="214">
        <v>-22.549115000000008</v>
      </c>
      <c r="BI180" s="214">
        <v>-19.788123000000006</v>
      </c>
      <c r="BJ180" s="214">
        <v>-61.506269999999986</v>
      </c>
      <c r="BK180" s="214">
        <v>-23.882508999999992</v>
      </c>
      <c r="BL180" s="214">
        <v>-0.81759199999997634</v>
      </c>
      <c r="BM180" s="214">
        <v>66.315865999999971</v>
      </c>
      <c r="BN180" s="214">
        <v>4.3500440000000111</v>
      </c>
      <c r="BO180" s="214">
        <v>9.6026039999999924</v>
      </c>
      <c r="BP180" s="214">
        <v>46.371774999999992</v>
      </c>
      <c r="BQ180" s="214">
        <v>3.4992120000000249</v>
      </c>
      <c r="BR180" s="214">
        <v>24.894999999999968</v>
      </c>
      <c r="BS180" s="214">
        <v>18.032000000000039</v>
      </c>
      <c r="BT180" s="214">
        <v>-14.890999999999991</v>
      </c>
      <c r="BU180" s="214">
        <v>-0.75099999999998346</v>
      </c>
      <c r="BV180" s="214">
        <v>8.1920000000000002</v>
      </c>
      <c r="BW180" s="214">
        <v>11.195000000000029</v>
      </c>
      <c r="BX180" s="214">
        <v>0.71699999999997033</v>
      </c>
      <c r="BY180" s="214">
        <v>52.513999999999967</v>
      </c>
      <c r="BZ180" s="214">
        <v>21.323000000000032</v>
      </c>
      <c r="CA180" s="214">
        <v>113.18800000000002</v>
      </c>
      <c r="CB180" s="214">
        <v>46.031999999999911</v>
      </c>
      <c r="CC180" s="214">
        <v>37.646000000000058</v>
      </c>
      <c r="CD180" s="214">
        <v>-81.626999999999995</v>
      </c>
      <c r="CE180" s="214">
        <v>-123.42499999999998</v>
      </c>
      <c r="CF180" s="214">
        <v>45.922000000000061</v>
      </c>
      <c r="CG180" s="214">
        <v>45.542999999999715</v>
      </c>
      <c r="CH180" s="214">
        <v>112.03600000000026</v>
      </c>
      <c r="CI180" s="214">
        <v>-10.010000000000034</v>
      </c>
      <c r="CJ180" s="214">
        <v>148.28300000000013</v>
      </c>
      <c r="CK180" s="214">
        <v>58.936999999999671</v>
      </c>
      <c r="CL180" s="214">
        <v>177.43700000000004</v>
      </c>
      <c r="CM180" s="214">
        <v>103.25100000000006</v>
      </c>
      <c r="CN180" s="214">
        <v>320.28500000000014</v>
      </c>
      <c r="CO180" s="214">
        <v>118.45600000000005</v>
      </c>
      <c r="CP180" s="214">
        <v>452.71399999999994</v>
      </c>
      <c r="CQ180" s="214">
        <v>643.00800000000015</v>
      </c>
      <c r="CR180" s="214">
        <v>679.52300000000014</v>
      </c>
      <c r="CS180" s="214">
        <v>0</v>
      </c>
      <c r="CT180" s="214">
        <v>0</v>
      </c>
      <c r="CU180" s="214">
        <v>0</v>
      </c>
      <c r="CV180" s="214">
        <v>0</v>
      </c>
      <c r="CW180" s="214">
        <v>0</v>
      </c>
      <c r="CX180" s="214">
        <v>0</v>
      </c>
      <c r="CY180" s="214">
        <v>0</v>
      </c>
      <c r="CZ180" s="214">
        <v>0</v>
      </c>
      <c r="DA180" s="214">
        <v>0</v>
      </c>
      <c r="DB180" s="214">
        <v>0</v>
      </c>
      <c r="DC180" s="214">
        <v>0</v>
      </c>
      <c r="DD180" s="214">
        <v>0</v>
      </c>
      <c r="DE180" s="214">
        <v>0</v>
      </c>
      <c r="DF180" s="214">
        <v>0</v>
      </c>
      <c r="DG180" s="214">
        <v>0</v>
      </c>
      <c r="DH180" s="214">
        <v>0</v>
      </c>
      <c r="DI180" s="214">
        <v>0</v>
      </c>
      <c r="DJ180" s="214">
        <v>0</v>
      </c>
      <c r="DK180" s="214">
        <v>0</v>
      </c>
      <c r="DL180" s="214">
        <v>0</v>
      </c>
      <c r="DM180" s="214">
        <v>0</v>
      </c>
      <c r="DN180" s="214">
        <v>0</v>
      </c>
      <c r="DO180" s="214">
        <v>0</v>
      </c>
    </row>
    <row r="181" spans="1:119" s="150" customFormat="1">
      <c r="B181" s="1318"/>
      <c r="C181" s="205" t="s">
        <v>174</v>
      </c>
      <c r="D181" s="306"/>
      <c r="E181" s="306"/>
      <c r="F181" s="200"/>
      <c r="G181" s="200"/>
      <c r="H181" s="200"/>
      <c r="I181" s="200"/>
      <c r="J181" s="200">
        <v>0</v>
      </c>
      <c r="K181" s="200">
        <v>0</v>
      </c>
      <c r="L181" s="200">
        <v>0</v>
      </c>
      <c r="M181" s="200">
        <v>196.793284</v>
      </c>
      <c r="N181" s="200">
        <v>221.37</v>
      </c>
      <c r="O181" s="200">
        <v>190.25899999999996</v>
      </c>
      <c r="P181" s="200">
        <v>269.01</v>
      </c>
      <c r="Q181" s="200">
        <v>230.90700000000004</v>
      </c>
      <c r="R181" s="200">
        <v>451.09100000000012</v>
      </c>
      <c r="S181" s="200">
        <v>1182.5519999999999</v>
      </c>
      <c r="T181" s="200">
        <v>965.04300000000012</v>
      </c>
      <c r="U181" s="1666">
        <v>684.74393831367183</v>
      </c>
      <c r="V181" s="1666">
        <v>1717.0823445958081</v>
      </c>
      <c r="W181" s="1666">
        <v>2863.1758360565846</v>
      </c>
      <c r="X181" s="1666">
        <v>3914.8943733278056</v>
      </c>
      <c r="Y181" s="1666">
        <v>4899.5804331553536</v>
      </c>
      <c r="Z181" s="1666">
        <v>6305.9427812525719</v>
      </c>
      <c r="AB181" s="180"/>
      <c r="AC181" s="180"/>
      <c r="AD181" s="180"/>
      <c r="AE181" s="180"/>
      <c r="AF181" s="180"/>
      <c r="AG181" s="180"/>
      <c r="AH181" s="180"/>
      <c r="AI181" s="180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200">
        <v>0</v>
      </c>
      <c r="BE181" s="200">
        <v>0</v>
      </c>
      <c r="BF181" s="200">
        <v>0</v>
      </c>
      <c r="BG181" s="200">
        <v>0</v>
      </c>
      <c r="BH181" s="200">
        <v>0</v>
      </c>
      <c r="BI181" s="200">
        <v>0</v>
      </c>
      <c r="BJ181" s="200">
        <v>0</v>
      </c>
      <c r="BK181" s="200">
        <v>0</v>
      </c>
      <c r="BL181" s="200">
        <v>27.626577000000001</v>
      </c>
      <c r="BM181" s="200">
        <v>60.280648999999997</v>
      </c>
      <c r="BN181" s="200">
        <v>50.531661</v>
      </c>
      <c r="BO181" s="200">
        <v>58.354396999999992</v>
      </c>
      <c r="BP181" s="200">
        <v>38.179000000000002</v>
      </c>
      <c r="BQ181" s="200">
        <v>58.652000000000001</v>
      </c>
      <c r="BR181" s="200">
        <v>14.447999999999993</v>
      </c>
      <c r="BS181" s="200">
        <v>110.09100000000004</v>
      </c>
      <c r="BT181" s="200">
        <v>-11.802</v>
      </c>
      <c r="BU181" s="200">
        <v>56.656999999999996</v>
      </c>
      <c r="BV181" s="200">
        <v>102.827</v>
      </c>
      <c r="BW181" s="200">
        <v>42.576999999999991</v>
      </c>
      <c r="BX181" s="200">
        <v>104.75700000000001</v>
      </c>
      <c r="BY181" s="200">
        <v>121.55699999999999</v>
      </c>
      <c r="BZ181" s="200">
        <v>16.075000000000017</v>
      </c>
      <c r="CA181" s="200">
        <v>26.620999999999981</v>
      </c>
      <c r="CB181" s="200">
        <v>-37.006</v>
      </c>
      <c r="CC181" s="200">
        <v>144.16</v>
      </c>
      <c r="CD181" s="200">
        <v>88.947000000000003</v>
      </c>
      <c r="CE181" s="200">
        <v>34.806000000000012</v>
      </c>
      <c r="CF181" s="200">
        <v>138.37100000000001</v>
      </c>
      <c r="CG181" s="200">
        <v>27.554000000000002</v>
      </c>
      <c r="CH181" s="200">
        <v>206.892</v>
      </c>
      <c r="CI181" s="200">
        <v>78.274000000000058</v>
      </c>
      <c r="CJ181" s="200">
        <v>-85.650999999999996</v>
      </c>
      <c r="CK181" s="200">
        <v>650.3359999999999</v>
      </c>
      <c r="CL181" s="200">
        <v>361.31000000000006</v>
      </c>
      <c r="CM181" s="200">
        <v>256.55700000000002</v>
      </c>
      <c r="CN181" s="200">
        <v>-262.99700000000001</v>
      </c>
      <c r="CO181" s="200">
        <v>262.03800000000001</v>
      </c>
      <c r="CP181" s="200">
        <v>265.30599999999998</v>
      </c>
      <c r="CQ181" s="200">
        <v>700.69600000000014</v>
      </c>
      <c r="CR181" s="200">
        <v>-233</v>
      </c>
      <c r="CS181" s="200">
        <v>189.57217756729005</v>
      </c>
      <c r="CT181" s="200">
        <v>103.35675729929419</v>
      </c>
      <c r="CU181" s="200">
        <v>624.81500344708752</v>
      </c>
      <c r="CV181" s="200">
        <v>-184.19975692267968</v>
      </c>
      <c r="CW181" s="200">
        <v>448.36735975788974</v>
      </c>
      <c r="CX181" s="200">
        <v>405.21659770250164</v>
      </c>
      <c r="CY181" s="200">
        <v>1047.6981440580964</v>
      </c>
      <c r="CZ181" s="200">
        <v>-240.61935043065273</v>
      </c>
      <c r="DA181" s="200">
        <v>613.73667068139252</v>
      </c>
      <c r="DB181" s="200">
        <v>714.70654487474246</v>
      </c>
      <c r="DC181" s="200">
        <v>1775.3519709311024</v>
      </c>
      <c r="DD181" s="200">
        <v>-231.78558605624971</v>
      </c>
      <c r="DE181" s="200">
        <v>759.47863952121179</v>
      </c>
      <c r="DF181" s="200">
        <v>1039.7039537093351</v>
      </c>
      <c r="DG181" s="200">
        <v>2347.4973661535082</v>
      </c>
      <c r="DH181" s="200">
        <v>-113.8379818146376</v>
      </c>
      <c r="DI181" s="200">
        <v>942.13253392415209</v>
      </c>
      <c r="DJ181" s="200">
        <v>1308.7112098240887</v>
      </c>
      <c r="DK181" s="200">
        <v>2762.5746712217506</v>
      </c>
      <c r="DL181" s="200">
        <v>641.92712103219537</v>
      </c>
      <c r="DM181" s="200">
        <v>1401.3691813442997</v>
      </c>
      <c r="DN181" s="200">
        <v>1489.3496302932215</v>
      </c>
      <c r="DO181" s="200">
        <v>2773.2968485828555</v>
      </c>
    </row>
    <row r="182" spans="1:119" s="150" customFormat="1">
      <c r="B182" s="1318"/>
      <c r="C182" s="235" t="s">
        <v>175</v>
      </c>
      <c r="D182" s="359"/>
      <c r="E182" s="359"/>
      <c r="F182" s="214"/>
      <c r="G182" s="214"/>
      <c r="H182" s="214"/>
      <c r="I182" s="214"/>
      <c r="J182" s="214">
        <v>0</v>
      </c>
      <c r="K182" s="214">
        <v>-18.100000000000001</v>
      </c>
      <c r="L182" s="214">
        <v>-117.220078</v>
      </c>
      <c r="M182" s="214">
        <v>-35.323075000000003</v>
      </c>
      <c r="N182" s="214">
        <v>-64.288999999999987</v>
      </c>
      <c r="O182" s="214">
        <v>-77.37</v>
      </c>
      <c r="P182" s="214">
        <v>-75.181000000000012</v>
      </c>
      <c r="Q182" s="214">
        <v>-97.754000000000019</v>
      </c>
      <c r="R182" s="214">
        <v>-136.87</v>
      </c>
      <c r="S182" s="214">
        <v>-247.14099999999999</v>
      </c>
      <c r="T182" s="214">
        <v>-609.49599999999998</v>
      </c>
      <c r="U182" s="1661">
        <v>-860.81770710367118</v>
      </c>
      <c r="V182" s="1661">
        <v>-1051.7316265007914</v>
      </c>
      <c r="W182" s="1661">
        <v>-1161.8047113035584</v>
      </c>
      <c r="X182" s="1661">
        <v>-1211.0251461916355</v>
      </c>
      <c r="Y182" s="1661">
        <v>-1334.5465757322147</v>
      </c>
      <c r="Z182" s="1661">
        <v>-1142.6152895788384</v>
      </c>
      <c r="AB182" s="193"/>
      <c r="AC182" s="193"/>
      <c r="AD182" s="193"/>
      <c r="AE182" s="193"/>
      <c r="AF182" s="193"/>
      <c r="AG182" s="193"/>
      <c r="AH182" s="193"/>
      <c r="AI182" s="193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214">
        <v>-3</v>
      </c>
      <c r="BE182" s="214">
        <v>-6</v>
      </c>
      <c r="BF182" s="214">
        <v>-4</v>
      </c>
      <c r="BG182" s="214">
        <v>-5.1000000000000014</v>
      </c>
      <c r="BH182" s="214">
        <v>-6.7</v>
      </c>
      <c r="BI182" s="214">
        <v>-35.200000000000003</v>
      </c>
      <c r="BJ182" s="214">
        <v>-37.420078000000004</v>
      </c>
      <c r="BK182" s="214">
        <v>-37.9</v>
      </c>
      <c r="BL182" s="214">
        <v>-7.1106059999999998</v>
      </c>
      <c r="BM182" s="214">
        <v>-9.5063560000000003</v>
      </c>
      <c r="BN182" s="214">
        <v>-8.392278000000001</v>
      </c>
      <c r="BO182" s="214">
        <v>-10.313835000000001</v>
      </c>
      <c r="BP182" s="214">
        <v>-8.2569999999999997</v>
      </c>
      <c r="BQ182" s="214">
        <v>-16.887999999999998</v>
      </c>
      <c r="BR182" s="214">
        <v>-13.199</v>
      </c>
      <c r="BS182" s="214">
        <v>-25.945</v>
      </c>
      <c r="BT182" s="214">
        <v>-15.434999999999999</v>
      </c>
      <c r="BU182" s="214">
        <v>-22.167000000000005</v>
      </c>
      <c r="BV182" s="214">
        <v>-24.099999999999998</v>
      </c>
      <c r="BW182" s="214">
        <v>-15.667999999999999</v>
      </c>
      <c r="BX182" s="214">
        <v>-12.79</v>
      </c>
      <c r="BY182" s="214">
        <v>-21.782</v>
      </c>
      <c r="BZ182" s="214">
        <v>-17.569000000000003</v>
      </c>
      <c r="CA182" s="214">
        <v>-23.04</v>
      </c>
      <c r="CB182" s="214">
        <v>-23.029000000000003</v>
      </c>
      <c r="CC182" s="214">
        <v>-23.730999999999998</v>
      </c>
      <c r="CD182" s="214">
        <v>-23.015999999999998</v>
      </c>
      <c r="CE182" s="214">
        <v>-27.978000000000002</v>
      </c>
      <c r="CF182" s="214">
        <v>-32.961999999999996</v>
      </c>
      <c r="CG182" s="214">
        <v>-38.433000000000007</v>
      </c>
      <c r="CH182" s="214">
        <v>-29.386999999999993</v>
      </c>
      <c r="CI182" s="214">
        <v>-36.088000000000001</v>
      </c>
      <c r="CJ182" s="214">
        <v>-45.268000000000001</v>
      </c>
      <c r="CK182" s="214">
        <v>-49.653000000000006</v>
      </c>
      <c r="CL182" s="214">
        <v>-64.968999999999994</v>
      </c>
      <c r="CM182" s="214">
        <v>-87.251000000000005</v>
      </c>
      <c r="CN182" s="214">
        <v>-120.477</v>
      </c>
      <c r="CO182" s="214">
        <v>-161.84599999999998</v>
      </c>
      <c r="CP182" s="214">
        <v>-171.53400000000002</v>
      </c>
      <c r="CQ182" s="214">
        <v>-155.63900000000004</v>
      </c>
      <c r="CR182" s="214">
        <v>-137</v>
      </c>
      <c r="CS182" s="214">
        <v>-221.33328559819432</v>
      </c>
      <c r="CT182" s="214">
        <v>-240.74841872868402</v>
      </c>
      <c r="CU182" s="214">
        <v>-261.73600277679282</v>
      </c>
      <c r="CV182" s="214">
        <v>-228.63588382193211</v>
      </c>
      <c r="CW182" s="214">
        <v>-252.13914744835014</v>
      </c>
      <c r="CX182" s="214">
        <v>-275.9463072292063</v>
      </c>
      <c r="CY182" s="214">
        <v>-295.01028800130285</v>
      </c>
      <c r="CZ182" s="214">
        <v>-247.59729880105232</v>
      </c>
      <c r="DA182" s="214">
        <v>-283.41967177552658</v>
      </c>
      <c r="DB182" s="214">
        <v>-308.36696396231173</v>
      </c>
      <c r="DC182" s="214">
        <v>-322.42077676466778</v>
      </c>
      <c r="DD182" s="214">
        <v>-251.71901654400949</v>
      </c>
      <c r="DE182" s="214">
        <v>-300.76598436824264</v>
      </c>
      <c r="DF182" s="214">
        <v>-328.12123124608814</v>
      </c>
      <c r="DG182" s="214">
        <v>-330.41891403329515</v>
      </c>
      <c r="DH182" s="214">
        <v>-258.96723294745618</v>
      </c>
      <c r="DI182" s="214">
        <v>-324.69410451905861</v>
      </c>
      <c r="DJ182" s="214">
        <v>-365.40826934455771</v>
      </c>
      <c r="DK182" s="214">
        <v>-385.47696892114203</v>
      </c>
      <c r="DL182" s="214">
        <v>-242.28945894625858</v>
      </c>
      <c r="DM182" s="214">
        <v>-274.62124260313885</v>
      </c>
      <c r="DN182" s="214">
        <v>-300.725368886929</v>
      </c>
      <c r="DO182" s="214">
        <v>-324.97921914251191</v>
      </c>
    </row>
    <row r="183" spans="1:119" s="150" customFormat="1">
      <c r="B183" s="1318"/>
      <c r="C183" s="235" t="s">
        <v>176</v>
      </c>
      <c r="D183" s="359"/>
      <c r="E183" s="359"/>
      <c r="F183" s="214"/>
      <c r="G183" s="214"/>
      <c r="H183" s="214"/>
      <c r="I183" s="214"/>
      <c r="J183" s="214">
        <v>0</v>
      </c>
      <c r="K183" s="214">
        <v>0</v>
      </c>
      <c r="L183" s="214">
        <v>0</v>
      </c>
      <c r="M183" s="214">
        <v>-36.814135999999998</v>
      </c>
      <c r="N183" s="214">
        <v>-45.009</v>
      </c>
      <c r="O183" s="214">
        <v>-7.2839999999999998</v>
      </c>
      <c r="P183" s="214">
        <v>0</v>
      </c>
      <c r="Q183" s="214">
        <v>0</v>
      </c>
      <c r="R183" s="214">
        <v>0</v>
      </c>
      <c r="S183" s="214">
        <v>0</v>
      </c>
      <c r="T183" s="214">
        <v>0</v>
      </c>
      <c r="U183" s="1661">
        <v>0</v>
      </c>
      <c r="V183" s="1661">
        <v>0</v>
      </c>
      <c r="W183" s="1661">
        <v>0</v>
      </c>
      <c r="X183" s="1661">
        <v>0</v>
      </c>
      <c r="Y183" s="1661">
        <v>0</v>
      </c>
      <c r="Z183" s="1661">
        <v>0</v>
      </c>
      <c r="AB183" s="193"/>
      <c r="AC183" s="193"/>
      <c r="AD183" s="193"/>
      <c r="AE183" s="193"/>
      <c r="AF183" s="193"/>
      <c r="AG183" s="193"/>
      <c r="AH183" s="193"/>
      <c r="AI183" s="193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214">
        <v>0</v>
      </c>
      <c r="BE183" s="214">
        <v>0</v>
      </c>
      <c r="BF183" s="214">
        <v>0</v>
      </c>
      <c r="BG183" s="214">
        <v>0</v>
      </c>
      <c r="BH183" s="214">
        <v>0</v>
      </c>
      <c r="BI183" s="214">
        <v>0</v>
      </c>
      <c r="BJ183" s="214">
        <v>0</v>
      </c>
      <c r="BK183" s="214">
        <v>0</v>
      </c>
      <c r="BL183" s="214">
        <v>0</v>
      </c>
      <c r="BM183" s="214">
        <v>-32.126804999999997</v>
      </c>
      <c r="BN183" s="214">
        <v>0</v>
      </c>
      <c r="BO183" s="214">
        <v>-4.6873310000000004</v>
      </c>
      <c r="BP183" s="214">
        <v>0</v>
      </c>
      <c r="BQ183" s="214">
        <v>-45.009</v>
      </c>
      <c r="BR183" s="214">
        <v>0</v>
      </c>
      <c r="BS183" s="214">
        <v>0</v>
      </c>
      <c r="BT183" s="214">
        <v>-1.8380000000000001</v>
      </c>
      <c r="BU183" s="214">
        <v>-5.4459999999999997</v>
      </c>
      <c r="BV183" s="214">
        <v>0</v>
      </c>
      <c r="BW183" s="214">
        <v>0</v>
      </c>
      <c r="BX183" s="214">
        <v>0</v>
      </c>
      <c r="BY183" s="214">
        <v>0</v>
      </c>
      <c r="BZ183" s="214">
        <v>0</v>
      </c>
      <c r="CA183" s="214">
        <v>0</v>
      </c>
      <c r="CB183" s="214">
        <v>0</v>
      </c>
      <c r="CC183" s="214">
        <v>0</v>
      </c>
      <c r="CD183" s="214">
        <v>0</v>
      </c>
      <c r="CE183" s="214">
        <v>0</v>
      </c>
      <c r="CF183" s="214">
        <v>0</v>
      </c>
      <c r="CG183" s="214">
        <v>0</v>
      </c>
      <c r="CH183" s="214">
        <v>0</v>
      </c>
      <c r="CI183" s="214">
        <v>0</v>
      </c>
      <c r="CJ183" s="214">
        <v>0</v>
      </c>
      <c r="CK183" s="214">
        <v>0</v>
      </c>
      <c r="CL183" s="214">
        <v>0</v>
      </c>
      <c r="CM183" s="214">
        <v>0</v>
      </c>
      <c r="CN183" s="214">
        <v>0</v>
      </c>
      <c r="CO183" s="214">
        <v>0</v>
      </c>
      <c r="CP183" s="214">
        <v>0</v>
      </c>
      <c r="CQ183" s="214">
        <v>0</v>
      </c>
      <c r="CR183" s="214">
        <v>0</v>
      </c>
      <c r="CS183" s="214">
        <v>0</v>
      </c>
      <c r="CT183" s="214">
        <v>0</v>
      </c>
      <c r="CU183" s="214">
        <v>0</v>
      </c>
      <c r="CV183" s="214">
        <v>0</v>
      </c>
      <c r="CW183" s="214">
        <v>0</v>
      </c>
      <c r="CX183" s="214">
        <v>0</v>
      </c>
      <c r="CY183" s="214">
        <v>0</v>
      </c>
      <c r="CZ183" s="214">
        <v>0</v>
      </c>
      <c r="DA183" s="214">
        <v>0</v>
      </c>
      <c r="DB183" s="214">
        <v>0</v>
      </c>
      <c r="DC183" s="214">
        <v>0</v>
      </c>
      <c r="DD183" s="214">
        <v>0</v>
      </c>
      <c r="DE183" s="214">
        <v>0</v>
      </c>
      <c r="DF183" s="214">
        <v>0</v>
      </c>
      <c r="DG183" s="214">
        <v>0</v>
      </c>
      <c r="DH183" s="214">
        <v>0</v>
      </c>
      <c r="DI183" s="214">
        <v>0</v>
      </c>
      <c r="DJ183" s="214">
        <v>0</v>
      </c>
      <c r="DK183" s="214">
        <v>0</v>
      </c>
      <c r="DL183" s="214">
        <v>0</v>
      </c>
      <c r="DM183" s="214">
        <v>0</v>
      </c>
      <c r="DN183" s="214">
        <v>0</v>
      </c>
      <c r="DO183" s="214">
        <v>0</v>
      </c>
    </row>
    <row r="184" spans="1:119" s="182" customFormat="1">
      <c r="B184" s="1323"/>
      <c r="C184" s="205" t="s">
        <v>177</v>
      </c>
      <c r="D184" s="306"/>
      <c r="E184" s="306"/>
      <c r="F184" s="200"/>
      <c r="G184" s="200"/>
      <c r="H184" s="200"/>
      <c r="I184" s="200"/>
      <c r="J184" s="200">
        <v>0</v>
      </c>
      <c r="K184" s="200">
        <v>-18.100000000000001</v>
      </c>
      <c r="L184" s="200">
        <v>-117.220078</v>
      </c>
      <c r="M184" s="200">
        <v>-72.137211000000008</v>
      </c>
      <c r="N184" s="200">
        <v>-109.29799999999999</v>
      </c>
      <c r="O184" s="200">
        <v>-84.654000000000011</v>
      </c>
      <c r="P184" s="200">
        <v>-75.181000000000012</v>
      </c>
      <c r="Q184" s="200">
        <v>-97.754000000000019</v>
      </c>
      <c r="R184" s="200">
        <v>-136.87</v>
      </c>
      <c r="S184" s="200">
        <v>-247.14099999999999</v>
      </c>
      <c r="T184" s="200">
        <v>-609.49599999999998</v>
      </c>
      <c r="U184" s="1666">
        <v>-860.81770710367118</v>
      </c>
      <c r="V184" s="1666">
        <v>-1051.7316265007914</v>
      </c>
      <c r="W184" s="1666">
        <v>-1161.8047113035584</v>
      </c>
      <c r="X184" s="1666">
        <v>-1211.0251461916355</v>
      </c>
      <c r="Y184" s="1666">
        <v>-1334.5465757322147</v>
      </c>
      <c r="Z184" s="1666">
        <v>-1142.6152895788384</v>
      </c>
      <c r="AB184" s="180"/>
      <c r="AC184" s="180"/>
      <c r="AD184" s="180"/>
      <c r="AE184" s="180"/>
      <c r="AF184" s="180"/>
      <c r="AG184" s="180"/>
      <c r="AH184" s="180"/>
      <c r="AI184" s="180"/>
      <c r="AJ184" s="360"/>
      <c r="AK184" s="360"/>
      <c r="AL184" s="360"/>
      <c r="AM184" s="360"/>
      <c r="AN184" s="360"/>
      <c r="AO184" s="360"/>
      <c r="AP184" s="360"/>
      <c r="AQ184" s="360"/>
      <c r="AR184" s="360"/>
      <c r="AS184" s="360"/>
      <c r="AT184" s="360"/>
      <c r="AU184" s="360"/>
      <c r="AV184" s="360"/>
      <c r="AW184" s="360"/>
      <c r="AX184" s="360"/>
      <c r="AY184" s="360"/>
      <c r="AZ184" s="360"/>
      <c r="BA184" s="360"/>
      <c r="BB184" s="360"/>
      <c r="BC184" s="360"/>
      <c r="BD184" s="200">
        <v>-3</v>
      </c>
      <c r="BE184" s="200">
        <v>-6</v>
      </c>
      <c r="BF184" s="200">
        <v>-4</v>
      </c>
      <c r="BG184" s="200">
        <v>-5.1000000000000014</v>
      </c>
      <c r="BH184" s="200">
        <v>-6.7</v>
      </c>
      <c r="BI184" s="200">
        <v>-35.200000000000003</v>
      </c>
      <c r="BJ184" s="200">
        <v>-37.420078000000004</v>
      </c>
      <c r="BK184" s="200">
        <v>-37.9</v>
      </c>
      <c r="BL184" s="200">
        <v>-7.1106059999999998</v>
      </c>
      <c r="BM184" s="200">
        <v>-41.633161000000001</v>
      </c>
      <c r="BN184" s="200">
        <v>-8.392278000000001</v>
      </c>
      <c r="BO184" s="200">
        <v>-15.001166000000001</v>
      </c>
      <c r="BP184" s="200">
        <v>-8.2569999999999997</v>
      </c>
      <c r="BQ184" s="200">
        <v>-61.896999999999998</v>
      </c>
      <c r="BR184" s="200">
        <v>-13.199</v>
      </c>
      <c r="BS184" s="200">
        <v>-25.945</v>
      </c>
      <c r="BT184" s="200">
        <v>-17.273</v>
      </c>
      <c r="BU184" s="200">
        <v>-27.613000000000007</v>
      </c>
      <c r="BV184" s="200">
        <v>-24.099999999999998</v>
      </c>
      <c r="BW184" s="200">
        <v>-15.667999999999999</v>
      </c>
      <c r="BX184" s="200">
        <v>-12.79</v>
      </c>
      <c r="BY184" s="200">
        <v>-21.782</v>
      </c>
      <c r="BZ184" s="200">
        <v>-17.569000000000003</v>
      </c>
      <c r="CA184" s="200">
        <v>-23.04</v>
      </c>
      <c r="CB184" s="200">
        <v>-23.029000000000003</v>
      </c>
      <c r="CC184" s="200">
        <v>-23.730999999999998</v>
      </c>
      <c r="CD184" s="200">
        <v>-23.015999999999998</v>
      </c>
      <c r="CE184" s="200">
        <v>-27.978000000000002</v>
      </c>
      <c r="CF184" s="200">
        <v>-32.961999999999996</v>
      </c>
      <c r="CG184" s="200">
        <v>-38.433000000000007</v>
      </c>
      <c r="CH184" s="200">
        <v>-29.386999999999993</v>
      </c>
      <c r="CI184" s="200">
        <v>-36.088000000000001</v>
      </c>
      <c r="CJ184" s="200">
        <v>-45.268000000000001</v>
      </c>
      <c r="CK184" s="200">
        <v>-49.653000000000006</v>
      </c>
      <c r="CL184" s="200">
        <v>-64.968999999999994</v>
      </c>
      <c r="CM184" s="200">
        <v>-87.251000000000005</v>
      </c>
      <c r="CN184" s="200">
        <v>-120.477</v>
      </c>
      <c r="CO184" s="200">
        <v>-161.84599999999998</v>
      </c>
      <c r="CP184" s="200">
        <v>-171.53400000000002</v>
      </c>
      <c r="CQ184" s="200">
        <v>-155.63900000000004</v>
      </c>
      <c r="CR184" s="200">
        <v>-137</v>
      </c>
      <c r="CS184" s="200">
        <v>-221.33328559819432</v>
      </c>
      <c r="CT184" s="200">
        <v>-240.74841872868402</v>
      </c>
      <c r="CU184" s="200">
        <v>-261.73600277679282</v>
      </c>
      <c r="CV184" s="200">
        <v>-228.63588382193211</v>
      </c>
      <c r="CW184" s="200">
        <v>-252.13914744835014</v>
      </c>
      <c r="CX184" s="200">
        <v>-275.9463072292063</v>
      </c>
      <c r="CY184" s="200">
        <v>-295.01028800130285</v>
      </c>
      <c r="CZ184" s="200">
        <v>-247.59729880105232</v>
      </c>
      <c r="DA184" s="200">
        <v>-283.41967177552658</v>
      </c>
      <c r="DB184" s="200">
        <v>-308.36696396231173</v>
      </c>
      <c r="DC184" s="200">
        <v>-322.42077676466778</v>
      </c>
      <c r="DD184" s="200">
        <v>-251.71901654400949</v>
      </c>
      <c r="DE184" s="200">
        <v>-300.76598436824264</v>
      </c>
      <c r="DF184" s="200">
        <v>-328.12123124608814</v>
      </c>
      <c r="DG184" s="200">
        <v>-330.41891403329515</v>
      </c>
      <c r="DH184" s="200">
        <v>-258.96723294745618</v>
      </c>
      <c r="DI184" s="200">
        <v>-324.69410451905861</v>
      </c>
      <c r="DJ184" s="200">
        <v>-365.40826934455771</v>
      </c>
      <c r="DK184" s="200">
        <v>-385.47696892114203</v>
      </c>
      <c r="DL184" s="200">
        <v>-242.28945894625858</v>
      </c>
      <c r="DM184" s="200">
        <v>-274.62124260313885</v>
      </c>
      <c r="DN184" s="200">
        <v>-300.725368886929</v>
      </c>
      <c r="DO184" s="200">
        <v>-324.97921914251191</v>
      </c>
    </row>
    <row r="185" spans="1:119" s="182" customFormat="1">
      <c r="B185" s="1323"/>
      <c r="C185" s="277" t="s">
        <v>178</v>
      </c>
      <c r="D185" s="306"/>
      <c r="E185" s="306"/>
      <c r="F185" s="200"/>
      <c r="G185" s="200"/>
      <c r="H185" s="200"/>
      <c r="I185" s="200"/>
      <c r="J185" s="200">
        <v>0</v>
      </c>
      <c r="K185" s="200">
        <v>-18.100000000000001</v>
      </c>
      <c r="L185" s="200">
        <v>-117.220078</v>
      </c>
      <c r="M185" s="200">
        <v>124.65607299999999</v>
      </c>
      <c r="N185" s="200">
        <v>112.07200000000002</v>
      </c>
      <c r="O185" s="200">
        <v>105.60499999999995</v>
      </c>
      <c r="P185" s="200">
        <v>193.82899999999998</v>
      </c>
      <c r="Q185" s="200">
        <v>133.15300000000002</v>
      </c>
      <c r="R185" s="200">
        <v>314.22100000000012</v>
      </c>
      <c r="S185" s="200">
        <v>935.41099999999994</v>
      </c>
      <c r="T185" s="200">
        <v>355.54700000000014</v>
      </c>
      <c r="U185" s="1666">
        <v>-176.07376878999935</v>
      </c>
      <c r="V185" s="1666">
        <v>665.35071809501665</v>
      </c>
      <c r="W185" s="1666">
        <v>1701.3711247530262</v>
      </c>
      <c r="X185" s="1666">
        <v>2703.8692271361701</v>
      </c>
      <c r="Y185" s="1666">
        <v>3565.0338574231391</v>
      </c>
      <c r="Z185" s="1666">
        <v>5163.3274916737337</v>
      </c>
      <c r="AB185" s="180"/>
      <c r="AC185" s="180"/>
      <c r="AD185" s="180"/>
      <c r="AE185" s="180"/>
      <c r="AF185" s="180"/>
      <c r="AG185" s="180"/>
      <c r="AH185" s="180"/>
      <c r="AI185" s="180"/>
      <c r="AJ185" s="360"/>
      <c r="AK185" s="360"/>
      <c r="AL185" s="360"/>
      <c r="AM185" s="360"/>
      <c r="AN185" s="360"/>
      <c r="AO185" s="360"/>
      <c r="AP185" s="360"/>
      <c r="AQ185" s="360"/>
      <c r="AR185" s="360"/>
      <c r="AS185" s="360"/>
      <c r="AT185" s="360"/>
      <c r="AU185" s="360"/>
      <c r="AV185" s="360"/>
      <c r="AW185" s="360"/>
      <c r="AX185" s="360"/>
      <c r="AY185" s="360"/>
      <c r="AZ185" s="360"/>
      <c r="BA185" s="360"/>
      <c r="BB185" s="360"/>
      <c r="BC185" s="360"/>
      <c r="BD185" s="200">
        <v>-3</v>
      </c>
      <c r="BE185" s="200">
        <v>-6</v>
      </c>
      <c r="BF185" s="200">
        <v>-4</v>
      </c>
      <c r="BG185" s="200">
        <v>-5.1000000000000014</v>
      </c>
      <c r="BH185" s="200">
        <v>-6.7</v>
      </c>
      <c r="BI185" s="200">
        <v>-35.200000000000003</v>
      </c>
      <c r="BJ185" s="200">
        <v>-37.420078000000004</v>
      </c>
      <c r="BK185" s="200">
        <v>-37.9</v>
      </c>
      <c r="BL185" s="200">
        <v>20.515971</v>
      </c>
      <c r="BM185" s="200">
        <v>18.647487999999996</v>
      </c>
      <c r="BN185" s="200">
        <v>42.139382999999995</v>
      </c>
      <c r="BO185" s="200">
        <v>43.353230999999994</v>
      </c>
      <c r="BP185" s="200">
        <v>29.922000000000004</v>
      </c>
      <c r="BQ185" s="200">
        <v>-3.2449999999999974</v>
      </c>
      <c r="BR185" s="200">
        <v>1.2489999999999934</v>
      </c>
      <c r="BS185" s="200">
        <v>84.146000000000043</v>
      </c>
      <c r="BT185" s="200">
        <v>-29.074999999999999</v>
      </c>
      <c r="BU185" s="200">
        <v>29.04399999999999</v>
      </c>
      <c r="BV185" s="200">
        <v>78.727000000000004</v>
      </c>
      <c r="BW185" s="200">
        <v>26.908999999999992</v>
      </c>
      <c r="BX185" s="200">
        <v>91.967000000000013</v>
      </c>
      <c r="BY185" s="200">
        <v>99.774999999999991</v>
      </c>
      <c r="BZ185" s="200">
        <v>-1.4939999999999856</v>
      </c>
      <c r="CA185" s="200">
        <v>3.5809999999999818</v>
      </c>
      <c r="CB185" s="200">
        <v>-60.035000000000004</v>
      </c>
      <c r="CC185" s="200">
        <v>120.429</v>
      </c>
      <c r="CD185" s="200">
        <v>65.931000000000012</v>
      </c>
      <c r="CE185" s="200">
        <v>6.8280000000000101</v>
      </c>
      <c r="CF185" s="200">
        <v>105.40900000000002</v>
      </c>
      <c r="CG185" s="200">
        <v>-10.879000000000005</v>
      </c>
      <c r="CH185" s="200">
        <v>177.505</v>
      </c>
      <c r="CI185" s="200">
        <v>42.186000000000057</v>
      </c>
      <c r="CJ185" s="200">
        <v>-130.91899999999998</v>
      </c>
      <c r="CK185" s="200">
        <v>600.68299999999988</v>
      </c>
      <c r="CL185" s="200">
        <v>296.34100000000007</v>
      </c>
      <c r="CM185" s="200">
        <v>169.30600000000001</v>
      </c>
      <c r="CN185" s="200">
        <v>-383.47400000000005</v>
      </c>
      <c r="CO185" s="200">
        <v>100.19200000000004</v>
      </c>
      <c r="CP185" s="200">
        <v>93.771999999999963</v>
      </c>
      <c r="CQ185" s="200">
        <v>545.05700000000013</v>
      </c>
      <c r="CR185" s="200">
        <v>-370</v>
      </c>
      <c r="CS185" s="200">
        <v>-31.761108030904268</v>
      </c>
      <c r="CT185" s="200">
        <v>-137.39166142938984</v>
      </c>
      <c r="CU185" s="200">
        <v>363.0790006702947</v>
      </c>
      <c r="CV185" s="200">
        <v>-412.83564074461179</v>
      </c>
      <c r="CW185" s="200">
        <v>196.2282123095396</v>
      </c>
      <c r="CX185" s="200">
        <v>129.27029047329535</v>
      </c>
      <c r="CY185" s="200">
        <v>752.68785605679363</v>
      </c>
      <c r="CZ185" s="200">
        <v>-488.21664923170505</v>
      </c>
      <c r="DA185" s="200">
        <v>330.31699890586594</v>
      </c>
      <c r="DB185" s="200">
        <v>406.33958091243073</v>
      </c>
      <c r="DC185" s="200">
        <v>1452.9311941664346</v>
      </c>
      <c r="DD185" s="200">
        <v>-483.5046026002592</v>
      </c>
      <c r="DE185" s="200">
        <v>458.71265515296915</v>
      </c>
      <c r="DF185" s="200">
        <v>711.58272246324691</v>
      </c>
      <c r="DG185" s="200">
        <v>2017.0784521202131</v>
      </c>
      <c r="DH185" s="200">
        <v>-372.80521476209378</v>
      </c>
      <c r="DI185" s="200">
        <v>617.43842940509353</v>
      </c>
      <c r="DJ185" s="200">
        <v>943.30294047953089</v>
      </c>
      <c r="DK185" s="200">
        <v>2377.0977023006085</v>
      </c>
      <c r="DL185" s="200">
        <v>399.63766208593677</v>
      </c>
      <c r="DM185" s="200">
        <v>1126.7479387411609</v>
      </c>
      <c r="DN185" s="200">
        <v>1188.6242614062926</v>
      </c>
      <c r="DO185" s="200">
        <v>2448.3176294403438</v>
      </c>
    </row>
    <row r="186" spans="1:119" s="182" customFormat="1">
      <c r="B186" s="1323"/>
      <c r="C186" s="277"/>
      <c r="D186" s="361"/>
      <c r="E186" s="361"/>
      <c r="F186" s="180"/>
      <c r="G186" s="180"/>
      <c r="H186" s="180"/>
      <c r="I186" s="180"/>
      <c r="J186" s="180"/>
      <c r="K186" s="180"/>
      <c r="L186" s="180"/>
      <c r="M186" s="180"/>
      <c r="N186" s="180"/>
      <c r="O186" s="360"/>
      <c r="P186" s="360"/>
      <c r="Q186" s="360"/>
      <c r="R186" s="360"/>
      <c r="S186" s="360"/>
      <c r="T186" s="360"/>
      <c r="U186" s="1673"/>
      <c r="V186" s="1673"/>
      <c r="W186" s="1673"/>
      <c r="X186" s="1673"/>
      <c r="Y186" s="1673"/>
      <c r="Z186" s="1673"/>
      <c r="AB186" s="180"/>
      <c r="AC186" s="180"/>
      <c r="AD186" s="180"/>
      <c r="AE186" s="180"/>
      <c r="AF186" s="180"/>
      <c r="AG186" s="180"/>
      <c r="AH186" s="180"/>
      <c r="AI186" s="180"/>
      <c r="AJ186" s="360"/>
      <c r="AK186" s="360"/>
      <c r="AL186" s="360"/>
      <c r="AM186" s="360"/>
      <c r="AN186" s="360"/>
      <c r="AO186" s="360"/>
      <c r="AP186" s="360"/>
      <c r="AQ186" s="360"/>
      <c r="AR186" s="360"/>
      <c r="AS186" s="360"/>
      <c r="AT186" s="360"/>
      <c r="AU186" s="360"/>
      <c r="AV186" s="360"/>
      <c r="AW186" s="360"/>
      <c r="AX186" s="360"/>
      <c r="AY186" s="360"/>
      <c r="AZ186" s="360"/>
      <c r="BA186" s="360"/>
      <c r="BB186" s="360"/>
      <c r="BC186" s="360"/>
      <c r="BD186" s="200"/>
      <c r="BE186" s="200"/>
      <c r="BF186" s="200"/>
      <c r="BG186" s="200"/>
      <c r="BH186" s="200"/>
      <c r="BI186" s="200"/>
      <c r="BJ186" s="200"/>
      <c r="BK186" s="200"/>
      <c r="BL186" s="200"/>
      <c r="BM186" s="200"/>
      <c r="BN186" s="200"/>
      <c r="BO186" s="200"/>
      <c r="BP186" s="200"/>
      <c r="BQ186" s="200"/>
      <c r="BR186" s="200"/>
      <c r="BS186" s="200">
        <v>-25.900000000000002</v>
      </c>
      <c r="BT186" s="200"/>
      <c r="BU186" s="362"/>
      <c r="BV186" s="363"/>
      <c r="BW186" s="360"/>
      <c r="BX186" s="360"/>
      <c r="BY186" s="360"/>
      <c r="BZ186" s="360"/>
      <c r="CA186" s="360"/>
      <c r="CB186" s="360"/>
      <c r="CC186" s="360"/>
      <c r="CD186" s="360"/>
      <c r="CE186" s="360"/>
      <c r="CF186" s="360"/>
      <c r="CG186" s="360"/>
      <c r="CH186" s="360"/>
      <c r="CI186" s="360"/>
      <c r="CJ186" s="360"/>
      <c r="CK186" s="360"/>
      <c r="CL186" s="360"/>
      <c r="CM186" s="360"/>
      <c r="CN186" s="360"/>
      <c r="CO186" s="360"/>
      <c r="CP186" s="360"/>
      <c r="CQ186" s="360"/>
      <c r="CR186" s="360"/>
      <c r="CS186" s="360"/>
      <c r="CT186" s="360"/>
      <c r="CU186" s="360"/>
      <c r="CV186" s="360"/>
      <c r="CW186" s="360"/>
      <c r="CX186" s="360"/>
      <c r="CY186" s="360"/>
      <c r="CZ186" s="360"/>
      <c r="DA186" s="360"/>
      <c r="DB186" s="360"/>
      <c r="DC186" s="360"/>
      <c r="DD186" s="360"/>
      <c r="DE186" s="360"/>
      <c r="DF186" s="360"/>
      <c r="DG186" s="360"/>
      <c r="DH186" s="360"/>
      <c r="DI186" s="360"/>
      <c r="DJ186" s="360"/>
      <c r="DK186" s="360"/>
      <c r="DL186" s="360"/>
      <c r="DM186" s="360"/>
      <c r="DN186" s="360"/>
      <c r="DO186" s="360"/>
    </row>
    <row r="187" spans="1:119" s="365" customFormat="1">
      <c r="B187" s="1329"/>
      <c r="C187" s="277" t="s">
        <v>16</v>
      </c>
      <c r="D187" s="206"/>
      <c r="E187" s="207"/>
      <c r="F187" s="208"/>
      <c r="G187" s="208"/>
      <c r="H187" s="208"/>
      <c r="I187" s="208"/>
      <c r="J187" s="208">
        <v>-10.593206</v>
      </c>
      <c r="K187" s="208">
        <v>-17.968004000000004</v>
      </c>
      <c r="L187" s="208">
        <v>-23.754004999999999</v>
      </c>
      <c r="M187" s="208">
        <v>-28.302506999999999</v>
      </c>
      <c r="N187" s="208">
        <v>-20.974</v>
      </c>
      <c r="O187" s="364">
        <v>-24.419</v>
      </c>
      <c r="P187" s="364">
        <v>-26.495999999999999</v>
      </c>
      <c r="Q187" s="364">
        <v>-6.6239999999999997</v>
      </c>
      <c r="R187" s="364">
        <v>0</v>
      </c>
      <c r="S187" s="364">
        <v>0</v>
      </c>
      <c r="T187" s="364">
        <v>0</v>
      </c>
      <c r="U187" s="1674">
        <v>0</v>
      </c>
      <c r="V187" s="1674">
        <v>0</v>
      </c>
      <c r="W187" s="1674">
        <v>0</v>
      </c>
      <c r="X187" s="1674">
        <v>0</v>
      </c>
      <c r="Y187" s="1674">
        <v>0</v>
      </c>
      <c r="Z187" s="1674">
        <v>0</v>
      </c>
      <c r="AA187" s="182"/>
      <c r="AB187" s="180"/>
      <c r="AC187" s="180"/>
      <c r="AD187" s="180"/>
      <c r="AE187" s="180"/>
      <c r="AF187" s="180"/>
      <c r="AG187" s="180"/>
      <c r="AH187" s="180"/>
      <c r="AI187" s="180"/>
      <c r="AJ187" s="363">
        <v>0</v>
      </c>
      <c r="AK187" s="363">
        <v>0</v>
      </c>
      <c r="AL187" s="363">
        <v>0</v>
      </c>
      <c r="AM187" s="363">
        <v>0</v>
      </c>
      <c r="AN187" s="363">
        <v>0</v>
      </c>
      <c r="AO187" s="363">
        <v>0</v>
      </c>
      <c r="AP187" s="363">
        <v>0</v>
      </c>
      <c r="AQ187" s="363">
        <v>0</v>
      </c>
      <c r="AR187" s="363">
        <v>0</v>
      </c>
      <c r="AS187" s="363">
        <v>0</v>
      </c>
      <c r="AT187" s="363">
        <v>0</v>
      </c>
      <c r="AU187" s="363">
        <v>0</v>
      </c>
      <c r="AV187" s="362">
        <v>0</v>
      </c>
      <c r="AW187" s="362">
        <v>0</v>
      </c>
      <c r="AX187" s="362">
        <v>0</v>
      </c>
      <c r="AY187" s="362">
        <v>0</v>
      </c>
      <c r="AZ187" s="362">
        <v>0</v>
      </c>
      <c r="BA187" s="362">
        <v>-3.53051</v>
      </c>
      <c r="BB187" s="362">
        <v>-3.5313370000000002</v>
      </c>
      <c r="BC187" s="362">
        <v>-3.5313590000000001</v>
      </c>
      <c r="BD187" s="362">
        <v>-3.5313620000000001</v>
      </c>
      <c r="BE187" s="362">
        <v>-4.8120360000000009</v>
      </c>
      <c r="BF187" s="362">
        <v>-4.8120359999999973</v>
      </c>
      <c r="BG187" s="362">
        <v>-4.8125700000000062</v>
      </c>
      <c r="BH187" s="362">
        <v>-4.8123959999999997</v>
      </c>
      <c r="BI187" s="362">
        <v>-6.3138690000000004</v>
      </c>
      <c r="BJ187" s="362">
        <v>-6.3138700000000014</v>
      </c>
      <c r="BK187" s="362">
        <v>-6.3138699999999979</v>
      </c>
      <c r="BL187" s="362">
        <v>-6.3138690000000004</v>
      </c>
      <c r="BM187" s="362">
        <v>-7.3295459999999988</v>
      </c>
      <c r="BN187" s="362">
        <v>-7.2940480000000019</v>
      </c>
      <c r="BO187" s="362">
        <v>-7.3650439999999957</v>
      </c>
      <c r="BP187" s="362">
        <v>-7.33</v>
      </c>
      <c r="BQ187" s="362">
        <v>-4.548</v>
      </c>
      <c r="BR187" s="362">
        <v>-4.548</v>
      </c>
      <c r="BS187" s="362">
        <v>-4.5479999999999983</v>
      </c>
      <c r="BT187" s="362">
        <v>-4.548</v>
      </c>
      <c r="BU187" s="362">
        <v>-6.6239999999999997</v>
      </c>
      <c r="BV187" s="208">
        <v>-6.6230000000000029</v>
      </c>
      <c r="BW187" s="208">
        <v>-6.6239999999999997</v>
      </c>
      <c r="BX187" s="208">
        <v>-6.6239999999999997</v>
      </c>
      <c r="BY187" s="208">
        <v>-6.6230000000000002</v>
      </c>
      <c r="BZ187" s="208">
        <v>-6.6239999999999979</v>
      </c>
      <c r="CA187" s="208">
        <v>-6.625</v>
      </c>
      <c r="CB187" s="282">
        <v>-6.6239999999999997</v>
      </c>
      <c r="CC187" s="208">
        <v>0</v>
      </c>
      <c r="CD187" s="208">
        <v>0</v>
      </c>
      <c r="CE187" s="208">
        <v>0</v>
      </c>
      <c r="CF187" s="208">
        <v>0</v>
      </c>
      <c r="CG187" s="208">
        <v>0</v>
      </c>
      <c r="CH187" s="208">
        <v>0</v>
      </c>
      <c r="CI187" s="208">
        <v>0</v>
      </c>
      <c r="CJ187" s="208">
        <v>0</v>
      </c>
      <c r="CK187" s="208">
        <v>0</v>
      </c>
      <c r="CL187" s="208">
        <v>0</v>
      </c>
      <c r="CM187" s="208">
        <v>0</v>
      </c>
      <c r="CN187" s="208">
        <v>0</v>
      </c>
      <c r="CO187" s="208">
        <v>0</v>
      </c>
      <c r="CP187" s="208">
        <v>0</v>
      </c>
      <c r="CQ187" s="208">
        <v>0</v>
      </c>
      <c r="CR187" s="208">
        <v>0</v>
      </c>
      <c r="CS187" s="208">
        <v>0</v>
      </c>
      <c r="CT187" s="208">
        <v>0</v>
      </c>
      <c r="CU187" s="208">
        <v>0</v>
      </c>
      <c r="CV187" s="208">
        <v>0</v>
      </c>
      <c r="CW187" s="208">
        <v>0</v>
      </c>
      <c r="CX187" s="208">
        <v>0</v>
      </c>
      <c r="CY187" s="208">
        <v>0</v>
      </c>
      <c r="CZ187" s="208">
        <v>0</v>
      </c>
      <c r="DA187" s="208">
        <v>0</v>
      </c>
      <c r="DB187" s="208">
        <v>0</v>
      </c>
      <c r="DC187" s="208">
        <v>0</v>
      </c>
      <c r="DD187" s="208">
        <v>0</v>
      </c>
      <c r="DE187" s="208">
        <v>0</v>
      </c>
      <c r="DF187" s="208">
        <v>0</v>
      </c>
      <c r="DG187" s="208">
        <v>0</v>
      </c>
      <c r="DH187" s="208">
        <v>0</v>
      </c>
      <c r="DI187" s="208">
        <v>0</v>
      </c>
      <c r="DJ187" s="208">
        <v>0</v>
      </c>
      <c r="DK187" s="208">
        <v>0</v>
      </c>
      <c r="DL187" s="208">
        <v>0</v>
      </c>
      <c r="DM187" s="208">
        <v>0</v>
      </c>
      <c r="DN187" s="208">
        <v>0</v>
      </c>
      <c r="DO187" s="208">
        <v>0</v>
      </c>
    </row>
    <row r="188" spans="1:119" s="372" customFormat="1">
      <c r="B188" s="1330"/>
      <c r="C188" s="225" t="s">
        <v>179</v>
      </c>
      <c r="D188" s="366"/>
      <c r="E188" s="366"/>
      <c r="F188" s="367"/>
      <c r="G188" s="367"/>
      <c r="H188" s="367"/>
      <c r="I188" s="367"/>
      <c r="J188" s="367">
        <v>-0.18907991802733706</v>
      </c>
      <c r="K188" s="367">
        <v>-0.23401916915344204</v>
      </c>
      <c r="L188" s="367">
        <v>-0.23461371779027626</v>
      </c>
      <c r="M188" s="367">
        <v>-0.24069979264231456</v>
      </c>
      <c r="N188" s="367">
        <v>-0.28897548999008688</v>
      </c>
      <c r="O188" s="367">
        <v>-0.23099427640472994</v>
      </c>
      <c r="P188" s="367">
        <v>-0.19430348185738175</v>
      </c>
      <c r="Q188" s="367">
        <v>-6.2660472865593633E-2</v>
      </c>
      <c r="R188" s="367">
        <v>0</v>
      </c>
      <c r="S188" s="367">
        <v>0</v>
      </c>
      <c r="T188" s="367">
        <v>0</v>
      </c>
      <c r="U188" s="1675">
        <v>0</v>
      </c>
      <c r="V188" s="1675">
        <v>0</v>
      </c>
      <c r="W188" s="1675">
        <v>0</v>
      </c>
      <c r="X188" s="1675">
        <v>0</v>
      </c>
      <c r="Y188" s="1675">
        <v>0</v>
      </c>
      <c r="Z188" s="1675">
        <v>0</v>
      </c>
      <c r="AA188" s="150"/>
      <c r="AB188" s="193"/>
      <c r="AC188" s="193"/>
      <c r="AD188" s="193"/>
      <c r="AE188" s="193"/>
      <c r="AF188" s="193"/>
      <c r="AG188" s="193"/>
      <c r="AH188" s="193"/>
      <c r="AI188" s="193"/>
      <c r="AJ188" s="368"/>
      <c r="AK188" s="368"/>
      <c r="AL188" s="368"/>
      <c r="AM188" s="368"/>
      <c r="AN188" s="368"/>
      <c r="AO188" s="368"/>
      <c r="AP188" s="368"/>
      <c r="AQ188" s="368"/>
      <c r="AR188" s="368"/>
      <c r="AS188" s="368"/>
      <c r="AT188" s="368"/>
      <c r="AU188" s="368"/>
      <c r="AV188" s="368"/>
      <c r="AW188" s="368"/>
      <c r="AX188" s="368"/>
      <c r="AY188" s="368"/>
      <c r="AZ188" s="368"/>
      <c r="BA188" s="368"/>
      <c r="BB188" s="368"/>
      <c r="BC188" s="368"/>
      <c r="BD188" s="369"/>
      <c r="BE188" s="369"/>
      <c r="BF188" s="369"/>
      <c r="BG188" s="369"/>
      <c r="BH188" s="367">
        <v>-0.25070363295572706</v>
      </c>
      <c r="BI188" s="369"/>
      <c r="BJ188" s="369"/>
      <c r="BK188" s="369"/>
      <c r="BL188" s="367">
        <v>-0.24944347650640517</v>
      </c>
      <c r="BM188" s="369"/>
      <c r="BN188" s="369"/>
      <c r="BO188" s="369"/>
      <c r="BP188" s="367">
        <v>-0.24934151900943202</v>
      </c>
      <c r="BQ188" s="369"/>
      <c r="BR188" s="369"/>
      <c r="BS188" s="369"/>
      <c r="BT188" s="367">
        <v>-0.25064566195764565</v>
      </c>
      <c r="BU188" s="370"/>
      <c r="BV188" s="370"/>
      <c r="BW188" s="371"/>
      <c r="BX188" s="367">
        <v>-0.2506324318499249</v>
      </c>
      <c r="BY188" s="367"/>
      <c r="BZ188" s="367"/>
      <c r="CA188" s="367"/>
      <c r="CB188" s="367">
        <v>-0.19430348185738175</v>
      </c>
      <c r="CC188" s="367"/>
      <c r="CD188" s="367"/>
      <c r="CE188" s="367"/>
      <c r="CF188" s="367"/>
      <c r="CG188" s="367"/>
      <c r="CH188" s="367"/>
      <c r="CI188" s="367"/>
      <c r="CJ188" s="367"/>
      <c r="CK188" s="367"/>
      <c r="CL188" s="367"/>
      <c r="CM188" s="367"/>
      <c r="CN188" s="367"/>
      <c r="CO188" s="367"/>
      <c r="CP188" s="367"/>
      <c r="CQ188" s="367"/>
      <c r="CR188" s="367"/>
      <c r="CS188" s="367">
        <v>0</v>
      </c>
      <c r="CT188" s="367">
        <v>0</v>
      </c>
      <c r="CU188" s="367">
        <v>0</v>
      </c>
      <c r="CV188" s="367">
        <v>0</v>
      </c>
      <c r="CW188" s="367">
        <v>0</v>
      </c>
      <c r="CX188" s="367">
        <v>0</v>
      </c>
      <c r="CY188" s="367">
        <v>0</v>
      </c>
      <c r="CZ188" s="367">
        <v>0</v>
      </c>
      <c r="DA188" s="367">
        <v>0</v>
      </c>
      <c r="DB188" s="367">
        <v>0</v>
      </c>
      <c r="DC188" s="367">
        <v>0</v>
      </c>
      <c r="DD188" s="367">
        <v>0</v>
      </c>
      <c r="DE188" s="367">
        <v>0</v>
      </c>
      <c r="DF188" s="367">
        <v>0</v>
      </c>
      <c r="DG188" s="367">
        <v>0</v>
      </c>
      <c r="DH188" s="367">
        <v>0</v>
      </c>
      <c r="DI188" s="367">
        <v>0</v>
      </c>
      <c r="DJ188" s="367">
        <v>0</v>
      </c>
      <c r="DK188" s="367">
        <v>0</v>
      </c>
      <c r="DL188" s="367">
        <v>0</v>
      </c>
      <c r="DM188" s="367">
        <v>0</v>
      </c>
      <c r="DN188" s="367">
        <v>0</v>
      </c>
      <c r="DO188" s="367">
        <v>0</v>
      </c>
    </row>
    <row r="189" spans="1:119" s="150" customFormat="1">
      <c r="B189" s="1318"/>
      <c r="C189" s="157"/>
      <c r="D189" s="373"/>
      <c r="E189" s="271"/>
      <c r="F189" s="204"/>
      <c r="G189" s="204"/>
      <c r="H189" s="204"/>
      <c r="I189" s="204"/>
      <c r="J189" s="204"/>
      <c r="K189" s="204"/>
      <c r="L189" s="204"/>
      <c r="M189" s="204"/>
      <c r="N189" s="204"/>
      <c r="O189" s="148"/>
      <c r="P189" s="148"/>
      <c r="Q189" s="148"/>
      <c r="R189" s="148"/>
      <c r="S189" s="148"/>
      <c r="T189" s="148"/>
      <c r="U189" s="1642"/>
      <c r="V189" s="1642"/>
      <c r="W189" s="1642"/>
      <c r="X189" s="1642"/>
      <c r="Y189" s="1642"/>
      <c r="Z189" s="1642"/>
      <c r="AB189" s="374"/>
      <c r="AC189" s="374"/>
      <c r="AD189" s="374"/>
      <c r="AE189" s="375"/>
      <c r="AF189" s="374"/>
      <c r="AG189" s="374"/>
      <c r="AH189" s="375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8"/>
      <c r="BN189" s="148"/>
      <c r="BO189" s="148"/>
      <c r="BP189" s="148"/>
      <c r="BQ189" s="148"/>
      <c r="BR189" s="148"/>
      <c r="BS189" s="148"/>
      <c r="BT189" s="148"/>
      <c r="BU189" s="148"/>
      <c r="BV189" s="148"/>
      <c r="BW189" s="148"/>
      <c r="BX189" s="148"/>
      <c r="BY189" s="148"/>
      <c r="BZ189" s="148"/>
      <c r="CA189" s="148"/>
      <c r="CB189" s="148"/>
      <c r="CC189" s="148"/>
      <c r="CD189" s="148"/>
      <c r="CE189" s="148"/>
      <c r="CF189" s="148"/>
      <c r="CG189" s="148"/>
      <c r="CH189" s="148"/>
      <c r="CI189" s="148"/>
      <c r="CJ189" s="148"/>
      <c r="CK189" s="148"/>
      <c r="CL189" s="148"/>
      <c r="CM189" s="148"/>
      <c r="CN189" s="288"/>
      <c r="CO189" s="148"/>
      <c r="CP189" s="148"/>
      <c r="CQ189" s="148"/>
      <c r="CR189" s="148"/>
      <c r="CS189" s="148"/>
      <c r="CT189" s="148"/>
      <c r="CU189" s="148"/>
      <c r="CV189" s="148"/>
      <c r="CW189" s="148"/>
      <c r="CX189" s="148"/>
      <c r="CY189" s="148"/>
      <c r="CZ189" s="148"/>
      <c r="DA189" s="148"/>
      <c r="DB189" s="148"/>
      <c r="DC189" s="148"/>
      <c r="DD189" s="148"/>
      <c r="DE189" s="148"/>
      <c r="DF189" s="148"/>
      <c r="DG189" s="148"/>
      <c r="DH189" s="148"/>
      <c r="DI189" s="148"/>
      <c r="DJ189" s="148"/>
      <c r="DK189" s="148"/>
      <c r="DL189" s="148"/>
      <c r="DM189" s="148"/>
      <c r="DN189" s="148"/>
      <c r="DO189" s="148"/>
    </row>
    <row r="190" spans="1:119" s="168" customFormat="1">
      <c r="B190" s="1320"/>
      <c r="C190" s="376" t="s">
        <v>468</v>
      </c>
      <c r="D190" s="162"/>
      <c r="E190" s="163"/>
      <c r="F190" s="164"/>
      <c r="G190" s="164"/>
      <c r="H190" s="164"/>
      <c r="I190" s="164"/>
      <c r="J190" s="164"/>
      <c r="K190" s="164"/>
      <c r="L190" s="164"/>
      <c r="M190" s="164"/>
      <c r="N190" s="164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7"/>
      <c r="AB190" s="164"/>
      <c r="AC190" s="164"/>
      <c r="AD190" s="164"/>
      <c r="AE190" s="164"/>
      <c r="AF190" s="164"/>
      <c r="AG190" s="164"/>
      <c r="AH190" s="164"/>
      <c r="AI190" s="164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65"/>
      <c r="BM190" s="165"/>
      <c r="BN190" s="165"/>
      <c r="BO190" s="165"/>
      <c r="BP190" s="165"/>
      <c r="BQ190" s="165"/>
      <c r="BR190" s="165"/>
      <c r="BS190" s="165"/>
      <c r="BT190" s="165"/>
      <c r="BU190" s="165"/>
      <c r="BV190" s="165"/>
      <c r="BW190" s="165"/>
      <c r="BX190" s="165"/>
      <c r="BY190" s="165"/>
      <c r="BZ190" s="165"/>
      <c r="CA190" s="165"/>
      <c r="CB190" s="165"/>
      <c r="CC190" s="165"/>
      <c r="CD190" s="165"/>
      <c r="CE190" s="165"/>
      <c r="CF190" s="165"/>
      <c r="CG190" s="165"/>
      <c r="CH190" s="165"/>
      <c r="CI190" s="165"/>
      <c r="CJ190" s="165"/>
      <c r="CK190" s="165"/>
      <c r="CL190" s="165"/>
      <c r="CM190" s="165"/>
      <c r="CN190" s="165"/>
      <c r="CO190" s="165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5"/>
      <c r="DA190" s="165"/>
      <c r="DB190" s="165"/>
      <c r="DC190" s="165"/>
      <c r="DD190" s="165"/>
      <c r="DE190" s="165"/>
      <c r="DF190" s="165"/>
      <c r="DG190" s="165"/>
      <c r="DH190" s="165"/>
      <c r="DI190" s="165"/>
      <c r="DJ190" s="165"/>
      <c r="DK190" s="165"/>
      <c r="DL190" s="165"/>
      <c r="DM190" s="165"/>
      <c r="DN190" s="165"/>
      <c r="DO190" s="165"/>
    </row>
    <row r="191" spans="1:119" s="403" customFormat="1">
      <c r="B191" s="1331"/>
      <c r="C191" s="1290"/>
      <c r="D191" s="1240"/>
      <c r="E191" s="1240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940"/>
      <c r="U191" s="1642"/>
      <c r="V191" s="1642"/>
      <c r="W191" s="1642"/>
      <c r="X191" s="1642"/>
      <c r="Y191" s="1642"/>
      <c r="Z191" s="1642"/>
      <c r="AB191" s="1086"/>
      <c r="AC191" s="1086"/>
      <c r="AD191" s="1086"/>
      <c r="AE191" s="1086"/>
      <c r="AF191" s="1086"/>
      <c r="AG191" s="1086"/>
      <c r="AH191" s="1086"/>
      <c r="AI191" s="1086"/>
      <c r="AJ191" s="228"/>
      <c r="AK191" s="228"/>
      <c r="AL191" s="228"/>
      <c r="AM191" s="228"/>
      <c r="AN191" s="228"/>
      <c r="AO191" s="228"/>
      <c r="AP191" s="228"/>
      <c r="AQ191" s="228"/>
      <c r="AR191" s="228"/>
      <c r="AS191" s="228"/>
      <c r="AT191" s="228"/>
      <c r="AU191" s="228"/>
      <c r="AV191" s="228"/>
      <c r="AW191" s="228"/>
      <c r="AX191" s="228"/>
      <c r="AY191" s="228"/>
      <c r="AZ191" s="228"/>
      <c r="BA191" s="228"/>
      <c r="BB191" s="228"/>
      <c r="BC191" s="228"/>
      <c r="BD191" s="228"/>
      <c r="BE191" s="228"/>
      <c r="BF191" s="228"/>
      <c r="BG191" s="228"/>
      <c r="BH191" s="228"/>
      <c r="BI191" s="228"/>
      <c r="BJ191" s="228"/>
      <c r="BK191" s="228"/>
      <c r="BL191" s="228"/>
      <c r="BM191" s="228"/>
      <c r="BN191" s="228"/>
      <c r="BO191" s="228"/>
      <c r="BP191" s="228"/>
      <c r="BQ191" s="228"/>
      <c r="BR191" s="228"/>
      <c r="BS191" s="228"/>
      <c r="BT191" s="1013"/>
      <c r="BU191" s="1013"/>
      <c r="BV191" s="1013"/>
      <c r="BW191" s="1013"/>
      <c r="BX191" s="1013"/>
      <c r="BY191" s="1013"/>
      <c r="BZ191" s="1013"/>
      <c r="CA191" s="1013"/>
      <c r="CB191" s="1013"/>
      <c r="CC191" s="976"/>
      <c r="CD191" s="976"/>
      <c r="CE191" s="976"/>
      <c r="CF191" s="228"/>
      <c r="CG191" s="228"/>
      <c r="CH191" s="228"/>
      <c r="CI191" s="228"/>
      <c r="CJ191" s="228"/>
      <c r="CK191" s="228"/>
      <c r="CL191" s="228"/>
      <c r="CM191" s="228"/>
      <c r="CN191" s="228"/>
      <c r="CO191" s="228"/>
      <c r="CP191" s="228"/>
      <c r="CQ191" s="228"/>
      <c r="CR191" s="228"/>
      <c r="CS191" s="228"/>
      <c r="CT191" s="228"/>
      <c r="CU191" s="228"/>
      <c r="CV191" s="228"/>
      <c r="CW191" s="228"/>
      <c r="CX191" s="228"/>
      <c r="CY191" s="228"/>
      <c r="CZ191" s="228"/>
      <c r="DA191" s="228"/>
      <c r="DB191" s="228"/>
      <c r="DC191" s="228"/>
      <c r="DD191" s="228"/>
      <c r="DE191" s="228"/>
      <c r="DF191" s="228"/>
      <c r="DG191" s="228"/>
      <c r="DH191" s="228"/>
      <c r="DI191" s="228"/>
      <c r="DJ191" s="228"/>
      <c r="DK191" s="228"/>
      <c r="DL191" s="228"/>
      <c r="DM191" s="228"/>
      <c r="DN191" s="228"/>
      <c r="DO191" s="228"/>
    </row>
    <row r="192" spans="1:119" s="970" customFormat="1">
      <c r="A192" s="970">
        <v>192</v>
      </c>
      <c r="B192" s="1332"/>
      <c r="C192" s="1241" t="s">
        <v>470</v>
      </c>
      <c r="D192" s="1217"/>
      <c r="E192" s="1217"/>
      <c r="F192" s="1218">
        <v>1511.4</v>
      </c>
      <c r="G192" s="1218">
        <v>2079</v>
      </c>
      <c r="H192" s="1218">
        <v>2750.7</v>
      </c>
      <c r="I192" s="1218">
        <v>3405.9</v>
      </c>
      <c r="J192" s="1218">
        <v>4820.1000000000004</v>
      </c>
      <c r="K192" s="1218">
        <v>5703.8</v>
      </c>
      <c r="L192" s="1218">
        <v>7305.2999999999993</v>
      </c>
      <c r="M192" s="1218">
        <v>7082</v>
      </c>
      <c r="N192" s="1218">
        <v>7150.7999999999993</v>
      </c>
      <c r="O192" s="1218">
        <v>8048.1</v>
      </c>
      <c r="P192" s="1218">
        <v>11749.7</v>
      </c>
      <c r="Q192" s="1218">
        <v>12490</v>
      </c>
      <c r="R192" s="1218">
        <v>13997.5</v>
      </c>
      <c r="S192" s="1218">
        <v>20926.699999999997</v>
      </c>
      <c r="T192" s="1218">
        <v>28350.899999999998</v>
      </c>
      <c r="U192" s="1676">
        <v>36980.41148313343</v>
      </c>
      <c r="V192" s="1676">
        <v>42828.143407359894</v>
      </c>
      <c r="W192" s="1676">
        <v>50194.541372171829</v>
      </c>
      <c r="X192" s="1676">
        <v>57381.216712175614</v>
      </c>
      <c r="Y192" s="1676">
        <v>66651.543213850266</v>
      </c>
      <c r="Z192" s="1676">
        <v>77744.469775727543</v>
      </c>
      <c r="AA192" s="209"/>
      <c r="AB192" s="249"/>
      <c r="AC192" s="249"/>
      <c r="AD192" s="249"/>
      <c r="AE192" s="249"/>
      <c r="AF192" s="249"/>
      <c r="AG192" s="249"/>
      <c r="AH192" s="249"/>
      <c r="AI192" s="249"/>
      <c r="AJ192" s="250">
        <v>312.5</v>
      </c>
      <c r="AK192" s="250">
        <v>343</v>
      </c>
      <c r="AL192" s="250">
        <v>394.9</v>
      </c>
      <c r="AM192" s="250">
        <v>461</v>
      </c>
      <c r="AN192" s="250">
        <v>449.7</v>
      </c>
      <c r="AO192" s="250">
        <v>515.5</v>
      </c>
      <c r="AP192" s="250">
        <v>590.1</v>
      </c>
      <c r="AQ192" s="250">
        <v>523.70000000000005</v>
      </c>
      <c r="AR192" s="250">
        <v>520.9</v>
      </c>
      <c r="AS192" s="250">
        <v>651.9</v>
      </c>
      <c r="AT192" s="250">
        <v>791</v>
      </c>
      <c r="AU192" s="250">
        <v>786.9</v>
      </c>
      <c r="AV192" s="250">
        <v>731.6</v>
      </c>
      <c r="AW192" s="250">
        <v>798.1</v>
      </c>
      <c r="AX192" s="250">
        <v>888.1</v>
      </c>
      <c r="AY192" s="250">
        <v>988.1</v>
      </c>
      <c r="AZ192" s="250">
        <v>954</v>
      </c>
      <c r="BA192" s="250">
        <v>1067.8</v>
      </c>
      <c r="BB192" s="250">
        <v>1348.3</v>
      </c>
      <c r="BC192" s="250">
        <v>1450</v>
      </c>
      <c r="BD192" s="250">
        <v>1321.7</v>
      </c>
      <c r="BE192" s="250">
        <v>1299.2</v>
      </c>
      <c r="BF192" s="250">
        <v>1436.4</v>
      </c>
      <c r="BG192" s="250">
        <v>1646.5</v>
      </c>
      <c r="BH192" s="250">
        <v>1563.3</v>
      </c>
      <c r="BI192" s="250">
        <v>1725.4</v>
      </c>
      <c r="BJ192" s="250">
        <v>1877.7</v>
      </c>
      <c r="BK192" s="250">
        <v>2138.9</v>
      </c>
      <c r="BL192" s="250">
        <v>1797.3</v>
      </c>
      <c r="BM192" s="250">
        <v>1804.7</v>
      </c>
      <c r="BN192" s="250">
        <v>1682.7</v>
      </c>
      <c r="BO192" s="250">
        <v>1797.3</v>
      </c>
      <c r="BP192" s="250">
        <v>1649.1</v>
      </c>
      <c r="BQ192" s="250">
        <v>1653.5</v>
      </c>
      <c r="BR192" s="250">
        <v>1842.1</v>
      </c>
      <c r="BS192" s="250">
        <v>2006.1</v>
      </c>
      <c r="BT192" s="250">
        <v>1781.1</v>
      </c>
      <c r="BU192" s="250">
        <v>2004.7</v>
      </c>
      <c r="BV192" s="250">
        <v>2040.2</v>
      </c>
      <c r="BW192" s="250">
        <v>2222.1</v>
      </c>
      <c r="BX192" s="250">
        <v>2334</v>
      </c>
      <c r="BY192" s="250">
        <v>2722.4</v>
      </c>
      <c r="BZ192" s="250">
        <v>3075.3</v>
      </c>
      <c r="CA192" s="250">
        <v>3618</v>
      </c>
      <c r="CB192" s="250">
        <v>3126.4</v>
      </c>
      <c r="CC192" s="250">
        <v>3135.4</v>
      </c>
      <c r="CD192" s="250">
        <v>2995.2</v>
      </c>
      <c r="CE192" s="250">
        <v>3233</v>
      </c>
      <c r="CF192" s="250">
        <v>3087.8</v>
      </c>
      <c r="CG192" s="250">
        <v>3397.7</v>
      </c>
      <c r="CH192" s="250">
        <v>3640.7</v>
      </c>
      <c r="CI192" s="250">
        <v>3871.3</v>
      </c>
      <c r="CJ192" s="250">
        <v>3414.1</v>
      </c>
      <c r="CK192" s="250">
        <v>5044.8</v>
      </c>
      <c r="CL192" s="250">
        <v>5902.4</v>
      </c>
      <c r="CM192" s="250">
        <v>6565.4</v>
      </c>
      <c r="CN192" s="250">
        <v>6057.2</v>
      </c>
      <c r="CO192" s="250">
        <v>7022.6</v>
      </c>
      <c r="CP192" s="250">
        <v>7314.4</v>
      </c>
      <c r="CQ192" s="250">
        <v>7956.7</v>
      </c>
      <c r="CR192" s="250">
        <v>7665</v>
      </c>
      <c r="CS192" s="1218">
        <v>9260.2990422722414</v>
      </c>
      <c r="CT192" s="1218">
        <v>9600.8365317998705</v>
      </c>
      <c r="CU192" s="1218">
        <v>10454.275909061314</v>
      </c>
      <c r="CV192" s="1218">
        <v>9060.6015932446171</v>
      </c>
      <c r="CW192" s="1218">
        <v>10429.364670502857</v>
      </c>
      <c r="CX192" s="1218">
        <v>11182.505479793403</v>
      </c>
      <c r="CY192" s="1218">
        <v>12155.671663819017</v>
      </c>
      <c r="CZ192" s="1218">
        <v>10511.529619198085</v>
      </c>
      <c r="DA192" s="1218">
        <v>12164.618721280975</v>
      </c>
      <c r="DB192" s="1218">
        <v>13176.894482745129</v>
      </c>
      <c r="DC192" s="1218">
        <v>14341.498548947638</v>
      </c>
      <c r="DD192" s="1218">
        <v>11873.764061960834</v>
      </c>
      <c r="DE192" s="1218">
        <v>13828.556901353495</v>
      </c>
      <c r="DF192" s="1218">
        <v>15160.273592672453</v>
      </c>
      <c r="DG192" s="1218">
        <v>16518.622156188831</v>
      </c>
      <c r="DH192" s="1218">
        <v>13700.482921442344</v>
      </c>
      <c r="DI192" s="1218">
        <v>16050.47677926028</v>
      </c>
      <c r="DJ192" s="1218">
        <v>17686.95478141891</v>
      </c>
      <c r="DK192" s="1218">
        <v>19213.628731728742</v>
      </c>
      <c r="DL192" s="1218">
        <v>15833.966218809779</v>
      </c>
      <c r="DM192" s="1218">
        <v>18728.598491116172</v>
      </c>
      <c r="DN192" s="1218">
        <v>20731.241955907186</v>
      </c>
      <c r="DO192" s="1218">
        <v>22450.663109894409</v>
      </c>
    </row>
    <row r="193" spans="1:119" s="977" customFormat="1">
      <c r="B193" s="1333"/>
      <c r="C193" s="1245" t="s">
        <v>94</v>
      </c>
      <c r="D193" s="939"/>
      <c r="E193" s="939"/>
      <c r="F193" s="940" t="s">
        <v>1045</v>
      </c>
      <c r="G193" s="940">
        <v>0.37554585152838427</v>
      </c>
      <c r="H193" s="940">
        <v>0.32308802308802309</v>
      </c>
      <c r="I193" s="940">
        <v>0.23819391427636605</v>
      </c>
      <c r="J193" s="940">
        <v>0.41522064652514756</v>
      </c>
      <c r="K193" s="940">
        <v>0.18333644530196458</v>
      </c>
      <c r="L193" s="940">
        <v>0.28077772712928217</v>
      </c>
      <c r="M193" s="940">
        <v>-3.0566848726267137E-2</v>
      </c>
      <c r="N193" s="940">
        <v>9.7147698390285253E-3</v>
      </c>
      <c r="O193" s="940">
        <v>0.12548246350058756</v>
      </c>
      <c r="P193" s="940">
        <v>0.45993464295920772</v>
      </c>
      <c r="Q193" s="940">
        <v>6.3005863979505694E-2</v>
      </c>
      <c r="R193" s="940">
        <v>0.12069655724579653</v>
      </c>
      <c r="S193" s="940">
        <v>0.49503125558135364</v>
      </c>
      <c r="T193" s="940">
        <v>0.35477165534938626</v>
      </c>
      <c r="U193" s="1677">
        <v>0.30438227651091965</v>
      </c>
      <c r="V193" s="1677">
        <v>0.15813052612715195</v>
      </c>
      <c r="W193" s="1677">
        <v>0.17199900296275827</v>
      </c>
      <c r="X193" s="1677">
        <v>0.14317643200916108</v>
      </c>
      <c r="Y193" s="1677">
        <v>0.16155681306262015</v>
      </c>
      <c r="Z193" s="1677">
        <v>0.35487663438184103</v>
      </c>
      <c r="AA193" s="403"/>
      <c r="AB193" s="985"/>
      <c r="AC193" s="985"/>
      <c r="AD193" s="985"/>
      <c r="AE193" s="985"/>
      <c r="AF193" s="985"/>
      <c r="AG193" s="985"/>
      <c r="AH193" s="985"/>
      <c r="AI193" s="985"/>
      <c r="AJ193" s="940" t="s">
        <v>1045</v>
      </c>
      <c r="AK193" s="940" t="s">
        <v>1045</v>
      </c>
      <c r="AL193" s="940" t="s">
        <v>1045</v>
      </c>
      <c r="AM193" s="940" t="s">
        <v>1045</v>
      </c>
      <c r="AN193" s="940">
        <v>0.43903999999999987</v>
      </c>
      <c r="AO193" s="940">
        <v>0.50291545189504383</v>
      </c>
      <c r="AP193" s="940">
        <v>0.49430235502658926</v>
      </c>
      <c r="AQ193" s="940">
        <v>0.13600867678958806</v>
      </c>
      <c r="AR193" s="940">
        <v>0.15832777407160337</v>
      </c>
      <c r="AS193" s="940">
        <v>0.26459747817652768</v>
      </c>
      <c r="AT193" s="940">
        <v>0.34045077105575317</v>
      </c>
      <c r="AU193" s="940">
        <v>0.50257781172426941</v>
      </c>
      <c r="AV193" s="940">
        <v>0.40449222499520077</v>
      </c>
      <c r="AW193" s="940">
        <v>0.22426752569412489</v>
      </c>
      <c r="AX193" s="940">
        <v>0.12275600505689011</v>
      </c>
      <c r="AY193" s="940">
        <v>0.25568687253780675</v>
      </c>
      <c r="AZ193" s="940">
        <v>0.30399125205030075</v>
      </c>
      <c r="BA193" s="940">
        <v>0.33792757799774464</v>
      </c>
      <c r="BB193" s="940">
        <v>0.51818488908906635</v>
      </c>
      <c r="BC193" s="940">
        <v>0.46746280740815704</v>
      </c>
      <c r="BD193" s="940">
        <v>0.38542976939203366</v>
      </c>
      <c r="BE193" s="940">
        <v>0.21670724854841739</v>
      </c>
      <c r="BF193" s="940">
        <v>6.5341541200029774E-2</v>
      </c>
      <c r="BG193" s="940">
        <v>0.13551724137931043</v>
      </c>
      <c r="BH193" s="940">
        <v>0.18279488537489597</v>
      </c>
      <c r="BI193" s="940">
        <v>0.32804802955665036</v>
      </c>
      <c r="BJ193" s="940">
        <v>0.3072263993316624</v>
      </c>
      <c r="BK193" s="940">
        <v>0.29905860917096883</v>
      </c>
      <c r="BL193" s="940">
        <v>0.14968336211859534</v>
      </c>
      <c r="BM193" s="940">
        <v>4.5960357018662412E-2</v>
      </c>
      <c r="BN193" s="940">
        <v>-0.10385045534430415</v>
      </c>
      <c r="BO193" s="940">
        <v>-0.15970826125578574</v>
      </c>
      <c r="BP193" s="940">
        <v>-8.2457018861625819E-2</v>
      </c>
      <c r="BQ193" s="940">
        <v>-8.3781237878871817E-2</v>
      </c>
      <c r="BR193" s="940">
        <v>9.4728709811612299E-2</v>
      </c>
      <c r="BS193" s="940">
        <v>0.1161742613920882</v>
      </c>
      <c r="BT193" s="940">
        <v>8.0043660178279019E-2</v>
      </c>
      <c r="BU193" s="940">
        <v>0.21239794375566978</v>
      </c>
      <c r="BV193" s="940">
        <v>0.10754030725802077</v>
      </c>
      <c r="BW193" s="940">
        <v>0.10767160161507405</v>
      </c>
      <c r="BX193" s="940">
        <v>0.31042614114872835</v>
      </c>
      <c r="BY193" s="940">
        <v>0.35800867960293314</v>
      </c>
      <c r="BZ193" s="940">
        <v>0.50735222037055205</v>
      </c>
      <c r="CA193" s="940">
        <v>0.62818955042527347</v>
      </c>
      <c r="CB193" s="940">
        <v>0.339502999143102</v>
      </c>
      <c r="CC193" s="940">
        <v>0.15170437848956797</v>
      </c>
      <c r="CD193" s="940">
        <v>-2.6046239391279036E-2</v>
      </c>
      <c r="CE193" s="940">
        <v>-0.10641238253178553</v>
      </c>
      <c r="CF193" s="940">
        <v>-1.2346468781985642E-2</v>
      </c>
      <c r="CG193" s="940">
        <v>8.3657587548638057E-2</v>
      </c>
      <c r="CH193" s="940">
        <v>0.2155114850427351</v>
      </c>
      <c r="CI193" s="940">
        <v>0.19743272502319842</v>
      </c>
      <c r="CJ193" s="940">
        <v>0.10567394261286345</v>
      </c>
      <c r="CK193" s="940">
        <v>0.48476910851458355</v>
      </c>
      <c r="CL193" s="940">
        <v>0.62122668717554319</v>
      </c>
      <c r="CM193" s="940">
        <v>0.69591610053470387</v>
      </c>
      <c r="CN193" s="940">
        <v>0.7741718168770686</v>
      </c>
      <c r="CO193" s="940">
        <v>0.39204725658103401</v>
      </c>
      <c r="CP193" s="940">
        <v>0.23922472214692325</v>
      </c>
      <c r="CQ193" s="940">
        <v>0.21191397325372408</v>
      </c>
      <c r="CR193" s="940">
        <v>0.26543617513042328</v>
      </c>
      <c r="CS193" s="940">
        <v>0.31864253157979117</v>
      </c>
      <c r="CT193" s="940">
        <v>0.31259386030294634</v>
      </c>
      <c r="CU193" s="940">
        <v>0.31389595046455376</v>
      </c>
      <c r="CV193" s="940">
        <v>0.18207457185187437</v>
      </c>
      <c r="CW193" s="940">
        <v>0.12624491097900403</v>
      </c>
      <c r="CX193" s="940">
        <v>0.16474282660211248</v>
      </c>
      <c r="CY193" s="940">
        <v>0.16274639865617146</v>
      </c>
      <c r="CZ193" s="940">
        <v>0.16013594804071807</v>
      </c>
      <c r="DA193" s="940">
        <v>0.1663815683505534</v>
      </c>
      <c r="DB193" s="940">
        <v>0.1783490297908239</v>
      </c>
      <c r="DC193" s="940">
        <v>0.17981950694132909</v>
      </c>
      <c r="DD193" s="940">
        <v>0.12959431140019673</v>
      </c>
      <c r="DE193" s="940">
        <v>0.13678506644532984</v>
      </c>
      <c r="DF193" s="940">
        <v>0.15051946515353198</v>
      </c>
      <c r="DG193" s="940">
        <v>0.15180586601955537</v>
      </c>
      <c r="DH193" s="940">
        <v>0.15384496861729335</v>
      </c>
      <c r="DI193" s="940">
        <v>0.16067619302266523</v>
      </c>
      <c r="DJ193" s="940">
        <v>0.16666461678948186</v>
      </c>
      <c r="DK193" s="940">
        <v>0.1631495986806748</v>
      </c>
      <c r="DL193" s="940">
        <v>0.15572321863402094</v>
      </c>
      <c r="DM193" s="940">
        <v>0.16685620923837252</v>
      </c>
      <c r="DN193" s="940">
        <v>0.17212048157020576</v>
      </c>
      <c r="DO193" s="940">
        <v>0.1684759512824423</v>
      </c>
    </row>
    <row r="194" spans="1:119" s="403" customFormat="1">
      <c r="B194" s="1331"/>
      <c r="C194" s="1291" t="s">
        <v>366</v>
      </c>
      <c r="D194" s="1148"/>
      <c r="E194" s="1148"/>
      <c r="F194" s="449"/>
      <c r="G194" s="449"/>
      <c r="H194" s="449"/>
      <c r="I194" s="449"/>
      <c r="J194" s="449"/>
      <c r="K194" s="449"/>
      <c r="L194" s="449"/>
      <c r="M194" s="449"/>
      <c r="N194" s="449"/>
      <c r="O194" s="975"/>
      <c r="P194" s="975"/>
      <c r="Q194" s="975"/>
      <c r="R194" s="975"/>
      <c r="S194" s="975"/>
      <c r="T194" s="975"/>
      <c r="U194" s="1678"/>
      <c r="V194" s="1678"/>
      <c r="W194" s="1678"/>
      <c r="X194" s="1678"/>
      <c r="Y194" s="1678"/>
      <c r="Z194" s="1678"/>
      <c r="AB194" s="449"/>
      <c r="AC194" s="449"/>
      <c r="AD194" s="449"/>
      <c r="AE194" s="449"/>
      <c r="AF194" s="449"/>
      <c r="AG194" s="449"/>
      <c r="AH194" s="449"/>
      <c r="AI194" s="449"/>
      <c r="AJ194" s="975"/>
      <c r="AK194" s="975"/>
      <c r="AL194" s="975"/>
      <c r="AM194" s="975"/>
      <c r="AN194" s="975"/>
      <c r="AO194" s="975"/>
      <c r="AP194" s="975"/>
      <c r="AQ194" s="975"/>
      <c r="AR194" s="975"/>
      <c r="AS194" s="975"/>
      <c r="AT194" s="975"/>
      <c r="AU194" s="975"/>
      <c r="AV194" s="975" t="s">
        <v>105</v>
      </c>
      <c r="AW194" s="975" t="s">
        <v>105</v>
      </c>
      <c r="AX194" s="975" t="s">
        <v>105</v>
      </c>
      <c r="AY194" s="975" t="s">
        <v>105</v>
      </c>
      <c r="AZ194" s="975" t="s">
        <v>105</v>
      </c>
      <c r="BA194" s="975" t="s">
        <v>105</v>
      </c>
      <c r="BB194" s="975" t="s">
        <v>105</v>
      </c>
      <c r="BC194" s="975" t="s">
        <v>105</v>
      </c>
      <c r="BD194" s="975" t="s">
        <v>105</v>
      </c>
      <c r="BE194" s="975" t="s">
        <v>105</v>
      </c>
      <c r="BF194" s="975" t="s">
        <v>105</v>
      </c>
      <c r="BG194" s="975" t="s">
        <v>105</v>
      </c>
      <c r="BH194" s="975">
        <v>7.0000000000000007E-2</v>
      </c>
      <c r="BI194" s="975" t="s">
        <v>105</v>
      </c>
      <c r="BJ194" s="975">
        <v>0.11</v>
      </c>
      <c r="BK194" s="975">
        <v>0.12</v>
      </c>
      <c r="BL194" s="975">
        <v>0.14000000000000001</v>
      </c>
      <c r="BM194" s="975">
        <v>0.16</v>
      </c>
      <c r="BN194" s="975">
        <v>0.18</v>
      </c>
      <c r="BO194" s="975">
        <v>0.2</v>
      </c>
      <c r="BP194" s="975">
        <v>0.22</v>
      </c>
      <c r="BQ194" s="975">
        <v>0.24</v>
      </c>
      <c r="BR194" s="975">
        <v>1.26</v>
      </c>
      <c r="BS194" s="975">
        <v>0.28999999999999998</v>
      </c>
      <c r="BT194" s="975">
        <v>0.32</v>
      </c>
      <c r="BU194" s="975">
        <v>0.33999999999999997</v>
      </c>
      <c r="BV194" s="975">
        <v>0.36</v>
      </c>
      <c r="BW194" s="975">
        <v>0.39</v>
      </c>
      <c r="BX194" s="975">
        <v>0.41</v>
      </c>
      <c r="BY194" s="1010">
        <v>0.43</v>
      </c>
      <c r="BZ194" s="975">
        <v>0.47</v>
      </c>
      <c r="CA194" s="975">
        <v>0.5</v>
      </c>
      <c r="CB194" s="975">
        <v>0.54</v>
      </c>
      <c r="CC194" s="975" t="s">
        <v>105</v>
      </c>
      <c r="CD194" s="975">
        <v>0.60399999999999998</v>
      </c>
      <c r="CE194" s="975">
        <v>0.60899999999999999</v>
      </c>
      <c r="CF194" s="975">
        <v>0.629</v>
      </c>
      <c r="CG194" s="975">
        <v>0.59599999999999997</v>
      </c>
      <c r="CH194" s="975">
        <v>0.65400000000000003</v>
      </c>
      <c r="CI194" s="975">
        <v>0.68700000000000006</v>
      </c>
      <c r="CJ194" s="975">
        <v>0.69799999999999995</v>
      </c>
      <c r="CK194" s="975">
        <v>0.69399999999999995</v>
      </c>
      <c r="CL194" s="975">
        <v>0.7</v>
      </c>
      <c r="CM194" s="975">
        <v>0.72099999999999997</v>
      </c>
      <c r="CN194" s="975">
        <v>0.72899999999999998</v>
      </c>
      <c r="CO194" s="975">
        <v>0.73399999999999999</v>
      </c>
      <c r="CP194" s="975">
        <v>0.74099999999999999</v>
      </c>
      <c r="CQ194" s="975">
        <v>0.755</v>
      </c>
      <c r="CR194" s="975"/>
      <c r="CS194" s="975"/>
      <c r="CT194" s="975"/>
      <c r="CU194" s="975"/>
      <c r="CV194" s="975"/>
      <c r="CW194" s="975"/>
      <c r="CX194" s="975"/>
      <c r="CY194" s="975"/>
      <c r="CZ194" s="975"/>
      <c r="DA194" s="975"/>
      <c r="DB194" s="975"/>
      <c r="DC194" s="975"/>
      <c r="DD194" s="975"/>
      <c r="DE194" s="975"/>
      <c r="DF194" s="975"/>
      <c r="DG194" s="975"/>
      <c r="DH194" s="975"/>
      <c r="DI194" s="975"/>
      <c r="DJ194" s="975"/>
      <c r="DK194" s="975"/>
      <c r="DL194" s="975"/>
      <c r="DM194" s="975"/>
      <c r="DN194" s="975"/>
      <c r="DO194" s="975"/>
    </row>
    <row r="195" spans="1:119" s="403" customFormat="1">
      <c r="B195" s="1331"/>
      <c r="C195" s="1216"/>
      <c r="D195" s="1240"/>
      <c r="E195" s="1240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1642"/>
      <c r="V195" s="1642"/>
      <c r="W195" s="1642"/>
      <c r="X195" s="1642"/>
      <c r="Y195" s="1642"/>
      <c r="Z195" s="1642"/>
      <c r="AB195" s="1086"/>
      <c r="AC195" s="1086"/>
      <c r="AD195" s="1086"/>
      <c r="AE195" s="1086"/>
      <c r="AF195" s="1086"/>
      <c r="AG195" s="1086"/>
      <c r="AH195" s="1086"/>
      <c r="AI195" s="1086"/>
      <c r="AJ195" s="228"/>
      <c r="AK195" s="228"/>
      <c r="AL195" s="228"/>
      <c r="AM195" s="228"/>
      <c r="AN195" s="228"/>
      <c r="AO195" s="228"/>
      <c r="AP195" s="228"/>
      <c r="AQ195" s="228"/>
      <c r="AR195" s="228"/>
      <c r="AS195" s="228"/>
      <c r="AT195" s="228"/>
      <c r="AU195" s="228"/>
      <c r="AV195" s="228"/>
      <c r="AW195" s="228"/>
      <c r="AX195" s="228"/>
      <c r="AY195" s="228"/>
      <c r="AZ195" s="228"/>
      <c r="BA195" s="228"/>
      <c r="BB195" s="228"/>
      <c r="BC195" s="228"/>
      <c r="BD195" s="228"/>
      <c r="BE195" s="228"/>
      <c r="BF195" s="228"/>
      <c r="BG195" s="228"/>
      <c r="BH195" s="228"/>
      <c r="BI195" s="228"/>
      <c r="BJ195" s="228"/>
      <c r="BK195" s="228"/>
      <c r="BL195" s="228"/>
      <c r="BM195" s="228"/>
      <c r="BN195" s="228"/>
      <c r="BO195" s="228"/>
      <c r="BP195" s="228"/>
      <c r="BQ195" s="228"/>
      <c r="BR195" s="228"/>
      <c r="BS195" s="228"/>
      <c r="BT195" s="1013"/>
      <c r="BU195" s="1013"/>
      <c r="BV195" s="1013"/>
      <c r="BW195" s="1013"/>
      <c r="BX195" s="1013"/>
      <c r="BY195" s="1013"/>
      <c r="BZ195" s="1013"/>
      <c r="CA195" s="1013"/>
      <c r="CB195" s="1013"/>
      <c r="CC195" s="976"/>
      <c r="CD195" s="976"/>
      <c r="CE195" s="976"/>
      <c r="CF195" s="228"/>
      <c r="CG195" s="228"/>
      <c r="CH195" s="228"/>
      <c r="CI195" s="228"/>
      <c r="CJ195" s="228"/>
      <c r="CK195" s="228"/>
      <c r="CL195" s="228"/>
      <c r="CM195" s="228"/>
      <c r="CN195" s="228"/>
      <c r="CO195" s="228"/>
      <c r="CP195" s="228"/>
      <c r="CQ195" s="228"/>
      <c r="CR195" s="228"/>
      <c r="CS195" s="228"/>
      <c r="CT195" s="228"/>
      <c r="CU195" s="228"/>
      <c r="CV195" s="228"/>
      <c r="CW195" s="228"/>
      <c r="CX195" s="228"/>
      <c r="CY195" s="228"/>
      <c r="CZ195" s="228"/>
      <c r="DA195" s="228"/>
      <c r="DB195" s="228"/>
      <c r="DC195" s="228"/>
      <c r="DD195" s="228"/>
      <c r="DE195" s="228"/>
      <c r="DF195" s="228"/>
      <c r="DG195" s="228"/>
      <c r="DH195" s="228"/>
      <c r="DI195" s="228"/>
      <c r="DJ195" s="228"/>
      <c r="DK195" s="228"/>
      <c r="DL195" s="228"/>
      <c r="DM195" s="228"/>
      <c r="DN195" s="228"/>
      <c r="DO195" s="228"/>
    </row>
    <row r="196" spans="1:119" s="970" customFormat="1">
      <c r="A196" s="970">
        <v>196</v>
      </c>
      <c r="B196" s="1332"/>
      <c r="C196" s="1241" t="s">
        <v>469</v>
      </c>
      <c r="D196" s="1217"/>
      <c r="E196" s="1217">
        <v>4</v>
      </c>
      <c r="F196" s="1218">
        <v>158</v>
      </c>
      <c r="G196" s="1218">
        <v>255.89999999999998</v>
      </c>
      <c r="H196" s="1218">
        <v>382.6</v>
      </c>
      <c r="I196" s="1218">
        <v>697.6</v>
      </c>
      <c r="J196" s="1218">
        <v>1311.8</v>
      </c>
      <c r="K196" s="1218">
        <v>1786.7000000000003</v>
      </c>
      <c r="L196" s="1218">
        <v>2497.6</v>
      </c>
      <c r="M196" s="1218">
        <v>3523.2</v>
      </c>
      <c r="N196" s="1218">
        <v>5184.1000000000004</v>
      </c>
      <c r="O196" s="1218">
        <v>7753.8</v>
      </c>
      <c r="P196" s="1218">
        <v>13763.1</v>
      </c>
      <c r="Q196" s="1218">
        <v>18455.900000000001</v>
      </c>
      <c r="R196" s="1218">
        <v>28389.9</v>
      </c>
      <c r="S196" s="1218">
        <v>49756.9</v>
      </c>
      <c r="T196" s="1218">
        <v>77371.100000000006</v>
      </c>
      <c r="U196" s="1676">
        <v>125690.73900233056</v>
      </c>
      <c r="V196" s="1676">
        <v>155619.83014851017</v>
      </c>
      <c r="W196" s="1676">
        <v>189544.26555337154</v>
      </c>
      <c r="X196" s="1676">
        <v>225897.75225600446</v>
      </c>
      <c r="Y196" s="1676">
        <v>264656.42388036672</v>
      </c>
      <c r="Z196" s="1676">
        <v>138785.29766700527</v>
      </c>
      <c r="AA196" s="209"/>
      <c r="AB196" s="249"/>
      <c r="AC196" s="249"/>
      <c r="AD196" s="249"/>
      <c r="AE196" s="249"/>
      <c r="AF196" s="249"/>
      <c r="AG196" s="249"/>
      <c r="AH196" s="249"/>
      <c r="AI196" s="249"/>
      <c r="AJ196" s="250">
        <v>26.6</v>
      </c>
      <c r="AK196" s="250">
        <v>31</v>
      </c>
      <c r="AL196" s="250">
        <v>43.6</v>
      </c>
      <c r="AM196" s="250">
        <v>56.8</v>
      </c>
      <c r="AN196" s="250">
        <v>52.3</v>
      </c>
      <c r="AO196" s="250">
        <v>66.8</v>
      </c>
      <c r="AP196" s="250">
        <v>81.5</v>
      </c>
      <c r="AQ196" s="250">
        <v>55.3</v>
      </c>
      <c r="AR196" s="250">
        <v>53.2</v>
      </c>
      <c r="AS196" s="250">
        <v>79.599999999999994</v>
      </c>
      <c r="AT196" s="250">
        <v>114</v>
      </c>
      <c r="AU196" s="250">
        <v>135.80000000000001</v>
      </c>
      <c r="AV196" s="250">
        <v>123.8</v>
      </c>
      <c r="AW196" s="250">
        <v>147.80000000000001</v>
      </c>
      <c r="AX196" s="250">
        <v>189.9</v>
      </c>
      <c r="AY196" s="250">
        <v>236.1</v>
      </c>
      <c r="AZ196" s="250">
        <v>245.2</v>
      </c>
      <c r="BA196" s="250">
        <v>295.8</v>
      </c>
      <c r="BB196" s="250">
        <v>368.5</v>
      </c>
      <c r="BC196" s="250">
        <v>402.3</v>
      </c>
      <c r="BD196" s="250">
        <v>370.1</v>
      </c>
      <c r="BE196" s="250">
        <v>411.6</v>
      </c>
      <c r="BF196" s="250">
        <v>480.1</v>
      </c>
      <c r="BG196" s="250">
        <v>524.9</v>
      </c>
      <c r="BH196" s="250">
        <v>532.1</v>
      </c>
      <c r="BI196" s="250">
        <v>577.9</v>
      </c>
      <c r="BJ196" s="250">
        <v>641.6</v>
      </c>
      <c r="BK196" s="250">
        <v>746</v>
      </c>
      <c r="BL196" s="250">
        <v>664</v>
      </c>
      <c r="BM196" s="250">
        <v>785.5</v>
      </c>
      <c r="BN196" s="250">
        <v>975.1</v>
      </c>
      <c r="BO196" s="250">
        <v>1098.5999999999999</v>
      </c>
      <c r="BP196" s="250">
        <v>1037.3</v>
      </c>
      <c r="BQ196" s="250">
        <v>1206</v>
      </c>
      <c r="BR196" s="250">
        <v>1384.4</v>
      </c>
      <c r="BS196" s="250">
        <v>1556.4</v>
      </c>
      <c r="BT196" s="250">
        <v>1376.1</v>
      </c>
      <c r="BU196" s="250">
        <v>1816.9</v>
      </c>
      <c r="BV196" s="250">
        <v>2114</v>
      </c>
      <c r="BW196" s="250">
        <v>2446.8000000000002</v>
      </c>
      <c r="BX196" s="250">
        <v>2601</v>
      </c>
      <c r="BY196" s="250">
        <v>3152</v>
      </c>
      <c r="BZ196" s="250">
        <v>3667.1</v>
      </c>
      <c r="CA196" s="250">
        <v>4343</v>
      </c>
      <c r="CB196" s="250">
        <v>4175.3</v>
      </c>
      <c r="CC196" s="250">
        <v>4426.1000000000004</v>
      </c>
      <c r="CD196" s="250">
        <v>4552.3999999999996</v>
      </c>
      <c r="CE196" s="250">
        <v>5302.1</v>
      </c>
      <c r="CF196" s="250">
        <v>5639.1</v>
      </c>
      <c r="CG196" s="250">
        <v>6517.4</v>
      </c>
      <c r="CH196" s="250">
        <v>7565.2</v>
      </c>
      <c r="CI196" s="250">
        <v>8668.2000000000007</v>
      </c>
      <c r="CJ196" s="250">
        <v>8094.5</v>
      </c>
      <c r="CK196" s="250">
        <v>11214.3</v>
      </c>
      <c r="CL196" s="250">
        <v>14506</v>
      </c>
      <c r="CM196" s="250">
        <v>15942.1</v>
      </c>
      <c r="CN196" s="250">
        <v>14717.7</v>
      </c>
      <c r="CO196" s="250">
        <v>17529.400000000001</v>
      </c>
      <c r="CP196" s="250">
        <v>20879.8</v>
      </c>
      <c r="CQ196" s="250">
        <v>24244.2</v>
      </c>
      <c r="CR196" s="250">
        <v>25319</v>
      </c>
      <c r="CS196" s="307">
        <v>30198.332253075154</v>
      </c>
      <c r="CT196" s="307">
        <v>33764.244783641545</v>
      </c>
      <c r="CU196" s="307">
        <v>36409.161965613865</v>
      </c>
      <c r="CV196" s="307">
        <v>32248.557898686802</v>
      </c>
      <c r="CW196" s="307">
        <v>36726.569340486909</v>
      </c>
      <c r="CX196" s="307">
        <v>42017.464492964755</v>
      </c>
      <c r="CY196" s="307">
        <v>44627.238416371685</v>
      </c>
      <c r="CZ196" s="307">
        <v>36895.571891908919</v>
      </c>
      <c r="DA196" s="307">
        <v>45725.607158563507</v>
      </c>
      <c r="DB196" s="307">
        <v>52379.698895353038</v>
      </c>
      <c r="DC196" s="307">
        <v>54543.387607546087</v>
      </c>
      <c r="DD196" s="307">
        <v>41917.462153669367</v>
      </c>
      <c r="DE196" s="307">
        <v>56249.4584802846</v>
      </c>
      <c r="DF196" s="307">
        <v>64539.820368010682</v>
      </c>
      <c r="DG196" s="307">
        <v>63191.011254039789</v>
      </c>
      <c r="DH196" s="307">
        <v>47683.161167834849</v>
      </c>
      <c r="DI196" s="307">
        <v>65843.857079910973</v>
      </c>
      <c r="DJ196" s="307">
        <v>75242.741547256446</v>
      </c>
      <c r="DK196" s="307">
        <v>75886.664085364449</v>
      </c>
      <c r="DL196" s="307">
        <v>30219.81545270226</v>
      </c>
      <c r="DM196" s="307">
        <v>34085.952917466515</v>
      </c>
      <c r="DN196" s="307">
        <v>36557.398012569429</v>
      </c>
      <c r="DO196" s="307">
        <v>37922.131284267067</v>
      </c>
    </row>
    <row r="197" spans="1:119" s="977" customFormat="1">
      <c r="B197" s="1333"/>
      <c r="C197" s="1245" t="s">
        <v>94</v>
      </c>
      <c r="D197" s="939"/>
      <c r="E197" s="939"/>
      <c r="F197" s="940">
        <v>38.5</v>
      </c>
      <c r="G197" s="940">
        <v>0.61962025316455671</v>
      </c>
      <c r="H197" s="940">
        <v>0.49511527940601829</v>
      </c>
      <c r="I197" s="940">
        <v>0.82331416623105058</v>
      </c>
      <c r="J197" s="940">
        <v>0.8804472477064218</v>
      </c>
      <c r="K197" s="940">
        <v>0.36202164964171391</v>
      </c>
      <c r="L197" s="940">
        <v>0.39788436782895809</v>
      </c>
      <c r="M197" s="940">
        <v>0.41063420884048685</v>
      </c>
      <c r="N197" s="940">
        <v>0.47141802906448693</v>
      </c>
      <c r="O197" s="940">
        <v>0.49568874057213397</v>
      </c>
      <c r="P197" s="940">
        <v>0.77501354174727233</v>
      </c>
      <c r="Q197" s="940">
        <v>0.34096969432758617</v>
      </c>
      <c r="R197" s="940">
        <v>0.5382560590380312</v>
      </c>
      <c r="S197" s="940">
        <v>0.75262681446570778</v>
      </c>
      <c r="T197" s="940">
        <v>0.5549823240595777</v>
      </c>
      <c r="U197" s="1677">
        <v>0.62451792726651889</v>
      </c>
      <c r="V197" s="1677">
        <v>0.23811691604124197</v>
      </c>
      <c r="W197" s="1677">
        <v>0.21799558174871936</v>
      </c>
      <c r="X197" s="1677">
        <v>0.19179417850758762</v>
      </c>
      <c r="Y197" s="1677">
        <v>0.17157617212781284</v>
      </c>
      <c r="Z197" s="1677">
        <v>-0.38562780602737801</v>
      </c>
      <c r="AA197" s="403"/>
      <c r="AB197" s="985"/>
      <c r="AC197" s="985"/>
      <c r="AD197" s="985"/>
      <c r="AE197" s="985"/>
      <c r="AF197" s="985"/>
      <c r="AG197" s="985"/>
      <c r="AH197" s="985"/>
      <c r="AI197" s="985"/>
      <c r="AJ197" s="940" t="s">
        <v>1045</v>
      </c>
      <c r="AK197" s="940" t="s">
        <v>1045</v>
      </c>
      <c r="AL197" s="940" t="s">
        <v>1045</v>
      </c>
      <c r="AM197" s="940" t="s">
        <v>1045</v>
      </c>
      <c r="AN197" s="940">
        <v>0.96616541353383445</v>
      </c>
      <c r="AO197" s="940">
        <v>1.1548387096774193</v>
      </c>
      <c r="AP197" s="940">
        <v>0.86926605504587151</v>
      </c>
      <c r="AQ197" s="940">
        <v>-2.6408450704225372E-2</v>
      </c>
      <c r="AR197" s="940">
        <v>1.7208413001912115E-2</v>
      </c>
      <c r="AS197" s="940">
        <v>0.19161676646706582</v>
      </c>
      <c r="AT197" s="940">
        <v>0.39877300613496924</v>
      </c>
      <c r="AU197" s="940">
        <v>1.4556962025316458</v>
      </c>
      <c r="AV197" s="940">
        <v>1.3270676691729322</v>
      </c>
      <c r="AW197" s="940">
        <v>0.85678391959799027</v>
      </c>
      <c r="AX197" s="940">
        <v>0.66578947368421049</v>
      </c>
      <c r="AY197" s="940">
        <v>0.73858615611192913</v>
      </c>
      <c r="AZ197" s="940">
        <v>0.98061389337641347</v>
      </c>
      <c r="BA197" s="940">
        <v>1.0013531799729365</v>
      </c>
      <c r="BB197" s="940">
        <v>0.94049499736703512</v>
      </c>
      <c r="BC197" s="940">
        <v>0.70393900889453631</v>
      </c>
      <c r="BD197" s="940">
        <v>0.5093800978792824</v>
      </c>
      <c r="BE197" s="940">
        <v>0.3914807302231238</v>
      </c>
      <c r="BF197" s="940">
        <v>0.30284938941655359</v>
      </c>
      <c r="BG197" s="940">
        <v>0.304747700720855</v>
      </c>
      <c r="BH197" s="940">
        <v>0.43771953526074037</v>
      </c>
      <c r="BI197" s="940">
        <v>0.4040330417881437</v>
      </c>
      <c r="BJ197" s="940">
        <v>0.33638825244740667</v>
      </c>
      <c r="BK197" s="940">
        <v>0.42122309011240233</v>
      </c>
      <c r="BL197" s="940">
        <v>0.24788573576395412</v>
      </c>
      <c r="BM197" s="940">
        <v>0.35923170098632995</v>
      </c>
      <c r="BN197" s="940">
        <v>0.51979426433915221</v>
      </c>
      <c r="BO197" s="940">
        <v>0.47265415549597845</v>
      </c>
      <c r="BP197" s="940">
        <v>0.5621987951807228</v>
      </c>
      <c r="BQ197" s="940">
        <v>0.53532781667727569</v>
      </c>
      <c r="BR197" s="940">
        <v>0.41975182032612035</v>
      </c>
      <c r="BS197" s="940">
        <v>0.4167121791370838</v>
      </c>
      <c r="BT197" s="940">
        <v>0.32661717921527034</v>
      </c>
      <c r="BU197" s="940">
        <v>0.50655058043117762</v>
      </c>
      <c r="BV197" s="940">
        <v>0.52701531349320985</v>
      </c>
      <c r="BW197" s="940">
        <v>0.57208943716268323</v>
      </c>
      <c r="BX197" s="940">
        <v>0.89012426422498381</v>
      </c>
      <c r="BY197" s="940">
        <v>0.73482305025042649</v>
      </c>
      <c r="BZ197" s="940">
        <v>0.73467360454115416</v>
      </c>
      <c r="CA197" s="940">
        <v>0.77497139120483882</v>
      </c>
      <c r="CB197" s="940">
        <v>0.60526720492118424</v>
      </c>
      <c r="CC197" s="940">
        <v>0.4042195431472082</v>
      </c>
      <c r="CD197" s="940">
        <v>0.24141692345450072</v>
      </c>
      <c r="CE197" s="940">
        <v>0.22083813032466049</v>
      </c>
      <c r="CF197" s="940">
        <v>0.3505855866644314</v>
      </c>
      <c r="CG197" s="940">
        <v>0.47249271367569623</v>
      </c>
      <c r="CH197" s="940">
        <v>0.6618047623231702</v>
      </c>
      <c r="CI197" s="940">
        <v>0.63486165858810661</v>
      </c>
      <c r="CJ197" s="940">
        <v>0.43542409249702962</v>
      </c>
      <c r="CK197" s="940">
        <v>0.72067081965200841</v>
      </c>
      <c r="CL197" s="940">
        <v>0.91746417807857039</v>
      </c>
      <c r="CM197" s="940">
        <v>0.83914768925497785</v>
      </c>
      <c r="CN197" s="940">
        <v>0.81823460374328261</v>
      </c>
      <c r="CO197" s="940">
        <v>0.5631292189436703</v>
      </c>
      <c r="CP197" s="940">
        <v>0.43939059699434702</v>
      </c>
      <c r="CQ197" s="940">
        <v>0.52076577113429212</v>
      </c>
      <c r="CR197" s="940">
        <v>0.72030955923819606</v>
      </c>
      <c r="CS197" s="940">
        <v>0.72272480821221219</v>
      </c>
      <c r="CT197" s="940">
        <v>0.61707702102709527</v>
      </c>
      <c r="CU197" s="940">
        <v>0.50176792658094982</v>
      </c>
      <c r="CV197" s="940">
        <v>0.27369003114999813</v>
      </c>
      <c r="CW197" s="940">
        <v>0.21617872910008051</v>
      </c>
      <c r="CX197" s="940">
        <v>0.24443667442317007</v>
      </c>
      <c r="CY197" s="940">
        <v>0.22571451818965982</v>
      </c>
      <c r="CZ197" s="940">
        <v>0.14409990077141854</v>
      </c>
      <c r="DA197" s="940">
        <v>0.24502799961106558</v>
      </c>
      <c r="DB197" s="940">
        <v>0.24661731799935938</v>
      </c>
      <c r="DC197" s="940">
        <v>0.22219948047550764</v>
      </c>
      <c r="DD197" s="940">
        <v>0.13611092074877784</v>
      </c>
      <c r="DE197" s="940">
        <v>0.23015224894067221</v>
      </c>
      <c r="DF197" s="940">
        <v>0.23215332903978281</v>
      </c>
      <c r="DG197" s="940">
        <v>0.15854577476403953</v>
      </c>
      <c r="DH197" s="940">
        <v>0.13754885715715415</v>
      </c>
      <c r="DI197" s="940">
        <v>0.17056872828365455</v>
      </c>
      <c r="DJ197" s="940">
        <v>0.16583438128920935</v>
      </c>
      <c r="DK197" s="940">
        <v>0.20090915747946703</v>
      </c>
      <c r="DL197" s="940">
        <v>-0.36623716396790951</v>
      </c>
      <c r="DM197" s="940">
        <v>-0.48232144304519831</v>
      </c>
      <c r="DN197" s="940">
        <v>-0.51414053687013195</v>
      </c>
      <c r="DO197" s="940">
        <v>-0.50027937396735889</v>
      </c>
    </row>
    <row r="198" spans="1:119" s="977" customFormat="1">
      <c r="B198" s="1333"/>
      <c r="C198" s="1292"/>
      <c r="D198" s="1079"/>
      <c r="E198" s="1079"/>
      <c r="F198" s="994"/>
      <c r="G198" s="994"/>
      <c r="H198" s="994"/>
      <c r="I198" s="994"/>
      <c r="J198" s="994"/>
      <c r="K198" s="994"/>
      <c r="L198" s="994"/>
      <c r="M198" s="994"/>
      <c r="N198" s="994"/>
      <c r="O198" s="994"/>
      <c r="P198" s="994"/>
      <c r="Q198" s="994"/>
      <c r="R198" s="994"/>
      <c r="S198" s="994"/>
      <c r="T198" s="994"/>
      <c r="U198" s="1679"/>
      <c r="V198" s="1679"/>
      <c r="W198" s="1679"/>
      <c r="X198" s="1679"/>
      <c r="Y198" s="1679"/>
      <c r="Z198" s="1679"/>
      <c r="AA198" s="403"/>
      <c r="AB198" s="985"/>
      <c r="AC198" s="985"/>
      <c r="AD198" s="985"/>
      <c r="AE198" s="985"/>
      <c r="AF198" s="985"/>
      <c r="AG198" s="985"/>
      <c r="AH198" s="985"/>
      <c r="AI198" s="985"/>
      <c r="AJ198" s="994"/>
      <c r="AK198" s="994"/>
      <c r="AL198" s="994"/>
      <c r="AM198" s="994"/>
      <c r="AN198" s="994"/>
      <c r="AO198" s="994"/>
      <c r="AP198" s="994"/>
      <c r="AQ198" s="994"/>
      <c r="AR198" s="994"/>
      <c r="AS198" s="994"/>
      <c r="AT198" s="994"/>
      <c r="AU198" s="994"/>
      <c r="AV198" s="994"/>
      <c r="AW198" s="994"/>
      <c r="AX198" s="994"/>
      <c r="AY198" s="994"/>
      <c r="AZ198" s="994"/>
      <c r="BA198" s="994"/>
      <c r="BB198" s="994"/>
      <c r="BC198" s="994"/>
      <c r="BD198" s="994"/>
      <c r="BE198" s="994"/>
      <c r="BF198" s="994"/>
      <c r="BG198" s="994"/>
      <c r="BH198" s="994"/>
      <c r="BI198" s="994"/>
      <c r="BJ198" s="994"/>
      <c r="BK198" s="994"/>
      <c r="BL198" s="994"/>
      <c r="BM198" s="994"/>
      <c r="BN198" s="994"/>
      <c r="BO198" s="994"/>
      <c r="BP198" s="994"/>
      <c r="BQ198" s="994"/>
      <c r="BR198" s="994"/>
      <c r="BS198" s="994"/>
      <c r="BT198" s="994"/>
      <c r="BU198" s="994"/>
      <c r="BV198" s="994"/>
      <c r="BW198" s="994"/>
      <c r="BX198" s="994"/>
      <c r="BY198" s="994"/>
      <c r="BZ198" s="994"/>
      <c r="CA198" s="994"/>
      <c r="CB198" s="994"/>
      <c r="CC198" s="994"/>
      <c r="CD198" s="994"/>
      <c r="CE198" s="994"/>
      <c r="CF198" s="994"/>
      <c r="CG198" s="994"/>
      <c r="CH198" s="994"/>
      <c r="CI198" s="994"/>
      <c r="CJ198" s="994"/>
      <c r="CK198" s="994"/>
      <c r="CL198" s="994"/>
      <c r="CM198" s="994"/>
      <c r="CN198" s="994"/>
      <c r="CO198" s="994"/>
      <c r="CP198" s="994"/>
      <c r="CQ198" s="994"/>
      <c r="CR198" s="994"/>
      <c r="CS198" s="994"/>
      <c r="CT198" s="994"/>
      <c r="CU198" s="994"/>
      <c r="CV198" s="994"/>
      <c r="CW198" s="994"/>
      <c r="CX198" s="994"/>
      <c r="CY198" s="994"/>
      <c r="CZ198" s="994"/>
      <c r="DA198" s="994"/>
      <c r="DB198" s="994"/>
      <c r="DC198" s="994"/>
      <c r="DD198" s="994"/>
      <c r="DE198" s="994"/>
      <c r="DF198" s="994"/>
      <c r="DG198" s="994"/>
      <c r="DH198" s="994"/>
      <c r="DI198" s="994"/>
      <c r="DJ198" s="994"/>
      <c r="DK198" s="994"/>
      <c r="DL198" s="994"/>
      <c r="DM198" s="994"/>
      <c r="DN198" s="994"/>
      <c r="DO198" s="994"/>
    </row>
    <row r="199" spans="1:119" s="980" customFormat="1" ht="12" customHeight="1">
      <c r="B199" s="1333"/>
      <c r="C199" s="1293" t="s">
        <v>691</v>
      </c>
      <c r="D199" s="1234"/>
      <c r="E199" s="1234"/>
      <c r="F199" s="232" t="s">
        <v>105</v>
      </c>
      <c r="G199" s="232" t="s">
        <v>105</v>
      </c>
      <c r="H199" s="232" t="s">
        <v>105</v>
      </c>
      <c r="I199" s="232" t="s">
        <v>105</v>
      </c>
      <c r="J199" s="232" t="s">
        <v>105</v>
      </c>
      <c r="K199" s="232" t="s">
        <v>105</v>
      </c>
      <c r="L199" s="975" t="s">
        <v>1045</v>
      </c>
      <c r="M199" s="975" t="s">
        <v>1045</v>
      </c>
      <c r="N199" s="975" t="s">
        <v>105</v>
      </c>
      <c r="O199" s="975" t="s">
        <v>105</v>
      </c>
      <c r="P199" s="975" t="s">
        <v>105</v>
      </c>
      <c r="Q199" s="975" t="s">
        <v>105</v>
      </c>
      <c r="R199" s="975">
        <v>0.58635026394473932</v>
      </c>
      <c r="S199" s="975">
        <v>0.6442261331105219</v>
      </c>
      <c r="T199" s="975">
        <v>0.65569837591798708</v>
      </c>
      <c r="U199" s="1678">
        <v>0.57905114516072287</v>
      </c>
      <c r="V199" s="1678">
        <v>0.56329324580806373</v>
      </c>
      <c r="W199" s="1678">
        <v>0.5519394931928141</v>
      </c>
      <c r="X199" s="1678">
        <v>0.54177121152187147</v>
      </c>
      <c r="Y199" s="1678">
        <v>0.5407661794600167</v>
      </c>
      <c r="Z199" s="1678">
        <v>0.74092960411064435</v>
      </c>
      <c r="AA199" s="403"/>
      <c r="AB199" s="449"/>
      <c r="AC199" s="449"/>
      <c r="AD199" s="449"/>
      <c r="AE199" s="449"/>
      <c r="AF199" s="449"/>
      <c r="AG199" s="449"/>
      <c r="AH199" s="449"/>
      <c r="AI199" s="449"/>
      <c r="AJ199" s="975" t="s">
        <v>105</v>
      </c>
      <c r="AK199" s="975" t="s">
        <v>105</v>
      </c>
      <c r="AL199" s="975" t="s">
        <v>105</v>
      </c>
      <c r="AM199" s="975" t="s">
        <v>105</v>
      </c>
      <c r="AN199" s="975" t="s">
        <v>105</v>
      </c>
      <c r="AO199" s="975" t="s">
        <v>105</v>
      </c>
      <c r="AP199" s="975" t="s">
        <v>105</v>
      </c>
      <c r="AQ199" s="975" t="s">
        <v>105</v>
      </c>
      <c r="AR199" s="975" t="s">
        <v>105</v>
      </c>
      <c r="AS199" s="975" t="s">
        <v>105</v>
      </c>
      <c r="AT199" s="975" t="s">
        <v>105</v>
      </c>
      <c r="AU199" s="975" t="s">
        <v>105</v>
      </c>
      <c r="AV199" s="975" t="s">
        <v>105</v>
      </c>
      <c r="AW199" s="975" t="s">
        <v>105</v>
      </c>
      <c r="AX199" s="975" t="s">
        <v>105</v>
      </c>
      <c r="AY199" s="975" t="s">
        <v>105</v>
      </c>
      <c r="AZ199" s="975" t="s">
        <v>105</v>
      </c>
      <c r="BA199" s="975" t="s">
        <v>105</v>
      </c>
      <c r="BB199" s="975" t="s">
        <v>105</v>
      </c>
      <c r="BC199" s="975" t="s">
        <v>105</v>
      </c>
      <c r="BD199" s="975" t="s">
        <v>105</v>
      </c>
      <c r="BE199" s="975" t="s">
        <v>105</v>
      </c>
      <c r="BF199" s="975" t="s">
        <v>105</v>
      </c>
      <c r="BG199" s="975" t="s">
        <v>105</v>
      </c>
      <c r="BH199" s="975" t="s">
        <v>105</v>
      </c>
      <c r="BI199" s="975" t="s">
        <v>105</v>
      </c>
      <c r="BJ199" s="975" t="s">
        <v>105</v>
      </c>
      <c r="BK199" s="975" t="s">
        <v>105</v>
      </c>
      <c r="BL199" s="975" t="s">
        <v>105</v>
      </c>
      <c r="BM199" s="975" t="s">
        <v>105</v>
      </c>
      <c r="BN199" s="975" t="s">
        <v>105</v>
      </c>
      <c r="BO199" s="975" t="s">
        <v>105</v>
      </c>
      <c r="BP199" s="975" t="s">
        <v>105</v>
      </c>
      <c r="BQ199" s="975" t="s">
        <v>105</v>
      </c>
      <c r="BR199" s="975" t="s">
        <v>105</v>
      </c>
      <c r="BS199" s="975" t="s">
        <v>105</v>
      </c>
      <c r="BT199" s="975" t="s">
        <v>105</v>
      </c>
      <c r="BU199" s="975" t="s">
        <v>105</v>
      </c>
      <c r="BV199" s="975" t="s">
        <v>105</v>
      </c>
      <c r="BW199" s="975" t="s">
        <v>105</v>
      </c>
      <c r="BX199" s="975" t="s">
        <v>105</v>
      </c>
      <c r="BY199" s="975" t="s">
        <v>105</v>
      </c>
      <c r="BZ199" s="975" t="s">
        <v>105</v>
      </c>
      <c r="CA199" s="975" t="s">
        <v>105</v>
      </c>
      <c r="CB199" s="975" t="s">
        <v>105</v>
      </c>
      <c r="CC199" s="975">
        <v>0.57088377557196823</v>
      </c>
      <c r="CD199" s="975">
        <v>0.59489917558214478</v>
      </c>
      <c r="CE199" s="975">
        <v>0.60651812185907628</v>
      </c>
      <c r="CF199" s="975">
        <v>0.60536743778626767</v>
      </c>
      <c r="CG199" s="975">
        <v>0.59426132983152435</v>
      </c>
      <c r="CH199" s="975">
        <v>0.57411293283429876</v>
      </c>
      <c r="CI199" s="975">
        <v>0.57753522990014405</v>
      </c>
      <c r="CJ199" s="975">
        <v>0.58382954526285435</v>
      </c>
      <c r="CK199" s="975">
        <v>0.66225014771696178</v>
      </c>
      <c r="CL199" s="975">
        <v>0.64936752767990702</v>
      </c>
      <c r="CM199" s="975">
        <v>0.65764888827276935</v>
      </c>
      <c r="CN199" s="975">
        <v>0.66060136052250329</v>
      </c>
      <c r="CO199" s="975">
        <v>0.67085596828659522</v>
      </c>
      <c r="CP199" s="975">
        <v>0.65934409072212907</v>
      </c>
      <c r="CQ199" s="975">
        <v>0.63723562324534933</v>
      </c>
      <c r="CR199" s="975">
        <v>0.56806049822064053</v>
      </c>
      <c r="CS199" s="975">
        <v>0.59321744024840795</v>
      </c>
      <c r="CT199" s="975">
        <v>0.57670578853717824</v>
      </c>
      <c r="CU199" s="975">
        <v>0.57725261948701911</v>
      </c>
      <c r="CV199" s="975">
        <v>0.57130237162080733</v>
      </c>
      <c r="CW199" s="975">
        <v>0.57028337138353025</v>
      </c>
      <c r="CX199" s="975">
        <v>0.55355382841146739</v>
      </c>
      <c r="CY199" s="975">
        <v>0.56073492573394101</v>
      </c>
      <c r="CZ199" s="975">
        <v>0.57684606213975276</v>
      </c>
      <c r="DA199" s="975">
        <v>0.55229282776984923</v>
      </c>
      <c r="DB199" s="975">
        <v>0.53659370087022362</v>
      </c>
      <c r="DC199" s="975">
        <v>0.54831294589392776</v>
      </c>
      <c r="DD199" s="975">
        <v>0.5772228101132878</v>
      </c>
      <c r="DE199" s="975">
        <v>0.53152969570005659</v>
      </c>
      <c r="DF199" s="975">
        <v>0.51858764905470922</v>
      </c>
      <c r="DG199" s="975">
        <v>0.54822234808745707</v>
      </c>
      <c r="DH199" s="975">
        <v>0.5827519406574736</v>
      </c>
      <c r="DI199" s="975">
        <v>0.53077977464310577</v>
      </c>
      <c r="DJ199" s="975">
        <v>0.52035531693530368</v>
      </c>
      <c r="DK199" s="975">
        <v>0.54031968928291751</v>
      </c>
      <c r="DL199" s="975">
        <v>0.72376022789425309</v>
      </c>
      <c r="DM199" s="975">
        <v>0.73686013733962308</v>
      </c>
      <c r="DN199" s="975">
        <v>0.74559661807802002</v>
      </c>
      <c r="DO199" s="975">
        <v>0.75285046295382463</v>
      </c>
    </row>
    <row r="200" spans="1:119" s="980" customFormat="1" ht="12" customHeight="1">
      <c r="B200" s="1333"/>
      <c r="C200" s="1293" t="s">
        <v>692</v>
      </c>
      <c r="D200" s="1234"/>
      <c r="E200" s="1234"/>
      <c r="F200" s="232" t="s">
        <v>105</v>
      </c>
      <c r="G200" s="232" t="s">
        <v>105</v>
      </c>
      <c r="H200" s="232" t="s">
        <v>105</v>
      </c>
      <c r="I200" s="232" t="s">
        <v>105</v>
      </c>
      <c r="J200" s="232" t="s">
        <v>105</v>
      </c>
      <c r="K200" s="232" t="s">
        <v>105</v>
      </c>
      <c r="L200" s="975" t="s">
        <v>1045</v>
      </c>
      <c r="M200" s="975" t="s">
        <v>1045</v>
      </c>
      <c r="N200" s="975" t="s">
        <v>105</v>
      </c>
      <c r="O200" s="975" t="s">
        <v>105</v>
      </c>
      <c r="P200" s="975" t="s">
        <v>105</v>
      </c>
      <c r="Q200" s="975" t="s">
        <v>105</v>
      </c>
      <c r="R200" s="975">
        <v>0.41364959583053534</v>
      </c>
      <c r="S200" s="975">
        <v>0.35578052329641763</v>
      </c>
      <c r="T200" s="975">
        <v>0.34430035099115075</v>
      </c>
      <c r="U200" s="1678">
        <v>0.42094885483927702</v>
      </c>
      <c r="V200" s="1678">
        <v>0.43670675419193616</v>
      </c>
      <c r="W200" s="1678">
        <v>0.4480605068071859</v>
      </c>
      <c r="X200" s="1678">
        <v>0.4582287884781287</v>
      </c>
      <c r="Y200" s="1678">
        <v>0.4592338205399833</v>
      </c>
      <c r="Z200" s="1678">
        <v>0.2590703958893556</v>
      </c>
      <c r="AA200" s="403"/>
      <c r="AB200" s="449"/>
      <c r="AC200" s="449"/>
      <c r="AD200" s="449"/>
      <c r="AE200" s="449"/>
      <c r="AF200" s="449"/>
      <c r="AG200" s="449"/>
      <c r="AH200" s="449"/>
      <c r="AI200" s="449"/>
      <c r="AJ200" s="975" t="s">
        <v>105</v>
      </c>
      <c r="AK200" s="975" t="s">
        <v>105</v>
      </c>
      <c r="AL200" s="975" t="s">
        <v>105</v>
      </c>
      <c r="AM200" s="975" t="s">
        <v>105</v>
      </c>
      <c r="AN200" s="975" t="s">
        <v>105</v>
      </c>
      <c r="AO200" s="975" t="s">
        <v>105</v>
      </c>
      <c r="AP200" s="975" t="s">
        <v>105</v>
      </c>
      <c r="AQ200" s="975" t="s">
        <v>105</v>
      </c>
      <c r="AR200" s="975" t="s">
        <v>105</v>
      </c>
      <c r="AS200" s="975" t="s">
        <v>105</v>
      </c>
      <c r="AT200" s="975" t="s">
        <v>105</v>
      </c>
      <c r="AU200" s="975" t="s">
        <v>105</v>
      </c>
      <c r="AV200" s="975" t="s">
        <v>105</v>
      </c>
      <c r="AW200" s="975" t="s">
        <v>105</v>
      </c>
      <c r="AX200" s="975" t="s">
        <v>105</v>
      </c>
      <c r="AY200" s="975" t="s">
        <v>105</v>
      </c>
      <c r="AZ200" s="975" t="s">
        <v>105</v>
      </c>
      <c r="BA200" s="975" t="s">
        <v>105</v>
      </c>
      <c r="BB200" s="975" t="s">
        <v>105</v>
      </c>
      <c r="BC200" s="975" t="s">
        <v>105</v>
      </c>
      <c r="BD200" s="975" t="s">
        <v>105</v>
      </c>
      <c r="BE200" s="975" t="s">
        <v>105</v>
      </c>
      <c r="BF200" s="975" t="s">
        <v>105</v>
      </c>
      <c r="BG200" s="975" t="s">
        <v>105</v>
      </c>
      <c r="BH200" s="975" t="s">
        <v>105</v>
      </c>
      <c r="BI200" s="975" t="s">
        <v>105</v>
      </c>
      <c r="BJ200" s="975" t="s">
        <v>105</v>
      </c>
      <c r="BK200" s="975" t="s">
        <v>105</v>
      </c>
      <c r="BL200" s="975" t="s">
        <v>105</v>
      </c>
      <c r="BM200" s="975" t="s">
        <v>105</v>
      </c>
      <c r="BN200" s="975" t="s">
        <v>105</v>
      </c>
      <c r="BO200" s="975" t="s">
        <v>105</v>
      </c>
      <c r="BP200" s="975" t="s">
        <v>105</v>
      </c>
      <c r="BQ200" s="975" t="s">
        <v>105</v>
      </c>
      <c r="BR200" s="975" t="s">
        <v>105</v>
      </c>
      <c r="BS200" s="975" t="s">
        <v>105</v>
      </c>
      <c r="BT200" s="975" t="s">
        <v>105</v>
      </c>
      <c r="BU200" s="975" t="s">
        <v>105</v>
      </c>
      <c r="BV200" s="975" t="s">
        <v>105</v>
      </c>
      <c r="BW200" s="975" t="s">
        <v>105</v>
      </c>
      <c r="BX200" s="975" t="s">
        <v>105</v>
      </c>
      <c r="BY200" s="975" t="s">
        <v>105</v>
      </c>
      <c r="BZ200" s="975" t="s">
        <v>105</v>
      </c>
      <c r="CA200" s="975" t="s">
        <v>105</v>
      </c>
      <c r="CB200" s="975" t="s">
        <v>105</v>
      </c>
      <c r="CC200" s="975">
        <v>0.42911499297805156</v>
      </c>
      <c r="CD200" s="975">
        <v>0.40510222612523611</v>
      </c>
      <c r="CE200" s="975">
        <v>0.39348274492487484</v>
      </c>
      <c r="CF200" s="975">
        <v>0.39463304557063555</v>
      </c>
      <c r="CG200" s="975">
        <v>0.40573859313845961</v>
      </c>
      <c r="CH200" s="975">
        <v>0.42588717992939007</v>
      </c>
      <c r="CI200" s="975">
        <v>0.42246391436084307</v>
      </c>
      <c r="CJ200" s="975">
        <v>0.41617114329135046</v>
      </c>
      <c r="CK200" s="975">
        <v>0.3377851449675478</v>
      </c>
      <c r="CL200" s="975">
        <v>0.35063157602260819</v>
      </c>
      <c r="CM200" s="975">
        <v>0.34234809809960637</v>
      </c>
      <c r="CN200" s="975">
        <v>0.33936889573075668</v>
      </c>
      <c r="CO200" s="975">
        <v>0.32911466744971368</v>
      </c>
      <c r="CP200" s="975">
        <v>0.34068175113004262</v>
      </c>
      <c r="CQ200" s="975">
        <v>0.36278033345754529</v>
      </c>
      <c r="CR200" s="975">
        <v>0.43193950177935941</v>
      </c>
      <c r="CS200" s="975">
        <v>0.40678255975159205</v>
      </c>
      <c r="CT200" s="975">
        <v>0.42329421146282187</v>
      </c>
      <c r="CU200" s="975">
        <v>0.42274738051298094</v>
      </c>
      <c r="CV200" s="975">
        <v>0.42869762837919273</v>
      </c>
      <c r="CW200" s="975">
        <v>0.42971662861646964</v>
      </c>
      <c r="CX200" s="975">
        <v>0.44644617158853278</v>
      </c>
      <c r="CY200" s="975">
        <v>0.43926507426605893</v>
      </c>
      <c r="CZ200" s="975">
        <v>0.42315393786024735</v>
      </c>
      <c r="DA200" s="975">
        <v>0.44770717223015077</v>
      </c>
      <c r="DB200" s="975">
        <v>0.46340629912977632</v>
      </c>
      <c r="DC200" s="975">
        <v>0.45168705410607241</v>
      </c>
      <c r="DD200" s="975">
        <v>0.42277718988671226</v>
      </c>
      <c r="DE200" s="975">
        <v>0.46847030429994346</v>
      </c>
      <c r="DF200" s="975">
        <v>0.48141235094529089</v>
      </c>
      <c r="DG200" s="975">
        <v>0.45177765191254299</v>
      </c>
      <c r="DH200" s="975">
        <v>0.41724805934252646</v>
      </c>
      <c r="DI200" s="975">
        <v>0.46922022535689423</v>
      </c>
      <c r="DJ200" s="975">
        <v>0.47964468306469638</v>
      </c>
      <c r="DK200" s="975">
        <v>0.45968031071708243</v>
      </c>
      <c r="DL200" s="975">
        <v>0.27623977210574691</v>
      </c>
      <c r="DM200" s="975">
        <v>0.26313986266037681</v>
      </c>
      <c r="DN200" s="975">
        <v>0.25440338192198014</v>
      </c>
      <c r="DO200" s="975">
        <v>0.24714953704617543</v>
      </c>
    </row>
    <row r="201" spans="1:119" s="403" customFormat="1">
      <c r="B201" s="1331"/>
      <c r="C201" s="1250"/>
      <c r="D201" s="445"/>
      <c r="E201" s="445"/>
      <c r="F201" s="446"/>
      <c r="G201" s="446"/>
      <c r="H201" s="446"/>
      <c r="I201" s="446"/>
      <c r="J201" s="446"/>
      <c r="K201" s="446"/>
      <c r="L201" s="446"/>
      <c r="M201" s="446"/>
      <c r="N201" s="446"/>
      <c r="O201" s="446"/>
      <c r="P201" s="446"/>
      <c r="Q201" s="446"/>
      <c r="R201" s="446"/>
      <c r="S201" s="446"/>
      <c r="T201" s="446"/>
      <c r="U201" s="1680"/>
      <c r="V201" s="1680"/>
      <c r="W201" s="1680"/>
      <c r="X201" s="1680"/>
      <c r="Y201" s="1680"/>
      <c r="Z201" s="1680"/>
      <c r="AA201" s="1265"/>
      <c r="AB201" s="446"/>
      <c r="AC201" s="446"/>
      <c r="AD201" s="446"/>
      <c r="AE201" s="446"/>
      <c r="AF201" s="446"/>
      <c r="AG201" s="446"/>
      <c r="AH201" s="446"/>
      <c r="AI201" s="446"/>
      <c r="AJ201" s="446"/>
      <c r="AK201" s="446"/>
      <c r="AL201" s="446"/>
      <c r="AM201" s="446"/>
      <c r="AN201" s="446"/>
      <c r="AO201" s="446"/>
      <c r="AP201" s="446"/>
      <c r="AQ201" s="446"/>
      <c r="AR201" s="446"/>
      <c r="AS201" s="446"/>
      <c r="AT201" s="446"/>
      <c r="AU201" s="446"/>
      <c r="AV201" s="446"/>
      <c r="AW201" s="446"/>
      <c r="AX201" s="446"/>
      <c r="AY201" s="446"/>
      <c r="AZ201" s="446"/>
      <c r="BA201" s="446"/>
      <c r="BB201" s="446"/>
      <c r="BC201" s="446"/>
      <c r="BD201" s="446"/>
      <c r="BE201" s="446"/>
      <c r="BF201" s="446"/>
      <c r="BG201" s="446"/>
      <c r="BH201" s="446"/>
      <c r="BI201" s="446"/>
      <c r="BJ201" s="446"/>
      <c r="BK201" s="446"/>
      <c r="BL201" s="446"/>
      <c r="BM201" s="446"/>
      <c r="BN201" s="446"/>
      <c r="BO201" s="446"/>
      <c r="BP201" s="446"/>
      <c r="BQ201" s="446"/>
      <c r="BR201" s="446"/>
      <c r="BS201" s="446"/>
      <c r="BT201" s="446"/>
      <c r="BU201" s="446"/>
      <c r="BV201" s="446"/>
      <c r="BW201" s="446"/>
      <c r="BX201" s="446"/>
      <c r="BY201" s="446"/>
      <c r="BZ201" s="446"/>
      <c r="CA201" s="446"/>
      <c r="CB201" s="446"/>
      <c r="CC201" s="446"/>
      <c r="CD201" s="446"/>
      <c r="CE201" s="446"/>
      <c r="CF201" s="446"/>
      <c r="CG201" s="449"/>
      <c r="CH201" s="449"/>
      <c r="CI201" s="449"/>
      <c r="CJ201" s="449"/>
      <c r="CK201" s="449"/>
      <c r="CL201" s="449"/>
      <c r="CM201" s="449"/>
      <c r="CN201" s="449"/>
      <c r="CO201" s="449"/>
      <c r="CP201" s="449"/>
      <c r="CQ201" s="449"/>
      <c r="CR201" s="449"/>
      <c r="CS201" s="449"/>
      <c r="CT201" s="449"/>
      <c r="CU201" s="449"/>
      <c r="CV201" s="449"/>
      <c r="CW201" s="449"/>
      <c r="CX201" s="449"/>
      <c r="CY201" s="449"/>
      <c r="CZ201" s="449"/>
      <c r="DA201" s="449"/>
      <c r="DB201" s="449"/>
      <c r="DC201" s="449"/>
      <c r="DD201" s="449"/>
      <c r="DE201" s="449"/>
      <c r="DF201" s="449"/>
      <c r="DG201" s="449"/>
      <c r="DH201" s="449"/>
      <c r="DI201" s="449"/>
      <c r="DJ201" s="449"/>
      <c r="DK201" s="449"/>
      <c r="DL201" s="449"/>
      <c r="DM201" s="449"/>
      <c r="DN201" s="449"/>
      <c r="DO201" s="449"/>
    </row>
    <row r="202" spans="1:119" s="150" customFormat="1">
      <c r="B202" s="1318"/>
      <c r="C202" s="380"/>
      <c r="D202" s="378"/>
      <c r="E202" s="378"/>
      <c r="F202" s="193"/>
      <c r="G202" s="193"/>
      <c r="H202" s="193"/>
      <c r="I202" s="193"/>
      <c r="J202" s="193"/>
      <c r="K202" s="193"/>
      <c r="L202" s="193"/>
      <c r="M202" s="193"/>
      <c r="N202" s="193"/>
      <c r="O202" s="148"/>
      <c r="P202" s="148"/>
      <c r="Q202" s="148"/>
      <c r="R202" s="148"/>
      <c r="S202" s="148"/>
      <c r="T202" s="148"/>
      <c r="U202" s="1642"/>
      <c r="V202" s="1642"/>
      <c r="W202" s="1642"/>
      <c r="X202" s="1642"/>
      <c r="Y202" s="1642"/>
      <c r="Z202" s="1642"/>
      <c r="AB202" s="193"/>
      <c r="AC202" s="193"/>
      <c r="AD202" s="193"/>
      <c r="AE202" s="193"/>
      <c r="AF202" s="193"/>
      <c r="AG202" s="193"/>
      <c r="AH202" s="193"/>
      <c r="AI202" s="193"/>
      <c r="AJ202" s="355"/>
      <c r="AK202" s="355"/>
      <c r="AL202" s="355"/>
      <c r="AM202" s="355"/>
      <c r="AN202" s="355"/>
      <c r="AO202" s="355"/>
      <c r="AP202" s="355"/>
      <c r="AQ202" s="355"/>
      <c r="AR202" s="355"/>
      <c r="AS202" s="355"/>
      <c r="AT202" s="355"/>
      <c r="AU202" s="355"/>
      <c r="AV202" s="355"/>
      <c r="AW202" s="355"/>
      <c r="AX202" s="355"/>
      <c r="AY202" s="355"/>
      <c r="AZ202" s="355"/>
      <c r="BA202" s="355"/>
      <c r="BB202" s="355"/>
      <c r="BC202" s="355"/>
      <c r="BD202" s="355"/>
      <c r="BE202" s="355"/>
      <c r="BF202" s="355"/>
      <c r="BG202" s="355"/>
      <c r="BH202" s="355"/>
      <c r="BI202" s="355"/>
      <c r="BJ202" s="355"/>
      <c r="BK202" s="355"/>
      <c r="BL202" s="355"/>
      <c r="BM202" s="355"/>
      <c r="BN202" s="355"/>
      <c r="BO202" s="355"/>
      <c r="BP202" s="355"/>
      <c r="BQ202" s="355"/>
      <c r="BR202" s="355"/>
      <c r="BS202" s="381"/>
      <c r="CF202" s="148"/>
      <c r="CG202" s="148"/>
      <c r="CH202" s="148"/>
      <c r="CI202" s="148"/>
      <c r="CJ202" s="148"/>
      <c r="CK202" s="148"/>
      <c r="CL202" s="148"/>
      <c r="CM202" s="148"/>
      <c r="CN202" s="148"/>
      <c r="CO202" s="148"/>
      <c r="CP202" s="148"/>
      <c r="CQ202" s="148"/>
      <c r="CR202" s="148"/>
      <c r="CS202" s="148"/>
      <c r="CT202" s="148"/>
      <c r="CU202" s="148"/>
      <c r="CV202" s="148"/>
      <c r="CW202" s="148"/>
      <c r="CX202" s="148"/>
      <c r="CY202" s="148"/>
      <c r="CZ202" s="148"/>
      <c r="DA202" s="148"/>
      <c r="DB202" s="148"/>
      <c r="DC202" s="148"/>
      <c r="DD202" s="148"/>
      <c r="DE202" s="148"/>
      <c r="DF202" s="148"/>
      <c r="DG202" s="148"/>
      <c r="DH202" s="148"/>
      <c r="DI202" s="148"/>
      <c r="DJ202" s="148"/>
      <c r="DK202" s="148"/>
      <c r="DL202" s="148"/>
      <c r="DM202" s="148"/>
      <c r="DN202" s="148"/>
      <c r="DO202" s="148"/>
    </row>
    <row r="203" spans="1:119" s="168" customFormat="1">
      <c r="B203" s="1320"/>
      <c r="C203" s="376" t="s">
        <v>510</v>
      </c>
      <c r="D203" s="162"/>
      <c r="E203" s="163"/>
      <c r="F203" s="164"/>
      <c r="G203" s="164"/>
      <c r="H203" s="164"/>
      <c r="I203" s="164"/>
      <c r="J203" s="164"/>
      <c r="K203" s="164"/>
      <c r="L203" s="164"/>
      <c r="M203" s="164"/>
      <c r="N203" s="164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7"/>
      <c r="AB203" s="164"/>
      <c r="AC203" s="164"/>
      <c r="AD203" s="164"/>
      <c r="AE203" s="164"/>
      <c r="AF203" s="164"/>
      <c r="AG203" s="164"/>
      <c r="AH203" s="164"/>
      <c r="AI203" s="164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  <c r="AZ203" s="165"/>
      <c r="BA203" s="165"/>
      <c r="BB203" s="165"/>
      <c r="BC203" s="165"/>
      <c r="BD203" s="165"/>
      <c r="BE203" s="165"/>
      <c r="BF203" s="165"/>
      <c r="BG203" s="165"/>
      <c r="BH203" s="165"/>
      <c r="BI203" s="165"/>
      <c r="BJ203" s="165"/>
      <c r="BK203" s="165"/>
      <c r="BL203" s="165"/>
      <c r="BM203" s="165"/>
      <c r="BN203" s="165"/>
      <c r="BO203" s="165"/>
      <c r="BP203" s="165"/>
      <c r="BQ203" s="165"/>
      <c r="BR203" s="165"/>
      <c r="BS203" s="165"/>
      <c r="BT203" s="165"/>
      <c r="BU203" s="165"/>
      <c r="BV203" s="165"/>
      <c r="BW203" s="165"/>
      <c r="BX203" s="165"/>
      <c r="BY203" s="165"/>
      <c r="BZ203" s="165"/>
      <c r="CA203" s="165"/>
      <c r="CB203" s="382"/>
      <c r="CC203" s="165"/>
      <c r="CD203" s="165"/>
      <c r="CE203" s="165"/>
      <c r="CF203" s="165"/>
      <c r="CG203" s="165"/>
      <c r="CH203" s="165"/>
      <c r="CI203" s="165"/>
      <c r="CJ203" s="165"/>
      <c r="CK203" s="165"/>
      <c r="CL203" s="165"/>
      <c r="CM203" s="165"/>
      <c r="CN203" s="165"/>
      <c r="CO203" s="165"/>
      <c r="CP203" s="165"/>
      <c r="CQ203" s="165"/>
      <c r="CR203" s="165"/>
      <c r="CS203" s="165"/>
      <c r="CT203" s="165"/>
      <c r="CU203" s="165"/>
      <c r="CV203" s="165"/>
      <c r="CW203" s="165"/>
      <c r="CX203" s="165"/>
      <c r="CY203" s="165"/>
      <c r="CZ203" s="165"/>
      <c r="DA203" s="165"/>
      <c r="DB203" s="165"/>
      <c r="DC203" s="165"/>
      <c r="DD203" s="165"/>
      <c r="DE203" s="165"/>
      <c r="DF203" s="165"/>
      <c r="DG203" s="165"/>
      <c r="DH203" s="165"/>
      <c r="DI203" s="165"/>
      <c r="DJ203" s="165"/>
      <c r="DK203" s="165"/>
      <c r="DL203" s="165"/>
      <c r="DM203" s="165"/>
      <c r="DN203" s="165"/>
      <c r="DO203" s="165"/>
    </row>
    <row r="204" spans="1:119" s="980" customFormat="1" ht="12" customHeight="1" collapsed="1">
      <c r="B204" s="1334"/>
      <c r="C204" s="1216" t="s">
        <v>693</v>
      </c>
      <c r="D204" s="1012"/>
      <c r="E204" s="1012"/>
      <c r="F204" s="984"/>
      <c r="G204" s="984"/>
      <c r="H204" s="984"/>
      <c r="I204" s="984"/>
      <c r="J204" s="984"/>
      <c r="K204" s="984"/>
      <c r="L204" s="984"/>
      <c r="M204" s="1085"/>
      <c r="N204" s="1085"/>
      <c r="O204" s="984"/>
      <c r="P204" s="984"/>
      <c r="Q204" s="984"/>
      <c r="R204" s="984"/>
      <c r="S204" s="984"/>
      <c r="T204" s="984"/>
      <c r="U204" s="1681"/>
      <c r="V204" s="1681"/>
      <c r="W204" s="1681"/>
      <c r="X204" s="1681"/>
      <c r="Y204" s="1681"/>
      <c r="Z204" s="1681"/>
      <c r="AA204" s="403"/>
      <c r="AB204" s="990"/>
      <c r="AC204" s="990"/>
      <c r="AD204" s="990"/>
      <c r="AE204" s="990"/>
      <c r="AF204" s="1086"/>
      <c r="AG204" s="1086"/>
      <c r="AH204" s="1086"/>
      <c r="AI204" s="1086"/>
      <c r="AJ204" s="984"/>
      <c r="AK204" s="984"/>
      <c r="AL204" s="984"/>
      <c r="AM204" s="984"/>
      <c r="AN204" s="984"/>
      <c r="AO204" s="984"/>
      <c r="AP204" s="984"/>
      <c r="AQ204" s="984"/>
      <c r="AR204" s="984"/>
      <c r="AS204" s="984"/>
      <c r="AT204" s="984"/>
      <c r="AU204" s="984"/>
      <c r="AV204" s="984"/>
      <c r="AW204" s="984"/>
      <c r="AX204" s="984"/>
      <c r="AY204" s="984"/>
      <c r="AZ204" s="984"/>
      <c r="BA204" s="984"/>
      <c r="BB204" s="984"/>
      <c r="BC204" s="984"/>
      <c r="BD204" s="984"/>
      <c r="BE204" s="984"/>
      <c r="BF204" s="984"/>
      <c r="BG204" s="984"/>
      <c r="BH204" s="984"/>
      <c r="BI204" s="984"/>
      <c r="BJ204" s="984"/>
      <c r="BK204" s="984"/>
      <c r="BL204" s="984"/>
      <c r="BM204" s="984"/>
      <c r="BN204" s="984"/>
      <c r="BO204" s="984"/>
      <c r="BP204" s="984"/>
      <c r="BQ204" s="984"/>
      <c r="BR204" s="984"/>
      <c r="BS204" s="984"/>
      <c r="BT204" s="984"/>
      <c r="BU204" s="984"/>
      <c r="BV204" s="984"/>
      <c r="BW204" s="984"/>
      <c r="BX204" s="984"/>
      <c r="BY204" s="984"/>
      <c r="BZ204" s="984"/>
      <c r="CA204" s="984"/>
      <c r="CB204" s="1013"/>
      <c r="CC204" s="984"/>
      <c r="CD204" s="984"/>
      <c r="CE204" s="984"/>
      <c r="CF204" s="984"/>
      <c r="CG204" s="984"/>
      <c r="CH204" s="984"/>
      <c r="CI204" s="984"/>
      <c r="CJ204" s="984"/>
      <c r="CK204" s="984"/>
      <c r="CL204" s="984"/>
      <c r="CM204" s="984"/>
      <c r="CN204" s="984"/>
      <c r="CO204" s="984"/>
      <c r="CP204" s="984"/>
      <c r="CQ204" s="984"/>
      <c r="CR204" s="984"/>
      <c r="CS204" s="984"/>
      <c r="CT204" s="984"/>
      <c r="CU204" s="984"/>
      <c r="CV204" s="984"/>
      <c r="CW204" s="984"/>
      <c r="CX204" s="984"/>
      <c r="CY204" s="984"/>
      <c r="CZ204" s="984"/>
      <c r="DA204" s="984"/>
      <c r="DB204" s="984"/>
      <c r="DC204" s="984"/>
      <c r="DD204" s="984"/>
      <c r="DE204" s="984"/>
      <c r="DF204" s="984"/>
      <c r="DG204" s="984"/>
      <c r="DH204" s="984"/>
      <c r="DI204" s="984"/>
      <c r="DJ204" s="984"/>
      <c r="DK204" s="984"/>
      <c r="DL204" s="984"/>
      <c r="DM204" s="984"/>
      <c r="DN204" s="984"/>
      <c r="DO204" s="984"/>
    </row>
    <row r="205" spans="1:119" s="403" customFormat="1">
      <c r="B205" s="1331"/>
      <c r="C205" s="1084"/>
      <c r="D205" s="1240"/>
      <c r="E205" s="1240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1642"/>
      <c r="V205" s="1642"/>
      <c r="W205" s="1642"/>
      <c r="X205" s="1642"/>
      <c r="Y205" s="1642"/>
      <c r="Z205" s="1642"/>
      <c r="AB205" s="1086"/>
      <c r="AC205" s="1086"/>
      <c r="AD205" s="1086"/>
      <c r="AE205" s="1086"/>
      <c r="AF205" s="1086"/>
      <c r="AG205" s="1086"/>
      <c r="AH205" s="1086"/>
      <c r="AI205" s="1086"/>
      <c r="AJ205" s="228"/>
      <c r="AK205" s="228"/>
      <c r="AL205" s="228"/>
      <c r="AM205" s="228"/>
      <c r="AN205" s="228"/>
      <c r="AO205" s="228"/>
      <c r="AP205" s="228"/>
      <c r="AQ205" s="228"/>
      <c r="AR205" s="228"/>
      <c r="AS205" s="228"/>
      <c r="AT205" s="228"/>
      <c r="AU205" s="228"/>
      <c r="AV205" s="228"/>
      <c r="AW205" s="228"/>
      <c r="AX205" s="228"/>
      <c r="AY205" s="228"/>
      <c r="AZ205" s="228"/>
      <c r="BA205" s="228"/>
      <c r="BB205" s="228"/>
      <c r="BC205" s="228"/>
      <c r="BD205" s="228"/>
      <c r="BE205" s="228"/>
      <c r="BF205" s="228"/>
      <c r="BG205" s="228"/>
      <c r="BH205" s="228"/>
      <c r="BI205" s="228"/>
      <c r="BJ205" s="228"/>
      <c r="BK205" s="228"/>
      <c r="BL205" s="228"/>
      <c r="BM205" s="228"/>
      <c r="BN205" s="228"/>
      <c r="BO205" s="228"/>
      <c r="BP205" s="228"/>
      <c r="BQ205" s="228"/>
      <c r="BR205" s="228"/>
      <c r="BS205" s="228"/>
      <c r="BT205" s="1013"/>
      <c r="BU205" s="1013"/>
      <c r="BV205" s="1013"/>
      <c r="BW205" s="1013"/>
      <c r="BX205" s="1013"/>
      <c r="BY205" s="1013"/>
      <c r="BZ205" s="1013"/>
      <c r="CA205" s="1013"/>
      <c r="CB205" s="1013"/>
      <c r="CC205" s="976"/>
      <c r="CD205" s="976"/>
      <c r="CE205" s="976"/>
      <c r="CF205" s="228"/>
      <c r="CG205" s="228"/>
      <c r="CH205" s="228"/>
      <c r="CI205" s="228"/>
      <c r="CJ205" s="228"/>
      <c r="CK205" s="228"/>
      <c r="CL205" s="228"/>
      <c r="CM205" s="228"/>
      <c r="CN205" s="228"/>
      <c r="CO205" s="228"/>
      <c r="CP205" s="228"/>
      <c r="CQ205" s="228"/>
      <c r="CR205" s="228"/>
      <c r="CS205" s="228"/>
      <c r="CT205" s="228"/>
      <c r="CU205" s="228"/>
      <c r="CV205" s="228"/>
      <c r="CW205" s="228"/>
      <c r="CX205" s="228"/>
      <c r="CY205" s="228"/>
      <c r="CZ205" s="228"/>
      <c r="DA205" s="228"/>
      <c r="DB205" s="228"/>
      <c r="DC205" s="228"/>
      <c r="DD205" s="228"/>
      <c r="DE205" s="228"/>
      <c r="DF205" s="228"/>
      <c r="DG205" s="228"/>
      <c r="DH205" s="228"/>
      <c r="DI205" s="228"/>
      <c r="DJ205" s="228"/>
      <c r="DK205" s="228"/>
      <c r="DL205" s="228"/>
      <c r="DM205" s="228"/>
      <c r="DN205" s="228"/>
      <c r="DO205" s="228"/>
    </row>
    <row r="206" spans="1:119" s="970" customFormat="1">
      <c r="B206" s="1332"/>
      <c r="C206" s="1241" t="s">
        <v>554</v>
      </c>
      <c r="D206" s="1242"/>
      <c r="E206" s="1242"/>
      <c r="F206" s="1218" t="s">
        <v>105</v>
      </c>
      <c r="G206" s="1218" t="s">
        <v>105</v>
      </c>
      <c r="H206" s="1218" t="s">
        <v>105</v>
      </c>
      <c r="I206" s="1218" t="s">
        <v>105</v>
      </c>
      <c r="J206" s="1218" t="s">
        <v>105</v>
      </c>
      <c r="K206" s="1218" t="s">
        <v>105</v>
      </c>
      <c r="L206" s="1218" t="s">
        <v>105</v>
      </c>
      <c r="M206" s="1218" t="s">
        <v>105</v>
      </c>
      <c r="N206" s="1218">
        <v>7150.7999999999993</v>
      </c>
      <c r="O206" s="1218">
        <v>8048.1</v>
      </c>
      <c r="P206" s="1218">
        <v>11749.7</v>
      </c>
      <c r="Q206" s="1218">
        <v>12490</v>
      </c>
      <c r="R206" s="1218">
        <v>13997.5</v>
      </c>
      <c r="S206" s="1218">
        <v>20926.699999999997</v>
      </c>
      <c r="T206" s="1218">
        <v>28350.899999999998</v>
      </c>
      <c r="U206" s="1676">
        <v>36980.41148313343</v>
      </c>
      <c r="V206" s="1676">
        <v>42828.143407359894</v>
      </c>
      <c r="W206" s="1676">
        <v>50194.541372171829</v>
      </c>
      <c r="X206" s="1676">
        <v>57381.216712175614</v>
      </c>
      <c r="Y206" s="1676">
        <v>66651.543213850266</v>
      </c>
      <c r="Z206" s="1676">
        <v>77744.469775727543</v>
      </c>
      <c r="AA206" s="1243"/>
      <c r="AB206" s="1244"/>
      <c r="AC206" s="1244"/>
      <c r="AD206" s="1244"/>
      <c r="AE206" s="1244"/>
      <c r="AF206" s="1244"/>
      <c r="AG206" s="1244"/>
      <c r="AH206" s="1244"/>
      <c r="AI206" s="1244"/>
      <c r="AJ206" s="1218">
        <v>312.5</v>
      </c>
      <c r="AK206" s="1218">
        <v>343</v>
      </c>
      <c r="AL206" s="1218">
        <v>394.9</v>
      </c>
      <c r="AM206" s="1218">
        <v>461</v>
      </c>
      <c r="AN206" s="1218">
        <v>449.7</v>
      </c>
      <c r="AO206" s="1218">
        <v>515.5</v>
      </c>
      <c r="AP206" s="1218">
        <v>590.1</v>
      </c>
      <c r="AQ206" s="1218">
        <v>523.70000000000005</v>
      </c>
      <c r="AR206" s="1218">
        <v>520.9</v>
      </c>
      <c r="AS206" s="1218">
        <v>651.9</v>
      </c>
      <c r="AT206" s="1218">
        <v>791</v>
      </c>
      <c r="AU206" s="1218">
        <v>786.9</v>
      </c>
      <c r="AV206" s="1218">
        <v>731.6</v>
      </c>
      <c r="AW206" s="1218">
        <v>798.1</v>
      </c>
      <c r="AX206" s="1218">
        <v>888.1</v>
      </c>
      <c r="AY206" s="1218">
        <v>988.1</v>
      </c>
      <c r="AZ206" s="1218">
        <v>954</v>
      </c>
      <c r="BA206" s="1218">
        <v>1067.8</v>
      </c>
      <c r="BB206" s="1218">
        <v>1348.3</v>
      </c>
      <c r="BC206" s="1218">
        <v>1450</v>
      </c>
      <c r="BD206" s="1218">
        <v>1321.7</v>
      </c>
      <c r="BE206" s="1218">
        <v>1299.2</v>
      </c>
      <c r="BF206" s="1218">
        <v>1436.4</v>
      </c>
      <c r="BG206" s="1218">
        <v>1646.5</v>
      </c>
      <c r="BH206" s="1218">
        <v>1563.3</v>
      </c>
      <c r="BI206" s="1218">
        <v>1725.4</v>
      </c>
      <c r="BJ206" s="1218">
        <v>1877.7</v>
      </c>
      <c r="BK206" s="1218">
        <v>2138.9</v>
      </c>
      <c r="BL206" s="1218">
        <v>1797.3</v>
      </c>
      <c r="BM206" s="1218">
        <v>1804.7</v>
      </c>
      <c r="BN206" s="1218">
        <v>1682.7</v>
      </c>
      <c r="BO206" s="1218">
        <v>1797.3</v>
      </c>
      <c r="BP206" s="1218">
        <v>1649.1</v>
      </c>
      <c r="BQ206" s="1218">
        <v>1653.5</v>
      </c>
      <c r="BR206" s="1218">
        <v>1842.1</v>
      </c>
      <c r="BS206" s="1218">
        <v>2006.1</v>
      </c>
      <c r="BT206" s="1218">
        <v>1781.1</v>
      </c>
      <c r="BU206" s="1218">
        <v>2004.7</v>
      </c>
      <c r="BV206" s="1218">
        <v>2040.2</v>
      </c>
      <c r="BW206" s="1218">
        <v>2222.1</v>
      </c>
      <c r="BX206" s="1218">
        <v>2334</v>
      </c>
      <c r="BY206" s="1218">
        <v>2722.4</v>
      </c>
      <c r="BZ206" s="1218">
        <v>3075.3</v>
      </c>
      <c r="CA206" s="1218">
        <v>3618</v>
      </c>
      <c r="CB206" s="1218">
        <v>3126.4</v>
      </c>
      <c r="CC206" s="1218">
        <v>3135.4</v>
      </c>
      <c r="CD206" s="1218">
        <v>2995.2</v>
      </c>
      <c r="CE206" s="1218">
        <v>3233</v>
      </c>
      <c r="CF206" s="1218">
        <v>3087.8</v>
      </c>
      <c r="CG206" s="1218">
        <v>3397.7</v>
      </c>
      <c r="CH206" s="1218">
        <v>3640.7</v>
      </c>
      <c r="CI206" s="1218">
        <v>3871.3</v>
      </c>
      <c r="CJ206" s="1218">
        <v>3414.1</v>
      </c>
      <c r="CK206" s="1218">
        <v>5044.8</v>
      </c>
      <c r="CL206" s="1218">
        <v>5902.4</v>
      </c>
      <c r="CM206" s="1218">
        <v>6565.4</v>
      </c>
      <c r="CN206" s="1218">
        <v>6057.2</v>
      </c>
      <c r="CO206" s="1218">
        <v>7022.6</v>
      </c>
      <c r="CP206" s="1218">
        <v>7314.4</v>
      </c>
      <c r="CQ206" s="1218">
        <v>7956.7</v>
      </c>
      <c r="CR206" s="1218">
        <v>7665</v>
      </c>
      <c r="CS206" s="1218">
        <v>9260.2990422722414</v>
      </c>
      <c r="CT206" s="1218">
        <v>9600.8365317998705</v>
      </c>
      <c r="CU206" s="1218">
        <v>10454.275909061314</v>
      </c>
      <c r="CV206" s="1218">
        <v>9060.6015932446171</v>
      </c>
      <c r="CW206" s="1218">
        <v>10429.364670502857</v>
      </c>
      <c r="CX206" s="1218">
        <v>11182.505479793403</v>
      </c>
      <c r="CY206" s="1218">
        <v>12155.671663819017</v>
      </c>
      <c r="CZ206" s="1218">
        <v>10511.529619198085</v>
      </c>
      <c r="DA206" s="1218">
        <v>12164.618721280975</v>
      </c>
      <c r="DB206" s="1218">
        <v>13176.894482745129</v>
      </c>
      <c r="DC206" s="1218">
        <v>14341.498548947638</v>
      </c>
      <c r="DD206" s="1218">
        <v>11873.764061960834</v>
      </c>
      <c r="DE206" s="1218">
        <v>13828.556901353495</v>
      </c>
      <c r="DF206" s="1218">
        <v>15160.273592672453</v>
      </c>
      <c r="DG206" s="1218">
        <v>16518.622156188831</v>
      </c>
      <c r="DH206" s="1218">
        <v>13700.482921442344</v>
      </c>
      <c r="DI206" s="1218">
        <v>16050.47677926028</v>
      </c>
      <c r="DJ206" s="1218">
        <v>17686.95478141891</v>
      </c>
      <c r="DK206" s="1218">
        <v>19213.628731728742</v>
      </c>
      <c r="DL206" s="1218">
        <v>15833.966218809779</v>
      </c>
      <c r="DM206" s="1218">
        <v>18728.598491116172</v>
      </c>
      <c r="DN206" s="1218">
        <v>20731.241955907186</v>
      </c>
      <c r="DO206" s="1218">
        <v>22450.663109894409</v>
      </c>
    </row>
    <row r="207" spans="1:119" s="977" customFormat="1">
      <c r="B207" s="1333"/>
      <c r="C207" s="1245" t="s">
        <v>94</v>
      </c>
      <c r="D207" s="939"/>
      <c r="E207" s="939"/>
      <c r="F207" s="940" t="s">
        <v>276</v>
      </c>
      <c r="G207" s="940" t="s">
        <v>276</v>
      </c>
      <c r="H207" s="940" t="s">
        <v>276</v>
      </c>
      <c r="I207" s="940" t="s">
        <v>276</v>
      </c>
      <c r="J207" s="940" t="s">
        <v>276</v>
      </c>
      <c r="K207" s="940" t="s">
        <v>276</v>
      </c>
      <c r="L207" s="940" t="s">
        <v>276</v>
      </c>
      <c r="M207" s="940" t="s">
        <v>276</v>
      </c>
      <c r="N207" s="940" t="s">
        <v>276</v>
      </c>
      <c r="O207" s="940">
        <v>0.12548246350058756</v>
      </c>
      <c r="P207" s="940">
        <v>0.45993464295920772</v>
      </c>
      <c r="Q207" s="940">
        <v>6.3005863979505694E-2</v>
      </c>
      <c r="R207" s="940">
        <v>0.12069655724579653</v>
      </c>
      <c r="S207" s="940">
        <v>0.49503125558135364</v>
      </c>
      <c r="T207" s="940">
        <v>0.35477165534938626</v>
      </c>
      <c r="U207" s="1677">
        <v>0.30438227651091965</v>
      </c>
      <c r="V207" s="1677">
        <v>0.15813052612715195</v>
      </c>
      <c r="W207" s="1677">
        <v>0.17199900296275827</v>
      </c>
      <c r="X207" s="1677">
        <v>0.14317643200916108</v>
      </c>
      <c r="Y207" s="1677">
        <v>0.16155681306262015</v>
      </c>
      <c r="Z207" s="1677">
        <v>0.35487663438184103</v>
      </c>
      <c r="AA207" s="403"/>
      <c r="AB207" s="985"/>
      <c r="AC207" s="985"/>
      <c r="AD207" s="985"/>
      <c r="AE207" s="985"/>
      <c r="AF207" s="985"/>
      <c r="AG207" s="985"/>
      <c r="AH207" s="985"/>
      <c r="AI207" s="985"/>
      <c r="AJ207" s="940" t="s">
        <v>1045</v>
      </c>
      <c r="AK207" s="940" t="s">
        <v>1045</v>
      </c>
      <c r="AL207" s="940" t="s">
        <v>1045</v>
      </c>
      <c r="AM207" s="940" t="s">
        <v>1045</v>
      </c>
      <c r="AN207" s="940">
        <v>0.43903999999999987</v>
      </c>
      <c r="AO207" s="940">
        <v>0.50291545189504383</v>
      </c>
      <c r="AP207" s="940">
        <v>0.49430235502658926</v>
      </c>
      <c r="AQ207" s="940">
        <v>0.13600867678958806</v>
      </c>
      <c r="AR207" s="940">
        <v>0.15832777407160337</v>
      </c>
      <c r="AS207" s="940">
        <v>0.26459747817652768</v>
      </c>
      <c r="AT207" s="940">
        <v>0.34045077105575317</v>
      </c>
      <c r="AU207" s="940">
        <v>0.50257781172426941</v>
      </c>
      <c r="AV207" s="940">
        <v>0.40449222499520077</v>
      </c>
      <c r="AW207" s="940">
        <v>0.22426752569412489</v>
      </c>
      <c r="AX207" s="940">
        <v>0.12275600505689011</v>
      </c>
      <c r="AY207" s="940">
        <v>0.25568687253780675</v>
      </c>
      <c r="AZ207" s="940">
        <v>0.30399125205030075</v>
      </c>
      <c r="BA207" s="940">
        <v>0.33792757799774464</v>
      </c>
      <c r="BB207" s="940">
        <v>0.51818488908906635</v>
      </c>
      <c r="BC207" s="940">
        <v>0.46746280740815704</v>
      </c>
      <c r="BD207" s="940">
        <v>0.38542976939203366</v>
      </c>
      <c r="BE207" s="940">
        <v>0.21670724854841739</v>
      </c>
      <c r="BF207" s="940">
        <v>6.5341541200029774E-2</v>
      </c>
      <c r="BG207" s="940">
        <v>0.13551724137931043</v>
      </c>
      <c r="BH207" s="940">
        <v>0.18279488537489597</v>
      </c>
      <c r="BI207" s="940">
        <v>0.32804802955665036</v>
      </c>
      <c r="BJ207" s="940">
        <v>0.3072263993316624</v>
      </c>
      <c r="BK207" s="940">
        <v>0.29905860917096883</v>
      </c>
      <c r="BL207" s="940">
        <v>0.14968336211859534</v>
      </c>
      <c r="BM207" s="940">
        <v>4.5960357018662412E-2</v>
      </c>
      <c r="BN207" s="940">
        <v>-0.10385045534430415</v>
      </c>
      <c r="BO207" s="940">
        <v>-0.15970826125578574</v>
      </c>
      <c r="BP207" s="940">
        <v>-8.2457018861625819E-2</v>
      </c>
      <c r="BQ207" s="940">
        <v>-8.3781237878871817E-2</v>
      </c>
      <c r="BR207" s="940">
        <v>9.4728709811612299E-2</v>
      </c>
      <c r="BS207" s="940">
        <v>0.1161742613920882</v>
      </c>
      <c r="BT207" s="940">
        <v>8.0043660178279019E-2</v>
      </c>
      <c r="BU207" s="940">
        <v>0.21239794375566978</v>
      </c>
      <c r="BV207" s="940">
        <v>0.10754030725802077</v>
      </c>
      <c r="BW207" s="940">
        <v>0.10767160161507405</v>
      </c>
      <c r="BX207" s="940">
        <v>0.31042614114872835</v>
      </c>
      <c r="BY207" s="940">
        <v>0.35800867960293314</v>
      </c>
      <c r="BZ207" s="940">
        <v>0.50735222037055205</v>
      </c>
      <c r="CA207" s="940">
        <v>0.62818955042527347</v>
      </c>
      <c r="CB207" s="940">
        <v>0.339502999143102</v>
      </c>
      <c r="CC207" s="940">
        <v>0.15170437848956797</v>
      </c>
      <c r="CD207" s="940">
        <v>-2.6046239391279036E-2</v>
      </c>
      <c r="CE207" s="940">
        <v>-0.10641238253178553</v>
      </c>
      <c r="CF207" s="940">
        <v>-1.2346468781985642E-2</v>
      </c>
      <c r="CG207" s="940">
        <v>8.3657587548638057E-2</v>
      </c>
      <c r="CH207" s="940">
        <v>0.2155114850427351</v>
      </c>
      <c r="CI207" s="940">
        <v>0.19743272502319842</v>
      </c>
      <c r="CJ207" s="940">
        <v>0.10567394261286345</v>
      </c>
      <c r="CK207" s="940">
        <v>0.48476910851458355</v>
      </c>
      <c r="CL207" s="940">
        <v>0.62122668717554319</v>
      </c>
      <c r="CM207" s="940">
        <v>0.69591610053470387</v>
      </c>
      <c r="CN207" s="940">
        <v>0.7741718168770686</v>
      </c>
      <c r="CO207" s="940">
        <v>0.39204725658103401</v>
      </c>
      <c r="CP207" s="940">
        <v>0.23922472214692325</v>
      </c>
      <c r="CQ207" s="940">
        <v>0.21191397325372408</v>
      </c>
      <c r="CR207" s="940">
        <v>0.26543617513042328</v>
      </c>
      <c r="CS207" s="940">
        <v>0.31864253157979117</v>
      </c>
      <c r="CT207" s="940">
        <v>0.31259386030294634</v>
      </c>
      <c r="CU207" s="940">
        <v>0.31389595046455376</v>
      </c>
      <c r="CV207" s="940">
        <v>0.18207457185187437</v>
      </c>
      <c r="CW207" s="940">
        <v>0.12624491097900403</v>
      </c>
      <c r="CX207" s="940">
        <v>0.16474282660211248</v>
      </c>
      <c r="CY207" s="940">
        <v>0.16274639865617146</v>
      </c>
      <c r="CZ207" s="940">
        <v>0.16013594804071807</v>
      </c>
      <c r="DA207" s="940">
        <v>0.1663815683505534</v>
      </c>
      <c r="DB207" s="940">
        <v>0.1783490297908239</v>
      </c>
      <c r="DC207" s="940">
        <v>0.17981950694132909</v>
      </c>
      <c r="DD207" s="940">
        <v>0.12959431140019673</v>
      </c>
      <c r="DE207" s="940">
        <v>0.13678506644532984</v>
      </c>
      <c r="DF207" s="940">
        <v>0.15051946515353198</v>
      </c>
      <c r="DG207" s="940">
        <v>0.15180586601955537</v>
      </c>
      <c r="DH207" s="940">
        <v>0.15384496861729335</v>
      </c>
      <c r="DI207" s="940">
        <v>0.16067619302266523</v>
      </c>
      <c r="DJ207" s="940">
        <v>0.16666461678948186</v>
      </c>
      <c r="DK207" s="940">
        <v>0.1631495986806748</v>
      </c>
      <c r="DL207" s="940">
        <v>0.15572321863402094</v>
      </c>
      <c r="DM207" s="940">
        <v>0.16685620923837252</v>
      </c>
      <c r="DN207" s="940">
        <v>0.17212048157020576</v>
      </c>
      <c r="DO207" s="940">
        <v>0.1684759512824423</v>
      </c>
    </row>
    <row r="208" spans="1:119" s="977" customFormat="1">
      <c r="B208" s="1333"/>
      <c r="C208" s="1245" t="s">
        <v>816</v>
      </c>
      <c r="D208" s="939"/>
      <c r="E208" s="939"/>
      <c r="F208" s="940"/>
      <c r="G208" s="940"/>
      <c r="H208" s="940"/>
      <c r="I208" s="940"/>
      <c r="J208" s="940"/>
      <c r="K208" s="940"/>
      <c r="L208" s="940"/>
      <c r="M208" s="940"/>
      <c r="N208" s="940"/>
      <c r="O208" s="940"/>
      <c r="P208" s="940"/>
      <c r="Q208" s="940">
        <v>0.55191908649246391</v>
      </c>
      <c r="R208" s="940">
        <v>0.19130701209392575</v>
      </c>
      <c r="S208" s="940">
        <v>0.67547638110488362</v>
      </c>
      <c r="T208" s="940">
        <v>1.0254259689230216</v>
      </c>
      <c r="U208" s="1677">
        <v>0.76714013595709951</v>
      </c>
      <c r="V208" s="1677">
        <v>0.51064493216652362</v>
      </c>
      <c r="W208" s="1677">
        <v>0.35732782192175705</v>
      </c>
      <c r="X208" s="1677">
        <v>0.33980163852526046</v>
      </c>
      <c r="Y208" s="1677">
        <v>0.32786437313285832</v>
      </c>
      <c r="Z208" s="1677">
        <v>0.54886303670521364</v>
      </c>
      <c r="AA208" s="403"/>
      <c r="AB208" s="985"/>
      <c r="AC208" s="985"/>
      <c r="AD208" s="985"/>
      <c r="AE208" s="985"/>
      <c r="AF208" s="985"/>
      <c r="AG208" s="985"/>
      <c r="AH208" s="985"/>
      <c r="AI208" s="985"/>
      <c r="AJ208" s="940"/>
      <c r="AK208" s="940"/>
      <c r="AL208" s="940"/>
      <c r="AM208" s="940"/>
      <c r="AN208" s="940"/>
      <c r="AO208" s="940"/>
      <c r="AP208" s="940"/>
      <c r="AQ208" s="940"/>
      <c r="AR208" s="940"/>
      <c r="AS208" s="940"/>
      <c r="AT208" s="940"/>
      <c r="AU208" s="940"/>
      <c r="AV208" s="940"/>
      <c r="AW208" s="940"/>
      <c r="AX208" s="940"/>
      <c r="AY208" s="940"/>
      <c r="AZ208" s="940"/>
      <c r="BA208" s="940"/>
      <c r="BB208" s="940"/>
      <c r="BC208" s="940"/>
      <c r="BD208" s="940"/>
      <c r="BE208" s="940"/>
      <c r="BF208" s="940"/>
      <c r="BG208" s="940"/>
      <c r="BH208" s="940"/>
      <c r="BI208" s="940"/>
      <c r="BJ208" s="940"/>
      <c r="BK208" s="940"/>
      <c r="BL208" s="940"/>
      <c r="BM208" s="940"/>
      <c r="BN208" s="940"/>
      <c r="BO208" s="940"/>
      <c r="BP208" s="940"/>
      <c r="BQ208" s="940"/>
      <c r="BR208" s="940"/>
      <c r="BS208" s="940"/>
      <c r="BT208" s="940"/>
      <c r="BU208" s="940"/>
      <c r="BV208" s="940"/>
      <c r="BW208" s="940"/>
      <c r="BX208" s="940"/>
      <c r="BY208" s="940"/>
      <c r="BZ208" s="940"/>
      <c r="CA208" s="940"/>
      <c r="CB208" s="940"/>
      <c r="CC208" s="940"/>
      <c r="CD208" s="940"/>
      <c r="CE208" s="940"/>
      <c r="CF208" s="940"/>
      <c r="CG208" s="940"/>
      <c r="CH208" s="940"/>
      <c r="CI208" s="940"/>
      <c r="CJ208" s="940">
        <v>9.2022773797338697E-2</v>
      </c>
      <c r="CK208" s="940">
        <v>0.60898131019965551</v>
      </c>
      <c r="CL208" s="940">
        <v>0.97061965811965822</v>
      </c>
      <c r="CM208" s="940">
        <v>1.0307454376739869</v>
      </c>
      <c r="CN208" s="940">
        <v>0.96165554763909555</v>
      </c>
      <c r="CO208" s="940">
        <v>1.0668687641639933</v>
      </c>
      <c r="CP208" s="940">
        <v>1.0090641909522895</v>
      </c>
      <c r="CQ208" s="940">
        <v>1.0553044197039751</v>
      </c>
      <c r="CR208" s="940">
        <v>1.2451011979731117</v>
      </c>
      <c r="CS208" s="940">
        <v>0.8356127184967177</v>
      </c>
      <c r="CT208" s="940">
        <v>0.62659876182567609</v>
      </c>
      <c r="CU208" s="940">
        <v>0.59232886176947552</v>
      </c>
      <c r="CV208" s="940">
        <v>0.49583992492316864</v>
      </c>
      <c r="CW208" s="940">
        <v>0.48511444059221032</v>
      </c>
      <c r="CX208" s="940">
        <v>0.52883428302983204</v>
      </c>
      <c r="CY208" s="940">
        <v>0.52772778461158731</v>
      </c>
      <c r="CZ208" s="940">
        <v>0.3713672040702003</v>
      </c>
      <c r="DA208" s="940">
        <v>0.31363130561452013</v>
      </c>
      <c r="DB208" s="940">
        <v>0.37247357968242101</v>
      </c>
      <c r="DC208" s="940">
        <v>0.37183088276033049</v>
      </c>
      <c r="DD208" s="940">
        <v>0.31048296735766945</v>
      </c>
      <c r="DE208" s="940">
        <v>0.32592514867799172</v>
      </c>
      <c r="DF208" s="940">
        <v>0.35571349551912212</v>
      </c>
      <c r="DG208" s="940">
        <v>0.35892302893932237</v>
      </c>
      <c r="DH208" s="940">
        <v>0.30337671278783329</v>
      </c>
      <c r="DI208" s="940">
        <v>0.3194393632067829</v>
      </c>
      <c r="DJ208" s="940">
        <v>0.34227035092218516</v>
      </c>
      <c r="DK208" s="940">
        <v>0.33972253081869286</v>
      </c>
      <c r="DL208" s="940">
        <v>0.33352542093504911</v>
      </c>
      <c r="DM208" s="940">
        <v>0.35434222274365279</v>
      </c>
      <c r="DN208" s="940">
        <v>0.36747149246220712</v>
      </c>
      <c r="DO208" s="940">
        <v>0.35911233380219265</v>
      </c>
    </row>
    <row r="209" spans="2:119" s="1248" customFormat="1">
      <c r="B209" s="1333"/>
      <c r="C209" s="1246" t="s">
        <v>62</v>
      </c>
      <c r="D209" s="1247"/>
      <c r="E209" s="939"/>
      <c r="F209" s="940"/>
      <c r="G209" s="940"/>
      <c r="H209" s="940"/>
      <c r="I209" s="940"/>
      <c r="J209" s="940"/>
      <c r="K209" s="940"/>
      <c r="L209" s="940"/>
      <c r="M209" s="940"/>
      <c r="N209" s="1045" t="s">
        <v>276</v>
      </c>
      <c r="O209" s="1045" t="s">
        <v>276</v>
      </c>
      <c r="P209" s="1045" t="s">
        <v>276</v>
      </c>
      <c r="Q209" s="1023">
        <v>0</v>
      </c>
      <c r="R209" s="1023">
        <v>0</v>
      </c>
      <c r="S209" s="1023">
        <v>0</v>
      </c>
      <c r="T209" s="1023">
        <v>0</v>
      </c>
      <c r="U209" s="1682">
        <v>0</v>
      </c>
      <c r="V209" s="1682">
        <v>0</v>
      </c>
      <c r="W209" s="1682">
        <v>0</v>
      </c>
      <c r="X209" s="1682">
        <v>0</v>
      </c>
      <c r="Y209" s="1682">
        <v>0</v>
      </c>
      <c r="Z209" s="1682">
        <v>0</v>
      </c>
      <c r="AA209" s="1022"/>
      <c r="AB209" s="985"/>
      <c r="AC209" s="985"/>
      <c r="AD209" s="985"/>
      <c r="AE209" s="985"/>
      <c r="AF209" s="985"/>
      <c r="AG209" s="985"/>
      <c r="AH209" s="985"/>
      <c r="AI209" s="985"/>
      <c r="AJ209" s="940"/>
      <c r="AK209" s="940"/>
      <c r="AL209" s="940"/>
      <c r="AM209" s="940"/>
      <c r="AN209" s="940"/>
      <c r="AO209" s="940"/>
      <c r="AP209" s="940"/>
      <c r="AQ209" s="940"/>
      <c r="AR209" s="940"/>
      <c r="AS209" s="940"/>
      <c r="AT209" s="940"/>
      <c r="AU209" s="940"/>
      <c r="AV209" s="940"/>
      <c r="AW209" s="940"/>
      <c r="AX209" s="940"/>
      <c r="AY209" s="940"/>
      <c r="AZ209" s="940"/>
      <c r="BA209" s="940"/>
      <c r="BB209" s="940"/>
      <c r="BC209" s="940"/>
      <c r="BD209" s="940"/>
      <c r="BE209" s="940"/>
      <c r="BF209" s="940"/>
      <c r="BG209" s="940"/>
      <c r="BH209" s="940"/>
      <c r="BI209" s="940"/>
      <c r="BJ209" s="940"/>
      <c r="BK209" s="940"/>
      <c r="BL209" s="940"/>
      <c r="BM209" s="940"/>
      <c r="BN209" s="940"/>
      <c r="BO209" s="940"/>
      <c r="BP209" s="940"/>
      <c r="BQ209" s="940"/>
      <c r="BR209" s="940"/>
      <c r="BS209" s="940"/>
      <c r="BT209" s="940"/>
      <c r="BU209" s="940"/>
      <c r="BV209" s="940"/>
      <c r="BW209" s="940"/>
      <c r="BX209" s="940"/>
      <c r="BY209" s="940"/>
      <c r="BZ209" s="940"/>
      <c r="CA209" s="940"/>
      <c r="CB209" s="1023">
        <v>0</v>
      </c>
      <c r="CC209" s="1023">
        <v>0</v>
      </c>
      <c r="CD209" s="1023">
        <v>0</v>
      </c>
      <c r="CE209" s="1023">
        <v>0</v>
      </c>
      <c r="CF209" s="1023">
        <v>0</v>
      </c>
      <c r="CG209" s="1023">
        <v>0</v>
      </c>
      <c r="CH209" s="1023">
        <v>0</v>
      </c>
      <c r="CI209" s="1023">
        <v>0</v>
      </c>
      <c r="CJ209" s="1023">
        <v>0</v>
      </c>
      <c r="CK209" s="1023">
        <v>0</v>
      </c>
      <c r="CL209" s="1023">
        <v>0</v>
      </c>
      <c r="CM209" s="1023">
        <v>0</v>
      </c>
      <c r="CN209" s="1023">
        <v>0</v>
      </c>
      <c r="CO209" s="1023">
        <v>0</v>
      </c>
      <c r="CP209" s="1023">
        <v>0</v>
      </c>
      <c r="CQ209" s="1023">
        <v>0</v>
      </c>
      <c r="CR209" s="1023">
        <v>0</v>
      </c>
      <c r="CS209" s="1023">
        <v>0</v>
      </c>
      <c r="CT209" s="1023">
        <v>0</v>
      </c>
      <c r="CU209" s="1023">
        <v>0</v>
      </c>
      <c r="CV209" s="1023">
        <v>0</v>
      </c>
      <c r="CW209" s="1023">
        <v>0</v>
      </c>
      <c r="CX209" s="1023">
        <v>0</v>
      </c>
      <c r="CY209" s="1023">
        <v>0</v>
      </c>
      <c r="CZ209" s="1023">
        <v>0</v>
      </c>
      <c r="DA209" s="1023">
        <v>0</v>
      </c>
      <c r="DB209" s="1023">
        <v>0</v>
      </c>
      <c r="DC209" s="1023">
        <v>0</v>
      </c>
      <c r="DD209" s="1023">
        <v>0</v>
      </c>
      <c r="DE209" s="1023">
        <v>0</v>
      </c>
      <c r="DF209" s="1023">
        <v>0</v>
      </c>
      <c r="DG209" s="1023">
        <v>0</v>
      </c>
      <c r="DH209" s="1023">
        <v>0</v>
      </c>
      <c r="DI209" s="1023">
        <v>0</v>
      </c>
      <c r="DJ209" s="1023">
        <v>0</v>
      </c>
      <c r="DK209" s="1023">
        <v>0</v>
      </c>
      <c r="DL209" s="1023">
        <v>0</v>
      </c>
      <c r="DM209" s="1023">
        <v>0</v>
      </c>
      <c r="DN209" s="1023">
        <v>0</v>
      </c>
      <c r="DO209" s="1023">
        <v>0</v>
      </c>
    </row>
    <row r="210" spans="2:119" s="1248" customFormat="1">
      <c r="B210" s="1333"/>
      <c r="C210" s="1246"/>
      <c r="D210" s="1247"/>
      <c r="E210" s="939"/>
      <c r="F210" s="940"/>
      <c r="G210" s="940"/>
      <c r="H210" s="940"/>
      <c r="I210" s="940"/>
      <c r="J210" s="940"/>
      <c r="K210" s="940"/>
      <c r="L210" s="940"/>
      <c r="M210" s="940"/>
      <c r="N210" s="1045"/>
      <c r="O210" s="1045"/>
      <c r="P210" s="1045"/>
      <c r="Q210" s="1023"/>
      <c r="R210" s="1023"/>
      <c r="S210" s="1023"/>
      <c r="T210" s="1023"/>
      <c r="U210" s="1682"/>
      <c r="V210" s="1682"/>
      <c r="W210" s="1682"/>
      <c r="X210" s="1682"/>
      <c r="Y210" s="1682"/>
      <c r="Z210" s="1682"/>
      <c r="AA210" s="1022"/>
      <c r="AB210" s="985"/>
      <c r="AC210" s="985"/>
      <c r="AD210" s="985"/>
      <c r="AE210" s="985"/>
      <c r="AF210" s="985"/>
      <c r="AG210" s="985"/>
      <c r="AH210" s="985"/>
      <c r="AI210" s="985"/>
      <c r="AJ210" s="940"/>
      <c r="AK210" s="940"/>
      <c r="AL210" s="940"/>
      <c r="AM210" s="940"/>
      <c r="AN210" s="940"/>
      <c r="AO210" s="940"/>
      <c r="AP210" s="940"/>
      <c r="AQ210" s="940"/>
      <c r="AR210" s="940"/>
      <c r="AS210" s="940"/>
      <c r="AT210" s="940"/>
      <c r="AU210" s="940"/>
      <c r="AV210" s="940"/>
      <c r="AW210" s="940"/>
      <c r="AX210" s="940"/>
      <c r="AY210" s="940"/>
      <c r="AZ210" s="940"/>
      <c r="BA210" s="940"/>
      <c r="BB210" s="940"/>
      <c r="BC210" s="940"/>
      <c r="BD210" s="940"/>
      <c r="BE210" s="940"/>
      <c r="BF210" s="940"/>
      <c r="BG210" s="940"/>
      <c r="BH210" s="940"/>
      <c r="BI210" s="940"/>
      <c r="BJ210" s="940"/>
      <c r="BK210" s="940"/>
      <c r="BL210" s="940"/>
      <c r="BM210" s="940"/>
      <c r="BN210" s="940"/>
      <c r="BO210" s="940"/>
      <c r="BP210" s="940"/>
      <c r="BQ210" s="940"/>
      <c r="BR210" s="940"/>
      <c r="BS210" s="940"/>
      <c r="BT210" s="940"/>
      <c r="BU210" s="940"/>
      <c r="BV210" s="940"/>
      <c r="BW210" s="940"/>
      <c r="BX210" s="940"/>
      <c r="BY210" s="940"/>
      <c r="BZ210" s="940"/>
      <c r="CA210" s="940"/>
      <c r="CB210" s="1023"/>
      <c r="CC210" s="1023"/>
      <c r="CD210" s="1023"/>
      <c r="CE210" s="1023"/>
      <c r="CF210" s="1023"/>
      <c r="CG210" s="1023"/>
      <c r="CH210" s="1023"/>
      <c r="CI210" s="1023"/>
      <c r="CJ210" s="1023"/>
      <c r="CK210" s="1023"/>
      <c r="CL210" s="1023"/>
      <c r="CM210" s="1023"/>
      <c r="CN210" s="1023"/>
      <c r="CO210" s="1023"/>
      <c r="CP210" s="1023"/>
      <c r="CQ210" s="1023"/>
      <c r="CR210" s="1023"/>
      <c r="CS210" s="1023"/>
      <c r="CT210" s="1023"/>
      <c r="CU210" s="1023"/>
      <c r="CV210" s="1023"/>
      <c r="CW210" s="1023"/>
      <c r="CX210" s="1023"/>
      <c r="CY210" s="1023"/>
      <c r="CZ210" s="1023"/>
      <c r="DA210" s="1023"/>
      <c r="DB210" s="1023"/>
      <c r="DC210" s="1023"/>
      <c r="DD210" s="1023"/>
      <c r="DE210" s="1023"/>
      <c r="DF210" s="1023"/>
      <c r="DG210" s="1023"/>
      <c r="DH210" s="1023"/>
      <c r="DI210" s="1023"/>
      <c r="DJ210" s="1023"/>
      <c r="DK210" s="1023"/>
      <c r="DL210" s="1023"/>
      <c r="DM210" s="1023"/>
      <c r="DN210" s="1023"/>
      <c r="DO210" s="1023"/>
    </row>
    <row r="211" spans="2:119" s="1248" customFormat="1">
      <c r="B211" s="1333"/>
      <c r="C211" s="1249" t="s">
        <v>1018</v>
      </c>
      <c r="D211" s="1247"/>
      <c r="E211" s="939"/>
      <c r="F211" s="940"/>
      <c r="G211" s="940"/>
      <c r="H211" s="940"/>
      <c r="I211" s="940"/>
      <c r="J211" s="940"/>
      <c r="K211" s="940"/>
      <c r="L211" s="940"/>
      <c r="M211" s="940"/>
      <c r="N211" s="1045"/>
      <c r="O211" s="1045"/>
      <c r="P211" s="1045"/>
      <c r="Q211" s="1023"/>
      <c r="R211" s="1023"/>
      <c r="S211" s="1023"/>
      <c r="T211" s="1023"/>
      <c r="U211" s="1682"/>
      <c r="V211" s="1682"/>
      <c r="W211" s="1682"/>
      <c r="X211" s="1682"/>
      <c r="Y211" s="1682"/>
      <c r="Z211" s="1682"/>
      <c r="AA211" s="1022"/>
      <c r="AB211" s="985"/>
      <c r="AC211" s="985"/>
      <c r="AD211" s="985"/>
      <c r="AE211" s="985"/>
      <c r="AF211" s="985"/>
      <c r="AG211" s="985"/>
      <c r="AH211" s="985"/>
      <c r="AI211" s="985"/>
      <c r="AJ211" s="940"/>
      <c r="AK211" s="940"/>
      <c r="AL211" s="940"/>
      <c r="AM211" s="940"/>
      <c r="AN211" s="940"/>
      <c r="AO211" s="940"/>
      <c r="AP211" s="940"/>
      <c r="AQ211" s="940"/>
      <c r="AR211" s="940"/>
      <c r="AS211" s="940"/>
      <c r="AT211" s="940"/>
      <c r="AU211" s="940"/>
      <c r="AV211" s="940"/>
      <c r="AW211" s="940"/>
      <c r="AX211" s="940"/>
      <c r="AY211" s="940"/>
      <c r="AZ211" s="940"/>
      <c r="BA211" s="940"/>
      <c r="BB211" s="940"/>
      <c r="BC211" s="940"/>
      <c r="BD211" s="940"/>
      <c r="BE211" s="940"/>
      <c r="BF211" s="940"/>
      <c r="BG211" s="940"/>
      <c r="BH211" s="940"/>
      <c r="BI211" s="940"/>
      <c r="BJ211" s="940"/>
      <c r="BK211" s="940"/>
      <c r="BL211" s="940"/>
      <c r="BM211" s="940"/>
      <c r="BN211" s="940"/>
      <c r="BO211" s="940"/>
      <c r="BP211" s="940"/>
      <c r="BQ211" s="940"/>
      <c r="BR211" s="940"/>
      <c r="BS211" s="940"/>
      <c r="BT211" s="940"/>
      <c r="BU211" s="940"/>
      <c r="BV211" s="940"/>
      <c r="BW211" s="940"/>
      <c r="BX211" s="940"/>
      <c r="BY211" s="940"/>
      <c r="BZ211" s="940"/>
      <c r="CA211" s="940"/>
      <c r="CB211" s="1023"/>
      <c r="CC211" s="1023"/>
      <c r="CD211" s="1023"/>
      <c r="CE211" s="1023"/>
      <c r="CF211" s="1023"/>
      <c r="CG211" s="1023"/>
      <c r="CH211" s="1023"/>
      <c r="CI211" s="1023"/>
      <c r="CJ211" s="1051">
        <v>15.126759999999999</v>
      </c>
      <c r="CK211" s="1051">
        <v>40.283880000000003</v>
      </c>
      <c r="CL211" s="1051">
        <v>95.637479999999996</v>
      </c>
      <c r="CM211" s="1051">
        <v>200.446</v>
      </c>
      <c r="CN211" s="1051">
        <v>184.42125000000001</v>
      </c>
      <c r="CO211" s="1051">
        <v>247.53749999999999</v>
      </c>
      <c r="CP211" s="1051">
        <v>283.17250000000001</v>
      </c>
      <c r="CQ211" s="1051">
        <v>393.27841999999993</v>
      </c>
      <c r="CR211" s="1023">
        <v>283.63</v>
      </c>
      <c r="CS211" s="1023"/>
      <c r="CT211" s="1023"/>
      <c r="CU211" s="1023"/>
      <c r="CV211" s="1023"/>
      <c r="CW211" s="1023"/>
      <c r="CX211" s="1023"/>
      <c r="CY211" s="1023"/>
      <c r="CZ211" s="1023"/>
      <c r="DA211" s="1023"/>
      <c r="DB211" s="1023"/>
      <c r="DC211" s="1023"/>
      <c r="DD211" s="1023"/>
      <c r="DE211" s="1023"/>
      <c r="DF211" s="1023"/>
      <c r="DG211" s="1023"/>
      <c r="DH211" s="1023"/>
      <c r="DI211" s="1023"/>
      <c r="DJ211" s="1023"/>
      <c r="DK211" s="1023"/>
      <c r="DL211" s="1023"/>
      <c r="DM211" s="1023"/>
      <c r="DN211" s="1023"/>
      <c r="DO211" s="1023"/>
    </row>
    <row r="212" spans="2:119" s="1248" customFormat="1">
      <c r="B212" s="1333"/>
      <c r="C212" s="1249" t="s">
        <v>1019</v>
      </c>
      <c r="D212" s="1247"/>
      <c r="E212" s="939"/>
      <c r="F212" s="940"/>
      <c r="G212" s="940"/>
      <c r="H212" s="940"/>
      <c r="I212" s="940"/>
      <c r="J212" s="940"/>
      <c r="K212" s="940"/>
      <c r="L212" s="940"/>
      <c r="M212" s="940"/>
      <c r="N212" s="1045"/>
      <c r="O212" s="1045"/>
      <c r="P212" s="1045"/>
      <c r="Q212" s="1023"/>
      <c r="R212" s="1023"/>
      <c r="S212" s="1023"/>
      <c r="T212" s="1023"/>
      <c r="U212" s="1682"/>
      <c r="V212" s="1682"/>
      <c r="W212" s="1682"/>
      <c r="X212" s="1682"/>
      <c r="Y212" s="1682"/>
      <c r="Z212" s="1682"/>
      <c r="AA212" s="1022"/>
      <c r="AB212" s="985"/>
      <c r="AC212" s="985"/>
      <c r="AD212" s="985"/>
      <c r="AE212" s="985"/>
      <c r="AF212" s="985"/>
      <c r="AG212" s="985"/>
      <c r="AH212" s="985"/>
      <c r="AI212" s="985"/>
      <c r="AJ212" s="940"/>
      <c r="AK212" s="940"/>
      <c r="AL212" s="940"/>
      <c r="AM212" s="940"/>
      <c r="AN212" s="940"/>
      <c r="AO212" s="940"/>
      <c r="AP212" s="940"/>
      <c r="AQ212" s="940"/>
      <c r="AR212" s="940"/>
      <c r="AS212" s="940"/>
      <c r="AT212" s="940"/>
      <c r="AU212" s="940"/>
      <c r="AV212" s="940"/>
      <c r="AW212" s="940"/>
      <c r="AX212" s="940"/>
      <c r="AY212" s="940"/>
      <c r="AZ212" s="940"/>
      <c r="BA212" s="940"/>
      <c r="BB212" s="940"/>
      <c r="BC212" s="940"/>
      <c r="BD212" s="940"/>
      <c r="BE212" s="940"/>
      <c r="BF212" s="940"/>
      <c r="BG212" s="940"/>
      <c r="BH212" s="940"/>
      <c r="BI212" s="940"/>
      <c r="BJ212" s="940"/>
      <c r="BK212" s="940"/>
      <c r="BL212" s="940"/>
      <c r="BM212" s="940"/>
      <c r="BN212" s="940"/>
      <c r="BO212" s="940"/>
      <c r="BP212" s="940"/>
      <c r="BQ212" s="940"/>
      <c r="BR212" s="940"/>
      <c r="BS212" s="940"/>
      <c r="BT212" s="940"/>
      <c r="BU212" s="940"/>
      <c r="BV212" s="940"/>
      <c r="BW212" s="940"/>
      <c r="BX212" s="940"/>
      <c r="BY212" s="940"/>
      <c r="BZ212" s="940"/>
      <c r="CA212" s="940"/>
      <c r="CB212" s="1023"/>
      <c r="CC212" s="1023"/>
      <c r="CD212" s="1023"/>
      <c r="CE212" s="1023"/>
      <c r="CF212" s="1023"/>
      <c r="CG212" s="1023"/>
      <c r="CH212" s="1023"/>
      <c r="CI212" s="1023"/>
      <c r="CJ212" s="1051">
        <v>3398.9732399999998</v>
      </c>
      <c r="CK212" s="1051">
        <v>5004.5161200000002</v>
      </c>
      <c r="CL212" s="1051">
        <v>5806.7625199999993</v>
      </c>
      <c r="CM212" s="1051">
        <v>6364.9539999999997</v>
      </c>
      <c r="CN212" s="1051">
        <v>5872.7787499999995</v>
      </c>
      <c r="CO212" s="1051">
        <v>6775.0625</v>
      </c>
      <c r="CP212" s="1051">
        <v>7031.2275</v>
      </c>
      <c r="CQ212" s="1051">
        <v>7563.4215800000002</v>
      </c>
      <c r="CR212" s="1023">
        <v>7381.37</v>
      </c>
      <c r="CS212" s="1023"/>
      <c r="CT212" s="1023"/>
      <c r="CU212" s="1023"/>
      <c r="CV212" s="1023"/>
      <c r="CW212" s="1023"/>
      <c r="CX212" s="1023"/>
      <c r="CY212" s="1023"/>
      <c r="CZ212" s="1023"/>
      <c r="DA212" s="1023"/>
      <c r="DB212" s="1023"/>
      <c r="DC212" s="1023"/>
      <c r="DD212" s="1023"/>
      <c r="DE212" s="1023"/>
      <c r="DF212" s="1023"/>
      <c r="DG212" s="1023"/>
      <c r="DH212" s="1023"/>
      <c r="DI212" s="1023"/>
      <c r="DJ212" s="1023"/>
      <c r="DK212" s="1023"/>
      <c r="DL212" s="1023"/>
      <c r="DM212" s="1023"/>
      <c r="DN212" s="1023"/>
      <c r="DO212" s="1023"/>
    </row>
    <row r="213" spans="2:119" s="1248" customFormat="1">
      <c r="B213" s="1333"/>
      <c r="C213" s="1249"/>
      <c r="D213" s="1247"/>
      <c r="E213" s="939"/>
      <c r="F213" s="940"/>
      <c r="G213" s="940"/>
      <c r="H213" s="940"/>
      <c r="I213" s="940"/>
      <c r="J213" s="940"/>
      <c r="K213" s="940"/>
      <c r="L213" s="940"/>
      <c r="M213" s="940"/>
      <c r="N213" s="1045"/>
      <c r="O213" s="1045"/>
      <c r="P213" s="1045"/>
      <c r="Q213" s="1023"/>
      <c r="R213" s="1023"/>
      <c r="S213" s="1023"/>
      <c r="T213" s="1023"/>
      <c r="U213" s="1682"/>
      <c r="V213" s="1682"/>
      <c r="W213" s="1682"/>
      <c r="X213" s="1682"/>
      <c r="Y213" s="1682"/>
      <c r="Z213" s="1682"/>
      <c r="AA213" s="1022"/>
      <c r="AB213" s="985"/>
      <c r="AC213" s="985"/>
      <c r="AD213" s="985"/>
      <c r="AE213" s="985"/>
      <c r="AF213" s="985"/>
      <c r="AG213" s="985"/>
      <c r="AH213" s="985"/>
      <c r="AI213" s="985"/>
      <c r="AJ213" s="940"/>
      <c r="AK213" s="940"/>
      <c r="AL213" s="940"/>
      <c r="AM213" s="940"/>
      <c r="AN213" s="940"/>
      <c r="AO213" s="940"/>
      <c r="AP213" s="940"/>
      <c r="AQ213" s="940"/>
      <c r="AR213" s="940"/>
      <c r="AS213" s="940"/>
      <c r="AT213" s="940"/>
      <c r="AU213" s="940"/>
      <c r="AV213" s="940"/>
      <c r="AW213" s="940"/>
      <c r="AX213" s="940"/>
      <c r="AY213" s="940"/>
      <c r="AZ213" s="940"/>
      <c r="BA213" s="940"/>
      <c r="BB213" s="940"/>
      <c r="BC213" s="940"/>
      <c r="BD213" s="940"/>
      <c r="BE213" s="940"/>
      <c r="BF213" s="940"/>
      <c r="BG213" s="940"/>
      <c r="BH213" s="940"/>
      <c r="BI213" s="940"/>
      <c r="BJ213" s="940"/>
      <c r="BK213" s="940"/>
      <c r="BL213" s="940"/>
      <c r="BM213" s="940"/>
      <c r="BN213" s="940"/>
      <c r="BO213" s="940"/>
      <c r="BP213" s="940"/>
      <c r="BQ213" s="940"/>
      <c r="BR213" s="940"/>
      <c r="BS213" s="940"/>
      <c r="BT213" s="940"/>
      <c r="BU213" s="940"/>
      <c r="BV213" s="940"/>
      <c r="BW213" s="940"/>
      <c r="BX213" s="940"/>
      <c r="BY213" s="940"/>
      <c r="BZ213" s="940"/>
      <c r="CA213" s="940"/>
      <c r="CB213" s="1023"/>
      <c r="CC213" s="1023"/>
      <c r="CD213" s="1023"/>
      <c r="CE213" s="1023"/>
      <c r="CF213" s="1023"/>
      <c r="CG213" s="1023"/>
      <c r="CH213" s="1023"/>
      <c r="CI213" s="1023"/>
      <c r="CJ213" s="1051"/>
      <c r="CK213" s="1051"/>
      <c r="CL213" s="1023"/>
      <c r="CM213" s="1023"/>
      <c r="CN213" s="1023"/>
      <c r="CO213" s="1051"/>
      <c r="CP213" s="1023"/>
      <c r="CQ213" s="1023"/>
      <c r="CR213" s="1023"/>
      <c r="CS213" s="1023"/>
      <c r="CT213" s="1023"/>
      <c r="CU213" s="1023"/>
      <c r="CV213" s="1023"/>
      <c r="CW213" s="1023"/>
      <c r="CX213" s="1023"/>
      <c r="CY213" s="1023"/>
      <c r="CZ213" s="1023"/>
      <c r="DA213" s="1023"/>
      <c r="DB213" s="1023"/>
      <c r="DC213" s="1023"/>
      <c r="DD213" s="1023"/>
      <c r="DE213" s="1023"/>
      <c r="DF213" s="1023"/>
      <c r="DG213" s="1023"/>
      <c r="DH213" s="1023"/>
      <c r="DI213" s="1023"/>
      <c r="DJ213" s="1023"/>
      <c r="DK213" s="1023"/>
      <c r="DL213" s="1023"/>
      <c r="DM213" s="1023"/>
      <c r="DN213" s="1023"/>
      <c r="DO213" s="1023"/>
    </row>
    <row r="214" spans="2:119" s="1248" customFormat="1">
      <c r="B214" s="1333"/>
      <c r="C214" s="1250" t="s">
        <v>808</v>
      </c>
      <c r="D214" s="1247"/>
      <c r="E214" s="939"/>
      <c r="F214" s="940"/>
      <c r="G214" s="940"/>
      <c r="H214" s="940"/>
      <c r="I214" s="940"/>
      <c r="J214" s="940"/>
      <c r="K214" s="940"/>
      <c r="L214" s="940"/>
      <c r="M214" s="940"/>
      <c r="N214" s="1045"/>
      <c r="O214" s="1045"/>
      <c r="P214" s="1045"/>
      <c r="Q214" s="1023"/>
      <c r="R214" s="1023"/>
      <c r="S214" s="1023"/>
      <c r="T214" s="1023"/>
      <c r="U214" s="1682"/>
      <c r="V214" s="1682"/>
      <c r="W214" s="1682"/>
      <c r="X214" s="1682"/>
      <c r="Y214" s="1682"/>
      <c r="Z214" s="1682"/>
      <c r="AA214" s="1022"/>
      <c r="AB214" s="985"/>
      <c r="AC214" s="985"/>
      <c r="AD214" s="985"/>
      <c r="AE214" s="985"/>
      <c r="AF214" s="985"/>
      <c r="AG214" s="985"/>
      <c r="AH214" s="985"/>
      <c r="AI214" s="985"/>
      <c r="AJ214" s="940"/>
      <c r="AK214" s="940"/>
      <c r="AL214" s="940"/>
      <c r="AM214" s="940"/>
      <c r="AN214" s="940"/>
      <c r="AO214" s="940"/>
      <c r="AP214" s="940"/>
      <c r="AQ214" s="940"/>
      <c r="AR214" s="940"/>
      <c r="AS214" s="940"/>
      <c r="AT214" s="940"/>
      <c r="AU214" s="940"/>
      <c r="AV214" s="940"/>
      <c r="AW214" s="940"/>
      <c r="AX214" s="940"/>
      <c r="AY214" s="940"/>
      <c r="AZ214" s="940"/>
      <c r="BA214" s="940"/>
      <c r="BB214" s="940"/>
      <c r="BC214" s="940"/>
      <c r="BD214" s="940"/>
      <c r="BE214" s="940"/>
      <c r="BF214" s="940"/>
      <c r="BG214" s="940"/>
      <c r="BH214" s="940"/>
      <c r="BI214" s="940"/>
      <c r="BJ214" s="940"/>
      <c r="BK214" s="940"/>
      <c r="BL214" s="940"/>
      <c r="BM214" s="940"/>
      <c r="BN214" s="940"/>
      <c r="BO214" s="940"/>
      <c r="BP214" s="940"/>
      <c r="BQ214" s="940"/>
      <c r="BR214" s="940"/>
      <c r="BS214" s="940"/>
      <c r="BT214" s="940"/>
      <c r="BU214" s="940"/>
      <c r="BV214" s="940"/>
      <c r="BW214" s="940"/>
      <c r="BX214" s="940"/>
      <c r="BY214" s="940"/>
      <c r="BZ214" s="940"/>
      <c r="CA214" s="940"/>
      <c r="CB214" s="1023"/>
      <c r="CC214" s="1023"/>
      <c r="CD214" s="1023"/>
      <c r="CE214" s="1023"/>
      <c r="CF214" s="1023"/>
      <c r="CG214" s="1023"/>
      <c r="CH214" s="1023"/>
      <c r="CI214" s="1023"/>
      <c r="CJ214" s="955">
        <v>4.4306727981019891E-3</v>
      </c>
      <c r="CK214" s="955">
        <v>7.9852283539486209E-3</v>
      </c>
      <c r="CL214" s="955">
        <v>1.6203151260504201E-2</v>
      </c>
      <c r="CM214" s="955">
        <v>3.0530660736588784E-2</v>
      </c>
      <c r="CN214" s="955">
        <v>3.0446617248893883E-2</v>
      </c>
      <c r="CO214" s="955">
        <v>3.5248697063765551E-2</v>
      </c>
      <c r="CP214" s="955">
        <v>3.8714385322104347E-2</v>
      </c>
      <c r="CQ214" s="955">
        <v>4.9427327912325451E-2</v>
      </c>
      <c r="CR214" s="1023">
        <v>3.7003261578604042E-2</v>
      </c>
      <c r="CS214" s="1023"/>
      <c r="CT214" s="1023"/>
      <c r="CU214" s="1023"/>
      <c r="CV214" s="1023"/>
      <c r="CW214" s="1023"/>
      <c r="CX214" s="1023"/>
      <c r="CY214" s="1023"/>
      <c r="CZ214" s="1023"/>
      <c r="DA214" s="1023"/>
      <c r="DB214" s="1023"/>
      <c r="DC214" s="1023"/>
      <c r="DD214" s="1023"/>
      <c r="DE214" s="1023"/>
      <c r="DF214" s="1023"/>
      <c r="DG214" s="1023"/>
      <c r="DH214" s="1023"/>
      <c r="DI214" s="1023"/>
      <c r="DJ214" s="1023"/>
      <c r="DK214" s="1023"/>
      <c r="DL214" s="1023"/>
      <c r="DM214" s="1023"/>
      <c r="DN214" s="1023"/>
      <c r="DO214" s="1023"/>
    </row>
    <row r="215" spans="2:119" s="1248" customFormat="1">
      <c r="B215" s="1333"/>
      <c r="C215" s="1250" t="s">
        <v>809</v>
      </c>
      <c r="D215" s="1247"/>
      <c r="E215" s="939"/>
      <c r="F215" s="940"/>
      <c r="G215" s="940"/>
      <c r="H215" s="940"/>
      <c r="I215" s="940"/>
      <c r="J215" s="940"/>
      <c r="K215" s="940"/>
      <c r="L215" s="940"/>
      <c r="M215" s="940"/>
      <c r="N215" s="1045"/>
      <c r="O215" s="1045"/>
      <c r="P215" s="1045"/>
      <c r="Q215" s="1023"/>
      <c r="R215" s="1023"/>
      <c r="S215" s="1023"/>
      <c r="T215" s="1023"/>
      <c r="U215" s="1682"/>
      <c r="V215" s="1682"/>
      <c r="W215" s="1682"/>
      <c r="X215" s="1682"/>
      <c r="Y215" s="1682"/>
      <c r="Z215" s="1682"/>
      <c r="AA215" s="1022"/>
      <c r="AB215" s="985"/>
      <c r="AC215" s="985"/>
      <c r="AD215" s="985"/>
      <c r="AE215" s="985"/>
      <c r="AF215" s="985"/>
      <c r="AG215" s="985"/>
      <c r="AH215" s="985"/>
      <c r="AI215" s="985"/>
      <c r="AJ215" s="940"/>
      <c r="AK215" s="940"/>
      <c r="AL215" s="940"/>
      <c r="AM215" s="940"/>
      <c r="AN215" s="940"/>
      <c r="AO215" s="940"/>
      <c r="AP215" s="940"/>
      <c r="AQ215" s="940"/>
      <c r="AR215" s="940"/>
      <c r="AS215" s="940"/>
      <c r="AT215" s="940"/>
      <c r="AU215" s="940"/>
      <c r="AV215" s="940"/>
      <c r="AW215" s="940"/>
      <c r="AX215" s="940"/>
      <c r="AY215" s="940"/>
      <c r="AZ215" s="940"/>
      <c r="BA215" s="940"/>
      <c r="BB215" s="940"/>
      <c r="BC215" s="940"/>
      <c r="BD215" s="940"/>
      <c r="BE215" s="940"/>
      <c r="BF215" s="940"/>
      <c r="BG215" s="940"/>
      <c r="BH215" s="940"/>
      <c r="BI215" s="940"/>
      <c r="BJ215" s="940"/>
      <c r="BK215" s="940"/>
      <c r="BL215" s="940"/>
      <c r="BM215" s="940"/>
      <c r="BN215" s="940"/>
      <c r="BO215" s="940"/>
      <c r="BP215" s="940"/>
      <c r="BQ215" s="940"/>
      <c r="BR215" s="940"/>
      <c r="BS215" s="940"/>
      <c r="BT215" s="940"/>
      <c r="BU215" s="940"/>
      <c r="BV215" s="940"/>
      <c r="BW215" s="940"/>
      <c r="BX215" s="940"/>
      <c r="BY215" s="940"/>
      <c r="BZ215" s="940"/>
      <c r="CA215" s="940"/>
      <c r="CB215" s="1023"/>
      <c r="CC215" s="1023"/>
      <c r="CD215" s="1023"/>
      <c r="CE215" s="1023"/>
      <c r="CF215" s="1023"/>
      <c r="CG215" s="1023"/>
      <c r="CH215" s="1023"/>
      <c r="CI215" s="1023"/>
      <c r="CJ215" s="955">
        <v>0.99556932720189795</v>
      </c>
      <c r="CK215" s="955">
        <v>0.99201477164605134</v>
      </c>
      <c r="CL215" s="955">
        <v>0.98379684873949569</v>
      </c>
      <c r="CM215" s="955">
        <v>0.96946933926341128</v>
      </c>
      <c r="CN215" s="955">
        <v>0.96955338275110603</v>
      </c>
      <c r="CO215" s="955">
        <v>0.96475130293623435</v>
      </c>
      <c r="CP215" s="955">
        <v>0.96128561467789575</v>
      </c>
      <c r="CQ215" s="955">
        <v>0.9505726720876746</v>
      </c>
      <c r="CR215" s="1023">
        <v>0.96299673842139599</v>
      </c>
      <c r="CS215" s="1023"/>
      <c r="CT215" s="1023"/>
      <c r="CU215" s="1023"/>
      <c r="CV215" s="1023"/>
      <c r="CW215" s="1023"/>
      <c r="CX215" s="1023"/>
      <c r="CY215" s="1023"/>
      <c r="CZ215" s="1023"/>
      <c r="DA215" s="1023"/>
      <c r="DB215" s="1023"/>
      <c r="DC215" s="1023"/>
      <c r="DD215" s="1023"/>
      <c r="DE215" s="1023"/>
      <c r="DF215" s="1023"/>
      <c r="DG215" s="1023"/>
      <c r="DH215" s="1023"/>
      <c r="DI215" s="1023"/>
      <c r="DJ215" s="1023"/>
      <c r="DK215" s="1023"/>
      <c r="DL215" s="1023"/>
      <c r="DM215" s="1023"/>
      <c r="DN215" s="1023"/>
      <c r="DO215" s="1023"/>
    </row>
    <row r="216" spans="2:119" s="977" customFormat="1">
      <c r="B216" s="1333"/>
      <c r="C216" s="1251"/>
      <c r="D216" s="939"/>
      <c r="E216" s="939"/>
      <c r="F216" s="940"/>
      <c r="G216" s="940"/>
      <c r="H216" s="940"/>
      <c r="I216" s="940"/>
      <c r="J216" s="940"/>
      <c r="K216" s="940"/>
      <c r="L216" s="940"/>
      <c r="M216" s="940"/>
      <c r="N216" s="940"/>
      <c r="O216" s="940"/>
      <c r="P216" s="940"/>
      <c r="Q216" s="940"/>
      <c r="R216" s="940"/>
      <c r="S216" s="940"/>
      <c r="T216" s="940"/>
      <c r="U216" s="1677"/>
      <c r="V216" s="1677"/>
      <c r="W216" s="1677"/>
      <c r="X216" s="1677"/>
      <c r="Y216" s="1677"/>
      <c r="Z216" s="1677"/>
      <c r="AA216" s="403"/>
      <c r="AB216" s="985"/>
      <c r="AC216" s="985"/>
      <c r="AD216" s="985"/>
      <c r="AE216" s="985"/>
      <c r="AF216" s="985"/>
      <c r="AG216" s="985"/>
      <c r="AH216" s="985"/>
      <c r="AI216" s="985"/>
      <c r="AJ216" s="940"/>
      <c r="AK216" s="940"/>
      <c r="AL216" s="940"/>
      <c r="AM216" s="940"/>
      <c r="AN216" s="940"/>
      <c r="AO216" s="940"/>
      <c r="AP216" s="940"/>
      <c r="AQ216" s="940"/>
      <c r="AR216" s="940"/>
      <c r="AS216" s="940"/>
      <c r="AT216" s="940"/>
      <c r="AU216" s="940"/>
      <c r="AV216" s="940"/>
      <c r="AW216" s="940"/>
      <c r="AX216" s="940"/>
      <c r="AY216" s="940"/>
      <c r="AZ216" s="940"/>
      <c r="BA216" s="940"/>
      <c r="BB216" s="940"/>
      <c r="BC216" s="940"/>
      <c r="BD216" s="940"/>
      <c r="BE216" s="940"/>
      <c r="BF216" s="940"/>
      <c r="BG216" s="940"/>
      <c r="BH216" s="940"/>
      <c r="BI216" s="940"/>
      <c r="BJ216" s="940"/>
      <c r="BK216" s="940"/>
      <c r="BL216" s="940"/>
      <c r="BM216" s="940"/>
      <c r="BN216" s="940"/>
      <c r="BO216" s="940"/>
      <c r="BP216" s="940"/>
      <c r="BQ216" s="940"/>
      <c r="BR216" s="940"/>
      <c r="BS216" s="940"/>
      <c r="BT216" s="975"/>
      <c r="BU216" s="975"/>
      <c r="BV216" s="975"/>
      <c r="BW216" s="975"/>
      <c r="BX216" s="975"/>
      <c r="BY216" s="975"/>
      <c r="BZ216" s="975"/>
      <c r="CA216" s="975"/>
      <c r="CB216" s="940"/>
      <c r="CC216" s="940"/>
      <c r="CD216" s="940"/>
      <c r="CE216" s="940"/>
      <c r="CF216" s="940"/>
      <c r="CG216" s="940"/>
      <c r="CH216" s="940"/>
      <c r="CI216" s="940"/>
      <c r="CJ216" s="940"/>
      <c r="CK216" s="940"/>
      <c r="CL216" s="940"/>
      <c r="CM216" s="940"/>
      <c r="CN216" s="940"/>
      <c r="CO216" s="940"/>
      <c r="CP216" s="940"/>
      <c r="CQ216" s="940"/>
      <c r="CR216" s="940"/>
      <c r="CS216" s="940"/>
      <c r="CT216" s="940"/>
      <c r="CU216" s="940"/>
      <c r="CV216" s="940"/>
      <c r="CW216" s="940"/>
      <c r="CX216" s="940"/>
      <c r="CY216" s="940"/>
      <c r="CZ216" s="940"/>
      <c r="DA216" s="940"/>
      <c r="DB216" s="940"/>
      <c r="DC216" s="940"/>
      <c r="DD216" s="940"/>
      <c r="DE216" s="940"/>
      <c r="DF216" s="940"/>
      <c r="DG216" s="940"/>
      <c r="DH216" s="940"/>
      <c r="DI216" s="940"/>
      <c r="DJ216" s="940"/>
      <c r="DK216" s="940"/>
      <c r="DL216" s="940"/>
      <c r="DM216" s="940"/>
      <c r="DN216" s="940"/>
      <c r="DO216" s="940"/>
    </row>
    <row r="217" spans="2:119" s="970" customFormat="1">
      <c r="B217" s="1332"/>
      <c r="C217" s="1249" t="s">
        <v>101</v>
      </c>
      <c r="D217" s="1217"/>
      <c r="E217" s="1217"/>
      <c r="F217" s="1218">
        <v>17.5</v>
      </c>
      <c r="G217" s="1218">
        <v>21.099999999999998</v>
      </c>
      <c r="H217" s="1218">
        <v>29.5</v>
      </c>
      <c r="I217" s="1218">
        <v>39.200000000000003</v>
      </c>
      <c r="J217" s="1218">
        <v>52.8</v>
      </c>
      <c r="K217" s="1218">
        <v>67.400000000000006</v>
      </c>
      <c r="L217" s="1218">
        <v>83</v>
      </c>
      <c r="M217" s="1218">
        <v>101.19999999999999</v>
      </c>
      <c r="N217" s="1218">
        <v>128.5</v>
      </c>
      <c r="O217" s="1218">
        <v>181.2</v>
      </c>
      <c r="P217" s="1218">
        <v>270.10000000000002</v>
      </c>
      <c r="Q217" s="1218">
        <v>334.6</v>
      </c>
      <c r="R217" s="1218">
        <v>379</v>
      </c>
      <c r="S217" s="1218">
        <v>719.3</v>
      </c>
      <c r="T217" s="1218">
        <v>1014.3000000000001</v>
      </c>
      <c r="U217" s="1676">
        <v>1267.8931458411137</v>
      </c>
      <c r="V217" s="1676">
        <v>1566.56489434684</v>
      </c>
      <c r="W217" s="1676">
        <v>1876.7470836349705</v>
      </c>
      <c r="X217" s="1676">
        <v>2160.8272452845972</v>
      </c>
      <c r="Y217" s="1676">
        <v>2493.4156284722735</v>
      </c>
      <c r="Z217" s="1676">
        <v>2884.0112849460679</v>
      </c>
      <c r="AA217" s="384"/>
      <c r="AB217" s="388"/>
      <c r="AC217" s="388"/>
      <c r="AD217" s="388"/>
      <c r="AE217" s="388"/>
      <c r="AF217" s="388"/>
      <c r="AG217" s="388"/>
      <c r="AH217" s="388"/>
      <c r="AI217" s="388"/>
      <c r="AJ217" s="389">
        <v>3.9</v>
      </c>
      <c r="AK217" s="389">
        <v>4.2</v>
      </c>
      <c r="AL217" s="389">
        <v>4.5999999999999996</v>
      </c>
      <c r="AM217" s="389">
        <v>4.8</v>
      </c>
      <c r="AN217" s="389">
        <v>4.5999999999999996</v>
      </c>
      <c r="AO217" s="389">
        <v>5.0999999999999996</v>
      </c>
      <c r="AP217" s="389">
        <v>5.6</v>
      </c>
      <c r="AQ217" s="389">
        <v>5.8</v>
      </c>
      <c r="AR217" s="389">
        <v>6</v>
      </c>
      <c r="AS217" s="389">
        <v>6.9</v>
      </c>
      <c r="AT217" s="389">
        <v>8</v>
      </c>
      <c r="AU217" s="389">
        <v>8.6</v>
      </c>
      <c r="AV217" s="389">
        <v>8.3000000000000007</v>
      </c>
      <c r="AW217" s="389">
        <v>9.1999999999999993</v>
      </c>
      <c r="AX217" s="389">
        <v>10.4</v>
      </c>
      <c r="AY217" s="389">
        <v>11.3</v>
      </c>
      <c r="AZ217" s="389">
        <v>10.9</v>
      </c>
      <c r="BA217" s="389">
        <v>11.6</v>
      </c>
      <c r="BB217" s="389">
        <v>14.4</v>
      </c>
      <c r="BC217" s="389">
        <v>15.9</v>
      </c>
      <c r="BD217" s="389">
        <v>15</v>
      </c>
      <c r="BE217" s="389">
        <v>15.8</v>
      </c>
      <c r="BF217" s="389">
        <v>17.600000000000001</v>
      </c>
      <c r="BG217" s="389">
        <v>19</v>
      </c>
      <c r="BH217" s="389">
        <v>18.100000000000001</v>
      </c>
      <c r="BI217" s="389">
        <v>20.100000000000001</v>
      </c>
      <c r="BJ217" s="389">
        <v>22</v>
      </c>
      <c r="BK217" s="389">
        <v>22.8</v>
      </c>
      <c r="BL217" s="389">
        <v>21.7</v>
      </c>
      <c r="BM217" s="389">
        <v>23.6</v>
      </c>
      <c r="BN217" s="389">
        <v>26.9</v>
      </c>
      <c r="BO217" s="389">
        <v>29</v>
      </c>
      <c r="BP217" s="389">
        <v>27.5</v>
      </c>
      <c r="BQ217" s="389">
        <v>30.2</v>
      </c>
      <c r="BR217" s="389">
        <v>34</v>
      </c>
      <c r="BS217" s="389">
        <v>36.799999999999997</v>
      </c>
      <c r="BT217" s="389">
        <v>38.299999999999997</v>
      </c>
      <c r="BU217" s="389">
        <v>43.7</v>
      </c>
      <c r="BV217" s="389">
        <v>47.6</v>
      </c>
      <c r="BW217" s="389">
        <v>51.6</v>
      </c>
      <c r="BX217" s="389">
        <v>53.2</v>
      </c>
      <c r="BY217" s="389">
        <v>61.5</v>
      </c>
      <c r="BZ217" s="389">
        <v>74.2</v>
      </c>
      <c r="CA217" s="389">
        <v>81.2</v>
      </c>
      <c r="CB217" s="389">
        <v>80.099999999999994</v>
      </c>
      <c r="CC217" s="389">
        <v>85.4</v>
      </c>
      <c r="CD217" s="389">
        <v>83.5</v>
      </c>
      <c r="CE217" s="389">
        <v>85.6</v>
      </c>
      <c r="CF217" s="389">
        <v>82.8</v>
      </c>
      <c r="CG217" s="389">
        <v>88.7</v>
      </c>
      <c r="CH217" s="389">
        <v>98</v>
      </c>
      <c r="CI217" s="389">
        <v>109.5</v>
      </c>
      <c r="CJ217" s="389">
        <v>105.7</v>
      </c>
      <c r="CK217" s="389">
        <v>178.5</v>
      </c>
      <c r="CL217" s="389">
        <v>205.7</v>
      </c>
      <c r="CM217" s="389">
        <v>229.4</v>
      </c>
      <c r="CN217" s="389">
        <v>222</v>
      </c>
      <c r="CO217" s="389">
        <v>244.6</v>
      </c>
      <c r="CP217" s="389">
        <v>259.8</v>
      </c>
      <c r="CQ217" s="389">
        <v>287.89999999999998</v>
      </c>
      <c r="CR217" s="389">
        <v>267</v>
      </c>
      <c r="CS217" s="1218">
        <v>297.8602774194319</v>
      </c>
      <c r="CT217" s="1218">
        <v>331.79541254073956</v>
      </c>
      <c r="CU217" s="1218">
        <v>371.23745588094221</v>
      </c>
      <c r="CV217" s="1218">
        <v>335.04936186143465</v>
      </c>
      <c r="CW217" s="1218">
        <v>365.72060836881826</v>
      </c>
      <c r="CX217" s="1218">
        <v>407.99846348552717</v>
      </c>
      <c r="CY217" s="1218">
        <v>457.79646063105974</v>
      </c>
      <c r="CZ217" s="1218">
        <v>400.34348601597878</v>
      </c>
      <c r="DA217" s="1218">
        <v>437.68394245701825</v>
      </c>
      <c r="DB217" s="1218">
        <v>488.90034589868475</v>
      </c>
      <c r="DC217" s="1218">
        <v>549.81930926328869</v>
      </c>
      <c r="DD217" s="1218">
        <v>460.04899512252069</v>
      </c>
      <c r="DE217" s="1218">
        <v>503.40943232017202</v>
      </c>
      <c r="DF217" s="1218">
        <v>563.07636704352797</v>
      </c>
      <c r="DG217" s="1218">
        <v>634.29245079837676</v>
      </c>
      <c r="DH217" s="1218">
        <v>529.72524215702776</v>
      </c>
      <c r="DI217" s="1218">
        <v>580.33986887598257</v>
      </c>
      <c r="DJ217" s="1218">
        <v>649.95091796103929</v>
      </c>
      <c r="DK217" s="1218">
        <v>733.39959947822376</v>
      </c>
      <c r="DL217" s="1218">
        <v>611.27852773812492</v>
      </c>
      <c r="DM217" s="1218">
        <v>670.68176301904953</v>
      </c>
      <c r="DN217" s="1218">
        <v>752.01589113739908</v>
      </c>
      <c r="DO217" s="1218">
        <v>850.0351030514945</v>
      </c>
    </row>
    <row r="218" spans="2:119" s="977" customFormat="1">
      <c r="B218" s="1333"/>
      <c r="C218" s="1252" t="s">
        <v>94</v>
      </c>
      <c r="D218" s="939"/>
      <c r="E218" s="939"/>
      <c r="F218" s="940" t="s">
        <v>1045</v>
      </c>
      <c r="G218" s="940">
        <v>0.20571428571428552</v>
      </c>
      <c r="H218" s="940">
        <v>0.39810426540284372</v>
      </c>
      <c r="I218" s="940">
        <v>0.32881355932203404</v>
      </c>
      <c r="J218" s="940">
        <v>0.3469387755102038</v>
      </c>
      <c r="K218" s="940">
        <v>0.2765151515151516</v>
      </c>
      <c r="L218" s="940">
        <v>0.2314540059347181</v>
      </c>
      <c r="M218" s="940">
        <v>0.21927710843373482</v>
      </c>
      <c r="N218" s="992">
        <v>0.26976284584980248</v>
      </c>
      <c r="O218" s="992">
        <v>0.4101167315175096</v>
      </c>
      <c r="P218" s="992">
        <v>0.49061810154525398</v>
      </c>
      <c r="Q218" s="992">
        <v>0.23880044427989633</v>
      </c>
      <c r="R218" s="992">
        <v>0.13269575612671836</v>
      </c>
      <c r="S218" s="992">
        <v>0.89788918205804746</v>
      </c>
      <c r="T218" s="992">
        <v>0.41012095092451006</v>
      </c>
      <c r="U218" s="1683">
        <v>0.2500178900139145</v>
      </c>
      <c r="V218" s="1683">
        <v>0.23556539404398236</v>
      </c>
      <c r="W218" s="1683">
        <v>0.19800149384648202</v>
      </c>
      <c r="X218" s="1683">
        <v>0.15136837783139478</v>
      </c>
      <c r="Y218" s="1683">
        <v>0.15391715553080787</v>
      </c>
      <c r="Z218" s="1683">
        <v>0.33467924899578083</v>
      </c>
      <c r="AA218" s="403"/>
      <c r="AB218" s="985"/>
      <c r="AC218" s="985"/>
      <c r="AD218" s="985"/>
      <c r="AE218" s="985"/>
      <c r="AF218" s="985"/>
      <c r="AG218" s="985"/>
      <c r="AH218" s="985"/>
      <c r="AI218" s="985"/>
      <c r="AJ218" s="940" t="s">
        <v>1045</v>
      </c>
      <c r="AK218" s="940" t="s">
        <v>1045</v>
      </c>
      <c r="AL218" s="940" t="s">
        <v>1045</v>
      </c>
      <c r="AM218" s="940" t="s">
        <v>1045</v>
      </c>
      <c r="AN218" s="940">
        <v>0.17948717948717952</v>
      </c>
      <c r="AO218" s="940">
        <v>0.21428571428571419</v>
      </c>
      <c r="AP218" s="940">
        <v>0.21739130434782616</v>
      </c>
      <c r="AQ218" s="940">
        <v>0.20833333333333326</v>
      </c>
      <c r="AR218" s="940">
        <v>0.30434782608695654</v>
      </c>
      <c r="AS218" s="940">
        <v>0.35294117647058831</v>
      </c>
      <c r="AT218" s="940">
        <v>0.4285714285714286</v>
      </c>
      <c r="AU218" s="940">
        <v>0.48275862068965525</v>
      </c>
      <c r="AV218" s="940">
        <v>0.38333333333333353</v>
      </c>
      <c r="AW218" s="940">
        <v>0.33333333333333326</v>
      </c>
      <c r="AX218" s="940">
        <v>0.30000000000000004</v>
      </c>
      <c r="AY218" s="940">
        <v>0.31395348837209314</v>
      </c>
      <c r="AZ218" s="940">
        <v>0.31325301204819267</v>
      </c>
      <c r="BA218" s="940">
        <v>0.26086956521739135</v>
      </c>
      <c r="BB218" s="940">
        <v>0.38461538461538458</v>
      </c>
      <c r="BC218" s="940">
        <v>0.40707964601769908</v>
      </c>
      <c r="BD218" s="940">
        <v>0.37614678899082565</v>
      </c>
      <c r="BE218" s="940">
        <v>0.36206896551724155</v>
      </c>
      <c r="BF218" s="940">
        <v>0.22222222222222232</v>
      </c>
      <c r="BG218" s="940">
        <v>0.19496855345911945</v>
      </c>
      <c r="BH218" s="940">
        <v>0.20666666666666678</v>
      </c>
      <c r="BI218" s="940">
        <v>0.27215189873417733</v>
      </c>
      <c r="BJ218" s="940">
        <v>0.25</v>
      </c>
      <c r="BK218" s="940">
        <v>0.19999999999999996</v>
      </c>
      <c r="BL218" s="940">
        <v>0.19889502762430933</v>
      </c>
      <c r="BM218" s="940">
        <v>0.17412935323383083</v>
      </c>
      <c r="BN218" s="940">
        <v>0.22272727272727266</v>
      </c>
      <c r="BO218" s="940">
        <v>0.27192982456140347</v>
      </c>
      <c r="BP218" s="940">
        <v>0.26728110599078336</v>
      </c>
      <c r="BQ218" s="940">
        <v>0.27966101694915246</v>
      </c>
      <c r="BR218" s="940">
        <v>0.26394052044609673</v>
      </c>
      <c r="BS218" s="940">
        <v>0.26896551724137918</v>
      </c>
      <c r="BT218" s="940">
        <v>0.39272727272727259</v>
      </c>
      <c r="BU218" s="940">
        <v>0.44701986754966905</v>
      </c>
      <c r="BV218" s="940">
        <v>0.40000000000000013</v>
      </c>
      <c r="BW218" s="940">
        <v>0.40217391304347849</v>
      </c>
      <c r="BX218" s="992">
        <v>0.38903394255874701</v>
      </c>
      <c r="BY218" s="992">
        <v>0.40732265446224236</v>
      </c>
      <c r="BZ218" s="992">
        <v>0.55882352941176472</v>
      </c>
      <c r="CA218" s="992">
        <v>0.57364341085271309</v>
      </c>
      <c r="CB218" s="992">
        <v>0.66040239613685481</v>
      </c>
      <c r="CC218" s="992">
        <v>0.5137503373057617</v>
      </c>
      <c r="CD218" s="992">
        <v>0.21538317558135622</v>
      </c>
      <c r="CE218" s="992">
        <v>0.10907515662413769</v>
      </c>
      <c r="CF218" s="992">
        <v>3.3707865168539408E-2</v>
      </c>
      <c r="CG218" s="992">
        <v>3.8641686182669721E-2</v>
      </c>
      <c r="CH218" s="992">
        <v>0.17365269461077837</v>
      </c>
      <c r="CI218" s="992">
        <v>0.27920560747663559</v>
      </c>
      <c r="CJ218" s="992">
        <v>0.27657004830917886</v>
      </c>
      <c r="CK218" s="992">
        <v>1.0124013528748592</v>
      </c>
      <c r="CL218" s="992">
        <v>1.0989795918367347</v>
      </c>
      <c r="CM218" s="992">
        <v>1.0949771689497716</v>
      </c>
      <c r="CN218" s="992">
        <v>1.1002838221381266</v>
      </c>
      <c r="CO218" s="992">
        <v>0.37030812324929974</v>
      </c>
      <c r="CP218" s="992">
        <v>0.26300437530384069</v>
      </c>
      <c r="CQ218" s="992">
        <v>0.25501307759372271</v>
      </c>
      <c r="CR218" s="992">
        <v>0.20270270270270263</v>
      </c>
      <c r="CS218" s="992">
        <v>0.21774438846865052</v>
      </c>
      <c r="CT218" s="992">
        <v>0.2771186010036164</v>
      </c>
      <c r="CU218" s="992">
        <v>0.28946667551560346</v>
      </c>
      <c r="CV218" s="992">
        <v>0.25486652382559782</v>
      </c>
      <c r="CW218" s="992">
        <v>0.22782605165518222</v>
      </c>
      <c r="CX218" s="992">
        <v>0.22966879005727958</v>
      </c>
      <c r="CY218" s="992">
        <v>0.23316344668054589</v>
      </c>
      <c r="CZ218" s="992">
        <v>0.19487911808513636</v>
      </c>
      <c r="DA218" s="992">
        <v>0.19677133976444416</v>
      </c>
      <c r="DB218" s="992">
        <v>0.1982896742355682</v>
      </c>
      <c r="DC218" s="992">
        <v>0.20101258210991402</v>
      </c>
      <c r="DD218" s="992">
        <v>0.14913570769116724</v>
      </c>
      <c r="DE218" s="992">
        <v>0.15016655510410493</v>
      </c>
      <c r="DF218" s="992">
        <v>0.15172012408478586</v>
      </c>
      <c r="DG218" s="992">
        <v>0.15363800454421095</v>
      </c>
      <c r="DH218" s="992">
        <v>0.15145397071446887</v>
      </c>
      <c r="DI218" s="992">
        <v>0.15281882224821386</v>
      </c>
      <c r="DJ218" s="992">
        <v>0.15428555699052371</v>
      </c>
      <c r="DK218" s="992">
        <v>0.15624834972432966</v>
      </c>
      <c r="DL218" s="992">
        <v>0.15395393515516509</v>
      </c>
      <c r="DM218" s="992">
        <v>0.15567066642869709</v>
      </c>
      <c r="DN218" s="992">
        <v>0.15703489349095423</v>
      </c>
      <c r="DO218" s="992">
        <v>0.15903404318225833</v>
      </c>
    </row>
    <row r="219" spans="2:119" s="403" customFormat="1">
      <c r="B219" s="1331"/>
      <c r="C219" s="1192" t="s">
        <v>7</v>
      </c>
      <c r="D219" s="953"/>
      <c r="E219" s="953"/>
      <c r="F219" s="954"/>
      <c r="G219" s="954"/>
      <c r="H219" s="954"/>
      <c r="I219" s="954"/>
      <c r="J219" s="954"/>
      <c r="K219" s="954"/>
      <c r="L219" s="954"/>
      <c r="M219" s="954"/>
      <c r="N219" s="954"/>
      <c r="O219" s="954"/>
      <c r="P219" s="954"/>
      <c r="Q219" s="954"/>
      <c r="R219" s="954"/>
      <c r="S219" s="954"/>
      <c r="T219" s="954"/>
      <c r="U219" s="1684"/>
      <c r="V219" s="1684"/>
      <c r="W219" s="1684"/>
      <c r="X219" s="1684"/>
      <c r="Y219" s="1684"/>
      <c r="Z219" s="1684"/>
      <c r="AB219" s="449"/>
      <c r="AC219" s="449"/>
      <c r="AD219" s="449"/>
      <c r="AE219" s="449"/>
      <c r="AF219" s="449"/>
      <c r="AG219" s="449"/>
      <c r="AH219" s="449"/>
      <c r="AI219" s="449"/>
      <c r="AJ219" s="955">
        <v>0.22285714285714286</v>
      </c>
      <c r="AK219" s="955">
        <v>0.24000000000000002</v>
      </c>
      <c r="AL219" s="955">
        <v>0.26285714285714284</v>
      </c>
      <c r="AM219" s="955">
        <v>0.2742857142857143</v>
      </c>
      <c r="AN219" s="955">
        <v>0.21800947867298578</v>
      </c>
      <c r="AO219" s="955">
        <v>0.24170616113744076</v>
      </c>
      <c r="AP219" s="955">
        <v>0.26540284360189575</v>
      </c>
      <c r="AQ219" s="955">
        <v>0.27488151658767773</v>
      </c>
      <c r="AR219" s="955">
        <v>0.20338983050847459</v>
      </c>
      <c r="AS219" s="955">
        <v>0.23389830508474577</v>
      </c>
      <c r="AT219" s="955">
        <v>0.2711864406779661</v>
      </c>
      <c r="AU219" s="955">
        <v>0.29152542372881357</v>
      </c>
      <c r="AV219" s="955">
        <v>0.21173469387755103</v>
      </c>
      <c r="AW219" s="955">
        <v>0.23469387755102036</v>
      </c>
      <c r="AX219" s="955">
        <v>0.26530612244897961</v>
      </c>
      <c r="AY219" s="955">
        <v>0.28826530612244899</v>
      </c>
      <c r="AZ219" s="955">
        <v>0.20643939393939395</v>
      </c>
      <c r="BA219" s="955">
        <v>0.2196969696969697</v>
      </c>
      <c r="BB219" s="955">
        <v>0.27272727272727276</v>
      </c>
      <c r="BC219" s="955">
        <v>0.30113636363636365</v>
      </c>
      <c r="BD219" s="955">
        <v>0.22255192878338276</v>
      </c>
      <c r="BE219" s="955">
        <v>0.23442136498516319</v>
      </c>
      <c r="BF219" s="955">
        <v>0.26112759643916916</v>
      </c>
      <c r="BG219" s="955">
        <v>0.28189910979228483</v>
      </c>
      <c r="BH219" s="955">
        <v>0.21807228915662652</v>
      </c>
      <c r="BI219" s="955">
        <v>0.24216867469879519</v>
      </c>
      <c r="BJ219" s="955">
        <v>0.26506024096385544</v>
      </c>
      <c r="BK219" s="955">
        <v>0.27469879518072288</v>
      </c>
      <c r="BL219" s="955">
        <v>0.21442687747035574</v>
      </c>
      <c r="BM219" s="955">
        <v>0.23320158102766803</v>
      </c>
      <c r="BN219" s="955">
        <v>0.26581027667984192</v>
      </c>
      <c r="BO219" s="955">
        <v>0.2865612648221344</v>
      </c>
      <c r="BP219" s="955">
        <v>0.2140077821011673</v>
      </c>
      <c r="BQ219" s="955">
        <v>0.23501945525291829</v>
      </c>
      <c r="BR219" s="955">
        <v>0.26459143968871596</v>
      </c>
      <c r="BS219" s="955">
        <v>0.28638132295719843</v>
      </c>
      <c r="BT219" s="955">
        <v>0.21136865342163355</v>
      </c>
      <c r="BU219" s="955">
        <v>0.24116997792494485</v>
      </c>
      <c r="BV219" s="955">
        <v>0.26269315673289184</v>
      </c>
      <c r="BW219" s="955">
        <v>0.28476821192052981</v>
      </c>
      <c r="BX219" s="976">
        <v>0.19696408737504628</v>
      </c>
      <c r="BY219" s="976">
        <v>0.22769344687152904</v>
      </c>
      <c r="BZ219" s="976">
        <v>0.27471306923361716</v>
      </c>
      <c r="CA219" s="976">
        <v>0.30062939651980747</v>
      </c>
      <c r="CB219" s="976">
        <v>0.23939031679617451</v>
      </c>
      <c r="CC219" s="976">
        <v>0.25523012552301255</v>
      </c>
      <c r="CD219" s="976">
        <v>0.24955170352659892</v>
      </c>
      <c r="CE219" s="976">
        <v>0.25582785415421394</v>
      </c>
      <c r="CF219" s="976">
        <v>0.21846965699208443</v>
      </c>
      <c r="CG219" s="976">
        <v>0.23403693931398417</v>
      </c>
      <c r="CH219" s="976">
        <v>0.25857519788918204</v>
      </c>
      <c r="CI219" s="976">
        <v>0.28891820580474936</v>
      </c>
      <c r="CJ219" s="976">
        <v>0.14694842207701933</v>
      </c>
      <c r="CK219" s="976">
        <v>0.24815793132211875</v>
      </c>
      <c r="CL219" s="976">
        <v>0.28597247323787017</v>
      </c>
      <c r="CM219" s="976">
        <v>0.31892117336299181</v>
      </c>
      <c r="CN219" s="976">
        <v>0.2188701567583555</v>
      </c>
      <c r="CO219" s="976">
        <v>0.24115153307699888</v>
      </c>
      <c r="CP219" s="976">
        <v>0.2561372375036971</v>
      </c>
      <c r="CQ219" s="976">
        <v>0.28384107266094838</v>
      </c>
      <c r="CR219" s="976">
        <v>0.2105855693563779</v>
      </c>
      <c r="CS219" s="976">
        <v>0.23492537868546717</v>
      </c>
      <c r="CT219" s="976">
        <v>0.26169035902519072</v>
      </c>
      <c r="CU219" s="976">
        <v>0.29279869293296418</v>
      </c>
      <c r="CV219" s="976">
        <v>0.21387518836309002</v>
      </c>
      <c r="CW219" s="976">
        <v>0.23345385160140525</v>
      </c>
      <c r="CX219" s="976">
        <v>0.26044146971366744</v>
      </c>
      <c r="CY219" s="976">
        <v>0.29222949032183715</v>
      </c>
      <c r="CZ219" s="976">
        <v>0.21331776109148123</v>
      </c>
      <c r="DA219" s="976">
        <v>0.23321413219371667</v>
      </c>
      <c r="DB219" s="976">
        <v>0.26050411915480903</v>
      </c>
      <c r="DC219" s="976">
        <v>0.29296398755999303</v>
      </c>
      <c r="DD219" s="976">
        <v>0.21290410703884324</v>
      </c>
      <c r="DE219" s="976">
        <v>0.23297069833727926</v>
      </c>
      <c r="DF219" s="976">
        <v>0.26058370389038971</v>
      </c>
      <c r="DG219" s="976">
        <v>0.2935414907334879</v>
      </c>
      <c r="DH219" s="976">
        <v>0.21244963579601556</v>
      </c>
      <c r="DI219" s="976">
        <v>0.23274894977359203</v>
      </c>
      <c r="DJ219" s="976">
        <v>0.26066689826568024</v>
      </c>
      <c r="DK219" s="976">
        <v>0.29413451616471215</v>
      </c>
      <c r="DL219" s="976">
        <v>0.21195427733895156</v>
      </c>
      <c r="DM219" s="976">
        <v>0.23255171244296693</v>
      </c>
      <c r="DN219" s="976">
        <v>0.26075344956615248</v>
      </c>
      <c r="DO219" s="976">
        <v>0.29474056065192911</v>
      </c>
    </row>
    <row r="220" spans="2:119" s="403" customFormat="1">
      <c r="B220" s="1331"/>
      <c r="C220" s="1192"/>
      <c r="D220" s="953"/>
      <c r="E220" s="953"/>
      <c r="F220" s="954"/>
      <c r="G220" s="954"/>
      <c r="H220" s="954"/>
      <c r="I220" s="954"/>
      <c r="J220" s="954"/>
      <c r="K220" s="954"/>
      <c r="L220" s="954"/>
      <c r="M220" s="954"/>
      <c r="N220" s="954"/>
      <c r="O220" s="954"/>
      <c r="P220" s="954"/>
      <c r="Q220" s="954"/>
      <c r="R220" s="954"/>
      <c r="S220" s="954"/>
      <c r="T220" s="954"/>
      <c r="U220" s="1684"/>
      <c r="V220" s="1684"/>
      <c r="W220" s="1684"/>
      <c r="X220" s="1684"/>
      <c r="Y220" s="1684"/>
      <c r="Z220" s="1684"/>
      <c r="AB220" s="449"/>
      <c r="AC220" s="449"/>
      <c r="AD220" s="449"/>
      <c r="AE220" s="449"/>
      <c r="AF220" s="449"/>
      <c r="AG220" s="449"/>
      <c r="AH220" s="449"/>
      <c r="AI220" s="449"/>
      <c r="AJ220" s="955"/>
      <c r="AK220" s="955"/>
      <c r="AL220" s="955"/>
      <c r="AM220" s="955"/>
      <c r="AN220" s="955"/>
      <c r="AO220" s="955"/>
      <c r="AP220" s="955"/>
      <c r="AQ220" s="955"/>
      <c r="AR220" s="955"/>
      <c r="AS220" s="955"/>
      <c r="AT220" s="955"/>
      <c r="AU220" s="955"/>
      <c r="AV220" s="955"/>
      <c r="AW220" s="955"/>
      <c r="AX220" s="955"/>
      <c r="AY220" s="955"/>
      <c r="AZ220" s="955"/>
      <c r="BA220" s="955"/>
      <c r="BB220" s="955"/>
      <c r="BC220" s="955"/>
      <c r="BD220" s="955"/>
      <c r="BE220" s="955"/>
      <c r="BF220" s="955"/>
      <c r="BG220" s="955"/>
      <c r="BH220" s="955"/>
      <c r="BI220" s="955"/>
      <c r="BJ220" s="955"/>
      <c r="BK220" s="955"/>
      <c r="BL220" s="955"/>
      <c r="BM220" s="955"/>
      <c r="BN220" s="955"/>
      <c r="BO220" s="955"/>
      <c r="BP220" s="955"/>
      <c r="BQ220" s="955"/>
      <c r="BR220" s="955"/>
      <c r="BS220" s="955"/>
      <c r="BT220" s="955"/>
      <c r="BU220" s="955"/>
      <c r="BV220" s="955"/>
      <c r="BW220" s="955"/>
      <c r="BX220" s="976"/>
      <c r="BY220" s="976"/>
      <c r="BZ220" s="976"/>
      <c r="CA220" s="976"/>
      <c r="CB220" s="976"/>
      <c r="CC220" s="976"/>
      <c r="CD220" s="976"/>
      <c r="CE220" s="976"/>
      <c r="CF220" s="976"/>
      <c r="CG220" s="976"/>
      <c r="CH220" s="976"/>
      <c r="CI220" s="976"/>
      <c r="CJ220" s="976"/>
      <c r="CK220" s="976"/>
      <c r="CL220" s="976"/>
      <c r="CM220" s="976"/>
      <c r="CN220" s="976"/>
      <c r="CO220" s="976"/>
      <c r="CP220" s="976"/>
      <c r="CQ220" s="976"/>
      <c r="CR220" s="976"/>
      <c r="CS220" s="976"/>
      <c r="CT220" s="976"/>
      <c r="CU220" s="976"/>
      <c r="CV220" s="976"/>
      <c r="CW220" s="976"/>
      <c r="CX220" s="976"/>
      <c r="CY220" s="976"/>
      <c r="CZ220" s="976"/>
      <c r="DA220" s="976"/>
      <c r="DB220" s="976"/>
      <c r="DC220" s="976"/>
      <c r="DD220" s="976"/>
      <c r="DE220" s="976"/>
      <c r="DF220" s="976"/>
      <c r="DG220" s="976"/>
      <c r="DH220" s="976"/>
      <c r="DI220" s="976"/>
      <c r="DJ220" s="976"/>
      <c r="DK220" s="976"/>
      <c r="DL220" s="976"/>
      <c r="DM220" s="976"/>
      <c r="DN220" s="976"/>
      <c r="DO220" s="976"/>
    </row>
    <row r="221" spans="2:119" s="970" customFormat="1">
      <c r="B221" s="1332"/>
      <c r="C221" s="1253" t="s">
        <v>694</v>
      </c>
      <c r="D221" s="1254"/>
      <c r="E221" s="1254"/>
      <c r="F221" s="1219">
        <v>86.36571428571429</v>
      </c>
      <c r="G221" s="1219">
        <v>98.530805687203795</v>
      </c>
      <c r="H221" s="1219">
        <v>93.244067796610167</v>
      </c>
      <c r="I221" s="1219">
        <v>86.885204081632651</v>
      </c>
      <c r="J221" s="1219">
        <v>91.289772727272734</v>
      </c>
      <c r="K221" s="1219">
        <v>84.626112759643917</v>
      </c>
      <c r="L221" s="1219">
        <v>88.015662650602394</v>
      </c>
      <c r="M221" s="1219">
        <v>69.980237154150203</v>
      </c>
      <c r="N221" s="1219">
        <v>55.648249027237348</v>
      </c>
      <c r="O221" s="1219">
        <v>44.297813596693132</v>
      </c>
      <c r="P221" s="1219">
        <v>42.175254836190405</v>
      </c>
      <c r="Q221" s="1219">
        <v>37.328153018529584</v>
      </c>
      <c r="R221" s="1219">
        <v>36.932717678100261</v>
      </c>
      <c r="S221" s="1219">
        <v>29.093146114277769</v>
      </c>
      <c r="T221" s="1219">
        <v>27.951197870452525</v>
      </c>
      <c r="U221" s="1685">
        <v>29.16682025171831</v>
      </c>
      <c r="V221" s="1685">
        <v>27.338888776271578</v>
      </c>
      <c r="W221" s="1685">
        <v>26.745501197184609</v>
      </c>
      <c r="X221" s="1685">
        <v>26.555207889660831</v>
      </c>
      <c r="Y221" s="1685">
        <v>26.731020072529166</v>
      </c>
      <c r="Z221" s="1685">
        <v>26.957061569605262</v>
      </c>
      <c r="AA221" s="1255"/>
      <c r="AB221" s="1219"/>
      <c r="AC221" s="1219"/>
      <c r="AD221" s="1219"/>
      <c r="AE221" s="1219"/>
      <c r="AF221" s="1219"/>
      <c r="AG221" s="1219"/>
      <c r="AH221" s="1219"/>
      <c r="AI221" s="1219"/>
      <c r="AJ221" s="1219">
        <v>80.128205128205124</v>
      </c>
      <c r="AK221" s="1219">
        <v>81.666666666666657</v>
      </c>
      <c r="AL221" s="1219">
        <v>85.84782608695653</v>
      </c>
      <c r="AM221" s="1219">
        <v>96.041666666666671</v>
      </c>
      <c r="AN221" s="1219">
        <v>97.760869565217391</v>
      </c>
      <c r="AO221" s="1219">
        <v>101.07843137254903</v>
      </c>
      <c r="AP221" s="1219">
        <v>105.37500000000001</v>
      </c>
      <c r="AQ221" s="1219">
        <v>90.293103448275872</v>
      </c>
      <c r="AR221" s="1219">
        <v>86.816666666666663</v>
      </c>
      <c r="AS221" s="1219">
        <v>94.478260869565204</v>
      </c>
      <c r="AT221" s="1219">
        <v>98.875</v>
      </c>
      <c r="AU221" s="1219">
        <v>91.5</v>
      </c>
      <c r="AV221" s="1219">
        <v>88.144578313253007</v>
      </c>
      <c r="AW221" s="1219">
        <v>86.750000000000014</v>
      </c>
      <c r="AX221" s="1219">
        <v>85.394230769230774</v>
      </c>
      <c r="AY221" s="1219">
        <v>87.442477876106196</v>
      </c>
      <c r="AZ221" s="1219">
        <v>87.522935779816507</v>
      </c>
      <c r="BA221" s="1219">
        <v>92.051724137931032</v>
      </c>
      <c r="BB221" s="1219">
        <v>93.631944444444443</v>
      </c>
      <c r="BC221" s="1219">
        <v>91.19496855345912</v>
      </c>
      <c r="BD221" s="1219">
        <v>88.11333333333333</v>
      </c>
      <c r="BE221" s="1219">
        <v>82.22784810126582</v>
      </c>
      <c r="BF221" s="1219">
        <v>81.61363636363636</v>
      </c>
      <c r="BG221" s="1219">
        <v>86.65789473684211</v>
      </c>
      <c r="BH221" s="1219">
        <v>86.37016574585634</v>
      </c>
      <c r="BI221" s="1219">
        <v>85.840796019900495</v>
      </c>
      <c r="BJ221" s="1219">
        <v>85.350000000000009</v>
      </c>
      <c r="BK221" s="1219">
        <v>93.811403508771932</v>
      </c>
      <c r="BL221" s="1219">
        <v>82.824884792626733</v>
      </c>
      <c r="BM221" s="1219">
        <v>76.470338983050851</v>
      </c>
      <c r="BN221" s="1219">
        <v>62.553903345724912</v>
      </c>
      <c r="BO221" s="1219">
        <v>61.975862068965519</v>
      </c>
      <c r="BP221" s="1219">
        <v>59.967272727272722</v>
      </c>
      <c r="BQ221" s="1219">
        <v>54.751655629139073</v>
      </c>
      <c r="BR221" s="1219">
        <v>54.179411764705883</v>
      </c>
      <c r="BS221" s="1219">
        <v>54.513586956521742</v>
      </c>
      <c r="BT221" s="1219">
        <v>46.503916449086162</v>
      </c>
      <c r="BU221" s="1219">
        <v>45.874141876430201</v>
      </c>
      <c r="BV221" s="1219">
        <v>42.861344537815128</v>
      </c>
      <c r="BW221" s="1219">
        <v>43.063953488372093</v>
      </c>
      <c r="BX221" s="1219">
        <v>43.872180451127818</v>
      </c>
      <c r="BY221" s="1219">
        <v>44.266666666666666</v>
      </c>
      <c r="BZ221" s="1219">
        <v>41.446091644204856</v>
      </c>
      <c r="CA221" s="1219">
        <v>44.556650246305416</v>
      </c>
      <c r="CB221" s="1219">
        <v>39.031210986267169</v>
      </c>
      <c r="CC221" s="1219">
        <v>36.714285714285715</v>
      </c>
      <c r="CD221" s="1219">
        <v>35.870658682634726</v>
      </c>
      <c r="CE221" s="1219">
        <v>37.768691588785046</v>
      </c>
      <c r="CF221" s="1219">
        <v>37.292270531400966</v>
      </c>
      <c r="CG221" s="1219">
        <v>38.305524239007887</v>
      </c>
      <c r="CH221" s="1219">
        <v>37.15</v>
      </c>
      <c r="CI221" s="1219">
        <v>35.354337899543381</v>
      </c>
      <c r="CJ221" s="1219">
        <v>32.299905392620623</v>
      </c>
      <c r="CK221" s="1219">
        <v>28.262184873949582</v>
      </c>
      <c r="CL221" s="1219">
        <v>28.694214876033058</v>
      </c>
      <c r="CM221" s="1219">
        <v>28.619877942458587</v>
      </c>
      <c r="CN221" s="1219">
        <v>27.284684684684684</v>
      </c>
      <c r="CO221" s="1219">
        <v>28.710547833197058</v>
      </c>
      <c r="CP221" s="1219">
        <v>28.153964588144724</v>
      </c>
      <c r="CQ221" s="1219">
        <v>27.637026745397709</v>
      </c>
      <c r="CR221" s="1219">
        <v>28.707865168539325</v>
      </c>
      <c r="CS221" s="1219">
        <v>31.089405819737262</v>
      </c>
      <c r="CT221" s="1219">
        <v>28.936013485783292</v>
      </c>
      <c r="CU221" s="1219">
        <v>28.160617263830339</v>
      </c>
      <c r="CV221" s="1219">
        <v>27.042587226271998</v>
      </c>
      <c r="CW221" s="1219">
        <v>28.517300999305885</v>
      </c>
      <c r="CX221" s="1219">
        <v>27.408204884551182</v>
      </c>
      <c r="CY221" s="1219">
        <v>26.552568027858406</v>
      </c>
      <c r="CZ221" s="1219">
        <v>26.256277387709368</v>
      </c>
      <c r="DA221" s="1219">
        <v>27.793157439116179</v>
      </c>
      <c r="DB221" s="1219">
        <v>26.95210709766155</v>
      </c>
      <c r="DC221" s="1219">
        <v>26.084021254480916</v>
      </c>
      <c r="DD221" s="1219">
        <v>25.809781540330505</v>
      </c>
      <c r="DE221" s="1219">
        <v>27.469800948343046</v>
      </c>
      <c r="DF221" s="1219">
        <v>26.92400974360287</v>
      </c>
      <c r="DG221" s="1219">
        <v>26.042596180038132</v>
      </c>
      <c r="DH221" s="1219">
        <v>25.863375635365845</v>
      </c>
      <c r="DI221" s="1219">
        <v>27.657029337562594</v>
      </c>
      <c r="DJ221" s="1219">
        <v>27.212754521379317</v>
      </c>
      <c r="DK221" s="1219">
        <v>26.198035484881988</v>
      </c>
      <c r="DL221" s="1219">
        <v>25.903030288662677</v>
      </c>
      <c r="DM221" s="1219">
        <v>27.924717092067731</v>
      </c>
      <c r="DN221" s="1219">
        <v>27.567558345810845</v>
      </c>
      <c r="DO221" s="1219">
        <v>26.411454102659999</v>
      </c>
    </row>
    <row r="222" spans="2:119" s="977" customFormat="1">
      <c r="B222" s="1333"/>
      <c r="C222" s="1252" t="s">
        <v>94</v>
      </c>
      <c r="D222" s="939"/>
      <c r="E222" s="939"/>
      <c r="F222" s="940" t="s">
        <v>1045</v>
      </c>
      <c r="G222" s="940">
        <v>0.14085556406382582</v>
      </c>
      <c r="H222" s="940">
        <v>-5.365568518110897E-2</v>
      </c>
      <c r="I222" s="940">
        <v>-6.8195906348142876E-2</v>
      </c>
      <c r="J222" s="940">
        <v>5.0694116359579322E-2</v>
      </c>
      <c r="K222" s="940">
        <v>-7.2994594778282962E-2</v>
      </c>
      <c r="L222" s="940">
        <v>4.0053238656790446E-2</v>
      </c>
      <c r="M222" s="940">
        <v>-0.20491154589209648</v>
      </c>
      <c r="N222" s="940">
        <v>-0.20480050811120876</v>
      </c>
      <c r="O222" s="940">
        <v>-0.2039675215115696</v>
      </c>
      <c r="P222" s="940">
        <v>-4.7915655156876125E-2</v>
      </c>
      <c r="Q222" s="940">
        <v>-0.11492762370937815</v>
      </c>
      <c r="R222" s="940">
        <v>-1.0593487982998528E-2</v>
      </c>
      <c r="S222" s="940">
        <v>-0.21226630631818</v>
      </c>
      <c r="T222" s="940">
        <v>-3.9251452535922882E-2</v>
      </c>
      <c r="U222" s="1677">
        <v>4.3490886755548797E-2</v>
      </c>
      <c r="V222" s="1677">
        <v>-6.2671606286566095E-2</v>
      </c>
      <c r="W222" s="1677">
        <v>-2.1704890200291982E-2</v>
      </c>
      <c r="X222" s="1677">
        <v>-7.1149650971509271E-3</v>
      </c>
      <c r="Y222" s="1677">
        <v>6.620629128525346E-3</v>
      </c>
      <c r="Z222" s="1677">
        <v>1.5132763472015309E-2</v>
      </c>
      <c r="AA222" s="403"/>
      <c r="AB222" s="985"/>
      <c r="AC222" s="985"/>
      <c r="AD222" s="985"/>
      <c r="AE222" s="985"/>
      <c r="AF222" s="985"/>
      <c r="AG222" s="985"/>
      <c r="AH222" s="985"/>
      <c r="AI222" s="985"/>
      <c r="AJ222" s="940" t="s">
        <v>1045</v>
      </c>
      <c r="AK222" s="940" t="s">
        <v>1045</v>
      </c>
      <c r="AL222" s="940" t="s">
        <v>1045</v>
      </c>
      <c r="AM222" s="940" t="s">
        <v>1045</v>
      </c>
      <c r="AN222" s="940">
        <v>0.22005565217391321</v>
      </c>
      <c r="AO222" s="940">
        <v>0.23769507803121281</v>
      </c>
      <c r="AP222" s="940">
        <v>0.22746264877184097</v>
      </c>
      <c r="AQ222" s="940">
        <v>-5.9854888174134091E-2</v>
      </c>
      <c r="AR222" s="940">
        <v>-0.11194870654510414</v>
      </c>
      <c r="AS222" s="940">
        <v>-6.5297516130392919E-2</v>
      </c>
      <c r="AT222" s="940">
        <v>-6.1684460260972851E-2</v>
      </c>
      <c r="AU222" s="940">
        <v>1.3366431162879389E-2</v>
      </c>
      <c r="AV222" s="940">
        <v>1.5295584333880008E-2</v>
      </c>
      <c r="AW222" s="940">
        <v>-8.1799355729406109E-2</v>
      </c>
      <c r="AX222" s="940">
        <v>-0.13634153457162301</v>
      </c>
      <c r="AY222" s="940">
        <v>-4.4344504086271108E-2</v>
      </c>
      <c r="AZ222" s="940">
        <v>-7.0525328424315692E-3</v>
      </c>
      <c r="BA222" s="940">
        <v>6.111497565338353E-2</v>
      </c>
      <c r="BB222" s="940">
        <v>9.6466864342103609E-2</v>
      </c>
      <c r="BC222" s="940">
        <v>4.291381910139469E-2</v>
      </c>
      <c r="BD222" s="940">
        <v>6.745632424877801E-3</v>
      </c>
      <c r="BE222" s="940">
        <v>-0.1067212605593898</v>
      </c>
      <c r="BF222" s="940">
        <v>-0.12835692083633943</v>
      </c>
      <c r="BG222" s="940">
        <v>-4.9751361161524454E-2</v>
      </c>
      <c r="BH222" s="940">
        <v>-1.9783244164450986E-2</v>
      </c>
      <c r="BI222" s="940">
        <v>4.3938252089307239E-2</v>
      </c>
      <c r="BJ222" s="940">
        <v>4.5781119465330145E-2</v>
      </c>
      <c r="BK222" s="940">
        <v>8.2548840975807281E-2</v>
      </c>
      <c r="BL222" s="940">
        <v>-4.1047518232876556E-2</v>
      </c>
      <c r="BM222" s="940">
        <v>-0.10916088236969856</v>
      </c>
      <c r="BN222" s="940">
        <v>-0.26708959173140123</v>
      </c>
      <c r="BO222" s="940">
        <v>-0.33935683988385912</v>
      </c>
      <c r="BP222" s="940">
        <v>-0.27597517488353751</v>
      </c>
      <c r="BQ222" s="940">
        <v>-0.28401447728282703</v>
      </c>
      <c r="BR222" s="940">
        <v>-0.13387640311963622</v>
      </c>
      <c r="BS222" s="940">
        <v>-0.1204061527073218</v>
      </c>
      <c r="BT222" s="940">
        <v>-0.22451173224797183</v>
      </c>
      <c r="BU222" s="940">
        <v>-0.16214146678669972</v>
      </c>
      <c r="BV222" s="940">
        <v>-0.20889978052998515</v>
      </c>
      <c r="BW222" s="940">
        <v>-0.21003265621250544</v>
      </c>
      <c r="BX222" s="940">
        <v>-5.6591706654204987E-2</v>
      </c>
      <c r="BY222" s="940">
        <v>-3.5040987013850722E-2</v>
      </c>
      <c r="BZ222" s="940">
        <v>-3.3019330328325158E-2</v>
      </c>
      <c r="CA222" s="940">
        <v>3.4662325147094775E-2</v>
      </c>
      <c r="CB222" s="940">
        <v>-7.3812034020588335E-2</v>
      </c>
      <c r="CC222" s="940">
        <v>-0.14589224922950572</v>
      </c>
      <c r="CD222" s="940">
        <v>-0.13758630560011886</v>
      </c>
      <c r="CE222" s="940">
        <v>-0.10334760915443286</v>
      </c>
      <c r="CF222" s="940">
        <v>-4.4552562191268796E-2</v>
      </c>
      <c r="CG222" s="940">
        <v>4.3341127132510593E-2</v>
      </c>
      <c r="CH222" s="940">
        <v>3.5665397970085611E-2</v>
      </c>
      <c r="CI222" s="940">
        <v>-6.3924737333463155E-2</v>
      </c>
      <c r="CJ222" s="940">
        <v>-0.13387131080089787</v>
      </c>
      <c r="CK222" s="940">
        <v>-0.26219036456446176</v>
      </c>
      <c r="CL222" s="940">
        <v>-0.22761198180260944</v>
      </c>
      <c r="CM222" s="940">
        <v>-0.19048468610047919</v>
      </c>
      <c r="CN222" s="940">
        <v>-0.15527044574817039</v>
      </c>
      <c r="CO222" s="940">
        <v>1.5864412509053682E-2</v>
      </c>
      <c r="CP222" s="940">
        <v>-1.8827847014541543E-2</v>
      </c>
      <c r="CQ222" s="940">
        <v>-3.4341557956219737E-2</v>
      </c>
      <c r="CR222" s="940">
        <v>5.2160415276981231E-2</v>
      </c>
      <c r="CS222" s="940">
        <v>8.2856586379365771E-2</v>
      </c>
      <c r="CT222" s="940">
        <v>2.7777576234072399E-2</v>
      </c>
      <c r="CU222" s="940">
        <v>1.8945254974644499E-2</v>
      </c>
      <c r="CV222" s="940">
        <v>-5.8007724799135851E-2</v>
      </c>
      <c r="CW222" s="940">
        <v>-8.2732517801882954E-2</v>
      </c>
      <c r="CX222" s="940">
        <v>-5.2799553814928402E-2</v>
      </c>
      <c r="CY222" s="940">
        <v>-5.7102769477902049E-2</v>
      </c>
      <c r="CZ222" s="940">
        <v>-2.9076723761058187E-2</v>
      </c>
      <c r="DA222" s="940">
        <v>-2.5393131005186365E-2</v>
      </c>
      <c r="DB222" s="940">
        <v>-1.664092153465746E-2</v>
      </c>
      <c r="DC222" s="940">
        <v>-1.7646005948874666E-2</v>
      </c>
      <c r="DD222" s="940">
        <v>-1.7005298991389695E-2</v>
      </c>
      <c r="DE222" s="940">
        <v>-1.163439207947059E-2</v>
      </c>
      <c r="DF222" s="940">
        <v>-1.0424919267673083E-3</v>
      </c>
      <c r="DG222" s="940">
        <v>-1.5881398822149562E-3</v>
      </c>
      <c r="DH222" s="940">
        <v>2.0765032416718565E-3</v>
      </c>
      <c r="DI222" s="940">
        <v>6.815789803924277E-3</v>
      </c>
      <c r="DJ222" s="940">
        <v>1.0724434455571918E-2</v>
      </c>
      <c r="DK222" s="940">
        <v>5.9686562648850749E-3</v>
      </c>
      <c r="DL222" s="940">
        <v>1.5332357947355213E-3</v>
      </c>
      <c r="DM222" s="940">
        <v>9.678832503589696E-3</v>
      </c>
      <c r="DN222" s="940">
        <v>1.3038144453652478E-2</v>
      </c>
      <c r="DO222" s="940">
        <v>8.1463595963586766E-3</v>
      </c>
    </row>
    <row r="223" spans="2:119" s="977" customFormat="1">
      <c r="B223" s="1333"/>
      <c r="C223" s="1256"/>
      <c r="D223" s="939"/>
      <c r="E223" s="939"/>
      <c r="F223" s="940"/>
      <c r="G223" s="940"/>
      <c r="H223" s="940"/>
      <c r="I223" s="940"/>
      <c r="J223" s="940"/>
      <c r="K223" s="940"/>
      <c r="L223" s="940"/>
      <c r="M223" s="940"/>
      <c r="N223" s="940"/>
      <c r="O223" s="940"/>
      <c r="P223" s="940"/>
      <c r="Q223" s="940"/>
      <c r="R223" s="940"/>
      <c r="S223" s="940"/>
      <c r="T223" s="940"/>
      <c r="U223" s="1677"/>
      <c r="V223" s="1677"/>
      <c r="W223" s="1677"/>
      <c r="X223" s="1677"/>
      <c r="Y223" s="1677"/>
      <c r="Z223" s="1677"/>
      <c r="AA223" s="403"/>
      <c r="AB223" s="985"/>
      <c r="AC223" s="985"/>
      <c r="AD223" s="985"/>
      <c r="AE223" s="985"/>
      <c r="AF223" s="985"/>
      <c r="AG223" s="985"/>
      <c r="AH223" s="985"/>
      <c r="AI223" s="985"/>
      <c r="AJ223" s="940"/>
      <c r="AK223" s="940"/>
      <c r="AL223" s="940"/>
      <c r="AM223" s="940"/>
      <c r="AN223" s="940"/>
      <c r="AO223" s="940"/>
      <c r="AP223" s="940"/>
      <c r="AQ223" s="940"/>
      <c r="AR223" s="940"/>
      <c r="AS223" s="940"/>
      <c r="AT223" s="940"/>
      <c r="AU223" s="940"/>
      <c r="AV223" s="940"/>
      <c r="AW223" s="940"/>
      <c r="AX223" s="940"/>
      <c r="AY223" s="940"/>
      <c r="AZ223" s="940"/>
      <c r="BA223" s="940"/>
      <c r="BB223" s="940"/>
      <c r="BC223" s="940"/>
      <c r="BD223" s="940"/>
      <c r="BE223" s="940"/>
      <c r="BF223" s="940"/>
      <c r="BG223" s="940"/>
      <c r="BH223" s="940"/>
      <c r="BI223" s="940"/>
      <c r="BJ223" s="940"/>
      <c r="BK223" s="940"/>
      <c r="BL223" s="940"/>
      <c r="BM223" s="940"/>
      <c r="BN223" s="940"/>
      <c r="BO223" s="940"/>
      <c r="BP223" s="940"/>
      <c r="BQ223" s="940"/>
      <c r="BR223" s="940"/>
      <c r="BS223" s="940"/>
      <c r="BT223" s="940"/>
      <c r="BU223" s="940"/>
      <c r="BV223" s="940"/>
      <c r="BW223" s="940"/>
      <c r="BX223" s="940"/>
      <c r="BY223" s="940"/>
      <c r="BZ223" s="940"/>
      <c r="CA223" s="940"/>
      <c r="CB223" s="940"/>
      <c r="CC223" s="940"/>
      <c r="CD223" s="940"/>
      <c r="CE223" s="940"/>
      <c r="CF223" s="940"/>
      <c r="CG223" s="1257"/>
      <c r="CH223" s="940"/>
      <c r="CI223" s="940"/>
      <c r="CJ223" s="940"/>
      <c r="CK223" s="940"/>
      <c r="CL223" s="940"/>
      <c r="CM223" s="940"/>
      <c r="CN223" s="940"/>
      <c r="CO223" s="940"/>
      <c r="CP223" s="940"/>
      <c r="CQ223" s="940"/>
      <c r="CR223" s="940"/>
      <c r="CS223" s="940"/>
      <c r="CT223" s="940"/>
      <c r="CU223" s="940"/>
      <c r="CV223" s="940"/>
      <c r="CW223" s="940"/>
      <c r="CX223" s="940"/>
      <c r="CY223" s="940"/>
      <c r="CZ223" s="940"/>
      <c r="DA223" s="940"/>
      <c r="DB223" s="940"/>
      <c r="DC223" s="940"/>
      <c r="DD223" s="940"/>
      <c r="DE223" s="940"/>
      <c r="DF223" s="940"/>
      <c r="DG223" s="940"/>
      <c r="DH223" s="940"/>
      <c r="DI223" s="940"/>
      <c r="DJ223" s="940"/>
      <c r="DK223" s="940"/>
      <c r="DL223" s="940"/>
      <c r="DM223" s="940"/>
      <c r="DN223" s="940"/>
      <c r="DO223" s="940"/>
    </row>
    <row r="224" spans="2:119" s="970" customFormat="1">
      <c r="B224" s="1332"/>
      <c r="C224" s="1249" t="s">
        <v>99</v>
      </c>
      <c r="D224" s="1217"/>
      <c r="E224" s="1217"/>
      <c r="F224" s="1218">
        <v>24.9</v>
      </c>
      <c r="G224" s="1218">
        <v>33.700000000000003</v>
      </c>
      <c r="H224" s="1218">
        <v>42.6</v>
      </c>
      <c r="I224" s="1218">
        <v>52.9</v>
      </c>
      <c r="J224" s="1218">
        <v>65.8</v>
      </c>
      <c r="K224" s="1218">
        <v>81.5</v>
      </c>
      <c r="L224" s="1218">
        <v>99.5</v>
      </c>
      <c r="M224" s="1218">
        <v>120.9</v>
      </c>
      <c r="N224" s="1218">
        <v>144.6</v>
      </c>
      <c r="O224" s="1218">
        <v>174.2</v>
      </c>
      <c r="P224" s="1218">
        <v>211.9</v>
      </c>
      <c r="Q224" s="1218">
        <v>267.39999999999998</v>
      </c>
      <c r="R224" s="1218">
        <v>320.60000000000002</v>
      </c>
      <c r="S224" s="1218">
        <v>378</v>
      </c>
      <c r="T224" s="1218"/>
      <c r="U224" s="1676"/>
      <c r="V224" s="1676"/>
      <c r="W224" s="1676"/>
      <c r="X224" s="1676"/>
      <c r="Y224" s="1676"/>
      <c r="Z224" s="1676"/>
      <c r="AA224" s="384"/>
      <c r="AB224" s="388"/>
      <c r="AC224" s="388"/>
      <c r="AD224" s="388"/>
      <c r="AE224" s="388"/>
      <c r="AF224" s="388"/>
      <c r="AG224" s="388"/>
      <c r="AH224" s="388"/>
      <c r="AI224" s="388"/>
      <c r="AJ224" s="389">
        <v>19.7</v>
      </c>
      <c r="AK224" s="389">
        <v>21.6</v>
      </c>
      <c r="AL224" s="389">
        <v>23.3</v>
      </c>
      <c r="AM224" s="389">
        <v>24.9</v>
      </c>
      <c r="AN224" s="389">
        <v>26.5</v>
      </c>
      <c r="AO224" s="389">
        <v>28.1</v>
      </c>
      <c r="AP224" s="389">
        <v>32</v>
      </c>
      <c r="AQ224" s="389">
        <v>33.700000000000003</v>
      </c>
      <c r="AR224" s="389">
        <v>35.700000000000003</v>
      </c>
      <c r="AS224" s="389">
        <v>37.799999999999997</v>
      </c>
      <c r="AT224" s="389">
        <v>40.200000000000003</v>
      </c>
      <c r="AU224" s="389">
        <v>42.6</v>
      </c>
      <c r="AV224" s="389">
        <v>44.9</v>
      </c>
      <c r="AW224" s="389">
        <v>47.4</v>
      </c>
      <c r="AX224" s="389">
        <v>50.2</v>
      </c>
      <c r="AY224" s="389">
        <v>52.9</v>
      </c>
      <c r="AZ224" s="389">
        <v>55.6</v>
      </c>
      <c r="BA224" s="389">
        <v>58.4</v>
      </c>
      <c r="BB224" s="389">
        <v>62</v>
      </c>
      <c r="BC224" s="389">
        <v>65.8</v>
      </c>
      <c r="BD224" s="389">
        <v>69.5</v>
      </c>
      <c r="BE224" s="389">
        <v>73.2</v>
      </c>
      <c r="BF224" s="389">
        <v>77.2</v>
      </c>
      <c r="BG224" s="389">
        <v>81.5</v>
      </c>
      <c r="BH224" s="389">
        <v>85.7</v>
      </c>
      <c r="BI224" s="389">
        <v>90.2</v>
      </c>
      <c r="BJ224" s="389">
        <v>95</v>
      </c>
      <c r="BK224" s="389">
        <v>99.5</v>
      </c>
      <c r="BL224" s="389">
        <v>103.7</v>
      </c>
      <c r="BM224" s="389">
        <v>109.6</v>
      </c>
      <c r="BN224" s="389">
        <v>115.2</v>
      </c>
      <c r="BO224" s="389">
        <v>120.9</v>
      </c>
      <c r="BP224" s="389">
        <v>126.7</v>
      </c>
      <c r="BQ224" s="389">
        <v>132.30000000000001</v>
      </c>
      <c r="BR224" s="389">
        <v>138.4</v>
      </c>
      <c r="BS224" s="389">
        <v>144.6</v>
      </c>
      <c r="BT224" s="389">
        <v>151.5</v>
      </c>
      <c r="BU224" s="390">
        <v>158.6</v>
      </c>
      <c r="BV224" s="390">
        <v>166.3</v>
      </c>
      <c r="BW224" s="390">
        <v>174.2</v>
      </c>
      <c r="BX224" s="390">
        <v>182.2</v>
      </c>
      <c r="BY224" s="390">
        <v>191.2</v>
      </c>
      <c r="BZ224" s="390">
        <v>201.2</v>
      </c>
      <c r="CA224" s="390">
        <v>211.9</v>
      </c>
      <c r="CB224" s="1294">
        <v>223.1</v>
      </c>
      <c r="CC224" s="1294">
        <v>234.9</v>
      </c>
      <c r="CD224" s="1294">
        <v>248.9</v>
      </c>
      <c r="CE224" s="1294">
        <v>267.39999999999998</v>
      </c>
      <c r="CF224" s="1294">
        <v>280.10000000000002</v>
      </c>
      <c r="CG224" s="1294">
        <v>292.5</v>
      </c>
      <c r="CH224" s="390">
        <v>306</v>
      </c>
      <c r="CI224" s="1294">
        <v>320.60000000000002</v>
      </c>
      <c r="CJ224" s="1294">
        <v>333.6</v>
      </c>
      <c r="CK224" s="1294">
        <v>350.5</v>
      </c>
      <c r="CL224" s="1294">
        <v>367.3</v>
      </c>
      <c r="CM224" s="1294">
        <v>378</v>
      </c>
      <c r="CN224" s="1294">
        <v>387.9</v>
      </c>
      <c r="CO224" s="1294"/>
      <c r="CP224" s="390"/>
      <c r="CQ224" s="390"/>
      <c r="CR224" s="390"/>
      <c r="CS224" s="1238"/>
      <c r="CT224" s="1238"/>
      <c r="CU224" s="1238"/>
      <c r="CV224" s="1238"/>
      <c r="CW224" s="1238"/>
      <c r="CX224" s="1238"/>
      <c r="CY224" s="1238"/>
      <c r="CZ224" s="1238"/>
      <c r="DA224" s="1238"/>
      <c r="DB224" s="1238"/>
      <c r="DC224" s="1238"/>
      <c r="DD224" s="1238"/>
      <c r="DE224" s="1238"/>
      <c r="DF224" s="1238"/>
      <c r="DG224" s="1238"/>
      <c r="DH224" s="1238"/>
      <c r="DI224" s="1238"/>
      <c r="DJ224" s="1238"/>
      <c r="DK224" s="1238"/>
      <c r="DL224" s="1238"/>
      <c r="DM224" s="1238"/>
      <c r="DN224" s="1238"/>
      <c r="DO224" s="1238"/>
    </row>
    <row r="225" spans="2:119" s="977" customFormat="1">
      <c r="B225" s="1333"/>
      <c r="C225" s="1252" t="s">
        <v>94</v>
      </c>
      <c r="D225" s="939"/>
      <c r="E225" s="939"/>
      <c r="F225" s="940" t="s">
        <v>1045</v>
      </c>
      <c r="G225" s="940">
        <v>0.35341365461847407</v>
      </c>
      <c r="H225" s="940">
        <v>0.26409495548961415</v>
      </c>
      <c r="I225" s="940">
        <v>0.24178403755868527</v>
      </c>
      <c r="J225" s="940">
        <v>0.2438563327032135</v>
      </c>
      <c r="K225" s="940">
        <v>0.23860182370820682</v>
      </c>
      <c r="L225" s="940">
        <v>0.22085889570552153</v>
      </c>
      <c r="M225" s="940">
        <v>0.21507537688442224</v>
      </c>
      <c r="N225" s="940">
        <v>0.19602977667493793</v>
      </c>
      <c r="O225" s="940">
        <v>0.2047026279391424</v>
      </c>
      <c r="P225" s="940">
        <v>0.21641791044776126</v>
      </c>
      <c r="Q225" s="940">
        <v>0.26191599811231692</v>
      </c>
      <c r="R225" s="940">
        <v>0.19895287958115193</v>
      </c>
      <c r="S225" s="940">
        <v>0.17903930131004353</v>
      </c>
      <c r="T225" s="940"/>
      <c r="U225" s="1677"/>
      <c r="V225" s="1677"/>
      <c r="W225" s="1677"/>
      <c r="X225" s="1677"/>
      <c r="Y225" s="1677"/>
      <c r="Z225" s="1677"/>
      <c r="AA225" s="403"/>
      <c r="AB225" s="985"/>
      <c r="AC225" s="985"/>
      <c r="AD225" s="985"/>
      <c r="AE225" s="985"/>
      <c r="AF225" s="985"/>
      <c r="AG225" s="985"/>
      <c r="AH225" s="985"/>
      <c r="AI225" s="985"/>
      <c r="AJ225" s="940" t="s">
        <v>1045</v>
      </c>
      <c r="AK225" s="940" t="s">
        <v>1045</v>
      </c>
      <c r="AL225" s="940" t="s">
        <v>1045</v>
      </c>
      <c r="AM225" s="940" t="s">
        <v>1045</v>
      </c>
      <c r="AN225" s="940">
        <v>0.34517766497461944</v>
      </c>
      <c r="AO225" s="940">
        <v>0.30092592592592582</v>
      </c>
      <c r="AP225" s="940">
        <v>0.37339055793991416</v>
      </c>
      <c r="AQ225" s="940">
        <v>0.35341365461847407</v>
      </c>
      <c r="AR225" s="940">
        <v>0.34716981132075486</v>
      </c>
      <c r="AS225" s="940">
        <v>0.34519572953736644</v>
      </c>
      <c r="AT225" s="940">
        <v>0.25625000000000009</v>
      </c>
      <c r="AU225" s="940">
        <v>0.26409495548961415</v>
      </c>
      <c r="AV225" s="940">
        <v>0.25770308123249275</v>
      </c>
      <c r="AW225" s="940">
        <v>0.25396825396825395</v>
      </c>
      <c r="AX225" s="940">
        <v>0.24875621890547261</v>
      </c>
      <c r="AY225" s="940">
        <v>0.24178403755868527</v>
      </c>
      <c r="AZ225" s="940">
        <v>0.23830734966592426</v>
      </c>
      <c r="BA225" s="940">
        <v>0.23206751054852326</v>
      </c>
      <c r="BB225" s="940">
        <v>0.23505976095617531</v>
      </c>
      <c r="BC225" s="940">
        <v>0.2438563327032135</v>
      </c>
      <c r="BD225" s="940">
        <v>0.25</v>
      </c>
      <c r="BE225" s="940">
        <v>0.2534246575342467</v>
      </c>
      <c r="BF225" s="940">
        <v>0.24516129032258061</v>
      </c>
      <c r="BG225" s="940">
        <v>0.23860182370820682</v>
      </c>
      <c r="BH225" s="940">
        <v>0.23309352517985626</v>
      </c>
      <c r="BI225" s="940">
        <v>0.23224043715846987</v>
      </c>
      <c r="BJ225" s="940">
        <v>0.23056994818652843</v>
      </c>
      <c r="BK225" s="940">
        <v>0.22085889570552153</v>
      </c>
      <c r="BL225" s="940">
        <v>0.21003500583430568</v>
      </c>
      <c r="BM225" s="940">
        <v>0.21507760532150777</v>
      </c>
      <c r="BN225" s="940">
        <v>0.2126315789473685</v>
      </c>
      <c r="BO225" s="940">
        <v>0.21507537688442224</v>
      </c>
      <c r="BP225" s="940">
        <v>0.22179363548698161</v>
      </c>
      <c r="BQ225" s="940">
        <v>0.20711678832116798</v>
      </c>
      <c r="BR225" s="940">
        <v>0.20138888888888884</v>
      </c>
      <c r="BS225" s="940">
        <v>0.19602977667493793</v>
      </c>
      <c r="BT225" s="940">
        <v>0.19573796369376484</v>
      </c>
      <c r="BU225" s="940">
        <v>0.19879062736205588</v>
      </c>
      <c r="BV225" s="940">
        <v>0.20158959537572252</v>
      </c>
      <c r="BW225" s="940">
        <v>0.2047026279391424</v>
      </c>
      <c r="BX225" s="940">
        <v>0.20264026402640267</v>
      </c>
      <c r="BY225" s="940">
        <v>0.20554854981084492</v>
      </c>
      <c r="BZ225" s="940">
        <v>0.2098616957306072</v>
      </c>
      <c r="CA225" s="940">
        <v>0.21641791044776126</v>
      </c>
      <c r="CB225" s="940">
        <v>0.22447859495060385</v>
      </c>
      <c r="CC225" s="940">
        <v>0.22855648535564854</v>
      </c>
      <c r="CD225" s="940">
        <v>0.2370775347912526</v>
      </c>
      <c r="CE225" s="940">
        <v>0.26191599811231692</v>
      </c>
      <c r="CF225" s="940">
        <v>0.25549081129538331</v>
      </c>
      <c r="CG225" s="940">
        <v>0.24521072796934873</v>
      </c>
      <c r="CH225" s="940">
        <v>0.2294094013660104</v>
      </c>
      <c r="CI225" s="940">
        <v>0.19895287958115193</v>
      </c>
      <c r="CJ225" s="940">
        <v>0.19100321313816493</v>
      </c>
      <c r="CK225" s="940">
        <v>0.19829059829059825</v>
      </c>
      <c r="CL225" s="940">
        <v>0.20032679738562087</v>
      </c>
      <c r="CM225" s="940">
        <v>0.17903930131004353</v>
      </c>
      <c r="CN225" s="940">
        <v>0.16276978417266164</v>
      </c>
      <c r="CO225" s="1117"/>
      <c r="CP225" s="994"/>
      <c r="CQ225" s="994"/>
      <c r="CR225" s="994"/>
      <c r="CS225" s="994"/>
      <c r="CT225" s="994"/>
      <c r="CU225" s="994"/>
      <c r="CV225" s="994"/>
      <c r="CW225" s="994"/>
      <c r="CX225" s="994"/>
      <c r="CY225" s="994"/>
      <c r="CZ225" s="994"/>
      <c r="DA225" s="994"/>
      <c r="DB225" s="994"/>
      <c r="DC225" s="994"/>
      <c r="DD225" s="994"/>
      <c r="DE225" s="994"/>
      <c r="DF225" s="994"/>
      <c r="DG225" s="994"/>
      <c r="DH225" s="994"/>
      <c r="DI225" s="994"/>
      <c r="DJ225" s="994"/>
      <c r="DK225" s="994"/>
      <c r="DL225" s="994"/>
      <c r="DM225" s="994"/>
      <c r="DN225" s="994"/>
      <c r="DO225" s="994"/>
    </row>
    <row r="226" spans="2:119" s="403" customFormat="1">
      <c r="B226" s="1331"/>
      <c r="C226" s="1250" t="s">
        <v>100</v>
      </c>
      <c r="D226" s="1258"/>
      <c r="E226" s="1258"/>
      <c r="F226" s="1117">
        <v>5.1999999999999993</v>
      </c>
      <c r="G226" s="1117">
        <v>8.7999999999999989</v>
      </c>
      <c r="H226" s="1117">
        <v>8.8000000000000007</v>
      </c>
      <c r="I226" s="1117">
        <v>10.3</v>
      </c>
      <c r="J226" s="1117">
        <v>12.899999999999999</v>
      </c>
      <c r="K226" s="1117">
        <v>15.600000000000001</v>
      </c>
      <c r="L226" s="1117">
        <v>17.98</v>
      </c>
      <c r="M226" s="1117">
        <v>21.4</v>
      </c>
      <c r="N226" s="1117">
        <v>23.7</v>
      </c>
      <c r="O226" s="1117">
        <v>29.6</v>
      </c>
      <c r="P226" s="1117">
        <v>37.799999999999997</v>
      </c>
      <c r="Q226" s="1117">
        <v>55.8</v>
      </c>
      <c r="R226" s="1117">
        <v>53.1</v>
      </c>
      <c r="S226" s="1117">
        <v>57.400000000000006</v>
      </c>
      <c r="T226" s="1117"/>
      <c r="U226" s="1686"/>
      <c r="V226" s="1686"/>
      <c r="W226" s="1686"/>
      <c r="X226" s="1686"/>
      <c r="Y226" s="1686"/>
      <c r="Z226" s="1686"/>
      <c r="AA226" s="384"/>
      <c r="AB226" s="388"/>
      <c r="AC226" s="388"/>
      <c r="AD226" s="388"/>
      <c r="AE226" s="388"/>
      <c r="AF226" s="388"/>
      <c r="AG226" s="388"/>
      <c r="AH226" s="388"/>
      <c r="AI226" s="388"/>
      <c r="AJ226" s="389"/>
      <c r="AK226" s="389">
        <v>1.9</v>
      </c>
      <c r="AL226" s="389">
        <v>1.7</v>
      </c>
      <c r="AM226" s="389">
        <v>1.6</v>
      </c>
      <c r="AN226" s="389">
        <v>1.6</v>
      </c>
      <c r="AO226" s="389">
        <v>1.6</v>
      </c>
      <c r="AP226" s="389">
        <v>3.9</v>
      </c>
      <c r="AQ226" s="389">
        <v>1.7</v>
      </c>
      <c r="AR226" s="389">
        <v>1.9</v>
      </c>
      <c r="AS226" s="389">
        <v>2.1</v>
      </c>
      <c r="AT226" s="389">
        <v>2.4</v>
      </c>
      <c r="AU226" s="389">
        <v>2.4</v>
      </c>
      <c r="AV226" s="389">
        <v>2.2999999999999998</v>
      </c>
      <c r="AW226" s="389">
        <v>2.5</v>
      </c>
      <c r="AX226" s="389">
        <v>2.8</v>
      </c>
      <c r="AY226" s="389">
        <v>2.7</v>
      </c>
      <c r="AZ226" s="389">
        <v>2.7</v>
      </c>
      <c r="BA226" s="389">
        <v>2.8</v>
      </c>
      <c r="BB226" s="389">
        <v>3.6</v>
      </c>
      <c r="BC226" s="389">
        <v>3.8</v>
      </c>
      <c r="BD226" s="389">
        <v>3.6</v>
      </c>
      <c r="BE226" s="389">
        <v>3.7</v>
      </c>
      <c r="BF226" s="389">
        <v>4</v>
      </c>
      <c r="BG226" s="389">
        <v>4.3</v>
      </c>
      <c r="BH226" s="389">
        <v>4.2</v>
      </c>
      <c r="BI226" s="389">
        <v>4.5</v>
      </c>
      <c r="BJ226" s="389">
        <v>4.8</v>
      </c>
      <c r="BK226" s="389">
        <v>4.4800000000000004</v>
      </c>
      <c r="BL226" s="389">
        <v>4.3</v>
      </c>
      <c r="BM226" s="389">
        <v>5.8</v>
      </c>
      <c r="BN226" s="389">
        <v>5.6</v>
      </c>
      <c r="BO226" s="389">
        <v>5.7</v>
      </c>
      <c r="BP226" s="389">
        <v>5.7</v>
      </c>
      <c r="BQ226" s="389">
        <v>5.6</v>
      </c>
      <c r="BR226" s="389">
        <v>6.1</v>
      </c>
      <c r="BS226" s="389">
        <v>6.3</v>
      </c>
      <c r="BT226" s="389">
        <v>6.9</v>
      </c>
      <c r="BU226" s="390">
        <v>7.1</v>
      </c>
      <c r="BV226" s="390">
        <v>7.7</v>
      </c>
      <c r="BW226" s="390">
        <v>7.9</v>
      </c>
      <c r="BX226" s="390">
        <v>8.1</v>
      </c>
      <c r="BY226" s="391">
        <v>9</v>
      </c>
      <c r="BZ226" s="390">
        <v>10</v>
      </c>
      <c r="CA226" s="390">
        <v>10.7</v>
      </c>
      <c r="CB226" s="391">
        <v>11.2</v>
      </c>
      <c r="CC226" s="391">
        <v>11.8</v>
      </c>
      <c r="CD226" s="391">
        <v>14</v>
      </c>
      <c r="CE226" s="391">
        <v>18.8</v>
      </c>
      <c r="CF226" s="391">
        <v>12.3</v>
      </c>
      <c r="CG226" s="391">
        <v>12.4</v>
      </c>
      <c r="CH226" s="391">
        <v>13.8</v>
      </c>
      <c r="CI226" s="391">
        <v>14.6</v>
      </c>
      <c r="CJ226" s="391">
        <v>13</v>
      </c>
      <c r="CK226" s="391">
        <v>16.899999999999999</v>
      </c>
      <c r="CL226" s="391">
        <v>16.8</v>
      </c>
      <c r="CM226" s="391">
        <v>10.7</v>
      </c>
      <c r="CN226" s="391">
        <v>9.9</v>
      </c>
      <c r="CO226" s="391" t="s">
        <v>105</v>
      </c>
      <c r="CP226" s="391" t="s">
        <v>105</v>
      </c>
      <c r="CQ226" s="391" t="s">
        <v>105</v>
      </c>
      <c r="CR226" s="390" t="s">
        <v>105</v>
      </c>
      <c r="CS226" s="228"/>
      <c r="CT226" s="228"/>
      <c r="CU226" s="228"/>
      <c r="CV226" s="228"/>
      <c r="CW226" s="228"/>
      <c r="CX226" s="228"/>
      <c r="CY226" s="228"/>
      <c r="CZ226" s="228"/>
      <c r="DA226" s="228"/>
      <c r="DB226" s="228"/>
      <c r="DC226" s="228"/>
      <c r="DD226" s="228"/>
      <c r="DE226" s="228"/>
      <c r="DF226" s="228"/>
      <c r="DG226" s="228"/>
      <c r="DH226" s="228"/>
      <c r="DI226" s="228"/>
      <c r="DJ226" s="228"/>
      <c r="DK226" s="228"/>
      <c r="DL226" s="228"/>
      <c r="DM226" s="228"/>
      <c r="DN226" s="228"/>
      <c r="DO226" s="228"/>
    </row>
    <row r="227" spans="2:119" s="1263" customFormat="1">
      <c r="B227" s="1335"/>
      <c r="C227" s="1260" t="s">
        <v>62</v>
      </c>
      <c r="D227" s="1261"/>
      <c r="E227" s="1262"/>
      <c r="F227" s="1149"/>
      <c r="G227" s="1149">
        <v>0</v>
      </c>
      <c r="H227" s="1149">
        <v>9.9999999999997868E-2</v>
      </c>
      <c r="I227" s="1149">
        <v>0</v>
      </c>
      <c r="J227" s="1149">
        <v>0</v>
      </c>
      <c r="K227" s="1149">
        <v>0.10000000000000142</v>
      </c>
      <c r="L227" s="1149">
        <v>1.9999999999999574E-2</v>
      </c>
      <c r="M227" s="1149">
        <v>0</v>
      </c>
      <c r="N227" s="1149">
        <v>0</v>
      </c>
      <c r="O227" s="1149">
        <v>0</v>
      </c>
      <c r="P227" s="1149">
        <v>-9.9999999999980105E-2</v>
      </c>
      <c r="Q227" s="1149">
        <v>-0.30000000000002558</v>
      </c>
      <c r="R227" s="1149">
        <v>0.10000000000004405</v>
      </c>
      <c r="S227" s="1149">
        <v>0</v>
      </c>
      <c r="T227" s="1149"/>
      <c r="U227" s="1687"/>
      <c r="V227" s="1687"/>
      <c r="W227" s="1687"/>
      <c r="X227" s="1687"/>
      <c r="Y227" s="1687"/>
      <c r="Z227" s="1687"/>
      <c r="AA227" s="403"/>
      <c r="AB227" s="1057"/>
      <c r="AC227" s="1057"/>
      <c r="AD227" s="1057"/>
      <c r="AE227" s="1057"/>
      <c r="AF227" s="1057"/>
      <c r="AG227" s="1057"/>
      <c r="AH227" s="1057"/>
      <c r="AI227" s="1057"/>
      <c r="AJ227" s="1149"/>
      <c r="AK227" s="1149">
        <v>2.2204460492503131E-15</v>
      </c>
      <c r="AL227" s="1149">
        <v>0</v>
      </c>
      <c r="AM227" s="1149">
        <v>-2.2204460492503131E-15</v>
      </c>
      <c r="AN227" s="1149">
        <v>0</v>
      </c>
      <c r="AO227" s="1149">
        <v>0</v>
      </c>
      <c r="AP227" s="1149">
        <v>0</v>
      </c>
      <c r="AQ227" s="1149">
        <v>2.886579864025407E-15</v>
      </c>
      <c r="AR227" s="1149">
        <v>0.10000000000000009</v>
      </c>
      <c r="AS227" s="1149">
        <v>-5.773159728050814E-15</v>
      </c>
      <c r="AT227" s="1149">
        <v>5.773159728050814E-15</v>
      </c>
      <c r="AU227" s="1149">
        <v>0</v>
      </c>
      <c r="AV227" s="1149">
        <v>0</v>
      </c>
      <c r="AW227" s="1149">
        <v>0</v>
      </c>
      <c r="AX227" s="1149">
        <v>4.4408920985006262E-15</v>
      </c>
      <c r="AY227" s="1149">
        <v>-4.4408920985006262E-15</v>
      </c>
      <c r="AZ227" s="1149">
        <v>0</v>
      </c>
      <c r="BA227" s="1149">
        <v>0</v>
      </c>
      <c r="BB227" s="1149">
        <v>0</v>
      </c>
      <c r="BC227" s="1149">
        <v>0</v>
      </c>
      <c r="BD227" s="1149">
        <v>0.10000000000000275</v>
      </c>
      <c r="BE227" s="1149">
        <v>0</v>
      </c>
      <c r="BF227" s="1149">
        <v>0</v>
      </c>
      <c r="BG227" s="1149">
        <v>0</v>
      </c>
      <c r="BH227" s="1149">
        <v>0</v>
      </c>
      <c r="BI227" s="1149">
        <v>0</v>
      </c>
      <c r="BJ227" s="1149">
        <v>0</v>
      </c>
      <c r="BK227" s="1149">
        <v>1.9999999999999574E-2</v>
      </c>
      <c r="BL227" s="1149">
        <v>-9.999999999999698E-2</v>
      </c>
      <c r="BM227" s="1149">
        <v>9.9999999999991651E-2</v>
      </c>
      <c r="BN227" s="1149">
        <v>8.8817841970012523E-15</v>
      </c>
      <c r="BO227" s="1149">
        <v>0</v>
      </c>
      <c r="BP227" s="1149">
        <v>9.999999999999698E-2</v>
      </c>
      <c r="BQ227" s="1149">
        <v>8.8817841970012523E-15</v>
      </c>
      <c r="BR227" s="1149">
        <v>0</v>
      </c>
      <c r="BS227" s="1149">
        <v>-0.10000000000001119</v>
      </c>
      <c r="BT227" s="1149">
        <v>0</v>
      </c>
      <c r="BU227" s="1149">
        <v>0</v>
      </c>
      <c r="BV227" s="1149">
        <v>1.6875389974302379E-14</v>
      </c>
      <c r="BW227" s="1149">
        <v>-2.3092638912203256E-14</v>
      </c>
      <c r="BX227" s="1149">
        <v>-9.9999999999999645E-2</v>
      </c>
      <c r="BY227" s="1149">
        <v>0</v>
      </c>
      <c r="BZ227" s="1149">
        <v>0</v>
      </c>
      <c r="CA227" s="1149">
        <v>1.7763568394002505E-14</v>
      </c>
      <c r="CB227" s="1149">
        <v>0</v>
      </c>
      <c r="CC227" s="1149">
        <v>0</v>
      </c>
      <c r="CD227" s="1149">
        <v>0</v>
      </c>
      <c r="CE227" s="1149">
        <v>-0.30000000000002913</v>
      </c>
      <c r="CF227" s="1149">
        <v>0.40000000000004476</v>
      </c>
      <c r="CG227" s="1149">
        <v>-2.3092638912203256E-14</v>
      </c>
      <c r="CH227" s="1149">
        <v>-0.30000000000000071</v>
      </c>
      <c r="CI227" s="1149">
        <v>2.3092638912203256E-14</v>
      </c>
      <c r="CJ227" s="1149">
        <v>0</v>
      </c>
      <c r="CK227" s="1149">
        <v>0</v>
      </c>
      <c r="CL227" s="1149">
        <v>0</v>
      </c>
      <c r="CM227" s="1149">
        <v>0</v>
      </c>
      <c r="CN227" s="1149">
        <v>-2.3092638912203256E-14</v>
      </c>
      <c r="CO227" s="1149"/>
      <c r="CP227" s="1149"/>
      <c r="CQ227" s="1149"/>
      <c r="CR227" s="1149"/>
      <c r="CS227" s="1149"/>
      <c r="CT227" s="1149"/>
      <c r="CU227" s="1149"/>
      <c r="CV227" s="1149"/>
      <c r="CW227" s="1149"/>
      <c r="CX227" s="1149"/>
      <c r="CY227" s="1149"/>
      <c r="CZ227" s="1149"/>
      <c r="DA227" s="1149"/>
      <c r="DB227" s="1149"/>
      <c r="DC227" s="1149"/>
      <c r="DD227" s="1149"/>
      <c r="DE227" s="1149"/>
      <c r="DF227" s="1149"/>
      <c r="DG227" s="1149"/>
      <c r="DH227" s="1149"/>
      <c r="DI227" s="1149"/>
      <c r="DJ227" s="1149"/>
      <c r="DK227" s="1149"/>
      <c r="DL227" s="1149"/>
      <c r="DM227" s="1149"/>
      <c r="DN227" s="1149"/>
      <c r="DO227" s="1149"/>
    </row>
    <row r="228" spans="2:119" s="403" customFormat="1">
      <c r="B228" s="1331"/>
      <c r="C228" s="1264"/>
      <c r="D228" s="445"/>
      <c r="E228" s="445"/>
      <c r="F228" s="446"/>
      <c r="G228" s="446"/>
      <c r="H228" s="446"/>
      <c r="I228" s="446"/>
      <c r="J228" s="446"/>
      <c r="K228" s="446"/>
      <c r="L228" s="446"/>
      <c r="M228" s="446"/>
      <c r="N228" s="446"/>
      <c r="O228" s="446"/>
      <c r="P228" s="446"/>
      <c r="Q228" s="446"/>
      <c r="R228" s="446"/>
      <c r="S228" s="446"/>
      <c r="T228" s="446"/>
      <c r="U228" s="1680"/>
      <c r="V228" s="1680"/>
      <c r="W228" s="1680"/>
      <c r="X228" s="1680"/>
      <c r="Y228" s="1680"/>
      <c r="Z228" s="1680"/>
      <c r="AA228" s="1265"/>
      <c r="AB228" s="446"/>
      <c r="AC228" s="446"/>
      <c r="AD228" s="446"/>
      <c r="AE228" s="446"/>
      <c r="AF228" s="446"/>
      <c r="AG228" s="446"/>
      <c r="AH228" s="446"/>
      <c r="AI228" s="446"/>
      <c r="AJ228" s="446"/>
      <c r="AK228" s="446"/>
      <c r="AL228" s="446"/>
      <c r="AM228" s="446"/>
      <c r="AN228" s="446"/>
      <c r="AO228" s="446"/>
      <c r="AP228" s="446"/>
      <c r="AQ228" s="446"/>
      <c r="AR228" s="446"/>
      <c r="AS228" s="446"/>
      <c r="AT228" s="446"/>
      <c r="AU228" s="446"/>
      <c r="AV228" s="446"/>
      <c r="AW228" s="446"/>
      <c r="AX228" s="446"/>
      <c r="AY228" s="446"/>
      <c r="AZ228" s="446"/>
      <c r="BA228" s="446"/>
      <c r="BB228" s="446"/>
      <c r="BC228" s="446"/>
      <c r="BD228" s="446"/>
      <c r="BE228" s="446"/>
      <c r="BF228" s="446"/>
      <c r="BG228" s="446"/>
      <c r="BH228" s="446"/>
      <c r="BI228" s="446"/>
      <c r="BJ228" s="446"/>
      <c r="BK228" s="446"/>
      <c r="BL228" s="446"/>
      <c r="BM228" s="446"/>
      <c r="BN228" s="446"/>
      <c r="BO228" s="446"/>
      <c r="BP228" s="446"/>
      <c r="BQ228" s="446"/>
      <c r="BR228" s="446"/>
      <c r="BS228" s="446"/>
      <c r="BT228" s="446"/>
      <c r="BU228" s="449"/>
      <c r="BV228" s="449"/>
      <c r="BW228" s="449"/>
      <c r="BX228" s="449"/>
      <c r="BY228" s="449"/>
      <c r="BZ228" s="449"/>
      <c r="CA228" s="449"/>
      <c r="CB228" s="449"/>
      <c r="CC228" s="449"/>
      <c r="CD228" s="449"/>
      <c r="CE228" s="449"/>
      <c r="CF228" s="449"/>
      <c r="CG228" s="449"/>
      <c r="CH228" s="449"/>
      <c r="CI228" s="449"/>
      <c r="CJ228" s="449"/>
      <c r="CK228" s="449"/>
      <c r="CL228" s="449"/>
      <c r="CM228" s="449"/>
      <c r="CN228" s="449"/>
      <c r="CO228" s="449"/>
      <c r="CP228" s="449"/>
      <c r="CQ228" s="449"/>
      <c r="CR228" s="449"/>
      <c r="CS228" s="449"/>
      <c r="CT228" s="449"/>
      <c r="CU228" s="449"/>
      <c r="CV228" s="449"/>
      <c r="CW228" s="449"/>
      <c r="CX228" s="449"/>
      <c r="CY228" s="449"/>
      <c r="CZ228" s="449"/>
      <c r="DA228" s="449"/>
      <c r="DB228" s="449"/>
      <c r="DC228" s="449"/>
      <c r="DD228" s="449"/>
      <c r="DE228" s="449"/>
      <c r="DF228" s="449"/>
      <c r="DG228" s="449"/>
      <c r="DH228" s="449"/>
      <c r="DI228" s="449"/>
      <c r="DJ228" s="449"/>
      <c r="DK228" s="449"/>
      <c r="DL228" s="449"/>
      <c r="DM228" s="449"/>
      <c r="DN228" s="449"/>
      <c r="DO228" s="449"/>
    </row>
    <row r="229" spans="2:119" s="970" customFormat="1">
      <c r="B229" s="1332"/>
      <c r="C229" s="1249" t="s">
        <v>695</v>
      </c>
      <c r="D229" s="1242"/>
      <c r="E229" s="1242"/>
      <c r="F229" s="1218" t="s">
        <v>105</v>
      </c>
      <c r="G229" s="1218" t="s">
        <v>105</v>
      </c>
      <c r="H229" s="1218" t="s">
        <v>105</v>
      </c>
      <c r="I229" s="1218" t="s">
        <v>105</v>
      </c>
      <c r="J229" s="1218" t="s">
        <v>105</v>
      </c>
      <c r="K229" s="1218" t="s">
        <v>105</v>
      </c>
      <c r="L229" s="1218" t="s">
        <v>105</v>
      </c>
      <c r="M229" s="1218" t="s">
        <v>105</v>
      </c>
      <c r="N229" s="1218" t="s">
        <v>105</v>
      </c>
      <c r="O229" s="1218">
        <v>642.27902668252523</v>
      </c>
      <c r="P229" s="1218">
        <v>859.8119999999999</v>
      </c>
      <c r="Q229" s="1218">
        <v>838.63194199999998</v>
      </c>
      <c r="R229" s="1218">
        <v>1346.4443200000001</v>
      </c>
      <c r="S229" s="1218">
        <v>2559.809992</v>
      </c>
      <c r="T229" s="1218">
        <v>4635.4000000000005</v>
      </c>
      <c r="U229" s="1676">
        <v>6232.6184118035353</v>
      </c>
      <c r="V229" s="1676">
        <v>7430.8359866369974</v>
      </c>
      <c r="W229" s="1676">
        <v>8941.2653188146032</v>
      </c>
      <c r="X229" s="1676">
        <v>10298.608198080088</v>
      </c>
      <c r="Y229" s="1676">
        <v>12027.960884502627</v>
      </c>
      <c r="Z229" s="1676">
        <v>14109.958235973632</v>
      </c>
      <c r="AA229" s="394"/>
      <c r="AB229" s="395"/>
      <c r="AC229" s="395"/>
      <c r="AD229" s="395"/>
      <c r="AE229" s="395"/>
      <c r="AF229" s="395"/>
      <c r="AG229" s="395"/>
      <c r="AH229" s="395"/>
      <c r="AI229" s="395"/>
      <c r="AJ229" s="396" t="s">
        <v>105</v>
      </c>
      <c r="AK229" s="396" t="s">
        <v>105</v>
      </c>
      <c r="AL229" s="396" t="s">
        <v>105</v>
      </c>
      <c r="AM229" s="396" t="s">
        <v>105</v>
      </c>
      <c r="AN229" s="396" t="s">
        <v>105</v>
      </c>
      <c r="AO229" s="396" t="s">
        <v>105</v>
      </c>
      <c r="AP229" s="396" t="s">
        <v>105</v>
      </c>
      <c r="AQ229" s="396" t="s">
        <v>105</v>
      </c>
      <c r="AR229" s="396" t="s">
        <v>105</v>
      </c>
      <c r="AS229" s="396" t="s">
        <v>105</v>
      </c>
      <c r="AT229" s="396" t="s">
        <v>105</v>
      </c>
      <c r="AU229" s="396" t="s">
        <v>105</v>
      </c>
      <c r="AV229" s="396" t="s">
        <v>105</v>
      </c>
      <c r="AW229" s="396" t="s">
        <v>105</v>
      </c>
      <c r="AX229" s="396" t="s">
        <v>105</v>
      </c>
      <c r="AY229" s="396" t="s">
        <v>105</v>
      </c>
      <c r="AZ229" s="396" t="s">
        <v>105</v>
      </c>
      <c r="BA229" s="396" t="s">
        <v>105</v>
      </c>
      <c r="BB229" s="396" t="s">
        <v>105</v>
      </c>
      <c r="BC229" s="396" t="s">
        <v>105</v>
      </c>
      <c r="BD229" s="396" t="s">
        <v>105</v>
      </c>
      <c r="BE229" s="396" t="s">
        <v>105</v>
      </c>
      <c r="BF229" s="396" t="s">
        <v>105</v>
      </c>
      <c r="BG229" s="396" t="s">
        <v>105</v>
      </c>
      <c r="BH229" s="396" t="s">
        <v>105</v>
      </c>
      <c r="BI229" s="396" t="s">
        <v>105</v>
      </c>
      <c r="BJ229" s="396" t="s">
        <v>105</v>
      </c>
      <c r="BK229" s="396" t="s">
        <v>105</v>
      </c>
      <c r="BL229" s="396" t="s">
        <v>105</v>
      </c>
      <c r="BM229" s="396" t="s">
        <v>105</v>
      </c>
      <c r="BN229" s="396" t="s">
        <v>105</v>
      </c>
      <c r="BO229" s="396" t="s">
        <v>105</v>
      </c>
      <c r="BP229" s="396" t="s">
        <v>105</v>
      </c>
      <c r="BQ229" s="396" t="s">
        <v>105</v>
      </c>
      <c r="BR229" s="396" t="s">
        <v>105</v>
      </c>
      <c r="BS229" s="396" t="s">
        <v>105</v>
      </c>
      <c r="BT229" s="1297">
        <v>120.92608938547485</v>
      </c>
      <c r="BU229" s="1297">
        <v>148.95954054054056</v>
      </c>
      <c r="BV229" s="1297">
        <v>178.42995454545456</v>
      </c>
      <c r="BW229" s="1297">
        <v>193.96344221105525</v>
      </c>
      <c r="BX229" s="1297">
        <v>204.10000000000002</v>
      </c>
      <c r="BY229" s="1297">
        <v>208.88699999999997</v>
      </c>
      <c r="BZ229" s="1297">
        <v>212.74599999999998</v>
      </c>
      <c r="CA229" s="1297">
        <v>234.07900000000001</v>
      </c>
      <c r="CB229" s="1297">
        <v>176.21299999999999</v>
      </c>
      <c r="CC229" s="385">
        <v>191.461288</v>
      </c>
      <c r="CD229" s="385">
        <v>211.35637399999999</v>
      </c>
      <c r="CE229" s="385">
        <v>259.60127999999997</v>
      </c>
      <c r="CF229" s="385">
        <v>286.80493100000001</v>
      </c>
      <c r="CG229" s="385">
        <v>324.01623599999999</v>
      </c>
      <c r="CH229" s="385">
        <v>346.20789600000001</v>
      </c>
      <c r="CI229" s="385">
        <v>389.415257</v>
      </c>
      <c r="CJ229" s="385">
        <v>380.709992</v>
      </c>
      <c r="CK229" s="385">
        <v>581.70000000000005</v>
      </c>
      <c r="CL229" s="385">
        <v>724.5</v>
      </c>
      <c r="CM229" s="385">
        <v>872.9</v>
      </c>
      <c r="CN229" s="385">
        <v>910.6</v>
      </c>
      <c r="CO229" s="385">
        <v>1142.3</v>
      </c>
      <c r="CP229" s="385">
        <v>1224.7</v>
      </c>
      <c r="CQ229" s="385">
        <v>1357.8</v>
      </c>
      <c r="CR229" s="385">
        <v>1277</v>
      </c>
      <c r="CS229" s="1218">
        <v>1544.69135440389</v>
      </c>
      <c r="CT229" s="1218">
        <v>1633.4236077882881</v>
      </c>
      <c r="CU229" s="1218">
        <v>1777.5034496113574</v>
      </c>
      <c r="CV229" s="1218">
        <v>1573.737622470954</v>
      </c>
      <c r="CW229" s="1218">
        <v>1775.1946057359771</v>
      </c>
      <c r="CX229" s="1218">
        <v>1933.5586683890394</v>
      </c>
      <c r="CY229" s="1218">
        <v>2148.3450900410276</v>
      </c>
      <c r="CZ229" s="1218">
        <v>1904.3403574643567</v>
      </c>
      <c r="DA229" s="1218">
        <v>2144.2555064453163</v>
      </c>
      <c r="DB229" s="1218">
        <v>2330.5319777274894</v>
      </c>
      <c r="DC229" s="1218">
        <v>2562.1374771774417</v>
      </c>
      <c r="DD229" s="1218">
        <v>2168.6262401266622</v>
      </c>
      <c r="DE229" s="1218">
        <v>2459.4777253566153</v>
      </c>
      <c r="DF229" s="1218">
        <v>2700.9463161404046</v>
      </c>
      <c r="DG229" s="1218">
        <v>2969.5579164564056</v>
      </c>
      <c r="DH229" s="1218">
        <v>2515.227626113769</v>
      </c>
      <c r="DI229" s="1218">
        <v>2872.3510604095163</v>
      </c>
      <c r="DJ229" s="1218">
        <v>3169.0355967594687</v>
      </c>
      <c r="DK229" s="1218">
        <v>3471.3466012198724</v>
      </c>
      <c r="DL229" s="1218">
        <v>2922.6579003886563</v>
      </c>
      <c r="DM229" s="1218">
        <v>3372.6241090154476</v>
      </c>
      <c r="DN229" s="1218">
        <v>3736.9969668726544</v>
      </c>
      <c r="DO229" s="1218">
        <v>4077.6792596968753</v>
      </c>
    </row>
    <row r="230" spans="2:119" s="977" customFormat="1">
      <c r="B230" s="1333"/>
      <c r="C230" s="1252" t="s">
        <v>94</v>
      </c>
      <c r="D230" s="939"/>
      <c r="E230" s="939"/>
      <c r="F230" s="1268" t="s">
        <v>105</v>
      </c>
      <c r="G230" s="1268" t="s">
        <v>105</v>
      </c>
      <c r="H230" s="1268" t="s">
        <v>105</v>
      </c>
      <c r="I230" s="1268" t="s">
        <v>105</v>
      </c>
      <c r="J230" s="1268" t="s">
        <v>105</v>
      </c>
      <c r="K230" s="1268" t="s">
        <v>105</v>
      </c>
      <c r="L230" s="1268" t="s">
        <v>105</v>
      </c>
      <c r="M230" s="1268" t="s">
        <v>105</v>
      </c>
      <c r="N230" s="1268" t="s">
        <v>105</v>
      </c>
      <c r="O230" s="1268" t="s">
        <v>105</v>
      </c>
      <c r="P230" s="940">
        <v>0.33868920559506299</v>
      </c>
      <c r="Q230" s="940">
        <v>-2.463335938554001E-2</v>
      </c>
      <c r="R230" s="940">
        <v>0.60552472731834017</v>
      </c>
      <c r="S230" s="940">
        <v>0.90116290289671985</v>
      </c>
      <c r="T230" s="940">
        <v>0.8108375287567049</v>
      </c>
      <c r="U230" s="1677">
        <v>0.34456970526891628</v>
      </c>
      <c r="V230" s="1677">
        <v>0.19224946814716559</v>
      </c>
      <c r="W230" s="1677">
        <v>0.20326506127895128</v>
      </c>
      <c r="X230" s="1677">
        <v>0.15180657668320219</v>
      </c>
      <c r="Y230" s="1677">
        <v>0.1679210096316639</v>
      </c>
      <c r="Z230" s="1677">
        <v>0.37008399237909373</v>
      </c>
      <c r="AB230" s="985"/>
      <c r="AC230" s="985"/>
      <c r="AD230" s="985"/>
      <c r="AE230" s="985"/>
      <c r="AF230" s="985"/>
      <c r="AG230" s="985"/>
      <c r="AH230" s="985"/>
      <c r="AI230" s="985"/>
      <c r="AJ230" s="940" t="s">
        <v>105</v>
      </c>
      <c r="AK230" s="940" t="s">
        <v>105</v>
      </c>
      <c r="AL230" s="940" t="s">
        <v>105</v>
      </c>
      <c r="AM230" s="940" t="s">
        <v>105</v>
      </c>
      <c r="AN230" s="940" t="s">
        <v>105</v>
      </c>
      <c r="AO230" s="940" t="s">
        <v>105</v>
      </c>
      <c r="AP230" s="940" t="s">
        <v>105</v>
      </c>
      <c r="AQ230" s="940" t="s">
        <v>105</v>
      </c>
      <c r="AR230" s="940" t="s">
        <v>105</v>
      </c>
      <c r="AS230" s="940" t="s">
        <v>105</v>
      </c>
      <c r="AT230" s="940" t="s">
        <v>105</v>
      </c>
      <c r="AU230" s="940" t="s">
        <v>105</v>
      </c>
      <c r="AV230" s="940" t="s">
        <v>105</v>
      </c>
      <c r="AW230" s="940" t="s">
        <v>105</v>
      </c>
      <c r="AX230" s="940" t="s">
        <v>105</v>
      </c>
      <c r="AY230" s="940" t="s">
        <v>105</v>
      </c>
      <c r="AZ230" s="940" t="s">
        <v>105</v>
      </c>
      <c r="BA230" s="940" t="s">
        <v>105</v>
      </c>
      <c r="BB230" s="940" t="s">
        <v>105</v>
      </c>
      <c r="BC230" s="940" t="s">
        <v>105</v>
      </c>
      <c r="BD230" s="940" t="s">
        <v>105</v>
      </c>
      <c r="BE230" s="940" t="s">
        <v>105</v>
      </c>
      <c r="BF230" s="940" t="s">
        <v>105</v>
      </c>
      <c r="BG230" s="940" t="s">
        <v>105</v>
      </c>
      <c r="BH230" s="940" t="s">
        <v>105</v>
      </c>
      <c r="BI230" s="940" t="s">
        <v>105</v>
      </c>
      <c r="BJ230" s="940" t="s">
        <v>105</v>
      </c>
      <c r="BK230" s="940" t="s">
        <v>105</v>
      </c>
      <c r="BL230" s="940" t="s">
        <v>105</v>
      </c>
      <c r="BM230" s="940" t="s">
        <v>105</v>
      </c>
      <c r="BN230" s="940" t="s">
        <v>105</v>
      </c>
      <c r="BO230" s="940" t="s">
        <v>105</v>
      </c>
      <c r="BP230" s="940" t="s">
        <v>105</v>
      </c>
      <c r="BQ230" s="940" t="s">
        <v>105</v>
      </c>
      <c r="BR230" s="940" t="s">
        <v>105</v>
      </c>
      <c r="BS230" s="940" t="s">
        <v>105</v>
      </c>
      <c r="BT230" s="940" t="s">
        <v>105</v>
      </c>
      <c r="BU230" s="940" t="s">
        <v>105</v>
      </c>
      <c r="BV230" s="940" t="s">
        <v>105</v>
      </c>
      <c r="BW230" s="940" t="s">
        <v>105</v>
      </c>
      <c r="BX230" s="940">
        <v>0.68780782573223331</v>
      </c>
      <c r="BY230" s="940">
        <v>0.4023069569226394</v>
      </c>
      <c r="BZ230" s="940">
        <v>0.19232222270058075</v>
      </c>
      <c r="CA230" s="940">
        <v>0.20682019937187057</v>
      </c>
      <c r="CB230" s="940">
        <v>-0.1366340029397356</v>
      </c>
      <c r="CC230" s="940">
        <v>-8.3421716047432204E-2</v>
      </c>
      <c r="CD230" s="940">
        <v>-6.5318548879884641E-3</v>
      </c>
      <c r="CE230" s="940">
        <v>0.10903276244344839</v>
      </c>
      <c r="CF230" s="940">
        <v>0.62760370120252196</v>
      </c>
      <c r="CG230" s="940">
        <v>0.69233289603692616</v>
      </c>
      <c r="CH230" s="940">
        <v>0.63802912326646943</v>
      </c>
      <c r="CI230" s="940">
        <v>0.50005137493929164</v>
      </c>
      <c r="CJ230" s="940">
        <v>0.32741787483423712</v>
      </c>
      <c r="CK230" s="940">
        <v>0.79528040687442614</v>
      </c>
      <c r="CL230" s="940">
        <v>1.0926732416293592</v>
      </c>
      <c r="CM230" s="940">
        <v>1.241566000070716</v>
      </c>
      <c r="CN230" s="940">
        <v>1.3918468627952376</v>
      </c>
      <c r="CO230" s="940">
        <v>0.96372700704830638</v>
      </c>
      <c r="CP230" s="940">
        <v>0.69040717736369928</v>
      </c>
      <c r="CQ230" s="940">
        <v>0.5555046397067247</v>
      </c>
      <c r="CR230" s="940">
        <v>0.40237206237645506</v>
      </c>
      <c r="CS230" s="940">
        <v>0.35226416388329684</v>
      </c>
      <c r="CT230" s="940">
        <v>0.33373365541625555</v>
      </c>
      <c r="CU230" s="940">
        <v>0.30910550126038983</v>
      </c>
      <c r="CV230" s="940">
        <v>0.23237088682142049</v>
      </c>
      <c r="CW230" s="940">
        <v>0.14922285327416773</v>
      </c>
      <c r="CX230" s="940">
        <v>0.18374600389616291</v>
      </c>
      <c r="CY230" s="940">
        <v>0.20863061644732839</v>
      </c>
      <c r="CZ230" s="940">
        <v>0.21007487542575065</v>
      </c>
      <c r="DA230" s="940">
        <v>0.2078988407900948</v>
      </c>
      <c r="DB230" s="940">
        <v>0.2053070929930414</v>
      </c>
      <c r="DC230" s="940">
        <v>0.19260983212362404</v>
      </c>
      <c r="DD230" s="940">
        <v>0.1387808023005952</v>
      </c>
      <c r="DE230" s="940">
        <v>0.14700776934641757</v>
      </c>
      <c r="DF230" s="940">
        <v>0.15893982230362158</v>
      </c>
      <c r="DG230" s="940">
        <v>0.15901583849739209</v>
      </c>
      <c r="DH230" s="940">
        <v>0.15982532147488127</v>
      </c>
      <c r="DI230" s="940">
        <v>0.16787032905249655</v>
      </c>
      <c r="DJ230" s="940">
        <v>0.17330565876923965</v>
      </c>
      <c r="DK230" s="940">
        <v>0.1689775713693622</v>
      </c>
      <c r="DL230" s="940">
        <v>0.16198544817369087</v>
      </c>
      <c r="DM230" s="940">
        <v>0.17416849057949291</v>
      </c>
      <c r="DN230" s="940">
        <v>0.17922214906451694</v>
      </c>
      <c r="DO230" s="940">
        <v>0.17466785317949252</v>
      </c>
    </row>
    <row r="231" spans="2:119" s="403" customFormat="1">
      <c r="B231" s="1331"/>
      <c r="C231" s="1250" t="s">
        <v>503</v>
      </c>
      <c r="D231" s="1269"/>
      <c r="E231" s="1269"/>
      <c r="F231" s="954"/>
      <c r="G231" s="954"/>
      <c r="H231" s="954"/>
      <c r="I231" s="954"/>
      <c r="J231" s="954"/>
      <c r="K231" s="954"/>
      <c r="L231" s="954"/>
      <c r="M231" s="954"/>
      <c r="N231" s="954" t="s">
        <v>105</v>
      </c>
      <c r="O231" s="976">
        <v>0.76063722078565654</v>
      </c>
      <c r="P231" s="976">
        <v>0.70662955228517255</v>
      </c>
      <c r="Q231" s="976">
        <v>0.58252366507762632</v>
      </c>
      <c r="R231" s="976">
        <v>0.58635026394473921</v>
      </c>
      <c r="S231" s="976">
        <v>0.64423440487103012</v>
      </c>
      <c r="T231" s="976">
        <v>0.65569837591798708</v>
      </c>
      <c r="U231" s="1688">
        <v>0.57905114516072287</v>
      </c>
      <c r="V231" s="1688">
        <v>0.56329324580806373</v>
      </c>
      <c r="W231" s="1688">
        <v>0.5519394931928141</v>
      </c>
      <c r="X231" s="1688">
        <v>0.54177121152187147</v>
      </c>
      <c r="Y231" s="1688">
        <v>0.5407661794600167</v>
      </c>
      <c r="Z231" s="1688">
        <v>0.74092960411064435</v>
      </c>
      <c r="AA231" s="1270"/>
      <c r="AB231" s="1271"/>
      <c r="AC231" s="1271"/>
      <c r="AD231" s="1271"/>
      <c r="AE231" s="1271"/>
      <c r="AF231" s="1271"/>
      <c r="AG231" s="1271"/>
      <c r="AH231" s="1271"/>
      <c r="AI231" s="1271"/>
      <c r="AJ231" s="1272"/>
      <c r="AK231" s="1272"/>
      <c r="AL231" s="1272"/>
      <c r="AM231" s="1272"/>
      <c r="AN231" s="1272"/>
      <c r="AO231" s="1272"/>
      <c r="AP231" s="1272"/>
      <c r="AQ231" s="1272"/>
      <c r="AR231" s="1272"/>
      <c r="AS231" s="1272"/>
      <c r="AT231" s="1272"/>
      <c r="AU231" s="1272"/>
      <c r="AV231" s="1272"/>
      <c r="AW231" s="1272"/>
      <c r="AX231" s="1272"/>
      <c r="AY231" s="1272"/>
      <c r="AZ231" s="1272"/>
      <c r="BA231" s="1272"/>
      <c r="BB231" s="1272"/>
      <c r="BC231" s="1272"/>
      <c r="BD231" s="1272"/>
      <c r="BE231" s="1272"/>
      <c r="BF231" s="1272"/>
      <c r="BG231" s="1272"/>
      <c r="BH231" s="1272"/>
      <c r="BI231" s="1272"/>
      <c r="BJ231" s="1272"/>
      <c r="BK231" s="1272"/>
      <c r="BL231" s="954"/>
      <c r="BM231" s="954"/>
      <c r="BN231" s="954"/>
      <c r="BO231" s="954"/>
      <c r="BP231" s="1117"/>
      <c r="BQ231" s="1117"/>
      <c r="BR231" s="1117"/>
      <c r="BS231" s="1117"/>
      <c r="BT231" s="976">
        <v>0.76715149010641914</v>
      </c>
      <c r="BU231" s="976">
        <v>0.74612580663851935</v>
      </c>
      <c r="BV231" s="976">
        <v>0.77293599026824933</v>
      </c>
      <c r="BW231" s="976">
        <v>0.75685666651470207</v>
      </c>
      <c r="BX231" s="976">
        <v>0.75648628613787994</v>
      </c>
      <c r="BY231" s="976">
        <v>0.73577668193025714</v>
      </c>
      <c r="BZ231" s="976">
        <v>0.69752786885245899</v>
      </c>
      <c r="CA231" s="976">
        <v>0.6537077013731607</v>
      </c>
      <c r="CB231" s="976">
        <v>0.54899120183440508</v>
      </c>
      <c r="CC231" s="1053">
        <v>0.57088377557196823</v>
      </c>
      <c r="CD231" s="976">
        <v>0.59489917558214478</v>
      </c>
      <c r="CE231" s="976">
        <v>0.60651812185907628</v>
      </c>
      <c r="CF231" s="976">
        <v>0.60536743778626767</v>
      </c>
      <c r="CG231" s="976">
        <v>0.59426132983152435</v>
      </c>
      <c r="CH231" s="976">
        <v>0.57411293283429865</v>
      </c>
      <c r="CI231" s="976">
        <v>0.57753522990014394</v>
      </c>
      <c r="CJ231" s="976">
        <v>0.58382954526285435</v>
      </c>
      <c r="CK231" s="976">
        <v>0.66228935566543745</v>
      </c>
      <c r="CL231" s="976">
        <v>0.64936680538584668</v>
      </c>
      <c r="CM231" s="976">
        <v>0.65764901660139286</v>
      </c>
      <c r="CN231" s="976">
        <v>0.6606013605225034</v>
      </c>
      <c r="CO231" s="976">
        <v>0.67085596828659522</v>
      </c>
      <c r="CP231" s="976">
        <v>0.65934409072212907</v>
      </c>
      <c r="CQ231" s="976">
        <v>0.63723562324534933</v>
      </c>
      <c r="CR231" s="976">
        <v>0.56806049822064053</v>
      </c>
      <c r="CS231" s="976">
        <v>0.59321744024840795</v>
      </c>
      <c r="CT231" s="976">
        <v>0.57670578853717824</v>
      </c>
      <c r="CU231" s="976">
        <v>0.57725261948701911</v>
      </c>
      <c r="CV231" s="976">
        <v>0.57130237162080733</v>
      </c>
      <c r="CW231" s="976">
        <v>0.57028337138353025</v>
      </c>
      <c r="CX231" s="976">
        <v>0.55355382841146739</v>
      </c>
      <c r="CY231" s="976">
        <v>0.56073492573394101</v>
      </c>
      <c r="CZ231" s="976">
        <v>0.57684606213975276</v>
      </c>
      <c r="DA231" s="976">
        <v>0.55229282776984923</v>
      </c>
      <c r="DB231" s="976">
        <v>0.53659370087022362</v>
      </c>
      <c r="DC231" s="976">
        <v>0.54831294589392776</v>
      </c>
      <c r="DD231" s="976">
        <v>0.5772228101132878</v>
      </c>
      <c r="DE231" s="976">
        <v>0.53152969570005659</v>
      </c>
      <c r="DF231" s="976">
        <v>0.51858764905470922</v>
      </c>
      <c r="DG231" s="976">
        <v>0.54822234808745707</v>
      </c>
      <c r="DH231" s="976">
        <v>0.5827519406574736</v>
      </c>
      <c r="DI231" s="976">
        <v>0.53077977464310577</v>
      </c>
      <c r="DJ231" s="976">
        <v>0.52035531693530368</v>
      </c>
      <c r="DK231" s="976">
        <v>0.54031968928291751</v>
      </c>
      <c r="DL231" s="976">
        <v>0.72376022789425309</v>
      </c>
      <c r="DM231" s="976">
        <v>0.73686013733962308</v>
      </c>
      <c r="DN231" s="976">
        <v>0.74559661807802002</v>
      </c>
      <c r="DO231" s="976">
        <v>0.75285046295382463</v>
      </c>
    </row>
    <row r="232" spans="2:119" s="980" customFormat="1" ht="12" customHeight="1">
      <c r="B232" s="1334"/>
      <c r="C232" s="1192" t="s">
        <v>696</v>
      </c>
      <c r="D232" s="953"/>
      <c r="E232" s="953"/>
      <c r="F232" s="1117" t="s">
        <v>105</v>
      </c>
      <c r="G232" s="1117" t="s">
        <v>105</v>
      </c>
      <c r="H232" s="1117" t="s">
        <v>105</v>
      </c>
      <c r="I232" s="1117" t="s">
        <v>105</v>
      </c>
      <c r="J232" s="1117" t="s">
        <v>105</v>
      </c>
      <c r="K232" s="1117" t="s">
        <v>105</v>
      </c>
      <c r="L232" s="1117" t="s">
        <v>105</v>
      </c>
      <c r="M232" s="1117" t="s">
        <v>105</v>
      </c>
      <c r="N232" s="1117" t="s">
        <v>105</v>
      </c>
      <c r="O232" s="996">
        <v>7.9805050469368574E-2</v>
      </c>
      <c r="P232" s="996">
        <v>7.317735771977156E-2</v>
      </c>
      <c r="Q232" s="996">
        <v>6.7144270776621301E-2</v>
      </c>
      <c r="R232" s="996">
        <v>9.6191771387747815E-2</v>
      </c>
      <c r="S232" s="996">
        <v>0.12232267830092658</v>
      </c>
      <c r="T232" s="996">
        <v>0.16350098233213059</v>
      </c>
      <c r="U232" s="1668">
        <v>0.16853837374541383</v>
      </c>
      <c r="V232" s="1668">
        <v>0.17350357487969068</v>
      </c>
      <c r="W232" s="1668">
        <v>0.17813222462814846</v>
      </c>
      <c r="X232" s="1668">
        <v>0.17947699244053927</v>
      </c>
      <c r="Y232" s="1668">
        <v>0.18046035102159799</v>
      </c>
      <c r="Z232" s="1668">
        <v>0.18149147169795063</v>
      </c>
      <c r="AA232" s="403"/>
      <c r="AB232" s="449"/>
      <c r="AC232" s="449"/>
      <c r="AD232" s="449"/>
      <c r="AE232" s="449"/>
      <c r="AF232" s="449"/>
      <c r="AG232" s="449"/>
      <c r="AH232" s="449"/>
      <c r="AI232" s="449"/>
      <c r="AJ232" s="954" t="s">
        <v>105</v>
      </c>
      <c r="AK232" s="954" t="s">
        <v>105</v>
      </c>
      <c r="AL232" s="954" t="s">
        <v>105</v>
      </c>
      <c r="AM232" s="954" t="s">
        <v>105</v>
      </c>
      <c r="AN232" s="954" t="s">
        <v>105</v>
      </c>
      <c r="AO232" s="954" t="s">
        <v>105</v>
      </c>
      <c r="AP232" s="954" t="s">
        <v>105</v>
      </c>
      <c r="AQ232" s="954" t="s">
        <v>105</v>
      </c>
      <c r="AR232" s="954" t="s">
        <v>105</v>
      </c>
      <c r="AS232" s="954" t="s">
        <v>105</v>
      </c>
      <c r="AT232" s="954" t="s">
        <v>105</v>
      </c>
      <c r="AU232" s="954" t="s">
        <v>105</v>
      </c>
      <c r="AV232" s="954" t="s">
        <v>105</v>
      </c>
      <c r="AW232" s="954" t="s">
        <v>105</v>
      </c>
      <c r="AX232" s="954" t="s">
        <v>105</v>
      </c>
      <c r="AY232" s="954" t="s">
        <v>105</v>
      </c>
      <c r="AZ232" s="954" t="s">
        <v>105</v>
      </c>
      <c r="BA232" s="954" t="s">
        <v>105</v>
      </c>
      <c r="BB232" s="954" t="s">
        <v>105</v>
      </c>
      <c r="BC232" s="954" t="s">
        <v>105</v>
      </c>
      <c r="BD232" s="954" t="s">
        <v>105</v>
      </c>
      <c r="BE232" s="954" t="s">
        <v>105</v>
      </c>
      <c r="BF232" s="954" t="s">
        <v>105</v>
      </c>
      <c r="BG232" s="954" t="s">
        <v>105</v>
      </c>
      <c r="BH232" s="954" t="s">
        <v>105</v>
      </c>
      <c r="BI232" s="954" t="s">
        <v>105</v>
      </c>
      <c r="BJ232" s="954" t="s">
        <v>105</v>
      </c>
      <c r="BK232" s="954" t="s">
        <v>105</v>
      </c>
      <c r="BL232" s="954" t="s">
        <v>105</v>
      </c>
      <c r="BM232" s="954" t="s">
        <v>105</v>
      </c>
      <c r="BN232" s="954" t="s">
        <v>105</v>
      </c>
      <c r="BO232" s="954" t="s">
        <v>105</v>
      </c>
      <c r="BP232" s="954" t="s">
        <v>105</v>
      </c>
      <c r="BQ232" s="954" t="s">
        <v>105</v>
      </c>
      <c r="BR232" s="954" t="s">
        <v>105</v>
      </c>
      <c r="BS232" s="954" t="s">
        <v>105</v>
      </c>
      <c r="BT232" s="954" t="s">
        <v>105</v>
      </c>
      <c r="BU232" s="954" t="s">
        <v>105</v>
      </c>
      <c r="BV232" s="954" t="s">
        <v>105</v>
      </c>
      <c r="BW232" s="954" t="s">
        <v>105</v>
      </c>
      <c r="BX232" s="996">
        <v>8.7446443873179097E-2</v>
      </c>
      <c r="BY232" s="996">
        <v>7.672898912724066E-2</v>
      </c>
      <c r="BZ232" s="996">
        <v>6.9178941891847937E-2</v>
      </c>
      <c r="CA232" s="996">
        <v>6.4698452183526808E-2</v>
      </c>
      <c r="CB232" s="996">
        <v>5.6362909416581369E-2</v>
      </c>
      <c r="CC232" s="996">
        <v>6.1064389870510938E-2</v>
      </c>
      <c r="CD232" s="996">
        <v>7.0565028712606837E-2</v>
      </c>
      <c r="CE232" s="996">
        <v>8.0297333745746977E-2</v>
      </c>
      <c r="CF232" s="996">
        <v>9.2883260250016197E-2</v>
      </c>
      <c r="CG232" s="996">
        <v>9.536340347882391E-2</v>
      </c>
      <c r="CH232" s="996">
        <v>9.5093772076798422E-2</v>
      </c>
      <c r="CI232" s="996">
        <v>0.10059030739028232</v>
      </c>
      <c r="CJ232" s="996">
        <v>0.11151108403385959</v>
      </c>
      <c r="CK232" s="996">
        <v>0.11530685061845862</v>
      </c>
      <c r="CL232" s="996">
        <v>0.12274667931688805</v>
      </c>
      <c r="CM232" s="996">
        <v>0.1329545800712828</v>
      </c>
      <c r="CN232" s="996">
        <v>0.15033348741993</v>
      </c>
      <c r="CO232" s="996">
        <v>0.16266055307151195</v>
      </c>
      <c r="CP232" s="996">
        <v>0.16743683692442307</v>
      </c>
      <c r="CQ232" s="996">
        <v>0.17064863574094788</v>
      </c>
      <c r="CR232" s="996">
        <v>0.16660143509458578</v>
      </c>
      <c r="CS232" s="996">
        <v>0.16680793431751445</v>
      </c>
      <c r="CT232" s="996">
        <v>0.17013346726382289</v>
      </c>
      <c r="CU232" s="996">
        <v>0.17002645281924253</v>
      </c>
      <c r="CV232" s="996">
        <v>0.17369019112862194</v>
      </c>
      <c r="CW232" s="996">
        <v>0.1702111932816695</v>
      </c>
      <c r="CX232" s="996">
        <v>0.17290925292931419</v>
      </c>
      <c r="CY232" s="996">
        <v>0.17673602491547305</v>
      </c>
      <c r="CZ232" s="996">
        <v>0.18116681648180877</v>
      </c>
      <c r="DA232" s="996">
        <v>0.17626984910707658</v>
      </c>
      <c r="DB232" s="996">
        <v>0.17686504060416305</v>
      </c>
      <c r="DC232" s="996">
        <v>0.1786520054674097</v>
      </c>
      <c r="DD232" s="996">
        <v>0.18264016606782191</v>
      </c>
      <c r="DE232" s="996">
        <v>0.17785498102957434</v>
      </c>
      <c r="DF232" s="996">
        <v>0.17815947051548439</v>
      </c>
      <c r="DG232" s="996">
        <v>0.17977031548868241</v>
      </c>
      <c r="DH232" s="996">
        <v>0.18358678599403513</v>
      </c>
      <c r="DI232" s="996">
        <v>0.17895736680676316</v>
      </c>
      <c r="DJ232" s="996">
        <v>0.17917361331690121</v>
      </c>
      <c r="DK232" s="996">
        <v>0.18067105645106002</v>
      </c>
      <c r="DL232" s="996">
        <v>0.18458154198388516</v>
      </c>
      <c r="DM232" s="996">
        <v>0.18007883027740901</v>
      </c>
      <c r="DN232" s="996">
        <v>0.18025919406183138</v>
      </c>
      <c r="DO232" s="996">
        <v>0.18162845523702012</v>
      </c>
    </row>
    <row r="233" spans="2:119" s="980" customFormat="1" ht="12" customHeight="1">
      <c r="B233" s="1334"/>
      <c r="C233" s="1192" t="s">
        <v>448</v>
      </c>
      <c r="D233" s="953"/>
      <c r="E233" s="953"/>
      <c r="F233" s="1117" t="s">
        <v>105</v>
      </c>
      <c r="G233" s="1117" t="s">
        <v>105</v>
      </c>
      <c r="H233" s="1117" t="s">
        <v>105</v>
      </c>
      <c r="I233" s="1117" t="s">
        <v>105</v>
      </c>
      <c r="J233" s="1117" t="s">
        <v>105</v>
      </c>
      <c r="K233" s="1117" t="s">
        <v>105</v>
      </c>
      <c r="L233" s="1117" t="s">
        <v>105</v>
      </c>
      <c r="M233" s="1117" t="s">
        <v>105</v>
      </c>
      <c r="N233" s="1117" t="s">
        <v>105</v>
      </c>
      <c r="O233" s="1117" t="s">
        <v>105</v>
      </c>
      <c r="P233" s="1117" t="s">
        <v>105</v>
      </c>
      <c r="Q233" s="1117" t="s">
        <v>105</v>
      </c>
      <c r="R233" s="1117" t="s">
        <v>105</v>
      </c>
      <c r="S233" s="959" t="s">
        <v>105</v>
      </c>
      <c r="T233" s="959" t="s">
        <v>105</v>
      </c>
      <c r="U233" s="1689" t="s">
        <v>105</v>
      </c>
      <c r="V233" s="1689" t="s">
        <v>105</v>
      </c>
      <c r="W233" s="1689" t="s">
        <v>105</v>
      </c>
      <c r="X233" s="1689" t="s">
        <v>105</v>
      </c>
      <c r="Y233" s="1689" t="s">
        <v>105</v>
      </c>
      <c r="Z233" s="1689" t="s">
        <v>105</v>
      </c>
      <c r="AA233" s="403"/>
      <c r="AB233" s="449"/>
      <c r="AC233" s="449"/>
      <c r="AD233" s="449"/>
      <c r="AE233" s="449"/>
      <c r="AF233" s="449"/>
      <c r="AG233" s="449"/>
      <c r="AH233" s="449"/>
      <c r="AI233" s="449"/>
      <c r="AJ233" s="954" t="s">
        <v>105</v>
      </c>
      <c r="AK233" s="954" t="s">
        <v>105</v>
      </c>
      <c r="AL233" s="954" t="s">
        <v>105</v>
      </c>
      <c r="AM233" s="954" t="s">
        <v>105</v>
      </c>
      <c r="AN233" s="954" t="s">
        <v>105</v>
      </c>
      <c r="AO233" s="954" t="s">
        <v>105</v>
      </c>
      <c r="AP233" s="954" t="s">
        <v>105</v>
      </c>
      <c r="AQ233" s="954" t="s">
        <v>105</v>
      </c>
      <c r="AR233" s="954" t="s">
        <v>105</v>
      </c>
      <c r="AS233" s="954" t="s">
        <v>105</v>
      </c>
      <c r="AT233" s="954" t="s">
        <v>105</v>
      </c>
      <c r="AU233" s="954" t="s">
        <v>105</v>
      </c>
      <c r="AV233" s="954" t="s">
        <v>105</v>
      </c>
      <c r="AW233" s="954" t="s">
        <v>105</v>
      </c>
      <c r="AX233" s="954" t="s">
        <v>105</v>
      </c>
      <c r="AY233" s="954" t="s">
        <v>105</v>
      </c>
      <c r="AZ233" s="954" t="s">
        <v>105</v>
      </c>
      <c r="BA233" s="954" t="s">
        <v>105</v>
      </c>
      <c r="BB233" s="954" t="s">
        <v>105</v>
      </c>
      <c r="BC233" s="954" t="s">
        <v>105</v>
      </c>
      <c r="BD233" s="954" t="s">
        <v>105</v>
      </c>
      <c r="BE233" s="954" t="s">
        <v>105</v>
      </c>
      <c r="BF233" s="954" t="s">
        <v>105</v>
      </c>
      <c r="BG233" s="954" t="s">
        <v>105</v>
      </c>
      <c r="BH233" s="954" t="s">
        <v>105</v>
      </c>
      <c r="BI233" s="954" t="s">
        <v>105</v>
      </c>
      <c r="BJ233" s="954" t="s">
        <v>105</v>
      </c>
      <c r="BK233" s="954" t="s">
        <v>105</v>
      </c>
      <c r="BL233" s="954" t="s">
        <v>105</v>
      </c>
      <c r="BM233" s="954" t="s">
        <v>105</v>
      </c>
      <c r="BN233" s="954" t="s">
        <v>105</v>
      </c>
      <c r="BO233" s="954" t="s">
        <v>105</v>
      </c>
      <c r="BP233" s="954" t="s">
        <v>105</v>
      </c>
      <c r="BQ233" s="954" t="s">
        <v>105</v>
      </c>
      <c r="BR233" s="954" t="s">
        <v>105</v>
      </c>
      <c r="BS233" s="954" t="s">
        <v>105</v>
      </c>
      <c r="BT233" s="954" t="s">
        <v>105</v>
      </c>
      <c r="BU233" s="954" t="s">
        <v>105</v>
      </c>
      <c r="BV233" s="954" t="s">
        <v>105</v>
      </c>
      <c r="BW233" s="954" t="s">
        <v>105</v>
      </c>
      <c r="BX233" s="954" t="s">
        <v>105</v>
      </c>
      <c r="BY233" s="959">
        <v>-107.17454745938437</v>
      </c>
      <c r="BZ233" s="959">
        <v>-75.500472353927236</v>
      </c>
      <c r="CA233" s="959">
        <v>-44.80489708321128</v>
      </c>
      <c r="CB233" s="959">
        <v>-83.355427669454386</v>
      </c>
      <c r="CC233" s="959">
        <v>47.014804539295682</v>
      </c>
      <c r="CD233" s="959">
        <v>95.006388420958984</v>
      </c>
      <c r="CE233" s="959">
        <v>97.323050331401404</v>
      </c>
      <c r="CF233" s="959">
        <v>125.85926504269221</v>
      </c>
      <c r="CG233" s="959">
        <v>24.80143228807713</v>
      </c>
      <c r="CH233" s="959">
        <v>-2.6963140202548863</v>
      </c>
      <c r="CI233" s="959">
        <v>54.96535313483902</v>
      </c>
      <c r="CJ233" s="959">
        <v>109.20776643577268</v>
      </c>
      <c r="CK233" s="959">
        <v>37.957665845990277</v>
      </c>
      <c r="CL233" s="959">
        <v>74.398286984294344</v>
      </c>
      <c r="CM233" s="959">
        <v>102.07900754394747</v>
      </c>
      <c r="CN233" s="959">
        <v>173.78907348647192</v>
      </c>
      <c r="CO233" s="959">
        <v>123.27065651581954</v>
      </c>
      <c r="CP233" s="959">
        <v>47.762838529111228</v>
      </c>
      <c r="CQ233" s="959">
        <v>32.117988165248079</v>
      </c>
      <c r="CR233" s="959">
        <v>-40.472006463621035</v>
      </c>
      <c r="CS233" s="959">
        <v>2.064992229286744</v>
      </c>
      <c r="CT233" s="959">
        <v>33.255329463084408</v>
      </c>
      <c r="CU233" s="959">
        <v>-1.0701444458036113</v>
      </c>
      <c r="CV233" s="959">
        <v>36.637383093794107</v>
      </c>
      <c r="CW233" s="959">
        <v>-34.789978469524364</v>
      </c>
      <c r="CX233" s="959">
        <v>26.980596476446905</v>
      </c>
      <c r="CY233" s="959">
        <v>38.267719861588553</v>
      </c>
      <c r="CZ233" s="959">
        <v>44.307915663357178</v>
      </c>
      <c r="DA233" s="959">
        <v>-48.96967374732192</v>
      </c>
      <c r="DB233" s="959">
        <v>5.9519149708647801</v>
      </c>
      <c r="DC233" s="959">
        <v>17.869648632466429</v>
      </c>
      <c r="DD233" s="959">
        <v>39.881606004122105</v>
      </c>
      <c r="DE233" s="959">
        <v>-47.851850382475689</v>
      </c>
      <c r="DF233" s="959">
        <v>3.0448948591005331</v>
      </c>
      <c r="DG233" s="959">
        <v>16.108449731980222</v>
      </c>
      <c r="DH233" s="959">
        <v>38.1647050535272</v>
      </c>
      <c r="DI233" s="959">
        <v>-46.294191872719715</v>
      </c>
      <c r="DJ233" s="959">
        <v>2.1624651013804619</v>
      </c>
      <c r="DK233" s="959">
        <v>14.974431341588101</v>
      </c>
      <c r="DL233" s="959">
        <v>39.104855328251361</v>
      </c>
      <c r="DM233" s="959">
        <v>-45.027117064761477</v>
      </c>
      <c r="DN233" s="959">
        <v>1.803637844223771</v>
      </c>
      <c r="DO233" s="959">
        <v>13.692611751887352</v>
      </c>
    </row>
    <row r="234" spans="2:119" s="980" customFormat="1" ht="12" customHeight="1">
      <c r="B234" s="1334"/>
      <c r="C234" s="1192" t="s">
        <v>819</v>
      </c>
      <c r="D234" s="953"/>
      <c r="E234" s="953"/>
      <c r="F234" s="1117"/>
      <c r="G234" s="1117"/>
      <c r="H234" s="1117"/>
      <c r="I234" s="1117"/>
      <c r="J234" s="1117"/>
      <c r="K234" s="1117"/>
      <c r="L234" s="1117"/>
      <c r="M234" s="1117"/>
      <c r="N234" s="1117"/>
      <c r="O234" s="1117"/>
      <c r="P234" s="1117"/>
      <c r="Q234" s="1117"/>
      <c r="R234" s="1117"/>
      <c r="S234" s="996"/>
      <c r="T234" s="996"/>
      <c r="U234" s="1689"/>
      <c r="V234" s="1689"/>
      <c r="W234" s="1689"/>
      <c r="X234" s="1689"/>
      <c r="Y234" s="1689"/>
      <c r="Z234" s="1689"/>
      <c r="AA234" s="403"/>
      <c r="AB234" s="449"/>
      <c r="AC234" s="449"/>
      <c r="AD234" s="449"/>
      <c r="AE234" s="449"/>
      <c r="AF234" s="449"/>
      <c r="AG234" s="449"/>
      <c r="AH234" s="449"/>
      <c r="AI234" s="449"/>
      <c r="AJ234" s="954"/>
      <c r="AK234" s="954"/>
      <c r="AL234" s="954"/>
      <c r="AM234" s="954"/>
      <c r="AN234" s="954"/>
      <c r="AO234" s="954"/>
      <c r="AP234" s="954"/>
      <c r="AQ234" s="954"/>
      <c r="AR234" s="954"/>
      <c r="AS234" s="954"/>
      <c r="AT234" s="954"/>
      <c r="AU234" s="954"/>
      <c r="AV234" s="954"/>
      <c r="AW234" s="954"/>
      <c r="AX234" s="954"/>
      <c r="AY234" s="954"/>
      <c r="AZ234" s="954"/>
      <c r="BA234" s="954"/>
      <c r="BB234" s="954"/>
      <c r="BC234" s="954"/>
      <c r="BD234" s="954"/>
      <c r="BE234" s="954"/>
      <c r="BF234" s="954"/>
      <c r="BG234" s="954"/>
      <c r="BH234" s="954"/>
      <c r="BI234" s="954"/>
      <c r="BJ234" s="954"/>
      <c r="BK234" s="954"/>
      <c r="BL234" s="954"/>
      <c r="BM234" s="954"/>
      <c r="BN234" s="954"/>
      <c r="BO234" s="954"/>
      <c r="BP234" s="954"/>
      <c r="BQ234" s="954"/>
      <c r="BR234" s="954"/>
      <c r="BS234" s="954"/>
      <c r="BT234" s="954"/>
      <c r="BU234" s="954"/>
      <c r="BV234" s="954"/>
      <c r="BW234" s="954"/>
      <c r="BX234" s="954"/>
      <c r="BY234" s="959"/>
      <c r="BZ234" s="959"/>
      <c r="CA234" s="959"/>
      <c r="CB234" s="959"/>
      <c r="CC234" s="959"/>
      <c r="CD234" s="959"/>
      <c r="CE234" s="959"/>
      <c r="CF234" s="959"/>
      <c r="CG234" s="959"/>
      <c r="CH234" s="959"/>
      <c r="CI234" s="959"/>
      <c r="CJ234" s="996">
        <v>0.10841832694157957</v>
      </c>
      <c r="CK234" s="996">
        <v>0.10974347705767806</v>
      </c>
      <c r="CL234" s="996">
        <v>0.11148604713388556</v>
      </c>
      <c r="CM234" s="996">
        <v>0.11174471960048731</v>
      </c>
      <c r="CN234" s="996">
        <v>0.12993218925538444</v>
      </c>
      <c r="CO234" s="996">
        <v>0.13937436001512901</v>
      </c>
      <c r="CP234" s="996">
        <v>0.14196127205384834</v>
      </c>
      <c r="CQ234" s="996">
        <v>0.13350650751375939</v>
      </c>
      <c r="CR234" s="959">
        <v>0.13899858698317522</v>
      </c>
      <c r="CS234" s="959"/>
      <c r="CT234" s="959"/>
      <c r="CU234" s="959"/>
      <c r="CV234" s="959"/>
      <c r="CW234" s="959"/>
      <c r="CX234" s="959"/>
      <c r="CY234" s="959"/>
      <c r="CZ234" s="959"/>
      <c r="DA234" s="959"/>
      <c r="DB234" s="959"/>
      <c r="DC234" s="959"/>
      <c r="DD234" s="959"/>
      <c r="DE234" s="959"/>
      <c r="DF234" s="959"/>
      <c r="DG234" s="959"/>
      <c r="DH234" s="959"/>
      <c r="DI234" s="959"/>
      <c r="DJ234" s="959"/>
      <c r="DK234" s="959"/>
      <c r="DL234" s="959"/>
      <c r="DM234" s="959"/>
      <c r="DN234" s="959"/>
      <c r="DO234" s="959"/>
    </row>
    <row r="235" spans="2:119" s="980" customFormat="1" ht="12" customHeight="1">
      <c r="B235" s="1334"/>
      <c r="C235" s="1192" t="s">
        <v>448</v>
      </c>
      <c r="D235" s="953"/>
      <c r="E235" s="953"/>
      <c r="F235" s="1117"/>
      <c r="G235" s="1117"/>
      <c r="H235" s="1117"/>
      <c r="I235" s="1117"/>
      <c r="J235" s="1117"/>
      <c r="K235" s="1117"/>
      <c r="L235" s="1117"/>
      <c r="M235" s="1117"/>
      <c r="N235" s="1117"/>
      <c r="O235" s="1117"/>
      <c r="P235" s="1117"/>
      <c r="Q235" s="1117"/>
      <c r="R235" s="1117"/>
      <c r="S235" s="959"/>
      <c r="T235" s="959"/>
      <c r="U235" s="1689"/>
      <c r="V235" s="1689"/>
      <c r="W235" s="1689"/>
      <c r="X235" s="1689"/>
      <c r="Y235" s="1689"/>
      <c r="Z235" s="1689"/>
      <c r="AA235" s="403"/>
      <c r="AB235" s="449"/>
      <c r="AC235" s="449"/>
      <c r="AD235" s="449"/>
      <c r="AE235" s="449"/>
      <c r="AF235" s="449"/>
      <c r="AG235" s="449"/>
      <c r="AH235" s="449"/>
      <c r="AI235" s="449"/>
      <c r="AJ235" s="954"/>
      <c r="AK235" s="954"/>
      <c r="AL235" s="954"/>
      <c r="AM235" s="954"/>
      <c r="AN235" s="954"/>
      <c r="AO235" s="954"/>
      <c r="AP235" s="954"/>
      <c r="AQ235" s="954"/>
      <c r="AR235" s="954"/>
      <c r="AS235" s="954"/>
      <c r="AT235" s="954"/>
      <c r="AU235" s="954"/>
      <c r="AV235" s="954"/>
      <c r="AW235" s="954"/>
      <c r="AX235" s="954"/>
      <c r="AY235" s="954"/>
      <c r="AZ235" s="954"/>
      <c r="BA235" s="954"/>
      <c r="BB235" s="954"/>
      <c r="BC235" s="954"/>
      <c r="BD235" s="954"/>
      <c r="BE235" s="954"/>
      <c r="BF235" s="954"/>
      <c r="BG235" s="954"/>
      <c r="BH235" s="954"/>
      <c r="BI235" s="954"/>
      <c r="BJ235" s="954"/>
      <c r="BK235" s="954"/>
      <c r="BL235" s="954"/>
      <c r="BM235" s="954"/>
      <c r="BN235" s="954"/>
      <c r="BO235" s="954"/>
      <c r="BP235" s="954"/>
      <c r="BQ235" s="954"/>
      <c r="BR235" s="954"/>
      <c r="BS235" s="954"/>
      <c r="BT235" s="954"/>
      <c r="BU235" s="954"/>
      <c r="BV235" s="954"/>
      <c r="BW235" s="954"/>
      <c r="BX235" s="954"/>
      <c r="BY235" s="959"/>
      <c r="BZ235" s="959"/>
      <c r="CA235" s="959"/>
      <c r="CB235" s="959"/>
      <c r="CC235" s="959"/>
      <c r="CD235" s="959"/>
      <c r="CE235" s="959"/>
      <c r="CF235" s="959"/>
      <c r="CG235" s="959"/>
      <c r="CH235" s="959"/>
      <c r="CI235" s="959"/>
      <c r="CJ235" s="996" t="s">
        <v>105</v>
      </c>
      <c r="CK235" s="959">
        <v>13.251501160984891</v>
      </c>
      <c r="CL235" s="959">
        <v>17.425700762074975</v>
      </c>
      <c r="CM235" s="959">
        <v>2.5867246660174481</v>
      </c>
      <c r="CN235" s="959">
        <v>181.87469654897134</v>
      </c>
      <c r="CO235" s="959">
        <v>94.421707597445732</v>
      </c>
      <c r="CP235" s="959">
        <v>25.869120387193302</v>
      </c>
      <c r="CQ235" s="959">
        <v>-84.547645400889493</v>
      </c>
      <c r="CR235" s="959">
        <v>54.920794694158225</v>
      </c>
      <c r="CS235" s="959"/>
      <c r="CT235" s="959"/>
      <c r="CU235" s="959"/>
      <c r="CV235" s="959"/>
      <c r="CW235" s="959"/>
      <c r="CX235" s="959"/>
      <c r="CY235" s="959"/>
      <c r="CZ235" s="959"/>
      <c r="DA235" s="959"/>
      <c r="DB235" s="959"/>
      <c r="DC235" s="959"/>
      <c r="DD235" s="959"/>
      <c r="DE235" s="959"/>
      <c r="DF235" s="959"/>
      <c r="DG235" s="959"/>
      <c r="DH235" s="959"/>
      <c r="DI235" s="959"/>
      <c r="DJ235" s="959"/>
      <c r="DK235" s="959"/>
      <c r="DL235" s="959"/>
      <c r="DM235" s="959"/>
      <c r="DN235" s="959"/>
      <c r="DO235" s="959"/>
    </row>
    <row r="236" spans="2:119" s="980" customFormat="1" ht="12.75" customHeight="1">
      <c r="B236" s="1334"/>
      <c r="C236" s="1192"/>
      <c r="D236" s="953"/>
      <c r="E236" s="953"/>
      <c r="F236" s="1117"/>
      <c r="G236" s="1117"/>
      <c r="H236" s="1117"/>
      <c r="I236" s="1117"/>
      <c r="J236" s="1117"/>
      <c r="K236" s="1117"/>
      <c r="L236" s="1117"/>
      <c r="M236" s="1117"/>
      <c r="N236" s="1117"/>
      <c r="O236" s="1117"/>
      <c r="P236" s="1117"/>
      <c r="Q236" s="1117"/>
      <c r="R236" s="1117"/>
      <c r="S236" s="959"/>
      <c r="T236" s="959"/>
      <c r="U236" s="1689"/>
      <c r="V236" s="1689"/>
      <c r="W236" s="1689"/>
      <c r="X236" s="1689"/>
      <c r="Y236" s="1689"/>
      <c r="Z236" s="1689"/>
      <c r="AA236" s="403"/>
      <c r="AB236" s="449"/>
      <c r="AC236" s="449"/>
      <c r="AD236" s="449"/>
      <c r="AE236" s="449"/>
      <c r="AF236" s="449"/>
      <c r="AG236" s="449"/>
      <c r="AH236" s="449"/>
      <c r="AI236" s="449"/>
      <c r="AJ236" s="954"/>
      <c r="AK236" s="954"/>
      <c r="AL236" s="954"/>
      <c r="AM236" s="954"/>
      <c r="AN236" s="954"/>
      <c r="AO236" s="954"/>
      <c r="AP236" s="954"/>
      <c r="AQ236" s="954"/>
      <c r="AR236" s="954"/>
      <c r="AS236" s="954"/>
      <c r="AT236" s="954"/>
      <c r="AU236" s="954"/>
      <c r="AV236" s="954"/>
      <c r="AW236" s="954"/>
      <c r="AX236" s="954"/>
      <c r="AY236" s="954"/>
      <c r="AZ236" s="954"/>
      <c r="BA236" s="954"/>
      <c r="BB236" s="954"/>
      <c r="BC236" s="954"/>
      <c r="BD236" s="954"/>
      <c r="BE236" s="954"/>
      <c r="BF236" s="954"/>
      <c r="BG236" s="954"/>
      <c r="BH236" s="954"/>
      <c r="BI236" s="954"/>
      <c r="BJ236" s="954"/>
      <c r="BK236" s="954"/>
      <c r="BL236" s="954"/>
      <c r="BM236" s="954"/>
      <c r="BN236" s="954"/>
      <c r="BO236" s="954"/>
      <c r="BP236" s="954"/>
      <c r="BQ236" s="954"/>
      <c r="BR236" s="954"/>
      <c r="BS236" s="954"/>
      <c r="BT236" s="954"/>
      <c r="BU236" s="954"/>
      <c r="BV236" s="954"/>
      <c r="BW236" s="954"/>
      <c r="BX236" s="954"/>
      <c r="BY236" s="959"/>
      <c r="BZ236" s="959"/>
      <c r="CA236" s="959"/>
      <c r="CB236" s="959"/>
      <c r="CC236" s="959"/>
      <c r="CD236" s="959"/>
      <c r="CE236" s="959"/>
      <c r="CF236" s="959"/>
      <c r="CG236" s="959"/>
      <c r="CH236" s="959"/>
      <c r="CI236" s="959"/>
      <c r="CJ236" s="996"/>
      <c r="CK236" s="959"/>
      <c r="CL236" s="959"/>
      <c r="CM236" s="959"/>
      <c r="CN236" s="959"/>
      <c r="CO236" s="959"/>
      <c r="CP236" s="959"/>
      <c r="CQ236" s="959"/>
      <c r="CR236" s="959"/>
      <c r="CS236" s="959"/>
      <c r="CT236" s="959"/>
      <c r="CU236" s="959"/>
      <c r="CV236" s="959"/>
      <c r="CW236" s="959"/>
      <c r="CX236" s="959"/>
      <c r="CY236" s="959"/>
      <c r="CZ236" s="959"/>
      <c r="DA236" s="959"/>
      <c r="DB236" s="959"/>
      <c r="DC236" s="959"/>
      <c r="DD236" s="959"/>
      <c r="DE236" s="959"/>
      <c r="DF236" s="959"/>
      <c r="DG236" s="959"/>
      <c r="DH236" s="959"/>
      <c r="DI236" s="959"/>
      <c r="DJ236" s="959"/>
      <c r="DK236" s="959"/>
      <c r="DL236" s="959"/>
      <c r="DM236" s="959"/>
      <c r="DN236" s="959"/>
      <c r="DO236" s="959"/>
    </row>
    <row r="237" spans="2:119" s="980" customFormat="1" ht="12" customHeight="1">
      <c r="B237" s="1334"/>
      <c r="C237" s="1253" t="s">
        <v>849</v>
      </c>
      <c r="D237" s="953"/>
      <c r="E237" s="953"/>
      <c r="F237" s="1117"/>
      <c r="G237" s="1117"/>
      <c r="H237" s="1117"/>
      <c r="I237" s="1117"/>
      <c r="J237" s="1117"/>
      <c r="K237" s="1117"/>
      <c r="L237" s="1117"/>
      <c r="M237" s="1117"/>
      <c r="N237" s="1117"/>
      <c r="O237" s="1117"/>
      <c r="P237" s="1117"/>
      <c r="Q237" s="1117"/>
      <c r="R237" s="1117"/>
      <c r="S237" s="959"/>
      <c r="T237" s="959"/>
      <c r="U237" s="1689"/>
      <c r="V237" s="1689"/>
      <c r="W237" s="1689"/>
      <c r="X237" s="1689"/>
      <c r="Y237" s="1689"/>
      <c r="Z237" s="1689"/>
      <c r="AA237" s="403"/>
      <c r="AB237" s="449"/>
      <c r="AC237" s="449"/>
      <c r="AD237" s="449"/>
      <c r="AE237" s="449"/>
      <c r="AF237" s="449"/>
      <c r="AG237" s="449"/>
      <c r="AH237" s="449"/>
      <c r="AI237" s="449"/>
      <c r="AJ237" s="954"/>
      <c r="AK237" s="954"/>
      <c r="AL237" s="954"/>
      <c r="AM237" s="954"/>
      <c r="AN237" s="954"/>
      <c r="AO237" s="954"/>
      <c r="AP237" s="954"/>
      <c r="AQ237" s="954"/>
      <c r="AR237" s="954"/>
      <c r="AS237" s="954"/>
      <c r="AT237" s="954"/>
      <c r="AU237" s="954"/>
      <c r="AV237" s="954"/>
      <c r="AW237" s="954"/>
      <c r="AX237" s="954"/>
      <c r="AY237" s="954"/>
      <c r="AZ237" s="954"/>
      <c r="BA237" s="954"/>
      <c r="BB237" s="954"/>
      <c r="BC237" s="954"/>
      <c r="BD237" s="954"/>
      <c r="BE237" s="954"/>
      <c r="BF237" s="954"/>
      <c r="BG237" s="954"/>
      <c r="BH237" s="954"/>
      <c r="BI237" s="954"/>
      <c r="BJ237" s="954"/>
      <c r="BK237" s="954"/>
      <c r="BL237" s="954"/>
      <c r="BM237" s="954"/>
      <c r="BN237" s="954"/>
      <c r="BO237" s="954"/>
      <c r="BP237" s="954"/>
      <c r="BQ237" s="954"/>
      <c r="BR237" s="954"/>
      <c r="BS237" s="954"/>
      <c r="BT237" s="954"/>
      <c r="BU237" s="954"/>
      <c r="BV237" s="954"/>
      <c r="BW237" s="954"/>
      <c r="BX237" s="954"/>
      <c r="BY237" s="959"/>
      <c r="BZ237" s="959"/>
      <c r="CA237" s="959"/>
      <c r="CB237" s="959"/>
      <c r="CC237" s="959"/>
      <c r="CD237" s="959"/>
      <c r="CE237" s="959"/>
      <c r="CF237" s="959"/>
      <c r="CG237" s="959"/>
      <c r="CH237" s="959"/>
      <c r="CI237" s="959"/>
      <c r="CJ237" s="996"/>
      <c r="CK237" s="959"/>
      <c r="CL237" s="959"/>
      <c r="CM237" s="959"/>
      <c r="CN237" s="959"/>
      <c r="CO237" s="959"/>
      <c r="CP237" s="959"/>
      <c r="CQ237" s="959"/>
      <c r="CR237" s="959"/>
      <c r="CS237" s="959"/>
      <c r="CT237" s="959"/>
      <c r="CU237" s="959"/>
      <c r="CV237" s="959"/>
      <c r="CW237" s="959"/>
      <c r="CX237" s="959"/>
      <c r="CY237" s="959"/>
      <c r="CZ237" s="959"/>
      <c r="DA237" s="959"/>
      <c r="DB237" s="959"/>
      <c r="DC237" s="959"/>
      <c r="DD237" s="959"/>
      <c r="DE237" s="959"/>
      <c r="DF237" s="959"/>
      <c r="DG237" s="959"/>
      <c r="DH237" s="959"/>
      <c r="DI237" s="959"/>
      <c r="DJ237" s="959"/>
      <c r="DK237" s="959"/>
      <c r="DL237" s="959"/>
      <c r="DM237" s="959"/>
      <c r="DN237" s="959"/>
      <c r="DO237" s="959"/>
    </row>
    <row r="238" spans="2:119" s="980" customFormat="1" ht="12" customHeight="1">
      <c r="B238" s="1334"/>
      <c r="C238" s="1192" t="s">
        <v>819</v>
      </c>
      <c r="D238" s="953"/>
      <c r="E238" s="953"/>
      <c r="F238" s="1117"/>
      <c r="G238" s="1117"/>
      <c r="H238" s="1117"/>
      <c r="I238" s="1117"/>
      <c r="J238" s="1117"/>
      <c r="K238" s="1117"/>
      <c r="L238" s="1117"/>
      <c r="M238" s="1117"/>
      <c r="N238" s="1117"/>
      <c r="O238" s="1117"/>
      <c r="P238" s="1117"/>
      <c r="Q238" s="1117"/>
      <c r="R238" s="1117"/>
      <c r="S238" s="959"/>
      <c r="T238" s="959"/>
      <c r="U238" s="1689"/>
      <c r="V238" s="1689"/>
      <c r="W238" s="1689"/>
      <c r="X238" s="1689"/>
      <c r="Y238" s="1689"/>
      <c r="Z238" s="1689"/>
      <c r="AA238" s="403"/>
      <c r="AB238" s="449"/>
      <c r="AC238" s="449"/>
      <c r="AD238" s="449"/>
      <c r="AE238" s="449"/>
      <c r="AF238" s="449"/>
      <c r="AG238" s="449"/>
      <c r="AH238" s="449"/>
      <c r="AI238" s="449"/>
      <c r="AJ238" s="954"/>
      <c r="AK238" s="954"/>
      <c r="AL238" s="954"/>
      <c r="AM238" s="954"/>
      <c r="AN238" s="954"/>
      <c r="AO238" s="954"/>
      <c r="AP238" s="954"/>
      <c r="AQ238" s="954"/>
      <c r="AR238" s="954"/>
      <c r="AS238" s="954"/>
      <c r="AT238" s="954"/>
      <c r="AU238" s="954"/>
      <c r="AV238" s="954"/>
      <c r="AW238" s="954"/>
      <c r="AX238" s="954"/>
      <c r="AY238" s="954"/>
      <c r="AZ238" s="954"/>
      <c r="BA238" s="954"/>
      <c r="BB238" s="954"/>
      <c r="BC238" s="954"/>
      <c r="BD238" s="954"/>
      <c r="BE238" s="954"/>
      <c r="BF238" s="954"/>
      <c r="BG238" s="954"/>
      <c r="BH238" s="954"/>
      <c r="BI238" s="954"/>
      <c r="BJ238" s="954"/>
      <c r="BK238" s="954"/>
      <c r="BL238" s="954"/>
      <c r="BM238" s="954"/>
      <c r="BN238" s="954"/>
      <c r="BO238" s="954"/>
      <c r="BP238" s="954"/>
      <c r="BQ238" s="954"/>
      <c r="BR238" s="954"/>
      <c r="BS238" s="954"/>
      <c r="BT238" s="954"/>
      <c r="BU238" s="954"/>
      <c r="BV238" s="954"/>
      <c r="BW238" s="954"/>
      <c r="BX238" s="954"/>
      <c r="BY238" s="959"/>
      <c r="BZ238" s="959"/>
      <c r="CA238" s="959"/>
      <c r="CB238" s="959"/>
      <c r="CC238" s="959"/>
      <c r="CD238" s="959"/>
      <c r="CE238" s="959"/>
      <c r="CF238" s="959"/>
      <c r="CG238" s="959"/>
      <c r="CH238" s="959"/>
      <c r="CI238" s="959"/>
      <c r="CJ238" s="996"/>
      <c r="CK238" s="959"/>
      <c r="CL238" s="959"/>
      <c r="CM238" s="1295">
        <v>0.112</v>
      </c>
      <c r="CN238" s="1295">
        <v>0.127</v>
      </c>
      <c r="CO238" s="1295"/>
      <c r="CP238" s="1295">
        <v>0.14299999999999999</v>
      </c>
      <c r="CQ238" s="1295">
        <v>0.13500000000000001</v>
      </c>
      <c r="CR238" s="1296">
        <v>0.13500000000000001</v>
      </c>
      <c r="CS238" s="959"/>
      <c r="CT238" s="959"/>
      <c r="CU238" s="959"/>
      <c r="CV238" s="959"/>
      <c r="CW238" s="959"/>
      <c r="CX238" s="959"/>
      <c r="CY238" s="959"/>
      <c r="CZ238" s="959"/>
      <c r="DA238" s="959"/>
      <c r="DB238" s="959"/>
      <c r="DC238" s="959"/>
      <c r="DD238" s="959"/>
      <c r="DE238" s="959"/>
      <c r="DF238" s="959"/>
      <c r="DG238" s="959"/>
      <c r="DH238" s="959"/>
      <c r="DI238" s="959"/>
      <c r="DJ238" s="959"/>
      <c r="DK238" s="959"/>
      <c r="DL238" s="959"/>
      <c r="DM238" s="959"/>
      <c r="DN238" s="959"/>
      <c r="DO238" s="959"/>
    </row>
    <row r="239" spans="2:119" s="980" customFormat="1" ht="12" customHeight="1">
      <c r="B239" s="1334"/>
      <c r="C239" s="1175" t="s">
        <v>1021</v>
      </c>
      <c r="D239" s="953"/>
      <c r="E239" s="953"/>
      <c r="F239" s="1117"/>
      <c r="G239" s="1117"/>
      <c r="H239" s="1117"/>
      <c r="I239" s="1117"/>
      <c r="J239" s="1117"/>
      <c r="K239" s="1117"/>
      <c r="L239" s="1117"/>
      <c r="M239" s="1117"/>
      <c r="N239" s="1117"/>
      <c r="O239" s="1117"/>
      <c r="P239" s="1117"/>
      <c r="Q239" s="1117"/>
      <c r="R239" s="1117"/>
      <c r="S239" s="959"/>
      <c r="T239" s="959"/>
      <c r="U239" s="1689"/>
      <c r="V239" s="1689"/>
      <c r="W239" s="1689"/>
      <c r="X239" s="1689"/>
      <c r="Y239" s="1689"/>
      <c r="Z239" s="1689"/>
      <c r="AA239" s="403"/>
      <c r="AB239" s="449"/>
      <c r="AC239" s="449"/>
      <c r="AD239" s="449"/>
      <c r="AE239" s="449"/>
      <c r="AF239" s="449"/>
      <c r="AG239" s="449"/>
      <c r="AH239" s="449"/>
      <c r="AI239" s="449"/>
      <c r="AJ239" s="954"/>
      <c r="AK239" s="954"/>
      <c r="AL239" s="954"/>
      <c r="AM239" s="954"/>
      <c r="AN239" s="954"/>
      <c r="AO239" s="954"/>
      <c r="AP239" s="954"/>
      <c r="AQ239" s="954"/>
      <c r="AR239" s="954"/>
      <c r="AS239" s="954"/>
      <c r="AT239" s="954"/>
      <c r="AU239" s="954"/>
      <c r="AV239" s="954"/>
      <c r="AW239" s="954"/>
      <c r="AX239" s="954"/>
      <c r="AY239" s="954"/>
      <c r="AZ239" s="954"/>
      <c r="BA239" s="954"/>
      <c r="BB239" s="954"/>
      <c r="BC239" s="954"/>
      <c r="BD239" s="954"/>
      <c r="BE239" s="954"/>
      <c r="BF239" s="954"/>
      <c r="BG239" s="954"/>
      <c r="BH239" s="954"/>
      <c r="BI239" s="954"/>
      <c r="BJ239" s="954"/>
      <c r="BK239" s="954"/>
      <c r="BL239" s="954"/>
      <c r="BM239" s="954"/>
      <c r="BN239" s="954"/>
      <c r="BO239" s="954"/>
      <c r="BP239" s="954"/>
      <c r="BQ239" s="954"/>
      <c r="BR239" s="954"/>
      <c r="BS239" s="954"/>
      <c r="BT239" s="954"/>
      <c r="BU239" s="954"/>
      <c r="BV239" s="954"/>
      <c r="BW239" s="954"/>
      <c r="BX239" s="954"/>
      <c r="BY239" s="959"/>
      <c r="BZ239" s="959"/>
      <c r="CA239" s="959"/>
      <c r="CB239" s="959"/>
      <c r="CC239" s="959"/>
      <c r="CD239" s="959"/>
      <c r="CE239" s="959"/>
      <c r="CF239" s="959"/>
      <c r="CG239" s="959"/>
      <c r="CH239" s="959"/>
      <c r="CI239" s="959"/>
      <c r="CJ239" s="996"/>
      <c r="CK239" s="959"/>
      <c r="CL239" s="959"/>
      <c r="CM239" s="959">
        <v>2.5528039951269732</v>
      </c>
      <c r="CN239" s="959">
        <v>-29.321892553844375</v>
      </c>
      <c r="CO239" s="959"/>
      <c r="CP239" s="959">
        <v>10.387279461516464</v>
      </c>
      <c r="CQ239" s="959">
        <v>14.934924862406163</v>
      </c>
      <c r="CR239" s="959">
        <v>-39.985869831752062</v>
      </c>
      <c r="CS239" s="959"/>
      <c r="CT239" s="959"/>
      <c r="CU239" s="959"/>
      <c r="CV239" s="959"/>
      <c r="CW239" s="959"/>
      <c r="CX239" s="959"/>
      <c r="CY239" s="959"/>
      <c r="CZ239" s="959"/>
      <c r="DA239" s="959"/>
      <c r="DB239" s="959"/>
      <c r="DC239" s="959"/>
      <c r="DD239" s="959"/>
      <c r="DE239" s="959"/>
      <c r="DF239" s="959"/>
      <c r="DG239" s="959"/>
      <c r="DH239" s="959"/>
      <c r="DI239" s="959"/>
      <c r="DJ239" s="959"/>
      <c r="DK239" s="959"/>
      <c r="DL239" s="959"/>
      <c r="DM239" s="959"/>
      <c r="DN239" s="959"/>
      <c r="DO239" s="959"/>
    </row>
    <row r="240" spans="2:119" s="980" customFormat="1" ht="12" customHeight="1">
      <c r="B240" s="1334"/>
      <c r="C240" s="1192" t="s">
        <v>850</v>
      </c>
      <c r="D240" s="953"/>
      <c r="E240" s="953"/>
      <c r="F240" s="1117"/>
      <c r="G240" s="1117"/>
      <c r="H240" s="1117"/>
      <c r="I240" s="1117"/>
      <c r="J240" s="1117"/>
      <c r="K240" s="1117"/>
      <c r="L240" s="1117"/>
      <c r="M240" s="1117"/>
      <c r="N240" s="1117"/>
      <c r="O240" s="1117"/>
      <c r="P240" s="1117"/>
      <c r="Q240" s="1117"/>
      <c r="R240" s="1117"/>
      <c r="S240" s="959"/>
      <c r="T240" s="959"/>
      <c r="U240" s="1689"/>
      <c r="V240" s="1689"/>
      <c r="W240" s="1689"/>
      <c r="X240" s="1689"/>
      <c r="Y240" s="1689"/>
      <c r="Z240" s="1689"/>
      <c r="AA240" s="403"/>
      <c r="AB240" s="449"/>
      <c r="AC240" s="449"/>
      <c r="AD240" s="449"/>
      <c r="AE240" s="449"/>
      <c r="AF240" s="449"/>
      <c r="AG240" s="449"/>
      <c r="AH240" s="449"/>
      <c r="AI240" s="449"/>
      <c r="AJ240" s="954"/>
      <c r="AK240" s="954"/>
      <c r="AL240" s="954"/>
      <c r="AM240" s="954"/>
      <c r="AN240" s="954"/>
      <c r="AO240" s="954"/>
      <c r="AP240" s="954"/>
      <c r="AQ240" s="954"/>
      <c r="AR240" s="954"/>
      <c r="AS240" s="954"/>
      <c r="AT240" s="954"/>
      <c r="AU240" s="954"/>
      <c r="AV240" s="954"/>
      <c r="AW240" s="954"/>
      <c r="AX240" s="954"/>
      <c r="AY240" s="954"/>
      <c r="AZ240" s="954"/>
      <c r="BA240" s="954"/>
      <c r="BB240" s="954"/>
      <c r="BC240" s="954"/>
      <c r="BD240" s="954"/>
      <c r="BE240" s="954"/>
      <c r="BF240" s="954"/>
      <c r="BG240" s="954"/>
      <c r="BH240" s="954"/>
      <c r="BI240" s="954"/>
      <c r="BJ240" s="954"/>
      <c r="BK240" s="954"/>
      <c r="BL240" s="954"/>
      <c r="BM240" s="954"/>
      <c r="BN240" s="954"/>
      <c r="BO240" s="954"/>
      <c r="BP240" s="954"/>
      <c r="BQ240" s="954"/>
      <c r="BR240" s="954"/>
      <c r="BS240" s="954"/>
      <c r="BT240" s="954"/>
      <c r="BU240" s="954"/>
      <c r="BV240" s="954"/>
      <c r="BW240" s="954"/>
      <c r="BX240" s="954"/>
      <c r="BY240" s="959"/>
      <c r="BZ240" s="959"/>
      <c r="CA240" s="959"/>
      <c r="CB240" s="959"/>
      <c r="CC240" s="959"/>
      <c r="CD240" s="959"/>
      <c r="CE240" s="959"/>
      <c r="CF240" s="959"/>
      <c r="CG240" s="959"/>
      <c r="CH240" s="959"/>
      <c r="CI240" s="959"/>
      <c r="CJ240" s="996"/>
      <c r="CK240" s="959"/>
      <c r="CL240" s="959"/>
      <c r="CM240" s="1295">
        <v>0.13300000000000001</v>
      </c>
      <c r="CN240" s="1295">
        <v>0.15</v>
      </c>
      <c r="CO240" s="1295"/>
      <c r="CP240" s="1295">
        <v>0.16700000000000001</v>
      </c>
      <c r="CQ240" s="1295">
        <v>0.17100000000000001</v>
      </c>
      <c r="CR240" s="1296">
        <v>0.16700000000000001</v>
      </c>
      <c r="CS240" s="959"/>
      <c r="CT240" s="959"/>
      <c r="CU240" s="959"/>
      <c r="CV240" s="959"/>
      <c r="CW240" s="959"/>
      <c r="CX240" s="959"/>
      <c r="CY240" s="959"/>
      <c r="CZ240" s="959"/>
      <c r="DA240" s="959"/>
      <c r="DB240" s="959"/>
      <c r="DC240" s="959"/>
      <c r="DD240" s="959"/>
      <c r="DE240" s="959"/>
      <c r="DF240" s="959"/>
      <c r="DG240" s="959"/>
      <c r="DH240" s="959"/>
      <c r="DI240" s="959"/>
      <c r="DJ240" s="959"/>
      <c r="DK240" s="959"/>
      <c r="DL240" s="959"/>
      <c r="DM240" s="959"/>
      <c r="DN240" s="959"/>
      <c r="DO240" s="959"/>
    </row>
    <row r="241" spans="2:119" s="980" customFormat="1" ht="12" customHeight="1">
      <c r="B241" s="1334"/>
      <c r="C241" s="1175" t="s">
        <v>1021</v>
      </c>
      <c r="D241" s="953"/>
      <c r="E241" s="953"/>
      <c r="F241" s="1117"/>
      <c r="G241" s="1117"/>
      <c r="H241" s="1117"/>
      <c r="I241" s="1117"/>
      <c r="J241" s="1117"/>
      <c r="K241" s="1117"/>
      <c r="L241" s="1117"/>
      <c r="M241" s="1117"/>
      <c r="N241" s="1117"/>
      <c r="O241" s="1117"/>
      <c r="P241" s="1117"/>
      <c r="Q241" s="1117"/>
      <c r="R241" s="1117"/>
      <c r="S241" s="959"/>
      <c r="T241" s="959"/>
      <c r="U241" s="1689"/>
      <c r="V241" s="1689"/>
      <c r="W241" s="1689"/>
      <c r="X241" s="1689"/>
      <c r="Y241" s="1689"/>
      <c r="Z241" s="1689"/>
      <c r="AA241" s="403"/>
      <c r="AB241" s="449"/>
      <c r="AC241" s="449"/>
      <c r="AD241" s="449"/>
      <c r="AE241" s="449"/>
      <c r="AF241" s="449"/>
      <c r="AG241" s="449"/>
      <c r="AH241" s="449"/>
      <c r="AI241" s="449"/>
      <c r="AJ241" s="954"/>
      <c r="AK241" s="954"/>
      <c r="AL241" s="954"/>
      <c r="AM241" s="954"/>
      <c r="AN241" s="954"/>
      <c r="AO241" s="954"/>
      <c r="AP241" s="954"/>
      <c r="AQ241" s="954"/>
      <c r="AR241" s="954"/>
      <c r="AS241" s="954"/>
      <c r="AT241" s="954"/>
      <c r="AU241" s="954"/>
      <c r="AV241" s="954"/>
      <c r="AW241" s="954"/>
      <c r="AX241" s="954"/>
      <c r="AY241" s="954"/>
      <c r="AZ241" s="954"/>
      <c r="BA241" s="954"/>
      <c r="BB241" s="954"/>
      <c r="BC241" s="954"/>
      <c r="BD241" s="954"/>
      <c r="BE241" s="954"/>
      <c r="BF241" s="954"/>
      <c r="BG241" s="954"/>
      <c r="BH241" s="954"/>
      <c r="BI241" s="954"/>
      <c r="BJ241" s="954"/>
      <c r="BK241" s="954"/>
      <c r="BL241" s="954"/>
      <c r="BM241" s="954"/>
      <c r="BN241" s="954"/>
      <c r="BO241" s="954"/>
      <c r="BP241" s="954"/>
      <c r="BQ241" s="954"/>
      <c r="BR241" s="954"/>
      <c r="BS241" s="954"/>
      <c r="BT241" s="954"/>
      <c r="BU241" s="954"/>
      <c r="BV241" s="954"/>
      <c r="BW241" s="954"/>
      <c r="BX241" s="954"/>
      <c r="BY241" s="959"/>
      <c r="BZ241" s="959"/>
      <c r="CA241" s="959"/>
      <c r="CB241" s="959"/>
      <c r="CC241" s="959"/>
      <c r="CD241" s="959"/>
      <c r="CE241" s="959"/>
      <c r="CF241" s="959"/>
      <c r="CG241" s="959"/>
      <c r="CH241" s="959"/>
      <c r="CI241" s="959"/>
      <c r="CJ241" s="996"/>
      <c r="CK241" s="959"/>
      <c r="CL241" s="959"/>
      <c r="CM241" s="959">
        <v>0.45419928717205238</v>
      </c>
      <c r="CN241" s="959">
        <v>-3.3348741993000086</v>
      </c>
      <c r="CO241" s="959"/>
      <c r="CP241" s="959">
        <v>-4.3683692442306192</v>
      </c>
      <c r="CQ241" s="959">
        <v>3.5136425905213375</v>
      </c>
      <c r="CR241" s="959">
        <v>3.9856490541423373</v>
      </c>
      <c r="CS241" s="959"/>
      <c r="CT241" s="959"/>
      <c r="CU241" s="959"/>
      <c r="CV241" s="959"/>
      <c r="CW241" s="959"/>
      <c r="CX241" s="959"/>
      <c r="CY241" s="959"/>
      <c r="CZ241" s="959"/>
      <c r="DA241" s="959"/>
      <c r="DB241" s="959"/>
      <c r="DC241" s="959"/>
      <c r="DD241" s="959"/>
      <c r="DE241" s="959"/>
      <c r="DF241" s="959"/>
      <c r="DG241" s="959"/>
      <c r="DH241" s="959"/>
      <c r="DI241" s="959"/>
      <c r="DJ241" s="959"/>
      <c r="DK241" s="959"/>
      <c r="DL241" s="959"/>
      <c r="DM241" s="959"/>
      <c r="DN241" s="959"/>
      <c r="DO241" s="959"/>
    </row>
    <row r="242" spans="2:119" s="980" customFormat="1" ht="12" customHeight="1">
      <c r="B242" s="1334"/>
      <c r="C242" s="1175" t="s">
        <v>851</v>
      </c>
      <c r="D242" s="953"/>
      <c r="E242" s="953"/>
      <c r="F242" s="1117"/>
      <c r="G242" s="1117"/>
      <c r="H242" s="1117"/>
      <c r="I242" s="1117"/>
      <c r="J242" s="1117"/>
      <c r="K242" s="1117"/>
      <c r="L242" s="1117"/>
      <c r="M242" s="1117"/>
      <c r="N242" s="1117"/>
      <c r="O242" s="1117"/>
      <c r="P242" s="1117"/>
      <c r="Q242" s="1117"/>
      <c r="R242" s="1117"/>
      <c r="S242" s="959"/>
      <c r="T242" s="959"/>
      <c r="U242" s="1689"/>
      <c r="V242" s="1689"/>
      <c r="W242" s="1689"/>
      <c r="X242" s="1689"/>
      <c r="Y242" s="1689"/>
      <c r="Z242" s="1689"/>
      <c r="AA242" s="403"/>
      <c r="AB242" s="449"/>
      <c r="AC242" s="449"/>
      <c r="AD242" s="449"/>
      <c r="AE242" s="449"/>
      <c r="AF242" s="449"/>
      <c r="AG242" s="449"/>
      <c r="AH242" s="449"/>
      <c r="AI242" s="449"/>
      <c r="AJ242" s="954"/>
      <c r="AK242" s="954"/>
      <c r="AL242" s="954"/>
      <c r="AM242" s="954"/>
      <c r="AN242" s="954"/>
      <c r="AO242" s="954"/>
      <c r="AP242" s="954"/>
      <c r="AQ242" s="954"/>
      <c r="AR242" s="954"/>
      <c r="AS242" s="954"/>
      <c r="AT242" s="954"/>
      <c r="AU242" s="954"/>
      <c r="AV242" s="954"/>
      <c r="AW242" s="954"/>
      <c r="AX242" s="954"/>
      <c r="AY242" s="954"/>
      <c r="AZ242" s="954"/>
      <c r="BA242" s="954"/>
      <c r="BB242" s="954"/>
      <c r="BC242" s="954"/>
      <c r="BD242" s="954"/>
      <c r="BE242" s="954"/>
      <c r="BF242" s="954"/>
      <c r="BG242" s="954"/>
      <c r="BH242" s="954"/>
      <c r="BI242" s="954"/>
      <c r="BJ242" s="954"/>
      <c r="BK242" s="954"/>
      <c r="BL242" s="954"/>
      <c r="BM242" s="954"/>
      <c r="BN242" s="954"/>
      <c r="BO242" s="954"/>
      <c r="BP242" s="954"/>
      <c r="BQ242" s="954"/>
      <c r="BR242" s="954"/>
      <c r="BS242" s="954"/>
      <c r="BT242" s="954"/>
      <c r="BU242" s="954"/>
      <c r="BV242" s="954"/>
      <c r="BW242" s="954"/>
      <c r="BX242" s="954"/>
      <c r="BY242" s="959"/>
      <c r="BZ242" s="959"/>
      <c r="CA242" s="959"/>
      <c r="CB242" s="959"/>
      <c r="CC242" s="959"/>
      <c r="CD242" s="959"/>
      <c r="CE242" s="959"/>
      <c r="CF242" s="959"/>
      <c r="CG242" s="959"/>
      <c r="CH242" s="959"/>
      <c r="CI242" s="959"/>
      <c r="CJ242" s="996"/>
      <c r="CK242" s="959"/>
      <c r="CL242" s="959"/>
      <c r="CM242" s="954"/>
      <c r="CN242" s="959"/>
      <c r="CO242" s="959"/>
      <c r="CP242" s="959"/>
      <c r="CQ242" s="959">
        <v>380.00000000000006</v>
      </c>
      <c r="CR242" s="959">
        <v>170.00000000000014</v>
      </c>
      <c r="CS242" s="959"/>
      <c r="CT242" s="959"/>
      <c r="CU242" s="959"/>
      <c r="CV242" s="959"/>
      <c r="CW242" s="959"/>
      <c r="CX242" s="959"/>
      <c r="CY242" s="959"/>
      <c r="CZ242" s="959"/>
      <c r="DA242" s="959"/>
      <c r="DB242" s="959"/>
      <c r="DC242" s="959"/>
      <c r="DD242" s="959"/>
      <c r="DE242" s="959"/>
      <c r="DF242" s="959"/>
      <c r="DG242" s="959"/>
      <c r="DH242" s="959"/>
      <c r="DI242" s="959"/>
      <c r="DJ242" s="959"/>
      <c r="DK242" s="959"/>
      <c r="DL242" s="959"/>
      <c r="DM242" s="959"/>
      <c r="DN242" s="959"/>
      <c r="DO242" s="959"/>
    </row>
    <row r="243" spans="2:119" s="980" customFormat="1" ht="12" customHeight="1">
      <c r="B243" s="1334"/>
      <c r="C243" s="1273" t="s">
        <v>852</v>
      </c>
      <c r="D243" s="953"/>
      <c r="E243" s="953"/>
      <c r="F243" s="1117"/>
      <c r="G243" s="1117"/>
      <c r="H243" s="1117"/>
      <c r="I243" s="1117"/>
      <c r="J243" s="1117"/>
      <c r="K243" s="1117"/>
      <c r="L243" s="1117"/>
      <c r="M243" s="1117"/>
      <c r="N243" s="1117"/>
      <c r="O243" s="1117"/>
      <c r="P243" s="1117"/>
      <c r="Q243" s="1117"/>
      <c r="R243" s="1117"/>
      <c r="S243" s="959"/>
      <c r="T243" s="959"/>
      <c r="U243" s="1689"/>
      <c r="V243" s="1689"/>
      <c r="W243" s="1689"/>
      <c r="X243" s="1689"/>
      <c r="Y243" s="1689"/>
      <c r="Z243" s="1689"/>
      <c r="AA243" s="403"/>
      <c r="AB243" s="449"/>
      <c r="AC243" s="449"/>
      <c r="AD243" s="449"/>
      <c r="AE243" s="449"/>
      <c r="AF243" s="449"/>
      <c r="AG243" s="449"/>
      <c r="AH243" s="449"/>
      <c r="AI243" s="449"/>
      <c r="AJ243" s="954"/>
      <c r="AK243" s="954"/>
      <c r="AL243" s="954"/>
      <c r="AM243" s="954"/>
      <c r="AN243" s="954"/>
      <c r="AO243" s="954"/>
      <c r="AP243" s="954"/>
      <c r="AQ243" s="954"/>
      <c r="AR243" s="954"/>
      <c r="AS243" s="954"/>
      <c r="AT243" s="954"/>
      <c r="AU243" s="954"/>
      <c r="AV243" s="954"/>
      <c r="AW243" s="954"/>
      <c r="AX243" s="954"/>
      <c r="AY243" s="954"/>
      <c r="AZ243" s="954"/>
      <c r="BA243" s="954"/>
      <c r="BB243" s="954"/>
      <c r="BC243" s="954"/>
      <c r="BD243" s="954"/>
      <c r="BE243" s="954"/>
      <c r="BF243" s="954"/>
      <c r="BG243" s="954"/>
      <c r="BH243" s="954"/>
      <c r="BI243" s="954"/>
      <c r="BJ243" s="954"/>
      <c r="BK243" s="954"/>
      <c r="BL243" s="954"/>
      <c r="BM243" s="954"/>
      <c r="BN243" s="954"/>
      <c r="BO243" s="954"/>
      <c r="BP243" s="954"/>
      <c r="BQ243" s="954"/>
      <c r="BR243" s="954"/>
      <c r="BS243" s="954"/>
      <c r="BT243" s="954"/>
      <c r="BU243" s="954"/>
      <c r="BV243" s="954"/>
      <c r="BW243" s="954"/>
      <c r="BX243" s="954"/>
      <c r="BY243" s="959"/>
      <c r="BZ243" s="959"/>
      <c r="CA243" s="959"/>
      <c r="CB243" s="959"/>
      <c r="CC243" s="959"/>
      <c r="CD243" s="959"/>
      <c r="CE243" s="959"/>
      <c r="CF243" s="959"/>
      <c r="CG243" s="959"/>
      <c r="CH243" s="959"/>
      <c r="CI243" s="959"/>
      <c r="CJ243" s="996"/>
      <c r="CK243" s="959"/>
      <c r="CL243" s="959"/>
      <c r="CM243" s="954"/>
      <c r="CN243" s="959"/>
      <c r="CO243" s="959"/>
      <c r="CP243" s="959"/>
      <c r="CQ243" s="959">
        <v>20</v>
      </c>
      <c r="CR243" s="959">
        <v>10</v>
      </c>
      <c r="CS243" s="959"/>
      <c r="CT243" s="959"/>
      <c r="CU243" s="959"/>
      <c r="CV243" s="959"/>
      <c r="CW243" s="959"/>
      <c r="CX243" s="959"/>
      <c r="CY243" s="959"/>
      <c r="CZ243" s="959"/>
      <c r="DA243" s="959"/>
      <c r="DB243" s="959"/>
      <c r="DC243" s="959"/>
      <c r="DD243" s="959"/>
      <c r="DE243" s="959"/>
      <c r="DF243" s="959"/>
      <c r="DG243" s="959"/>
      <c r="DH243" s="959"/>
      <c r="DI243" s="959"/>
      <c r="DJ243" s="959"/>
      <c r="DK243" s="959"/>
      <c r="DL243" s="959"/>
      <c r="DM243" s="959"/>
      <c r="DN243" s="959"/>
      <c r="DO243" s="959"/>
    </row>
    <row r="244" spans="2:119" s="980" customFormat="1" ht="12" customHeight="1">
      <c r="B244" s="1334"/>
      <c r="C244" s="1273" t="s">
        <v>853</v>
      </c>
      <c r="D244" s="953"/>
      <c r="E244" s="953"/>
      <c r="F244" s="1117"/>
      <c r="G244" s="1117"/>
      <c r="H244" s="1117"/>
      <c r="I244" s="1117"/>
      <c r="J244" s="1117"/>
      <c r="K244" s="1117"/>
      <c r="L244" s="1117"/>
      <c r="M244" s="1117"/>
      <c r="N244" s="1117"/>
      <c r="O244" s="1117"/>
      <c r="P244" s="1117"/>
      <c r="Q244" s="1117"/>
      <c r="R244" s="1117"/>
      <c r="S244" s="959"/>
      <c r="T244" s="959"/>
      <c r="U244" s="1689"/>
      <c r="V244" s="1689"/>
      <c r="W244" s="1689"/>
      <c r="X244" s="1689"/>
      <c r="Y244" s="1689"/>
      <c r="Z244" s="1689"/>
      <c r="AA244" s="403"/>
      <c r="AB244" s="449"/>
      <c r="AC244" s="449"/>
      <c r="AD244" s="449"/>
      <c r="AE244" s="449"/>
      <c r="AF244" s="449"/>
      <c r="AG244" s="449"/>
      <c r="AH244" s="449"/>
      <c r="AI244" s="449"/>
      <c r="AJ244" s="954"/>
      <c r="AK244" s="954"/>
      <c r="AL244" s="954"/>
      <c r="AM244" s="954"/>
      <c r="AN244" s="954"/>
      <c r="AO244" s="954"/>
      <c r="AP244" s="954"/>
      <c r="AQ244" s="954"/>
      <c r="AR244" s="954"/>
      <c r="AS244" s="954"/>
      <c r="AT244" s="954"/>
      <c r="AU244" s="954"/>
      <c r="AV244" s="954"/>
      <c r="AW244" s="954"/>
      <c r="AX244" s="954"/>
      <c r="AY244" s="954"/>
      <c r="AZ244" s="954"/>
      <c r="BA244" s="954"/>
      <c r="BB244" s="954"/>
      <c r="BC244" s="954"/>
      <c r="BD244" s="954"/>
      <c r="BE244" s="954"/>
      <c r="BF244" s="954"/>
      <c r="BG244" s="954"/>
      <c r="BH244" s="954"/>
      <c r="BI244" s="954"/>
      <c r="BJ244" s="954"/>
      <c r="BK244" s="954"/>
      <c r="BL244" s="954"/>
      <c r="BM244" s="954"/>
      <c r="BN244" s="954"/>
      <c r="BO244" s="954"/>
      <c r="BP244" s="954"/>
      <c r="BQ244" s="954"/>
      <c r="BR244" s="954"/>
      <c r="BS244" s="954"/>
      <c r="BT244" s="954"/>
      <c r="BU244" s="954"/>
      <c r="BV244" s="954"/>
      <c r="BW244" s="954"/>
      <c r="BX244" s="954"/>
      <c r="BY244" s="959"/>
      <c r="BZ244" s="959"/>
      <c r="CA244" s="959"/>
      <c r="CB244" s="959"/>
      <c r="CC244" s="959"/>
      <c r="CD244" s="959"/>
      <c r="CE244" s="959"/>
      <c r="CF244" s="959"/>
      <c r="CG244" s="959"/>
      <c r="CH244" s="959"/>
      <c r="CI244" s="959"/>
      <c r="CJ244" s="996"/>
      <c r="CK244" s="959"/>
      <c r="CL244" s="959"/>
      <c r="CM244" s="954"/>
      <c r="CN244" s="959"/>
      <c r="CO244" s="959"/>
      <c r="CP244" s="959"/>
      <c r="CQ244" s="959">
        <v>140</v>
      </c>
      <c r="CR244" s="959">
        <v>80</v>
      </c>
      <c r="CS244" s="959"/>
      <c r="CT244" s="959"/>
      <c r="CU244" s="959"/>
      <c r="CV244" s="959"/>
      <c r="CW244" s="959"/>
      <c r="CX244" s="959"/>
      <c r="CY244" s="959"/>
      <c r="CZ244" s="959"/>
      <c r="DA244" s="959"/>
      <c r="DB244" s="959"/>
      <c r="DC244" s="959"/>
      <c r="DD244" s="959"/>
      <c r="DE244" s="959"/>
      <c r="DF244" s="959"/>
      <c r="DG244" s="959"/>
      <c r="DH244" s="959"/>
      <c r="DI244" s="959"/>
      <c r="DJ244" s="959"/>
      <c r="DK244" s="959"/>
      <c r="DL244" s="959"/>
      <c r="DM244" s="959"/>
      <c r="DN244" s="959"/>
      <c r="DO244" s="959"/>
    </row>
    <row r="245" spans="2:119" s="980" customFormat="1" ht="12" customHeight="1">
      <c r="B245" s="1334"/>
      <c r="C245" s="1273" t="s">
        <v>854</v>
      </c>
      <c r="D245" s="953"/>
      <c r="E245" s="953"/>
      <c r="F245" s="1117"/>
      <c r="G245" s="1117"/>
      <c r="H245" s="1117"/>
      <c r="I245" s="1117"/>
      <c r="J245" s="1117"/>
      <c r="K245" s="1117"/>
      <c r="L245" s="1117"/>
      <c r="M245" s="1117"/>
      <c r="N245" s="1117"/>
      <c r="O245" s="1117"/>
      <c r="P245" s="1117"/>
      <c r="Q245" s="1117"/>
      <c r="R245" s="1117"/>
      <c r="S245" s="959"/>
      <c r="T245" s="959"/>
      <c r="U245" s="1689"/>
      <c r="V245" s="1689"/>
      <c r="W245" s="1689"/>
      <c r="X245" s="1689"/>
      <c r="Y245" s="1689"/>
      <c r="Z245" s="1689"/>
      <c r="AA245" s="403"/>
      <c r="AB245" s="449"/>
      <c r="AC245" s="449"/>
      <c r="AD245" s="449"/>
      <c r="AE245" s="449"/>
      <c r="AF245" s="449"/>
      <c r="AG245" s="449"/>
      <c r="AH245" s="449"/>
      <c r="AI245" s="449"/>
      <c r="AJ245" s="954"/>
      <c r="AK245" s="954"/>
      <c r="AL245" s="954"/>
      <c r="AM245" s="954"/>
      <c r="AN245" s="954"/>
      <c r="AO245" s="954"/>
      <c r="AP245" s="954"/>
      <c r="AQ245" s="954"/>
      <c r="AR245" s="954"/>
      <c r="AS245" s="954"/>
      <c r="AT245" s="954"/>
      <c r="AU245" s="954"/>
      <c r="AV245" s="954"/>
      <c r="AW245" s="954"/>
      <c r="AX245" s="954"/>
      <c r="AY245" s="954"/>
      <c r="AZ245" s="954"/>
      <c r="BA245" s="954"/>
      <c r="BB245" s="954"/>
      <c r="BC245" s="954"/>
      <c r="BD245" s="954"/>
      <c r="BE245" s="954"/>
      <c r="BF245" s="954"/>
      <c r="BG245" s="954"/>
      <c r="BH245" s="954"/>
      <c r="BI245" s="954"/>
      <c r="BJ245" s="954"/>
      <c r="BK245" s="954"/>
      <c r="BL245" s="954"/>
      <c r="BM245" s="954"/>
      <c r="BN245" s="954"/>
      <c r="BO245" s="954"/>
      <c r="BP245" s="954"/>
      <c r="BQ245" s="954"/>
      <c r="BR245" s="954"/>
      <c r="BS245" s="954"/>
      <c r="BT245" s="954"/>
      <c r="BU245" s="954"/>
      <c r="BV245" s="954"/>
      <c r="BW245" s="954"/>
      <c r="BX245" s="954"/>
      <c r="BY245" s="959"/>
      <c r="BZ245" s="959"/>
      <c r="CA245" s="959"/>
      <c r="CB245" s="959"/>
      <c r="CC245" s="959"/>
      <c r="CD245" s="959"/>
      <c r="CE245" s="959"/>
      <c r="CF245" s="959"/>
      <c r="CG245" s="959"/>
      <c r="CH245" s="959"/>
      <c r="CI245" s="959"/>
      <c r="CJ245" s="996"/>
      <c r="CK245" s="959"/>
      <c r="CL245" s="959"/>
      <c r="CM245" s="954"/>
      <c r="CN245" s="959"/>
      <c r="CO245" s="959"/>
      <c r="CP245" s="959"/>
      <c r="CQ245" s="959">
        <v>30</v>
      </c>
      <c r="CR245" s="959">
        <v>40</v>
      </c>
      <c r="CS245" s="959"/>
      <c r="CT245" s="959"/>
      <c r="CU245" s="959"/>
      <c r="CV245" s="959"/>
      <c r="CW245" s="959"/>
      <c r="CX245" s="959"/>
      <c r="CY245" s="959"/>
      <c r="CZ245" s="959"/>
      <c r="DA245" s="959"/>
      <c r="DB245" s="959"/>
      <c r="DC245" s="959"/>
      <c r="DD245" s="959"/>
      <c r="DE245" s="959"/>
      <c r="DF245" s="959"/>
      <c r="DG245" s="959"/>
      <c r="DH245" s="959"/>
      <c r="DI245" s="959"/>
      <c r="DJ245" s="959"/>
      <c r="DK245" s="959"/>
      <c r="DL245" s="959"/>
      <c r="DM245" s="959"/>
      <c r="DN245" s="959"/>
      <c r="DO245" s="959"/>
    </row>
    <row r="246" spans="2:119" s="980" customFormat="1" ht="12" customHeight="1">
      <c r="B246" s="1334"/>
      <c r="C246" s="1273" t="s">
        <v>855</v>
      </c>
      <c r="D246" s="953"/>
      <c r="E246" s="953"/>
      <c r="F246" s="1117"/>
      <c r="G246" s="1117"/>
      <c r="H246" s="1117"/>
      <c r="I246" s="1117"/>
      <c r="J246" s="1117"/>
      <c r="K246" s="1117"/>
      <c r="L246" s="1117"/>
      <c r="M246" s="1117"/>
      <c r="N246" s="1117"/>
      <c r="O246" s="1117"/>
      <c r="P246" s="1117"/>
      <c r="Q246" s="1117"/>
      <c r="R246" s="1117"/>
      <c r="S246" s="959"/>
      <c r="T246" s="959"/>
      <c r="U246" s="1689"/>
      <c r="V246" s="1689"/>
      <c r="W246" s="1689"/>
      <c r="X246" s="1689"/>
      <c r="Y246" s="1689"/>
      <c r="Z246" s="1689"/>
      <c r="AA246" s="403"/>
      <c r="AB246" s="449"/>
      <c r="AC246" s="449"/>
      <c r="AD246" s="449"/>
      <c r="AE246" s="449"/>
      <c r="AF246" s="449"/>
      <c r="AG246" s="449"/>
      <c r="AH246" s="449"/>
      <c r="AI246" s="449"/>
      <c r="AJ246" s="954"/>
      <c r="AK246" s="954"/>
      <c r="AL246" s="954"/>
      <c r="AM246" s="954"/>
      <c r="AN246" s="954"/>
      <c r="AO246" s="954"/>
      <c r="AP246" s="954"/>
      <c r="AQ246" s="954"/>
      <c r="AR246" s="954"/>
      <c r="AS246" s="954"/>
      <c r="AT246" s="954"/>
      <c r="AU246" s="954"/>
      <c r="AV246" s="954"/>
      <c r="AW246" s="954"/>
      <c r="AX246" s="954"/>
      <c r="AY246" s="954"/>
      <c r="AZ246" s="954"/>
      <c r="BA246" s="954"/>
      <c r="BB246" s="954"/>
      <c r="BC246" s="954"/>
      <c r="BD246" s="954"/>
      <c r="BE246" s="954"/>
      <c r="BF246" s="954"/>
      <c r="BG246" s="954"/>
      <c r="BH246" s="954"/>
      <c r="BI246" s="954"/>
      <c r="BJ246" s="954"/>
      <c r="BK246" s="954"/>
      <c r="BL246" s="954"/>
      <c r="BM246" s="954"/>
      <c r="BN246" s="954"/>
      <c r="BO246" s="954"/>
      <c r="BP246" s="954"/>
      <c r="BQ246" s="954"/>
      <c r="BR246" s="954"/>
      <c r="BS246" s="954"/>
      <c r="BT246" s="954"/>
      <c r="BU246" s="954"/>
      <c r="BV246" s="954"/>
      <c r="BW246" s="954"/>
      <c r="BX246" s="954"/>
      <c r="BY246" s="959"/>
      <c r="BZ246" s="959"/>
      <c r="CA246" s="959"/>
      <c r="CB246" s="959"/>
      <c r="CC246" s="959"/>
      <c r="CD246" s="959"/>
      <c r="CE246" s="959"/>
      <c r="CF246" s="959"/>
      <c r="CG246" s="959"/>
      <c r="CH246" s="959"/>
      <c r="CI246" s="959"/>
      <c r="CJ246" s="996"/>
      <c r="CK246" s="959"/>
      <c r="CL246" s="959"/>
      <c r="CM246" s="954"/>
      <c r="CN246" s="959"/>
      <c r="CO246" s="959"/>
      <c r="CP246" s="959"/>
      <c r="CQ246" s="959">
        <v>190</v>
      </c>
      <c r="CR246" s="959">
        <v>80</v>
      </c>
      <c r="CS246" s="959"/>
      <c r="CT246" s="959"/>
      <c r="CU246" s="959"/>
      <c r="CV246" s="959"/>
      <c r="CW246" s="959"/>
      <c r="CX246" s="959"/>
      <c r="CY246" s="959"/>
      <c r="CZ246" s="959"/>
      <c r="DA246" s="959"/>
      <c r="DB246" s="959"/>
      <c r="DC246" s="959"/>
      <c r="DD246" s="959"/>
      <c r="DE246" s="959"/>
      <c r="DF246" s="959"/>
      <c r="DG246" s="959"/>
      <c r="DH246" s="959"/>
      <c r="DI246" s="959"/>
      <c r="DJ246" s="959"/>
      <c r="DK246" s="959"/>
      <c r="DL246" s="959"/>
      <c r="DM246" s="959"/>
      <c r="DN246" s="959"/>
      <c r="DO246" s="959"/>
    </row>
    <row r="247" spans="2:119" s="980" customFormat="1" ht="12" customHeight="1">
      <c r="B247" s="1334"/>
      <c r="C247" s="1273" t="s">
        <v>856</v>
      </c>
      <c r="D247" s="953"/>
      <c r="E247" s="953"/>
      <c r="F247" s="1117"/>
      <c r="G247" s="1117"/>
      <c r="H247" s="1117"/>
      <c r="I247" s="1117"/>
      <c r="J247" s="1117"/>
      <c r="K247" s="1117"/>
      <c r="L247" s="1117"/>
      <c r="M247" s="1117"/>
      <c r="N247" s="1117"/>
      <c r="O247" s="1117"/>
      <c r="P247" s="1117"/>
      <c r="Q247" s="1117"/>
      <c r="R247" s="1117"/>
      <c r="S247" s="959"/>
      <c r="T247" s="959"/>
      <c r="U247" s="1689"/>
      <c r="V247" s="1689"/>
      <c r="W247" s="1689"/>
      <c r="X247" s="1689"/>
      <c r="Y247" s="1689"/>
      <c r="Z247" s="1689"/>
      <c r="AA247" s="403"/>
      <c r="AB247" s="449"/>
      <c r="AC247" s="449"/>
      <c r="AD247" s="449"/>
      <c r="AE247" s="449"/>
      <c r="AF247" s="449"/>
      <c r="AG247" s="449"/>
      <c r="AH247" s="449"/>
      <c r="AI247" s="449"/>
      <c r="AJ247" s="954"/>
      <c r="AK247" s="954"/>
      <c r="AL247" s="954"/>
      <c r="AM247" s="954"/>
      <c r="AN247" s="954"/>
      <c r="AO247" s="954"/>
      <c r="AP247" s="954"/>
      <c r="AQ247" s="954"/>
      <c r="AR247" s="954"/>
      <c r="AS247" s="954"/>
      <c r="AT247" s="954"/>
      <c r="AU247" s="954"/>
      <c r="AV247" s="954"/>
      <c r="AW247" s="954"/>
      <c r="AX247" s="954"/>
      <c r="AY247" s="954"/>
      <c r="AZ247" s="954"/>
      <c r="BA247" s="954"/>
      <c r="BB247" s="954"/>
      <c r="BC247" s="954"/>
      <c r="BD247" s="954"/>
      <c r="BE247" s="954"/>
      <c r="BF247" s="954"/>
      <c r="BG247" s="954"/>
      <c r="BH247" s="954"/>
      <c r="BI247" s="954"/>
      <c r="BJ247" s="954"/>
      <c r="BK247" s="954"/>
      <c r="BL247" s="954"/>
      <c r="BM247" s="954"/>
      <c r="BN247" s="954"/>
      <c r="BO247" s="954"/>
      <c r="BP247" s="954"/>
      <c r="BQ247" s="954"/>
      <c r="BR247" s="954"/>
      <c r="BS247" s="954"/>
      <c r="BT247" s="954"/>
      <c r="BU247" s="954"/>
      <c r="BV247" s="954"/>
      <c r="BW247" s="954"/>
      <c r="BX247" s="954"/>
      <c r="BY247" s="959"/>
      <c r="BZ247" s="959"/>
      <c r="CA247" s="959"/>
      <c r="CB247" s="959"/>
      <c r="CC247" s="959"/>
      <c r="CD247" s="959"/>
      <c r="CE247" s="959"/>
      <c r="CF247" s="959"/>
      <c r="CG247" s="959"/>
      <c r="CH247" s="959"/>
      <c r="CI247" s="959"/>
      <c r="CJ247" s="996"/>
      <c r="CK247" s="959"/>
      <c r="CL247" s="959"/>
      <c r="CM247" s="954"/>
      <c r="CN247" s="959"/>
      <c r="CO247" s="959"/>
      <c r="CP247" s="959"/>
      <c r="CQ247" s="959">
        <v>-10</v>
      </c>
      <c r="CR247" s="959">
        <v>-40</v>
      </c>
      <c r="CS247" s="959"/>
      <c r="CT247" s="959"/>
      <c r="CU247" s="959"/>
      <c r="CV247" s="959"/>
      <c r="CW247" s="959"/>
      <c r="CX247" s="959"/>
      <c r="CY247" s="959"/>
      <c r="CZ247" s="959"/>
      <c r="DA247" s="959"/>
      <c r="DB247" s="959"/>
      <c r="DC247" s="959"/>
      <c r="DD247" s="959"/>
      <c r="DE247" s="959"/>
      <c r="DF247" s="959"/>
      <c r="DG247" s="959"/>
      <c r="DH247" s="959"/>
      <c r="DI247" s="959"/>
      <c r="DJ247" s="959"/>
      <c r="DK247" s="959"/>
      <c r="DL247" s="959"/>
      <c r="DM247" s="959"/>
      <c r="DN247" s="959"/>
      <c r="DO247" s="959"/>
    </row>
    <row r="248" spans="2:119" s="980" customFormat="1" ht="12" customHeight="1">
      <c r="B248" s="1334"/>
      <c r="C248" s="1175" t="s">
        <v>860</v>
      </c>
      <c r="D248" s="953"/>
      <c r="E248" s="953"/>
      <c r="F248" s="1117"/>
      <c r="G248" s="1117"/>
      <c r="H248" s="1117"/>
      <c r="I248" s="1117"/>
      <c r="J248" s="1117"/>
      <c r="K248" s="1117"/>
      <c r="L248" s="1117"/>
      <c r="M248" s="1117"/>
      <c r="N248" s="1117"/>
      <c r="O248" s="1117"/>
      <c r="P248" s="1117"/>
      <c r="Q248" s="1117"/>
      <c r="R248" s="1117"/>
      <c r="S248" s="959"/>
      <c r="T248" s="959"/>
      <c r="U248" s="1689"/>
      <c r="V248" s="1689"/>
      <c r="W248" s="1689"/>
      <c r="X248" s="1689"/>
      <c r="Y248" s="1689"/>
      <c r="Z248" s="1689"/>
      <c r="AA248" s="403"/>
      <c r="AB248" s="449"/>
      <c r="AC248" s="449"/>
      <c r="AD248" s="449"/>
      <c r="AE248" s="449"/>
      <c r="AF248" s="449"/>
      <c r="AG248" s="449"/>
      <c r="AH248" s="449"/>
      <c r="AI248" s="449"/>
      <c r="AJ248" s="954"/>
      <c r="AK248" s="954"/>
      <c r="AL248" s="954"/>
      <c r="AM248" s="954"/>
      <c r="AN248" s="954"/>
      <c r="AO248" s="954"/>
      <c r="AP248" s="954"/>
      <c r="AQ248" s="954"/>
      <c r="AR248" s="954"/>
      <c r="AS248" s="954"/>
      <c r="AT248" s="954"/>
      <c r="AU248" s="954"/>
      <c r="AV248" s="954"/>
      <c r="AW248" s="954"/>
      <c r="AX248" s="954"/>
      <c r="AY248" s="954"/>
      <c r="AZ248" s="954"/>
      <c r="BA248" s="954"/>
      <c r="BB248" s="954"/>
      <c r="BC248" s="954"/>
      <c r="BD248" s="954"/>
      <c r="BE248" s="954"/>
      <c r="BF248" s="954"/>
      <c r="BG248" s="954"/>
      <c r="BH248" s="954"/>
      <c r="BI248" s="954"/>
      <c r="BJ248" s="954"/>
      <c r="BK248" s="954"/>
      <c r="BL248" s="954"/>
      <c r="BM248" s="954"/>
      <c r="BN248" s="954"/>
      <c r="BO248" s="954"/>
      <c r="BP248" s="954"/>
      <c r="BQ248" s="954"/>
      <c r="BR248" s="954"/>
      <c r="BS248" s="954"/>
      <c r="BT248" s="954"/>
      <c r="BU248" s="954"/>
      <c r="BV248" s="954"/>
      <c r="BW248" s="954"/>
      <c r="BX248" s="954"/>
      <c r="BY248" s="959"/>
      <c r="BZ248" s="959"/>
      <c r="CA248" s="959"/>
      <c r="CB248" s="959"/>
      <c r="CC248" s="959"/>
      <c r="CD248" s="959"/>
      <c r="CE248" s="959"/>
      <c r="CF248" s="959"/>
      <c r="CG248" s="959"/>
      <c r="CH248" s="959"/>
      <c r="CI248" s="959"/>
      <c r="CJ248" s="996"/>
      <c r="CK248" s="959"/>
      <c r="CL248" s="959"/>
      <c r="CM248" s="954"/>
      <c r="CN248" s="959"/>
      <c r="CO248" s="959"/>
      <c r="CP248" s="959"/>
      <c r="CQ248" s="959">
        <v>-10.000000000000057</v>
      </c>
      <c r="CR248" s="959">
        <v>0</v>
      </c>
      <c r="CS248" s="959"/>
      <c r="CT248" s="959"/>
      <c r="CU248" s="959"/>
      <c r="CV248" s="959"/>
      <c r="CW248" s="959"/>
      <c r="CX248" s="959"/>
      <c r="CY248" s="959"/>
      <c r="CZ248" s="959"/>
      <c r="DA248" s="959"/>
      <c r="DB248" s="959"/>
      <c r="DC248" s="959"/>
      <c r="DD248" s="959"/>
      <c r="DE248" s="959"/>
      <c r="DF248" s="959"/>
      <c r="DG248" s="959"/>
      <c r="DH248" s="959"/>
      <c r="DI248" s="959"/>
      <c r="DJ248" s="959"/>
      <c r="DK248" s="959"/>
      <c r="DL248" s="959"/>
      <c r="DM248" s="959"/>
      <c r="DN248" s="959"/>
      <c r="DO248" s="959"/>
    </row>
    <row r="249" spans="2:119" s="941" customFormat="1" ht="12" customHeight="1">
      <c r="B249" s="1334"/>
      <c r="C249" s="1274"/>
      <c r="D249" s="1026"/>
      <c r="E249" s="1026"/>
      <c r="F249" s="990"/>
      <c r="G249" s="990"/>
      <c r="H249" s="990"/>
      <c r="I249" s="990"/>
      <c r="J249" s="990"/>
      <c r="K249" s="990"/>
      <c r="L249" s="990"/>
      <c r="M249" s="990"/>
      <c r="N249" s="990"/>
      <c r="O249" s="990"/>
      <c r="P249" s="990"/>
      <c r="Q249" s="990"/>
      <c r="R249" s="990"/>
      <c r="S249" s="990"/>
      <c r="T249" s="990"/>
      <c r="U249" s="1690"/>
      <c r="V249" s="1690"/>
      <c r="W249" s="1690"/>
      <c r="X249" s="1690"/>
      <c r="Y249" s="1690"/>
      <c r="Z249" s="1690"/>
      <c r="AA249" s="403"/>
      <c r="AB249" s="951"/>
      <c r="AC249" s="951"/>
      <c r="AD249" s="951"/>
      <c r="AE249" s="951"/>
      <c r="AF249" s="951"/>
      <c r="AG249" s="951"/>
      <c r="AH249" s="951"/>
      <c r="AI249" s="951"/>
      <c r="AJ249" s="990"/>
      <c r="AK249" s="990"/>
      <c r="AL249" s="990"/>
      <c r="AM249" s="990"/>
      <c r="AN249" s="990"/>
      <c r="AO249" s="990"/>
      <c r="AP249" s="990"/>
      <c r="AQ249" s="990"/>
      <c r="AR249" s="990"/>
      <c r="AS249" s="990"/>
      <c r="AT249" s="990"/>
      <c r="AU249" s="990"/>
      <c r="AV249" s="990"/>
      <c r="AW249" s="990"/>
      <c r="AX249" s="990"/>
      <c r="AY249" s="990"/>
      <c r="AZ249" s="990"/>
      <c r="BA249" s="990"/>
      <c r="BB249" s="990"/>
      <c r="BC249" s="990"/>
      <c r="BD249" s="990"/>
      <c r="BE249" s="990"/>
      <c r="BF249" s="990"/>
      <c r="BG249" s="990"/>
      <c r="BH249" s="990"/>
      <c r="BI249" s="990"/>
      <c r="BJ249" s="990"/>
      <c r="BK249" s="990"/>
      <c r="BL249" s="990"/>
      <c r="BM249" s="990"/>
      <c r="BN249" s="990"/>
      <c r="BO249" s="990"/>
      <c r="BP249" s="990"/>
      <c r="BQ249" s="990"/>
      <c r="BR249" s="990"/>
      <c r="BS249" s="990"/>
      <c r="BT249" s="1214"/>
      <c r="BU249" s="1214"/>
      <c r="BV249" s="1214"/>
      <c r="BW249" s="1214"/>
      <c r="BX249" s="1214"/>
      <c r="BY249" s="1214"/>
      <c r="BZ249" s="1214"/>
      <c r="CA249" s="1214"/>
      <c r="CB249" s="1275"/>
      <c r="CC249" s="990"/>
      <c r="CD249" s="990"/>
      <c r="CE249" s="990"/>
      <c r="CF249" s="1010"/>
      <c r="CG249" s="990"/>
      <c r="CH249" s="990"/>
      <c r="CI249" s="990"/>
      <c r="CJ249" s="990"/>
      <c r="CK249" s="990"/>
      <c r="CL249" s="1010"/>
      <c r="CM249" s="990"/>
      <c r="CN249" s="990"/>
      <c r="CO249" s="990"/>
      <c r="CP249" s="996"/>
      <c r="CQ249" s="990"/>
      <c r="CR249" s="990"/>
      <c r="CS249" s="990"/>
      <c r="CT249" s="990"/>
      <c r="CU249" s="990"/>
      <c r="CV249" s="990"/>
      <c r="CW249" s="990"/>
      <c r="CX249" s="990"/>
      <c r="CY249" s="990"/>
      <c r="CZ249" s="990"/>
      <c r="DA249" s="990"/>
      <c r="DB249" s="990"/>
      <c r="DC249" s="990"/>
      <c r="DD249" s="990"/>
      <c r="DE249" s="990"/>
      <c r="DF249" s="990"/>
      <c r="DG249" s="990"/>
      <c r="DH249" s="990"/>
      <c r="DI249" s="990"/>
      <c r="DJ249" s="990"/>
      <c r="DK249" s="990"/>
      <c r="DL249" s="990"/>
      <c r="DM249" s="990"/>
      <c r="DN249" s="990"/>
      <c r="DO249" s="990"/>
    </row>
    <row r="250" spans="2:119" s="980" customFormat="1" ht="12" customHeight="1" outlineLevel="1" collapsed="1">
      <c r="B250" s="1334"/>
      <c r="C250" s="1216" t="s">
        <v>489</v>
      </c>
      <c r="D250" s="1012"/>
      <c r="E250" s="1012"/>
      <c r="F250" s="984"/>
      <c r="G250" s="984"/>
      <c r="H250" s="984"/>
      <c r="I250" s="984"/>
      <c r="J250" s="984"/>
      <c r="K250" s="984"/>
      <c r="L250" s="984"/>
      <c r="M250" s="1085"/>
      <c r="N250" s="1085"/>
      <c r="O250" s="984"/>
      <c r="P250" s="984"/>
      <c r="Q250" s="984"/>
      <c r="R250" s="984"/>
      <c r="S250" s="984"/>
      <c r="T250" s="984"/>
      <c r="U250" s="1681"/>
      <c r="V250" s="1681"/>
      <c r="W250" s="1681"/>
      <c r="X250" s="1681"/>
      <c r="Y250" s="1681"/>
      <c r="Z250" s="1681"/>
      <c r="AA250" s="403"/>
      <c r="AB250" s="990"/>
      <c r="AC250" s="990"/>
      <c r="AD250" s="990"/>
      <c r="AE250" s="990"/>
      <c r="AF250" s="1086"/>
      <c r="AG250" s="1086"/>
      <c r="AH250" s="1086"/>
      <c r="AI250" s="1086"/>
      <c r="AJ250" s="984"/>
      <c r="AK250" s="984"/>
      <c r="AL250" s="984"/>
      <c r="AM250" s="984"/>
      <c r="AN250" s="984"/>
      <c r="AO250" s="984"/>
      <c r="AP250" s="984"/>
      <c r="AQ250" s="984"/>
      <c r="AR250" s="984"/>
      <c r="AS250" s="984"/>
      <c r="AT250" s="984"/>
      <c r="AU250" s="984"/>
      <c r="AV250" s="984"/>
      <c r="AW250" s="984"/>
      <c r="AX250" s="984"/>
      <c r="AY250" s="984"/>
      <c r="AZ250" s="984"/>
      <c r="BA250" s="984"/>
      <c r="BB250" s="984"/>
      <c r="BC250" s="984"/>
      <c r="BD250" s="984"/>
      <c r="BE250" s="984"/>
      <c r="BF250" s="984"/>
      <c r="BG250" s="984"/>
      <c r="BH250" s="984"/>
      <c r="BI250" s="984"/>
      <c r="BJ250" s="984"/>
      <c r="BK250" s="984"/>
      <c r="BL250" s="984"/>
      <c r="BM250" s="984"/>
      <c r="BN250" s="984"/>
      <c r="BO250" s="984"/>
      <c r="BP250" s="984"/>
      <c r="BQ250" s="984"/>
      <c r="BR250" s="984"/>
      <c r="BS250" s="984"/>
      <c r="BT250" s="984"/>
      <c r="BU250" s="984"/>
      <c r="BV250" s="984"/>
      <c r="BW250" s="984"/>
      <c r="BX250" s="984"/>
      <c r="BY250" s="984"/>
      <c r="BZ250" s="984"/>
      <c r="CA250" s="984"/>
      <c r="CB250" s="1013"/>
      <c r="CC250" s="984"/>
      <c r="CD250" s="984"/>
      <c r="CE250" s="984"/>
      <c r="CF250" s="984"/>
      <c r="CG250" s="984"/>
      <c r="CH250" s="984"/>
      <c r="CI250" s="984"/>
      <c r="CJ250" s="984"/>
      <c r="CK250" s="984"/>
      <c r="CL250" s="984"/>
      <c r="CM250" s="984"/>
      <c r="CN250" s="984"/>
      <c r="CO250" s="984"/>
      <c r="CP250" s="984"/>
      <c r="CQ250" s="984"/>
      <c r="CR250" s="984"/>
      <c r="CS250" s="984"/>
      <c r="CT250" s="984"/>
      <c r="CU250" s="984"/>
      <c r="CV250" s="984"/>
      <c r="CW250" s="984"/>
      <c r="CX250" s="984"/>
      <c r="CY250" s="984"/>
      <c r="CZ250" s="984"/>
      <c r="DA250" s="984"/>
      <c r="DB250" s="984"/>
      <c r="DC250" s="984"/>
      <c r="DD250" s="984"/>
      <c r="DE250" s="984"/>
      <c r="DF250" s="984"/>
      <c r="DG250" s="984"/>
      <c r="DH250" s="984"/>
      <c r="DI250" s="984"/>
      <c r="DJ250" s="984"/>
      <c r="DK250" s="984"/>
      <c r="DL250" s="984"/>
      <c r="DM250" s="984"/>
      <c r="DN250" s="984"/>
      <c r="DO250" s="984"/>
    </row>
    <row r="251" spans="2:119" s="403" customFormat="1" outlineLevel="1">
      <c r="B251" s="1331"/>
      <c r="C251" s="1084"/>
      <c r="D251" s="1240"/>
      <c r="E251" s="1240"/>
      <c r="F251" s="228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1642"/>
      <c r="V251" s="1642"/>
      <c r="W251" s="1642"/>
      <c r="X251" s="1642"/>
      <c r="Y251" s="1642"/>
      <c r="Z251" s="1642"/>
      <c r="AB251" s="1086"/>
      <c r="AC251" s="1086"/>
      <c r="AD251" s="1086"/>
      <c r="AE251" s="1086"/>
      <c r="AF251" s="1086"/>
      <c r="AG251" s="1086"/>
      <c r="AH251" s="1086"/>
      <c r="AI251" s="1086"/>
      <c r="AJ251" s="228"/>
      <c r="AK251" s="228"/>
      <c r="AL251" s="228"/>
      <c r="AM251" s="228"/>
      <c r="AN251" s="228"/>
      <c r="AO251" s="228"/>
      <c r="AP251" s="228"/>
      <c r="AQ251" s="228"/>
      <c r="AR251" s="228"/>
      <c r="AS251" s="228"/>
      <c r="AT251" s="228"/>
      <c r="AU251" s="228"/>
      <c r="AV251" s="228"/>
      <c r="AW251" s="228"/>
      <c r="AX251" s="228"/>
      <c r="AY251" s="228"/>
      <c r="AZ251" s="228"/>
      <c r="BA251" s="228"/>
      <c r="BB251" s="228"/>
      <c r="BC251" s="228"/>
      <c r="BD251" s="228"/>
      <c r="BE251" s="228"/>
      <c r="BF251" s="228"/>
      <c r="BG251" s="228"/>
      <c r="BH251" s="228"/>
      <c r="BI251" s="228"/>
      <c r="BJ251" s="228"/>
      <c r="BK251" s="228"/>
      <c r="BL251" s="228"/>
      <c r="BM251" s="228"/>
      <c r="BN251" s="228"/>
      <c r="BO251" s="228"/>
      <c r="BP251" s="228"/>
      <c r="BQ251" s="228"/>
      <c r="BR251" s="228"/>
      <c r="BS251" s="228"/>
      <c r="BT251" s="1013"/>
      <c r="BU251" s="1013"/>
      <c r="BV251" s="1013"/>
      <c r="BW251" s="1013"/>
      <c r="BX251" s="1013"/>
      <c r="BY251" s="1013"/>
      <c r="BZ251" s="1013"/>
      <c r="CA251" s="1013"/>
      <c r="CB251" s="1013"/>
      <c r="CC251" s="976"/>
      <c r="CD251" s="976"/>
      <c r="CE251" s="976"/>
      <c r="CF251" s="228"/>
      <c r="CG251" s="228"/>
      <c r="CH251" s="228"/>
      <c r="CI251" s="228"/>
      <c r="CJ251" s="228"/>
      <c r="CK251" s="228"/>
      <c r="CL251" s="228"/>
      <c r="CM251" s="228"/>
      <c r="CN251" s="228"/>
      <c r="CO251" s="228"/>
      <c r="CP251" s="228"/>
      <c r="CQ251" s="228"/>
      <c r="CR251" s="228"/>
      <c r="CS251" s="228"/>
      <c r="CT251" s="228"/>
      <c r="CU251" s="228"/>
      <c r="CV251" s="228"/>
      <c r="CW251" s="228"/>
      <c r="CX251" s="228"/>
      <c r="CY251" s="228"/>
      <c r="CZ251" s="228"/>
      <c r="DA251" s="228"/>
      <c r="DB251" s="228"/>
      <c r="DC251" s="228"/>
      <c r="DD251" s="228"/>
      <c r="DE251" s="228"/>
      <c r="DF251" s="228"/>
      <c r="DG251" s="228"/>
      <c r="DH251" s="228"/>
      <c r="DI251" s="228"/>
      <c r="DJ251" s="228"/>
      <c r="DK251" s="228"/>
      <c r="DL251" s="228"/>
      <c r="DM251" s="228"/>
      <c r="DN251" s="228"/>
      <c r="DO251" s="228"/>
    </row>
    <row r="252" spans="2:119" s="970" customFormat="1" outlineLevel="1">
      <c r="B252" s="1332"/>
      <c r="C252" s="1241" t="s">
        <v>536</v>
      </c>
      <c r="D252" s="1242"/>
      <c r="E252" s="1242"/>
      <c r="F252" s="1117" t="s">
        <v>105</v>
      </c>
      <c r="G252" s="1117" t="s">
        <v>105</v>
      </c>
      <c r="H252" s="1117" t="s">
        <v>105</v>
      </c>
      <c r="I252" s="1117" t="s">
        <v>105</v>
      </c>
      <c r="J252" s="1117" t="s">
        <v>105</v>
      </c>
      <c r="K252" s="1117" t="s">
        <v>105</v>
      </c>
      <c r="L252" s="1117" t="s">
        <v>105</v>
      </c>
      <c r="M252" s="1117" t="s">
        <v>105</v>
      </c>
      <c r="N252" s="1218">
        <v>332.92200000000003</v>
      </c>
      <c r="O252" s="1218">
        <v>613.86270885388387</v>
      </c>
      <c r="P252" s="1218">
        <v>873.8</v>
      </c>
      <c r="Q252" s="1218">
        <v>874.19900000000052</v>
      </c>
      <c r="R252" s="1218">
        <v>1039.294781179075</v>
      </c>
      <c r="S252" s="1218" t="s">
        <v>105</v>
      </c>
      <c r="T252" s="1218" t="s">
        <v>105</v>
      </c>
      <c r="U252" s="1676" t="s">
        <v>105</v>
      </c>
      <c r="V252" s="1676" t="s">
        <v>105</v>
      </c>
      <c r="W252" s="1676" t="s">
        <v>105</v>
      </c>
      <c r="X252" s="1676" t="s">
        <v>105</v>
      </c>
      <c r="Y252" s="1676" t="s">
        <v>105</v>
      </c>
      <c r="Z252" s="1676" t="s">
        <v>105</v>
      </c>
      <c r="AA252" s="1298"/>
      <c r="AB252" s="1299"/>
      <c r="AC252" s="1299"/>
      <c r="AD252" s="1299"/>
      <c r="AE252" s="1299"/>
      <c r="AF252" s="1299"/>
      <c r="AG252" s="1299"/>
      <c r="AH252" s="1299"/>
      <c r="AI252" s="1299"/>
      <c r="AJ252" s="1300" t="s">
        <v>105</v>
      </c>
      <c r="AK252" s="1300" t="s">
        <v>105</v>
      </c>
      <c r="AL252" s="1300" t="s">
        <v>105</v>
      </c>
      <c r="AM252" s="1300" t="s">
        <v>105</v>
      </c>
      <c r="AN252" s="1300" t="s">
        <v>105</v>
      </c>
      <c r="AO252" s="1300" t="s">
        <v>105</v>
      </c>
      <c r="AP252" s="1300" t="s">
        <v>105</v>
      </c>
      <c r="AQ252" s="1300" t="s">
        <v>105</v>
      </c>
      <c r="AR252" s="1300" t="s">
        <v>105</v>
      </c>
      <c r="AS252" s="1300" t="s">
        <v>105</v>
      </c>
      <c r="AT252" s="1300" t="s">
        <v>105</v>
      </c>
      <c r="AU252" s="1300" t="s">
        <v>105</v>
      </c>
      <c r="AV252" s="1300" t="s">
        <v>105</v>
      </c>
      <c r="AW252" s="1300" t="s">
        <v>105</v>
      </c>
      <c r="AX252" s="1300" t="s">
        <v>105</v>
      </c>
      <c r="AY252" s="1300" t="s">
        <v>105</v>
      </c>
      <c r="AZ252" s="1300" t="s">
        <v>105</v>
      </c>
      <c r="BA252" s="1300" t="s">
        <v>105</v>
      </c>
      <c r="BB252" s="1300" t="s">
        <v>105</v>
      </c>
      <c r="BC252" s="1300" t="s">
        <v>105</v>
      </c>
      <c r="BD252" s="1300" t="s">
        <v>105</v>
      </c>
      <c r="BE252" s="1300" t="s">
        <v>105</v>
      </c>
      <c r="BF252" s="1300" t="s">
        <v>105</v>
      </c>
      <c r="BG252" s="1300" t="s">
        <v>105</v>
      </c>
      <c r="BH252" s="1300" t="s">
        <v>105</v>
      </c>
      <c r="BI252" s="1300" t="s">
        <v>105</v>
      </c>
      <c r="BJ252" s="1300" t="s">
        <v>105</v>
      </c>
      <c r="BK252" s="1300" t="s">
        <v>105</v>
      </c>
      <c r="BL252" s="1300" t="s">
        <v>105</v>
      </c>
      <c r="BM252" s="1300" t="s">
        <v>105</v>
      </c>
      <c r="BN252" s="1300" t="s">
        <v>105</v>
      </c>
      <c r="BO252" s="1300" t="s">
        <v>105</v>
      </c>
      <c r="BP252" s="1300" t="s">
        <v>105</v>
      </c>
      <c r="BQ252" s="1300">
        <v>120.282</v>
      </c>
      <c r="BR252" s="1300">
        <v>100.10666666666657</v>
      </c>
      <c r="BS252" s="1300">
        <v>112.53333333333346</v>
      </c>
      <c r="BT252" s="1300">
        <v>114.47970885388384</v>
      </c>
      <c r="BU252" s="1300">
        <v>180.423</v>
      </c>
      <c r="BV252" s="1300">
        <v>150.15999999999985</v>
      </c>
      <c r="BW252" s="1300">
        <v>168.80000000000018</v>
      </c>
      <c r="BX252" s="1300">
        <v>221.20000000000005</v>
      </c>
      <c r="BY252" s="1300">
        <v>232.40000000000009</v>
      </c>
      <c r="BZ252" s="1300">
        <v>207.19999999999982</v>
      </c>
      <c r="CA252" s="1300">
        <v>213</v>
      </c>
      <c r="CB252" s="1300">
        <v>216.80400000000009</v>
      </c>
      <c r="CC252" s="1300">
        <v>224.52000000000044</v>
      </c>
      <c r="CD252" s="1300">
        <v>215.99799999999959</v>
      </c>
      <c r="CE252" s="1300">
        <v>216.87700000000041</v>
      </c>
      <c r="CF252" s="1300">
        <v>228.99675200000047</v>
      </c>
      <c r="CG252" s="1300">
        <v>221.97053617907295</v>
      </c>
      <c r="CH252" s="1300">
        <v>302.49079200000051</v>
      </c>
      <c r="CI252" s="1300">
        <v>285.83670100000109</v>
      </c>
      <c r="CJ252" s="1300" t="s">
        <v>105</v>
      </c>
      <c r="CK252" s="1300" t="s">
        <v>105</v>
      </c>
      <c r="CL252" s="1300" t="s">
        <v>105</v>
      </c>
      <c r="CM252" s="1300" t="s">
        <v>105</v>
      </c>
      <c r="CN252" s="1300" t="s">
        <v>105</v>
      </c>
      <c r="CO252" s="1300" t="s">
        <v>105</v>
      </c>
      <c r="CP252" s="1300" t="s">
        <v>105</v>
      </c>
      <c r="CQ252" s="1300" t="s">
        <v>105</v>
      </c>
      <c r="CR252" s="1300" t="s">
        <v>105</v>
      </c>
      <c r="CS252" s="1218" t="s">
        <v>105</v>
      </c>
      <c r="CT252" s="1218" t="s">
        <v>105</v>
      </c>
      <c r="CU252" s="1218" t="s">
        <v>105</v>
      </c>
      <c r="CV252" s="1218" t="s">
        <v>105</v>
      </c>
      <c r="CW252" s="1218" t="s">
        <v>105</v>
      </c>
      <c r="CX252" s="1218" t="s">
        <v>105</v>
      </c>
      <c r="CY252" s="1218" t="s">
        <v>105</v>
      </c>
      <c r="CZ252" s="1218" t="s">
        <v>105</v>
      </c>
      <c r="DA252" s="1218" t="s">
        <v>105</v>
      </c>
      <c r="DB252" s="1218" t="s">
        <v>105</v>
      </c>
      <c r="DC252" s="1218" t="s">
        <v>105</v>
      </c>
      <c r="DD252" s="1218" t="s">
        <v>105</v>
      </c>
      <c r="DE252" s="1218" t="s">
        <v>105</v>
      </c>
      <c r="DF252" s="1218" t="s">
        <v>105</v>
      </c>
      <c r="DG252" s="1218" t="s">
        <v>105</v>
      </c>
      <c r="DH252" s="1218" t="s">
        <v>105</v>
      </c>
      <c r="DI252" s="1218" t="s">
        <v>105</v>
      </c>
      <c r="DJ252" s="1218" t="s">
        <v>105</v>
      </c>
      <c r="DK252" s="1218" t="s">
        <v>105</v>
      </c>
      <c r="DL252" s="1218" t="s">
        <v>105</v>
      </c>
      <c r="DM252" s="1218" t="s">
        <v>105</v>
      </c>
      <c r="DN252" s="1218" t="s">
        <v>105</v>
      </c>
      <c r="DO252" s="1218" t="s">
        <v>105</v>
      </c>
    </row>
    <row r="253" spans="2:119" s="977" customFormat="1" outlineLevel="1">
      <c r="B253" s="1333"/>
      <c r="C253" s="1245" t="s">
        <v>94</v>
      </c>
      <c r="D253" s="939"/>
      <c r="E253" s="939"/>
      <c r="F253" s="954" t="s">
        <v>105</v>
      </c>
      <c r="G253" s="954" t="s">
        <v>105</v>
      </c>
      <c r="H253" s="954" t="s">
        <v>105</v>
      </c>
      <c r="I253" s="954" t="s">
        <v>105</v>
      </c>
      <c r="J253" s="954" t="s">
        <v>105</v>
      </c>
      <c r="K253" s="954" t="s">
        <v>105</v>
      </c>
      <c r="L253" s="954" t="s">
        <v>105</v>
      </c>
      <c r="M253" s="954" t="s">
        <v>105</v>
      </c>
      <c r="N253" s="954" t="s">
        <v>105</v>
      </c>
      <c r="O253" s="940">
        <v>0.84386345406396646</v>
      </c>
      <c r="P253" s="940">
        <v>0.42344531993388812</v>
      </c>
      <c r="Q253" s="940">
        <v>4.5662623025921611E-4</v>
      </c>
      <c r="R253" s="940">
        <v>0.18885377491746658</v>
      </c>
      <c r="S253" s="940" t="s">
        <v>105</v>
      </c>
      <c r="T253" s="940" t="s">
        <v>105</v>
      </c>
      <c r="U253" s="1677" t="s">
        <v>105</v>
      </c>
      <c r="V253" s="1677" t="s">
        <v>105</v>
      </c>
      <c r="W253" s="1677" t="s">
        <v>105</v>
      </c>
      <c r="X253" s="1677" t="s">
        <v>105</v>
      </c>
      <c r="Y253" s="1677" t="s">
        <v>105</v>
      </c>
      <c r="Z253" s="1677" t="s">
        <v>105</v>
      </c>
      <c r="AA253" s="403"/>
      <c r="AB253" s="985"/>
      <c r="AC253" s="985"/>
      <c r="AD253" s="985"/>
      <c r="AE253" s="985"/>
      <c r="AF253" s="985"/>
      <c r="AG253" s="985"/>
      <c r="AH253" s="985"/>
      <c r="AI253" s="985"/>
      <c r="AJ253" s="940" t="s">
        <v>1045</v>
      </c>
      <c r="AK253" s="940" t="s">
        <v>1045</v>
      </c>
      <c r="AL253" s="940" t="s">
        <v>1045</v>
      </c>
      <c r="AM253" s="940" t="s">
        <v>1045</v>
      </c>
      <c r="AN253" s="940" t="s">
        <v>1045</v>
      </c>
      <c r="AO253" s="940" t="s">
        <v>1045</v>
      </c>
      <c r="AP253" s="940" t="s">
        <v>1045</v>
      </c>
      <c r="AQ253" s="940" t="s">
        <v>1045</v>
      </c>
      <c r="AR253" s="940" t="s">
        <v>1045</v>
      </c>
      <c r="AS253" s="940" t="s">
        <v>1045</v>
      </c>
      <c r="AT253" s="940" t="s">
        <v>1045</v>
      </c>
      <c r="AU253" s="940" t="s">
        <v>1045</v>
      </c>
      <c r="AV253" s="940" t="s">
        <v>1045</v>
      </c>
      <c r="AW253" s="940" t="s">
        <v>1045</v>
      </c>
      <c r="AX253" s="940" t="s">
        <v>1045</v>
      </c>
      <c r="AY253" s="940" t="s">
        <v>1045</v>
      </c>
      <c r="AZ253" s="940" t="s">
        <v>1045</v>
      </c>
      <c r="BA253" s="940" t="s">
        <v>1045</v>
      </c>
      <c r="BB253" s="940" t="s">
        <v>1045</v>
      </c>
      <c r="BC253" s="940" t="s">
        <v>1045</v>
      </c>
      <c r="BD253" s="940" t="s">
        <v>1045</v>
      </c>
      <c r="BE253" s="940" t="s">
        <v>1045</v>
      </c>
      <c r="BF253" s="940" t="s">
        <v>1045</v>
      </c>
      <c r="BG253" s="940" t="s">
        <v>1045</v>
      </c>
      <c r="BH253" s="940" t="s">
        <v>1045</v>
      </c>
      <c r="BI253" s="940" t="s">
        <v>1045</v>
      </c>
      <c r="BJ253" s="940" t="s">
        <v>1045</v>
      </c>
      <c r="BK253" s="940" t="s">
        <v>1045</v>
      </c>
      <c r="BL253" s="940"/>
      <c r="BM253" s="940"/>
      <c r="BN253" s="940"/>
      <c r="BO253" s="940"/>
      <c r="BP253" s="940" t="s">
        <v>1045</v>
      </c>
      <c r="BQ253" s="940" t="s">
        <v>1045</v>
      </c>
      <c r="BR253" s="940" t="s">
        <v>1045</v>
      </c>
      <c r="BS253" s="940" t="s">
        <v>1045</v>
      </c>
      <c r="BT253" s="940" t="s">
        <v>276</v>
      </c>
      <c r="BU253" s="940">
        <v>0.5</v>
      </c>
      <c r="BV253" s="940">
        <v>0.5</v>
      </c>
      <c r="BW253" s="940">
        <v>0.5</v>
      </c>
      <c r="BX253" s="940">
        <v>0.93222014813409992</v>
      </c>
      <c r="BY253" s="940">
        <v>0.2880841134445169</v>
      </c>
      <c r="BZ253" s="940">
        <v>0.37986148108684081</v>
      </c>
      <c r="CA253" s="940">
        <v>0.26184834123222611</v>
      </c>
      <c r="CB253" s="940">
        <v>-1.9873417721518849E-2</v>
      </c>
      <c r="CC253" s="940">
        <v>-3.3907056798621604E-2</v>
      </c>
      <c r="CD253" s="940">
        <v>4.2461389961388818E-2</v>
      </c>
      <c r="CE253" s="940">
        <v>1.8201877934274302E-2</v>
      </c>
      <c r="CF253" s="940">
        <v>5.6238593383887592E-2</v>
      </c>
      <c r="CG253" s="940">
        <v>-1.1355174687900815E-2</v>
      </c>
      <c r="CH253" s="940">
        <v>0.40043330030834112</v>
      </c>
      <c r="CI253" s="940">
        <v>0.31796687062252138</v>
      </c>
      <c r="CJ253" s="940" t="s">
        <v>105</v>
      </c>
      <c r="CK253" s="940" t="s">
        <v>105</v>
      </c>
      <c r="CL253" s="940" t="s">
        <v>105</v>
      </c>
      <c r="CM253" s="940" t="s">
        <v>105</v>
      </c>
      <c r="CN253" s="940" t="s">
        <v>105</v>
      </c>
      <c r="CO253" s="940" t="s">
        <v>105</v>
      </c>
      <c r="CP253" s="940" t="s">
        <v>105</v>
      </c>
      <c r="CQ253" s="940" t="s">
        <v>105</v>
      </c>
      <c r="CR253" s="940" t="s">
        <v>105</v>
      </c>
      <c r="CS253" s="940" t="s">
        <v>105</v>
      </c>
      <c r="CT253" s="940" t="s">
        <v>105</v>
      </c>
      <c r="CU253" s="940" t="s">
        <v>105</v>
      </c>
      <c r="CV253" s="940" t="s">
        <v>105</v>
      </c>
      <c r="CW253" s="940" t="s">
        <v>105</v>
      </c>
      <c r="CX253" s="940" t="s">
        <v>105</v>
      </c>
      <c r="CY253" s="940" t="s">
        <v>105</v>
      </c>
      <c r="CZ253" s="940" t="s">
        <v>105</v>
      </c>
      <c r="DA253" s="940" t="s">
        <v>105</v>
      </c>
      <c r="DB253" s="940" t="s">
        <v>105</v>
      </c>
      <c r="DC253" s="940" t="s">
        <v>105</v>
      </c>
      <c r="DD253" s="940" t="s">
        <v>105</v>
      </c>
      <c r="DE253" s="940" t="s">
        <v>105</v>
      </c>
      <c r="DF253" s="940" t="s">
        <v>105</v>
      </c>
      <c r="DG253" s="940" t="s">
        <v>105</v>
      </c>
      <c r="DH253" s="940" t="s">
        <v>105</v>
      </c>
      <c r="DI253" s="940" t="s">
        <v>105</v>
      </c>
      <c r="DJ253" s="940" t="s">
        <v>105</v>
      </c>
      <c r="DK253" s="940" t="s">
        <v>105</v>
      </c>
      <c r="DL253" s="940" t="s">
        <v>105</v>
      </c>
      <c r="DM253" s="940" t="s">
        <v>105</v>
      </c>
      <c r="DN253" s="940" t="s">
        <v>105</v>
      </c>
      <c r="DO253" s="940" t="s">
        <v>105</v>
      </c>
    </row>
    <row r="254" spans="2:119" s="977" customFormat="1" outlineLevel="1">
      <c r="B254" s="1333"/>
      <c r="C254" s="1251"/>
      <c r="D254" s="939"/>
      <c r="E254" s="939"/>
      <c r="F254" s="940"/>
      <c r="G254" s="940"/>
      <c r="H254" s="940"/>
      <c r="I254" s="940"/>
      <c r="J254" s="940"/>
      <c r="K254" s="940"/>
      <c r="L254" s="940"/>
      <c r="M254" s="940"/>
      <c r="N254" s="940"/>
      <c r="O254" s="940"/>
      <c r="P254" s="940"/>
      <c r="Q254" s="940"/>
      <c r="R254" s="940"/>
      <c r="S254" s="940"/>
      <c r="T254" s="940"/>
      <c r="U254" s="1677"/>
      <c r="V254" s="1677"/>
      <c r="W254" s="1677"/>
      <c r="X254" s="1677"/>
      <c r="Y254" s="1677"/>
      <c r="Z254" s="1677"/>
      <c r="AA254" s="403"/>
      <c r="AB254" s="985"/>
      <c r="AC254" s="985"/>
      <c r="AD254" s="985"/>
      <c r="AE254" s="985"/>
      <c r="AF254" s="985"/>
      <c r="AG254" s="985"/>
      <c r="AH254" s="985"/>
      <c r="AI254" s="985"/>
      <c r="AJ254" s="940"/>
      <c r="AK254" s="940"/>
      <c r="AL254" s="940"/>
      <c r="AM254" s="940"/>
      <c r="AN254" s="940"/>
      <c r="AO254" s="940"/>
      <c r="AP254" s="940"/>
      <c r="AQ254" s="940"/>
      <c r="AR254" s="940"/>
      <c r="AS254" s="940"/>
      <c r="AT254" s="940"/>
      <c r="AU254" s="940"/>
      <c r="AV254" s="940"/>
      <c r="AW254" s="940"/>
      <c r="AX254" s="940"/>
      <c r="AY254" s="940"/>
      <c r="AZ254" s="940"/>
      <c r="BA254" s="940"/>
      <c r="BB254" s="940"/>
      <c r="BC254" s="940"/>
      <c r="BD254" s="940"/>
      <c r="BE254" s="940"/>
      <c r="BF254" s="940"/>
      <c r="BG254" s="940"/>
      <c r="BH254" s="940"/>
      <c r="BI254" s="940"/>
      <c r="BJ254" s="940"/>
      <c r="BK254" s="940"/>
      <c r="BL254" s="940"/>
      <c r="BM254" s="940"/>
      <c r="BN254" s="940"/>
      <c r="BO254" s="940"/>
      <c r="BP254" s="940"/>
      <c r="BQ254" s="940"/>
      <c r="BR254" s="940"/>
      <c r="BS254" s="940"/>
      <c r="BT254" s="975"/>
      <c r="BU254" s="975"/>
      <c r="BV254" s="975"/>
      <c r="BW254" s="975"/>
      <c r="BX254" s="975"/>
      <c r="BY254" s="975"/>
      <c r="BZ254" s="975"/>
      <c r="CA254" s="975"/>
      <c r="CB254" s="940"/>
      <c r="CC254" s="940"/>
      <c r="CD254" s="940"/>
      <c r="CE254" s="940"/>
      <c r="CF254" s="940"/>
      <c r="CG254" s="940"/>
      <c r="CH254" s="940"/>
      <c r="CI254" s="940"/>
      <c r="CJ254" s="940"/>
      <c r="CK254" s="940"/>
      <c r="CL254" s="940"/>
      <c r="CM254" s="940"/>
      <c r="CN254" s="940"/>
      <c r="CO254" s="940"/>
      <c r="CP254" s="940"/>
      <c r="CQ254" s="940"/>
      <c r="CR254" s="940"/>
      <c r="CS254" s="940"/>
      <c r="CT254" s="940"/>
      <c r="CU254" s="940"/>
      <c r="CV254" s="940"/>
      <c r="CW254" s="940"/>
      <c r="CX254" s="940"/>
      <c r="CY254" s="940"/>
      <c r="CZ254" s="940"/>
      <c r="DA254" s="940"/>
      <c r="DB254" s="940"/>
      <c r="DC254" s="940"/>
      <c r="DD254" s="940"/>
      <c r="DE254" s="940"/>
      <c r="DF254" s="940"/>
      <c r="DG254" s="940"/>
      <c r="DH254" s="940"/>
      <c r="DI254" s="940"/>
      <c r="DJ254" s="940"/>
      <c r="DK254" s="940"/>
      <c r="DL254" s="940"/>
      <c r="DM254" s="940"/>
      <c r="DN254" s="940"/>
      <c r="DO254" s="940"/>
    </row>
    <row r="255" spans="2:119" s="403" customFormat="1" outlineLevel="1">
      <c r="B255" s="1331"/>
      <c r="C255" s="1250" t="s">
        <v>501</v>
      </c>
      <c r="D255" s="1258"/>
      <c r="E255" s="1258"/>
      <c r="F255" s="954" t="s">
        <v>105</v>
      </c>
      <c r="G255" s="954" t="s">
        <v>105</v>
      </c>
      <c r="H255" s="954" t="s">
        <v>105</v>
      </c>
      <c r="I255" s="954" t="s">
        <v>105</v>
      </c>
      <c r="J255" s="954" t="s">
        <v>105</v>
      </c>
      <c r="K255" s="954" t="s">
        <v>105</v>
      </c>
      <c r="L255" s="954" t="s">
        <v>105</v>
      </c>
      <c r="M255" s="954" t="s">
        <v>105</v>
      </c>
      <c r="N255" s="954" t="s">
        <v>105</v>
      </c>
      <c r="O255" s="1117">
        <v>86.6</v>
      </c>
      <c r="P255" s="1117">
        <v>150.69999999999999</v>
      </c>
      <c r="Q255" s="1117">
        <v>221.73999999999998</v>
      </c>
      <c r="R255" s="1117">
        <v>306.39999999999998</v>
      </c>
      <c r="S255" s="1117">
        <v>649.29999999999995</v>
      </c>
      <c r="T255" s="1117"/>
      <c r="U255" s="1686"/>
      <c r="V255" s="1686"/>
      <c r="W255" s="1686"/>
      <c r="X255" s="1686"/>
      <c r="Y255" s="1686"/>
      <c r="Z255" s="1686"/>
      <c r="AA255" s="384"/>
      <c r="AB255" s="388"/>
      <c r="AC255" s="388"/>
      <c r="AD255" s="388"/>
      <c r="AE255" s="388"/>
      <c r="AF255" s="388"/>
      <c r="AG255" s="388"/>
      <c r="AH255" s="388"/>
      <c r="AI255" s="388"/>
      <c r="AJ255" s="389" t="s">
        <v>105</v>
      </c>
      <c r="AK255" s="389" t="s">
        <v>105</v>
      </c>
      <c r="AL255" s="389" t="s">
        <v>105</v>
      </c>
      <c r="AM255" s="389" t="s">
        <v>105</v>
      </c>
      <c r="AN255" s="389" t="s">
        <v>105</v>
      </c>
      <c r="AO255" s="389" t="s">
        <v>105</v>
      </c>
      <c r="AP255" s="389" t="s">
        <v>105</v>
      </c>
      <c r="AQ255" s="389" t="s">
        <v>105</v>
      </c>
      <c r="AR255" s="389" t="s">
        <v>105</v>
      </c>
      <c r="AS255" s="389" t="s">
        <v>105</v>
      </c>
      <c r="AT255" s="389" t="s">
        <v>105</v>
      </c>
      <c r="AU255" s="389" t="s">
        <v>105</v>
      </c>
      <c r="AV255" s="389" t="s">
        <v>105</v>
      </c>
      <c r="AW255" s="389" t="s">
        <v>105</v>
      </c>
      <c r="AX255" s="389" t="s">
        <v>105</v>
      </c>
      <c r="AY255" s="389" t="s">
        <v>105</v>
      </c>
      <c r="AZ255" s="389" t="s">
        <v>105</v>
      </c>
      <c r="BA255" s="389" t="s">
        <v>105</v>
      </c>
      <c r="BB255" s="389" t="s">
        <v>105</v>
      </c>
      <c r="BC255" s="389" t="s">
        <v>105</v>
      </c>
      <c r="BD255" s="389" t="s">
        <v>105</v>
      </c>
      <c r="BE255" s="389" t="s">
        <v>105</v>
      </c>
      <c r="BF255" s="389" t="s">
        <v>105</v>
      </c>
      <c r="BG255" s="389" t="s">
        <v>105</v>
      </c>
      <c r="BH255" s="389" t="s">
        <v>105</v>
      </c>
      <c r="BI255" s="389" t="s">
        <v>105</v>
      </c>
      <c r="BJ255" s="389" t="s">
        <v>105</v>
      </c>
      <c r="BK255" s="389" t="s">
        <v>105</v>
      </c>
      <c r="BL255" s="389" t="s">
        <v>105</v>
      </c>
      <c r="BM255" s="389" t="s">
        <v>105</v>
      </c>
      <c r="BN255" s="389" t="s">
        <v>105</v>
      </c>
      <c r="BO255" s="389" t="s">
        <v>105</v>
      </c>
      <c r="BP255" s="389" t="s">
        <v>105</v>
      </c>
      <c r="BQ255" s="389" t="s">
        <v>105</v>
      </c>
      <c r="BR255" s="389" t="s">
        <v>105</v>
      </c>
      <c r="BS255" s="389" t="s">
        <v>105</v>
      </c>
      <c r="BT255" s="389">
        <v>17.3</v>
      </c>
      <c r="BU255" s="389">
        <v>20.3</v>
      </c>
      <c r="BV255" s="389">
        <v>23.1</v>
      </c>
      <c r="BW255" s="389">
        <v>25.9</v>
      </c>
      <c r="BX255" s="389">
        <v>27.3</v>
      </c>
      <c r="BY255" s="389">
        <v>33.4</v>
      </c>
      <c r="BZ255" s="389">
        <v>41.7</v>
      </c>
      <c r="CA255" s="389">
        <v>48.3</v>
      </c>
      <c r="CB255" s="389">
        <v>52.54</v>
      </c>
      <c r="CC255" s="389">
        <v>52.8</v>
      </c>
      <c r="CD255" s="389">
        <v>54.3</v>
      </c>
      <c r="CE255" s="389">
        <v>62.1</v>
      </c>
      <c r="CF255" s="389">
        <v>62.4</v>
      </c>
      <c r="CG255" s="389">
        <v>70.2</v>
      </c>
      <c r="CH255" s="389">
        <v>81.2</v>
      </c>
      <c r="CI255" s="389">
        <v>92.6</v>
      </c>
      <c r="CJ255" s="389">
        <v>90.2</v>
      </c>
      <c r="CK255" s="389">
        <v>157.5</v>
      </c>
      <c r="CL255" s="389">
        <v>187.6</v>
      </c>
      <c r="CM255" s="389">
        <v>214</v>
      </c>
      <c r="CN255" s="389">
        <v>208.1</v>
      </c>
      <c r="CO255" s="389">
        <v>230.5</v>
      </c>
      <c r="CP255" s="389"/>
      <c r="CQ255" s="389"/>
      <c r="CR255" s="389"/>
      <c r="CS255" s="1117"/>
      <c r="CT255" s="1117"/>
      <c r="CU255" s="1117"/>
      <c r="CV255" s="1117"/>
      <c r="CW255" s="1117"/>
      <c r="CX255" s="1117"/>
      <c r="CY255" s="1117"/>
      <c r="CZ255" s="1117"/>
      <c r="DA255" s="1117"/>
      <c r="DB255" s="1117"/>
      <c r="DC255" s="1117"/>
      <c r="DD255" s="1117"/>
      <c r="DE255" s="1117"/>
      <c r="DF255" s="1117"/>
      <c r="DG255" s="1117"/>
      <c r="DH255" s="1117"/>
      <c r="DI255" s="1117"/>
      <c r="DJ255" s="1117"/>
      <c r="DK255" s="1117"/>
      <c r="DL255" s="1117"/>
      <c r="DM255" s="1117"/>
      <c r="DN255" s="1117"/>
      <c r="DO255" s="1117"/>
    </row>
    <row r="256" spans="2:119" s="977" customFormat="1" outlineLevel="1">
      <c r="B256" s="1333"/>
      <c r="C256" s="1252" t="s">
        <v>94</v>
      </c>
      <c r="D256" s="939"/>
      <c r="E256" s="939"/>
      <c r="F256" s="954" t="s">
        <v>105</v>
      </c>
      <c r="G256" s="954" t="s">
        <v>105</v>
      </c>
      <c r="H256" s="954" t="s">
        <v>105</v>
      </c>
      <c r="I256" s="954" t="s">
        <v>105</v>
      </c>
      <c r="J256" s="954" t="s">
        <v>105</v>
      </c>
      <c r="K256" s="954" t="s">
        <v>105</v>
      </c>
      <c r="L256" s="954" t="s">
        <v>105</v>
      </c>
      <c r="M256" s="954" t="s">
        <v>105</v>
      </c>
      <c r="N256" s="954" t="s">
        <v>105</v>
      </c>
      <c r="O256" s="954" t="s">
        <v>105</v>
      </c>
      <c r="P256" s="940">
        <v>0.74018475750577362</v>
      </c>
      <c r="Q256" s="940">
        <v>0.47140013271400139</v>
      </c>
      <c r="R256" s="940">
        <v>0.3817985027509696</v>
      </c>
      <c r="S256" s="940">
        <v>1.119125326370757</v>
      </c>
      <c r="T256" s="992"/>
      <c r="U256" s="1683"/>
      <c r="V256" s="1683"/>
      <c r="W256" s="1683"/>
      <c r="X256" s="1683"/>
      <c r="Y256" s="1683"/>
      <c r="Z256" s="1683"/>
      <c r="AA256" s="403"/>
      <c r="AB256" s="985"/>
      <c r="AC256" s="985"/>
      <c r="AD256" s="985"/>
      <c r="AE256" s="985"/>
      <c r="AF256" s="985"/>
      <c r="AG256" s="985"/>
      <c r="AH256" s="985"/>
      <c r="AI256" s="985"/>
      <c r="AJ256" s="954" t="s">
        <v>105</v>
      </c>
      <c r="AK256" s="954" t="s">
        <v>105</v>
      </c>
      <c r="AL256" s="954" t="s">
        <v>105</v>
      </c>
      <c r="AM256" s="954" t="s">
        <v>105</v>
      </c>
      <c r="AN256" s="954" t="s">
        <v>105</v>
      </c>
      <c r="AO256" s="954" t="s">
        <v>105</v>
      </c>
      <c r="AP256" s="954" t="s">
        <v>105</v>
      </c>
      <c r="AQ256" s="954" t="s">
        <v>105</v>
      </c>
      <c r="AR256" s="954" t="s">
        <v>105</v>
      </c>
      <c r="AS256" s="954" t="s">
        <v>105</v>
      </c>
      <c r="AT256" s="954" t="s">
        <v>105</v>
      </c>
      <c r="AU256" s="954" t="s">
        <v>105</v>
      </c>
      <c r="AV256" s="954" t="s">
        <v>105</v>
      </c>
      <c r="AW256" s="954" t="s">
        <v>105</v>
      </c>
      <c r="AX256" s="954" t="s">
        <v>105</v>
      </c>
      <c r="AY256" s="954" t="s">
        <v>105</v>
      </c>
      <c r="AZ256" s="954" t="s">
        <v>105</v>
      </c>
      <c r="BA256" s="954" t="s">
        <v>105</v>
      </c>
      <c r="BB256" s="954" t="s">
        <v>105</v>
      </c>
      <c r="BC256" s="954" t="s">
        <v>105</v>
      </c>
      <c r="BD256" s="954" t="s">
        <v>105</v>
      </c>
      <c r="BE256" s="954" t="s">
        <v>105</v>
      </c>
      <c r="BF256" s="954" t="s">
        <v>105</v>
      </c>
      <c r="BG256" s="954" t="s">
        <v>105</v>
      </c>
      <c r="BH256" s="954" t="s">
        <v>105</v>
      </c>
      <c r="BI256" s="954" t="s">
        <v>105</v>
      </c>
      <c r="BJ256" s="954" t="s">
        <v>105</v>
      </c>
      <c r="BK256" s="954" t="s">
        <v>105</v>
      </c>
      <c r="BL256" s="954" t="s">
        <v>105</v>
      </c>
      <c r="BM256" s="954" t="s">
        <v>105</v>
      </c>
      <c r="BN256" s="954" t="s">
        <v>105</v>
      </c>
      <c r="BO256" s="954" t="s">
        <v>105</v>
      </c>
      <c r="BP256" s="954" t="s">
        <v>105</v>
      </c>
      <c r="BQ256" s="954" t="s">
        <v>105</v>
      </c>
      <c r="BR256" s="954" t="s">
        <v>105</v>
      </c>
      <c r="BS256" s="954" t="s">
        <v>105</v>
      </c>
      <c r="BT256" s="940" t="s">
        <v>276</v>
      </c>
      <c r="BU256" s="940" t="s">
        <v>276</v>
      </c>
      <c r="BV256" s="940" t="s">
        <v>276</v>
      </c>
      <c r="BW256" s="940" t="s">
        <v>276</v>
      </c>
      <c r="BX256" s="940">
        <v>0.57803468208092479</v>
      </c>
      <c r="BY256" s="940">
        <v>0.64532019704433474</v>
      </c>
      <c r="BZ256" s="940">
        <v>0.80519480519480524</v>
      </c>
      <c r="CA256" s="940">
        <v>0.86486486486486491</v>
      </c>
      <c r="CB256" s="940">
        <v>0.92454212454212437</v>
      </c>
      <c r="CC256" s="940">
        <v>0.58083832335329344</v>
      </c>
      <c r="CD256" s="940">
        <v>0.30215827338129486</v>
      </c>
      <c r="CE256" s="940">
        <v>0.28571428571428581</v>
      </c>
      <c r="CF256" s="940">
        <v>0.18766653977921588</v>
      </c>
      <c r="CG256" s="940">
        <v>0.32954545454545459</v>
      </c>
      <c r="CH256" s="940">
        <v>0.49539594843462265</v>
      </c>
      <c r="CI256" s="940">
        <v>0.49114331723027371</v>
      </c>
      <c r="CJ256" s="940">
        <v>0.44551282051282048</v>
      </c>
      <c r="CK256" s="940">
        <v>1.2435897435897436</v>
      </c>
      <c r="CL256" s="940">
        <v>1.3103448275862069</v>
      </c>
      <c r="CM256" s="940">
        <v>1.3110151187904968</v>
      </c>
      <c r="CN256" s="940">
        <v>1.3070953436807096</v>
      </c>
      <c r="CO256" s="940">
        <v>0.4634920634920634</v>
      </c>
      <c r="CP256" s="992"/>
      <c r="CQ256" s="992"/>
      <c r="CR256" s="992"/>
      <c r="CS256" s="992"/>
      <c r="CT256" s="992"/>
      <c r="CU256" s="992"/>
      <c r="CV256" s="992"/>
      <c r="CW256" s="992"/>
      <c r="CX256" s="992"/>
      <c r="CY256" s="992"/>
      <c r="CZ256" s="992"/>
      <c r="DA256" s="992"/>
      <c r="DB256" s="992"/>
      <c r="DC256" s="992"/>
      <c r="DD256" s="992"/>
      <c r="DE256" s="992"/>
      <c r="DF256" s="992"/>
      <c r="DG256" s="992"/>
      <c r="DH256" s="992"/>
      <c r="DI256" s="992"/>
      <c r="DJ256" s="992"/>
      <c r="DK256" s="992"/>
      <c r="DL256" s="992"/>
      <c r="DM256" s="992"/>
      <c r="DN256" s="992"/>
      <c r="DO256" s="992"/>
    </row>
    <row r="257" spans="1:119" s="977" customFormat="1" outlineLevel="1">
      <c r="B257" s="1333"/>
      <c r="C257" s="1252"/>
      <c r="D257" s="939"/>
      <c r="E257" s="939"/>
      <c r="F257" s="940"/>
      <c r="G257" s="940"/>
      <c r="H257" s="940"/>
      <c r="I257" s="940"/>
      <c r="J257" s="940"/>
      <c r="K257" s="940"/>
      <c r="L257" s="940"/>
      <c r="M257" s="940"/>
      <c r="N257" s="992"/>
      <c r="O257" s="992"/>
      <c r="P257" s="992"/>
      <c r="Q257" s="992"/>
      <c r="R257" s="992"/>
      <c r="S257" s="992"/>
      <c r="T257" s="992"/>
      <c r="U257" s="1683"/>
      <c r="V257" s="1683"/>
      <c r="W257" s="1683"/>
      <c r="X257" s="1683"/>
      <c r="Y257" s="1683"/>
      <c r="Z257" s="1683"/>
      <c r="AA257" s="403"/>
      <c r="AB257" s="985"/>
      <c r="AC257" s="985"/>
      <c r="AD257" s="985"/>
      <c r="AE257" s="985"/>
      <c r="AF257" s="985"/>
      <c r="AG257" s="985"/>
      <c r="AH257" s="985"/>
      <c r="AI257" s="985"/>
      <c r="AJ257" s="954"/>
      <c r="AK257" s="954"/>
      <c r="AL257" s="954"/>
      <c r="AM257" s="954"/>
      <c r="AN257" s="954"/>
      <c r="AO257" s="954"/>
      <c r="AP257" s="954"/>
      <c r="AQ257" s="954"/>
      <c r="AR257" s="954"/>
      <c r="AS257" s="954"/>
      <c r="AT257" s="954"/>
      <c r="AU257" s="954"/>
      <c r="AV257" s="954"/>
      <c r="AW257" s="954"/>
      <c r="AX257" s="954"/>
      <c r="AY257" s="954"/>
      <c r="AZ257" s="954"/>
      <c r="BA257" s="954"/>
      <c r="BB257" s="954"/>
      <c r="BC257" s="954"/>
      <c r="BD257" s="954"/>
      <c r="BE257" s="954"/>
      <c r="BF257" s="954"/>
      <c r="BG257" s="954"/>
      <c r="BH257" s="954"/>
      <c r="BI257" s="954"/>
      <c r="BJ257" s="954"/>
      <c r="BK257" s="954"/>
      <c r="BL257" s="954"/>
      <c r="BM257" s="954"/>
      <c r="BN257" s="954"/>
      <c r="BO257" s="954"/>
      <c r="BP257" s="954"/>
      <c r="BQ257" s="954"/>
      <c r="BR257" s="954"/>
      <c r="BS257" s="940"/>
      <c r="BT257" s="940"/>
      <c r="BU257" s="940"/>
      <c r="BV257" s="940"/>
      <c r="BW257" s="940"/>
      <c r="BX257" s="940"/>
      <c r="BY257" s="940"/>
      <c r="BZ257" s="940"/>
      <c r="CA257" s="940"/>
      <c r="CB257" s="940"/>
      <c r="CC257" s="940"/>
      <c r="CD257" s="992"/>
      <c r="CE257" s="992"/>
      <c r="CF257" s="992"/>
      <c r="CG257" s="992"/>
      <c r="CH257" s="992"/>
      <c r="CI257" s="992"/>
      <c r="CJ257" s="992"/>
      <c r="CK257" s="992"/>
      <c r="CL257" s="992"/>
      <c r="CM257" s="992"/>
      <c r="CN257" s="992"/>
      <c r="CO257" s="992"/>
      <c r="CP257" s="992"/>
      <c r="CQ257" s="992"/>
      <c r="CR257" s="992"/>
      <c r="CS257" s="992"/>
      <c r="CT257" s="992"/>
      <c r="CU257" s="992"/>
      <c r="CV257" s="992"/>
      <c r="CW257" s="992"/>
      <c r="CX257" s="992"/>
      <c r="CY257" s="992"/>
      <c r="CZ257" s="992"/>
      <c r="DA257" s="992"/>
      <c r="DB257" s="992"/>
      <c r="DC257" s="992"/>
      <c r="DD257" s="992"/>
      <c r="DE257" s="992"/>
      <c r="DF257" s="992"/>
      <c r="DG257" s="992"/>
      <c r="DH257" s="992"/>
      <c r="DI257" s="992"/>
      <c r="DJ257" s="992"/>
      <c r="DK257" s="992"/>
      <c r="DL257" s="992"/>
      <c r="DM257" s="992"/>
      <c r="DN257" s="992"/>
      <c r="DO257" s="992"/>
    </row>
    <row r="258" spans="1:119" s="403" customFormat="1" outlineLevel="1">
      <c r="B258" s="1331"/>
      <c r="C258" s="1192" t="s">
        <v>497</v>
      </c>
      <c r="D258" s="445"/>
      <c r="E258" s="445"/>
      <c r="F258" s="954" t="s">
        <v>105</v>
      </c>
      <c r="G258" s="954" t="s">
        <v>105</v>
      </c>
      <c r="H258" s="954" t="s">
        <v>105</v>
      </c>
      <c r="I258" s="954" t="s">
        <v>105</v>
      </c>
      <c r="J258" s="954" t="s">
        <v>105</v>
      </c>
      <c r="K258" s="954" t="s">
        <v>105</v>
      </c>
      <c r="L258" s="954" t="s">
        <v>105</v>
      </c>
      <c r="M258" s="954" t="s">
        <v>105</v>
      </c>
      <c r="N258" s="954" t="s">
        <v>105</v>
      </c>
      <c r="O258" s="446">
        <v>7.0884839359570888</v>
      </c>
      <c r="P258" s="446">
        <v>5.7982747179827472</v>
      </c>
      <c r="Q258" s="446">
        <v>3.9424506178407173</v>
      </c>
      <c r="R258" s="446">
        <v>3.3919542466679995</v>
      </c>
      <c r="S258" s="1117" t="s">
        <v>105</v>
      </c>
      <c r="T258" s="446"/>
      <c r="U258" s="1680"/>
      <c r="V258" s="1680"/>
      <c r="W258" s="1680"/>
      <c r="X258" s="1680"/>
      <c r="Y258" s="1680"/>
      <c r="Z258" s="1680"/>
      <c r="AA258" s="1265"/>
      <c r="AB258" s="446"/>
      <c r="AC258" s="446"/>
      <c r="AD258" s="446"/>
      <c r="AE258" s="446"/>
      <c r="AF258" s="446"/>
      <c r="AG258" s="446"/>
      <c r="AH258" s="446"/>
      <c r="AI258" s="446"/>
      <c r="AJ258" s="446" t="s">
        <v>105</v>
      </c>
      <c r="AK258" s="446" t="s">
        <v>105</v>
      </c>
      <c r="AL258" s="446" t="s">
        <v>105</v>
      </c>
      <c r="AM258" s="446" t="s">
        <v>105</v>
      </c>
      <c r="AN258" s="446" t="s">
        <v>105</v>
      </c>
      <c r="AO258" s="446" t="s">
        <v>105</v>
      </c>
      <c r="AP258" s="446" t="s">
        <v>105</v>
      </c>
      <c r="AQ258" s="446" t="s">
        <v>105</v>
      </c>
      <c r="AR258" s="446" t="s">
        <v>105</v>
      </c>
      <c r="AS258" s="446" t="s">
        <v>105</v>
      </c>
      <c r="AT258" s="446" t="s">
        <v>105</v>
      </c>
      <c r="AU258" s="446" t="s">
        <v>105</v>
      </c>
      <c r="AV258" s="446" t="s">
        <v>105</v>
      </c>
      <c r="AW258" s="446" t="s">
        <v>105</v>
      </c>
      <c r="AX258" s="446" t="s">
        <v>105</v>
      </c>
      <c r="AY258" s="446" t="s">
        <v>105</v>
      </c>
      <c r="AZ258" s="446" t="s">
        <v>105</v>
      </c>
      <c r="BA258" s="446" t="s">
        <v>105</v>
      </c>
      <c r="BB258" s="446" t="s">
        <v>105</v>
      </c>
      <c r="BC258" s="446" t="s">
        <v>105</v>
      </c>
      <c r="BD258" s="446" t="s">
        <v>105</v>
      </c>
      <c r="BE258" s="446" t="s">
        <v>105</v>
      </c>
      <c r="BF258" s="446" t="s">
        <v>105</v>
      </c>
      <c r="BG258" s="446" t="s">
        <v>105</v>
      </c>
      <c r="BH258" s="446" t="s">
        <v>105</v>
      </c>
      <c r="BI258" s="446" t="s">
        <v>105</v>
      </c>
      <c r="BJ258" s="446" t="s">
        <v>105</v>
      </c>
      <c r="BK258" s="446" t="s">
        <v>105</v>
      </c>
      <c r="BL258" s="446" t="s">
        <v>105</v>
      </c>
      <c r="BM258" s="446" t="s">
        <v>105</v>
      </c>
      <c r="BN258" s="446" t="s">
        <v>105</v>
      </c>
      <c r="BO258" s="446" t="s">
        <v>105</v>
      </c>
      <c r="BP258" s="446" t="s">
        <v>105</v>
      </c>
      <c r="BQ258" s="446" t="s">
        <v>105</v>
      </c>
      <c r="BR258" s="446" t="s">
        <v>105</v>
      </c>
      <c r="BS258" s="446" t="s">
        <v>105</v>
      </c>
      <c r="BT258" s="446">
        <v>6.6173242112071575</v>
      </c>
      <c r="BU258" s="446">
        <v>8.8878325123152706</v>
      </c>
      <c r="BV258" s="446">
        <v>6.5004329004328936</v>
      </c>
      <c r="BW258" s="446">
        <v>6.5173745173745248</v>
      </c>
      <c r="BX258" s="446">
        <v>8.102564102564104</v>
      </c>
      <c r="BY258" s="446">
        <v>6.9580838323353325</v>
      </c>
      <c r="BZ258" s="446">
        <v>4.9688249400479565</v>
      </c>
      <c r="CA258" s="446">
        <v>4.4099378881987583</v>
      </c>
      <c r="CB258" s="446">
        <v>4.1264560334982887</v>
      </c>
      <c r="CC258" s="446">
        <v>4.2522727272727359</v>
      </c>
      <c r="CD258" s="446">
        <v>3.9778637200736577</v>
      </c>
      <c r="CE258" s="446">
        <v>3.4923832528180418</v>
      </c>
      <c r="CF258" s="446">
        <v>3.669819743589751</v>
      </c>
      <c r="CG258" s="446">
        <v>3.1619734498443437</v>
      </c>
      <c r="CH258" s="446">
        <v>3.7252560591133066</v>
      </c>
      <c r="CI258" s="446">
        <v>3.0867894276458001</v>
      </c>
      <c r="CJ258" s="446" t="s">
        <v>105</v>
      </c>
      <c r="CK258" s="446" t="s">
        <v>105</v>
      </c>
      <c r="CL258" s="446" t="s">
        <v>105</v>
      </c>
      <c r="CM258" s="446" t="s">
        <v>105</v>
      </c>
      <c r="CN258" s="446" t="s">
        <v>105</v>
      </c>
      <c r="CO258" s="446" t="s">
        <v>105</v>
      </c>
      <c r="CP258" s="446"/>
      <c r="CQ258" s="446"/>
      <c r="CR258" s="446"/>
      <c r="CS258" s="446"/>
      <c r="CT258" s="446"/>
      <c r="CU258" s="446"/>
      <c r="CV258" s="446"/>
      <c r="CW258" s="446"/>
      <c r="CX258" s="446"/>
      <c r="CY258" s="446"/>
      <c r="CZ258" s="446"/>
      <c r="DA258" s="446"/>
      <c r="DB258" s="446"/>
      <c r="DC258" s="446"/>
      <c r="DD258" s="446"/>
      <c r="DE258" s="446"/>
      <c r="DF258" s="446"/>
      <c r="DG258" s="446"/>
      <c r="DH258" s="446"/>
      <c r="DI258" s="446"/>
      <c r="DJ258" s="446"/>
      <c r="DK258" s="446"/>
      <c r="DL258" s="446"/>
      <c r="DM258" s="446"/>
      <c r="DN258" s="446"/>
      <c r="DO258" s="446"/>
    </row>
    <row r="259" spans="1:119" s="977" customFormat="1" outlineLevel="1">
      <c r="B259" s="1333"/>
      <c r="C259" s="1252" t="s">
        <v>94</v>
      </c>
      <c r="D259" s="939"/>
      <c r="E259" s="939"/>
      <c r="F259" s="954" t="s">
        <v>105</v>
      </c>
      <c r="G259" s="954" t="s">
        <v>105</v>
      </c>
      <c r="H259" s="954" t="s">
        <v>105</v>
      </c>
      <c r="I259" s="954" t="s">
        <v>105</v>
      </c>
      <c r="J259" s="954" t="s">
        <v>105</v>
      </c>
      <c r="K259" s="954" t="s">
        <v>105</v>
      </c>
      <c r="L259" s="954" t="s">
        <v>105</v>
      </c>
      <c r="M259" s="954" t="s">
        <v>105</v>
      </c>
      <c r="N259" s="954" t="s">
        <v>105</v>
      </c>
      <c r="O259" s="954" t="s">
        <v>105</v>
      </c>
      <c r="P259" s="940">
        <v>-0.18201483273872121</v>
      </c>
      <c r="Q259" s="940">
        <v>-0.32006487971092235</v>
      </c>
      <c r="R259" s="940">
        <v>-0.13963304161162204</v>
      </c>
      <c r="S259" s="1117" t="s">
        <v>105</v>
      </c>
      <c r="T259" s="992"/>
      <c r="U259" s="1683"/>
      <c r="V259" s="1683"/>
      <c r="W259" s="1683"/>
      <c r="X259" s="1683"/>
      <c r="Y259" s="1683"/>
      <c r="Z259" s="1683"/>
      <c r="AA259" s="403"/>
      <c r="AB259" s="985"/>
      <c r="AC259" s="985"/>
      <c r="AD259" s="985"/>
      <c r="AE259" s="985"/>
      <c r="AF259" s="985"/>
      <c r="AG259" s="985"/>
      <c r="AH259" s="985"/>
      <c r="AI259" s="985"/>
      <c r="AJ259" s="940"/>
      <c r="AK259" s="940"/>
      <c r="AL259" s="940"/>
      <c r="AM259" s="940"/>
      <c r="AN259" s="940"/>
      <c r="AO259" s="940"/>
      <c r="AP259" s="940"/>
      <c r="AQ259" s="940"/>
      <c r="AR259" s="940"/>
      <c r="AS259" s="940"/>
      <c r="AT259" s="940"/>
      <c r="AU259" s="940"/>
      <c r="AV259" s="940"/>
      <c r="AW259" s="940"/>
      <c r="AX259" s="940"/>
      <c r="AY259" s="940"/>
      <c r="AZ259" s="940"/>
      <c r="BA259" s="940"/>
      <c r="BB259" s="940"/>
      <c r="BC259" s="940"/>
      <c r="BD259" s="940"/>
      <c r="BE259" s="940"/>
      <c r="BF259" s="940"/>
      <c r="BG259" s="940"/>
      <c r="BH259" s="940"/>
      <c r="BI259" s="940"/>
      <c r="BJ259" s="940"/>
      <c r="BK259" s="940"/>
      <c r="BL259" s="940"/>
      <c r="BM259" s="940"/>
      <c r="BN259" s="940"/>
      <c r="BO259" s="940"/>
      <c r="BP259" s="940"/>
      <c r="BQ259" s="940"/>
      <c r="BR259" s="940"/>
      <c r="BS259" s="940"/>
      <c r="BT259" s="940" t="s">
        <v>276</v>
      </c>
      <c r="BU259" s="940" t="s">
        <v>276</v>
      </c>
      <c r="BV259" s="940" t="s">
        <v>276</v>
      </c>
      <c r="BW259" s="940" t="s">
        <v>276</v>
      </c>
      <c r="BX259" s="940">
        <v>0.22444720009963115</v>
      </c>
      <c r="BY259" s="940">
        <v>-0.21712252985258396</v>
      </c>
      <c r="BZ259" s="940">
        <v>-0.2356163018439803</v>
      </c>
      <c r="CA259" s="940">
        <v>-0.32335668658561778</v>
      </c>
      <c r="CB259" s="940">
        <v>-0.4907221983973632</v>
      </c>
      <c r="CC259" s="940">
        <v>-0.38887302456579464</v>
      </c>
      <c r="CD259" s="940">
        <v>-0.19943572815119837</v>
      </c>
      <c r="CE259" s="940">
        <v>-0.20806520605112022</v>
      </c>
      <c r="CF259" s="940">
        <v>-0.11066064589119462</v>
      </c>
      <c r="CG259" s="940">
        <v>-0.25640389207295111</v>
      </c>
      <c r="CH259" s="940">
        <v>-6.3503347207599536E-2</v>
      </c>
      <c r="CI259" s="940">
        <v>-0.11613668827582535</v>
      </c>
      <c r="CJ259" s="940" t="s">
        <v>105</v>
      </c>
      <c r="CK259" s="940" t="s">
        <v>105</v>
      </c>
      <c r="CL259" s="940" t="s">
        <v>105</v>
      </c>
      <c r="CM259" s="940" t="s">
        <v>105</v>
      </c>
      <c r="CN259" s="940" t="s">
        <v>105</v>
      </c>
      <c r="CO259" s="940" t="s">
        <v>105</v>
      </c>
      <c r="CP259" s="992"/>
      <c r="CQ259" s="992"/>
      <c r="CR259" s="992"/>
      <c r="CS259" s="992"/>
      <c r="CT259" s="992"/>
      <c r="CU259" s="992"/>
      <c r="CV259" s="992"/>
      <c r="CW259" s="992"/>
      <c r="CX259" s="992"/>
      <c r="CY259" s="992"/>
      <c r="CZ259" s="992"/>
      <c r="DA259" s="992"/>
      <c r="DB259" s="992"/>
      <c r="DC259" s="992"/>
      <c r="DD259" s="992"/>
      <c r="DE259" s="992"/>
      <c r="DF259" s="992"/>
      <c r="DG259" s="992"/>
      <c r="DH259" s="992"/>
      <c r="DI259" s="992"/>
      <c r="DJ259" s="992"/>
      <c r="DK259" s="992"/>
      <c r="DL259" s="992"/>
      <c r="DM259" s="992"/>
      <c r="DN259" s="992"/>
      <c r="DO259" s="992"/>
    </row>
    <row r="260" spans="1:119" s="977" customFormat="1" outlineLevel="1">
      <c r="B260" s="1333"/>
      <c r="C260" s="1276"/>
      <c r="D260" s="939"/>
      <c r="E260" s="939"/>
      <c r="F260" s="940"/>
      <c r="G260" s="940"/>
      <c r="H260" s="940"/>
      <c r="I260" s="940"/>
      <c r="J260" s="940"/>
      <c r="K260" s="940"/>
      <c r="L260" s="940"/>
      <c r="M260" s="940"/>
      <c r="N260" s="992"/>
      <c r="O260" s="992"/>
      <c r="P260" s="992"/>
      <c r="Q260" s="992"/>
      <c r="R260" s="992"/>
      <c r="S260" s="992"/>
      <c r="T260" s="992"/>
      <c r="U260" s="1683"/>
      <c r="V260" s="1683"/>
      <c r="W260" s="1683"/>
      <c r="X260" s="1683"/>
      <c r="Y260" s="1683"/>
      <c r="Z260" s="1683"/>
      <c r="AA260" s="403"/>
      <c r="AB260" s="985"/>
      <c r="AC260" s="985"/>
      <c r="AD260" s="985"/>
      <c r="AE260" s="985"/>
      <c r="AF260" s="985"/>
      <c r="AG260" s="985"/>
      <c r="AH260" s="985"/>
      <c r="AI260" s="985"/>
      <c r="AJ260" s="940"/>
      <c r="AK260" s="940"/>
      <c r="AL260" s="940"/>
      <c r="AM260" s="940"/>
      <c r="AN260" s="940"/>
      <c r="AO260" s="940"/>
      <c r="AP260" s="940"/>
      <c r="AQ260" s="940"/>
      <c r="AR260" s="940"/>
      <c r="AS260" s="940"/>
      <c r="AT260" s="940"/>
      <c r="AU260" s="940"/>
      <c r="AV260" s="940"/>
      <c r="AW260" s="940"/>
      <c r="AX260" s="940"/>
      <c r="AY260" s="940"/>
      <c r="AZ260" s="940"/>
      <c r="BA260" s="940"/>
      <c r="BB260" s="940"/>
      <c r="BC260" s="940"/>
      <c r="BD260" s="940"/>
      <c r="BE260" s="940"/>
      <c r="BF260" s="940"/>
      <c r="BG260" s="940"/>
      <c r="BH260" s="940"/>
      <c r="BI260" s="940"/>
      <c r="BJ260" s="940"/>
      <c r="BK260" s="940"/>
      <c r="BL260" s="940"/>
      <c r="BM260" s="940"/>
      <c r="BN260" s="940"/>
      <c r="BO260" s="940"/>
      <c r="BP260" s="940"/>
      <c r="BQ260" s="940"/>
      <c r="BR260" s="940"/>
      <c r="BS260" s="940"/>
      <c r="BT260" s="940"/>
      <c r="BU260" s="940"/>
      <c r="BV260" s="940"/>
      <c r="BW260" s="940"/>
      <c r="BX260" s="940"/>
      <c r="BY260" s="940"/>
      <c r="BZ260" s="940"/>
      <c r="CA260" s="940"/>
      <c r="CB260" s="940"/>
      <c r="CC260" s="940"/>
      <c r="CD260" s="992"/>
      <c r="CE260" s="992"/>
      <c r="CF260" s="992"/>
      <c r="CG260" s="992"/>
      <c r="CH260" s="992"/>
      <c r="CI260" s="992"/>
      <c r="CJ260" s="992"/>
      <c r="CK260" s="992"/>
      <c r="CL260" s="992"/>
      <c r="CM260" s="992"/>
      <c r="CN260" s="992"/>
      <c r="CO260" s="992"/>
      <c r="CP260" s="992"/>
      <c r="CQ260" s="992"/>
      <c r="CR260" s="992"/>
      <c r="CS260" s="992"/>
      <c r="CT260" s="992"/>
      <c r="CU260" s="992"/>
      <c r="CV260" s="992"/>
      <c r="CW260" s="992"/>
      <c r="CX260" s="992"/>
      <c r="CY260" s="992"/>
      <c r="CZ260" s="992"/>
      <c r="DA260" s="992"/>
      <c r="DB260" s="992"/>
      <c r="DC260" s="992"/>
      <c r="DD260" s="992"/>
      <c r="DE260" s="992"/>
      <c r="DF260" s="992"/>
      <c r="DG260" s="992"/>
      <c r="DH260" s="992"/>
      <c r="DI260" s="992"/>
      <c r="DJ260" s="992"/>
      <c r="DK260" s="992"/>
      <c r="DL260" s="992"/>
      <c r="DM260" s="992"/>
      <c r="DN260" s="992"/>
      <c r="DO260" s="992"/>
    </row>
    <row r="261" spans="1:119" s="970" customFormat="1" outlineLevel="1">
      <c r="B261" s="1332"/>
      <c r="C261" s="1249" t="s">
        <v>487</v>
      </c>
      <c r="D261" s="1242"/>
      <c r="E261" s="1242"/>
      <c r="F261" s="954" t="s">
        <v>105</v>
      </c>
      <c r="G261" s="954" t="s">
        <v>105</v>
      </c>
      <c r="H261" s="954" t="s">
        <v>105</v>
      </c>
      <c r="I261" s="954" t="s">
        <v>105</v>
      </c>
      <c r="J261" s="954" t="s">
        <v>105</v>
      </c>
      <c r="K261" s="954" t="s">
        <v>105</v>
      </c>
      <c r="L261" s="954" t="s">
        <v>105</v>
      </c>
      <c r="M261" s="954" t="s">
        <v>105</v>
      </c>
      <c r="N261" s="954" t="s">
        <v>105</v>
      </c>
      <c r="O261" s="1218">
        <v>0</v>
      </c>
      <c r="P261" s="1218">
        <v>79.720000000000056</v>
      </c>
      <c r="Q261" s="1218">
        <v>119.13747778805308</v>
      </c>
      <c r="R261" s="1218">
        <v>125.90060000000015</v>
      </c>
      <c r="S261" s="1117" t="s">
        <v>105</v>
      </c>
      <c r="T261" s="1218"/>
      <c r="U261" s="1676"/>
      <c r="V261" s="1676"/>
      <c r="W261" s="1676"/>
      <c r="X261" s="1676"/>
      <c r="Y261" s="1676"/>
      <c r="Z261" s="1676"/>
      <c r="AA261" s="1301"/>
      <c r="AB261" s="1302"/>
      <c r="AC261" s="1302"/>
      <c r="AD261" s="1302"/>
      <c r="AE261" s="1302"/>
      <c r="AF261" s="1302"/>
      <c r="AG261" s="1302"/>
      <c r="AH261" s="1302"/>
      <c r="AI261" s="1302"/>
      <c r="AJ261" s="1303"/>
      <c r="AK261" s="1303"/>
      <c r="AL261" s="1303"/>
      <c r="AM261" s="1303"/>
      <c r="AN261" s="1303"/>
      <c r="AO261" s="1303"/>
      <c r="AP261" s="1303"/>
      <c r="AQ261" s="1303"/>
      <c r="AR261" s="1303"/>
      <c r="AS261" s="1303"/>
      <c r="AT261" s="1303"/>
      <c r="AU261" s="1303"/>
      <c r="AV261" s="1303"/>
      <c r="AW261" s="1303"/>
      <c r="AX261" s="1303"/>
      <c r="AY261" s="1303"/>
      <c r="AZ261" s="1303"/>
      <c r="BA261" s="1303"/>
      <c r="BB261" s="1303"/>
      <c r="BC261" s="1303"/>
      <c r="BD261" s="1303"/>
      <c r="BE261" s="1303"/>
      <c r="BF261" s="1303"/>
      <c r="BG261" s="1303"/>
      <c r="BH261" s="1303"/>
      <c r="BI261" s="1303"/>
      <c r="BJ261" s="1303"/>
      <c r="BK261" s="1303"/>
      <c r="BL261" s="397"/>
      <c r="BM261" s="397"/>
      <c r="BN261" s="397"/>
      <c r="BO261" s="397"/>
      <c r="BP261" s="397" t="s">
        <v>105</v>
      </c>
      <c r="BQ261" s="397" t="s">
        <v>105</v>
      </c>
      <c r="BR261" s="397" t="s">
        <v>105</v>
      </c>
      <c r="BS261" s="397" t="s">
        <v>105</v>
      </c>
      <c r="BT261" s="397" t="s">
        <v>105</v>
      </c>
      <c r="BU261" s="397" t="s">
        <v>105</v>
      </c>
      <c r="BV261" s="397" t="s">
        <v>105</v>
      </c>
      <c r="BW261" s="397" t="s">
        <v>105</v>
      </c>
      <c r="BX261" s="389">
        <v>23.700000000000045</v>
      </c>
      <c r="BY261" s="389">
        <v>15.900000000000006</v>
      </c>
      <c r="BZ261" s="389">
        <v>19.699999999999989</v>
      </c>
      <c r="CA261" s="389">
        <v>20.420000000000016</v>
      </c>
      <c r="CB261" s="250">
        <v>24.296062613297938</v>
      </c>
      <c r="CC261" s="250">
        <v>28.797101145939763</v>
      </c>
      <c r="CD261" s="250">
        <v>31.202387742454754</v>
      </c>
      <c r="CE261" s="250">
        <v>34.841926286360632</v>
      </c>
      <c r="CF261" s="250">
        <v>36.789000000000037</v>
      </c>
      <c r="CG261" s="250">
        <v>27.874000000000049</v>
      </c>
      <c r="CH261" s="250">
        <v>34.852000000000039</v>
      </c>
      <c r="CI261" s="250">
        <v>26.385600000000025</v>
      </c>
      <c r="CJ261" s="250" t="s">
        <v>105</v>
      </c>
      <c r="CK261" s="250" t="s">
        <v>105</v>
      </c>
      <c r="CL261" s="250" t="s">
        <v>105</v>
      </c>
      <c r="CM261" s="250" t="s">
        <v>105</v>
      </c>
      <c r="CN261" s="250" t="s">
        <v>105</v>
      </c>
      <c r="CO261" s="250" t="s">
        <v>105</v>
      </c>
      <c r="CP261" s="1304"/>
      <c r="CQ261" s="1304"/>
      <c r="CR261" s="1304"/>
      <c r="CS261" s="1280"/>
      <c r="CT261" s="1280"/>
      <c r="CU261" s="1280"/>
      <c r="CV261" s="1280"/>
      <c r="CW261" s="1280"/>
      <c r="CX261" s="1280"/>
      <c r="CY261" s="1280"/>
      <c r="CZ261" s="1280"/>
      <c r="DA261" s="1280"/>
      <c r="DB261" s="1280"/>
      <c r="DC261" s="1280"/>
      <c r="DD261" s="1280"/>
      <c r="DE261" s="1280"/>
      <c r="DF261" s="1280"/>
      <c r="DG261" s="1280"/>
      <c r="DH261" s="1280"/>
      <c r="DI261" s="1280"/>
      <c r="DJ261" s="1280"/>
      <c r="DK261" s="1280"/>
      <c r="DL261" s="1280"/>
      <c r="DM261" s="1280"/>
      <c r="DN261" s="1280"/>
      <c r="DO261" s="1280"/>
    </row>
    <row r="262" spans="1:119" s="977" customFormat="1" outlineLevel="1">
      <c r="B262" s="1333"/>
      <c r="C262" s="1252" t="s">
        <v>94</v>
      </c>
      <c r="D262" s="939"/>
      <c r="E262" s="939"/>
      <c r="F262" s="954" t="s">
        <v>105</v>
      </c>
      <c r="G262" s="954" t="s">
        <v>105</v>
      </c>
      <c r="H262" s="954" t="s">
        <v>105</v>
      </c>
      <c r="I262" s="954" t="s">
        <v>105</v>
      </c>
      <c r="J262" s="954" t="s">
        <v>105</v>
      </c>
      <c r="K262" s="954" t="s">
        <v>105</v>
      </c>
      <c r="L262" s="954" t="s">
        <v>105</v>
      </c>
      <c r="M262" s="954" t="s">
        <v>105</v>
      </c>
      <c r="N262" s="954" t="s">
        <v>105</v>
      </c>
      <c r="O262" s="954" t="s">
        <v>105</v>
      </c>
      <c r="P262" s="940" t="s">
        <v>276</v>
      </c>
      <c r="Q262" s="940">
        <v>0.49444904400467871</v>
      </c>
      <c r="R262" s="940">
        <v>5.6767377801792529E-2</v>
      </c>
      <c r="S262" s="1117" t="s">
        <v>105</v>
      </c>
      <c r="T262" s="940"/>
      <c r="U262" s="1677"/>
      <c r="V262" s="1677"/>
      <c r="W262" s="1677"/>
      <c r="X262" s="1677"/>
      <c r="Y262" s="1677"/>
      <c r="Z262" s="1677"/>
      <c r="AA262" s="403"/>
      <c r="AB262" s="985"/>
      <c r="AC262" s="985"/>
      <c r="AD262" s="985"/>
      <c r="AE262" s="985"/>
      <c r="AF262" s="985"/>
      <c r="AG262" s="985"/>
      <c r="AH262" s="985"/>
      <c r="AI262" s="985"/>
      <c r="AJ262" s="940" t="s">
        <v>1045</v>
      </c>
      <c r="AK262" s="940" t="s">
        <v>1045</v>
      </c>
      <c r="AL262" s="940" t="s">
        <v>1045</v>
      </c>
      <c r="AM262" s="940" t="s">
        <v>1045</v>
      </c>
      <c r="AN262" s="940" t="s">
        <v>1045</v>
      </c>
      <c r="AO262" s="940" t="s">
        <v>1045</v>
      </c>
      <c r="AP262" s="940" t="s">
        <v>1045</v>
      </c>
      <c r="AQ262" s="940" t="s">
        <v>1045</v>
      </c>
      <c r="AR262" s="940" t="s">
        <v>1045</v>
      </c>
      <c r="AS262" s="940" t="s">
        <v>1045</v>
      </c>
      <c r="AT262" s="940" t="s">
        <v>1045</v>
      </c>
      <c r="AU262" s="940" t="s">
        <v>1045</v>
      </c>
      <c r="AV262" s="940" t="s">
        <v>1045</v>
      </c>
      <c r="AW262" s="940" t="s">
        <v>1045</v>
      </c>
      <c r="AX262" s="940" t="s">
        <v>1045</v>
      </c>
      <c r="AY262" s="940" t="s">
        <v>1045</v>
      </c>
      <c r="AZ262" s="940" t="s">
        <v>1045</v>
      </c>
      <c r="BA262" s="940" t="s">
        <v>1045</v>
      </c>
      <c r="BB262" s="940" t="s">
        <v>1045</v>
      </c>
      <c r="BC262" s="940" t="s">
        <v>1045</v>
      </c>
      <c r="BD262" s="940" t="s">
        <v>1045</v>
      </c>
      <c r="BE262" s="940" t="s">
        <v>1045</v>
      </c>
      <c r="BF262" s="940" t="s">
        <v>1045</v>
      </c>
      <c r="BG262" s="940" t="s">
        <v>1045</v>
      </c>
      <c r="BH262" s="940" t="s">
        <v>1045</v>
      </c>
      <c r="BI262" s="940" t="s">
        <v>1045</v>
      </c>
      <c r="BJ262" s="940" t="s">
        <v>1045</v>
      </c>
      <c r="BK262" s="940" t="s">
        <v>1045</v>
      </c>
      <c r="BL262" s="954"/>
      <c r="BM262" s="954"/>
      <c r="BN262" s="954"/>
      <c r="BO262" s="954"/>
      <c r="BP262" s="954" t="s">
        <v>105</v>
      </c>
      <c r="BQ262" s="954" t="s">
        <v>105</v>
      </c>
      <c r="BR262" s="954" t="s">
        <v>105</v>
      </c>
      <c r="BS262" s="954" t="s">
        <v>105</v>
      </c>
      <c r="BT262" s="954" t="s">
        <v>105</v>
      </c>
      <c r="BU262" s="954" t="s">
        <v>105</v>
      </c>
      <c r="BV262" s="954" t="s">
        <v>105</v>
      </c>
      <c r="BW262" s="954" t="s">
        <v>105</v>
      </c>
      <c r="BX262" s="940" t="s">
        <v>276</v>
      </c>
      <c r="BY262" s="940" t="s">
        <v>276</v>
      </c>
      <c r="BZ262" s="940" t="s">
        <v>276</v>
      </c>
      <c r="CA262" s="940" t="s">
        <v>276</v>
      </c>
      <c r="CB262" s="940">
        <v>2.515032123619787E-2</v>
      </c>
      <c r="CC262" s="940">
        <v>0.81113843685155684</v>
      </c>
      <c r="CD262" s="940">
        <v>0.58387755037841482</v>
      </c>
      <c r="CE262" s="940">
        <v>0.70626475447407477</v>
      </c>
      <c r="CF262" s="940">
        <v>0.51419596605189644</v>
      </c>
      <c r="CG262" s="940">
        <v>-3.2055349643061781E-2</v>
      </c>
      <c r="CH262" s="940">
        <v>0.11696580042749516</v>
      </c>
      <c r="CI262" s="940">
        <v>-0.24270547549120314</v>
      </c>
      <c r="CJ262" s="940" t="s">
        <v>105</v>
      </c>
      <c r="CK262" s="940" t="s">
        <v>105</v>
      </c>
      <c r="CL262" s="940" t="s">
        <v>105</v>
      </c>
      <c r="CM262" s="940" t="s">
        <v>105</v>
      </c>
      <c r="CN262" s="940" t="s">
        <v>105</v>
      </c>
      <c r="CO262" s="940" t="s">
        <v>105</v>
      </c>
      <c r="CP262" s="940"/>
      <c r="CQ262" s="940"/>
      <c r="CR262" s="940"/>
      <c r="CS262" s="940"/>
      <c r="CT262" s="940"/>
      <c r="CU262" s="940"/>
      <c r="CV262" s="940"/>
      <c r="CW262" s="940"/>
      <c r="CX262" s="940"/>
      <c r="CY262" s="940"/>
      <c r="CZ262" s="940"/>
      <c r="DA262" s="940"/>
      <c r="DB262" s="940"/>
      <c r="DC262" s="940"/>
      <c r="DD262" s="940"/>
      <c r="DE262" s="940"/>
      <c r="DF262" s="940"/>
      <c r="DG262" s="940"/>
      <c r="DH262" s="940"/>
      <c r="DI262" s="940"/>
      <c r="DJ262" s="940"/>
      <c r="DK262" s="940"/>
      <c r="DL262" s="940"/>
      <c r="DM262" s="940"/>
      <c r="DN262" s="940"/>
      <c r="DO262" s="940"/>
    </row>
    <row r="263" spans="1:119" s="980" customFormat="1" ht="12" customHeight="1" outlineLevel="1">
      <c r="B263" s="1334"/>
      <c r="C263" s="1192" t="s">
        <v>491</v>
      </c>
      <c r="D263" s="953"/>
      <c r="E263" s="953"/>
      <c r="F263" s="954" t="s">
        <v>105</v>
      </c>
      <c r="G263" s="954" t="s">
        <v>105</v>
      </c>
      <c r="H263" s="954" t="s">
        <v>105</v>
      </c>
      <c r="I263" s="954" t="s">
        <v>105</v>
      </c>
      <c r="J263" s="954" t="s">
        <v>105</v>
      </c>
      <c r="K263" s="954" t="s">
        <v>105</v>
      </c>
      <c r="L263" s="954" t="s">
        <v>105</v>
      </c>
      <c r="M263" s="954" t="s">
        <v>105</v>
      </c>
      <c r="N263" s="954" t="s">
        <v>105</v>
      </c>
      <c r="O263" s="996">
        <v>0</v>
      </c>
      <c r="P263" s="996">
        <v>9.123369192034797E-2</v>
      </c>
      <c r="Q263" s="996">
        <v>0.13628187379309861</v>
      </c>
      <c r="R263" s="996">
        <v>0.12114041394219888</v>
      </c>
      <c r="S263" s="1117" t="s">
        <v>105</v>
      </c>
      <c r="T263" s="954"/>
      <c r="U263" s="1684"/>
      <c r="V263" s="1684"/>
      <c r="W263" s="1684"/>
      <c r="X263" s="1684"/>
      <c r="Y263" s="1684"/>
      <c r="Z263" s="1684"/>
      <c r="AA263" s="403"/>
      <c r="AB263" s="449"/>
      <c r="AC263" s="449"/>
      <c r="AD263" s="449"/>
      <c r="AE263" s="449"/>
      <c r="AF263" s="449"/>
      <c r="AG263" s="449"/>
      <c r="AH263" s="449"/>
      <c r="AI263" s="449"/>
      <c r="AJ263" s="954"/>
      <c r="AK263" s="954"/>
      <c r="AL263" s="954"/>
      <c r="AM263" s="954"/>
      <c r="AN263" s="954"/>
      <c r="AO263" s="954"/>
      <c r="AP263" s="954"/>
      <c r="AQ263" s="954"/>
      <c r="AR263" s="954"/>
      <c r="AS263" s="954"/>
      <c r="AT263" s="954"/>
      <c r="AU263" s="954"/>
      <c r="AV263" s="954"/>
      <c r="AW263" s="954"/>
      <c r="AX263" s="954"/>
      <c r="AY263" s="954"/>
      <c r="AZ263" s="954"/>
      <c r="BA263" s="954"/>
      <c r="BB263" s="954"/>
      <c r="BC263" s="954"/>
      <c r="BD263" s="954"/>
      <c r="BE263" s="954"/>
      <c r="BF263" s="954"/>
      <c r="BG263" s="954"/>
      <c r="BH263" s="954"/>
      <c r="BI263" s="954"/>
      <c r="BJ263" s="954"/>
      <c r="BK263" s="954"/>
      <c r="BL263" s="954"/>
      <c r="BM263" s="954"/>
      <c r="BN263" s="954"/>
      <c r="BO263" s="954"/>
      <c r="BP263" s="954" t="s">
        <v>105</v>
      </c>
      <c r="BQ263" s="954" t="s">
        <v>105</v>
      </c>
      <c r="BR263" s="954" t="s">
        <v>105</v>
      </c>
      <c r="BS263" s="954" t="s">
        <v>105</v>
      </c>
      <c r="BT263" s="954" t="s">
        <v>105</v>
      </c>
      <c r="BU263" s="954" t="s">
        <v>105</v>
      </c>
      <c r="BV263" s="954" t="s">
        <v>105</v>
      </c>
      <c r="BW263" s="954" t="s">
        <v>105</v>
      </c>
      <c r="BX263" s="996">
        <v>0.10714285714285733</v>
      </c>
      <c r="BY263" s="996">
        <v>6.8416523235800344E-2</v>
      </c>
      <c r="BZ263" s="996">
        <v>9.5077220077220109E-2</v>
      </c>
      <c r="CA263" s="996">
        <v>9.5868544600939049E-2</v>
      </c>
      <c r="CB263" s="996">
        <v>0.112064641857613</v>
      </c>
      <c r="CC263" s="996">
        <v>0.12826073911428695</v>
      </c>
      <c r="CD263" s="996">
        <v>0.14445683637096091</v>
      </c>
      <c r="CE263" s="996">
        <v>0.16065293362763486</v>
      </c>
      <c r="CF263" s="996">
        <v>0.16065293362763486</v>
      </c>
      <c r="CG263" s="996">
        <v>0.12557522489161771</v>
      </c>
      <c r="CH263" s="996">
        <v>0.11521673029967795</v>
      </c>
      <c r="CI263" s="996">
        <v>9.231004943623361E-2</v>
      </c>
      <c r="CJ263" s="996" t="s">
        <v>105</v>
      </c>
      <c r="CK263" s="996" t="s">
        <v>105</v>
      </c>
      <c r="CL263" s="996" t="s">
        <v>105</v>
      </c>
      <c r="CM263" s="996" t="s">
        <v>105</v>
      </c>
      <c r="CN263" s="996" t="s">
        <v>105</v>
      </c>
      <c r="CO263" s="996" t="s">
        <v>105</v>
      </c>
      <c r="CP263" s="996"/>
      <c r="CQ263" s="996"/>
      <c r="CR263" s="996"/>
      <c r="CS263" s="996"/>
      <c r="CT263" s="996"/>
      <c r="CU263" s="996"/>
      <c r="CV263" s="996"/>
      <c r="CW263" s="996"/>
      <c r="CX263" s="996"/>
      <c r="CY263" s="996"/>
      <c r="CZ263" s="996"/>
      <c r="DA263" s="996"/>
      <c r="DB263" s="996"/>
      <c r="DC263" s="996"/>
      <c r="DD263" s="996"/>
      <c r="DE263" s="996"/>
      <c r="DF263" s="996"/>
      <c r="DG263" s="996"/>
      <c r="DH263" s="996"/>
      <c r="DI263" s="996"/>
      <c r="DJ263" s="996"/>
      <c r="DK263" s="996"/>
      <c r="DL263" s="996"/>
      <c r="DM263" s="996"/>
      <c r="DN263" s="996"/>
      <c r="DO263" s="996"/>
    </row>
    <row r="264" spans="1:119" s="980" customFormat="1" ht="12" customHeight="1" outlineLevel="1">
      <c r="B264" s="1334"/>
      <c r="C264" s="1192" t="s">
        <v>448</v>
      </c>
      <c r="D264" s="953"/>
      <c r="E264" s="953"/>
      <c r="F264" s="954" t="s">
        <v>105</v>
      </c>
      <c r="G264" s="954" t="s">
        <v>105</v>
      </c>
      <c r="H264" s="954" t="s">
        <v>105</v>
      </c>
      <c r="I264" s="954" t="s">
        <v>105</v>
      </c>
      <c r="J264" s="954" t="s">
        <v>105</v>
      </c>
      <c r="K264" s="954" t="s">
        <v>105</v>
      </c>
      <c r="L264" s="954" t="s">
        <v>105</v>
      </c>
      <c r="M264" s="954" t="s">
        <v>105</v>
      </c>
      <c r="N264" s="954" t="s">
        <v>105</v>
      </c>
      <c r="O264" s="954" t="s">
        <v>105</v>
      </c>
      <c r="P264" s="959">
        <v>912.33691920347974</v>
      </c>
      <c r="Q264" s="959">
        <v>450.48181872750644</v>
      </c>
      <c r="R264" s="959">
        <v>-151.41459850899736</v>
      </c>
      <c r="S264" s="1117" t="s">
        <v>105</v>
      </c>
      <c r="T264" s="954"/>
      <c r="U264" s="1684"/>
      <c r="V264" s="1684"/>
      <c r="W264" s="1684"/>
      <c r="X264" s="1684"/>
      <c r="Y264" s="1684"/>
      <c r="Z264" s="1684"/>
      <c r="AA264" s="403"/>
      <c r="AB264" s="449"/>
      <c r="AC264" s="449"/>
      <c r="AD264" s="449"/>
      <c r="AE264" s="449"/>
      <c r="AF264" s="449"/>
      <c r="AG264" s="449"/>
      <c r="AH264" s="449"/>
      <c r="AI264" s="449"/>
      <c r="AJ264" s="954"/>
      <c r="AK264" s="954"/>
      <c r="AL264" s="954"/>
      <c r="AM264" s="954"/>
      <c r="AN264" s="954"/>
      <c r="AO264" s="954"/>
      <c r="AP264" s="954"/>
      <c r="AQ264" s="954"/>
      <c r="AR264" s="954"/>
      <c r="AS264" s="954"/>
      <c r="AT264" s="954"/>
      <c r="AU264" s="954"/>
      <c r="AV264" s="954"/>
      <c r="AW264" s="954"/>
      <c r="AX264" s="954"/>
      <c r="AY264" s="954"/>
      <c r="AZ264" s="954"/>
      <c r="BA264" s="954"/>
      <c r="BB264" s="954"/>
      <c r="BC264" s="954"/>
      <c r="BD264" s="954"/>
      <c r="BE264" s="954"/>
      <c r="BF264" s="954"/>
      <c r="BG264" s="954"/>
      <c r="BH264" s="954"/>
      <c r="BI264" s="954"/>
      <c r="BJ264" s="954"/>
      <c r="BK264" s="954"/>
      <c r="BL264" s="954"/>
      <c r="BM264" s="954"/>
      <c r="BN264" s="954"/>
      <c r="BO264" s="954"/>
      <c r="BP264" s="954" t="s">
        <v>105</v>
      </c>
      <c r="BQ264" s="954" t="s">
        <v>105</v>
      </c>
      <c r="BR264" s="954" t="s">
        <v>105</v>
      </c>
      <c r="BS264" s="954" t="s">
        <v>105</v>
      </c>
      <c r="BT264" s="954" t="s">
        <v>105</v>
      </c>
      <c r="BU264" s="954" t="s">
        <v>105</v>
      </c>
      <c r="BV264" s="954" t="s">
        <v>105</v>
      </c>
      <c r="BW264" s="954" t="s">
        <v>105</v>
      </c>
      <c r="BX264" s="959" t="s">
        <v>276</v>
      </c>
      <c r="BY264" s="959">
        <v>-387.26333907056988</v>
      </c>
      <c r="BZ264" s="959">
        <v>266.60696841419764</v>
      </c>
      <c r="CA264" s="959">
        <v>7.9132452371893924</v>
      </c>
      <c r="CB264" s="959">
        <v>161.96097256673951</v>
      </c>
      <c r="CC264" s="959">
        <v>161.96097256673951</v>
      </c>
      <c r="CD264" s="959">
        <v>161.96097256673951</v>
      </c>
      <c r="CE264" s="959">
        <v>161.96097256673951</v>
      </c>
      <c r="CF264" s="959">
        <v>0</v>
      </c>
      <c r="CG264" s="959">
        <v>-350.77708736017149</v>
      </c>
      <c r="CH264" s="959">
        <v>-103.58494591939757</v>
      </c>
      <c r="CI264" s="959">
        <v>-229.06680863444342</v>
      </c>
      <c r="CJ264" s="959" t="s">
        <v>105</v>
      </c>
      <c r="CK264" s="959" t="s">
        <v>105</v>
      </c>
      <c r="CL264" s="959" t="s">
        <v>105</v>
      </c>
      <c r="CM264" s="959" t="s">
        <v>105</v>
      </c>
      <c r="CN264" s="959" t="s">
        <v>105</v>
      </c>
      <c r="CO264" s="959" t="s">
        <v>105</v>
      </c>
      <c r="CP264" s="959"/>
      <c r="CQ264" s="959"/>
      <c r="CR264" s="959"/>
      <c r="CS264" s="959"/>
      <c r="CT264" s="959"/>
      <c r="CU264" s="959"/>
      <c r="CV264" s="959"/>
      <c r="CW264" s="959"/>
      <c r="CX264" s="959"/>
      <c r="CY264" s="959"/>
      <c r="CZ264" s="959"/>
      <c r="DA264" s="959"/>
      <c r="DB264" s="959"/>
      <c r="DC264" s="959"/>
      <c r="DD264" s="959"/>
      <c r="DE264" s="959"/>
      <c r="DF264" s="959"/>
      <c r="DG264" s="959"/>
      <c r="DH264" s="959"/>
      <c r="DI264" s="959"/>
      <c r="DJ264" s="959"/>
      <c r="DK264" s="959"/>
      <c r="DL264" s="959"/>
      <c r="DM264" s="959"/>
      <c r="DN264" s="959"/>
      <c r="DO264" s="959"/>
    </row>
    <row r="265" spans="1:119" s="980" customFormat="1" ht="12" customHeight="1" outlineLevel="1">
      <c r="B265" s="1334"/>
      <c r="C265" s="1192"/>
      <c r="D265" s="953"/>
      <c r="E265" s="953"/>
      <c r="F265" s="232"/>
      <c r="G265" s="232"/>
      <c r="H265" s="232"/>
      <c r="I265" s="232"/>
      <c r="J265" s="232"/>
      <c r="K265" s="232"/>
      <c r="L265" s="954"/>
      <c r="M265" s="954"/>
      <c r="N265" s="954"/>
      <c r="O265" s="954"/>
      <c r="P265" s="954"/>
      <c r="Q265" s="954"/>
      <c r="R265" s="954"/>
      <c r="S265" s="954"/>
      <c r="T265" s="954"/>
      <c r="U265" s="1684"/>
      <c r="V265" s="1684"/>
      <c r="W265" s="1684"/>
      <c r="X265" s="1684"/>
      <c r="Y265" s="1684"/>
      <c r="Z265" s="1684"/>
      <c r="AA265" s="403"/>
      <c r="AB265" s="449"/>
      <c r="AC265" s="449"/>
      <c r="AD265" s="449"/>
      <c r="AE265" s="449"/>
      <c r="AF265" s="449"/>
      <c r="AG265" s="449"/>
      <c r="AH265" s="449"/>
      <c r="AI265" s="449"/>
      <c r="AJ265" s="954"/>
      <c r="AK265" s="954"/>
      <c r="AL265" s="954"/>
      <c r="AM265" s="954"/>
      <c r="AN265" s="954"/>
      <c r="AO265" s="954"/>
      <c r="AP265" s="954"/>
      <c r="AQ265" s="954"/>
      <c r="AR265" s="954"/>
      <c r="AS265" s="954"/>
      <c r="AT265" s="954"/>
      <c r="AU265" s="954"/>
      <c r="AV265" s="954"/>
      <c r="AW265" s="954"/>
      <c r="AX265" s="954"/>
      <c r="AY265" s="954"/>
      <c r="AZ265" s="954"/>
      <c r="BA265" s="954"/>
      <c r="BB265" s="954"/>
      <c r="BC265" s="954"/>
      <c r="BD265" s="954"/>
      <c r="BE265" s="954"/>
      <c r="BF265" s="954"/>
      <c r="BG265" s="954"/>
      <c r="BH265" s="954"/>
      <c r="BI265" s="954"/>
      <c r="BJ265" s="954"/>
      <c r="BK265" s="954"/>
      <c r="BL265" s="954"/>
      <c r="BM265" s="954"/>
      <c r="BN265" s="954"/>
      <c r="BO265" s="954"/>
      <c r="BP265" s="954"/>
      <c r="BQ265" s="954"/>
      <c r="BR265" s="954"/>
      <c r="BS265" s="954"/>
      <c r="BT265" s="954"/>
      <c r="BU265" s="954"/>
      <c r="BV265" s="954"/>
      <c r="BW265" s="954"/>
      <c r="BX265" s="959"/>
      <c r="BY265" s="959"/>
      <c r="BZ265" s="959"/>
      <c r="CA265" s="959"/>
      <c r="CB265" s="959"/>
      <c r="CC265" s="959"/>
      <c r="CD265" s="959"/>
      <c r="CE265" s="959"/>
      <c r="CF265" s="959"/>
      <c r="CG265" s="959"/>
      <c r="CH265" s="959"/>
      <c r="CI265" s="959"/>
      <c r="CJ265" s="959"/>
      <c r="CK265" s="959"/>
      <c r="CL265" s="959"/>
      <c r="CM265" s="959"/>
      <c r="CN265" s="959"/>
      <c r="CO265" s="959"/>
      <c r="CP265" s="959"/>
      <c r="CQ265" s="959"/>
      <c r="CR265" s="959"/>
      <c r="CS265" s="959"/>
      <c r="CT265" s="959"/>
      <c r="CU265" s="959"/>
      <c r="CV265" s="959"/>
      <c r="CW265" s="959"/>
      <c r="CX265" s="959"/>
      <c r="CY265" s="959"/>
      <c r="CZ265" s="959"/>
      <c r="DA265" s="959"/>
      <c r="DB265" s="959"/>
      <c r="DC265" s="959"/>
      <c r="DD265" s="959"/>
      <c r="DE265" s="959"/>
      <c r="DF265" s="959"/>
      <c r="DG265" s="959"/>
      <c r="DH265" s="959"/>
      <c r="DI265" s="959"/>
      <c r="DJ265" s="959"/>
      <c r="DK265" s="959"/>
      <c r="DL265" s="959"/>
      <c r="DM265" s="959"/>
      <c r="DN265" s="959"/>
      <c r="DO265" s="959"/>
    </row>
    <row r="266" spans="1:119" s="980" customFormat="1" ht="12" customHeight="1">
      <c r="B266" s="1334"/>
      <c r="C266" s="1216" t="s">
        <v>531</v>
      </c>
      <c r="D266" s="1012"/>
      <c r="E266" s="1012"/>
      <c r="F266" s="984"/>
      <c r="G266" s="984"/>
      <c r="H266" s="984"/>
      <c r="I266" s="984"/>
      <c r="J266" s="984"/>
      <c r="K266" s="984"/>
      <c r="L266" s="984"/>
      <c r="M266" s="1085"/>
      <c r="N266" s="1085"/>
      <c r="O266" s="984"/>
      <c r="P266" s="984"/>
      <c r="Q266" s="984"/>
      <c r="R266" s="984"/>
      <c r="S266" s="984"/>
      <c r="T266" s="984"/>
      <c r="U266" s="1681"/>
      <c r="V266" s="1681"/>
      <c r="W266" s="1681"/>
      <c r="X266" s="1681"/>
      <c r="Y266" s="1681"/>
      <c r="Z266" s="1681"/>
      <c r="AA266" s="403"/>
      <c r="AB266" s="990"/>
      <c r="AC266" s="990"/>
      <c r="AD266" s="990"/>
      <c r="AE266" s="990"/>
      <c r="AF266" s="1086"/>
      <c r="AG266" s="1086"/>
      <c r="AH266" s="1086"/>
      <c r="AI266" s="1086"/>
      <c r="AJ266" s="984"/>
      <c r="AK266" s="984"/>
      <c r="AL266" s="984"/>
      <c r="AM266" s="984"/>
      <c r="AN266" s="984"/>
      <c r="AO266" s="984"/>
      <c r="AP266" s="984"/>
      <c r="AQ266" s="984"/>
      <c r="AR266" s="984"/>
      <c r="AS266" s="984"/>
      <c r="AT266" s="984"/>
      <c r="AU266" s="984"/>
      <c r="AV266" s="984"/>
      <c r="AW266" s="984"/>
      <c r="AX266" s="984"/>
      <c r="AY266" s="984"/>
      <c r="AZ266" s="984"/>
      <c r="BA266" s="984"/>
      <c r="BB266" s="984"/>
      <c r="BC266" s="984"/>
      <c r="BD266" s="984"/>
      <c r="BE266" s="984"/>
      <c r="BF266" s="984"/>
      <c r="BG266" s="984"/>
      <c r="BH266" s="984"/>
      <c r="BI266" s="984"/>
      <c r="BJ266" s="984"/>
      <c r="BK266" s="984"/>
      <c r="BL266" s="984"/>
      <c r="BM266" s="984"/>
      <c r="BN266" s="984"/>
      <c r="BO266" s="984"/>
      <c r="BP266" s="984"/>
      <c r="BQ266" s="984"/>
      <c r="BR266" s="984"/>
      <c r="BS266" s="984"/>
      <c r="BT266" s="984"/>
      <c r="BU266" s="984"/>
      <c r="BV266" s="984"/>
      <c r="BW266" s="984"/>
      <c r="BX266" s="984"/>
      <c r="BY266" s="984"/>
      <c r="BZ266" s="984"/>
      <c r="CA266" s="984"/>
      <c r="CB266" s="1013"/>
      <c r="CC266" s="984"/>
      <c r="CD266" s="984"/>
      <c r="CE266" s="984"/>
      <c r="CF266" s="984"/>
      <c r="CG266" s="984"/>
      <c r="CH266" s="984"/>
      <c r="CI266" s="984"/>
      <c r="CJ266" s="984"/>
      <c r="CK266" s="984"/>
      <c r="CL266" s="1013"/>
      <c r="CM266" s="1053"/>
      <c r="CN266" s="984"/>
      <c r="CO266" s="984"/>
      <c r="CP266" s="1013"/>
      <c r="CQ266" s="984"/>
      <c r="CR266" s="984"/>
      <c r="CS266" s="984"/>
      <c r="CT266" s="984"/>
      <c r="CU266" s="984"/>
      <c r="CV266" s="984"/>
      <c r="CW266" s="984"/>
      <c r="CX266" s="984"/>
      <c r="CY266" s="984"/>
      <c r="CZ266" s="984"/>
      <c r="DA266" s="984"/>
      <c r="DB266" s="984"/>
      <c r="DC266" s="984"/>
      <c r="DD266" s="984"/>
      <c r="DE266" s="984"/>
      <c r="DF266" s="984"/>
      <c r="DG266" s="984"/>
      <c r="DH266" s="984"/>
      <c r="DI266" s="984"/>
      <c r="DJ266" s="984"/>
      <c r="DK266" s="984"/>
      <c r="DL266" s="984"/>
      <c r="DM266" s="984"/>
      <c r="DN266" s="984"/>
      <c r="DO266" s="984"/>
    </row>
    <row r="267" spans="1:119" s="403" customFormat="1">
      <c r="B267" s="1331"/>
      <c r="C267" s="1084"/>
      <c r="D267" s="1240"/>
      <c r="E267" s="1240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1642"/>
      <c r="V267" s="1642"/>
      <c r="W267" s="1642"/>
      <c r="X267" s="1642"/>
      <c r="Y267" s="1642"/>
      <c r="Z267" s="1642"/>
      <c r="AB267" s="1086"/>
      <c r="AC267" s="1086"/>
      <c r="AD267" s="1086"/>
      <c r="AE267" s="1086"/>
      <c r="AF267" s="1086"/>
      <c r="AG267" s="1086"/>
      <c r="AH267" s="1086"/>
      <c r="AI267" s="1086"/>
      <c r="AJ267" s="228"/>
      <c r="AK267" s="228"/>
      <c r="AL267" s="228"/>
      <c r="AM267" s="228"/>
      <c r="AN267" s="228"/>
      <c r="AO267" s="228"/>
      <c r="AP267" s="228"/>
      <c r="AQ267" s="228"/>
      <c r="AR267" s="228"/>
      <c r="AS267" s="228"/>
      <c r="AT267" s="228"/>
      <c r="AU267" s="228"/>
      <c r="AV267" s="228"/>
      <c r="AW267" s="228"/>
      <c r="AX267" s="228"/>
      <c r="AY267" s="228"/>
      <c r="AZ267" s="228"/>
      <c r="BA267" s="228"/>
      <c r="BB267" s="228"/>
      <c r="BC267" s="228"/>
      <c r="BD267" s="228"/>
      <c r="BE267" s="228"/>
      <c r="BF267" s="228"/>
      <c r="BG267" s="228"/>
      <c r="BH267" s="228"/>
      <c r="BI267" s="228"/>
      <c r="BJ267" s="228"/>
      <c r="BK267" s="228"/>
      <c r="BL267" s="228"/>
      <c r="BM267" s="228"/>
      <c r="BN267" s="228"/>
      <c r="BO267" s="228"/>
      <c r="BP267" s="228"/>
      <c r="BQ267" s="228"/>
      <c r="BR267" s="228"/>
      <c r="BS267" s="228"/>
      <c r="BT267" s="976"/>
      <c r="BU267" s="1013"/>
      <c r="BV267" s="1013"/>
      <c r="BW267" s="1013"/>
      <c r="BX267" s="1013"/>
      <c r="BY267" s="1013"/>
      <c r="BZ267" s="1013"/>
      <c r="CA267" s="1013"/>
      <c r="CB267" s="1013"/>
      <c r="CC267" s="976"/>
      <c r="CD267" s="976"/>
      <c r="CE267" s="976"/>
      <c r="CF267" s="228"/>
      <c r="CG267" s="228"/>
      <c r="CH267" s="1277"/>
      <c r="CI267" s="1277"/>
      <c r="CJ267" s="1277"/>
      <c r="CK267" s="1277"/>
      <c r="CL267" s="1277"/>
      <c r="CM267" s="1013"/>
      <c r="CN267" s="228"/>
      <c r="CO267" s="228"/>
      <c r="CP267" s="228"/>
      <c r="CQ267" s="228"/>
      <c r="CR267" s="228"/>
      <c r="CS267" s="228"/>
      <c r="CT267" s="228"/>
      <c r="CU267" s="228"/>
      <c r="CV267" s="228"/>
      <c r="CW267" s="228"/>
      <c r="CX267" s="228"/>
      <c r="CY267" s="228"/>
      <c r="CZ267" s="228"/>
      <c r="DA267" s="228"/>
      <c r="DB267" s="228"/>
      <c r="DC267" s="228"/>
      <c r="DD267" s="228"/>
      <c r="DE267" s="228"/>
      <c r="DF267" s="228"/>
      <c r="DG267" s="228"/>
      <c r="DH267" s="228"/>
      <c r="DI267" s="228"/>
      <c r="DJ267" s="228"/>
      <c r="DK267" s="228"/>
      <c r="DL267" s="228"/>
      <c r="DM267" s="228"/>
      <c r="DN267" s="228"/>
      <c r="DO267" s="228"/>
    </row>
    <row r="268" spans="1:119" s="970" customFormat="1">
      <c r="B268" s="1332"/>
      <c r="C268" s="1241" t="s">
        <v>469</v>
      </c>
      <c r="D268" s="1242"/>
      <c r="E268" s="1242"/>
      <c r="F268" s="1117" t="s">
        <v>105</v>
      </c>
      <c r="G268" s="1117" t="s">
        <v>105</v>
      </c>
      <c r="H268" s="1117" t="s">
        <v>105</v>
      </c>
      <c r="I268" s="1117" t="s">
        <v>105</v>
      </c>
      <c r="J268" s="1117" t="s">
        <v>105</v>
      </c>
      <c r="K268" s="1117" t="s">
        <v>105</v>
      </c>
      <c r="L268" s="1117" t="s">
        <v>105</v>
      </c>
      <c r="M268" s="1117" t="s">
        <v>105</v>
      </c>
      <c r="N268" s="1218">
        <v>5184.1000000000004</v>
      </c>
      <c r="O268" s="1218">
        <v>7753.8</v>
      </c>
      <c r="P268" s="1218">
        <v>13763.1</v>
      </c>
      <c r="Q268" s="1218">
        <v>18455.900000000001</v>
      </c>
      <c r="R268" s="1218">
        <v>28389.9</v>
      </c>
      <c r="S268" s="1218">
        <v>49756.9</v>
      </c>
      <c r="T268" s="1218">
        <v>77371.100000000006</v>
      </c>
      <c r="U268" s="1676">
        <v>125690.73900233056</v>
      </c>
      <c r="V268" s="1676">
        <v>155619.83014851017</v>
      </c>
      <c r="W268" s="1676">
        <v>189544.26555337154</v>
      </c>
      <c r="X268" s="1676">
        <v>225897.75225600446</v>
      </c>
      <c r="Y268" s="1676">
        <v>264656.42388036672</v>
      </c>
      <c r="Z268" s="1676">
        <v>138785.29766700527</v>
      </c>
      <c r="AA268" s="1243"/>
      <c r="AB268" s="1244"/>
      <c r="AC268" s="1244"/>
      <c r="AD268" s="1244"/>
      <c r="AE268" s="1244"/>
      <c r="AF268" s="1244"/>
      <c r="AG268" s="1244"/>
      <c r="AH268" s="1244"/>
      <c r="AI268" s="1244"/>
      <c r="AJ268" s="1218">
        <v>26.6</v>
      </c>
      <c r="AK268" s="1218">
        <v>31</v>
      </c>
      <c r="AL268" s="1218">
        <v>43.6</v>
      </c>
      <c r="AM268" s="1218">
        <v>56.8</v>
      </c>
      <c r="AN268" s="1218">
        <v>52.3</v>
      </c>
      <c r="AO268" s="1218">
        <v>66.8</v>
      </c>
      <c r="AP268" s="1218">
        <v>81.5</v>
      </c>
      <c r="AQ268" s="1218">
        <v>55.3</v>
      </c>
      <c r="AR268" s="1218">
        <v>53.2</v>
      </c>
      <c r="AS268" s="1218">
        <v>79.599999999999994</v>
      </c>
      <c r="AT268" s="1218">
        <v>114</v>
      </c>
      <c r="AU268" s="1218">
        <v>135.80000000000001</v>
      </c>
      <c r="AV268" s="1218">
        <v>123.8</v>
      </c>
      <c r="AW268" s="1218">
        <v>147.80000000000001</v>
      </c>
      <c r="AX268" s="1218">
        <v>189.9</v>
      </c>
      <c r="AY268" s="1218">
        <v>236.1</v>
      </c>
      <c r="AZ268" s="1218">
        <v>245.2</v>
      </c>
      <c r="BA268" s="1218">
        <v>295.8</v>
      </c>
      <c r="BB268" s="1218">
        <v>368.5</v>
      </c>
      <c r="BC268" s="1218">
        <v>402.3</v>
      </c>
      <c r="BD268" s="1218">
        <v>370.1</v>
      </c>
      <c r="BE268" s="1218">
        <v>411.6</v>
      </c>
      <c r="BF268" s="1218">
        <v>480.1</v>
      </c>
      <c r="BG268" s="1218">
        <v>524.9</v>
      </c>
      <c r="BH268" s="1218">
        <v>532.1</v>
      </c>
      <c r="BI268" s="1218">
        <v>577.9</v>
      </c>
      <c r="BJ268" s="1218">
        <v>641.6</v>
      </c>
      <c r="BK268" s="1218">
        <v>746</v>
      </c>
      <c r="BL268" s="1218">
        <v>664</v>
      </c>
      <c r="BM268" s="1218">
        <v>785.5</v>
      </c>
      <c r="BN268" s="1218">
        <v>975.1</v>
      </c>
      <c r="BO268" s="1218">
        <v>1098.5999999999999</v>
      </c>
      <c r="BP268" s="1218">
        <v>1037.3</v>
      </c>
      <c r="BQ268" s="1218">
        <v>1206</v>
      </c>
      <c r="BR268" s="1218">
        <v>1384.4</v>
      </c>
      <c r="BS268" s="1218">
        <v>1556.4</v>
      </c>
      <c r="BT268" s="1218">
        <v>1376.1</v>
      </c>
      <c r="BU268" s="1218">
        <v>1816.9</v>
      </c>
      <c r="BV268" s="1218">
        <v>2114</v>
      </c>
      <c r="BW268" s="1218">
        <v>2446.8000000000002</v>
      </c>
      <c r="BX268" s="1218">
        <v>2601</v>
      </c>
      <c r="BY268" s="1218">
        <v>3152</v>
      </c>
      <c r="BZ268" s="1218">
        <v>3667.1</v>
      </c>
      <c r="CA268" s="1218">
        <v>4343</v>
      </c>
      <c r="CB268" s="1218">
        <v>4175.3</v>
      </c>
      <c r="CC268" s="1218">
        <v>4426.1000000000004</v>
      </c>
      <c r="CD268" s="1218">
        <v>4552.3999999999996</v>
      </c>
      <c r="CE268" s="1218">
        <v>5302.1</v>
      </c>
      <c r="CF268" s="1218">
        <v>5639.1</v>
      </c>
      <c r="CG268" s="1218">
        <v>6517.4</v>
      </c>
      <c r="CH268" s="1218">
        <v>7565.2</v>
      </c>
      <c r="CI268" s="1218">
        <v>8668.2000000000007</v>
      </c>
      <c r="CJ268" s="1218">
        <v>8094.5</v>
      </c>
      <c r="CK268" s="1218">
        <v>11214.3</v>
      </c>
      <c r="CL268" s="1218">
        <v>14506</v>
      </c>
      <c r="CM268" s="1218">
        <v>15942.1</v>
      </c>
      <c r="CN268" s="1218">
        <v>14717.7</v>
      </c>
      <c r="CO268" s="1218">
        <v>17529.400000000001</v>
      </c>
      <c r="CP268" s="1218">
        <v>20879.8</v>
      </c>
      <c r="CQ268" s="1218">
        <v>24244.2</v>
      </c>
      <c r="CR268" s="1218">
        <v>25319</v>
      </c>
      <c r="CS268" s="1218">
        <v>30198.332253075154</v>
      </c>
      <c r="CT268" s="1218">
        <v>33764.244783641545</v>
      </c>
      <c r="CU268" s="1218">
        <v>36409.161965613865</v>
      </c>
      <c r="CV268" s="1218">
        <v>32248.557898686802</v>
      </c>
      <c r="CW268" s="1218">
        <v>36726.569340486909</v>
      </c>
      <c r="CX268" s="1218">
        <v>42017.464492964755</v>
      </c>
      <c r="CY268" s="1218">
        <v>44627.238416371685</v>
      </c>
      <c r="CZ268" s="1218">
        <v>36895.571891908919</v>
      </c>
      <c r="DA268" s="1218">
        <v>45725.607158563507</v>
      </c>
      <c r="DB268" s="1218">
        <v>52379.698895353038</v>
      </c>
      <c r="DC268" s="1218">
        <v>54543.387607546087</v>
      </c>
      <c r="DD268" s="1218">
        <v>41917.462153669367</v>
      </c>
      <c r="DE268" s="1218">
        <v>56249.4584802846</v>
      </c>
      <c r="DF268" s="1218">
        <v>64539.820368010682</v>
      </c>
      <c r="DG268" s="1218">
        <v>63191.011254039789</v>
      </c>
      <c r="DH268" s="1218">
        <v>47683.161167834849</v>
      </c>
      <c r="DI268" s="1218">
        <v>65843.857079910973</v>
      </c>
      <c r="DJ268" s="1218">
        <v>75242.741547256446</v>
      </c>
      <c r="DK268" s="1218">
        <v>75886.664085364449</v>
      </c>
      <c r="DL268" s="1218">
        <v>30219.81545270226</v>
      </c>
      <c r="DM268" s="1218">
        <v>34085.952917466515</v>
      </c>
      <c r="DN268" s="1218">
        <v>36557.398012569429</v>
      </c>
      <c r="DO268" s="1218">
        <v>37922.131284267067</v>
      </c>
    </row>
    <row r="269" spans="1:119" s="977" customFormat="1">
      <c r="B269" s="1333"/>
      <c r="C269" s="1245" t="s">
        <v>94</v>
      </c>
      <c r="D269" s="939"/>
      <c r="E269" s="939"/>
      <c r="F269" s="954" t="s">
        <v>105</v>
      </c>
      <c r="G269" s="954" t="s">
        <v>105</v>
      </c>
      <c r="H269" s="954" t="s">
        <v>105</v>
      </c>
      <c r="I269" s="954" t="s">
        <v>105</v>
      </c>
      <c r="J269" s="954" t="s">
        <v>105</v>
      </c>
      <c r="K269" s="954" t="s">
        <v>105</v>
      </c>
      <c r="L269" s="954" t="s">
        <v>105</v>
      </c>
      <c r="M269" s="954" t="s">
        <v>105</v>
      </c>
      <c r="N269" s="940" t="s">
        <v>276</v>
      </c>
      <c r="O269" s="940">
        <v>0.49568874057213397</v>
      </c>
      <c r="P269" s="940">
        <v>0.77501354174727233</v>
      </c>
      <c r="Q269" s="940">
        <v>0.34096969432758617</v>
      </c>
      <c r="R269" s="940">
        <v>0.5382560590380312</v>
      </c>
      <c r="S269" s="940">
        <v>0.75262681446570778</v>
      </c>
      <c r="T269" s="940">
        <v>0.5549823240595777</v>
      </c>
      <c r="U269" s="1677">
        <v>0.62451792726651889</v>
      </c>
      <c r="V269" s="1677">
        <v>0.23811691604124197</v>
      </c>
      <c r="W269" s="1677">
        <v>0.21799558174871936</v>
      </c>
      <c r="X269" s="1677">
        <v>0.19179417850758762</v>
      </c>
      <c r="Y269" s="1677">
        <v>0.17157617212781284</v>
      </c>
      <c r="Z269" s="1677">
        <v>-0.38562780602737801</v>
      </c>
      <c r="AA269" s="403"/>
      <c r="AB269" s="985"/>
      <c r="AC269" s="985"/>
      <c r="AD269" s="985"/>
      <c r="AE269" s="985"/>
      <c r="AF269" s="985"/>
      <c r="AG269" s="985"/>
      <c r="AH269" s="985"/>
      <c r="AI269" s="985"/>
      <c r="AJ269" s="940" t="s">
        <v>105</v>
      </c>
      <c r="AK269" s="940" t="s">
        <v>105</v>
      </c>
      <c r="AL269" s="940" t="s">
        <v>105</v>
      </c>
      <c r="AM269" s="940" t="s">
        <v>105</v>
      </c>
      <c r="AN269" s="940">
        <v>0.96616541353383445</v>
      </c>
      <c r="AO269" s="940">
        <v>1.1548387096774193</v>
      </c>
      <c r="AP269" s="940">
        <v>0.86926605504587151</v>
      </c>
      <c r="AQ269" s="940">
        <v>-2.6408450704225372E-2</v>
      </c>
      <c r="AR269" s="940">
        <v>1.7208413001912115E-2</v>
      </c>
      <c r="AS269" s="940">
        <v>0.19161676646706582</v>
      </c>
      <c r="AT269" s="940">
        <v>0.39877300613496924</v>
      </c>
      <c r="AU269" s="940">
        <v>1.4556962025316458</v>
      </c>
      <c r="AV269" s="940">
        <v>1.3270676691729322</v>
      </c>
      <c r="AW269" s="940">
        <v>0.85678391959799027</v>
      </c>
      <c r="AX269" s="940">
        <v>0.66578947368421049</v>
      </c>
      <c r="AY269" s="940">
        <v>0.73858615611192913</v>
      </c>
      <c r="AZ269" s="940">
        <v>0.98061389337641347</v>
      </c>
      <c r="BA269" s="940">
        <v>1.0013531799729365</v>
      </c>
      <c r="BB269" s="940">
        <v>0.94049499736703512</v>
      </c>
      <c r="BC269" s="940">
        <v>0.70393900889453631</v>
      </c>
      <c r="BD269" s="940">
        <v>0.5093800978792824</v>
      </c>
      <c r="BE269" s="940">
        <v>0.3914807302231238</v>
      </c>
      <c r="BF269" s="940">
        <v>0.30284938941655359</v>
      </c>
      <c r="BG269" s="940">
        <v>0.304747700720855</v>
      </c>
      <c r="BH269" s="940">
        <v>0.43771953526074037</v>
      </c>
      <c r="BI269" s="940">
        <v>0.4040330417881437</v>
      </c>
      <c r="BJ269" s="940">
        <v>0.33638825244740667</v>
      </c>
      <c r="BK269" s="940">
        <v>0.42122309011240233</v>
      </c>
      <c r="BL269" s="940">
        <v>0.24788573576395412</v>
      </c>
      <c r="BM269" s="940">
        <v>0.35923170098632995</v>
      </c>
      <c r="BN269" s="940">
        <v>0.51979426433915221</v>
      </c>
      <c r="BO269" s="940">
        <v>0.47265415549597845</v>
      </c>
      <c r="BP269" s="940">
        <v>0.5621987951807228</v>
      </c>
      <c r="BQ269" s="940">
        <v>0.53532781667727569</v>
      </c>
      <c r="BR269" s="940">
        <v>0.41975182032612035</v>
      </c>
      <c r="BS269" s="940">
        <v>0.4167121791370838</v>
      </c>
      <c r="BT269" s="940">
        <v>0.32661717921527034</v>
      </c>
      <c r="BU269" s="940">
        <v>0.50655058043117762</v>
      </c>
      <c r="BV269" s="940">
        <v>0.52701531349320985</v>
      </c>
      <c r="BW269" s="940">
        <v>0.57208943716268323</v>
      </c>
      <c r="BX269" s="940">
        <v>0.89012426422498381</v>
      </c>
      <c r="BY269" s="940">
        <v>0.73482305025042649</v>
      </c>
      <c r="BZ269" s="940">
        <v>0.73467360454115416</v>
      </c>
      <c r="CA269" s="940">
        <v>0.77497139120483882</v>
      </c>
      <c r="CB269" s="940">
        <v>0.60526720492118424</v>
      </c>
      <c r="CC269" s="940">
        <v>0.4042195431472082</v>
      </c>
      <c r="CD269" s="940">
        <v>0.24141692345450072</v>
      </c>
      <c r="CE269" s="940">
        <v>0.22083813032466049</v>
      </c>
      <c r="CF269" s="940">
        <v>0.3505855866644314</v>
      </c>
      <c r="CG269" s="940">
        <v>0.47249271367569623</v>
      </c>
      <c r="CH269" s="940">
        <v>0.6618047623231702</v>
      </c>
      <c r="CI269" s="940">
        <v>0.63486165858810661</v>
      </c>
      <c r="CJ269" s="940">
        <v>0.43542409249702962</v>
      </c>
      <c r="CK269" s="940">
        <v>0.72067081965200841</v>
      </c>
      <c r="CL269" s="940">
        <v>0.91746417807857039</v>
      </c>
      <c r="CM269" s="940">
        <v>0.83914768925497785</v>
      </c>
      <c r="CN269" s="940">
        <v>0.81823460374328261</v>
      </c>
      <c r="CO269" s="940">
        <v>0.5631292189436703</v>
      </c>
      <c r="CP269" s="940">
        <v>0.43939059699434702</v>
      </c>
      <c r="CQ269" s="940">
        <v>0.52076577113429212</v>
      </c>
      <c r="CR269" s="940">
        <v>0.72030955923819606</v>
      </c>
      <c r="CS269" s="940">
        <v>0.72272480821221219</v>
      </c>
      <c r="CT269" s="940">
        <v>0.61707702102709527</v>
      </c>
      <c r="CU269" s="940">
        <v>0.50176792658094982</v>
      </c>
      <c r="CV269" s="940">
        <v>0.27369003114999813</v>
      </c>
      <c r="CW269" s="940">
        <v>0.21617872910008051</v>
      </c>
      <c r="CX269" s="940">
        <v>0.24443667442317007</v>
      </c>
      <c r="CY269" s="940">
        <v>0.22571451818965982</v>
      </c>
      <c r="CZ269" s="940">
        <v>0.14409990077141854</v>
      </c>
      <c r="DA269" s="940">
        <v>0.24502799961106558</v>
      </c>
      <c r="DB269" s="940">
        <v>0.24661731799935938</v>
      </c>
      <c r="DC269" s="940">
        <v>0.22219948047550764</v>
      </c>
      <c r="DD269" s="940">
        <v>0.13611092074877784</v>
      </c>
      <c r="DE269" s="940">
        <v>0.23015224894067221</v>
      </c>
      <c r="DF269" s="940">
        <v>0.23215332903978281</v>
      </c>
      <c r="DG269" s="940">
        <v>0.15854577476403953</v>
      </c>
      <c r="DH269" s="940">
        <v>0.13754885715715415</v>
      </c>
      <c r="DI269" s="940">
        <v>0.17056872828365455</v>
      </c>
      <c r="DJ269" s="940">
        <v>0.16583438128920935</v>
      </c>
      <c r="DK269" s="940">
        <v>0.20090915747946703</v>
      </c>
      <c r="DL269" s="940">
        <v>-0.36623716396790951</v>
      </c>
      <c r="DM269" s="940">
        <v>-0.48232144304519831</v>
      </c>
      <c r="DN269" s="940">
        <v>-0.51414053687013195</v>
      </c>
      <c r="DO269" s="940">
        <v>-0.50027937396735889</v>
      </c>
    </row>
    <row r="270" spans="1:119" s="403" customFormat="1">
      <c r="A270" s="403">
        <v>270</v>
      </c>
      <c r="B270" s="1331"/>
      <c r="C270" s="1278" t="s">
        <v>553</v>
      </c>
      <c r="D270" s="953"/>
      <c r="E270" s="953"/>
      <c r="F270" s="1117" t="s">
        <v>105</v>
      </c>
      <c r="G270" s="1117" t="s">
        <v>105</v>
      </c>
      <c r="H270" s="1117" t="s">
        <v>105</v>
      </c>
      <c r="I270" s="1117" t="s">
        <v>105</v>
      </c>
      <c r="J270" s="1117" t="s">
        <v>105</v>
      </c>
      <c r="K270" s="1117" t="s">
        <v>105</v>
      </c>
      <c r="L270" s="1117" t="s">
        <v>105</v>
      </c>
      <c r="M270" s="1117" t="s">
        <v>105</v>
      </c>
      <c r="N270" s="1117">
        <v>4096.6750000000002</v>
      </c>
      <c r="O270" s="1117">
        <v>6214.2807088538839</v>
      </c>
      <c r="P270" s="1117">
        <v>10501.1</v>
      </c>
      <c r="Q270" s="1117">
        <v>12148.699000000001</v>
      </c>
      <c r="R270" s="1117">
        <v>14090.994781179073</v>
      </c>
      <c r="S270" s="1117">
        <v>21568.122727473001</v>
      </c>
      <c r="T270" s="1117">
        <v>29119.900981360803</v>
      </c>
      <c r="U270" s="1686">
        <v>39531.70312721144</v>
      </c>
      <c r="V270" s="1686">
        <v>46818.015893231182</v>
      </c>
      <c r="W270" s="1686">
        <v>55407.706513029771</v>
      </c>
      <c r="X270" s="1686">
        <v>63814.140655414471</v>
      </c>
      <c r="Y270" s="1686">
        <v>74756.968858633525</v>
      </c>
      <c r="Z270" s="1686">
        <v>87924.894320275751</v>
      </c>
      <c r="AB270" s="449"/>
      <c r="AC270" s="449"/>
      <c r="AD270" s="449"/>
      <c r="AE270" s="449"/>
      <c r="AF270" s="449"/>
      <c r="AG270" s="449"/>
      <c r="AH270" s="449"/>
      <c r="AI270" s="449"/>
      <c r="AJ270" s="1117" t="s">
        <v>105</v>
      </c>
      <c r="AK270" s="1117" t="s">
        <v>105</v>
      </c>
      <c r="AL270" s="1117" t="s">
        <v>105</v>
      </c>
      <c r="AM270" s="1117" t="s">
        <v>105</v>
      </c>
      <c r="AN270" s="1117" t="s">
        <v>105</v>
      </c>
      <c r="AO270" s="1117" t="s">
        <v>105</v>
      </c>
      <c r="AP270" s="1117" t="s">
        <v>105</v>
      </c>
      <c r="AQ270" s="1117" t="s">
        <v>105</v>
      </c>
      <c r="AR270" s="1117" t="s">
        <v>105</v>
      </c>
      <c r="AS270" s="1117" t="s">
        <v>105</v>
      </c>
      <c r="AT270" s="1117" t="s">
        <v>105</v>
      </c>
      <c r="AU270" s="1117" t="s">
        <v>105</v>
      </c>
      <c r="AV270" s="1117" t="s">
        <v>105</v>
      </c>
      <c r="AW270" s="1117" t="s">
        <v>105</v>
      </c>
      <c r="AX270" s="1117" t="s">
        <v>105</v>
      </c>
      <c r="AY270" s="1117" t="s">
        <v>105</v>
      </c>
      <c r="AZ270" s="1117" t="s">
        <v>105</v>
      </c>
      <c r="BA270" s="1117" t="s">
        <v>105</v>
      </c>
      <c r="BB270" s="1117" t="s">
        <v>105</v>
      </c>
      <c r="BC270" s="1117" t="s">
        <v>105</v>
      </c>
      <c r="BD270" s="1117" t="s">
        <v>105</v>
      </c>
      <c r="BE270" s="1117" t="s">
        <v>105</v>
      </c>
      <c r="BF270" s="1117" t="s">
        <v>105</v>
      </c>
      <c r="BG270" s="1117" t="s">
        <v>105</v>
      </c>
      <c r="BH270" s="1117" t="s">
        <v>105</v>
      </c>
      <c r="BI270" s="1117" t="s">
        <v>105</v>
      </c>
      <c r="BJ270" s="1117" t="s">
        <v>105</v>
      </c>
      <c r="BK270" s="1117" t="s">
        <v>105</v>
      </c>
      <c r="BL270" s="1117" t="s">
        <v>105</v>
      </c>
      <c r="BM270" s="1117" t="s">
        <v>105</v>
      </c>
      <c r="BN270" s="1117" t="s">
        <v>105</v>
      </c>
      <c r="BO270" s="1117" t="s">
        <v>105</v>
      </c>
      <c r="BP270" s="1117">
        <v>829.84</v>
      </c>
      <c r="BQ270" s="1117">
        <v>942.49499999999989</v>
      </c>
      <c r="BR270" s="1117">
        <v>1102.4066666666665</v>
      </c>
      <c r="BS270" s="1117">
        <v>1221.9333333333336</v>
      </c>
      <c r="BT270" s="1117">
        <v>1111.8957088538839</v>
      </c>
      <c r="BU270" s="1117">
        <v>1503.5250000000001</v>
      </c>
      <c r="BV270" s="1117">
        <v>1670.06</v>
      </c>
      <c r="BW270" s="1117">
        <v>1928.8000000000002</v>
      </c>
      <c r="BX270" s="1117">
        <v>2047</v>
      </c>
      <c r="BY270" s="1117">
        <v>2434</v>
      </c>
      <c r="BZ270" s="1117">
        <v>2800.1</v>
      </c>
      <c r="CA270" s="1117">
        <v>3220</v>
      </c>
      <c r="CB270" s="1117">
        <v>3026.3040000000001</v>
      </c>
      <c r="CC270" s="1117">
        <v>3018.8200000000006</v>
      </c>
      <c r="CD270" s="1117">
        <v>2936.2979999999998</v>
      </c>
      <c r="CE270" s="1117">
        <v>3167.2770000000005</v>
      </c>
      <c r="CF270" s="1117">
        <v>3125.0967520000004</v>
      </c>
      <c r="CG270" s="1117">
        <v>3341.970536179073</v>
      </c>
      <c r="CH270" s="1117">
        <v>3680.0907920000004</v>
      </c>
      <c r="CI270" s="1117">
        <v>3943.8367010000011</v>
      </c>
      <c r="CJ270" s="1117">
        <v>3463.7060171839994</v>
      </c>
      <c r="CK270" s="1117">
        <v>5114.2999999999993</v>
      </c>
      <c r="CL270" s="1117">
        <v>6180.2109672560018</v>
      </c>
      <c r="CM270" s="1117">
        <v>6809.9057430330013</v>
      </c>
      <c r="CN270" s="1117">
        <v>6266.5009813607994</v>
      </c>
      <c r="CO270" s="1117">
        <v>7229.4000000000015</v>
      </c>
      <c r="CP270" s="1117">
        <v>7479.7999999999993</v>
      </c>
      <c r="CQ270" s="1117">
        <v>8144.2000000000007</v>
      </c>
      <c r="CR270" s="1117">
        <v>8066.7223233499317</v>
      </c>
      <c r="CS270" s="1117">
        <v>9931.0693265662776</v>
      </c>
      <c r="CT270" s="1117">
        <v>10378.831086378941</v>
      </c>
      <c r="CU270" s="1117">
        <v>11155.080390916288</v>
      </c>
      <c r="CV270" s="1117">
        <v>9684.8838308885515</v>
      </c>
      <c r="CW270" s="1117">
        <v>11477.833006519741</v>
      </c>
      <c r="CX270" s="1117">
        <v>12408.445089957289</v>
      </c>
      <c r="CY270" s="1117">
        <v>13246.853965865601</v>
      </c>
      <c r="CZ270" s="1117">
        <v>11336.278292501964</v>
      </c>
      <c r="DA270" s="1117">
        <v>13512.842400208317</v>
      </c>
      <c r="DB270" s="1117">
        <v>14772.738893338726</v>
      </c>
      <c r="DC270" s="1117">
        <v>15785.846926980757</v>
      </c>
      <c r="DD270" s="1117">
        <v>12873.519929409964</v>
      </c>
      <c r="DE270" s="1117">
        <v>15474.496445147139</v>
      </c>
      <c r="DF270" s="1117">
        <v>17144.201925665293</v>
      </c>
      <c r="DG270" s="1117">
        <v>18321.922355192073</v>
      </c>
      <c r="DH270" s="1117">
        <v>14959.673517157524</v>
      </c>
      <c r="DI270" s="1117">
        <v>18121.579391797364</v>
      </c>
      <c r="DJ270" s="1117">
        <v>20187.36541117882</v>
      </c>
      <c r="DK270" s="1117">
        <v>21488.35053849981</v>
      </c>
      <c r="DL270" s="1117">
        <v>17387.567512786434</v>
      </c>
      <c r="DM270" s="1117">
        <v>21334.688154513751</v>
      </c>
      <c r="DN270" s="1117">
        <v>23882.592341626441</v>
      </c>
      <c r="DO270" s="1117">
        <v>25320.046311349121</v>
      </c>
    </row>
    <row r="271" spans="1:119" s="977" customFormat="1">
      <c r="B271" s="1333"/>
      <c r="C271" s="1252" t="s">
        <v>94</v>
      </c>
      <c r="D271" s="939"/>
      <c r="E271" s="939"/>
      <c r="F271" s="954" t="s">
        <v>105</v>
      </c>
      <c r="G271" s="954" t="s">
        <v>105</v>
      </c>
      <c r="H271" s="954" t="s">
        <v>105</v>
      </c>
      <c r="I271" s="954" t="s">
        <v>105</v>
      </c>
      <c r="J271" s="954" t="s">
        <v>105</v>
      </c>
      <c r="K271" s="954" t="s">
        <v>105</v>
      </c>
      <c r="L271" s="954" t="s">
        <v>105</v>
      </c>
      <c r="M271" s="954" t="s">
        <v>105</v>
      </c>
      <c r="N271" s="954" t="s">
        <v>105</v>
      </c>
      <c r="O271" s="940">
        <v>0.5169083973841917</v>
      </c>
      <c r="P271" s="940">
        <v>0.68983354502129424</v>
      </c>
      <c r="Q271" s="940">
        <v>0.15689775356867375</v>
      </c>
      <c r="R271" s="940">
        <v>0.15987685440054711</v>
      </c>
      <c r="S271" s="940">
        <v>0.53063165961007286</v>
      </c>
      <c r="T271" s="940">
        <v>0.3501360943327958</v>
      </c>
      <c r="U271" s="1677">
        <v>0.35754936641148172</v>
      </c>
      <c r="V271" s="1677">
        <v>0.18431568057092496</v>
      </c>
      <c r="W271" s="1677">
        <v>0.18346977025654909</v>
      </c>
      <c r="X271" s="1677">
        <v>0.15171958327507795</v>
      </c>
      <c r="Y271" s="1677">
        <v>0.17147967661757701</v>
      </c>
      <c r="Z271" s="1677">
        <v>0.37782775756638731</v>
      </c>
      <c r="AA271" s="403"/>
      <c r="AB271" s="985"/>
      <c r="AC271" s="985"/>
      <c r="AD271" s="985"/>
      <c r="AE271" s="985"/>
      <c r="AF271" s="985"/>
      <c r="AG271" s="985"/>
      <c r="AH271" s="985"/>
      <c r="AI271" s="985"/>
      <c r="AJ271" s="940" t="s">
        <v>105</v>
      </c>
      <c r="AK271" s="940" t="s">
        <v>105</v>
      </c>
      <c r="AL271" s="940" t="s">
        <v>105</v>
      </c>
      <c r="AM271" s="940" t="s">
        <v>105</v>
      </c>
      <c r="AN271" s="940" t="s">
        <v>105</v>
      </c>
      <c r="AO271" s="940" t="s">
        <v>105</v>
      </c>
      <c r="AP271" s="940" t="s">
        <v>105</v>
      </c>
      <c r="AQ271" s="940" t="s">
        <v>105</v>
      </c>
      <c r="AR271" s="940" t="s">
        <v>105</v>
      </c>
      <c r="AS271" s="940" t="s">
        <v>105</v>
      </c>
      <c r="AT271" s="940" t="s">
        <v>105</v>
      </c>
      <c r="AU271" s="940" t="s">
        <v>105</v>
      </c>
      <c r="AV271" s="940" t="s">
        <v>105</v>
      </c>
      <c r="AW271" s="940" t="s">
        <v>105</v>
      </c>
      <c r="AX271" s="940" t="s">
        <v>105</v>
      </c>
      <c r="AY271" s="940" t="s">
        <v>105</v>
      </c>
      <c r="AZ271" s="940" t="s">
        <v>105</v>
      </c>
      <c r="BA271" s="940" t="s">
        <v>105</v>
      </c>
      <c r="BB271" s="940" t="s">
        <v>105</v>
      </c>
      <c r="BC271" s="940" t="s">
        <v>105</v>
      </c>
      <c r="BD271" s="940" t="s">
        <v>105</v>
      </c>
      <c r="BE271" s="940" t="s">
        <v>105</v>
      </c>
      <c r="BF271" s="940" t="s">
        <v>105</v>
      </c>
      <c r="BG271" s="940" t="s">
        <v>105</v>
      </c>
      <c r="BH271" s="940" t="s">
        <v>105</v>
      </c>
      <c r="BI271" s="940" t="s">
        <v>105</v>
      </c>
      <c r="BJ271" s="940" t="s">
        <v>105</v>
      </c>
      <c r="BK271" s="940" t="s">
        <v>105</v>
      </c>
      <c r="BL271" s="940" t="s">
        <v>105</v>
      </c>
      <c r="BM271" s="940" t="s">
        <v>105</v>
      </c>
      <c r="BN271" s="940" t="s">
        <v>105</v>
      </c>
      <c r="BO271" s="940" t="s">
        <v>105</v>
      </c>
      <c r="BP271" s="940" t="s">
        <v>105</v>
      </c>
      <c r="BQ271" s="940" t="s">
        <v>105</v>
      </c>
      <c r="BR271" s="940" t="s">
        <v>105</v>
      </c>
      <c r="BS271" s="940" t="s">
        <v>105</v>
      </c>
      <c r="BT271" s="940">
        <v>0.33989167653268559</v>
      </c>
      <c r="BU271" s="940">
        <v>0.59526045231009217</v>
      </c>
      <c r="BV271" s="940">
        <v>0.51492189815010803</v>
      </c>
      <c r="BW271" s="940">
        <v>0.57848218669867402</v>
      </c>
      <c r="BX271" s="940">
        <v>0.84099999999999975</v>
      </c>
      <c r="BY271" s="940">
        <v>0.61886234016727348</v>
      </c>
      <c r="BZ271" s="940">
        <v>0.67664634803539991</v>
      </c>
      <c r="CA271" s="940">
        <v>0.66943177104935692</v>
      </c>
      <c r="CB271" s="940">
        <v>0.47840937957987295</v>
      </c>
      <c r="CC271" s="940">
        <v>0.24027115858668879</v>
      </c>
      <c r="CD271" s="940">
        <v>4.8640405699796441E-2</v>
      </c>
      <c r="CE271" s="940">
        <v>-1.637360248447195E-2</v>
      </c>
      <c r="CF271" s="940">
        <v>3.2644688702787361E-2</v>
      </c>
      <c r="CG271" s="940">
        <v>0.1070453144536847</v>
      </c>
      <c r="CH271" s="940">
        <v>0.25330970902817107</v>
      </c>
      <c r="CI271" s="940">
        <v>0.24518212363490788</v>
      </c>
      <c r="CJ271" s="940">
        <v>0.10835161022368212</v>
      </c>
      <c r="CK271" s="940">
        <v>0.5303246825889909</v>
      </c>
      <c r="CL271" s="940">
        <v>0.67936372132201495</v>
      </c>
      <c r="CM271" s="940">
        <v>0.72672102303482244</v>
      </c>
      <c r="CN271" s="940">
        <v>0.80918962240781589</v>
      </c>
      <c r="CO271" s="940">
        <v>0.41356588389417959</v>
      </c>
      <c r="CP271" s="940">
        <v>0.2102823090715642</v>
      </c>
      <c r="CQ271" s="940">
        <v>0.19593432087251328</v>
      </c>
      <c r="CR271" s="940">
        <v>0.28727695844040313</v>
      </c>
      <c r="CS271" s="940">
        <v>0.37370588521402537</v>
      </c>
      <c r="CT271" s="940">
        <v>0.38758136399087428</v>
      </c>
      <c r="CU271" s="940">
        <v>0.36969627353408407</v>
      </c>
      <c r="CV271" s="940">
        <v>0.20059714995453493</v>
      </c>
      <c r="CW271" s="940">
        <v>0.15574996297888744</v>
      </c>
      <c r="CX271" s="940">
        <v>0.19555323587855566</v>
      </c>
      <c r="CY271" s="940">
        <v>0.1875175706176595</v>
      </c>
      <c r="CZ271" s="940">
        <v>0.17051257304156042</v>
      </c>
      <c r="DA271" s="940">
        <v>0.17729909404786004</v>
      </c>
      <c r="DB271" s="940">
        <v>0.19053908739097092</v>
      </c>
      <c r="DC271" s="940">
        <v>0.19166761916886954</v>
      </c>
      <c r="DD271" s="940">
        <v>0.13560373142257465</v>
      </c>
      <c r="DE271" s="940">
        <v>0.14516960879441476</v>
      </c>
      <c r="DF271" s="940">
        <v>0.16052967898836279</v>
      </c>
      <c r="DG271" s="940">
        <v>0.1606550120460577</v>
      </c>
      <c r="DH271" s="940">
        <v>0.16204997539031085</v>
      </c>
      <c r="DI271" s="940">
        <v>0.17106100712442629</v>
      </c>
      <c r="DJ271" s="940">
        <v>0.17750394557344995</v>
      </c>
      <c r="DK271" s="940">
        <v>0.17282183178832389</v>
      </c>
      <c r="DL271" s="940">
        <v>0.16229592128760784</v>
      </c>
      <c r="DM271" s="940">
        <v>0.17730842843481853</v>
      </c>
      <c r="DN271" s="940">
        <v>0.18304651722415333</v>
      </c>
      <c r="DO271" s="940">
        <v>0.1783150254359549</v>
      </c>
    </row>
    <row r="272" spans="1:119" s="403" customFormat="1">
      <c r="A272" s="403">
        <v>272</v>
      </c>
      <c r="B272" s="1331"/>
      <c r="C272" s="1278" t="s">
        <v>490</v>
      </c>
      <c r="D272" s="953"/>
      <c r="E272" s="953"/>
      <c r="F272" s="1117" t="s">
        <v>105</v>
      </c>
      <c r="G272" s="1117" t="s">
        <v>105</v>
      </c>
      <c r="H272" s="1117" t="s">
        <v>105</v>
      </c>
      <c r="I272" s="1117" t="s">
        <v>105</v>
      </c>
      <c r="J272" s="1117" t="s">
        <v>105</v>
      </c>
      <c r="K272" s="1117" t="s">
        <v>105</v>
      </c>
      <c r="L272" s="1117" t="s">
        <v>105</v>
      </c>
      <c r="M272" s="1117" t="s">
        <v>105</v>
      </c>
      <c r="N272" s="1117">
        <v>1087.4250000000002</v>
      </c>
      <c r="O272" s="1117">
        <v>1539.5192911461161</v>
      </c>
      <c r="P272" s="1117">
        <v>3262</v>
      </c>
      <c r="Q272" s="1117">
        <v>6307.2009999999991</v>
      </c>
      <c r="R272" s="1117">
        <v>14298.905218820924</v>
      </c>
      <c r="S272" s="1117">
        <v>28188.777272526997</v>
      </c>
      <c r="T272" s="1117">
        <v>48251.199018639199</v>
      </c>
      <c r="U272" s="1686">
        <v>86159.035875119123</v>
      </c>
      <c r="V272" s="1686">
        <v>108801.81425527898</v>
      </c>
      <c r="W272" s="1686">
        <v>134136.55904034179</v>
      </c>
      <c r="X272" s="1686">
        <v>162083.61160058994</v>
      </c>
      <c r="Y272" s="1686">
        <v>189899.45502173319</v>
      </c>
      <c r="Z272" s="1686">
        <v>50860.403346729523</v>
      </c>
      <c r="AA272" s="608"/>
      <c r="AB272" s="275"/>
      <c r="AC272" s="275"/>
      <c r="AD272" s="275"/>
      <c r="AE272" s="275"/>
      <c r="AF272" s="275"/>
      <c r="AG272" s="275"/>
      <c r="AH272" s="275"/>
      <c r="AI272" s="275"/>
      <c r="AJ272" s="1259" t="s">
        <v>105</v>
      </c>
      <c r="AK272" s="1259" t="s">
        <v>105</v>
      </c>
      <c r="AL272" s="1259" t="s">
        <v>105</v>
      </c>
      <c r="AM272" s="1259" t="s">
        <v>105</v>
      </c>
      <c r="AN272" s="1259" t="s">
        <v>105</v>
      </c>
      <c r="AO272" s="1259" t="s">
        <v>105</v>
      </c>
      <c r="AP272" s="1259" t="s">
        <v>105</v>
      </c>
      <c r="AQ272" s="1259" t="s">
        <v>105</v>
      </c>
      <c r="AR272" s="1259" t="s">
        <v>105</v>
      </c>
      <c r="AS272" s="1259" t="s">
        <v>105</v>
      </c>
      <c r="AT272" s="1259" t="s">
        <v>105</v>
      </c>
      <c r="AU272" s="1259" t="s">
        <v>105</v>
      </c>
      <c r="AV272" s="1259" t="s">
        <v>105</v>
      </c>
      <c r="AW272" s="1259" t="s">
        <v>105</v>
      </c>
      <c r="AX272" s="1259" t="s">
        <v>105</v>
      </c>
      <c r="AY272" s="1259" t="s">
        <v>105</v>
      </c>
      <c r="AZ272" s="1259" t="s">
        <v>105</v>
      </c>
      <c r="BA272" s="1259" t="s">
        <v>105</v>
      </c>
      <c r="BB272" s="1259" t="s">
        <v>105</v>
      </c>
      <c r="BC272" s="1259" t="s">
        <v>105</v>
      </c>
      <c r="BD272" s="1259" t="s">
        <v>105</v>
      </c>
      <c r="BE272" s="1259" t="s">
        <v>105</v>
      </c>
      <c r="BF272" s="1259" t="s">
        <v>105</v>
      </c>
      <c r="BG272" s="1259" t="s">
        <v>105</v>
      </c>
      <c r="BH272" s="1259" t="s">
        <v>105</v>
      </c>
      <c r="BI272" s="1259" t="s">
        <v>105</v>
      </c>
      <c r="BJ272" s="1259" t="s">
        <v>105</v>
      </c>
      <c r="BK272" s="1259" t="s">
        <v>105</v>
      </c>
      <c r="BL272" s="1259" t="s">
        <v>105</v>
      </c>
      <c r="BM272" s="1259" t="s">
        <v>105</v>
      </c>
      <c r="BN272" s="1259" t="s">
        <v>105</v>
      </c>
      <c r="BO272" s="1259" t="s">
        <v>105</v>
      </c>
      <c r="BP272" s="1259">
        <v>207.45999999999992</v>
      </c>
      <c r="BQ272" s="1259">
        <v>263.50500000000011</v>
      </c>
      <c r="BR272" s="1259">
        <v>281.99333333333357</v>
      </c>
      <c r="BS272" s="1259">
        <v>334.46666666666653</v>
      </c>
      <c r="BT272" s="1259">
        <v>264.20429114611602</v>
      </c>
      <c r="BU272" s="1259">
        <v>313.375</v>
      </c>
      <c r="BV272" s="1259">
        <v>443.94</v>
      </c>
      <c r="BW272" s="1259">
        <v>518</v>
      </c>
      <c r="BX272" s="1259">
        <v>554</v>
      </c>
      <c r="BY272" s="1259">
        <v>717.99999999999989</v>
      </c>
      <c r="BZ272" s="1259">
        <v>867</v>
      </c>
      <c r="CA272" s="1259">
        <v>1123</v>
      </c>
      <c r="CB272" s="1259">
        <v>1148.9959999999999</v>
      </c>
      <c r="CC272" s="1259">
        <v>1407.2799999999997</v>
      </c>
      <c r="CD272" s="1259">
        <v>1616.1019999999999</v>
      </c>
      <c r="CE272" s="1259">
        <v>2134.8229999999999</v>
      </c>
      <c r="CF272" s="1259">
        <v>2514.003248</v>
      </c>
      <c r="CG272" s="1259">
        <v>3175.4294638209267</v>
      </c>
      <c r="CH272" s="1259">
        <v>3885.1092079999994</v>
      </c>
      <c r="CI272" s="1259">
        <v>4724.3632989999996</v>
      </c>
      <c r="CJ272" s="1259">
        <v>4630.7939828160006</v>
      </c>
      <c r="CK272" s="1259">
        <v>6100</v>
      </c>
      <c r="CL272" s="1259">
        <v>8325.7890327439982</v>
      </c>
      <c r="CM272" s="1259">
        <v>9132.1942569669991</v>
      </c>
      <c r="CN272" s="1259">
        <v>8451.1990186392013</v>
      </c>
      <c r="CO272" s="1259">
        <v>10300</v>
      </c>
      <c r="CP272" s="1259">
        <v>13400</v>
      </c>
      <c r="CQ272" s="1259">
        <v>16100</v>
      </c>
      <c r="CR272" s="1259">
        <v>17252.277676650068</v>
      </c>
      <c r="CS272" s="1117">
        <v>20267.262926508876</v>
      </c>
      <c r="CT272" s="1117">
        <v>23385.4136972626</v>
      </c>
      <c r="CU272" s="1117">
        <v>25254.081574697575</v>
      </c>
      <c r="CV272" s="1117">
        <v>22563.674067798253</v>
      </c>
      <c r="CW272" s="1117">
        <v>25248.736333967176</v>
      </c>
      <c r="CX272" s="1117">
        <v>29609.019403007467</v>
      </c>
      <c r="CY272" s="1117">
        <v>31380.384450506088</v>
      </c>
      <c r="CZ272" s="1117">
        <v>25559.293599406956</v>
      </c>
      <c r="DA272" s="1117">
        <v>32212.764758355184</v>
      </c>
      <c r="DB272" s="1117">
        <v>37606.960002014312</v>
      </c>
      <c r="DC272" s="1117">
        <v>38757.540680565333</v>
      </c>
      <c r="DD272" s="1117">
        <v>29043.942224259401</v>
      </c>
      <c r="DE272" s="1117">
        <v>40774.962035137454</v>
      </c>
      <c r="DF272" s="1117">
        <v>47395.618442345374</v>
      </c>
      <c r="DG272" s="1117">
        <v>44869.088898847709</v>
      </c>
      <c r="DH272" s="1117">
        <v>32723.487650677322</v>
      </c>
      <c r="DI272" s="1117">
        <v>47722.277688113616</v>
      </c>
      <c r="DJ272" s="1117">
        <v>55055.376136077619</v>
      </c>
      <c r="DK272" s="1117">
        <v>54398.313546864643</v>
      </c>
      <c r="DL272" s="1117">
        <v>12832.247939915824</v>
      </c>
      <c r="DM272" s="1117">
        <v>12751.264762952764</v>
      </c>
      <c r="DN272" s="1117">
        <v>12674.805670942987</v>
      </c>
      <c r="DO272" s="1117">
        <v>12602.084972917948</v>
      </c>
    </row>
    <row r="273" spans="2:119" s="977" customFormat="1">
      <c r="B273" s="1333"/>
      <c r="C273" s="1252" t="s">
        <v>94</v>
      </c>
      <c r="D273" s="939"/>
      <c r="E273" s="939"/>
      <c r="F273" s="954" t="s">
        <v>105</v>
      </c>
      <c r="G273" s="954" t="s">
        <v>105</v>
      </c>
      <c r="H273" s="954" t="s">
        <v>105</v>
      </c>
      <c r="I273" s="954" t="s">
        <v>105</v>
      </c>
      <c r="J273" s="954" t="s">
        <v>105</v>
      </c>
      <c r="K273" s="954" t="s">
        <v>105</v>
      </c>
      <c r="L273" s="954" t="s">
        <v>105</v>
      </c>
      <c r="M273" s="954" t="s">
        <v>105</v>
      </c>
      <c r="N273" s="954" t="s">
        <v>105</v>
      </c>
      <c r="O273" s="940">
        <v>0.41574756065578389</v>
      </c>
      <c r="P273" s="940">
        <v>1.1188432121377057</v>
      </c>
      <c r="Q273" s="940">
        <v>0.93353801348865706</v>
      </c>
      <c r="R273" s="940">
        <v>1.2670761909793149</v>
      </c>
      <c r="S273" s="940">
        <v>0.97139409214514805</v>
      </c>
      <c r="T273" s="940">
        <v>0.71171663645252159</v>
      </c>
      <c r="U273" s="1677">
        <v>0.78563512674237002</v>
      </c>
      <c r="V273" s="1677">
        <v>0.26280213270931685</v>
      </c>
      <c r="W273" s="1677">
        <v>0.23285222731323696</v>
      </c>
      <c r="X273" s="1677">
        <v>0.20834776708296965</v>
      </c>
      <c r="Y273" s="1677">
        <v>0.17161416349536718</v>
      </c>
      <c r="Z273" s="1677">
        <v>-0.68620884712230579</v>
      </c>
      <c r="AA273" s="399"/>
      <c r="AB273" s="400"/>
      <c r="AC273" s="400"/>
      <c r="AD273" s="400"/>
      <c r="AE273" s="400"/>
      <c r="AF273" s="400"/>
      <c r="AG273" s="400"/>
      <c r="AH273" s="400"/>
      <c r="AI273" s="400"/>
      <c r="AJ273" s="401" t="s">
        <v>105</v>
      </c>
      <c r="AK273" s="401" t="s">
        <v>105</v>
      </c>
      <c r="AL273" s="401" t="s">
        <v>105</v>
      </c>
      <c r="AM273" s="401" t="s">
        <v>105</v>
      </c>
      <c r="AN273" s="401" t="s">
        <v>105</v>
      </c>
      <c r="AO273" s="401" t="s">
        <v>105</v>
      </c>
      <c r="AP273" s="401" t="s">
        <v>105</v>
      </c>
      <c r="AQ273" s="401" t="s">
        <v>105</v>
      </c>
      <c r="AR273" s="401" t="s">
        <v>105</v>
      </c>
      <c r="AS273" s="401" t="s">
        <v>105</v>
      </c>
      <c r="AT273" s="401" t="s">
        <v>105</v>
      </c>
      <c r="AU273" s="401" t="s">
        <v>105</v>
      </c>
      <c r="AV273" s="401" t="s">
        <v>105</v>
      </c>
      <c r="AW273" s="401" t="s">
        <v>105</v>
      </c>
      <c r="AX273" s="401" t="s">
        <v>105</v>
      </c>
      <c r="AY273" s="401" t="s">
        <v>105</v>
      </c>
      <c r="AZ273" s="401" t="s">
        <v>105</v>
      </c>
      <c r="BA273" s="401" t="s">
        <v>105</v>
      </c>
      <c r="BB273" s="401" t="s">
        <v>105</v>
      </c>
      <c r="BC273" s="401" t="s">
        <v>105</v>
      </c>
      <c r="BD273" s="401" t="s">
        <v>105</v>
      </c>
      <c r="BE273" s="401" t="s">
        <v>105</v>
      </c>
      <c r="BF273" s="401" t="s">
        <v>105</v>
      </c>
      <c r="BG273" s="401" t="s">
        <v>105</v>
      </c>
      <c r="BH273" s="401" t="s">
        <v>105</v>
      </c>
      <c r="BI273" s="401" t="s">
        <v>105</v>
      </c>
      <c r="BJ273" s="401" t="s">
        <v>105</v>
      </c>
      <c r="BK273" s="401" t="s">
        <v>105</v>
      </c>
      <c r="BL273" s="401" t="s">
        <v>105</v>
      </c>
      <c r="BM273" s="401" t="s">
        <v>105</v>
      </c>
      <c r="BN273" s="401" t="s">
        <v>105</v>
      </c>
      <c r="BO273" s="401" t="s">
        <v>105</v>
      </c>
      <c r="BP273" s="401" t="s">
        <v>105</v>
      </c>
      <c r="BQ273" s="401" t="s">
        <v>105</v>
      </c>
      <c r="BR273" s="401" t="s">
        <v>105</v>
      </c>
      <c r="BS273" s="401" t="s">
        <v>105</v>
      </c>
      <c r="BT273" s="401">
        <v>0.27351918994560931</v>
      </c>
      <c r="BU273" s="401">
        <v>0.18925637084685243</v>
      </c>
      <c r="BV273" s="401">
        <v>0.57429253646658185</v>
      </c>
      <c r="BW273" s="401">
        <v>0.54873430336854767</v>
      </c>
      <c r="BX273" s="401">
        <v>1.096862233375365</v>
      </c>
      <c r="BY273" s="401">
        <v>1.2911846828879137</v>
      </c>
      <c r="BZ273" s="401">
        <v>0.9529666171104203</v>
      </c>
      <c r="CA273" s="401">
        <v>1.1679536679536682</v>
      </c>
      <c r="CB273" s="401">
        <v>1.0739999999999998</v>
      </c>
      <c r="CC273" s="401">
        <v>0.96</v>
      </c>
      <c r="CD273" s="401">
        <v>0.86401614763552459</v>
      </c>
      <c r="CE273" s="401">
        <v>0.9009999999999998</v>
      </c>
      <c r="CF273" s="401">
        <v>1.1880000000000002</v>
      </c>
      <c r="CG273" s="401">
        <v>1.2150000000000001</v>
      </c>
      <c r="CH273" s="401">
        <v>1.4039999999999999</v>
      </c>
      <c r="CI273" s="401">
        <v>1.2130000000000001</v>
      </c>
      <c r="CJ273" s="401">
        <v>0.84199999999999997</v>
      </c>
      <c r="CK273" s="401">
        <v>0.92100000000000004</v>
      </c>
      <c r="CL273" s="401">
        <v>1.143</v>
      </c>
      <c r="CM273" s="401">
        <v>0.93300000000000005</v>
      </c>
      <c r="CN273" s="401">
        <v>0.82499999999999996</v>
      </c>
      <c r="CO273" s="401">
        <v>0.70499999999999996</v>
      </c>
      <c r="CP273" s="401">
        <v>0.59</v>
      </c>
      <c r="CQ273" s="401">
        <v>0.751</v>
      </c>
      <c r="CR273" s="401">
        <v>1.0414000000000001</v>
      </c>
      <c r="CS273" s="940">
        <v>0.96769542975814327</v>
      </c>
      <c r="CT273" s="940">
        <v>0.745180126661388</v>
      </c>
      <c r="CU273" s="940">
        <v>0.56857649532283072</v>
      </c>
      <c r="CV273" s="940">
        <v>0.30786638672856759</v>
      </c>
      <c r="CW273" s="940">
        <v>0.24578915394356016</v>
      </c>
      <c r="CX273" s="940">
        <v>0.26613194815849583</v>
      </c>
      <c r="CY273" s="940">
        <v>0.24258664318034606</v>
      </c>
      <c r="CZ273" s="940">
        <v>0.13276293225153002</v>
      </c>
      <c r="DA273" s="940">
        <v>0.27581690949892357</v>
      </c>
      <c r="DB273" s="940">
        <v>0.27011838825687251</v>
      </c>
      <c r="DC273" s="940">
        <v>0.23508814054508087</v>
      </c>
      <c r="DD273" s="940">
        <v>0.13633587373217937</v>
      </c>
      <c r="DE273" s="940">
        <v>0.26580137846011653</v>
      </c>
      <c r="DF273" s="940">
        <v>0.26028847957417356</v>
      </c>
      <c r="DG273" s="940">
        <v>0.15768668782813045</v>
      </c>
      <c r="DH273" s="940">
        <v>0.12668891151231265</v>
      </c>
      <c r="DI273" s="940">
        <v>0.170381903654242</v>
      </c>
      <c r="DJ273" s="940">
        <v>0.16161320276999858</v>
      </c>
      <c r="DK273" s="940">
        <v>0.2123783852509129</v>
      </c>
      <c r="DL273" s="940">
        <v>-0.607858181960925</v>
      </c>
      <c r="DM273" s="940">
        <v>-0.73280267873449023</v>
      </c>
      <c r="DN273" s="940">
        <v>-0.76978078145147344</v>
      </c>
      <c r="DO273" s="940">
        <v>-0.76833684444902617</v>
      </c>
    </row>
    <row r="274" spans="2:119" s="977" customFormat="1">
      <c r="B274" s="1333"/>
      <c r="C274" s="938" t="s">
        <v>169</v>
      </c>
      <c r="D274" s="939"/>
      <c r="E274" s="939"/>
      <c r="F274" s="954"/>
      <c r="G274" s="954"/>
      <c r="H274" s="954"/>
      <c r="I274" s="954"/>
      <c r="J274" s="954"/>
      <c r="K274" s="954"/>
      <c r="L274" s="954"/>
      <c r="M274" s="954"/>
      <c r="N274" s="954"/>
      <c r="O274" s="940"/>
      <c r="P274" s="940"/>
      <c r="Q274" s="940">
        <v>1.48</v>
      </c>
      <c r="R274" s="940">
        <v>1.89225</v>
      </c>
      <c r="S274" s="940">
        <v>1.6535000000000002</v>
      </c>
      <c r="T274" s="940">
        <v>1.6457499999999998</v>
      </c>
      <c r="U274" s="1677">
        <v>1.0433759677980754</v>
      </c>
      <c r="V274" s="1677">
        <v>0.52783395833823921</v>
      </c>
      <c r="W274" s="1677">
        <v>0.36052487189275406</v>
      </c>
      <c r="X274" s="1677">
        <v>0.27833303893646355</v>
      </c>
      <c r="Y274" s="1677">
        <v>0.26701790860517716</v>
      </c>
      <c r="Z274" s="1677">
        <v>0.14475980554251194</v>
      </c>
      <c r="AA274" s="1305"/>
      <c r="AB274" s="1306"/>
      <c r="AC274" s="1306"/>
      <c r="AD274" s="1306"/>
      <c r="AE274" s="1306"/>
      <c r="AF274" s="1306"/>
      <c r="AG274" s="1306"/>
      <c r="AH274" s="1306"/>
      <c r="AI274" s="1306"/>
      <c r="AJ274" s="1307"/>
      <c r="AK274" s="1307"/>
      <c r="AL274" s="1307"/>
      <c r="AM274" s="1307"/>
      <c r="AN274" s="1307"/>
      <c r="AO274" s="1307"/>
      <c r="AP274" s="1307"/>
      <c r="AQ274" s="1307"/>
      <c r="AR274" s="1307"/>
      <c r="AS274" s="1307"/>
      <c r="AT274" s="1307"/>
      <c r="AU274" s="1307"/>
      <c r="AV274" s="1307" t="s">
        <v>105</v>
      </c>
      <c r="AW274" s="1307" t="s">
        <v>105</v>
      </c>
      <c r="AX274" s="1307" t="s">
        <v>105</v>
      </c>
      <c r="AY274" s="1307" t="s">
        <v>105</v>
      </c>
      <c r="AZ274" s="1307" t="s">
        <v>105</v>
      </c>
      <c r="BA274" s="1307" t="s">
        <v>105</v>
      </c>
      <c r="BB274" s="1307" t="s">
        <v>105</v>
      </c>
      <c r="BC274" s="1307" t="s">
        <v>105</v>
      </c>
      <c r="BD274" s="1307" t="s">
        <v>105</v>
      </c>
      <c r="BE274" s="1307" t="s">
        <v>105</v>
      </c>
      <c r="BF274" s="1307" t="s">
        <v>105</v>
      </c>
      <c r="BG274" s="1307" t="s">
        <v>105</v>
      </c>
      <c r="BH274" s="1307" t="s">
        <v>105</v>
      </c>
      <c r="BI274" s="1307" t="s">
        <v>105</v>
      </c>
      <c r="BJ274" s="1307" t="s">
        <v>105</v>
      </c>
      <c r="BK274" s="1307" t="s">
        <v>105</v>
      </c>
      <c r="BL274" s="1307" t="s">
        <v>105</v>
      </c>
      <c r="BM274" s="1307" t="s">
        <v>105</v>
      </c>
      <c r="BN274" s="1307" t="s">
        <v>105</v>
      </c>
      <c r="BO274" s="1307" t="s">
        <v>105</v>
      </c>
      <c r="BP274" s="1307" t="s">
        <v>105</v>
      </c>
      <c r="BQ274" s="1307">
        <v>1.08</v>
      </c>
      <c r="BR274" s="1307" t="s">
        <v>105</v>
      </c>
      <c r="BS274" s="1307">
        <v>1</v>
      </c>
      <c r="BT274" s="1307">
        <v>1.28</v>
      </c>
      <c r="BU274" s="1307">
        <v>1.02</v>
      </c>
      <c r="BV274" s="1307">
        <v>1.01</v>
      </c>
      <c r="BW274" s="1307" t="s">
        <v>105</v>
      </c>
      <c r="BX274" s="1307">
        <v>0.77300000000000002</v>
      </c>
      <c r="BY274" s="1307">
        <v>1.03</v>
      </c>
      <c r="BZ274" s="1307">
        <v>1.0760000000000001</v>
      </c>
      <c r="CA274" s="1307">
        <v>1.28</v>
      </c>
      <c r="CB274" s="1307">
        <v>1.25</v>
      </c>
      <c r="CC274" s="1307">
        <v>1.39</v>
      </c>
      <c r="CD274" s="1307">
        <v>1.6</v>
      </c>
      <c r="CE274" s="1307">
        <v>1.68</v>
      </c>
      <c r="CF274" s="1307">
        <v>1.94</v>
      </c>
      <c r="CG274" s="1307">
        <v>1.9750000000000001</v>
      </c>
      <c r="CH274" s="1307">
        <v>1.8959999999999999</v>
      </c>
      <c r="CI274" s="1307">
        <v>1.758</v>
      </c>
      <c r="CJ274" s="1307">
        <v>1.395</v>
      </c>
      <c r="CK274" s="1307">
        <v>1.75</v>
      </c>
      <c r="CL274" s="1307">
        <v>1.9650000000000001</v>
      </c>
      <c r="CM274" s="1307">
        <v>1.504</v>
      </c>
      <c r="CN274" s="1307">
        <v>1.3640000000000001</v>
      </c>
      <c r="CO274" s="1307">
        <v>0.93500000000000005</v>
      </c>
      <c r="CP274" s="1307">
        <v>0.78800000000000003</v>
      </c>
      <c r="CQ274" s="1307">
        <v>0.96499999999999997</v>
      </c>
      <c r="CR274" s="1307">
        <v>1.3859999999999999</v>
      </c>
      <c r="CS274" s="940">
        <v>1.0873558488485717</v>
      </c>
      <c r="CT274" s="940">
        <v>0.95102593661201384</v>
      </c>
      <c r="CU274" s="940">
        <v>0.74912208573171657</v>
      </c>
      <c r="CV274" s="940">
        <v>0.59589674181953123</v>
      </c>
      <c r="CW274" s="940">
        <v>0.57076721592537816</v>
      </c>
      <c r="CX274" s="940">
        <v>0.5127266070376264</v>
      </c>
      <c r="CY274" s="940">
        <v>0.43194526857042098</v>
      </c>
      <c r="CZ274" s="940">
        <v>0.29568174136765824</v>
      </c>
      <c r="DA274" s="940">
        <v>0.42470752788813732</v>
      </c>
      <c r="DB274" s="940">
        <v>0.39025556698539415</v>
      </c>
      <c r="DC274" s="940">
        <v>0.33145465132982654</v>
      </c>
      <c r="DD274" s="940">
        <v>0.23055331684583627</v>
      </c>
      <c r="DE274" s="940">
        <v>0.34708033963172841</v>
      </c>
      <c r="DF274" s="940">
        <v>0.3263046157564512</v>
      </c>
      <c r="DG274" s="940">
        <v>0.20939388351183819</v>
      </c>
      <c r="DH274" s="940">
        <v>0.18529279552069081</v>
      </c>
      <c r="DI274" s="940">
        <v>0.21516413667271939</v>
      </c>
      <c r="DJ274" s="940">
        <v>0.20041401902384579</v>
      </c>
      <c r="DK274" s="940">
        <v>0.25193199997368548</v>
      </c>
      <c r="DL274" s="940">
        <v>-0.57750334575086393</v>
      </c>
      <c r="DM274" s="940">
        <v>-0.72358950890431295</v>
      </c>
      <c r="DN274" s="940">
        <v>-0.76070134084366814</v>
      </c>
      <c r="DO274" s="940">
        <v>-0.7598935463180464</v>
      </c>
    </row>
    <row r="275" spans="2:119" s="1248" customFormat="1">
      <c r="B275" s="1333"/>
      <c r="C275" s="1246" t="s">
        <v>62</v>
      </c>
      <c r="D275" s="1247"/>
      <c r="E275" s="939"/>
      <c r="F275" s="940"/>
      <c r="G275" s="940"/>
      <c r="H275" s="940"/>
      <c r="I275" s="940"/>
      <c r="J275" s="940"/>
      <c r="K275" s="940"/>
      <c r="L275" s="940"/>
      <c r="M275" s="940"/>
      <c r="N275" s="1279">
        <v>0</v>
      </c>
      <c r="O275" s="1279">
        <v>0</v>
      </c>
      <c r="P275" s="1279">
        <v>0</v>
      </c>
      <c r="Q275" s="1279">
        <v>0</v>
      </c>
      <c r="R275" s="1279">
        <v>0</v>
      </c>
      <c r="S275" s="1279">
        <v>0</v>
      </c>
      <c r="T275" s="1279">
        <v>0</v>
      </c>
      <c r="U275" s="1691">
        <v>0</v>
      </c>
      <c r="V275" s="1691">
        <v>0</v>
      </c>
      <c r="W275" s="1691">
        <v>0</v>
      </c>
      <c r="X275" s="1691">
        <v>0</v>
      </c>
      <c r="Y275" s="1691">
        <v>0</v>
      </c>
      <c r="Z275" s="1691">
        <v>0</v>
      </c>
      <c r="AA275" s="1022"/>
      <c r="AB275" s="985"/>
      <c r="AC275" s="985"/>
      <c r="AD275" s="985"/>
      <c r="AE275" s="985"/>
      <c r="AF275" s="985"/>
      <c r="AG275" s="985"/>
      <c r="AH275" s="985"/>
      <c r="AI275" s="985"/>
      <c r="AJ275" s="940"/>
      <c r="AK275" s="940"/>
      <c r="AL275" s="940"/>
      <c r="AM275" s="940"/>
      <c r="AN275" s="940"/>
      <c r="AO275" s="940"/>
      <c r="AP275" s="940"/>
      <c r="AQ275" s="940"/>
      <c r="AR275" s="940"/>
      <c r="AS275" s="940"/>
      <c r="AT275" s="940"/>
      <c r="AU275" s="940"/>
      <c r="AV275" s="940"/>
      <c r="AW275" s="940"/>
      <c r="AX275" s="940"/>
      <c r="AY275" s="940"/>
      <c r="AZ275" s="940"/>
      <c r="BA275" s="940"/>
      <c r="BB275" s="940"/>
      <c r="BC275" s="940"/>
      <c r="BD275" s="940"/>
      <c r="BE275" s="940"/>
      <c r="BF275" s="940"/>
      <c r="BG275" s="940"/>
      <c r="BH275" s="940"/>
      <c r="BI275" s="940"/>
      <c r="BJ275" s="940"/>
      <c r="BK275" s="940"/>
      <c r="BL275" s="940"/>
      <c r="BM275" s="940"/>
      <c r="BN275" s="940"/>
      <c r="BO275" s="940"/>
      <c r="BP275" s="940"/>
      <c r="BQ275" s="940"/>
      <c r="BR275" s="940"/>
      <c r="BS275" s="940"/>
      <c r="BT275" s="940"/>
      <c r="BU275" s="940"/>
      <c r="BV275" s="940"/>
      <c r="BW275" s="940"/>
      <c r="BX275" s="940"/>
      <c r="BY275" s="940"/>
      <c r="BZ275" s="940"/>
      <c r="CA275" s="940"/>
      <c r="CB275" s="1279">
        <v>0</v>
      </c>
      <c r="CC275" s="1279">
        <v>0</v>
      </c>
      <c r="CD275" s="1279">
        <v>0</v>
      </c>
      <c r="CE275" s="1279">
        <v>0</v>
      </c>
      <c r="CF275" s="1279">
        <v>0</v>
      </c>
      <c r="CG275" s="1279">
        <v>0</v>
      </c>
      <c r="CH275" s="1279">
        <v>0</v>
      </c>
      <c r="CI275" s="1279">
        <v>0</v>
      </c>
      <c r="CJ275" s="1279">
        <v>0</v>
      </c>
      <c r="CK275" s="1279">
        <v>0</v>
      </c>
      <c r="CL275" s="1279">
        <v>0</v>
      </c>
      <c r="CM275" s="1279">
        <v>0</v>
      </c>
      <c r="CN275" s="1279">
        <v>0</v>
      </c>
      <c r="CO275" s="1279">
        <v>0</v>
      </c>
      <c r="CP275" s="1279">
        <v>0</v>
      </c>
      <c r="CQ275" s="1279">
        <v>0</v>
      </c>
      <c r="CR275" s="1279">
        <v>0</v>
      </c>
      <c r="CS275" s="1279">
        <v>0</v>
      </c>
      <c r="CT275" s="1279">
        <v>0</v>
      </c>
      <c r="CU275" s="1279">
        <v>0</v>
      </c>
      <c r="CV275" s="1279">
        <v>0</v>
      </c>
      <c r="CW275" s="1279">
        <v>0</v>
      </c>
      <c r="CX275" s="1279">
        <v>0</v>
      </c>
      <c r="CY275" s="1279">
        <v>0</v>
      </c>
      <c r="CZ275" s="1279">
        <v>0</v>
      </c>
      <c r="DA275" s="1279">
        <v>0</v>
      </c>
      <c r="DB275" s="1279">
        <v>0</v>
      </c>
      <c r="DC275" s="1279">
        <v>0</v>
      </c>
      <c r="DD275" s="1279">
        <v>0</v>
      </c>
      <c r="DE275" s="1279">
        <v>0</v>
      </c>
      <c r="DF275" s="1279">
        <v>0</v>
      </c>
      <c r="DG275" s="1279">
        <v>0</v>
      </c>
      <c r="DH275" s="1279">
        <v>0</v>
      </c>
      <c r="DI275" s="1279">
        <v>0</v>
      </c>
      <c r="DJ275" s="1279">
        <v>0</v>
      </c>
      <c r="DK275" s="1279">
        <v>0</v>
      </c>
      <c r="DL275" s="1279">
        <v>0</v>
      </c>
      <c r="DM275" s="1279">
        <v>0</v>
      </c>
      <c r="DN275" s="1279">
        <v>0</v>
      </c>
      <c r="DO275" s="1279">
        <v>0</v>
      </c>
    </row>
    <row r="276" spans="2:119" s="1248" customFormat="1">
      <c r="B276" s="1333"/>
      <c r="C276" s="1246" t="s">
        <v>62</v>
      </c>
      <c r="D276" s="1247"/>
      <c r="E276" s="939"/>
      <c r="F276" s="940"/>
      <c r="G276" s="940"/>
      <c r="H276" s="940"/>
      <c r="I276" s="940"/>
      <c r="J276" s="940"/>
      <c r="K276" s="940"/>
      <c r="L276" s="940"/>
      <c r="M276" s="940"/>
      <c r="N276" s="1045" t="s">
        <v>276</v>
      </c>
      <c r="O276" s="1045" t="s">
        <v>276</v>
      </c>
      <c r="P276" s="1045" t="s">
        <v>276</v>
      </c>
      <c r="Q276" s="1279">
        <v>0</v>
      </c>
      <c r="R276" s="1279">
        <v>0</v>
      </c>
      <c r="S276" s="1279">
        <v>0</v>
      </c>
      <c r="T276" s="1279">
        <v>0</v>
      </c>
      <c r="U276" s="1691">
        <v>0</v>
      </c>
      <c r="V276" s="1691">
        <v>0</v>
      </c>
      <c r="W276" s="1691">
        <v>0</v>
      </c>
      <c r="X276" s="1691">
        <v>0</v>
      </c>
      <c r="Y276" s="1691">
        <v>0</v>
      </c>
      <c r="Z276" s="1691">
        <v>0</v>
      </c>
      <c r="AA276" s="1022"/>
      <c r="AB276" s="985"/>
      <c r="AC276" s="985"/>
      <c r="AD276" s="985"/>
      <c r="AE276" s="985"/>
      <c r="AF276" s="985"/>
      <c r="AG276" s="985"/>
      <c r="AH276" s="985"/>
      <c r="AI276" s="985"/>
      <c r="AJ276" s="940"/>
      <c r="AK276" s="940"/>
      <c r="AL276" s="940"/>
      <c r="AM276" s="940"/>
      <c r="AN276" s="940"/>
      <c r="AO276" s="940"/>
      <c r="AP276" s="940"/>
      <c r="AQ276" s="940"/>
      <c r="AR276" s="940"/>
      <c r="AS276" s="940"/>
      <c r="AT276" s="940"/>
      <c r="AU276" s="940"/>
      <c r="AV276" s="940"/>
      <c r="AW276" s="940"/>
      <c r="AX276" s="940"/>
      <c r="AY276" s="940"/>
      <c r="AZ276" s="940"/>
      <c r="BA276" s="940"/>
      <c r="BB276" s="940"/>
      <c r="BC276" s="940"/>
      <c r="BD276" s="940"/>
      <c r="BE276" s="940"/>
      <c r="BF276" s="940"/>
      <c r="BG276" s="940"/>
      <c r="BH276" s="940"/>
      <c r="BI276" s="940"/>
      <c r="BJ276" s="940"/>
      <c r="BK276" s="940"/>
      <c r="BL276" s="940"/>
      <c r="BM276" s="940"/>
      <c r="BN276" s="940"/>
      <c r="BO276" s="940"/>
      <c r="BP276" s="940"/>
      <c r="BQ276" s="940"/>
      <c r="BR276" s="940"/>
      <c r="BS276" s="940"/>
      <c r="BT276" s="940"/>
      <c r="BU276" s="940"/>
      <c r="BV276" s="940"/>
      <c r="BW276" s="940"/>
      <c r="BX276" s="940"/>
      <c r="BY276" s="940"/>
      <c r="BZ276" s="940"/>
      <c r="CA276" s="940"/>
      <c r="CB276" s="1279">
        <v>0</v>
      </c>
      <c r="CC276" s="1279">
        <v>0</v>
      </c>
      <c r="CD276" s="1279">
        <v>0</v>
      </c>
      <c r="CE276" s="1279">
        <v>0</v>
      </c>
      <c r="CF276" s="1279">
        <v>0</v>
      </c>
      <c r="CG276" s="1279">
        <v>0</v>
      </c>
      <c r="CH276" s="1279">
        <v>0</v>
      </c>
      <c r="CI276" s="1279">
        <v>0</v>
      </c>
      <c r="CJ276" s="1279">
        <v>0</v>
      </c>
      <c r="CK276" s="1279">
        <v>0</v>
      </c>
      <c r="CL276" s="1279">
        <v>0</v>
      </c>
      <c r="CM276" s="1279">
        <v>0</v>
      </c>
      <c r="CN276" s="1279">
        <v>0</v>
      </c>
      <c r="CO276" s="1279">
        <v>0</v>
      </c>
      <c r="CP276" s="1279">
        <v>0</v>
      </c>
      <c r="CQ276" s="1279">
        <v>0</v>
      </c>
      <c r="CR276" s="1279">
        <v>0</v>
      </c>
      <c r="CS276" s="1279">
        <v>0</v>
      </c>
      <c r="CT276" s="1279">
        <v>0</v>
      </c>
      <c r="CU276" s="1279">
        <v>0</v>
      </c>
      <c r="CV276" s="1279">
        <v>0</v>
      </c>
      <c r="CW276" s="1279">
        <v>0</v>
      </c>
      <c r="CX276" s="1279">
        <v>0</v>
      </c>
      <c r="CY276" s="1279">
        <v>0</v>
      </c>
      <c r="CZ276" s="1279">
        <v>0</v>
      </c>
      <c r="DA276" s="1279">
        <v>0</v>
      </c>
      <c r="DB276" s="1279">
        <v>0</v>
      </c>
      <c r="DC276" s="1279">
        <v>0</v>
      </c>
      <c r="DD276" s="1279">
        <v>0</v>
      </c>
      <c r="DE276" s="1279">
        <v>0</v>
      </c>
      <c r="DF276" s="1279">
        <v>0</v>
      </c>
      <c r="DG276" s="1279">
        <v>0</v>
      </c>
      <c r="DH276" s="1279">
        <v>0</v>
      </c>
      <c r="DI276" s="1279">
        <v>0</v>
      </c>
      <c r="DJ276" s="1279">
        <v>0</v>
      </c>
      <c r="DK276" s="1279">
        <v>0</v>
      </c>
      <c r="DL276" s="1279">
        <v>0</v>
      </c>
      <c r="DM276" s="1279">
        <v>0</v>
      </c>
      <c r="DN276" s="1279">
        <v>0</v>
      </c>
      <c r="DO276" s="1279">
        <v>0</v>
      </c>
    </row>
    <row r="277" spans="2:119" s="1248" customFormat="1">
      <c r="B277" s="1333"/>
      <c r="C277" s="1246" t="s">
        <v>62</v>
      </c>
      <c r="D277" s="1247"/>
      <c r="E277" s="939"/>
      <c r="F277" s="940"/>
      <c r="G277" s="940"/>
      <c r="H277" s="940"/>
      <c r="I277" s="940"/>
      <c r="J277" s="940"/>
      <c r="K277" s="940"/>
      <c r="L277" s="940"/>
      <c r="M277" s="940"/>
      <c r="N277" s="1045" t="s">
        <v>276</v>
      </c>
      <c r="O277" s="1045" t="s">
        <v>276</v>
      </c>
      <c r="P277" s="1045" t="s">
        <v>276</v>
      </c>
      <c r="Q277" s="1279">
        <v>0</v>
      </c>
      <c r="R277" s="1279">
        <v>0</v>
      </c>
      <c r="S277" s="1279">
        <v>0</v>
      </c>
      <c r="T277" s="1279">
        <v>0</v>
      </c>
      <c r="U277" s="1691">
        <v>0</v>
      </c>
      <c r="V277" s="1691">
        <v>0</v>
      </c>
      <c r="W277" s="1691">
        <v>0</v>
      </c>
      <c r="X277" s="1691">
        <v>0</v>
      </c>
      <c r="Y277" s="1691">
        <v>0</v>
      </c>
      <c r="Z277" s="1691">
        <v>0</v>
      </c>
      <c r="AA277" s="1022"/>
      <c r="AB277" s="985"/>
      <c r="AC277" s="985"/>
      <c r="AD277" s="985"/>
      <c r="AE277" s="985"/>
      <c r="AF277" s="985"/>
      <c r="AG277" s="985"/>
      <c r="AH277" s="985"/>
      <c r="AI277" s="985"/>
      <c r="AJ277" s="940"/>
      <c r="AK277" s="940"/>
      <c r="AL277" s="940"/>
      <c r="AM277" s="940"/>
      <c r="AN277" s="940"/>
      <c r="AO277" s="940"/>
      <c r="AP277" s="940"/>
      <c r="AQ277" s="940"/>
      <c r="AR277" s="940"/>
      <c r="AS277" s="940"/>
      <c r="AT277" s="940"/>
      <c r="AU277" s="940"/>
      <c r="AV277" s="940"/>
      <c r="AW277" s="940"/>
      <c r="AX277" s="940"/>
      <c r="AY277" s="940"/>
      <c r="AZ277" s="940"/>
      <c r="BA277" s="940"/>
      <c r="BB277" s="940"/>
      <c r="BC277" s="940"/>
      <c r="BD277" s="940"/>
      <c r="BE277" s="940"/>
      <c r="BF277" s="940"/>
      <c r="BG277" s="940"/>
      <c r="BH277" s="940"/>
      <c r="BI277" s="940"/>
      <c r="BJ277" s="940"/>
      <c r="BK277" s="940"/>
      <c r="BL277" s="940"/>
      <c r="BM277" s="940"/>
      <c r="BN277" s="940"/>
      <c r="BO277" s="940"/>
      <c r="BP277" s="940"/>
      <c r="BQ277" s="940"/>
      <c r="BR277" s="940"/>
      <c r="BS277" s="940"/>
      <c r="BT277" s="940"/>
      <c r="BU277" s="940"/>
      <c r="BV277" s="940"/>
      <c r="BW277" s="940"/>
      <c r="BX277" s="940"/>
      <c r="BY277" s="940"/>
      <c r="BZ277" s="940"/>
      <c r="CA277" s="940"/>
      <c r="CB277" s="1279">
        <v>0</v>
      </c>
      <c r="CC277" s="1279">
        <v>0</v>
      </c>
      <c r="CD277" s="1279">
        <v>0</v>
      </c>
      <c r="CE277" s="1279">
        <v>0</v>
      </c>
      <c r="CF277" s="1279">
        <v>0</v>
      </c>
      <c r="CG277" s="1279">
        <v>0</v>
      </c>
      <c r="CH277" s="1279">
        <v>0</v>
      </c>
      <c r="CI277" s="1279">
        <v>0</v>
      </c>
      <c r="CJ277" s="1279">
        <v>0</v>
      </c>
      <c r="CK277" s="1279">
        <v>0</v>
      </c>
      <c r="CL277" s="1279">
        <v>0</v>
      </c>
      <c r="CM277" s="1279">
        <v>0</v>
      </c>
      <c r="CN277" s="1279">
        <v>0</v>
      </c>
      <c r="CO277" s="1279">
        <v>0</v>
      </c>
      <c r="CP277" s="1279">
        <v>0</v>
      </c>
      <c r="CQ277" s="1279">
        <v>0</v>
      </c>
      <c r="CR277" s="1279">
        <v>0</v>
      </c>
      <c r="CS277" s="1279">
        <v>0</v>
      </c>
      <c r="CT277" s="1279">
        <v>0</v>
      </c>
      <c r="CU277" s="1279">
        <v>0</v>
      </c>
      <c r="CV277" s="1279">
        <v>0</v>
      </c>
      <c r="CW277" s="1279">
        <v>0</v>
      </c>
      <c r="CX277" s="1279">
        <v>0</v>
      </c>
      <c r="CY277" s="1279">
        <v>0</v>
      </c>
      <c r="CZ277" s="1279">
        <v>0</v>
      </c>
      <c r="DA277" s="1279">
        <v>0</v>
      </c>
      <c r="DB277" s="1279">
        <v>0</v>
      </c>
      <c r="DC277" s="1279">
        <v>0</v>
      </c>
      <c r="DD277" s="1279">
        <v>0</v>
      </c>
      <c r="DE277" s="1279">
        <v>0</v>
      </c>
      <c r="DF277" s="1279">
        <v>0</v>
      </c>
      <c r="DG277" s="1279">
        <v>0</v>
      </c>
      <c r="DH277" s="1279">
        <v>0</v>
      </c>
      <c r="DI277" s="1279">
        <v>0</v>
      </c>
      <c r="DJ277" s="1279">
        <v>0</v>
      </c>
      <c r="DK277" s="1279">
        <v>0</v>
      </c>
      <c r="DL277" s="1279">
        <v>0</v>
      </c>
      <c r="DM277" s="1279">
        <v>0</v>
      </c>
      <c r="DN277" s="1279">
        <v>0</v>
      </c>
      <c r="DO277" s="1279">
        <v>0</v>
      </c>
    </row>
    <row r="278" spans="2:119" s="977" customFormat="1">
      <c r="B278" s="1333"/>
      <c r="C278" s="1245"/>
      <c r="D278" s="939"/>
      <c r="E278" s="939"/>
      <c r="F278" s="954"/>
      <c r="G278" s="954"/>
      <c r="H278" s="954"/>
      <c r="I278" s="954"/>
      <c r="J278" s="954"/>
      <c r="K278" s="954"/>
      <c r="L278" s="954"/>
      <c r="M278" s="954"/>
      <c r="N278" s="940"/>
      <c r="O278" s="940"/>
      <c r="P278" s="940"/>
      <c r="Q278" s="940"/>
      <c r="R278" s="940"/>
      <c r="S278" s="940"/>
      <c r="T278" s="940"/>
      <c r="U278" s="1677"/>
      <c r="V278" s="1677"/>
      <c r="W278" s="1677"/>
      <c r="X278" s="1677"/>
      <c r="Y278" s="1677"/>
      <c r="Z278" s="1677"/>
      <c r="AA278" s="403"/>
      <c r="AB278" s="985"/>
      <c r="AC278" s="985"/>
      <c r="AD278" s="985"/>
      <c r="AE278" s="985"/>
      <c r="AF278" s="985"/>
      <c r="AG278" s="985"/>
      <c r="AH278" s="985"/>
      <c r="AI278" s="985"/>
      <c r="AJ278" s="940"/>
      <c r="AK278" s="940"/>
      <c r="AL278" s="940"/>
      <c r="AM278" s="940"/>
      <c r="AN278" s="940"/>
      <c r="AO278" s="940"/>
      <c r="AP278" s="940"/>
      <c r="AQ278" s="940"/>
      <c r="AR278" s="940"/>
      <c r="AS278" s="940"/>
      <c r="AT278" s="940"/>
      <c r="AU278" s="940"/>
      <c r="AV278" s="940"/>
      <c r="AW278" s="940"/>
      <c r="AX278" s="940"/>
      <c r="AY278" s="940"/>
      <c r="AZ278" s="940"/>
      <c r="BA278" s="940"/>
      <c r="BB278" s="940"/>
      <c r="BC278" s="940"/>
      <c r="BD278" s="940"/>
      <c r="BE278" s="940"/>
      <c r="BF278" s="940"/>
      <c r="BG278" s="940"/>
      <c r="BH278" s="940"/>
      <c r="BI278" s="940"/>
      <c r="BJ278" s="940"/>
      <c r="BK278" s="940"/>
      <c r="BL278" s="940"/>
      <c r="BM278" s="940"/>
      <c r="BN278" s="940"/>
      <c r="BO278" s="940"/>
      <c r="BP278" s="940"/>
      <c r="BQ278" s="940"/>
      <c r="BR278" s="940"/>
      <c r="BS278" s="940"/>
      <c r="BT278" s="940"/>
      <c r="BU278" s="940"/>
      <c r="BV278" s="940"/>
      <c r="BW278" s="940"/>
      <c r="BX278" s="940"/>
      <c r="BY278" s="940"/>
      <c r="BZ278" s="940"/>
      <c r="CA278" s="940"/>
      <c r="CB278" s="940"/>
      <c r="CC278" s="940"/>
      <c r="CD278" s="940"/>
      <c r="CE278" s="940"/>
      <c r="CF278" s="940"/>
      <c r="CG278" s="940"/>
      <c r="CH278" s="940"/>
      <c r="CI278" s="940"/>
      <c r="CJ278" s="940"/>
      <c r="CK278" s="940"/>
      <c r="CL278" s="940"/>
      <c r="CM278" s="940"/>
      <c r="CN278" s="940"/>
      <c r="CO278" s="940"/>
      <c r="CP278" s="940"/>
      <c r="CQ278" s="940"/>
      <c r="CR278" s="940"/>
      <c r="CS278" s="940"/>
      <c r="CT278" s="940"/>
      <c r="CU278" s="940"/>
      <c r="CV278" s="940"/>
      <c r="CW278" s="940"/>
      <c r="CX278" s="940"/>
      <c r="CY278" s="940"/>
      <c r="CZ278" s="940"/>
      <c r="DA278" s="940"/>
      <c r="DB278" s="940"/>
      <c r="DC278" s="940"/>
      <c r="DD278" s="940"/>
      <c r="DE278" s="940"/>
      <c r="DF278" s="940"/>
      <c r="DG278" s="940"/>
      <c r="DH278" s="940"/>
      <c r="DI278" s="940"/>
      <c r="DJ278" s="940"/>
      <c r="DK278" s="940"/>
      <c r="DL278" s="940"/>
      <c r="DM278" s="940"/>
      <c r="DN278" s="940"/>
      <c r="DO278" s="940"/>
    </row>
    <row r="279" spans="2:119" s="970" customFormat="1">
      <c r="B279" s="1332"/>
      <c r="C279" s="1249" t="s">
        <v>473</v>
      </c>
      <c r="D279" s="1242"/>
      <c r="E279" s="1242"/>
      <c r="F279" s="1266">
        <v>0.4</v>
      </c>
      <c r="G279" s="1266">
        <v>1.9</v>
      </c>
      <c r="H279" s="1266">
        <v>3.1</v>
      </c>
      <c r="I279" s="1266">
        <v>6.7000000000000011</v>
      </c>
      <c r="J279" s="1266">
        <v>14.3</v>
      </c>
      <c r="K279" s="1266">
        <v>23.5</v>
      </c>
      <c r="L279" s="1266">
        <v>31.479000000000003</v>
      </c>
      <c r="M279" s="1266">
        <v>46.150000000000006</v>
      </c>
      <c r="N279" s="1267">
        <v>80.300000000000011</v>
      </c>
      <c r="O279" s="1267">
        <v>138.69999999999999</v>
      </c>
      <c r="P279" s="1267">
        <v>231.7</v>
      </c>
      <c r="Q279" s="1267">
        <v>389.4</v>
      </c>
      <c r="R279" s="1267">
        <v>838</v>
      </c>
      <c r="S279" s="1267">
        <v>1914.5</v>
      </c>
      <c r="T279" s="1267">
        <v>3254.6</v>
      </c>
      <c r="U279" s="1692"/>
      <c r="V279" s="1692"/>
      <c r="W279" s="1692"/>
      <c r="X279" s="1692"/>
      <c r="Y279" s="1692"/>
      <c r="Z279" s="1692"/>
      <c r="AA279" s="1298"/>
      <c r="AB279" s="1299"/>
      <c r="AC279" s="1299"/>
      <c r="AD279" s="1299"/>
      <c r="AE279" s="1299"/>
      <c r="AF279" s="1299"/>
      <c r="AG279" s="1299"/>
      <c r="AH279" s="1299"/>
      <c r="AI279" s="1299"/>
      <c r="AJ279" s="1308"/>
      <c r="AK279" s="1308"/>
      <c r="AL279" s="1308"/>
      <c r="AM279" s="1308">
        <v>0.4</v>
      </c>
      <c r="AN279" s="1308">
        <v>0.4</v>
      </c>
      <c r="AO279" s="1308">
        <v>0.5</v>
      </c>
      <c r="AP279" s="1308">
        <v>0.5</v>
      </c>
      <c r="AQ279" s="1308">
        <v>0.5</v>
      </c>
      <c r="AR279" s="1308">
        <v>0.5</v>
      </c>
      <c r="AS279" s="1308">
        <v>0.7</v>
      </c>
      <c r="AT279" s="1308">
        <v>0.9</v>
      </c>
      <c r="AU279" s="1308">
        <v>1</v>
      </c>
      <c r="AV279" s="1308">
        <v>1.1000000000000001</v>
      </c>
      <c r="AW279" s="1308">
        <v>1.3</v>
      </c>
      <c r="AX279" s="1308">
        <v>1.9</v>
      </c>
      <c r="AY279" s="1308">
        <v>2.4</v>
      </c>
      <c r="AZ279" s="1308">
        <v>2.6</v>
      </c>
      <c r="BA279" s="1308">
        <v>3.1</v>
      </c>
      <c r="BB279" s="1308">
        <v>3.9</v>
      </c>
      <c r="BC279" s="1308">
        <v>4.7</v>
      </c>
      <c r="BD279" s="1308">
        <v>4.9000000000000004</v>
      </c>
      <c r="BE279" s="1308">
        <v>5.5</v>
      </c>
      <c r="BF279" s="1308">
        <v>6.4</v>
      </c>
      <c r="BG279" s="1308">
        <v>6.7</v>
      </c>
      <c r="BH279" s="1308">
        <v>6.72</v>
      </c>
      <c r="BI279" s="1308">
        <v>7.4</v>
      </c>
      <c r="BJ279" s="1308">
        <v>8.4</v>
      </c>
      <c r="BK279" s="1308">
        <v>8.9589999999999996</v>
      </c>
      <c r="BL279" s="1308">
        <v>9.15</v>
      </c>
      <c r="BM279" s="1308">
        <v>10.3</v>
      </c>
      <c r="BN279" s="1308">
        <v>12.5</v>
      </c>
      <c r="BO279" s="1308">
        <v>14.2</v>
      </c>
      <c r="BP279" s="1308">
        <v>14.8</v>
      </c>
      <c r="BQ279" s="1308">
        <v>18.100000000000001</v>
      </c>
      <c r="BR279" s="1309">
        <v>22</v>
      </c>
      <c r="BS279" s="1309">
        <v>25.4</v>
      </c>
      <c r="BT279" s="1309">
        <v>27.5</v>
      </c>
      <c r="BU279" s="1309">
        <v>31.9</v>
      </c>
      <c r="BV279" s="1309">
        <v>36.799999999999997</v>
      </c>
      <c r="BW279" s="1310">
        <v>42.5</v>
      </c>
      <c r="BX279" s="1300">
        <v>44.1</v>
      </c>
      <c r="BY279" s="1300">
        <v>52.1</v>
      </c>
      <c r="BZ279" s="1300">
        <v>62.3</v>
      </c>
      <c r="CA279" s="1300">
        <v>73.2</v>
      </c>
      <c r="CB279" s="1311">
        <v>74.3</v>
      </c>
      <c r="CC279" s="1311">
        <v>85.6</v>
      </c>
      <c r="CD279" s="1311">
        <v>103.9</v>
      </c>
      <c r="CE279" s="1311">
        <v>125.6</v>
      </c>
      <c r="CF279" s="1311">
        <v>143.9</v>
      </c>
      <c r="CG279" s="1311">
        <v>181.6</v>
      </c>
      <c r="CH279" s="1311">
        <v>227</v>
      </c>
      <c r="CI279" s="1311">
        <v>285.5</v>
      </c>
      <c r="CJ279" s="1311">
        <v>290.7</v>
      </c>
      <c r="CK279" s="1311">
        <v>404.8</v>
      </c>
      <c r="CL279" s="1311">
        <v>559.70000000000005</v>
      </c>
      <c r="CM279" s="1311">
        <v>659.3</v>
      </c>
      <c r="CN279" s="1311">
        <v>630.1</v>
      </c>
      <c r="CO279" s="1311">
        <v>729.9</v>
      </c>
      <c r="CP279" s="1311">
        <v>865.7</v>
      </c>
      <c r="CQ279" s="1311">
        <v>1028.9000000000001</v>
      </c>
      <c r="CR279" s="1310">
        <v>1091</v>
      </c>
      <c r="CS279" s="1280"/>
      <c r="CT279" s="1280"/>
      <c r="CU279" s="1280"/>
      <c r="CV279" s="1280"/>
      <c r="CW279" s="1280"/>
      <c r="CX279" s="1280"/>
      <c r="CY279" s="1280"/>
      <c r="CZ279" s="1280"/>
      <c r="DA279" s="1280"/>
      <c r="DB279" s="1280"/>
      <c r="DC279" s="1280"/>
      <c r="DD279" s="1280"/>
      <c r="DE279" s="1280"/>
      <c r="DF279" s="1280"/>
      <c r="DG279" s="1280"/>
      <c r="DH279" s="1280"/>
      <c r="DI279" s="1280"/>
      <c r="DJ279" s="1280"/>
      <c r="DK279" s="1280"/>
      <c r="DL279" s="1280"/>
      <c r="DM279" s="1280"/>
      <c r="DN279" s="1280"/>
      <c r="DO279" s="1280"/>
    </row>
    <row r="280" spans="2:119" s="977" customFormat="1">
      <c r="B280" s="1333"/>
      <c r="C280" s="1252" t="s">
        <v>94</v>
      </c>
      <c r="D280" s="939"/>
      <c r="E280" s="939"/>
      <c r="F280" s="940" t="s">
        <v>1045</v>
      </c>
      <c r="G280" s="940">
        <v>3.7499999999999991</v>
      </c>
      <c r="H280" s="940">
        <v>0.63157894736842124</v>
      </c>
      <c r="I280" s="940">
        <v>1.1612903225806455</v>
      </c>
      <c r="J280" s="940">
        <v>1.1343283582089549</v>
      </c>
      <c r="K280" s="940">
        <v>0.64335664335664333</v>
      </c>
      <c r="L280" s="940">
        <v>0.33953191489361711</v>
      </c>
      <c r="M280" s="940">
        <v>0.46605673623685639</v>
      </c>
      <c r="N280" s="940">
        <v>0.73997833152762738</v>
      </c>
      <c r="O280" s="940">
        <v>0.72727272727272685</v>
      </c>
      <c r="P280" s="940">
        <v>0.67051189617880325</v>
      </c>
      <c r="Q280" s="940">
        <v>0.68062149331031496</v>
      </c>
      <c r="R280" s="940">
        <v>1.1520287621982539</v>
      </c>
      <c r="S280" s="940">
        <v>1.2846062052505967</v>
      </c>
      <c r="T280" s="940">
        <v>0.69997388352050138</v>
      </c>
      <c r="U280" s="1677"/>
      <c r="V280" s="1677"/>
      <c r="W280" s="1677"/>
      <c r="X280" s="1677"/>
      <c r="Y280" s="1677"/>
      <c r="Z280" s="1677"/>
      <c r="AA280" s="403"/>
      <c r="AB280" s="985"/>
      <c r="AC280" s="985"/>
      <c r="AD280" s="985"/>
      <c r="AE280" s="985"/>
      <c r="AF280" s="985"/>
      <c r="AG280" s="985"/>
      <c r="AH280" s="985"/>
      <c r="AI280" s="985"/>
      <c r="AJ280" s="940" t="s">
        <v>1045</v>
      </c>
      <c r="AK280" s="940" t="s">
        <v>1045</v>
      </c>
      <c r="AL280" s="940" t="s">
        <v>1045</v>
      </c>
      <c r="AM280" s="940" t="s">
        <v>1045</v>
      </c>
      <c r="AN280" s="940" t="s">
        <v>1045</v>
      </c>
      <c r="AO280" s="940" t="s">
        <v>1045</v>
      </c>
      <c r="AP280" s="940" t="s">
        <v>1045</v>
      </c>
      <c r="AQ280" s="940">
        <v>0.25</v>
      </c>
      <c r="AR280" s="940">
        <v>0.25</v>
      </c>
      <c r="AS280" s="940">
        <v>0.39999999999999991</v>
      </c>
      <c r="AT280" s="940">
        <v>0.8</v>
      </c>
      <c r="AU280" s="940">
        <v>1</v>
      </c>
      <c r="AV280" s="940">
        <v>1.2000000000000002</v>
      </c>
      <c r="AW280" s="940">
        <v>0.85714285714285743</v>
      </c>
      <c r="AX280" s="940">
        <v>1.1111111111111112</v>
      </c>
      <c r="AY280" s="940">
        <v>1.4</v>
      </c>
      <c r="AZ280" s="940">
        <v>1.3636363636363633</v>
      </c>
      <c r="BA280" s="940">
        <v>1.3846153846153846</v>
      </c>
      <c r="BB280" s="940">
        <v>1.0526315789473686</v>
      </c>
      <c r="BC280" s="940">
        <v>0.95833333333333348</v>
      </c>
      <c r="BD280" s="940">
        <v>0.88461538461538458</v>
      </c>
      <c r="BE280" s="940">
        <v>0.77419354838709675</v>
      </c>
      <c r="BF280" s="940">
        <v>0.64102564102564119</v>
      </c>
      <c r="BG280" s="940">
        <v>0.42553191489361697</v>
      </c>
      <c r="BH280" s="940">
        <v>0.37142857142857122</v>
      </c>
      <c r="BI280" s="940">
        <v>0.34545454545454546</v>
      </c>
      <c r="BJ280" s="940">
        <v>0.3125</v>
      </c>
      <c r="BK280" s="940">
        <v>0.33716417910447749</v>
      </c>
      <c r="BL280" s="940">
        <v>0.36160714285714302</v>
      </c>
      <c r="BM280" s="940">
        <v>0.39189189189189189</v>
      </c>
      <c r="BN280" s="940">
        <v>0.48809523809523814</v>
      </c>
      <c r="BO280" s="940">
        <v>0.58499832570599386</v>
      </c>
      <c r="BP280" s="940">
        <v>0.61748633879781423</v>
      </c>
      <c r="BQ280" s="940">
        <v>0.75728155339805836</v>
      </c>
      <c r="BR280" s="940">
        <v>0.76</v>
      </c>
      <c r="BS280" s="940">
        <v>0.78873239436619724</v>
      </c>
      <c r="BT280" s="940">
        <v>0.85810810810810811</v>
      </c>
      <c r="BU280" s="940">
        <v>0.76243093922651917</v>
      </c>
      <c r="BV280" s="940">
        <v>0.67272727272727262</v>
      </c>
      <c r="BW280" s="940">
        <v>0.67322834645669305</v>
      </c>
      <c r="BX280" s="940">
        <v>0.60363636363636375</v>
      </c>
      <c r="BY280" s="940">
        <v>0.63322884012539205</v>
      </c>
      <c r="BZ280" s="940">
        <v>0.69293478260869579</v>
      </c>
      <c r="CA280" s="940">
        <v>0.72235294117647064</v>
      </c>
      <c r="CB280" s="940">
        <v>0.68480725623582761</v>
      </c>
      <c r="CC280" s="940">
        <v>0.64299424184261023</v>
      </c>
      <c r="CD280" s="940">
        <v>0.66773675762439821</v>
      </c>
      <c r="CE280" s="940">
        <v>0.71584699453551903</v>
      </c>
      <c r="CF280" s="940">
        <v>0.93674293405114417</v>
      </c>
      <c r="CG280" s="940">
        <v>1.1214953271028039</v>
      </c>
      <c r="CH280" s="940">
        <v>1.184793070259865</v>
      </c>
      <c r="CI280" s="940">
        <v>1.2730891719745223</v>
      </c>
      <c r="CJ280" s="940">
        <v>1.0201528839471852</v>
      </c>
      <c r="CK280" s="940">
        <v>1.2290748898678414</v>
      </c>
      <c r="CL280" s="940">
        <v>1.4656387665198238</v>
      </c>
      <c r="CM280" s="940">
        <v>1.3092819614711031</v>
      </c>
      <c r="CN280" s="940">
        <v>1.1675266597867218</v>
      </c>
      <c r="CO280" s="940">
        <v>0.80311264822134376</v>
      </c>
      <c r="CP280" s="940">
        <v>0.54672145792388771</v>
      </c>
      <c r="CQ280" s="940">
        <v>0.56059456999848356</v>
      </c>
      <c r="CR280" s="940">
        <v>0.73147119504840497</v>
      </c>
      <c r="CS280" s="940"/>
      <c r="CT280" s="940"/>
      <c r="CU280" s="940"/>
      <c r="CV280" s="940"/>
      <c r="CW280" s="940"/>
      <c r="CX280" s="940"/>
      <c r="CY280" s="940"/>
      <c r="CZ280" s="940"/>
      <c r="DA280" s="940"/>
      <c r="DB280" s="940"/>
      <c r="DC280" s="940"/>
      <c r="DD280" s="940"/>
      <c r="DE280" s="940"/>
      <c r="DF280" s="940"/>
      <c r="DG280" s="940"/>
      <c r="DH280" s="940"/>
      <c r="DI280" s="940"/>
      <c r="DJ280" s="940"/>
      <c r="DK280" s="940"/>
      <c r="DL280" s="940"/>
      <c r="DM280" s="940"/>
      <c r="DN280" s="940"/>
      <c r="DO280" s="940"/>
    </row>
    <row r="281" spans="2:119" s="977" customFormat="1" hidden="1">
      <c r="B281" s="1333"/>
      <c r="C281" s="1252"/>
      <c r="D281" s="939"/>
      <c r="E281" s="939"/>
      <c r="F281" s="940"/>
      <c r="G281" s="940"/>
      <c r="H281" s="940"/>
      <c r="I281" s="940"/>
      <c r="J281" s="940"/>
      <c r="K281" s="940"/>
      <c r="L281" s="940"/>
      <c r="M281" s="940"/>
      <c r="N281" s="940"/>
      <c r="O281" s="940"/>
      <c r="P281" s="940"/>
      <c r="Q281" s="940"/>
      <c r="R281" s="940"/>
      <c r="S281" s="940"/>
      <c r="T281" s="940"/>
      <c r="U281" s="1677"/>
      <c r="V281" s="1677"/>
      <c r="W281" s="1677"/>
      <c r="X281" s="1677"/>
      <c r="Y281" s="1677"/>
      <c r="Z281" s="1677"/>
      <c r="AA281" s="403"/>
      <c r="AB281" s="985"/>
      <c r="AC281" s="985"/>
      <c r="AD281" s="985"/>
      <c r="AE281" s="985"/>
      <c r="AF281" s="985"/>
      <c r="AG281" s="985"/>
      <c r="AH281" s="985"/>
      <c r="AI281" s="985"/>
      <c r="AJ281" s="940"/>
      <c r="AK281" s="940"/>
      <c r="AL281" s="940"/>
      <c r="AM281" s="940"/>
      <c r="AN281" s="940"/>
      <c r="AO281" s="940"/>
      <c r="AP281" s="940"/>
      <c r="AQ281" s="940"/>
      <c r="AR281" s="940"/>
      <c r="AS281" s="940"/>
      <c r="AT281" s="940"/>
      <c r="AU281" s="940"/>
      <c r="AV281" s="940"/>
      <c r="AW281" s="940"/>
      <c r="AX281" s="940"/>
      <c r="AY281" s="940"/>
      <c r="AZ281" s="940"/>
      <c r="BA281" s="940"/>
      <c r="BB281" s="940"/>
      <c r="BC281" s="940"/>
      <c r="BD281" s="940"/>
      <c r="BE281" s="940"/>
      <c r="BF281" s="940"/>
      <c r="BG281" s="940"/>
      <c r="BH281" s="940"/>
      <c r="BI281" s="940"/>
      <c r="BJ281" s="940"/>
      <c r="BK281" s="940"/>
      <c r="BL281" s="940"/>
      <c r="BM281" s="940"/>
      <c r="BN281" s="940"/>
      <c r="BO281" s="940"/>
      <c r="BP281" s="940"/>
      <c r="BQ281" s="940"/>
      <c r="BR281" s="940"/>
      <c r="BS281" s="940"/>
      <c r="BT281" s="940"/>
      <c r="BU281" s="940"/>
      <c r="BV281" s="940"/>
      <c r="BW281" s="940"/>
      <c r="BX281" s="940"/>
      <c r="BY281" s="940"/>
      <c r="BZ281" s="940"/>
      <c r="CA281" s="940"/>
      <c r="CB281" s="940"/>
      <c r="CC281" s="940"/>
      <c r="CD281" s="940"/>
      <c r="CE281" s="940"/>
      <c r="CF281" s="940"/>
      <c r="CG281" s="940"/>
      <c r="CH281" s="940"/>
      <c r="CI281" s="940"/>
      <c r="CJ281" s="940"/>
      <c r="CK281" s="940"/>
      <c r="CL281" s="940"/>
      <c r="CM281" s="940"/>
      <c r="CN281" s="940"/>
      <c r="CO281" s="940"/>
      <c r="CP281" s="940"/>
      <c r="CQ281" s="940"/>
      <c r="CR281" s="940"/>
      <c r="CS281" s="940"/>
      <c r="CT281" s="940"/>
      <c r="CU281" s="940"/>
      <c r="CV281" s="940"/>
      <c r="CW281" s="940"/>
      <c r="CX281" s="940"/>
      <c r="CY281" s="940"/>
      <c r="CZ281" s="940"/>
      <c r="DA281" s="940"/>
      <c r="DB281" s="940"/>
      <c r="DC281" s="940"/>
      <c r="DD281" s="940"/>
      <c r="DE281" s="940"/>
      <c r="DF281" s="940"/>
      <c r="DG281" s="940"/>
      <c r="DH281" s="940"/>
      <c r="DI281" s="940"/>
      <c r="DJ281" s="940"/>
      <c r="DK281" s="940"/>
      <c r="DL281" s="940"/>
      <c r="DM281" s="940"/>
      <c r="DN281" s="940"/>
      <c r="DO281" s="940"/>
    </row>
    <row r="282" spans="2:119" s="403" customFormat="1">
      <c r="B282" s="1331"/>
      <c r="C282" s="1192" t="s">
        <v>475</v>
      </c>
      <c r="D282" s="445"/>
      <c r="E282" s="445"/>
      <c r="F282" s="446">
        <v>395</v>
      </c>
      <c r="G282" s="446">
        <v>134.68421052631578</v>
      </c>
      <c r="H282" s="446">
        <v>123.41935483870968</v>
      </c>
      <c r="I282" s="446">
        <v>104.11940298507461</v>
      </c>
      <c r="J282" s="446">
        <v>91.734265734265733</v>
      </c>
      <c r="K282" s="446">
        <v>76.029787234042558</v>
      </c>
      <c r="L282" s="446">
        <v>79.341783411162993</v>
      </c>
      <c r="M282" s="446">
        <v>76.342361863488605</v>
      </c>
      <c r="N282" s="446">
        <v>64.559153175591533</v>
      </c>
      <c r="O282" s="446">
        <v>55.903388608507576</v>
      </c>
      <c r="P282" s="446">
        <v>59.400517911091931</v>
      </c>
      <c r="Q282" s="446">
        <v>47.395737031330256</v>
      </c>
      <c r="R282" s="446">
        <v>33.878162291169453</v>
      </c>
      <c r="S282" s="446">
        <v>25.989501175241578</v>
      </c>
      <c r="T282" s="446">
        <v>23.772844589196833</v>
      </c>
      <c r="U282" s="1680"/>
      <c r="V282" s="1680"/>
      <c r="W282" s="1680"/>
      <c r="X282" s="1680"/>
      <c r="Y282" s="1680"/>
      <c r="Z282" s="1680"/>
      <c r="AA282" s="1265"/>
      <c r="AB282" s="446"/>
      <c r="AC282" s="446"/>
      <c r="AD282" s="446"/>
      <c r="AE282" s="446"/>
      <c r="AF282" s="446"/>
      <c r="AG282" s="446"/>
      <c r="AH282" s="446"/>
      <c r="AI282" s="446"/>
      <c r="AJ282" s="446"/>
      <c r="AK282" s="446"/>
      <c r="AL282" s="446"/>
      <c r="AM282" s="446">
        <v>141.99999999999997</v>
      </c>
      <c r="AN282" s="446">
        <v>130.74999999999997</v>
      </c>
      <c r="AO282" s="446">
        <v>133.6</v>
      </c>
      <c r="AP282" s="446">
        <v>163</v>
      </c>
      <c r="AQ282" s="446">
        <v>110.6</v>
      </c>
      <c r="AR282" s="446">
        <v>106.4</v>
      </c>
      <c r="AS282" s="446">
        <v>113.71428571428571</v>
      </c>
      <c r="AT282" s="446">
        <v>126.66666666666666</v>
      </c>
      <c r="AU282" s="446">
        <v>135.80000000000001</v>
      </c>
      <c r="AV282" s="446">
        <v>112.54545454545453</v>
      </c>
      <c r="AW282" s="446">
        <v>113.69230769230769</v>
      </c>
      <c r="AX282" s="446">
        <v>99.947368421052644</v>
      </c>
      <c r="AY282" s="446">
        <v>98.375</v>
      </c>
      <c r="AZ282" s="446">
        <v>94.307692307692307</v>
      </c>
      <c r="BA282" s="446">
        <v>95.41935483870968</v>
      </c>
      <c r="BB282" s="446">
        <v>94.487179487179489</v>
      </c>
      <c r="BC282" s="446">
        <v>85.59574468085107</v>
      </c>
      <c r="BD282" s="446">
        <v>75.530612244897952</v>
      </c>
      <c r="BE282" s="446">
        <v>74.836363636363643</v>
      </c>
      <c r="BF282" s="446">
        <v>75.015625</v>
      </c>
      <c r="BG282" s="446">
        <v>78.343283582089541</v>
      </c>
      <c r="BH282" s="446">
        <v>79.18154761904762</v>
      </c>
      <c r="BI282" s="446">
        <v>78.094594594594582</v>
      </c>
      <c r="BJ282" s="446">
        <v>76.38095238095238</v>
      </c>
      <c r="BK282" s="446">
        <v>83.268221899765607</v>
      </c>
      <c r="BL282" s="446">
        <v>72.568306010928964</v>
      </c>
      <c r="BM282" s="446">
        <v>76.262135922330089</v>
      </c>
      <c r="BN282" s="446">
        <v>78.007999999999996</v>
      </c>
      <c r="BO282" s="446">
        <v>77.366197183098592</v>
      </c>
      <c r="BP282" s="446">
        <v>70.087837837837824</v>
      </c>
      <c r="BQ282" s="446">
        <v>66.629834254143645</v>
      </c>
      <c r="BR282" s="446">
        <v>62.927272727272729</v>
      </c>
      <c r="BS282" s="446">
        <v>61.275590551181111</v>
      </c>
      <c r="BT282" s="446">
        <v>50.04</v>
      </c>
      <c r="BU282" s="446">
        <v>56.956112852664582</v>
      </c>
      <c r="BV282" s="446">
        <v>57.445652173913047</v>
      </c>
      <c r="BW282" s="446">
        <v>57.571764705882359</v>
      </c>
      <c r="BX282" s="446">
        <v>58.979591836734691</v>
      </c>
      <c r="BY282" s="446">
        <v>60.499040307101723</v>
      </c>
      <c r="BZ282" s="446">
        <v>58.861958266452646</v>
      </c>
      <c r="CA282" s="446">
        <v>59.330601092896174</v>
      </c>
      <c r="CB282" s="446">
        <v>56.195154777927328</v>
      </c>
      <c r="CC282" s="446">
        <v>51.706775700934585</v>
      </c>
      <c r="CD282" s="446">
        <v>43.815206929740128</v>
      </c>
      <c r="CE282" s="446">
        <v>42.214171974522294</v>
      </c>
      <c r="CF282" s="446">
        <v>39.187630298818625</v>
      </c>
      <c r="CG282" s="446">
        <v>35.88876651982379</v>
      </c>
      <c r="CH282" s="446">
        <v>33.326872246696034</v>
      </c>
      <c r="CI282" s="446">
        <v>30.361471103327499</v>
      </c>
      <c r="CJ282" s="446">
        <v>27.844857241142073</v>
      </c>
      <c r="CK282" s="446">
        <v>27.70331027667984</v>
      </c>
      <c r="CL282" s="446">
        <v>25.917455779882079</v>
      </c>
      <c r="CM282" s="446">
        <v>24.180342787805252</v>
      </c>
      <c r="CN282" s="446">
        <v>23.357720996667197</v>
      </c>
      <c r="CO282" s="446">
        <v>24.016166598164133</v>
      </c>
      <c r="CP282" s="446">
        <v>24.118978861037309</v>
      </c>
      <c r="CQ282" s="446">
        <v>23.56322285936437</v>
      </c>
      <c r="CR282" s="446">
        <v>23.207149404216317</v>
      </c>
      <c r="CS282" s="446"/>
      <c r="CT282" s="446"/>
      <c r="CU282" s="446"/>
      <c r="CV282" s="446"/>
      <c r="CW282" s="446"/>
      <c r="CX282" s="446"/>
      <c r="CY282" s="446"/>
      <c r="CZ282" s="446"/>
      <c r="DA282" s="446"/>
      <c r="DB282" s="446"/>
      <c r="DC282" s="446"/>
      <c r="DD282" s="446"/>
      <c r="DE282" s="446"/>
      <c r="DF282" s="446"/>
      <c r="DG282" s="446"/>
      <c r="DH282" s="446"/>
      <c r="DI282" s="446"/>
      <c r="DJ282" s="446"/>
      <c r="DK282" s="446"/>
      <c r="DL282" s="446"/>
      <c r="DM282" s="446"/>
      <c r="DN282" s="446"/>
      <c r="DO282" s="446"/>
    </row>
    <row r="283" spans="2:119" s="977" customFormat="1">
      <c r="B283" s="1333"/>
      <c r="C283" s="1192" t="s">
        <v>94</v>
      </c>
      <c r="D283" s="939"/>
      <c r="E283" s="939"/>
      <c r="F283" s="940" t="s">
        <v>1045</v>
      </c>
      <c r="G283" s="940">
        <v>-0.65902731512325119</v>
      </c>
      <c r="H283" s="940">
        <v>-8.3639022299537347E-2</v>
      </c>
      <c r="I283" s="940">
        <v>-0.15637702756473781</v>
      </c>
      <c r="J283" s="940">
        <v>-0.11895128953615186</v>
      </c>
      <c r="K283" s="940">
        <v>-0.17119533660099973</v>
      </c>
      <c r="L283" s="940">
        <v>4.3561823564297386E-2</v>
      </c>
      <c r="M283" s="940">
        <v>-3.7803808015391627E-2</v>
      </c>
      <c r="N283" s="940">
        <v>-0.15434692352022306</v>
      </c>
      <c r="O283" s="940">
        <v>-0.13407493966876438</v>
      </c>
      <c r="P283" s="940">
        <v>6.2556660510775464E-2</v>
      </c>
      <c r="Q283" s="940">
        <v>-0.20209892610246094</v>
      </c>
      <c r="R283" s="940">
        <v>-0.28520655204127765</v>
      </c>
      <c r="S283" s="940">
        <v>-0.23285386757782023</v>
      </c>
      <c r="T283" s="940">
        <v>-8.5290462910323273E-2</v>
      </c>
      <c r="U283" s="1677"/>
      <c r="V283" s="1677"/>
      <c r="W283" s="1677"/>
      <c r="X283" s="1677"/>
      <c r="Y283" s="1677"/>
      <c r="Z283" s="1677"/>
      <c r="AA283" s="403"/>
      <c r="AB283" s="985"/>
      <c r="AC283" s="985"/>
      <c r="AD283" s="985"/>
      <c r="AE283" s="985"/>
      <c r="AF283" s="985"/>
      <c r="AG283" s="985"/>
      <c r="AH283" s="985"/>
      <c r="AI283" s="985"/>
      <c r="AJ283" s="940" t="s">
        <v>1045</v>
      </c>
      <c r="AK283" s="940" t="s">
        <v>1045</v>
      </c>
      <c r="AL283" s="940" t="s">
        <v>1045</v>
      </c>
      <c r="AM283" s="940" t="s">
        <v>1045</v>
      </c>
      <c r="AN283" s="940" t="s">
        <v>1045</v>
      </c>
      <c r="AO283" s="940" t="s">
        <v>1045</v>
      </c>
      <c r="AP283" s="940" t="s">
        <v>1045</v>
      </c>
      <c r="AQ283" s="940">
        <v>-0.22112676056338021</v>
      </c>
      <c r="AR283" s="940">
        <v>-0.1862332695984702</v>
      </c>
      <c r="AS283" s="940">
        <v>-0.14884516680923865</v>
      </c>
      <c r="AT283" s="940">
        <v>-0.22290388548057261</v>
      </c>
      <c r="AU283" s="940">
        <v>0.22784810126582289</v>
      </c>
      <c r="AV283" s="940">
        <v>5.7758031442241897E-2</v>
      </c>
      <c r="AW283" s="940">
        <v>-1.9327406262070745E-4</v>
      </c>
      <c r="AX283" s="940">
        <v>-0.21094182825484753</v>
      </c>
      <c r="AY283" s="940">
        <v>-0.27558910162002948</v>
      </c>
      <c r="AZ283" s="940">
        <v>-0.16204796818690181</v>
      </c>
      <c r="BA283" s="940">
        <v>-0.16072286001134928</v>
      </c>
      <c r="BB283" s="940">
        <v>-5.4630642308367561E-2</v>
      </c>
      <c r="BC283" s="940">
        <v>-0.12990348481981129</v>
      </c>
      <c r="BD283" s="940">
        <v>-0.19910443785997278</v>
      </c>
      <c r="BE283" s="940">
        <v>-0.21571086114696658</v>
      </c>
      <c r="BF283" s="940">
        <v>-0.20607615332428764</v>
      </c>
      <c r="BG283" s="940">
        <v>-8.472922486746004E-2</v>
      </c>
      <c r="BH283" s="940">
        <v>4.8337161127623318E-2</v>
      </c>
      <c r="BI283" s="940">
        <v>4.3538071599295902E-2</v>
      </c>
      <c r="BJ283" s="940">
        <v>1.820057329326219E-2</v>
      </c>
      <c r="BK283" s="940">
        <v>6.2863567781348051E-2</v>
      </c>
      <c r="BL283" s="940">
        <v>-8.3519984225817301E-2</v>
      </c>
      <c r="BM283" s="940">
        <v>-2.3464603174869758E-2</v>
      </c>
      <c r="BN283" s="940">
        <v>2.1301745635910141E-2</v>
      </c>
      <c r="BO283" s="940">
        <v>-7.0879677528980944E-2</v>
      </c>
      <c r="BP283" s="940">
        <v>-3.4181150276783034E-2</v>
      </c>
      <c r="BQ283" s="940">
        <v>-0.12630516509525191</v>
      </c>
      <c r="BR283" s="940">
        <v>-0.19332282936015877</v>
      </c>
      <c r="BS283" s="940">
        <v>-0.20797980536430749</v>
      </c>
      <c r="BT283" s="940">
        <v>-0.28603875445869076</v>
      </c>
      <c r="BU283" s="940">
        <v>-0.14518603430080523</v>
      </c>
      <c r="BV283" s="940">
        <v>-8.7110410411667893E-2</v>
      </c>
      <c r="BW283" s="940">
        <v>-6.0445371672184667E-2</v>
      </c>
      <c r="BX283" s="940">
        <v>0.17864891760061341</v>
      </c>
      <c r="BY283" s="940">
        <v>6.2204516372142082E-2</v>
      </c>
      <c r="BZ283" s="940">
        <v>2.4654713436829345E-2</v>
      </c>
      <c r="CA283" s="940">
        <v>3.0550329592973435E-2</v>
      </c>
      <c r="CB283" s="940">
        <v>-4.7210178505730394E-2</v>
      </c>
      <c r="CC283" s="940">
        <v>-0.1453289930143743</v>
      </c>
      <c r="CD283" s="940">
        <v>-0.25562777352054478</v>
      </c>
      <c r="CE283" s="940">
        <v>-0.28849242723116919</v>
      </c>
      <c r="CF283" s="940">
        <v>-0.3026510834665237</v>
      </c>
      <c r="CG283" s="940">
        <v>-0.30591753143920919</v>
      </c>
      <c r="CH283" s="940">
        <v>-0.23937658676045193</v>
      </c>
      <c r="CI283" s="940">
        <v>-0.28077539643199223</v>
      </c>
      <c r="CJ283" s="940">
        <v>-0.28944779184615554</v>
      </c>
      <c r="CK283" s="940">
        <v>-0.22807850580828881</v>
      </c>
      <c r="CL283" s="940">
        <v>-0.22232558795098178</v>
      </c>
      <c r="CM283" s="940">
        <v>-0.20358461203959322</v>
      </c>
      <c r="CN283" s="940">
        <v>-0.16114775542267545</v>
      </c>
      <c r="CO283" s="940">
        <v>-0.13309397475216089</v>
      </c>
      <c r="CP283" s="940">
        <v>-6.93924949315744E-2</v>
      </c>
      <c r="CQ283" s="940">
        <v>-2.5521554175489625E-2</v>
      </c>
      <c r="CR283" s="940">
        <v>-6.4463306361252082E-3</v>
      </c>
      <c r="CS283" s="940"/>
      <c r="CT283" s="940"/>
      <c r="CU283" s="940"/>
      <c r="CV283" s="940"/>
      <c r="CW283" s="940"/>
      <c r="CX283" s="940"/>
      <c r="CY283" s="940"/>
      <c r="CZ283" s="940"/>
      <c r="DA283" s="940"/>
      <c r="DB283" s="940"/>
      <c r="DC283" s="940"/>
      <c r="DD283" s="940"/>
      <c r="DE283" s="940"/>
      <c r="DF283" s="940"/>
      <c r="DG283" s="940"/>
      <c r="DH283" s="940"/>
      <c r="DI283" s="940"/>
      <c r="DJ283" s="940"/>
      <c r="DK283" s="940"/>
      <c r="DL283" s="940"/>
      <c r="DM283" s="940"/>
      <c r="DN283" s="940"/>
      <c r="DO283" s="940"/>
    </row>
    <row r="284" spans="2:119" s="403" customFormat="1">
      <c r="B284" s="1331"/>
      <c r="C284" s="1252"/>
      <c r="D284" s="1148"/>
      <c r="E284" s="1148"/>
      <c r="F284" s="449"/>
      <c r="G284" s="449"/>
      <c r="H284" s="449"/>
      <c r="I284" s="449"/>
      <c r="J284" s="449"/>
      <c r="K284" s="449"/>
      <c r="L284" s="449"/>
      <c r="M284" s="449"/>
      <c r="N284" s="449"/>
      <c r="O284" s="975"/>
      <c r="P284" s="975"/>
      <c r="Q284" s="955"/>
      <c r="R284" s="975"/>
      <c r="S284" s="975"/>
      <c r="T284" s="975"/>
      <c r="U284" s="1678"/>
      <c r="V284" s="1678"/>
      <c r="W284" s="1678"/>
      <c r="X284" s="1678"/>
      <c r="Y284" s="1678"/>
      <c r="Z284" s="1678"/>
      <c r="AB284" s="449"/>
      <c r="AC284" s="449"/>
      <c r="AD284" s="449"/>
      <c r="AE284" s="449"/>
      <c r="AF284" s="449"/>
      <c r="AG284" s="449"/>
      <c r="AH284" s="449"/>
      <c r="AI284" s="449"/>
      <c r="AJ284" s="975"/>
      <c r="AK284" s="975"/>
      <c r="AL284" s="975"/>
      <c r="AM284" s="975"/>
      <c r="AN284" s="975"/>
      <c r="AO284" s="975"/>
      <c r="AP284" s="975"/>
      <c r="AQ284" s="975"/>
      <c r="AR284" s="975"/>
      <c r="AS284" s="975"/>
      <c r="AT284" s="975"/>
      <c r="AU284" s="975"/>
      <c r="AV284" s="975"/>
      <c r="AW284" s="975"/>
      <c r="AX284" s="975"/>
      <c r="AY284" s="975"/>
      <c r="AZ284" s="975"/>
      <c r="BA284" s="975"/>
      <c r="BB284" s="975"/>
      <c r="BC284" s="975"/>
      <c r="BD284" s="975"/>
      <c r="BE284" s="975"/>
      <c r="BF284" s="975"/>
      <c r="BG284" s="975"/>
      <c r="BH284" s="975"/>
      <c r="BI284" s="975"/>
      <c r="BJ284" s="975"/>
      <c r="BK284" s="975"/>
      <c r="BL284" s="975"/>
      <c r="BM284" s="975"/>
      <c r="BN284" s="975"/>
      <c r="BO284" s="975"/>
      <c r="BP284" s="975"/>
      <c r="BQ284" s="975"/>
      <c r="BR284" s="975"/>
      <c r="BS284" s="975"/>
      <c r="BT284" s="975"/>
      <c r="BU284" s="975"/>
      <c r="BV284" s="975"/>
      <c r="BW284" s="975"/>
      <c r="BX284" s="975"/>
      <c r="BY284" s="975"/>
      <c r="BZ284" s="1218"/>
      <c r="CA284" s="975"/>
      <c r="CB284" s="975"/>
      <c r="CC284" s="975"/>
      <c r="CD284" s="1218"/>
      <c r="CE284" s="1003"/>
      <c r="CF284" s="975"/>
      <c r="CG284" s="975"/>
      <c r="CH284" s="975"/>
      <c r="CI284" s="975"/>
      <c r="CJ284" s="975"/>
      <c r="CK284" s="975"/>
      <c r="CL284" s="975"/>
      <c r="CM284" s="975"/>
      <c r="CN284" s="975"/>
      <c r="CO284" s="975"/>
      <c r="CP284" s="975"/>
      <c r="CQ284" s="975"/>
      <c r="CR284" s="975"/>
      <c r="CS284" s="975"/>
      <c r="CT284" s="975"/>
      <c r="CU284" s="975"/>
      <c r="CV284" s="975"/>
      <c r="CW284" s="975"/>
      <c r="CX284" s="975"/>
      <c r="CY284" s="975"/>
      <c r="CZ284" s="975"/>
      <c r="DA284" s="975"/>
      <c r="DB284" s="975"/>
      <c r="DC284" s="975"/>
      <c r="DD284" s="975"/>
      <c r="DE284" s="975"/>
      <c r="DF284" s="975"/>
      <c r="DG284" s="975"/>
      <c r="DH284" s="975"/>
      <c r="DI284" s="975"/>
      <c r="DJ284" s="975"/>
      <c r="DK284" s="975"/>
      <c r="DL284" s="975"/>
      <c r="DM284" s="975"/>
      <c r="DN284" s="975"/>
      <c r="DO284" s="975"/>
    </row>
    <row r="285" spans="2:119" s="970" customFormat="1">
      <c r="B285" s="1332"/>
      <c r="C285" s="1249" t="s">
        <v>697</v>
      </c>
      <c r="D285" s="1242"/>
      <c r="E285" s="1242"/>
      <c r="F285" s="1117" t="s">
        <v>105</v>
      </c>
      <c r="G285" s="1117" t="s">
        <v>105</v>
      </c>
      <c r="H285" s="1117" t="s">
        <v>105</v>
      </c>
      <c r="I285" s="1117" t="s">
        <v>105</v>
      </c>
      <c r="J285" s="1117" t="s">
        <v>105</v>
      </c>
      <c r="K285" s="1117" t="s">
        <v>105</v>
      </c>
      <c r="L285" s="1117" t="s">
        <v>105</v>
      </c>
      <c r="M285" s="1117" t="s">
        <v>105</v>
      </c>
      <c r="N285" s="954" t="s">
        <v>105</v>
      </c>
      <c r="O285" s="1218">
        <v>202.11697331747476</v>
      </c>
      <c r="P285" s="1218">
        <v>356.96699999999998</v>
      </c>
      <c r="Q285" s="1218">
        <v>601.02151400000002</v>
      </c>
      <c r="R285" s="1218">
        <v>949.86935799999992</v>
      </c>
      <c r="S285" s="1218">
        <v>1413.6814570000001</v>
      </c>
      <c r="T285" s="1218">
        <v>2434</v>
      </c>
      <c r="U285" s="1676">
        <v>4530.8840247102435</v>
      </c>
      <c r="V285" s="1676">
        <v>5760.9358692055202</v>
      </c>
      <c r="W285" s="1676">
        <v>7258.4548119046331</v>
      </c>
      <c r="X285" s="1676">
        <v>8710.5380597112999</v>
      </c>
      <c r="Y285" s="1676">
        <v>10214.482044367618</v>
      </c>
      <c r="Z285" s="1676">
        <v>4933.6299236736722</v>
      </c>
      <c r="AA285" s="1298"/>
      <c r="AB285" s="1299"/>
      <c r="AC285" s="1299"/>
      <c r="AD285" s="1299"/>
      <c r="AE285" s="1299"/>
      <c r="AF285" s="1299"/>
      <c r="AG285" s="1299"/>
      <c r="AH285" s="1299"/>
      <c r="AI285" s="1299"/>
      <c r="AJ285" s="1308"/>
      <c r="AK285" s="1308"/>
      <c r="AL285" s="1308"/>
      <c r="AM285" s="1308"/>
      <c r="AN285" s="1308"/>
      <c r="AO285" s="1308"/>
      <c r="AP285" s="1308"/>
      <c r="AQ285" s="1308"/>
      <c r="AR285" s="1308"/>
      <c r="AS285" s="1308"/>
      <c r="AT285" s="1308"/>
      <c r="AU285" s="1308"/>
      <c r="AV285" s="1308"/>
      <c r="AW285" s="1308"/>
      <c r="AX285" s="1308"/>
      <c r="AY285" s="1308"/>
      <c r="AZ285" s="1308"/>
      <c r="BA285" s="1308"/>
      <c r="BB285" s="1308"/>
      <c r="BC285" s="1308"/>
      <c r="BD285" s="1308"/>
      <c r="BE285" s="1308"/>
      <c r="BF285" s="1308"/>
      <c r="BG285" s="1308"/>
      <c r="BH285" s="1308"/>
      <c r="BI285" s="1308"/>
      <c r="BJ285" s="1308"/>
      <c r="BK285" s="1308"/>
      <c r="BL285" s="1312"/>
      <c r="BM285" s="1312"/>
      <c r="BN285" s="1312"/>
      <c r="BO285" s="1312"/>
      <c r="BP285" s="1312" t="s">
        <v>105</v>
      </c>
      <c r="BQ285" s="1312" t="s">
        <v>105</v>
      </c>
      <c r="BR285" s="1312" t="s">
        <v>105</v>
      </c>
      <c r="BS285" s="1312" t="s">
        <v>105</v>
      </c>
      <c r="BT285" s="1300">
        <v>36.703910614525135</v>
      </c>
      <c r="BU285" s="1300">
        <v>50.684459459459461</v>
      </c>
      <c r="BV285" s="1300">
        <v>52.417045454545459</v>
      </c>
      <c r="BW285" s="1300">
        <v>62.311557788944725</v>
      </c>
      <c r="BX285" s="1300">
        <v>65.699999999999989</v>
      </c>
      <c r="BY285" s="1300">
        <v>75.013000000000005</v>
      </c>
      <c r="BZ285" s="1300">
        <v>92.254000000000005</v>
      </c>
      <c r="CA285" s="1300">
        <v>124</v>
      </c>
      <c r="CB285" s="1311">
        <v>144.76300000000001</v>
      </c>
      <c r="CC285" s="1300">
        <v>143.915299</v>
      </c>
      <c r="CD285" s="1300">
        <v>143.92512400000001</v>
      </c>
      <c r="CE285" s="1300">
        <v>168.418091</v>
      </c>
      <c r="CF285" s="1300">
        <v>186.96529799999999</v>
      </c>
      <c r="CG285" s="1300">
        <v>221.22572199999999</v>
      </c>
      <c r="CH285" s="1300">
        <v>256.823172</v>
      </c>
      <c r="CI285" s="1300">
        <v>284.855166</v>
      </c>
      <c r="CJ285" s="1300">
        <v>271.38145700000001</v>
      </c>
      <c r="CK285" s="1300">
        <v>296.7</v>
      </c>
      <c r="CL285" s="1300">
        <v>391.2</v>
      </c>
      <c r="CM285" s="1300">
        <v>454.4</v>
      </c>
      <c r="CN285" s="1300">
        <v>467.8</v>
      </c>
      <c r="CO285" s="1300">
        <v>560.4</v>
      </c>
      <c r="CP285" s="1300">
        <v>632.79999999999995</v>
      </c>
      <c r="CQ285" s="1300">
        <v>773</v>
      </c>
      <c r="CR285" s="1300">
        <v>971</v>
      </c>
      <c r="CS285" s="1218">
        <v>1059.2296526336902</v>
      </c>
      <c r="CT285" s="1218">
        <v>1198.9107301962301</v>
      </c>
      <c r="CU285" s="1218">
        <v>1301.7436418803231</v>
      </c>
      <c r="CV285" s="1218">
        <v>1180.9115802029269</v>
      </c>
      <c r="CW285" s="1218">
        <v>1337.6343751078514</v>
      </c>
      <c r="CX285" s="1218">
        <v>1559.4325623604077</v>
      </c>
      <c r="CY285" s="1218">
        <v>1682.9573515343343</v>
      </c>
      <c r="CZ285" s="1218">
        <v>1396.9569598830078</v>
      </c>
      <c r="DA285" s="1218">
        <v>1738.2057507536779</v>
      </c>
      <c r="DB285" s="1218">
        <v>2012.6646977980283</v>
      </c>
      <c r="DC285" s="1218">
        <v>2110.627403469919</v>
      </c>
      <c r="DD285" s="1218">
        <v>1588.3740067988535</v>
      </c>
      <c r="DE285" s="1218">
        <v>2167.6912649240412</v>
      </c>
      <c r="DF285" s="1218">
        <v>2507.3271957022662</v>
      </c>
      <c r="DG285" s="1218">
        <v>2447.1455922861396</v>
      </c>
      <c r="DH285" s="1218">
        <v>1800.8929230105014</v>
      </c>
      <c r="DI285" s="1218">
        <v>2539.217348241461</v>
      </c>
      <c r="DJ285" s="1218">
        <v>2921.1022256498263</v>
      </c>
      <c r="DK285" s="1218">
        <v>2953.2695474658285</v>
      </c>
      <c r="DL285" s="1218">
        <v>1115.4997487156531</v>
      </c>
      <c r="DM285" s="1218">
        <v>1204.3966010368665</v>
      </c>
      <c r="DN285" s="1218">
        <v>1275.0925145761626</v>
      </c>
      <c r="DO285" s="1218">
        <v>1338.6410593449903</v>
      </c>
    </row>
    <row r="286" spans="2:119" s="977" customFormat="1">
      <c r="B286" s="1333"/>
      <c r="C286" s="1252" t="s">
        <v>94</v>
      </c>
      <c r="D286" s="939"/>
      <c r="E286" s="939"/>
      <c r="F286" s="954" t="s">
        <v>105</v>
      </c>
      <c r="G286" s="954" t="s">
        <v>105</v>
      </c>
      <c r="H286" s="954" t="s">
        <v>105</v>
      </c>
      <c r="I286" s="954" t="s">
        <v>105</v>
      </c>
      <c r="J286" s="954" t="s">
        <v>105</v>
      </c>
      <c r="K286" s="954" t="s">
        <v>105</v>
      </c>
      <c r="L286" s="954" t="s">
        <v>105</v>
      </c>
      <c r="M286" s="954" t="s">
        <v>105</v>
      </c>
      <c r="N286" s="954" t="s">
        <v>105</v>
      </c>
      <c r="O286" s="954" t="s">
        <v>105</v>
      </c>
      <c r="P286" s="940">
        <v>0.7661406369829955</v>
      </c>
      <c r="Q286" s="940">
        <v>0.68368928780531557</v>
      </c>
      <c r="R286" s="940">
        <v>0.58042488642095402</v>
      </c>
      <c r="S286" s="940">
        <v>0.48829041077457336</v>
      </c>
      <c r="T286" s="940">
        <v>0.72174572139132165</v>
      </c>
      <c r="U286" s="1677">
        <v>0.86149713422770891</v>
      </c>
      <c r="V286" s="1677">
        <v>0.2714816441530834</v>
      </c>
      <c r="W286" s="1677">
        <v>0.25994369260451999</v>
      </c>
      <c r="X286" s="1677">
        <v>0.20005404530797621</v>
      </c>
      <c r="Y286" s="1677">
        <v>0.17265798901820828</v>
      </c>
      <c r="Z286" s="1677">
        <v>-0.4336021621335765</v>
      </c>
      <c r="AA286" s="403"/>
      <c r="AB286" s="985"/>
      <c r="AC286" s="985"/>
      <c r="AD286" s="985"/>
      <c r="AE286" s="985"/>
      <c r="AF286" s="985"/>
      <c r="AG286" s="985"/>
      <c r="AH286" s="985"/>
      <c r="AI286" s="985"/>
      <c r="AJ286" s="940" t="s">
        <v>1045</v>
      </c>
      <c r="AK286" s="940" t="s">
        <v>1045</v>
      </c>
      <c r="AL286" s="940" t="s">
        <v>1045</v>
      </c>
      <c r="AM286" s="940" t="s">
        <v>1045</v>
      </c>
      <c r="AN286" s="940" t="s">
        <v>1045</v>
      </c>
      <c r="AO286" s="940" t="s">
        <v>1045</v>
      </c>
      <c r="AP286" s="940" t="s">
        <v>1045</v>
      </c>
      <c r="AQ286" s="940" t="s">
        <v>1045</v>
      </c>
      <c r="AR286" s="940" t="s">
        <v>1045</v>
      </c>
      <c r="AS286" s="940" t="s">
        <v>1045</v>
      </c>
      <c r="AT286" s="940" t="s">
        <v>1045</v>
      </c>
      <c r="AU286" s="940" t="s">
        <v>1045</v>
      </c>
      <c r="AV286" s="940" t="s">
        <v>1045</v>
      </c>
      <c r="AW286" s="940" t="s">
        <v>1045</v>
      </c>
      <c r="AX286" s="940" t="s">
        <v>1045</v>
      </c>
      <c r="AY286" s="940" t="s">
        <v>1045</v>
      </c>
      <c r="AZ286" s="940" t="s">
        <v>1045</v>
      </c>
      <c r="BA286" s="940" t="s">
        <v>1045</v>
      </c>
      <c r="BB286" s="940" t="s">
        <v>1045</v>
      </c>
      <c r="BC286" s="940" t="s">
        <v>1045</v>
      </c>
      <c r="BD286" s="940" t="s">
        <v>1045</v>
      </c>
      <c r="BE286" s="940" t="s">
        <v>1045</v>
      </c>
      <c r="BF286" s="940" t="s">
        <v>1045</v>
      </c>
      <c r="BG286" s="940" t="s">
        <v>1045</v>
      </c>
      <c r="BH286" s="940" t="s">
        <v>1045</v>
      </c>
      <c r="BI286" s="940" t="s">
        <v>1045</v>
      </c>
      <c r="BJ286" s="940" t="s">
        <v>1045</v>
      </c>
      <c r="BK286" s="940" t="s">
        <v>1045</v>
      </c>
      <c r="BL286" s="954"/>
      <c r="BM286" s="954"/>
      <c r="BN286" s="954"/>
      <c r="BO286" s="954"/>
      <c r="BP286" s="940" t="s">
        <v>276</v>
      </c>
      <c r="BQ286" s="940" t="s">
        <v>276</v>
      </c>
      <c r="BR286" s="940" t="s">
        <v>276</v>
      </c>
      <c r="BS286" s="940" t="s">
        <v>276</v>
      </c>
      <c r="BT286" s="940" t="s">
        <v>276</v>
      </c>
      <c r="BU286" s="940" t="s">
        <v>276</v>
      </c>
      <c r="BV286" s="940" t="s">
        <v>276</v>
      </c>
      <c r="BW286" s="940" t="s">
        <v>276</v>
      </c>
      <c r="BX286" s="940">
        <v>0.78999999999999981</v>
      </c>
      <c r="BY286" s="940">
        <v>0.48</v>
      </c>
      <c r="BZ286" s="940">
        <v>0.76</v>
      </c>
      <c r="CA286" s="940">
        <v>0.99</v>
      </c>
      <c r="CB286" s="940">
        <v>1.2033942161339426</v>
      </c>
      <c r="CC286" s="940">
        <v>0.91853810672816705</v>
      </c>
      <c r="CD286" s="940">
        <v>0.56009629934745386</v>
      </c>
      <c r="CE286" s="940">
        <v>0.35821041129032261</v>
      </c>
      <c r="CF286" s="940">
        <v>0.29152682660624585</v>
      </c>
      <c r="CG286" s="940">
        <v>0.53719391570732156</v>
      </c>
      <c r="CH286" s="940">
        <v>0.78442209992468004</v>
      </c>
      <c r="CI286" s="940">
        <v>0.69135729011439739</v>
      </c>
      <c r="CJ286" s="940">
        <v>0.45150709732241334</v>
      </c>
      <c r="CK286" s="940">
        <v>0.3411641165307171</v>
      </c>
      <c r="CL286" s="940">
        <v>0.52322703965357142</v>
      </c>
      <c r="CM286" s="940">
        <v>0.59519662704660226</v>
      </c>
      <c r="CN286" s="940">
        <v>0.7237728958025309</v>
      </c>
      <c r="CO286" s="940">
        <v>0.8887765419615774</v>
      </c>
      <c r="CP286" s="940">
        <v>0.61758691206543959</v>
      </c>
      <c r="CQ286" s="940">
        <v>0.70114436619718323</v>
      </c>
      <c r="CR286" s="940">
        <v>1.075673364685763</v>
      </c>
      <c r="CS286" s="940">
        <v>0.89013142868253081</v>
      </c>
      <c r="CT286" s="940">
        <v>0.89461240549341059</v>
      </c>
      <c r="CU286" s="940">
        <v>0.6840150606472486</v>
      </c>
      <c r="CV286" s="940">
        <v>0.21618082410188144</v>
      </c>
      <c r="CW286" s="940">
        <v>0.26283697948025719</v>
      </c>
      <c r="CX286" s="940">
        <v>0.30070782009363595</v>
      </c>
      <c r="CY286" s="940">
        <v>0.29284852822738694</v>
      </c>
      <c r="CZ286" s="940">
        <v>0.18294797282194142</v>
      </c>
      <c r="DA286" s="940">
        <v>0.29946253109227183</v>
      </c>
      <c r="DB286" s="940">
        <v>0.29063913783587658</v>
      </c>
      <c r="DC286" s="940">
        <v>0.25411817568976569</v>
      </c>
      <c r="DD286" s="940">
        <v>0.13702429810856631</v>
      </c>
      <c r="DE286" s="940">
        <v>0.24708554438054331</v>
      </c>
      <c r="DF286" s="940">
        <v>0.24577491643065397</v>
      </c>
      <c r="DG286" s="940">
        <v>0.15943988420835287</v>
      </c>
      <c r="DH286" s="940">
        <v>0.13379652103470896</v>
      </c>
      <c r="DI286" s="940">
        <v>0.17139252684603989</v>
      </c>
      <c r="DJ286" s="940">
        <v>0.16502633986373993</v>
      </c>
      <c r="DK286" s="940">
        <v>0.20682216733450032</v>
      </c>
      <c r="DL286" s="940">
        <v>-0.38058518945651476</v>
      </c>
      <c r="DM286" s="940">
        <v>-0.52568195791865824</v>
      </c>
      <c r="DN286" s="940">
        <v>-0.5634892530019191</v>
      </c>
      <c r="DO286" s="940">
        <v>-0.54672574317042444</v>
      </c>
    </row>
    <row r="287" spans="2:119" s="403" customFormat="1">
      <c r="B287" s="1331"/>
      <c r="C287" s="1250" t="s">
        <v>503</v>
      </c>
      <c r="D287" s="1269"/>
      <c r="E287" s="1269"/>
      <c r="F287" s="954"/>
      <c r="G287" s="954"/>
      <c r="H287" s="954"/>
      <c r="I287" s="954"/>
      <c r="J287" s="954"/>
      <c r="K287" s="954"/>
      <c r="L287" s="954"/>
      <c r="M287" s="954"/>
      <c r="N287" s="954" t="s">
        <v>105</v>
      </c>
      <c r="O287" s="976">
        <v>0.23936277921434346</v>
      </c>
      <c r="P287" s="976">
        <v>0.2933704477148274</v>
      </c>
      <c r="Q287" s="976">
        <v>0.41747665166536657</v>
      </c>
      <c r="R287" s="976">
        <v>0.41364959583053529</v>
      </c>
      <c r="S287" s="976">
        <v>0.35578509146143134</v>
      </c>
      <c r="T287" s="976">
        <v>0.34430035099115075</v>
      </c>
      <c r="U287" s="1688">
        <v>0.42094885483927702</v>
      </c>
      <c r="V287" s="1688">
        <v>0.43670675419193616</v>
      </c>
      <c r="W287" s="1688">
        <v>0.4480605068071859</v>
      </c>
      <c r="X287" s="1688">
        <v>0.4582287884781287</v>
      </c>
      <c r="Y287" s="1688">
        <v>0.4592338205399833</v>
      </c>
      <c r="Z287" s="1688">
        <v>0.2590703958893556</v>
      </c>
      <c r="AA287" s="1270"/>
      <c r="AB287" s="1271"/>
      <c r="AC287" s="1271"/>
      <c r="AD287" s="1271"/>
      <c r="AE287" s="1271"/>
      <c r="AF287" s="1271"/>
      <c r="AG287" s="1271"/>
      <c r="AH287" s="1271"/>
      <c r="AI287" s="1271"/>
      <c r="AJ287" s="1272"/>
      <c r="AK287" s="1272"/>
      <c r="AL287" s="1272"/>
      <c r="AM287" s="1272"/>
      <c r="AN287" s="1272"/>
      <c r="AO287" s="1272"/>
      <c r="AP287" s="1272"/>
      <c r="AQ287" s="1272"/>
      <c r="AR287" s="1272"/>
      <c r="AS287" s="1272"/>
      <c r="AT287" s="1272"/>
      <c r="AU287" s="1272"/>
      <c r="AV287" s="1272"/>
      <c r="AW287" s="1272"/>
      <c r="AX287" s="1272"/>
      <c r="AY287" s="1272"/>
      <c r="AZ287" s="1272"/>
      <c r="BA287" s="1272"/>
      <c r="BB287" s="1272"/>
      <c r="BC287" s="1272"/>
      <c r="BD287" s="1272"/>
      <c r="BE287" s="1272"/>
      <c r="BF287" s="1272"/>
      <c r="BG287" s="1272"/>
      <c r="BH287" s="1272"/>
      <c r="BI287" s="1272"/>
      <c r="BJ287" s="1272"/>
      <c r="BK287" s="1272"/>
      <c r="BL287" s="954"/>
      <c r="BM287" s="954"/>
      <c r="BN287" s="954"/>
      <c r="BO287" s="954"/>
      <c r="BP287" s="1117"/>
      <c r="BQ287" s="1117"/>
      <c r="BR287" s="1117"/>
      <c r="BS287" s="1117"/>
      <c r="BT287" s="976">
        <v>0.23284850989358077</v>
      </c>
      <c r="BU287" s="976">
        <v>0.25387419336148076</v>
      </c>
      <c r="BV287" s="976">
        <v>0.22706400973175073</v>
      </c>
      <c r="BW287" s="976">
        <v>0.24314333348529796</v>
      </c>
      <c r="BX287" s="976">
        <v>0.24351371386212003</v>
      </c>
      <c r="BY287" s="976">
        <v>0.26422331806974292</v>
      </c>
      <c r="BZ287" s="976">
        <v>0.30247213114754101</v>
      </c>
      <c r="CA287" s="976">
        <v>0.3462922986268393</v>
      </c>
      <c r="CB287" s="976">
        <v>0.45100879816559497</v>
      </c>
      <c r="CC287" s="1053">
        <v>0.42911499297805156</v>
      </c>
      <c r="CD287" s="976">
        <v>0.40510222612523611</v>
      </c>
      <c r="CE287" s="976">
        <v>0.39348274492487484</v>
      </c>
      <c r="CF287" s="976">
        <v>0.39463304557063555</v>
      </c>
      <c r="CG287" s="976">
        <v>0.40573859313845961</v>
      </c>
      <c r="CH287" s="976">
        <v>0.42588717992939001</v>
      </c>
      <c r="CI287" s="976">
        <v>0.42246391436084302</v>
      </c>
      <c r="CJ287" s="976">
        <v>0.41617114329135046</v>
      </c>
      <c r="CK287" s="976">
        <v>0.337805143245548</v>
      </c>
      <c r="CL287" s="976">
        <v>0.35063118601372423</v>
      </c>
      <c r="CM287" s="976">
        <v>0.34234816490282155</v>
      </c>
      <c r="CN287" s="976">
        <v>0.33936889573075674</v>
      </c>
      <c r="CO287" s="976">
        <v>0.32911466744971368</v>
      </c>
      <c r="CP287" s="976">
        <v>0.34068175113004262</v>
      </c>
      <c r="CQ287" s="976">
        <v>0.36278033345754529</v>
      </c>
      <c r="CR287" s="976">
        <v>0.43193950177935941</v>
      </c>
      <c r="CS287" s="976">
        <v>0.40678255975159205</v>
      </c>
      <c r="CT287" s="976">
        <v>0.42329421146282187</v>
      </c>
      <c r="CU287" s="976">
        <v>0.42274738051298094</v>
      </c>
      <c r="CV287" s="976">
        <v>0.42869762837919273</v>
      </c>
      <c r="CW287" s="976">
        <v>0.42971662861646964</v>
      </c>
      <c r="CX287" s="976">
        <v>0.44644617158853278</v>
      </c>
      <c r="CY287" s="976">
        <v>0.43926507426605893</v>
      </c>
      <c r="CZ287" s="976">
        <v>0.42315393786024735</v>
      </c>
      <c r="DA287" s="976">
        <v>0.44770717223015077</v>
      </c>
      <c r="DB287" s="976">
        <v>0.46340629912977632</v>
      </c>
      <c r="DC287" s="976">
        <v>0.45168705410607241</v>
      </c>
      <c r="DD287" s="976">
        <v>0.42277718988671226</v>
      </c>
      <c r="DE287" s="976">
        <v>0.46847030429994346</v>
      </c>
      <c r="DF287" s="976">
        <v>0.48141235094529089</v>
      </c>
      <c r="DG287" s="976">
        <v>0.45177765191254299</v>
      </c>
      <c r="DH287" s="976">
        <v>0.41724805934252646</v>
      </c>
      <c r="DI287" s="976">
        <v>0.46922022535689423</v>
      </c>
      <c r="DJ287" s="976">
        <v>0.47964468306469638</v>
      </c>
      <c r="DK287" s="976">
        <v>0.45968031071708243</v>
      </c>
      <c r="DL287" s="976">
        <v>0.27623977210574691</v>
      </c>
      <c r="DM287" s="976">
        <v>0.26313986266037681</v>
      </c>
      <c r="DN287" s="976">
        <v>0.25440338192198014</v>
      </c>
      <c r="DO287" s="976">
        <v>0.24714953704617543</v>
      </c>
    </row>
    <row r="288" spans="2:119" s="980" customFormat="1" ht="12" customHeight="1">
      <c r="B288" s="1334"/>
      <c r="C288" s="1192" t="s">
        <v>698</v>
      </c>
      <c r="D288" s="953"/>
      <c r="E288" s="953"/>
      <c r="F288" s="1117"/>
      <c r="G288" s="1117"/>
      <c r="H288" s="1117"/>
      <c r="I288" s="1117"/>
      <c r="J288" s="1117"/>
      <c r="K288" s="1117"/>
      <c r="L288" s="1117"/>
      <c r="M288" s="1117"/>
      <c r="N288" s="954" t="s">
        <v>105</v>
      </c>
      <c r="O288" s="996">
        <v>2.6066828305795191E-2</v>
      </c>
      <c r="P288" s="996">
        <v>2.5936525928024933E-2</v>
      </c>
      <c r="Q288" s="996">
        <v>3.2565277986985192E-2</v>
      </c>
      <c r="R288" s="996">
        <v>3.3458002951753961E-2</v>
      </c>
      <c r="S288" s="996">
        <v>2.8411767151892503E-2</v>
      </c>
      <c r="T288" s="996">
        <v>3.1458774658755011E-2</v>
      </c>
      <c r="U288" s="1668">
        <v>3.6047874813006163E-2</v>
      </c>
      <c r="V288" s="1668">
        <v>3.7019291588403475E-2</v>
      </c>
      <c r="W288" s="1668">
        <v>3.8294246416338086E-2</v>
      </c>
      <c r="X288" s="1668">
        <v>3.855964910106701E-2</v>
      </c>
      <c r="Y288" s="1668">
        <v>3.8595254536443427E-2</v>
      </c>
      <c r="Z288" s="1668">
        <v>3.5548649652437862E-2</v>
      </c>
      <c r="AA288" s="403"/>
      <c r="AB288" s="449"/>
      <c r="AC288" s="449"/>
      <c r="AD288" s="449"/>
      <c r="AE288" s="449"/>
      <c r="AF288" s="449"/>
      <c r="AG288" s="449"/>
      <c r="AH288" s="449"/>
      <c r="AI288" s="449"/>
      <c r="AJ288" s="954"/>
      <c r="AK288" s="954"/>
      <c r="AL288" s="954"/>
      <c r="AM288" s="954"/>
      <c r="AN288" s="954"/>
      <c r="AO288" s="954"/>
      <c r="AP288" s="954"/>
      <c r="AQ288" s="954"/>
      <c r="AR288" s="954"/>
      <c r="AS288" s="954"/>
      <c r="AT288" s="954"/>
      <c r="AU288" s="954"/>
      <c r="AV288" s="954"/>
      <c r="AW288" s="954"/>
      <c r="AX288" s="954"/>
      <c r="AY288" s="954"/>
      <c r="AZ288" s="954"/>
      <c r="BA288" s="954"/>
      <c r="BB288" s="954"/>
      <c r="BC288" s="954"/>
      <c r="BD288" s="954"/>
      <c r="BE288" s="954"/>
      <c r="BF288" s="954"/>
      <c r="BG288" s="954"/>
      <c r="BH288" s="954"/>
      <c r="BI288" s="954"/>
      <c r="BJ288" s="954"/>
      <c r="BK288" s="954"/>
      <c r="BL288" s="954"/>
      <c r="BM288" s="954"/>
      <c r="BN288" s="954"/>
      <c r="BO288" s="954"/>
      <c r="BP288" s="996"/>
      <c r="BQ288" s="996"/>
      <c r="BR288" s="996"/>
      <c r="BS288" s="996"/>
      <c r="BT288" s="996"/>
      <c r="BU288" s="996"/>
      <c r="BV288" s="996"/>
      <c r="BW288" s="996"/>
      <c r="BX288" s="996">
        <v>2.5259515570934251E-2</v>
      </c>
      <c r="BY288" s="996">
        <v>2.3798540609137057E-2</v>
      </c>
      <c r="BZ288" s="996">
        <v>2.5157208693518042E-2</v>
      </c>
      <c r="CA288" s="996">
        <v>2.8551692378540178E-2</v>
      </c>
      <c r="CB288" s="996">
        <v>3.4671281105549304E-2</v>
      </c>
      <c r="CC288" s="996">
        <v>3.2515148550642775E-2</v>
      </c>
      <c r="CD288" s="996">
        <v>3.1615219225024166E-2</v>
      </c>
      <c r="CE288" s="996">
        <v>3.1764412402632919E-2</v>
      </c>
      <c r="CF288" s="996">
        <v>3.3155166249933497E-2</v>
      </c>
      <c r="CG288" s="996">
        <v>3.3943861355755361E-2</v>
      </c>
      <c r="CH288" s="996">
        <v>3.3947968593031251E-2</v>
      </c>
      <c r="CI288" s="996">
        <v>3.2862089707205645E-2</v>
      </c>
      <c r="CJ288" s="996">
        <v>3.3526648588547779E-2</v>
      </c>
      <c r="CK288" s="996">
        <v>2.6457291137208742E-2</v>
      </c>
      <c r="CL288" s="996">
        <v>2.6968151109885565E-2</v>
      </c>
      <c r="CM288" s="996">
        <v>2.8503145758714345E-2</v>
      </c>
      <c r="CN288" s="996">
        <v>3.1784857688361631E-2</v>
      </c>
      <c r="CO288" s="996">
        <v>3.1969148972583197E-2</v>
      </c>
      <c r="CP288" s="996">
        <v>3.030680370501633E-2</v>
      </c>
      <c r="CQ288" s="996">
        <v>3.1883914503262632E-2</v>
      </c>
      <c r="CR288" s="996">
        <v>3.835064576010111E-2</v>
      </c>
      <c r="CS288" s="996">
        <v>3.5075766560778432E-2</v>
      </c>
      <c r="CT288" s="996">
        <v>3.5508293992024695E-2</v>
      </c>
      <c r="CU288" s="996">
        <v>3.5753188802031127E-2</v>
      </c>
      <c r="CV288" s="996">
        <v>3.6619050808811976E-2</v>
      </c>
      <c r="CW288" s="996">
        <v>3.6421435465611544E-2</v>
      </c>
      <c r="CX288" s="996">
        <v>3.7113913968357448E-2</v>
      </c>
      <c r="CY288" s="996">
        <v>3.7711438378336549E-2</v>
      </c>
      <c r="CZ288" s="996">
        <v>3.7862455797557537E-2</v>
      </c>
      <c r="DA288" s="996">
        <v>3.8013836420500019E-2</v>
      </c>
      <c r="DB288" s="996">
        <v>3.842451828176862E-2</v>
      </c>
      <c r="DC288" s="996">
        <v>3.8696302082599533E-2</v>
      </c>
      <c r="DD288" s="996">
        <v>3.7892895351724215E-2</v>
      </c>
      <c r="DE288" s="996">
        <v>3.8537104596016968E-2</v>
      </c>
      <c r="DF288" s="996">
        <v>3.8849305458324906E-2</v>
      </c>
      <c r="DG288" s="996">
        <v>3.8726166011937242E-2</v>
      </c>
      <c r="DH288" s="996">
        <v>3.7767901265432703E-2</v>
      </c>
      <c r="DI288" s="996">
        <v>3.8564225439584383E-2</v>
      </c>
      <c r="DJ288" s="996">
        <v>3.8822378950868222E-2</v>
      </c>
      <c r="DK288" s="996">
        <v>3.8916845048607138E-2</v>
      </c>
      <c r="DL288" s="996">
        <v>3.6912857739371308E-2</v>
      </c>
      <c r="DM288" s="996">
        <v>3.5334103874200412E-2</v>
      </c>
      <c r="DN288" s="996">
        <v>3.4879192281074028E-2</v>
      </c>
      <c r="DO288" s="996">
        <v>3.529973168729466E-2</v>
      </c>
    </row>
    <row r="289" spans="2:119" s="980" customFormat="1" ht="12" customHeight="1">
      <c r="B289" s="1334"/>
      <c r="C289" s="1192" t="s">
        <v>448</v>
      </c>
      <c r="D289" s="953"/>
      <c r="E289" s="953"/>
      <c r="F289" s="954" t="s">
        <v>105</v>
      </c>
      <c r="G289" s="954" t="s">
        <v>105</v>
      </c>
      <c r="H289" s="954" t="s">
        <v>105</v>
      </c>
      <c r="I289" s="954" t="s">
        <v>105</v>
      </c>
      <c r="J289" s="954" t="s">
        <v>105</v>
      </c>
      <c r="K289" s="954" t="s">
        <v>105</v>
      </c>
      <c r="L289" s="954" t="s">
        <v>105</v>
      </c>
      <c r="M289" s="954" t="s">
        <v>105</v>
      </c>
      <c r="N289" s="954" t="s">
        <v>105</v>
      </c>
      <c r="O289" s="954" t="s">
        <v>105</v>
      </c>
      <c r="P289" s="954" t="s">
        <v>105</v>
      </c>
      <c r="Q289" s="954" t="s">
        <v>105</v>
      </c>
      <c r="R289" s="954" t="s">
        <v>105</v>
      </c>
      <c r="S289" s="954" t="s">
        <v>105</v>
      </c>
      <c r="T289" s="954" t="s">
        <v>105</v>
      </c>
      <c r="U289" s="1684" t="s">
        <v>105</v>
      </c>
      <c r="V289" s="1684" t="s">
        <v>105</v>
      </c>
      <c r="W289" s="1684" t="s">
        <v>105</v>
      </c>
      <c r="X289" s="1684" t="s">
        <v>105</v>
      </c>
      <c r="Y289" s="1684" t="s">
        <v>105</v>
      </c>
      <c r="Z289" s="1684" t="s">
        <v>105</v>
      </c>
      <c r="AA289" s="403"/>
      <c r="AB289" s="449"/>
      <c r="AC289" s="449"/>
      <c r="AD289" s="449"/>
      <c r="AE289" s="449"/>
      <c r="AF289" s="449"/>
      <c r="AG289" s="449"/>
      <c r="AH289" s="449"/>
      <c r="AI289" s="449"/>
      <c r="AJ289" s="954"/>
      <c r="AK289" s="954"/>
      <c r="AL289" s="954"/>
      <c r="AM289" s="954"/>
      <c r="AN289" s="954"/>
      <c r="AO289" s="954"/>
      <c r="AP289" s="954"/>
      <c r="AQ289" s="954"/>
      <c r="AR289" s="954"/>
      <c r="AS289" s="954"/>
      <c r="AT289" s="954"/>
      <c r="AU289" s="954"/>
      <c r="AV289" s="954"/>
      <c r="AW289" s="954"/>
      <c r="AX289" s="954"/>
      <c r="AY289" s="954"/>
      <c r="AZ289" s="954"/>
      <c r="BA289" s="954"/>
      <c r="BB289" s="954"/>
      <c r="BC289" s="954"/>
      <c r="BD289" s="954"/>
      <c r="BE289" s="954"/>
      <c r="BF289" s="954"/>
      <c r="BG289" s="954"/>
      <c r="BH289" s="954"/>
      <c r="BI289" s="954"/>
      <c r="BJ289" s="954"/>
      <c r="BK289" s="954"/>
      <c r="BL289" s="954"/>
      <c r="BM289" s="954"/>
      <c r="BN289" s="954"/>
      <c r="BO289" s="954"/>
      <c r="BP289" s="959">
        <v>0</v>
      </c>
      <c r="BQ289" s="959">
        <v>0</v>
      </c>
      <c r="BR289" s="959">
        <v>0</v>
      </c>
      <c r="BS289" s="959">
        <v>0</v>
      </c>
      <c r="BT289" s="959">
        <v>0</v>
      </c>
      <c r="BU289" s="959">
        <v>0</v>
      </c>
      <c r="BV289" s="959">
        <v>0</v>
      </c>
      <c r="BW289" s="959">
        <v>0</v>
      </c>
      <c r="BX289" s="959">
        <v>252.59515570934252</v>
      </c>
      <c r="BY289" s="959">
        <v>-14.609749617971943</v>
      </c>
      <c r="BZ289" s="959">
        <v>13.586680843809852</v>
      </c>
      <c r="CA289" s="959">
        <v>33.944836850221364</v>
      </c>
      <c r="CB289" s="959">
        <v>61.195887270091255</v>
      </c>
      <c r="CC289" s="959">
        <v>-21.561325549065284</v>
      </c>
      <c r="CD289" s="959">
        <v>-8.9992932561860925</v>
      </c>
      <c r="CE289" s="959">
        <v>1.4919317760875295</v>
      </c>
      <c r="CF289" s="959">
        <v>13.907538473005784</v>
      </c>
      <c r="CG289" s="959">
        <v>7.8869510582186413</v>
      </c>
      <c r="CH289" s="959">
        <v>4.1072372758896303E-2</v>
      </c>
      <c r="CI289" s="959">
        <v>-10.858788858256057</v>
      </c>
      <c r="CJ289" s="959">
        <v>6.6455888134213383</v>
      </c>
      <c r="CK289" s="959">
        <v>-70.693574513390374</v>
      </c>
      <c r="CL289" s="959">
        <v>5.1085997267682339</v>
      </c>
      <c r="CM289" s="959">
        <v>15.349946488287802</v>
      </c>
      <c r="CN289" s="959">
        <v>32.81711929647286</v>
      </c>
      <c r="CO289" s="959">
        <v>1.8429128422156604</v>
      </c>
      <c r="CP289" s="959">
        <v>-16.62345267566867</v>
      </c>
      <c r="CQ289" s="959">
        <v>15.77110798246302</v>
      </c>
      <c r="CR289" s="959">
        <v>64.667312568384773</v>
      </c>
      <c r="CS289" s="959">
        <v>-32.748791993226774</v>
      </c>
      <c r="CT289" s="959">
        <v>4.3252743124626294</v>
      </c>
      <c r="CU289" s="959">
        <v>2.4489481000643245</v>
      </c>
      <c r="CV289" s="959">
        <v>8.6586200678084868</v>
      </c>
      <c r="CW289" s="959">
        <v>-1.9761534320043155</v>
      </c>
      <c r="CX289" s="959">
        <v>6.9247850274590377</v>
      </c>
      <c r="CY289" s="959">
        <v>5.9752440997910137</v>
      </c>
      <c r="CZ289" s="959">
        <v>1.5101741922098761</v>
      </c>
      <c r="DA289" s="959">
        <v>1.5138062294248189</v>
      </c>
      <c r="DB289" s="959">
        <v>4.1068186126860109</v>
      </c>
      <c r="DC289" s="959">
        <v>2.7178380083091316</v>
      </c>
      <c r="DD289" s="959">
        <v>-8.0340673087531815</v>
      </c>
      <c r="DE289" s="959">
        <v>6.4420924429275246</v>
      </c>
      <c r="DF289" s="959">
        <v>3.1220086230793891</v>
      </c>
      <c r="DG289" s="959">
        <v>-1.2313944638766423</v>
      </c>
      <c r="DH289" s="959">
        <v>-9.5826474650453903</v>
      </c>
      <c r="DI289" s="959">
        <v>7.9632417415168018</v>
      </c>
      <c r="DJ289" s="959">
        <v>2.5815351128383872</v>
      </c>
      <c r="DK289" s="959">
        <v>0.94466097738915566</v>
      </c>
      <c r="DL289" s="959">
        <v>-20.039873092358302</v>
      </c>
      <c r="DM289" s="959">
        <v>-15.787538651708955</v>
      </c>
      <c r="DN289" s="959">
        <v>-4.5491159312638363</v>
      </c>
      <c r="DO289" s="959">
        <v>4.2053940622063104</v>
      </c>
    </row>
    <row r="290" spans="2:119" s="980" customFormat="1" ht="12" customHeight="1">
      <c r="B290" s="1334"/>
      <c r="C290" s="1192" t="s">
        <v>834</v>
      </c>
      <c r="D290" s="953"/>
      <c r="E290" s="953"/>
      <c r="F290" s="954"/>
      <c r="G290" s="954"/>
      <c r="H290" s="954"/>
      <c r="I290" s="954"/>
      <c r="J290" s="954"/>
      <c r="K290" s="954"/>
      <c r="L290" s="954"/>
      <c r="M290" s="954"/>
      <c r="N290" s="954"/>
      <c r="O290" s="954"/>
      <c r="P290" s="954"/>
      <c r="Q290" s="954"/>
      <c r="R290" s="996">
        <v>2.9296063686307397E-2</v>
      </c>
      <c r="S290" s="996">
        <v>2.4062015071982645E-2</v>
      </c>
      <c r="T290" s="996">
        <v>2.1244329727456376E-2</v>
      </c>
      <c r="U290" s="1668">
        <v>1.8802604674335439E-2</v>
      </c>
      <c r="V290" s="1668">
        <v>1.3855267899649255E-2</v>
      </c>
      <c r="W290" s="1668">
        <v>1.2661086596696887E-2</v>
      </c>
      <c r="X290" s="1668">
        <v>1.1501144044650715E-2</v>
      </c>
      <c r="Y290" s="1668">
        <v>3.5548649652437862E-2</v>
      </c>
      <c r="Z290" s="1668">
        <v>3.5548649652437862E-2</v>
      </c>
      <c r="AA290" s="403"/>
      <c r="AB290" s="449"/>
      <c r="AC290" s="449"/>
      <c r="AD290" s="449"/>
      <c r="AE290" s="449"/>
      <c r="AF290" s="449"/>
      <c r="AG290" s="449"/>
      <c r="AH290" s="449"/>
      <c r="AI290" s="449"/>
      <c r="AJ290" s="954"/>
      <c r="AK290" s="954"/>
      <c r="AL290" s="954"/>
      <c r="AM290" s="954"/>
      <c r="AN290" s="954"/>
      <c r="AO290" s="954"/>
      <c r="AP290" s="954"/>
      <c r="AQ290" s="954"/>
      <c r="AR290" s="954"/>
      <c r="AS290" s="954"/>
      <c r="AT290" s="954"/>
      <c r="AU290" s="954"/>
      <c r="AV290" s="954"/>
      <c r="AW290" s="954"/>
      <c r="AX290" s="954"/>
      <c r="AY290" s="954"/>
      <c r="AZ290" s="954"/>
      <c r="BA290" s="954"/>
      <c r="BB290" s="954"/>
      <c r="BC290" s="954"/>
      <c r="BD290" s="954"/>
      <c r="BE290" s="954"/>
      <c r="BF290" s="954"/>
      <c r="BG290" s="954"/>
      <c r="BH290" s="954"/>
      <c r="BI290" s="954"/>
      <c r="BJ290" s="954"/>
      <c r="BK290" s="954"/>
      <c r="BL290" s="954"/>
      <c r="BM290" s="954"/>
      <c r="BN290" s="954"/>
      <c r="BO290" s="954"/>
      <c r="BP290" s="959"/>
      <c r="BQ290" s="959"/>
      <c r="BR290" s="959"/>
      <c r="BS290" s="959"/>
      <c r="BT290" s="959"/>
      <c r="BU290" s="959"/>
      <c r="BV290" s="959"/>
      <c r="BW290" s="959"/>
      <c r="BX290" s="959"/>
      <c r="BY290" s="959"/>
      <c r="BZ290" s="959"/>
      <c r="CA290" s="959"/>
      <c r="CB290" s="959"/>
      <c r="CC290" s="959"/>
      <c r="CD290" s="959"/>
      <c r="CE290" s="959"/>
      <c r="CF290" s="996">
        <v>2.94646521608058E-2</v>
      </c>
      <c r="CG290" s="996">
        <v>2.9726255868904778E-2</v>
      </c>
      <c r="CH290" s="996">
        <v>2.942780534552953E-2</v>
      </c>
      <c r="CI290" s="996">
        <v>2.8747959835709647E-2</v>
      </c>
      <c r="CJ290" s="996">
        <v>2.904231487246069E-2</v>
      </c>
      <c r="CK290" s="996">
        <v>2.371588819632077E-2</v>
      </c>
      <c r="CL290" s="996">
        <v>2.2891758375844475E-2</v>
      </c>
      <c r="CM290" s="996">
        <v>2.2841616098255562E-2</v>
      </c>
      <c r="CN290" s="996">
        <v>2.3339053792372447E-2</v>
      </c>
      <c r="CO290" s="996">
        <v>2.3181460004335571E-2</v>
      </c>
      <c r="CP290" s="996">
        <v>2.0017808934951482E-2</v>
      </c>
      <c r="CQ290" s="996">
        <v>1.9628407444914661E-2</v>
      </c>
      <c r="CR290" s="996">
        <v>2.3401317178403568E-2</v>
      </c>
      <c r="CS290" s="996">
        <v>1.8934837407058185E-2</v>
      </c>
      <c r="CT290" s="996">
        <v>1.7845934404947205E-2</v>
      </c>
      <c r="CU290" s="996">
        <v>1.6382149053347294E-2</v>
      </c>
      <c r="CV290" s="996">
        <v>1.2318797140004821E-2</v>
      </c>
      <c r="CW290" s="996">
        <v>1.2950336296537718E-2</v>
      </c>
      <c r="CX290" s="996">
        <v>1.4733273531878515E-2</v>
      </c>
      <c r="CY290" s="996">
        <v>1.488361808831911E-2</v>
      </c>
      <c r="CZ290" s="996">
        <v>8.1269798016313771E-3</v>
      </c>
      <c r="DA290" s="996">
        <v>1.2306748442187343E-2</v>
      </c>
      <c r="DB290" s="996">
        <v>1.448705689370167E-2</v>
      </c>
      <c r="DC290" s="996">
        <v>1.4271676257178548E-2</v>
      </c>
      <c r="DD290" s="996">
        <v>4.2418445764360619E-3</v>
      </c>
      <c r="DE290" s="996">
        <v>1.2066957126680046E-2</v>
      </c>
      <c r="DF290" s="996">
        <v>1.45651307295176E-2</v>
      </c>
      <c r="DG290" s="996">
        <v>1.2683520770735606E-2</v>
      </c>
      <c r="DH290" s="996">
        <v>3.6912857739371308E-2</v>
      </c>
      <c r="DI290" s="996">
        <v>3.5334103874200412E-2</v>
      </c>
      <c r="DJ290" s="996">
        <v>3.4879192281074028E-2</v>
      </c>
      <c r="DK290" s="996">
        <v>3.529973168729466E-2</v>
      </c>
      <c r="DL290" s="996">
        <v>0</v>
      </c>
      <c r="DM290" s="996">
        <v>0</v>
      </c>
      <c r="DN290" s="996">
        <v>0</v>
      </c>
      <c r="DO290" s="996">
        <v>0</v>
      </c>
    </row>
    <row r="291" spans="2:119" s="980" customFormat="1" ht="12" customHeight="1">
      <c r="B291" s="1334"/>
      <c r="C291" s="1192" t="s">
        <v>448</v>
      </c>
      <c r="D291" s="953"/>
      <c r="E291" s="953"/>
      <c r="F291" s="954"/>
      <c r="G291" s="954"/>
      <c r="H291" s="954"/>
      <c r="I291" s="954"/>
      <c r="J291" s="954"/>
      <c r="K291" s="954"/>
      <c r="L291" s="954"/>
      <c r="M291" s="954"/>
      <c r="N291" s="954"/>
      <c r="O291" s="954"/>
      <c r="P291" s="954"/>
      <c r="Q291" s="954"/>
      <c r="R291" s="954" t="s">
        <v>105</v>
      </c>
      <c r="S291" s="954" t="s">
        <v>105</v>
      </c>
      <c r="T291" s="954" t="s">
        <v>105</v>
      </c>
      <c r="U291" s="1684" t="s">
        <v>105</v>
      </c>
      <c r="V291" s="1684" t="s">
        <v>105</v>
      </c>
      <c r="W291" s="1684" t="s">
        <v>105</v>
      </c>
      <c r="X291" s="1684" t="s">
        <v>105</v>
      </c>
      <c r="Y291" s="1684" t="s">
        <v>105</v>
      </c>
      <c r="Z291" s="1684" t="s">
        <v>105</v>
      </c>
      <c r="AA291" s="403"/>
      <c r="AB291" s="449"/>
      <c r="AC291" s="449"/>
      <c r="AD291" s="449"/>
      <c r="AE291" s="449"/>
      <c r="AF291" s="449"/>
      <c r="AG291" s="449"/>
      <c r="AH291" s="449"/>
      <c r="AI291" s="449"/>
      <c r="AJ291" s="954"/>
      <c r="AK291" s="954"/>
      <c r="AL291" s="954"/>
      <c r="AM291" s="954"/>
      <c r="AN291" s="954"/>
      <c r="AO291" s="954"/>
      <c r="AP291" s="954"/>
      <c r="AQ291" s="954"/>
      <c r="AR291" s="954"/>
      <c r="AS291" s="954"/>
      <c r="AT291" s="954"/>
      <c r="AU291" s="954"/>
      <c r="AV291" s="954"/>
      <c r="AW291" s="954"/>
      <c r="AX291" s="954"/>
      <c r="AY291" s="954"/>
      <c r="AZ291" s="954"/>
      <c r="BA291" s="954"/>
      <c r="BB291" s="954"/>
      <c r="BC291" s="954"/>
      <c r="BD291" s="954"/>
      <c r="BE291" s="954"/>
      <c r="BF291" s="954"/>
      <c r="BG291" s="954"/>
      <c r="BH291" s="954"/>
      <c r="BI291" s="954"/>
      <c r="BJ291" s="954"/>
      <c r="BK291" s="954"/>
      <c r="BL291" s="954"/>
      <c r="BM291" s="954"/>
      <c r="BN291" s="954"/>
      <c r="BO291" s="954"/>
      <c r="BP291" s="959"/>
      <c r="BQ291" s="959"/>
      <c r="BR291" s="959"/>
      <c r="BS291" s="959"/>
      <c r="BT291" s="959"/>
      <c r="BU291" s="959"/>
      <c r="BV291" s="959"/>
      <c r="BW291" s="959"/>
      <c r="BX291" s="959"/>
      <c r="BY291" s="959"/>
      <c r="BZ291" s="959"/>
      <c r="CA291" s="959"/>
      <c r="CB291" s="959"/>
      <c r="CC291" s="959"/>
      <c r="CD291" s="959"/>
      <c r="CE291" s="959"/>
      <c r="CF291" s="959">
        <v>1.2544128209736327</v>
      </c>
      <c r="CG291" s="959">
        <v>2.6160370809897788</v>
      </c>
      <c r="CH291" s="959">
        <v>-2.9845052337524809</v>
      </c>
      <c r="CI291" s="959">
        <v>-6.7984550981988257</v>
      </c>
      <c r="CJ291" s="959">
        <v>2.943550367510428</v>
      </c>
      <c r="CK291" s="959">
        <v>-53.264266761399206</v>
      </c>
      <c r="CL291" s="959">
        <v>-8.2412982047629431</v>
      </c>
      <c r="CM291" s="959">
        <v>-0.50142277588913209</v>
      </c>
      <c r="CN291" s="959">
        <v>4.9743769411688534</v>
      </c>
      <c r="CO291" s="959">
        <v>-1.5759378803687634</v>
      </c>
      <c r="CP291" s="959">
        <v>-31.636510693840886</v>
      </c>
      <c r="CQ291" s="959">
        <v>-3.8940149003682119</v>
      </c>
      <c r="CR291" s="959">
        <v>37.729097334889062</v>
      </c>
      <c r="CS291" s="959">
        <v>-44.664797713453822</v>
      </c>
      <c r="CT291" s="959">
        <v>-10.889030021109802</v>
      </c>
      <c r="CU291" s="959">
        <v>-14.637853515999112</v>
      </c>
      <c r="CV291" s="959">
        <v>-40.633519133424727</v>
      </c>
      <c r="CW291" s="959">
        <v>6.3153915653289641</v>
      </c>
      <c r="CX291" s="959">
        <v>17.829372353407972</v>
      </c>
      <c r="CY291" s="959">
        <v>1.5034455644059517</v>
      </c>
      <c r="CZ291" s="959">
        <v>-67.566382866877333</v>
      </c>
      <c r="DA291" s="959">
        <v>41.797686405559659</v>
      </c>
      <c r="DB291" s="959">
        <v>21.803084515143265</v>
      </c>
      <c r="DC291" s="959">
        <v>-2.153806365231218</v>
      </c>
      <c r="DD291" s="959">
        <v>-100.29831680742487</v>
      </c>
      <c r="DE291" s="959">
        <v>78.251125502439848</v>
      </c>
      <c r="DF291" s="959">
        <v>24.981736028375536</v>
      </c>
      <c r="DG291" s="959">
        <v>-18.816099587819942</v>
      </c>
      <c r="DH291" s="959">
        <v>238.12410961670602</v>
      </c>
      <c r="DI291" s="959">
        <v>-15.787538651708955</v>
      </c>
      <c r="DJ291" s="959">
        <v>-4.5491159312638363</v>
      </c>
      <c r="DK291" s="959">
        <v>4.2053940622063104</v>
      </c>
      <c r="DL291" s="959">
        <v>0</v>
      </c>
      <c r="DM291" s="959">
        <v>0</v>
      </c>
      <c r="DN291" s="959">
        <v>0</v>
      </c>
      <c r="DO291" s="959">
        <v>0</v>
      </c>
    </row>
    <row r="292" spans="2:119" s="403" customFormat="1">
      <c r="B292" s="1331"/>
      <c r="C292" s="1281"/>
      <c r="D292" s="1269"/>
      <c r="E292" s="1269"/>
      <c r="F292" s="954"/>
      <c r="G292" s="954"/>
      <c r="H292" s="954"/>
      <c r="I292" s="954"/>
      <c r="J292" s="954"/>
      <c r="K292" s="954"/>
      <c r="L292" s="954"/>
      <c r="M292" s="954"/>
      <c r="N292" s="1117"/>
      <c r="O292" s="1117"/>
      <c r="P292" s="1117"/>
      <c r="Q292" s="1117"/>
      <c r="R292" s="1117"/>
      <c r="S292" s="1117"/>
      <c r="T292" s="1117"/>
      <c r="U292" s="1686"/>
      <c r="V292" s="1686"/>
      <c r="W292" s="1686"/>
      <c r="X292" s="1686"/>
      <c r="Y292" s="1686"/>
      <c r="Z292" s="1686"/>
      <c r="AA292" s="1270"/>
      <c r="AB292" s="1271"/>
      <c r="AC292" s="1271"/>
      <c r="AD292" s="1271"/>
      <c r="AE292" s="1271"/>
      <c r="AF292" s="1271"/>
      <c r="AG292" s="1271"/>
      <c r="AH292" s="1271"/>
      <c r="AI292" s="1271"/>
      <c r="AJ292" s="1272"/>
      <c r="AK292" s="1272"/>
      <c r="AL292" s="1272"/>
      <c r="AM292" s="1272"/>
      <c r="AN292" s="1272"/>
      <c r="AO292" s="1272"/>
      <c r="AP292" s="1272"/>
      <c r="AQ292" s="1272"/>
      <c r="AR292" s="1272"/>
      <c r="AS292" s="1272"/>
      <c r="AT292" s="1272"/>
      <c r="AU292" s="1272"/>
      <c r="AV292" s="1272"/>
      <c r="AW292" s="1272"/>
      <c r="AX292" s="1272"/>
      <c r="AY292" s="1272"/>
      <c r="AZ292" s="1272"/>
      <c r="BA292" s="1272"/>
      <c r="BB292" s="1272"/>
      <c r="BC292" s="1272"/>
      <c r="BD292" s="1272"/>
      <c r="BE292" s="1272"/>
      <c r="BF292" s="1272"/>
      <c r="BG292" s="1272"/>
      <c r="BH292" s="1272"/>
      <c r="BI292" s="1272"/>
      <c r="BJ292" s="1272"/>
      <c r="BK292" s="1272"/>
      <c r="BL292" s="954"/>
      <c r="BM292" s="954"/>
      <c r="BN292" s="954"/>
      <c r="BO292" s="954"/>
      <c r="BP292" s="1117"/>
      <c r="BQ292" s="1117"/>
      <c r="BR292" s="1117"/>
      <c r="BS292" s="1117"/>
      <c r="BT292" s="1117"/>
      <c r="BU292" s="1117"/>
      <c r="BV292" s="1117"/>
      <c r="BW292" s="1117"/>
      <c r="BX292" s="1117"/>
      <c r="BY292" s="1053"/>
      <c r="BZ292" s="1053"/>
      <c r="CA292" s="1053"/>
      <c r="CB292" s="1053"/>
      <c r="CC292" s="1053"/>
      <c r="CD292" s="1053"/>
      <c r="CE292" s="1117"/>
      <c r="CF292" s="1117"/>
      <c r="CG292" s="1117"/>
      <c r="CH292" s="1117"/>
      <c r="CI292" s="1117"/>
      <c r="CJ292" s="1282"/>
      <c r="CK292" s="1282"/>
      <c r="CL292" s="1282"/>
      <c r="CM292" s="1282"/>
      <c r="CN292" s="1282"/>
      <c r="CO292" s="1282"/>
      <c r="CP292" s="1282"/>
      <c r="CQ292" s="1282"/>
      <c r="CR292" s="1282"/>
      <c r="CS292" s="1282"/>
      <c r="CT292" s="1282"/>
      <c r="CU292" s="1282"/>
      <c r="CV292" s="1282"/>
      <c r="CW292" s="1282"/>
      <c r="CX292" s="1282"/>
      <c r="CY292" s="1282"/>
      <c r="CZ292" s="1282"/>
      <c r="DA292" s="1282"/>
      <c r="DB292" s="1282"/>
      <c r="DC292" s="1282"/>
      <c r="DD292" s="1282"/>
      <c r="DE292" s="1282"/>
      <c r="DF292" s="1282"/>
      <c r="DG292" s="1282"/>
      <c r="DH292" s="1282"/>
      <c r="DI292" s="1282"/>
      <c r="DJ292" s="1282"/>
      <c r="DK292" s="1282"/>
      <c r="DL292" s="1282"/>
      <c r="DM292" s="1282"/>
      <c r="DN292" s="1282"/>
      <c r="DO292" s="1282"/>
    </row>
    <row r="293" spans="2:119" s="403" customFormat="1">
      <c r="B293" s="1331"/>
      <c r="C293" s="1253" t="s">
        <v>849</v>
      </c>
      <c r="D293" s="1269"/>
      <c r="E293" s="1269"/>
      <c r="F293" s="954"/>
      <c r="G293" s="954"/>
      <c r="H293" s="954"/>
      <c r="I293" s="954"/>
      <c r="J293" s="954"/>
      <c r="K293" s="954"/>
      <c r="L293" s="954"/>
      <c r="M293" s="954"/>
      <c r="N293" s="1117"/>
      <c r="O293" s="1117"/>
      <c r="P293" s="1117"/>
      <c r="Q293" s="1117"/>
      <c r="R293" s="1117"/>
      <c r="S293" s="1117"/>
      <c r="T293" s="1117"/>
      <c r="U293" s="1686"/>
      <c r="V293" s="1686"/>
      <c r="W293" s="1686"/>
      <c r="X293" s="1686"/>
      <c r="Y293" s="1686"/>
      <c r="Z293" s="1686"/>
      <c r="AA293" s="1270"/>
      <c r="AB293" s="1271"/>
      <c r="AC293" s="1271"/>
      <c r="AD293" s="1271"/>
      <c r="AE293" s="1271"/>
      <c r="AF293" s="1271"/>
      <c r="AG293" s="1271"/>
      <c r="AH293" s="1271"/>
      <c r="AI293" s="1271"/>
      <c r="AJ293" s="1272"/>
      <c r="AK293" s="1272"/>
      <c r="AL293" s="1272"/>
      <c r="AM293" s="1272"/>
      <c r="AN293" s="1272"/>
      <c r="AO293" s="1272"/>
      <c r="AP293" s="1272"/>
      <c r="AQ293" s="1272"/>
      <c r="AR293" s="1272"/>
      <c r="AS293" s="1272"/>
      <c r="AT293" s="1272"/>
      <c r="AU293" s="1272"/>
      <c r="AV293" s="1272"/>
      <c r="AW293" s="1272"/>
      <c r="AX293" s="1272"/>
      <c r="AY293" s="1272"/>
      <c r="AZ293" s="1272"/>
      <c r="BA293" s="1272"/>
      <c r="BB293" s="1272"/>
      <c r="BC293" s="1272"/>
      <c r="BD293" s="1272"/>
      <c r="BE293" s="1272"/>
      <c r="BF293" s="1272"/>
      <c r="BG293" s="1272"/>
      <c r="BH293" s="1272"/>
      <c r="BI293" s="1272"/>
      <c r="BJ293" s="1272"/>
      <c r="BK293" s="1272"/>
      <c r="BL293" s="954"/>
      <c r="BM293" s="954"/>
      <c r="BN293" s="954"/>
      <c r="BO293" s="954"/>
      <c r="BP293" s="1117"/>
      <c r="BQ293" s="1117"/>
      <c r="BR293" s="1117"/>
      <c r="BS293" s="1117"/>
      <c r="BT293" s="1117"/>
      <c r="BU293" s="1117"/>
      <c r="BV293" s="1117"/>
      <c r="BW293" s="1117"/>
      <c r="BX293" s="1117"/>
      <c r="BY293" s="1053"/>
      <c r="BZ293" s="1053"/>
      <c r="CA293" s="1053"/>
      <c r="CB293" s="1053"/>
      <c r="CC293" s="1053"/>
      <c r="CD293" s="1053"/>
      <c r="CE293" s="1117"/>
      <c r="CF293" s="1117"/>
      <c r="CG293" s="1117"/>
      <c r="CH293" s="1117"/>
      <c r="CI293" s="1117"/>
      <c r="CJ293" s="1282"/>
      <c r="CK293" s="1282"/>
      <c r="CL293" s="1282"/>
      <c r="CM293" s="1282"/>
      <c r="CN293" s="1282"/>
      <c r="CO293" s="1282"/>
      <c r="CP293" s="1282"/>
      <c r="CQ293" s="1282"/>
      <c r="CR293" s="1282"/>
      <c r="CS293" s="1282"/>
      <c r="CT293" s="1282"/>
      <c r="CU293" s="1282"/>
      <c r="CV293" s="1282"/>
      <c r="CW293" s="1282"/>
      <c r="CX293" s="1282"/>
      <c r="CY293" s="1282"/>
      <c r="CZ293" s="1282"/>
      <c r="DA293" s="1282"/>
      <c r="DB293" s="1282"/>
      <c r="DC293" s="1282"/>
      <c r="DD293" s="1282"/>
      <c r="DE293" s="1282"/>
      <c r="DF293" s="1282"/>
      <c r="DG293" s="1282"/>
      <c r="DH293" s="1282"/>
      <c r="DI293" s="1282"/>
      <c r="DJ293" s="1282"/>
      <c r="DK293" s="1282"/>
      <c r="DL293" s="1282"/>
      <c r="DM293" s="1282"/>
      <c r="DN293" s="1282"/>
      <c r="DO293" s="1282"/>
    </row>
    <row r="294" spans="2:119" s="403" customFormat="1">
      <c r="B294" s="1331"/>
      <c r="C294" s="1192" t="s">
        <v>834</v>
      </c>
      <c r="D294" s="1269"/>
      <c r="E294" s="1269"/>
      <c r="F294" s="954"/>
      <c r="G294" s="954"/>
      <c r="H294" s="954"/>
      <c r="I294" s="954"/>
      <c r="J294" s="954"/>
      <c r="K294" s="954"/>
      <c r="L294" s="954"/>
      <c r="M294" s="954"/>
      <c r="N294" s="1117"/>
      <c r="O294" s="1117"/>
      <c r="P294" s="1117"/>
      <c r="Q294" s="1117"/>
      <c r="R294" s="1117"/>
      <c r="S294" s="1117"/>
      <c r="T294" s="1117"/>
      <c r="U294" s="1686"/>
      <c r="V294" s="1686"/>
      <c r="W294" s="1686"/>
      <c r="X294" s="1686"/>
      <c r="Y294" s="1686"/>
      <c r="Z294" s="1686"/>
      <c r="AA294" s="1270"/>
      <c r="AB294" s="1271"/>
      <c r="AC294" s="1271"/>
      <c r="AD294" s="1271"/>
      <c r="AE294" s="1271"/>
      <c r="AF294" s="1271"/>
      <c r="AG294" s="1271"/>
      <c r="AH294" s="1271"/>
      <c r="AI294" s="1271"/>
      <c r="AJ294" s="1272"/>
      <c r="AK294" s="1272"/>
      <c r="AL294" s="1272"/>
      <c r="AM294" s="1272"/>
      <c r="AN294" s="1272"/>
      <c r="AO294" s="1272"/>
      <c r="AP294" s="1272"/>
      <c r="AQ294" s="1272"/>
      <c r="AR294" s="1272"/>
      <c r="AS294" s="1272"/>
      <c r="AT294" s="1272"/>
      <c r="AU294" s="1272"/>
      <c r="AV294" s="1272"/>
      <c r="AW294" s="1272"/>
      <c r="AX294" s="1272"/>
      <c r="AY294" s="1272"/>
      <c r="AZ294" s="1272"/>
      <c r="BA294" s="1272"/>
      <c r="BB294" s="1272"/>
      <c r="BC294" s="1272"/>
      <c r="BD294" s="1272"/>
      <c r="BE294" s="1272"/>
      <c r="BF294" s="1272"/>
      <c r="BG294" s="1272"/>
      <c r="BH294" s="1272"/>
      <c r="BI294" s="1272"/>
      <c r="BJ294" s="1272"/>
      <c r="BK294" s="1272"/>
      <c r="BL294" s="954"/>
      <c r="BM294" s="954"/>
      <c r="BN294" s="954"/>
      <c r="BO294" s="954"/>
      <c r="BP294" s="1117"/>
      <c r="BQ294" s="1117"/>
      <c r="BR294" s="1117"/>
      <c r="BS294" s="1117"/>
      <c r="BT294" s="1117"/>
      <c r="BU294" s="1117"/>
      <c r="BV294" s="1117"/>
      <c r="BW294" s="1117"/>
      <c r="BX294" s="1117"/>
      <c r="BY294" s="1053"/>
      <c r="BZ294" s="1053"/>
      <c r="CA294" s="1053"/>
      <c r="CB294" s="1053"/>
      <c r="CC294" s="1053"/>
      <c r="CD294" s="1053"/>
      <c r="CE294" s="1117"/>
      <c r="CF294" s="1117"/>
      <c r="CG294" s="1117"/>
      <c r="CH294" s="1117"/>
      <c r="CI294" s="1117"/>
      <c r="CJ294" s="1282"/>
      <c r="CK294" s="1282"/>
      <c r="CL294" s="1282"/>
      <c r="CM294" s="1039">
        <v>2.2100000000000002E-2</v>
      </c>
      <c r="CN294" s="959">
        <v>2.29E-2</v>
      </c>
      <c r="CO294" s="959"/>
      <c r="CP294" s="1039">
        <v>0.02</v>
      </c>
      <c r="CQ294" s="1039">
        <v>1.9599999999999999E-2</v>
      </c>
      <c r="CR294" s="1282">
        <v>2.2499999999999999E-2</v>
      </c>
      <c r="CS294" s="1282"/>
      <c r="CT294" s="1282"/>
      <c r="CU294" s="1282"/>
      <c r="CV294" s="1282"/>
      <c r="CW294" s="1282"/>
      <c r="CX294" s="1282"/>
      <c r="CY294" s="1282"/>
      <c r="CZ294" s="1282"/>
      <c r="DA294" s="1282"/>
      <c r="DB294" s="1282"/>
      <c r="DC294" s="1282"/>
      <c r="DD294" s="1282"/>
      <c r="DE294" s="1282"/>
      <c r="DF294" s="1282"/>
      <c r="DG294" s="1282"/>
      <c r="DH294" s="1282"/>
      <c r="DI294" s="1282"/>
      <c r="DJ294" s="1282"/>
      <c r="DK294" s="1282"/>
      <c r="DL294" s="1282"/>
      <c r="DM294" s="1282"/>
      <c r="DN294" s="1282"/>
      <c r="DO294" s="1282"/>
    </row>
    <row r="295" spans="2:119" s="980" customFormat="1" ht="12" customHeight="1">
      <c r="B295" s="1334"/>
      <c r="C295" s="1175" t="s">
        <v>920</v>
      </c>
      <c r="D295" s="953"/>
      <c r="E295" s="953"/>
      <c r="F295" s="1117"/>
      <c r="G295" s="1117"/>
      <c r="H295" s="1117"/>
      <c r="I295" s="1117"/>
      <c r="J295" s="1117"/>
      <c r="K295" s="1117"/>
      <c r="L295" s="1117"/>
      <c r="M295" s="1117"/>
      <c r="N295" s="1117"/>
      <c r="O295" s="1117"/>
      <c r="P295" s="1117"/>
      <c r="Q295" s="1117"/>
      <c r="R295" s="1117"/>
      <c r="S295" s="959"/>
      <c r="T295" s="959"/>
      <c r="U295" s="1689"/>
      <c r="V295" s="1689"/>
      <c r="W295" s="1689"/>
      <c r="X295" s="1689"/>
      <c r="Y295" s="1689"/>
      <c r="Z295" s="1689"/>
      <c r="AA295" s="403"/>
      <c r="AB295" s="449"/>
      <c r="AC295" s="449"/>
      <c r="AD295" s="449"/>
      <c r="AE295" s="449"/>
      <c r="AF295" s="449"/>
      <c r="AG295" s="449"/>
      <c r="AH295" s="449"/>
      <c r="AI295" s="449"/>
      <c r="AJ295" s="954"/>
      <c r="AK295" s="954"/>
      <c r="AL295" s="954"/>
      <c r="AM295" s="954"/>
      <c r="AN295" s="954"/>
      <c r="AO295" s="954"/>
      <c r="AP295" s="954"/>
      <c r="AQ295" s="954"/>
      <c r="AR295" s="954"/>
      <c r="AS295" s="954"/>
      <c r="AT295" s="954"/>
      <c r="AU295" s="954"/>
      <c r="AV295" s="954"/>
      <c r="AW295" s="954"/>
      <c r="AX295" s="954"/>
      <c r="AY295" s="954"/>
      <c r="AZ295" s="954"/>
      <c r="BA295" s="954"/>
      <c r="BB295" s="954"/>
      <c r="BC295" s="954"/>
      <c r="BD295" s="954"/>
      <c r="BE295" s="954"/>
      <c r="BF295" s="954"/>
      <c r="BG295" s="954"/>
      <c r="BH295" s="954"/>
      <c r="BI295" s="954"/>
      <c r="BJ295" s="954"/>
      <c r="BK295" s="954"/>
      <c r="BL295" s="954"/>
      <c r="BM295" s="954"/>
      <c r="BN295" s="954"/>
      <c r="BO295" s="954"/>
      <c r="BP295" s="954"/>
      <c r="BQ295" s="954"/>
      <c r="BR295" s="954"/>
      <c r="BS295" s="954"/>
      <c r="BT295" s="954"/>
      <c r="BU295" s="954"/>
      <c r="BV295" s="954"/>
      <c r="BW295" s="954"/>
      <c r="BX295" s="954"/>
      <c r="BY295" s="959"/>
      <c r="BZ295" s="959"/>
      <c r="CA295" s="959"/>
      <c r="CB295" s="959"/>
      <c r="CC295" s="959"/>
      <c r="CD295" s="959"/>
      <c r="CE295" s="959"/>
      <c r="CF295" s="959"/>
      <c r="CG295" s="959"/>
      <c r="CH295" s="959"/>
      <c r="CI295" s="959"/>
      <c r="CJ295" s="996"/>
      <c r="CK295" s="959"/>
      <c r="CL295" s="959"/>
      <c r="CM295" s="959">
        <v>-7.4161609825556045</v>
      </c>
      <c r="CN295" s="959">
        <v>-4.3905379237244722</v>
      </c>
      <c r="CO295" s="959"/>
      <c r="CP295" s="959">
        <v>-0.1780893495148192</v>
      </c>
      <c r="CQ295" s="959">
        <v>-0.28407444914661795</v>
      </c>
      <c r="CR295" s="959">
        <v>-9.0131717840356842</v>
      </c>
      <c r="CS295" s="959"/>
      <c r="CT295" s="959"/>
      <c r="CU295" s="959"/>
      <c r="CV295" s="959"/>
      <c r="CW295" s="959"/>
      <c r="CX295" s="959"/>
      <c r="CY295" s="959"/>
      <c r="CZ295" s="959"/>
      <c r="DA295" s="959"/>
      <c r="DB295" s="959"/>
      <c r="DC295" s="959"/>
      <c r="DD295" s="959"/>
      <c r="DE295" s="959"/>
      <c r="DF295" s="959"/>
      <c r="DG295" s="959"/>
      <c r="DH295" s="959"/>
      <c r="DI295" s="959"/>
      <c r="DJ295" s="959"/>
      <c r="DK295" s="959"/>
      <c r="DL295" s="959"/>
      <c r="DM295" s="959"/>
      <c r="DN295" s="959"/>
      <c r="DO295" s="959"/>
    </row>
    <row r="296" spans="2:119" s="403" customFormat="1">
      <c r="B296" s="1331"/>
      <c r="C296" s="1192" t="s">
        <v>850</v>
      </c>
      <c r="D296" s="1269"/>
      <c r="E296" s="1269"/>
      <c r="F296" s="954"/>
      <c r="G296" s="954"/>
      <c r="H296" s="954"/>
      <c r="I296" s="954"/>
      <c r="J296" s="954"/>
      <c r="K296" s="954"/>
      <c r="L296" s="954"/>
      <c r="M296" s="954"/>
      <c r="N296" s="1117"/>
      <c r="O296" s="1117"/>
      <c r="P296" s="1117"/>
      <c r="Q296" s="1117"/>
      <c r="R296" s="1117"/>
      <c r="S296" s="1117"/>
      <c r="T296" s="1117"/>
      <c r="U296" s="1686"/>
      <c r="V296" s="1686"/>
      <c r="W296" s="1686"/>
      <c r="X296" s="1686"/>
      <c r="Y296" s="1686"/>
      <c r="Z296" s="1686"/>
      <c r="AA296" s="1270"/>
      <c r="AB296" s="1271"/>
      <c r="AC296" s="1271"/>
      <c r="AD296" s="1271"/>
      <c r="AE296" s="1271"/>
      <c r="AF296" s="1271"/>
      <c r="AG296" s="1271"/>
      <c r="AH296" s="1271"/>
      <c r="AI296" s="1271"/>
      <c r="AJ296" s="1272"/>
      <c r="AK296" s="1272"/>
      <c r="AL296" s="1272"/>
      <c r="AM296" s="1272"/>
      <c r="AN296" s="1272"/>
      <c r="AO296" s="1272"/>
      <c r="AP296" s="1272"/>
      <c r="AQ296" s="1272"/>
      <c r="AR296" s="1272"/>
      <c r="AS296" s="1272"/>
      <c r="AT296" s="1272"/>
      <c r="AU296" s="1272"/>
      <c r="AV296" s="1272"/>
      <c r="AW296" s="1272"/>
      <c r="AX296" s="1272"/>
      <c r="AY296" s="1272"/>
      <c r="AZ296" s="1272"/>
      <c r="BA296" s="1272"/>
      <c r="BB296" s="1272"/>
      <c r="BC296" s="1272"/>
      <c r="BD296" s="1272"/>
      <c r="BE296" s="1272"/>
      <c r="BF296" s="1272"/>
      <c r="BG296" s="1272"/>
      <c r="BH296" s="1272"/>
      <c r="BI296" s="1272"/>
      <c r="BJ296" s="1272"/>
      <c r="BK296" s="1272"/>
      <c r="BL296" s="954"/>
      <c r="BM296" s="954"/>
      <c r="BN296" s="954"/>
      <c r="BO296" s="954"/>
      <c r="BP296" s="1117"/>
      <c r="BQ296" s="1117"/>
      <c r="BR296" s="1117"/>
      <c r="BS296" s="1117"/>
      <c r="BT296" s="1117"/>
      <c r="BU296" s="1117"/>
      <c r="BV296" s="1117"/>
      <c r="BW296" s="1117"/>
      <c r="BX296" s="1117"/>
      <c r="BY296" s="1053"/>
      <c r="BZ296" s="1053"/>
      <c r="CA296" s="1053"/>
      <c r="CB296" s="1053"/>
      <c r="CC296" s="1053"/>
      <c r="CD296" s="1053"/>
      <c r="CE296" s="1117"/>
      <c r="CF296" s="1117"/>
      <c r="CG296" s="1117"/>
      <c r="CH296" s="1117"/>
      <c r="CI296" s="1117"/>
      <c r="CJ296" s="1282"/>
      <c r="CK296" s="1282"/>
      <c r="CL296" s="1282"/>
      <c r="CM296" s="1039">
        <v>2.86E-2</v>
      </c>
      <c r="CN296" s="1039">
        <v>3.1899999999999998E-2</v>
      </c>
      <c r="CO296" s="1039"/>
      <c r="CP296" s="1039">
        <v>3.0300000000000001E-2</v>
      </c>
      <c r="CQ296" s="1039">
        <v>3.1899999999999998E-2</v>
      </c>
      <c r="CR296" s="1282">
        <v>3.8399999999999997E-2</v>
      </c>
      <c r="CS296" s="1282"/>
      <c r="CT296" s="1282"/>
      <c r="CU296" s="1282"/>
      <c r="CV296" s="1282"/>
      <c r="CW296" s="1282"/>
      <c r="CX296" s="1282"/>
      <c r="CY296" s="1282"/>
      <c r="CZ296" s="1282"/>
      <c r="DA296" s="1282"/>
      <c r="DB296" s="1282"/>
      <c r="DC296" s="1282"/>
      <c r="DD296" s="1282"/>
      <c r="DE296" s="1282"/>
      <c r="DF296" s="1282"/>
      <c r="DG296" s="1282"/>
      <c r="DH296" s="1282"/>
      <c r="DI296" s="1282"/>
      <c r="DJ296" s="1282"/>
      <c r="DK296" s="1282"/>
      <c r="DL296" s="1282"/>
      <c r="DM296" s="1282"/>
      <c r="DN296" s="1282"/>
      <c r="DO296" s="1282"/>
    </row>
    <row r="297" spans="2:119" s="403" customFormat="1">
      <c r="B297" s="1331"/>
      <c r="C297" s="1175" t="s">
        <v>920</v>
      </c>
      <c r="D297" s="1269"/>
      <c r="E297" s="1269"/>
      <c r="F297" s="954"/>
      <c r="G297" s="954"/>
      <c r="H297" s="954"/>
      <c r="I297" s="954"/>
      <c r="J297" s="954"/>
      <c r="K297" s="954"/>
      <c r="L297" s="954"/>
      <c r="M297" s="954"/>
      <c r="N297" s="1117"/>
      <c r="O297" s="1117"/>
      <c r="P297" s="1117"/>
      <c r="Q297" s="1117"/>
      <c r="R297" s="1117"/>
      <c r="S297" s="1117"/>
      <c r="T297" s="1117"/>
      <c r="U297" s="1686"/>
      <c r="V297" s="1686"/>
      <c r="W297" s="1686"/>
      <c r="X297" s="1686"/>
      <c r="Y297" s="1686"/>
      <c r="Z297" s="1686"/>
      <c r="AA297" s="1270"/>
      <c r="AB297" s="1271"/>
      <c r="AC297" s="1271"/>
      <c r="AD297" s="1271"/>
      <c r="AE297" s="1271"/>
      <c r="AF297" s="1271"/>
      <c r="AG297" s="1271"/>
      <c r="AH297" s="1271"/>
      <c r="AI297" s="1271"/>
      <c r="AJ297" s="1272"/>
      <c r="AK297" s="1272"/>
      <c r="AL297" s="1272"/>
      <c r="AM297" s="1272"/>
      <c r="AN297" s="1272"/>
      <c r="AO297" s="1272"/>
      <c r="AP297" s="1272"/>
      <c r="AQ297" s="1272"/>
      <c r="AR297" s="1272"/>
      <c r="AS297" s="1272"/>
      <c r="AT297" s="1272"/>
      <c r="AU297" s="1272"/>
      <c r="AV297" s="1272"/>
      <c r="AW297" s="1272"/>
      <c r="AX297" s="1272"/>
      <c r="AY297" s="1272"/>
      <c r="AZ297" s="1272"/>
      <c r="BA297" s="1272"/>
      <c r="BB297" s="1272"/>
      <c r="BC297" s="1272"/>
      <c r="BD297" s="1272"/>
      <c r="BE297" s="1272"/>
      <c r="BF297" s="1272"/>
      <c r="BG297" s="1272"/>
      <c r="BH297" s="1272"/>
      <c r="BI297" s="1272"/>
      <c r="BJ297" s="1272"/>
      <c r="BK297" s="1272"/>
      <c r="BL297" s="954"/>
      <c r="BM297" s="954"/>
      <c r="BN297" s="954"/>
      <c r="BO297" s="954"/>
      <c r="BP297" s="1117"/>
      <c r="BQ297" s="1117"/>
      <c r="BR297" s="1117"/>
      <c r="BS297" s="1117"/>
      <c r="BT297" s="1117"/>
      <c r="BU297" s="1117"/>
      <c r="BV297" s="1117"/>
      <c r="BW297" s="1117"/>
      <c r="BX297" s="1117"/>
      <c r="BY297" s="1053"/>
      <c r="BZ297" s="1053"/>
      <c r="CA297" s="1053"/>
      <c r="CB297" s="1053"/>
      <c r="CC297" s="1053"/>
      <c r="CD297" s="1053"/>
      <c r="CE297" s="1117"/>
      <c r="CF297" s="1117"/>
      <c r="CG297" s="1117"/>
      <c r="CH297" s="1117"/>
      <c r="CI297" s="1117"/>
      <c r="CJ297" s="1282"/>
      <c r="CK297" s="1282"/>
      <c r="CL297" s="1282"/>
      <c r="CM297" s="959">
        <v>0.96854241285655029</v>
      </c>
      <c r="CN297" s="1282">
        <v>1.1514231163836652</v>
      </c>
      <c r="CO297" s="1282"/>
      <c r="CP297" s="959">
        <v>-6.8037050163297086E-2</v>
      </c>
      <c r="CQ297" s="959">
        <v>0.16085496737365534</v>
      </c>
      <c r="CR297" s="1282">
        <v>0.49354239898886931</v>
      </c>
      <c r="CS297" s="1282"/>
      <c r="CT297" s="1282"/>
      <c r="CU297" s="1282"/>
      <c r="CV297" s="1282"/>
      <c r="CW297" s="1282"/>
      <c r="CX297" s="1282"/>
      <c r="CY297" s="1282"/>
      <c r="CZ297" s="1282"/>
      <c r="DA297" s="1282"/>
      <c r="DB297" s="1282"/>
      <c r="DC297" s="1282"/>
      <c r="DD297" s="1282"/>
      <c r="DE297" s="1282"/>
      <c r="DF297" s="1282"/>
      <c r="DG297" s="1282"/>
      <c r="DH297" s="1282"/>
      <c r="DI297" s="1282"/>
      <c r="DJ297" s="1282"/>
      <c r="DK297" s="1282"/>
      <c r="DL297" s="1282"/>
      <c r="DM297" s="1282"/>
      <c r="DN297" s="1282"/>
      <c r="DO297" s="1282"/>
    </row>
    <row r="298" spans="2:119" s="403" customFormat="1">
      <c r="B298" s="1331"/>
      <c r="C298" s="1175" t="s">
        <v>851</v>
      </c>
      <c r="D298" s="1269"/>
      <c r="E298" s="1269"/>
      <c r="F298" s="954"/>
      <c r="G298" s="954"/>
      <c r="H298" s="954"/>
      <c r="I298" s="954"/>
      <c r="J298" s="954"/>
      <c r="K298" s="954"/>
      <c r="L298" s="954"/>
      <c r="M298" s="954"/>
      <c r="N298" s="1117"/>
      <c r="O298" s="1117"/>
      <c r="P298" s="1117"/>
      <c r="Q298" s="1117"/>
      <c r="R298" s="1117"/>
      <c r="S298" s="1117"/>
      <c r="T298" s="1117"/>
      <c r="U298" s="1686"/>
      <c r="V298" s="1686"/>
      <c r="W298" s="1686"/>
      <c r="X298" s="1686"/>
      <c r="Y298" s="1686"/>
      <c r="Z298" s="1686"/>
      <c r="AA298" s="1270"/>
      <c r="AB298" s="1271"/>
      <c r="AC298" s="1271"/>
      <c r="AD298" s="1271"/>
      <c r="AE298" s="1271"/>
      <c r="AF298" s="1271"/>
      <c r="AG298" s="1271"/>
      <c r="AH298" s="1271"/>
      <c r="AI298" s="1271"/>
      <c r="AJ298" s="1272"/>
      <c r="AK298" s="1272"/>
      <c r="AL298" s="1272"/>
      <c r="AM298" s="1272"/>
      <c r="AN298" s="1272"/>
      <c r="AO298" s="1272"/>
      <c r="AP298" s="1272"/>
      <c r="AQ298" s="1272"/>
      <c r="AR298" s="1272"/>
      <c r="AS298" s="1272"/>
      <c r="AT298" s="1272"/>
      <c r="AU298" s="1272"/>
      <c r="AV298" s="1272"/>
      <c r="AW298" s="1272"/>
      <c r="AX298" s="1272"/>
      <c r="AY298" s="1272"/>
      <c r="AZ298" s="1272"/>
      <c r="BA298" s="1272"/>
      <c r="BB298" s="1272"/>
      <c r="BC298" s="1272"/>
      <c r="BD298" s="1272"/>
      <c r="BE298" s="1272"/>
      <c r="BF298" s="1272"/>
      <c r="BG298" s="1272"/>
      <c r="BH298" s="1272"/>
      <c r="BI298" s="1272"/>
      <c r="BJ298" s="1272"/>
      <c r="BK298" s="1272"/>
      <c r="BL298" s="954"/>
      <c r="BM298" s="954"/>
      <c r="BN298" s="954"/>
      <c r="BO298" s="954"/>
      <c r="BP298" s="1117"/>
      <c r="BQ298" s="1117"/>
      <c r="BR298" s="1117"/>
      <c r="BS298" s="1117"/>
      <c r="BT298" s="1117"/>
      <c r="BU298" s="1117"/>
      <c r="BV298" s="1117"/>
      <c r="BW298" s="1117"/>
      <c r="BX298" s="1117"/>
      <c r="BY298" s="1053"/>
      <c r="BZ298" s="1053"/>
      <c r="CA298" s="1053"/>
      <c r="CB298" s="1053"/>
      <c r="CC298" s="1053"/>
      <c r="CD298" s="1053"/>
      <c r="CE298" s="1117"/>
      <c r="CF298" s="1117"/>
      <c r="CG298" s="1117"/>
      <c r="CH298" s="1117"/>
      <c r="CI298" s="1117"/>
      <c r="CJ298" s="1282"/>
      <c r="CK298" s="1282"/>
      <c r="CL298" s="1282"/>
      <c r="CM298" s="1282"/>
      <c r="CN298" s="1282"/>
      <c r="CO298" s="1282"/>
      <c r="CP298" s="1282"/>
      <c r="CQ298" s="959">
        <v>32.999999999999972</v>
      </c>
      <c r="CR298" s="1282">
        <v>64.999999999999986</v>
      </c>
      <c r="CS298" s="1282"/>
      <c r="CT298" s="1282"/>
      <c r="CU298" s="1282"/>
      <c r="CV298" s="1282"/>
      <c r="CW298" s="1282"/>
      <c r="CX298" s="1282"/>
      <c r="CY298" s="1282"/>
      <c r="CZ298" s="1282"/>
      <c r="DA298" s="1282"/>
      <c r="DB298" s="1282"/>
      <c r="DC298" s="1282"/>
      <c r="DD298" s="1282"/>
      <c r="DE298" s="1282"/>
      <c r="DF298" s="1282"/>
      <c r="DG298" s="1282"/>
      <c r="DH298" s="1282"/>
      <c r="DI298" s="1282"/>
      <c r="DJ298" s="1282"/>
      <c r="DK298" s="1282"/>
      <c r="DL298" s="1282"/>
      <c r="DM298" s="1282"/>
      <c r="DN298" s="1282"/>
      <c r="DO298" s="1282"/>
    </row>
    <row r="299" spans="2:119" s="403" customFormat="1">
      <c r="B299" s="1331"/>
      <c r="C299" s="1273" t="s">
        <v>857</v>
      </c>
      <c r="D299" s="1269"/>
      <c r="E299" s="1269"/>
      <c r="F299" s="954"/>
      <c r="G299" s="954"/>
      <c r="H299" s="954"/>
      <c r="I299" s="954"/>
      <c r="J299" s="954"/>
      <c r="K299" s="954"/>
      <c r="L299" s="954"/>
      <c r="M299" s="954"/>
      <c r="N299" s="1117"/>
      <c r="O299" s="1117"/>
      <c r="P299" s="1117"/>
      <c r="Q299" s="1117"/>
      <c r="R299" s="1117"/>
      <c r="S299" s="1117"/>
      <c r="T299" s="1117"/>
      <c r="U299" s="1686"/>
      <c r="V299" s="1686"/>
      <c r="W299" s="1686"/>
      <c r="X299" s="1686"/>
      <c r="Y299" s="1686"/>
      <c r="Z299" s="1686"/>
      <c r="AA299" s="1270"/>
      <c r="AB299" s="1271"/>
      <c r="AC299" s="1271"/>
      <c r="AD299" s="1271"/>
      <c r="AE299" s="1271"/>
      <c r="AF299" s="1271"/>
      <c r="AG299" s="1271"/>
      <c r="AH299" s="1271"/>
      <c r="AI299" s="1271"/>
      <c r="AJ299" s="1272"/>
      <c r="AK299" s="1272"/>
      <c r="AL299" s="1272"/>
      <c r="AM299" s="1272"/>
      <c r="AN299" s="1272"/>
      <c r="AO299" s="1272"/>
      <c r="AP299" s="1272"/>
      <c r="AQ299" s="1272"/>
      <c r="AR299" s="1272"/>
      <c r="AS299" s="1272"/>
      <c r="AT299" s="1272"/>
      <c r="AU299" s="1272"/>
      <c r="AV299" s="1272"/>
      <c r="AW299" s="1272"/>
      <c r="AX299" s="1272"/>
      <c r="AY299" s="1272"/>
      <c r="AZ299" s="1272"/>
      <c r="BA299" s="1272"/>
      <c r="BB299" s="1272"/>
      <c r="BC299" s="1272"/>
      <c r="BD299" s="1272"/>
      <c r="BE299" s="1272"/>
      <c r="BF299" s="1272"/>
      <c r="BG299" s="1272"/>
      <c r="BH299" s="1272"/>
      <c r="BI299" s="1272"/>
      <c r="BJ299" s="1272"/>
      <c r="BK299" s="1272"/>
      <c r="BL299" s="954"/>
      <c r="BM299" s="954"/>
      <c r="BN299" s="954"/>
      <c r="BO299" s="954"/>
      <c r="BP299" s="1117"/>
      <c r="BQ299" s="1117"/>
      <c r="BR299" s="1117"/>
      <c r="BS299" s="1117"/>
      <c r="BT299" s="1117"/>
      <c r="BU299" s="1117"/>
      <c r="BV299" s="1117"/>
      <c r="BW299" s="1117"/>
      <c r="BX299" s="1117"/>
      <c r="BY299" s="1053"/>
      <c r="BZ299" s="1053"/>
      <c r="CA299" s="1053"/>
      <c r="CB299" s="1053"/>
      <c r="CC299" s="1053"/>
      <c r="CD299" s="1053"/>
      <c r="CE299" s="1117"/>
      <c r="CF299" s="1117"/>
      <c r="CG299" s="1117"/>
      <c r="CH299" s="1117"/>
      <c r="CI299" s="1117"/>
      <c r="CJ299" s="1282"/>
      <c r="CK299" s="1282"/>
      <c r="CL299" s="1282"/>
      <c r="CM299" s="1282"/>
      <c r="CN299" s="1282"/>
      <c r="CO299" s="1282"/>
      <c r="CP299" s="1282"/>
      <c r="CQ299" s="959">
        <v>-1</v>
      </c>
      <c r="CR299" s="1282">
        <v>-3</v>
      </c>
      <c r="CS299" s="1282"/>
      <c r="CT299" s="1282"/>
      <c r="CU299" s="1282"/>
      <c r="CV299" s="1282"/>
      <c r="CW299" s="1282"/>
      <c r="CX299" s="1282"/>
      <c r="CY299" s="1282"/>
      <c r="CZ299" s="1282"/>
      <c r="DA299" s="1282"/>
      <c r="DB299" s="1282"/>
      <c r="DC299" s="1282"/>
      <c r="DD299" s="1282"/>
      <c r="DE299" s="1282"/>
      <c r="DF299" s="1282"/>
      <c r="DG299" s="1282"/>
      <c r="DH299" s="1282"/>
      <c r="DI299" s="1282"/>
      <c r="DJ299" s="1282"/>
      <c r="DK299" s="1282"/>
      <c r="DL299" s="1282"/>
      <c r="DM299" s="1282"/>
      <c r="DN299" s="1282"/>
      <c r="DO299" s="1282"/>
    </row>
    <row r="300" spans="2:119" s="403" customFormat="1">
      <c r="B300" s="1331"/>
      <c r="C300" s="1273" t="s">
        <v>858</v>
      </c>
      <c r="D300" s="1269"/>
      <c r="E300" s="1269"/>
      <c r="F300" s="954"/>
      <c r="G300" s="954"/>
      <c r="H300" s="954"/>
      <c r="I300" s="954"/>
      <c r="J300" s="954"/>
      <c r="K300" s="954"/>
      <c r="L300" s="954"/>
      <c r="M300" s="954"/>
      <c r="N300" s="1117"/>
      <c r="O300" s="1117"/>
      <c r="P300" s="1117"/>
      <c r="Q300" s="1117"/>
      <c r="R300" s="1117"/>
      <c r="S300" s="1117"/>
      <c r="T300" s="1117"/>
      <c r="U300" s="1686"/>
      <c r="V300" s="1686"/>
      <c r="W300" s="1686"/>
      <c r="X300" s="1686"/>
      <c r="Y300" s="1686"/>
      <c r="Z300" s="1686"/>
      <c r="AA300" s="1270"/>
      <c r="AB300" s="1271"/>
      <c r="AC300" s="1271"/>
      <c r="AD300" s="1271"/>
      <c r="AE300" s="1271"/>
      <c r="AF300" s="1271"/>
      <c r="AG300" s="1271"/>
      <c r="AH300" s="1271"/>
      <c r="AI300" s="1271"/>
      <c r="AJ300" s="1272"/>
      <c r="AK300" s="1272"/>
      <c r="AL300" s="1272"/>
      <c r="AM300" s="1272"/>
      <c r="AN300" s="1272"/>
      <c r="AO300" s="1272"/>
      <c r="AP300" s="1272"/>
      <c r="AQ300" s="1272"/>
      <c r="AR300" s="1272"/>
      <c r="AS300" s="1272"/>
      <c r="AT300" s="1272"/>
      <c r="AU300" s="1272"/>
      <c r="AV300" s="1272"/>
      <c r="AW300" s="1272"/>
      <c r="AX300" s="1272"/>
      <c r="AY300" s="1272"/>
      <c r="AZ300" s="1272"/>
      <c r="BA300" s="1272"/>
      <c r="BB300" s="1272"/>
      <c r="BC300" s="1272"/>
      <c r="BD300" s="1272"/>
      <c r="BE300" s="1272"/>
      <c r="BF300" s="1272"/>
      <c r="BG300" s="1272"/>
      <c r="BH300" s="1272"/>
      <c r="BI300" s="1272"/>
      <c r="BJ300" s="1272"/>
      <c r="BK300" s="1272"/>
      <c r="BL300" s="954"/>
      <c r="BM300" s="954"/>
      <c r="BN300" s="954"/>
      <c r="BO300" s="954"/>
      <c r="BP300" s="1117"/>
      <c r="BQ300" s="1117"/>
      <c r="BR300" s="1117"/>
      <c r="BS300" s="1117"/>
      <c r="BT300" s="1117"/>
      <c r="BU300" s="1117"/>
      <c r="BV300" s="1117"/>
      <c r="BW300" s="1117"/>
      <c r="BX300" s="1117"/>
      <c r="BY300" s="1053"/>
      <c r="BZ300" s="1053"/>
      <c r="CA300" s="1053"/>
      <c r="CB300" s="1053"/>
      <c r="CC300" s="1053"/>
      <c r="CD300" s="1053"/>
      <c r="CE300" s="1117"/>
      <c r="CF300" s="1117"/>
      <c r="CG300" s="1117"/>
      <c r="CH300" s="1117"/>
      <c r="CI300" s="1117"/>
      <c r="CJ300" s="1282"/>
      <c r="CK300" s="1282"/>
      <c r="CL300" s="1282"/>
      <c r="CM300" s="1282"/>
      <c r="CN300" s="1282"/>
      <c r="CO300" s="1282"/>
      <c r="CP300" s="1282"/>
      <c r="CQ300" s="959">
        <v>-10</v>
      </c>
      <c r="CR300" s="1282">
        <v>-2</v>
      </c>
      <c r="CS300" s="1282"/>
      <c r="CT300" s="1282"/>
      <c r="CU300" s="1282"/>
      <c r="CV300" s="1282"/>
      <c r="CW300" s="1282"/>
      <c r="CX300" s="1282"/>
      <c r="CY300" s="1282"/>
      <c r="CZ300" s="1282"/>
      <c r="DA300" s="1282"/>
      <c r="DB300" s="1282"/>
      <c r="DC300" s="1282"/>
      <c r="DD300" s="1282"/>
      <c r="DE300" s="1282"/>
      <c r="DF300" s="1282"/>
      <c r="DG300" s="1282"/>
      <c r="DH300" s="1282"/>
      <c r="DI300" s="1282"/>
      <c r="DJ300" s="1282"/>
      <c r="DK300" s="1282"/>
      <c r="DL300" s="1282"/>
      <c r="DM300" s="1282"/>
      <c r="DN300" s="1282"/>
      <c r="DO300" s="1282"/>
    </row>
    <row r="301" spans="2:119" s="403" customFormat="1">
      <c r="B301" s="1331"/>
      <c r="C301" s="1273" t="s">
        <v>848</v>
      </c>
      <c r="D301" s="1269"/>
      <c r="E301" s="1269"/>
      <c r="F301" s="954"/>
      <c r="G301" s="954"/>
      <c r="H301" s="954"/>
      <c r="I301" s="954"/>
      <c r="J301" s="954"/>
      <c r="K301" s="954"/>
      <c r="L301" s="954"/>
      <c r="M301" s="954"/>
      <c r="N301" s="1117"/>
      <c r="O301" s="1117"/>
      <c r="P301" s="1117"/>
      <c r="Q301" s="1117"/>
      <c r="R301" s="1117"/>
      <c r="S301" s="1117"/>
      <c r="T301" s="1117"/>
      <c r="U301" s="1686"/>
      <c r="V301" s="1686"/>
      <c r="W301" s="1686"/>
      <c r="X301" s="1686"/>
      <c r="Y301" s="1686"/>
      <c r="Z301" s="1686"/>
      <c r="AA301" s="1270"/>
      <c r="AB301" s="1271"/>
      <c r="AC301" s="1271"/>
      <c r="AD301" s="1271"/>
      <c r="AE301" s="1271"/>
      <c r="AF301" s="1271"/>
      <c r="AG301" s="1271"/>
      <c r="AH301" s="1271"/>
      <c r="AI301" s="1271"/>
      <c r="AJ301" s="1272"/>
      <c r="AK301" s="1272"/>
      <c r="AL301" s="1272"/>
      <c r="AM301" s="1272"/>
      <c r="AN301" s="1272"/>
      <c r="AO301" s="1272"/>
      <c r="AP301" s="1272"/>
      <c r="AQ301" s="1272"/>
      <c r="AR301" s="1272"/>
      <c r="AS301" s="1272"/>
      <c r="AT301" s="1272"/>
      <c r="AU301" s="1272"/>
      <c r="AV301" s="1272"/>
      <c r="AW301" s="1272"/>
      <c r="AX301" s="1272"/>
      <c r="AY301" s="1272"/>
      <c r="AZ301" s="1272"/>
      <c r="BA301" s="1272"/>
      <c r="BB301" s="1272"/>
      <c r="BC301" s="1272"/>
      <c r="BD301" s="1272"/>
      <c r="BE301" s="1272"/>
      <c r="BF301" s="1272"/>
      <c r="BG301" s="1272"/>
      <c r="BH301" s="1272"/>
      <c r="BI301" s="1272"/>
      <c r="BJ301" s="1272"/>
      <c r="BK301" s="1272"/>
      <c r="BL301" s="954"/>
      <c r="BM301" s="954"/>
      <c r="BN301" s="954"/>
      <c r="BO301" s="954"/>
      <c r="BP301" s="1117"/>
      <c r="BQ301" s="1117"/>
      <c r="BR301" s="1117"/>
      <c r="BS301" s="1117"/>
      <c r="BT301" s="1117"/>
      <c r="BU301" s="1117"/>
      <c r="BV301" s="1117"/>
      <c r="BW301" s="1117"/>
      <c r="BX301" s="1117"/>
      <c r="BY301" s="1053"/>
      <c r="BZ301" s="1053"/>
      <c r="CA301" s="1053"/>
      <c r="CB301" s="1053"/>
      <c r="CC301" s="1053"/>
      <c r="CD301" s="1053"/>
      <c r="CE301" s="1117"/>
      <c r="CF301" s="1117"/>
      <c r="CG301" s="1117"/>
      <c r="CH301" s="1117"/>
      <c r="CI301" s="1117"/>
      <c r="CJ301" s="1282"/>
      <c r="CK301" s="1282"/>
      <c r="CL301" s="1282"/>
      <c r="CM301" s="1282"/>
      <c r="CN301" s="1282"/>
      <c r="CO301" s="1282"/>
      <c r="CP301" s="1282"/>
      <c r="CQ301" s="959">
        <v>59</v>
      </c>
      <c r="CR301" s="1282">
        <v>57</v>
      </c>
      <c r="CS301" s="1282"/>
      <c r="CT301" s="1282"/>
      <c r="CU301" s="1282"/>
      <c r="CV301" s="1282"/>
      <c r="CW301" s="1282"/>
      <c r="CX301" s="1282"/>
      <c r="CY301" s="1282"/>
      <c r="CZ301" s="1282"/>
      <c r="DA301" s="1282"/>
      <c r="DB301" s="1282"/>
      <c r="DC301" s="1282"/>
      <c r="DD301" s="1282"/>
      <c r="DE301" s="1282"/>
      <c r="DF301" s="1282"/>
      <c r="DG301" s="1282"/>
      <c r="DH301" s="1282"/>
      <c r="DI301" s="1282"/>
      <c r="DJ301" s="1282"/>
      <c r="DK301" s="1282"/>
      <c r="DL301" s="1282"/>
      <c r="DM301" s="1282"/>
      <c r="DN301" s="1282"/>
      <c r="DO301" s="1282"/>
    </row>
    <row r="302" spans="2:119" s="403" customFormat="1">
      <c r="B302" s="1331"/>
      <c r="C302" s="1273" t="s">
        <v>28</v>
      </c>
      <c r="D302" s="1269"/>
      <c r="E302" s="1269"/>
      <c r="F302" s="954"/>
      <c r="G302" s="954"/>
      <c r="H302" s="954"/>
      <c r="I302" s="954"/>
      <c r="J302" s="954"/>
      <c r="K302" s="954"/>
      <c r="L302" s="954"/>
      <c r="M302" s="954"/>
      <c r="N302" s="1117"/>
      <c r="O302" s="1117"/>
      <c r="P302" s="1117"/>
      <c r="Q302" s="1117"/>
      <c r="R302" s="1117"/>
      <c r="S302" s="1117"/>
      <c r="T302" s="1117"/>
      <c r="U302" s="1686"/>
      <c r="V302" s="1686"/>
      <c r="W302" s="1686"/>
      <c r="X302" s="1686"/>
      <c r="Y302" s="1686"/>
      <c r="Z302" s="1686"/>
      <c r="AA302" s="1270"/>
      <c r="AB302" s="1271"/>
      <c r="AC302" s="1271"/>
      <c r="AD302" s="1271"/>
      <c r="AE302" s="1271"/>
      <c r="AF302" s="1271"/>
      <c r="AG302" s="1271"/>
      <c r="AH302" s="1271"/>
      <c r="AI302" s="1271"/>
      <c r="AJ302" s="1272"/>
      <c r="AK302" s="1272"/>
      <c r="AL302" s="1272"/>
      <c r="AM302" s="1272"/>
      <c r="AN302" s="1272"/>
      <c r="AO302" s="1272"/>
      <c r="AP302" s="1272"/>
      <c r="AQ302" s="1272"/>
      <c r="AR302" s="1272"/>
      <c r="AS302" s="1272"/>
      <c r="AT302" s="1272"/>
      <c r="AU302" s="1272"/>
      <c r="AV302" s="1272"/>
      <c r="AW302" s="1272"/>
      <c r="AX302" s="1272"/>
      <c r="AY302" s="1272"/>
      <c r="AZ302" s="1272"/>
      <c r="BA302" s="1272"/>
      <c r="BB302" s="1272"/>
      <c r="BC302" s="1272"/>
      <c r="BD302" s="1272"/>
      <c r="BE302" s="1272"/>
      <c r="BF302" s="1272"/>
      <c r="BG302" s="1272"/>
      <c r="BH302" s="1272"/>
      <c r="BI302" s="1272"/>
      <c r="BJ302" s="1272"/>
      <c r="BK302" s="1272"/>
      <c r="BL302" s="954"/>
      <c r="BM302" s="954"/>
      <c r="BN302" s="954"/>
      <c r="BO302" s="954"/>
      <c r="BP302" s="1117"/>
      <c r="BQ302" s="1117"/>
      <c r="BR302" s="1117"/>
      <c r="BS302" s="1117"/>
      <c r="BT302" s="1117"/>
      <c r="BU302" s="1117"/>
      <c r="BV302" s="1117"/>
      <c r="BW302" s="1117"/>
      <c r="BX302" s="1117"/>
      <c r="BY302" s="1053"/>
      <c r="BZ302" s="1053"/>
      <c r="CA302" s="1053"/>
      <c r="CB302" s="1053"/>
      <c r="CC302" s="1053"/>
      <c r="CD302" s="1053"/>
      <c r="CE302" s="1117"/>
      <c r="CF302" s="1117"/>
      <c r="CG302" s="1117"/>
      <c r="CH302" s="1117"/>
      <c r="CI302" s="1117"/>
      <c r="CJ302" s="1282"/>
      <c r="CK302" s="1282"/>
      <c r="CL302" s="1282"/>
      <c r="CM302" s="1282"/>
      <c r="CN302" s="1282"/>
      <c r="CO302" s="1282"/>
      <c r="CP302" s="1282"/>
      <c r="CQ302" s="959">
        <v>-14</v>
      </c>
      <c r="CR302" s="1282">
        <v>13</v>
      </c>
      <c r="CS302" s="1282"/>
      <c r="CT302" s="1282"/>
      <c r="CU302" s="1282"/>
      <c r="CV302" s="1282"/>
      <c r="CW302" s="1282"/>
      <c r="CX302" s="1282"/>
      <c r="CY302" s="1282"/>
      <c r="CZ302" s="1282"/>
      <c r="DA302" s="1282"/>
      <c r="DB302" s="1282"/>
      <c r="DC302" s="1282"/>
      <c r="DD302" s="1282"/>
      <c r="DE302" s="1282"/>
      <c r="DF302" s="1282"/>
      <c r="DG302" s="1282"/>
      <c r="DH302" s="1282"/>
      <c r="DI302" s="1282"/>
      <c r="DJ302" s="1282"/>
      <c r="DK302" s="1282"/>
      <c r="DL302" s="1282"/>
      <c r="DM302" s="1282"/>
      <c r="DN302" s="1282"/>
      <c r="DO302" s="1282"/>
    </row>
    <row r="303" spans="2:119" s="403" customFormat="1">
      <c r="B303" s="1331"/>
      <c r="C303" s="1175" t="s">
        <v>859</v>
      </c>
      <c r="D303" s="1269"/>
      <c r="E303" s="1269"/>
      <c r="F303" s="954"/>
      <c r="G303" s="954"/>
      <c r="H303" s="954"/>
      <c r="I303" s="954"/>
      <c r="J303" s="954"/>
      <c r="K303" s="954"/>
      <c r="L303" s="954"/>
      <c r="M303" s="954"/>
      <c r="N303" s="1117"/>
      <c r="O303" s="1117"/>
      <c r="P303" s="1117"/>
      <c r="Q303" s="1117"/>
      <c r="R303" s="1117"/>
      <c r="S303" s="1117"/>
      <c r="T303" s="1117"/>
      <c r="U303" s="1686"/>
      <c r="V303" s="1686"/>
      <c r="W303" s="1686"/>
      <c r="X303" s="1686"/>
      <c r="Y303" s="1686"/>
      <c r="Z303" s="1686"/>
      <c r="AA303" s="1270"/>
      <c r="AB303" s="1271"/>
      <c r="AC303" s="1271"/>
      <c r="AD303" s="1271"/>
      <c r="AE303" s="1271"/>
      <c r="AF303" s="1271"/>
      <c r="AG303" s="1271"/>
      <c r="AH303" s="1271"/>
      <c r="AI303" s="1271"/>
      <c r="AJ303" s="1272"/>
      <c r="AK303" s="1272"/>
      <c r="AL303" s="1272"/>
      <c r="AM303" s="1272"/>
      <c r="AN303" s="1272"/>
      <c r="AO303" s="1272"/>
      <c r="AP303" s="1272"/>
      <c r="AQ303" s="1272"/>
      <c r="AR303" s="1272"/>
      <c r="AS303" s="1272"/>
      <c r="AT303" s="1272"/>
      <c r="AU303" s="1272"/>
      <c r="AV303" s="1272"/>
      <c r="AW303" s="1272"/>
      <c r="AX303" s="1272"/>
      <c r="AY303" s="1272"/>
      <c r="AZ303" s="1272"/>
      <c r="BA303" s="1272"/>
      <c r="BB303" s="1272"/>
      <c r="BC303" s="1272"/>
      <c r="BD303" s="1272"/>
      <c r="BE303" s="1272"/>
      <c r="BF303" s="1272"/>
      <c r="BG303" s="1272"/>
      <c r="BH303" s="1272"/>
      <c r="BI303" s="1272"/>
      <c r="BJ303" s="1272"/>
      <c r="BK303" s="1272"/>
      <c r="BL303" s="954"/>
      <c r="BM303" s="954"/>
      <c r="BN303" s="954"/>
      <c r="BO303" s="954"/>
      <c r="BP303" s="1117"/>
      <c r="BQ303" s="1117"/>
      <c r="BR303" s="1117"/>
      <c r="BS303" s="1117"/>
      <c r="BT303" s="1117"/>
      <c r="BU303" s="1117"/>
      <c r="BV303" s="1117"/>
      <c r="BW303" s="1117"/>
      <c r="BX303" s="1117"/>
      <c r="BY303" s="1053"/>
      <c r="BZ303" s="1053"/>
      <c r="CA303" s="1053"/>
      <c r="CB303" s="1053"/>
      <c r="CC303" s="1053"/>
      <c r="CD303" s="1053"/>
      <c r="CE303" s="1117"/>
      <c r="CF303" s="1117"/>
      <c r="CG303" s="1117"/>
      <c r="CH303" s="1117"/>
      <c r="CI303" s="1117"/>
      <c r="CJ303" s="1282"/>
      <c r="CK303" s="1282"/>
      <c r="CL303" s="1282"/>
      <c r="CM303" s="1282"/>
      <c r="CN303" s="1282"/>
      <c r="CO303" s="1282"/>
      <c r="CP303" s="1282"/>
      <c r="CQ303" s="959">
        <v>1.0000000000000284</v>
      </c>
      <c r="CR303" s="1282">
        <v>0</v>
      </c>
      <c r="CS303" s="1282"/>
      <c r="CT303" s="1282"/>
      <c r="CU303" s="1282"/>
      <c r="CV303" s="1282"/>
      <c r="CW303" s="1282"/>
      <c r="CX303" s="1282"/>
      <c r="CY303" s="1282"/>
      <c r="CZ303" s="1282"/>
      <c r="DA303" s="1282"/>
      <c r="DB303" s="1282"/>
      <c r="DC303" s="1282"/>
      <c r="DD303" s="1282"/>
      <c r="DE303" s="1282"/>
      <c r="DF303" s="1282"/>
      <c r="DG303" s="1282"/>
      <c r="DH303" s="1282"/>
      <c r="DI303" s="1282"/>
      <c r="DJ303" s="1282"/>
      <c r="DK303" s="1282"/>
      <c r="DL303" s="1282"/>
      <c r="DM303" s="1282"/>
      <c r="DN303" s="1282"/>
      <c r="DO303" s="1282"/>
    </row>
    <row r="304" spans="2:119" s="403" customFormat="1">
      <c r="B304" s="1331"/>
      <c r="C304" s="1175"/>
      <c r="D304" s="1269"/>
      <c r="E304" s="1269"/>
      <c r="F304" s="954"/>
      <c r="G304" s="954"/>
      <c r="H304" s="954"/>
      <c r="I304" s="954"/>
      <c r="J304" s="954"/>
      <c r="K304" s="954"/>
      <c r="L304" s="954"/>
      <c r="M304" s="954"/>
      <c r="N304" s="1117"/>
      <c r="O304" s="1117"/>
      <c r="P304" s="1117"/>
      <c r="Q304" s="1117"/>
      <c r="R304" s="1117"/>
      <c r="S304" s="1117"/>
      <c r="T304" s="1117"/>
      <c r="U304" s="1686"/>
      <c r="V304" s="1686"/>
      <c r="W304" s="1686"/>
      <c r="X304" s="1686"/>
      <c r="Y304" s="1686"/>
      <c r="Z304" s="1686"/>
      <c r="AA304" s="1270"/>
      <c r="AB304" s="1271"/>
      <c r="AC304" s="1271"/>
      <c r="AD304" s="1271"/>
      <c r="AE304" s="1271"/>
      <c r="AF304" s="1271"/>
      <c r="AG304" s="1271"/>
      <c r="AH304" s="1271"/>
      <c r="AI304" s="1271"/>
      <c r="AJ304" s="1272"/>
      <c r="AK304" s="1272"/>
      <c r="AL304" s="1272"/>
      <c r="AM304" s="1272"/>
      <c r="AN304" s="1272"/>
      <c r="AO304" s="1272"/>
      <c r="AP304" s="1272"/>
      <c r="AQ304" s="1272"/>
      <c r="AR304" s="1272"/>
      <c r="AS304" s="1272"/>
      <c r="AT304" s="1272"/>
      <c r="AU304" s="1272"/>
      <c r="AV304" s="1272"/>
      <c r="AW304" s="1272"/>
      <c r="AX304" s="1272"/>
      <c r="AY304" s="1272"/>
      <c r="AZ304" s="1272"/>
      <c r="BA304" s="1272"/>
      <c r="BB304" s="1272"/>
      <c r="BC304" s="1272"/>
      <c r="BD304" s="1272"/>
      <c r="BE304" s="1272"/>
      <c r="BF304" s="1272"/>
      <c r="BG304" s="1272"/>
      <c r="BH304" s="1272"/>
      <c r="BI304" s="1272"/>
      <c r="BJ304" s="1272"/>
      <c r="BK304" s="1272"/>
      <c r="BL304" s="954"/>
      <c r="BM304" s="954"/>
      <c r="BN304" s="954"/>
      <c r="BO304" s="954"/>
      <c r="BP304" s="1117"/>
      <c r="BQ304" s="1117"/>
      <c r="BR304" s="1117"/>
      <c r="BS304" s="1117"/>
      <c r="BT304" s="1117"/>
      <c r="BU304" s="1117"/>
      <c r="BV304" s="1117"/>
      <c r="BW304" s="1117"/>
      <c r="BX304" s="1117"/>
      <c r="BY304" s="1053"/>
      <c r="BZ304" s="1053"/>
      <c r="CA304" s="1053"/>
      <c r="CB304" s="1053"/>
      <c r="CC304" s="1053"/>
      <c r="CD304" s="1053"/>
      <c r="CE304" s="1117"/>
      <c r="CF304" s="1117"/>
      <c r="CG304" s="1117"/>
      <c r="CH304" s="1117"/>
      <c r="CI304" s="1117"/>
      <c r="CJ304" s="1282"/>
      <c r="CK304" s="1282"/>
      <c r="CL304" s="1282"/>
      <c r="CM304" s="1282"/>
      <c r="CN304" s="1282"/>
      <c r="CO304" s="1282"/>
      <c r="CP304" s="1282"/>
      <c r="CQ304" s="1282"/>
      <c r="CR304" s="1282"/>
      <c r="CS304" s="1282"/>
      <c r="CT304" s="1282"/>
      <c r="CU304" s="1282"/>
      <c r="CV304" s="1282"/>
      <c r="CW304" s="1282"/>
      <c r="CX304" s="1282"/>
      <c r="CY304" s="1282"/>
      <c r="CZ304" s="1282"/>
      <c r="DA304" s="1282"/>
      <c r="DB304" s="1282"/>
      <c r="DC304" s="1282"/>
      <c r="DD304" s="1282"/>
      <c r="DE304" s="1282"/>
      <c r="DF304" s="1282"/>
      <c r="DG304" s="1282"/>
      <c r="DH304" s="1282"/>
      <c r="DI304" s="1282"/>
      <c r="DJ304" s="1282"/>
      <c r="DK304" s="1282"/>
      <c r="DL304" s="1282"/>
      <c r="DM304" s="1282"/>
      <c r="DN304" s="1282"/>
      <c r="DO304" s="1282"/>
    </row>
    <row r="305" spans="2:119" s="980" customFormat="1" ht="12" customHeight="1" collapsed="1">
      <c r="B305" s="1334"/>
      <c r="C305" s="1216" t="s">
        <v>533</v>
      </c>
      <c r="D305" s="1012"/>
      <c r="E305" s="1012"/>
      <c r="F305" s="984"/>
      <c r="G305" s="984"/>
      <c r="H305" s="984"/>
      <c r="I305" s="984"/>
      <c r="J305" s="984"/>
      <c r="K305" s="984"/>
      <c r="L305" s="984"/>
      <c r="M305" s="1085"/>
      <c r="N305" s="1085"/>
      <c r="O305" s="984"/>
      <c r="P305" s="984"/>
      <c r="Q305" s="984"/>
      <c r="R305" s="984"/>
      <c r="S305" s="984"/>
      <c r="T305" s="984"/>
      <c r="U305" s="1681"/>
      <c r="V305" s="1681"/>
      <c r="W305" s="1681"/>
      <c r="X305" s="1681"/>
      <c r="Y305" s="1681"/>
      <c r="Z305" s="1681"/>
      <c r="AA305" s="403"/>
      <c r="AB305" s="990"/>
      <c r="AC305" s="990"/>
      <c r="AD305" s="990"/>
      <c r="AE305" s="990"/>
      <c r="AF305" s="1086"/>
      <c r="AG305" s="1086"/>
      <c r="AH305" s="1086"/>
      <c r="AI305" s="1086"/>
      <c r="AJ305" s="984"/>
      <c r="AK305" s="984"/>
      <c r="AL305" s="984"/>
      <c r="AM305" s="984"/>
      <c r="AN305" s="984"/>
      <c r="AO305" s="984"/>
      <c r="AP305" s="984"/>
      <c r="AQ305" s="984"/>
      <c r="AR305" s="984"/>
      <c r="AS305" s="984"/>
      <c r="AT305" s="984"/>
      <c r="AU305" s="984"/>
      <c r="AV305" s="984"/>
      <c r="AW305" s="984"/>
      <c r="AX305" s="984"/>
      <c r="AY305" s="984"/>
      <c r="AZ305" s="984"/>
      <c r="BA305" s="984"/>
      <c r="BB305" s="984"/>
      <c r="BC305" s="984"/>
      <c r="BD305" s="984"/>
      <c r="BE305" s="984"/>
      <c r="BF305" s="984"/>
      <c r="BG305" s="984"/>
      <c r="BH305" s="984"/>
      <c r="BI305" s="984"/>
      <c r="BJ305" s="984"/>
      <c r="BK305" s="984"/>
      <c r="BL305" s="984"/>
      <c r="BM305" s="984"/>
      <c r="BN305" s="984"/>
      <c r="BO305" s="984"/>
      <c r="BP305" s="984"/>
      <c r="BQ305" s="984"/>
      <c r="BR305" s="984"/>
      <c r="BS305" s="984"/>
      <c r="BT305" s="984"/>
      <c r="BU305" s="984"/>
      <c r="BV305" s="984"/>
      <c r="BW305" s="984"/>
      <c r="BX305" s="984"/>
      <c r="BY305" s="984"/>
      <c r="BZ305" s="984"/>
      <c r="CA305" s="984"/>
      <c r="CB305" s="1013"/>
      <c r="CC305" s="984"/>
      <c r="CD305" s="984"/>
      <c r="CE305" s="984"/>
      <c r="CF305" s="984"/>
      <c r="CG305" s="984"/>
      <c r="CH305" s="984"/>
      <c r="CI305" s="984"/>
      <c r="CJ305" s="984"/>
      <c r="CK305" s="984"/>
      <c r="CL305" s="984"/>
      <c r="CM305" s="984"/>
      <c r="CN305" s="984"/>
      <c r="CO305" s="984"/>
      <c r="CP305" s="984"/>
      <c r="CQ305" s="984"/>
      <c r="CR305" s="984"/>
      <c r="CS305" s="984"/>
      <c r="CT305" s="984"/>
      <c r="CU305" s="984"/>
      <c r="CV305" s="984"/>
      <c r="CW305" s="984"/>
      <c r="CX305" s="984"/>
      <c r="CY305" s="984"/>
      <c r="CZ305" s="984"/>
      <c r="DA305" s="984"/>
      <c r="DB305" s="984"/>
      <c r="DC305" s="984"/>
      <c r="DD305" s="984"/>
      <c r="DE305" s="984"/>
      <c r="DF305" s="984"/>
      <c r="DG305" s="984"/>
      <c r="DH305" s="984"/>
      <c r="DI305" s="984"/>
      <c r="DJ305" s="984"/>
      <c r="DK305" s="984"/>
      <c r="DL305" s="984"/>
      <c r="DM305" s="984"/>
      <c r="DN305" s="984"/>
      <c r="DO305" s="984"/>
    </row>
    <row r="306" spans="2:119" s="403" customFormat="1">
      <c r="B306" s="1331"/>
      <c r="C306" s="1084"/>
      <c r="D306" s="1240"/>
      <c r="E306" s="1240"/>
      <c r="F306" s="228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1642"/>
      <c r="V306" s="1642"/>
      <c r="W306" s="1642"/>
      <c r="X306" s="1642"/>
      <c r="Y306" s="1642"/>
      <c r="Z306" s="1642"/>
      <c r="AB306" s="1086"/>
      <c r="AC306" s="1086"/>
      <c r="AD306" s="1086"/>
      <c r="AE306" s="1086"/>
      <c r="AF306" s="1086"/>
      <c r="AG306" s="1086"/>
      <c r="AH306" s="1086"/>
      <c r="AI306" s="1086"/>
      <c r="AJ306" s="228"/>
      <c r="AK306" s="228"/>
      <c r="AL306" s="228"/>
      <c r="AM306" s="228"/>
      <c r="AN306" s="228"/>
      <c r="AO306" s="228"/>
      <c r="AP306" s="228"/>
      <c r="AQ306" s="228"/>
      <c r="AR306" s="228"/>
      <c r="AS306" s="228"/>
      <c r="AT306" s="228"/>
      <c r="AU306" s="228"/>
      <c r="AV306" s="228"/>
      <c r="AW306" s="228"/>
      <c r="AX306" s="228"/>
      <c r="AY306" s="228"/>
      <c r="AZ306" s="228"/>
      <c r="BA306" s="228"/>
      <c r="BB306" s="228"/>
      <c r="BC306" s="228"/>
      <c r="BD306" s="228"/>
      <c r="BE306" s="228"/>
      <c r="BF306" s="228"/>
      <c r="BG306" s="228"/>
      <c r="BH306" s="228"/>
      <c r="BI306" s="228"/>
      <c r="BJ306" s="228"/>
      <c r="BK306" s="228"/>
      <c r="BL306" s="228"/>
      <c r="BM306" s="228"/>
      <c r="BN306" s="228"/>
      <c r="BO306" s="228"/>
      <c r="BP306" s="228"/>
      <c r="BQ306" s="228"/>
      <c r="BR306" s="228"/>
      <c r="BS306" s="228"/>
      <c r="BT306" s="976"/>
      <c r="BU306" s="1013"/>
      <c r="BV306" s="1013"/>
      <c r="BW306" s="1013"/>
      <c r="BX306" s="976"/>
      <c r="BY306" s="976"/>
      <c r="BZ306" s="976"/>
      <c r="CA306" s="976"/>
      <c r="CB306" s="976"/>
      <c r="CC306" s="976"/>
      <c r="CD306" s="976"/>
      <c r="CE306" s="976"/>
      <c r="CF306" s="228"/>
      <c r="CG306" s="228"/>
      <c r="CH306" s="228"/>
      <c r="CI306" s="228"/>
      <c r="CJ306" s="228"/>
      <c r="CK306" s="228"/>
      <c r="CL306" s="228"/>
      <c r="CM306" s="228"/>
      <c r="CN306" s="228"/>
      <c r="CO306" s="228"/>
      <c r="CP306" s="228"/>
      <c r="CQ306" s="228"/>
      <c r="CR306" s="228"/>
      <c r="CS306" s="228"/>
      <c r="CT306" s="228"/>
      <c r="CU306" s="228"/>
      <c r="CV306" s="228"/>
      <c r="CW306" s="228"/>
      <c r="CX306" s="228"/>
      <c r="CY306" s="228"/>
      <c r="CZ306" s="228"/>
      <c r="DA306" s="228"/>
      <c r="DB306" s="228"/>
      <c r="DC306" s="228"/>
      <c r="DD306" s="228"/>
      <c r="DE306" s="228"/>
      <c r="DF306" s="228"/>
      <c r="DG306" s="228"/>
      <c r="DH306" s="228"/>
      <c r="DI306" s="228"/>
      <c r="DJ306" s="228"/>
      <c r="DK306" s="228"/>
      <c r="DL306" s="228"/>
      <c r="DM306" s="228"/>
      <c r="DN306" s="228"/>
      <c r="DO306" s="228"/>
    </row>
    <row r="307" spans="2:119" s="970" customFormat="1">
      <c r="B307" s="1332"/>
      <c r="C307" s="1283" t="s">
        <v>505</v>
      </c>
      <c r="D307" s="1242"/>
      <c r="E307" s="1242"/>
      <c r="F307" s="954" t="s">
        <v>105</v>
      </c>
      <c r="G307" s="954" t="s">
        <v>105</v>
      </c>
      <c r="H307" s="954" t="s">
        <v>105</v>
      </c>
      <c r="I307" s="954" t="s">
        <v>105</v>
      </c>
      <c r="J307" s="954" t="s">
        <v>105</v>
      </c>
      <c r="K307" s="954" t="s">
        <v>105</v>
      </c>
      <c r="L307" s="954" t="s">
        <v>105</v>
      </c>
      <c r="M307" s="954" t="s">
        <v>105</v>
      </c>
      <c r="N307" s="1218">
        <v>0</v>
      </c>
      <c r="O307" s="1218">
        <v>118.79240599999999</v>
      </c>
      <c r="P307" s="1218">
        <v>194.77273</v>
      </c>
      <c r="Q307" s="1218">
        <v>254.529695</v>
      </c>
      <c r="R307" s="1218">
        <v>361.26195956547434</v>
      </c>
      <c r="S307" s="1218">
        <v>455.66435221042872</v>
      </c>
      <c r="T307" s="1218">
        <v>637.87405699999999</v>
      </c>
      <c r="U307" s="1676"/>
      <c r="V307" s="1676"/>
      <c r="W307" s="1676"/>
      <c r="X307" s="1676"/>
      <c r="Y307" s="1676"/>
      <c r="Z307" s="1676"/>
      <c r="AA307" s="1298"/>
      <c r="AB307" s="1299"/>
      <c r="AC307" s="1299"/>
      <c r="AD307" s="1299"/>
      <c r="AE307" s="1299"/>
      <c r="AF307" s="1299"/>
      <c r="AG307" s="1299"/>
      <c r="AH307" s="1299"/>
      <c r="AI307" s="1299"/>
      <c r="AJ307" s="1308"/>
      <c r="AK307" s="1308"/>
      <c r="AL307" s="1308"/>
      <c r="AM307" s="1308"/>
      <c r="AN307" s="1308"/>
      <c r="AO307" s="1308"/>
      <c r="AP307" s="1308"/>
      <c r="AQ307" s="1308"/>
      <c r="AR307" s="1308"/>
      <c r="AS307" s="1308"/>
      <c r="AT307" s="1308"/>
      <c r="AU307" s="1308"/>
      <c r="AV307" s="1308"/>
      <c r="AW307" s="1308"/>
      <c r="AX307" s="1308"/>
      <c r="AY307" s="1308"/>
      <c r="AZ307" s="1308"/>
      <c r="BA307" s="1308"/>
      <c r="BB307" s="1308"/>
      <c r="BC307" s="1308"/>
      <c r="BD307" s="1308"/>
      <c r="BE307" s="1308"/>
      <c r="BF307" s="1308"/>
      <c r="BG307" s="1308"/>
      <c r="BH307" s="1308"/>
      <c r="BI307" s="1308"/>
      <c r="BJ307" s="1308"/>
      <c r="BK307" s="1308"/>
      <c r="BL307" s="1313"/>
      <c r="BM307" s="1313"/>
      <c r="BN307" s="1313"/>
      <c r="BO307" s="1313"/>
      <c r="BP307" s="1313"/>
      <c r="BQ307" s="1313"/>
      <c r="BR307" s="1313"/>
      <c r="BS307" s="1313"/>
      <c r="BT307" s="1300">
        <v>22.698719999999998</v>
      </c>
      <c r="BU307" s="1300">
        <v>32.836985999999996</v>
      </c>
      <c r="BV307" s="1300">
        <v>28.350600000000004</v>
      </c>
      <c r="BW307" s="1300">
        <v>34.906099999999995</v>
      </c>
      <c r="BX307" s="1300">
        <v>42.011999999999993</v>
      </c>
      <c r="BY307" s="1300">
        <v>44.919600000000003</v>
      </c>
      <c r="BZ307" s="1300">
        <v>44.479320000000001</v>
      </c>
      <c r="CA307" s="1300">
        <v>63.361809999999998</v>
      </c>
      <c r="CB307" s="1300">
        <v>67.192499999999995</v>
      </c>
      <c r="CC307" s="1300">
        <v>62.044744999999999</v>
      </c>
      <c r="CD307" s="1300">
        <v>61.089600000000004</v>
      </c>
      <c r="CE307" s="1300">
        <v>64.202849999999998</v>
      </c>
      <c r="CF307" s="1300">
        <v>73.400000000000006</v>
      </c>
      <c r="CG307" s="1300">
        <v>86.9</v>
      </c>
      <c r="CH307" s="1300">
        <v>96.484960000000001</v>
      </c>
      <c r="CI307" s="1300">
        <v>104.47699956547434</v>
      </c>
      <c r="CJ307" s="1300">
        <v>102.14485021042871</v>
      </c>
      <c r="CK307" s="1300">
        <v>109.796125</v>
      </c>
      <c r="CL307" s="1300">
        <v>121.61140900000001</v>
      </c>
      <c r="CM307" s="1300">
        <v>122.111968</v>
      </c>
      <c r="CN307" s="1300">
        <v>133.708777</v>
      </c>
      <c r="CO307" s="1300">
        <v>165.16674999999998</v>
      </c>
      <c r="CP307" s="1300">
        <v>157.88342</v>
      </c>
      <c r="CQ307" s="1300">
        <v>181.11511000000002</v>
      </c>
      <c r="CR307" s="1310">
        <v>191.08</v>
      </c>
      <c r="CS307" s="1280"/>
      <c r="CT307" s="1280"/>
      <c r="CU307" s="1280"/>
      <c r="CV307" s="1280"/>
      <c r="CW307" s="1280"/>
      <c r="CX307" s="1280"/>
      <c r="CY307" s="1280"/>
      <c r="CZ307" s="1280"/>
      <c r="DA307" s="1280"/>
      <c r="DB307" s="1280"/>
      <c r="DC307" s="1280"/>
      <c r="DD307" s="1280"/>
      <c r="DE307" s="1280"/>
      <c r="DF307" s="1280"/>
      <c r="DG307" s="1280"/>
      <c r="DH307" s="1280"/>
      <c r="DI307" s="1280"/>
      <c r="DJ307" s="1280"/>
      <c r="DK307" s="1280"/>
      <c r="DL307" s="1280"/>
      <c r="DM307" s="1280"/>
      <c r="DN307" s="1280"/>
      <c r="DO307" s="1280"/>
    </row>
    <row r="308" spans="2:119" s="403" customFormat="1">
      <c r="B308" s="1331"/>
      <c r="C308" s="1285" t="s">
        <v>502</v>
      </c>
      <c r="D308" s="1269"/>
      <c r="E308" s="1269"/>
      <c r="F308" s="954" t="s">
        <v>105</v>
      </c>
      <c r="G308" s="954" t="s">
        <v>105</v>
      </c>
      <c r="H308" s="954" t="s">
        <v>105</v>
      </c>
      <c r="I308" s="954" t="s">
        <v>105</v>
      </c>
      <c r="J308" s="954" t="s">
        <v>105</v>
      </c>
      <c r="K308" s="954" t="s">
        <v>105</v>
      </c>
      <c r="L308" s="954" t="s">
        <v>105</v>
      </c>
      <c r="M308" s="954" t="s">
        <v>105</v>
      </c>
      <c r="N308" s="1053" t="s">
        <v>276</v>
      </c>
      <c r="O308" s="1053" t="s">
        <v>276</v>
      </c>
      <c r="P308" s="1053" t="s">
        <v>276</v>
      </c>
      <c r="Q308" s="1053" t="s">
        <v>276</v>
      </c>
      <c r="R308" s="1053" t="s">
        <v>276</v>
      </c>
      <c r="S308" s="1053" t="s">
        <v>276</v>
      </c>
      <c r="T308" s="1053" t="s">
        <v>276</v>
      </c>
      <c r="U308" s="1686"/>
      <c r="V308" s="1686"/>
      <c r="W308" s="1686"/>
      <c r="X308" s="1686"/>
      <c r="Y308" s="1686"/>
      <c r="Z308" s="1686"/>
      <c r="AA308" s="1270"/>
      <c r="AB308" s="1271"/>
      <c r="AC308" s="1271"/>
      <c r="AD308" s="1271"/>
      <c r="AE308" s="1271"/>
      <c r="AF308" s="1271"/>
      <c r="AG308" s="1271"/>
      <c r="AH308" s="1271"/>
      <c r="AI308" s="1271"/>
      <c r="AJ308" s="1272"/>
      <c r="AK308" s="1272"/>
      <c r="AL308" s="1272"/>
      <c r="AM308" s="1272"/>
      <c r="AN308" s="1272"/>
      <c r="AO308" s="1272"/>
      <c r="AP308" s="1272"/>
      <c r="AQ308" s="1272"/>
      <c r="AR308" s="1272"/>
      <c r="AS308" s="1272"/>
      <c r="AT308" s="1272"/>
      <c r="AU308" s="1272"/>
      <c r="AV308" s="1272"/>
      <c r="AW308" s="1272"/>
      <c r="AX308" s="1272"/>
      <c r="AY308" s="1272"/>
      <c r="AZ308" s="1272"/>
      <c r="BA308" s="1272"/>
      <c r="BB308" s="1272"/>
      <c r="BC308" s="1272"/>
      <c r="BD308" s="1272"/>
      <c r="BE308" s="1272"/>
      <c r="BF308" s="1272"/>
      <c r="BG308" s="1272"/>
      <c r="BH308" s="1272"/>
      <c r="BI308" s="1272"/>
      <c r="BJ308" s="1272"/>
      <c r="BK308" s="1272"/>
      <c r="BL308" s="954"/>
      <c r="BM308" s="954"/>
      <c r="BN308" s="954"/>
      <c r="BO308" s="954"/>
      <c r="BP308" s="1117"/>
      <c r="BQ308" s="1117"/>
      <c r="BR308" s="1117"/>
      <c r="BS308" s="1117"/>
      <c r="BT308" s="1053">
        <v>0.14399999999999999</v>
      </c>
      <c r="BU308" s="1053" t="s">
        <v>276</v>
      </c>
      <c r="BV308" s="1053" t="s">
        <v>276</v>
      </c>
      <c r="BW308" s="1053" t="s">
        <v>276</v>
      </c>
      <c r="BX308" s="1053" t="s">
        <v>276</v>
      </c>
      <c r="BY308" s="1053" t="s">
        <v>276</v>
      </c>
      <c r="BZ308" s="1053" t="s">
        <v>276</v>
      </c>
      <c r="CA308" s="1053" t="s">
        <v>276</v>
      </c>
      <c r="CB308" s="1053" t="s">
        <v>276</v>
      </c>
      <c r="CC308" s="1053" t="s">
        <v>276</v>
      </c>
      <c r="CD308" s="1053" t="s">
        <v>276</v>
      </c>
      <c r="CE308" s="1053" t="s">
        <v>276</v>
      </c>
      <c r="CF308" s="1053" t="s">
        <v>276</v>
      </c>
      <c r="CG308" s="1053" t="s">
        <v>276</v>
      </c>
      <c r="CH308" s="1053" t="s">
        <v>276</v>
      </c>
      <c r="CI308" s="1053" t="s">
        <v>276</v>
      </c>
      <c r="CJ308" s="1053" t="s">
        <v>276</v>
      </c>
      <c r="CK308" s="1053" t="s">
        <v>276</v>
      </c>
      <c r="CL308" s="1053" t="s">
        <v>276</v>
      </c>
      <c r="CM308" s="1053" t="s">
        <v>276</v>
      </c>
      <c r="CN308" s="1053" t="s">
        <v>276</v>
      </c>
      <c r="CO308" s="1053" t="s">
        <v>276</v>
      </c>
      <c r="CP308" s="1053" t="s">
        <v>276</v>
      </c>
      <c r="CQ308" s="1053" t="s">
        <v>276</v>
      </c>
      <c r="CR308" s="1282" t="s">
        <v>276</v>
      </c>
      <c r="CS308" s="1282"/>
      <c r="CT308" s="1282"/>
      <c r="CU308" s="1282"/>
      <c r="CV308" s="1282"/>
      <c r="CW308" s="1282"/>
      <c r="CX308" s="1282"/>
      <c r="CY308" s="1282"/>
      <c r="CZ308" s="1282"/>
      <c r="DA308" s="1282"/>
      <c r="DB308" s="1282"/>
      <c r="DC308" s="1282"/>
      <c r="DD308" s="1282"/>
      <c r="DE308" s="1282"/>
      <c r="DF308" s="1282"/>
      <c r="DG308" s="1282"/>
      <c r="DH308" s="1282"/>
      <c r="DI308" s="1282"/>
      <c r="DJ308" s="1282"/>
      <c r="DK308" s="1282"/>
      <c r="DL308" s="1282"/>
      <c r="DM308" s="1282"/>
      <c r="DN308" s="1282"/>
      <c r="DO308" s="1282"/>
    </row>
    <row r="309" spans="2:119" s="403" customFormat="1">
      <c r="B309" s="1331"/>
      <c r="C309" s="1285" t="s">
        <v>503</v>
      </c>
      <c r="D309" s="1269"/>
      <c r="E309" s="1269"/>
      <c r="F309" s="954" t="s">
        <v>105</v>
      </c>
      <c r="G309" s="954" t="s">
        <v>105</v>
      </c>
      <c r="H309" s="954" t="s">
        <v>105</v>
      </c>
      <c r="I309" s="954" t="s">
        <v>105</v>
      </c>
      <c r="J309" s="954" t="s">
        <v>105</v>
      </c>
      <c r="K309" s="954" t="s">
        <v>105</v>
      </c>
      <c r="L309" s="954" t="s">
        <v>105</v>
      </c>
      <c r="M309" s="954" t="s">
        <v>105</v>
      </c>
      <c r="N309" s="1053">
        <v>0</v>
      </c>
      <c r="O309" s="1053">
        <v>0.14068328840970348</v>
      </c>
      <c r="P309" s="1053">
        <v>0.16007239605548748</v>
      </c>
      <c r="Q309" s="1053">
        <v>0.17679933636786085</v>
      </c>
      <c r="R309" s="1053">
        <v>0.15732254367890205</v>
      </c>
      <c r="S309" s="1053">
        <v>0.11467829787548896</v>
      </c>
      <c r="T309" s="1053">
        <v>9.0230181476273333E-2</v>
      </c>
      <c r="U309" s="1686"/>
      <c r="V309" s="1686"/>
      <c r="W309" s="1686"/>
      <c r="X309" s="1686"/>
      <c r="Y309" s="1686"/>
      <c r="Z309" s="1686"/>
      <c r="AA309" s="1270"/>
      <c r="AB309" s="1271"/>
      <c r="AC309" s="1271"/>
      <c r="AD309" s="1271"/>
      <c r="AE309" s="1271"/>
      <c r="AF309" s="1271"/>
      <c r="AG309" s="1271"/>
      <c r="AH309" s="1271"/>
      <c r="AI309" s="1271"/>
      <c r="AJ309" s="1272"/>
      <c r="AK309" s="1272"/>
      <c r="AL309" s="1272"/>
      <c r="AM309" s="1272"/>
      <c r="AN309" s="1272"/>
      <c r="AO309" s="1272"/>
      <c r="AP309" s="1272"/>
      <c r="AQ309" s="1272"/>
      <c r="AR309" s="1272"/>
      <c r="AS309" s="1272"/>
      <c r="AT309" s="1272"/>
      <c r="AU309" s="1272"/>
      <c r="AV309" s="1272"/>
      <c r="AW309" s="1272"/>
      <c r="AX309" s="1272"/>
      <c r="AY309" s="1272"/>
      <c r="AZ309" s="1272"/>
      <c r="BA309" s="1272"/>
      <c r="BB309" s="1272"/>
      <c r="BC309" s="1272"/>
      <c r="BD309" s="1272"/>
      <c r="BE309" s="1272"/>
      <c r="BF309" s="1272"/>
      <c r="BG309" s="1272"/>
      <c r="BH309" s="1272"/>
      <c r="BI309" s="1272"/>
      <c r="BJ309" s="1272"/>
      <c r="BK309" s="1272"/>
      <c r="BL309" s="954"/>
      <c r="BM309" s="954"/>
      <c r="BN309" s="954"/>
      <c r="BO309" s="954"/>
      <c r="BP309" s="1117"/>
      <c r="BQ309" s="1117"/>
      <c r="BR309" s="1117"/>
      <c r="BS309" s="1117"/>
      <c r="BT309" s="1053">
        <v>0.14399999999999999</v>
      </c>
      <c r="BU309" s="1053">
        <v>0.16447770030654563</v>
      </c>
      <c r="BV309" s="1053">
        <v>0.12281121262134662</v>
      </c>
      <c r="BW309" s="1053">
        <v>0.13620563847429518</v>
      </c>
      <c r="BX309" s="1053">
        <v>0.15571534469977757</v>
      </c>
      <c r="BY309" s="1053">
        <v>0.15822331806974288</v>
      </c>
      <c r="BZ309" s="1053">
        <v>0.14583383606557376</v>
      </c>
      <c r="CA309" s="1053">
        <v>0.17694924862949238</v>
      </c>
      <c r="CB309" s="1053">
        <v>0.20933808135187676</v>
      </c>
      <c r="CC309" s="1053">
        <v>0.185</v>
      </c>
      <c r="CD309" s="1053">
        <v>0.17194727553682859</v>
      </c>
      <c r="CE309" s="1053">
        <v>0.15</v>
      </c>
      <c r="CF309" s="1053">
        <v>0.15492749646452922</v>
      </c>
      <c r="CG309" s="1053">
        <v>0.15937877126120148</v>
      </c>
      <c r="CH309" s="1053">
        <v>0.15999999999999998</v>
      </c>
      <c r="CI309" s="1053">
        <v>0.15494808402774898</v>
      </c>
      <c r="CJ309" s="1053">
        <v>0.15664201807788899</v>
      </c>
      <c r="CK309" s="1053">
        <v>0.12500740051712536</v>
      </c>
      <c r="CL309" s="1053">
        <v>0.10899987875887041</v>
      </c>
      <c r="CM309" s="1053">
        <v>9.2000017952183252E-2</v>
      </c>
      <c r="CN309" s="1053">
        <v>9.7000000000000017E-2</v>
      </c>
      <c r="CO309" s="1053">
        <v>9.6999999999999989E-2</v>
      </c>
      <c r="CP309" s="1053">
        <v>8.5000000000000006E-2</v>
      </c>
      <c r="CQ309" s="1053">
        <v>8.5000000000000006E-2</v>
      </c>
      <c r="CR309" s="1282">
        <v>8.5000000000000006E-2</v>
      </c>
      <c r="CS309" s="1282"/>
      <c r="CT309" s="1282"/>
      <c r="CU309" s="1282"/>
      <c r="CV309" s="1282"/>
      <c r="CW309" s="1282"/>
      <c r="CX309" s="1282"/>
      <c r="CY309" s="1282"/>
      <c r="CZ309" s="1282"/>
      <c r="DA309" s="1282"/>
      <c r="DB309" s="1282"/>
      <c r="DC309" s="1282"/>
      <c r="DD309" s="1282"/>
      <c r="DE309" s="1282"/>
      <c r="DF309" s="1282"/>
      <c r="DG309" s="1282"/>
      <c r="DH309" s="1282"/>
      <c r="DI309" s="1282"/>
      <c r="DJ309" s="1282"/>
      <c r="DK309" s="1282"/>
      <c r="DL309" s="1282"/>
      <c r="DM309" s="1282"/>
      <c r="DN309" s="1282"/>
      <c r="DO309" s="1282"/>
    </row>
    <row r="310" spans="2:119" s="977" customFormat="1">
      <c r="B310" s="1333"/>
      <c r="C310" s="1276"/>
      <c r="D310" s="939"/>
      <c r="E310" s="939"/>
      <c r="F310" s="940"/>
      <c r="G310" s="940"/>
      <c r="H310" s="940"/>
      <c r="I310" s="940"/>
      <c r="J310" s="940"/>
      <c r="K310" s="940"/>
      <c r="L310" s="940"/>
      <c r="M310" s="940"/>
      <c r="N310" s="940"/>
      <c r="O310" s="940"/>
      <c r="P310" s="940"/>
      <c r="Q310" s="940"/>
      <c r="R310" s="940"/>
      <c r="S310" s="940"/>
      <c r="T310" s="940"/>
      <c r="U310" s="1677"/>
      <c r="V310" s="1677"/>
      <c r="W310" s="1677"/>
      <c r="X310" s="1677"/>
      <c r="Y310" s="1677"/>
      <c r="Z310" s="1677"/>
      <c r="AA310" s="403"/>
      <c r="AB310" s="985"/>
      <c r="AC310" s="985"/>
      <c r="AD310" s="985"/>
      <c r="AE310" s="985"/>
      <c r="AF310" s="985"/>
      <c r="AG310" s="985"/>
      <c r="AH310" s="985"/>
      <c r="AI310" s="985"/>
      <c r="AJ310" s="940"/>
      <c r="AK310" s="940"/>
      <c r="AL310" s="940"/>
      <c r="AM310" s="940"/>
      <c r="AN310" s="940"/>
      <c r="AO310" s="940"/>
      <c r="AP310" s="940"/>
      <c r="AQ310" s="940"/>
      <c r="AR310" s="940"/>
      <c r="AS310" s="940"/>
      <c r="AT310" s="940"/>
      <c r="AU310" s="940"/>
      <c r="AV310" s="940"/>
      <c r="AW310" s="940"/>
      <c r="AX310" s="940"/>
      <c r="AY310" s="940"/>
      <c r="AZ310" s="940"/>
      <c r="BA310" s="940"/>
      <c r="BB310" s="940"/>
      <c r="BC310" s="940"/>
      <c r="BD310" s="940"/>
      <c r="BE310" s="940"/>
      <c r="BF310" s="940"/>
      <c r="BG310" s="940"/>
      <c r="BH310" s="940"/>
      <c r="BI310" s="940"/>
      <c r="BJ310" s="940"/>
      <c r="BK310" s="940"/>
      <c r="BL310" s="940"/>
      <c r="BM310" s="940"/>
      <c r="BN310" s="940"/>
      <c r="BO310" s="940"/>
      <c r="BP310" s="940"/>
      <c r="BQ310" s="940"/>
      <c r="BR310" s="940"/>
      <c r="BS310" s="940"/>
      <c r="BT310" s="940"/>
      <c r="BU310" s="940"/>
      <c r="BV310" s="940"/>
      <c r="BW310" s="940"/>
      <c r="BX310" s="940"/>
      <c r="BY310" s="940"/>
      <c r="BZ310" s="940"/>
      <c r="CA310" s="940"/>
      <c r="CB310" s="940"/>
      <c r="CC310" s="940"/>
      <c r="CD310" s="940"/>
      <c r="CE310" s="940"/>
      <c r="CF310" s="940"/>
      <c r="CG310" s="940"/>
      <c r="CH310" s="940"/>
      <c r="CI310" s="940"/>
      <c r="CJ310" s="940"/>
      <c r="CK310" s="940"/>
      <c r="CL310" s="940"/>
      <c r="CM310" s="940"/>
      <c r="CN310" s="940"/>
      <c r="CO310" s="940"/>
      <c r="CP310" s="940"/>
      <c r="CQ310" s="940"/>
      <c r="CR310" s="940"/>
      <c r="CS310" s="940"/>
      <c r="CT310" s="940"/>
      <c r="CU310" s="940"/>
      <c r="CV310" s="940"/>
      <c r="CW310" s="940"/>
      <c r="CX310" s="940"/>
      <c r="CY310" s="940"/>
      <c r="CZ310" s="940"/>
      <c r="DA310" s="940"/>
      <c r="DB310" s="940"/>
      <c r="DC310" s="940"/>
      <c r="DD310" s="940"/>
      <c r="DE310" s="940"/>
      <c r="DF310" s="940"/>
      <c r="DG310" s="940"/>
      <c r="DH310" s="940"/>
      <c r="DI310" s="940"/>
      <c r="DJ310" s="940"/>
      <c r="DK310" s="940"/>
      <c r="DL310" s="940"/>
      <c r="DM310" s="940"/>
      <c r="DN310" s="940"/>
      <c r="DO310" s="940"/>
    </row>
    <row r="311" spans="2:119" s="970" customFormat="1">
      <c r="B311" s="1332"/>
      <c r="C311" s="1283" t="s">
        <v>580</v>
      </c>
      <c r="D311" s="1242"/>
      <c r="E311" s="1242"/>
      <c r="F311" s="954" t="s">
        <v>105</v>
      </c>
      <c r="G311" s="954" t="s">
        <v>105</v>
      </c>
      <c r="H311" s="954" t="s">
        <v>105</v>
      </c>
      <c r="I311" s="954" t="s">
        <v>105</v>
      </c>
      <c r="J311" s="954" t="s">
        <v>105</v>
      </c>
      <c r="K311" s="954" t="s">
        <v>105</v>
      </c>
      <c r="L311" s="954" t="s">
        <v>105</v>
      </c>
      <c r="M311" s="954" t="s">
        <v>105</v>
      </c>
      <c r="N311" s="1218">
        <v>0</v>
      </c>
      <c r="O311" s="1218">
        <v>69.584670000000003</v>
      </c>
      <c r="P311" s="1218">
        <v>117.036248</v>
      </c>
      <c r="Q311" s="1218">
        <v>220.66182900000001</v>
      </c>
      <c r="R311" s="1218">
        <v>391.40202347497802</v>
      </c>
      <c r="S311" s="1218">
        <v>607.50024646705947</v>
      </c>
      <c r="T311" s="1218">
        <v>933.16198800000006</v>
      </c>
      <c r="U311" s="1676"/>
      <c r="V311" s="1676"/>
      <c r="W311" s="1676"/>
      <c r="X311" s="1676"/>
      <c r="Y311" s="1676"/>
      <c r="Z311" s="1676"/>
      <c r="AA311" s="1298"/>
      <c r="AB311" s="1299"/>
      <c r="AC311" s="1299"/>
      <c r="AD311" s="1299"/>
      <c r="AE311" s="1299"/>
      <c r="AF311" s="1299"/>
      <c r="AG311" s="1299"/>
      <c r="AH311" s="1299"/>
      <c r="AI311" s="1299"/>
      <c r="AJ311" s="1308"/>
      <c r="AK311" s="1308"/>
      <c r="AL311" s="1308"/>
      <c r="AM311" s="1308"/>
      <c r="AN311" s="1308"/>
      <c r="AO311" s="1308"/>
      <c r="AP311" s="1308"/>
      <c r="AQ311" s="1308"/>
      <c r="AR311" s="1308"/>
      <c r="AS311" s="1308"/>
      <c r="AT311" s="1308"/>
      <c r="AU311" s="1308"/>
      <c r="AV311" s="1308"/>
      <c r="AW311" s="1308"/>
      <c r="AX311" s="1308"/>
      <c r="AY311" s="1308"/>
      <c r="AZ311" s="1308"/>
      <c r="BA311" s="1308"/>
      <c r="BB311" s="1308"/>
      <c r="BC311" s="1308"/>
      <c r="BD311" s="1308"/>
      <c r="BE311" s="1308"/>
      <c r="BF311" s="1308"/>
      <c r="BG311" s="1308"/>
      <c r="BH311" s="1308"/>
      <c r="BI311" s="1308"/>
      <c r="BJ311" s="1308"/>
      <c r="BK311" s="1308"/>
      <c r="BL311" s="1313"/>
      <c r="BM311" s="1313"/>
      <c r="BN311" s="1313"/>
      <c r="BO311" s="1313"/>
      <c r="BP311" s="1313"/>
      <c r="BQ311" s="1313"/>
      <c r="BR311" s="1313"/>
      <c r="BS311" s="1313"/>
      <c r="BT311" s="1300">
        <v>11.664619999999999</v>
      </c>
      <c r="BU311" s="1300">
        <v>15.668750000000001</v>
      </c>
      <c r="BV311" s="1300">
        <v>19.9773</v>
      </c>
      <c r="BW311" s="1300">
        <v>22.273999999999997</v>
      </c>
      <c r="BX311" s="1300">
        <v>21.366228</v>
      </c>
      <c r="BY311" s="1300">
        <v>25.130000000000003</v>
      </c>
      <c r="BZ311" s="1300">
        <v>31.211999999999996</v>
      </c>
      <c r="CA311" s="1300">
        <v>39.328020000000002</v>
      </c>
      <c r="CB311" s="1300">
        <v>41.363855999999991</v>
      </c>
      <c r="CC311" s="1300">
        <v>49.971173</v>
      </c>
      <c r="CD311" s="1300">
        <v>56.563569999999999</v>
      </c>
      <c r="CE311" s="1300">
        <v>72.763230000000007</v>
      </c>
      <c r="CF311" s="1300">
        <v>77.698279999999997</v>
      </c>
      <c r="CG311" s="1300">
        <v>91</v>
      </c>
      <c r="CH311" s="1300">
        <v>103.7</v>
      </c>
      <c r="CI311" s="1300">
        <v>119.00374347497801</v>
      </c>
      <c r="CJ311" s="1300">
        <v>114.16770046705949</v>
      </c>
      <c r="CK311" s="1300">
        <v>135.26882599999999</v>
      </c>
      <c r="CL311" s="1300">
        <v>169.58655200000001</v>
      </c>
      <c r="CM311" s="1300">
        <v>188.47716800000001</v>
      </c>
      <c r="CN311" s="1300">
        <v>181.95421200000001</v>
      </c>
      <c r="CO311" s="1300">
        <v>224.76300000000001</v>
      </c>
      <c r="CP311" s="1300">
        <v>245.18366400000002</v>
      </c>
      <c r="CQ311" s="1300">
        <v>281.26111200000003</v>
      </c>
      <c r="CR311" s="1310">
        <v>296.73599999999999</v>
      </c>
      <c r="CS311" s="1280"/>
      <c r="CT311" s="1280"/>
      <c r="CU311" s="1280"/>
      <c r="CV311" s="1280"/>
      <c r="CW311" s="1280"/>
      <c r="CX311" s="1280"/>
      <c r="CY311" s="1280"/>
      <c r="CZ311" s="1280"/>
      <c r="DA311" s="1280"/>
      <c r="DB311" s="1280"/>
      <c r="DC311" s="1280"/>
      <c r="DD311" s="1280"/>
      <c r="DE311" s="1280"/>
      <c r="DF311" s="1280"/>
      <c r="DG311" s="1280"/>
      <c r="DH311" s="1280"/>
      <c r="DI311" s="1280"/>
      <c r="DJ311" s="1280"/>
      <c r="DK311" s="1280"/>
      <c r="DL311" s="1280"/>
      <c r="DM311" s="1280"/>
      <c r="DN311" s="1280"/>
      <c r="DO311" s="1280"/>
    </row>
    <row r="312" spans="2:119" s="403" customFormat="1">
      <c r="B312" s="1331"/>
      <c r="C312" s="1285" t="s">
        <v>502</v>
      </c>
      <c r="D312" s="1269"/>
      <c r="E312" s="1269"/>
      <c r="F312" s="954" t="s">
        <v>105</v>
      </c>
      <c r="G312" s="954" t="s">
        <v>105</v>
      </c>
      <c r="H312" s="954" t="s">
        <v>105</v>
      </c>
      <c r="I312" s="954" t="s">
        <v>105</v>
      </c>
      <c r="J312" s="954" t="s">
        <v>105</v>
      </c>
      <c r="K312" s="954" t="s">
        <v>105</v>
      </c>
      <c r="L312" s="954" t="s">
        <v>105</v>
      </c>
      <c r="M312" s="954" t="s">
        <v>105</v>
      </c>
      <c r="N312" s="1053">
        <v>7.8E-2</v>
      </c>
      <c r="O312" s="1053">
        <v>7.8E-2</v>
      </c>
      <c r="P312" s="1053">
        <v>7.8E-2</v>
      </c>
      <c r="Q312" s="1053">
        <v>7.8E-2</v>
      </c>
      <c r="R312" s="1053">
        <v>7.8E-2</v>
      </c>
      <c r="S312" s="1053">
        <v>7.8E-2</v>
      </c>
      <c r="T312" s="1053">
        <v>7.8E-2</v>
      </c>
      <c r="U312" s="1686"/>
      <c r="V312" s="1686"/>
      <c r="W312" s="1686"/>
      <c r="X312" s="1686"/>
      <c r="Y312" s="1686"/>
      <c r="Z312" s="1686"/>
      <c r="AA312" s="1270"/>
      <c r="AB312" s="1271"/>
      <c r="AC312" s="1271"/>
      <c r="AD312" s="1271"/>
      <c r="AE312" s="1271"/>
      <c r="AF312" s="1271"/>
      <c r="AG312" s="1271"/>
      <c r="AH312" s="1271"/>
      <c r="AI312" s="1271"/>
      <c r="AJ312" s="1272"/>
      <c r="AK312" s="1272"/>
      <c r="AL312" s="1272"/>
      <c r="AM312" s="1272"/>
      <c r="AN312" s="1272"/>
      <c r="AO312" s="1272"/>
      <c r="AP312" s="1272"/>
      <c r="AQ312" s="1272"/>
      <c r="AR312" s="1272"/>
      <c r="AS312" s="1272"/>
      <c r="AT312" s="1272"/>
      <c r="AU312" s="1272"/>
      <c r="AV312" s="1272"/>
      <c r="AW312" s="1272"/>
      <c r="AX312" s="1272"/>
      <c r="AY312" s="1272"/>
      <c r="AZ312" s="1272"/>
      <c r="BA312" s="1272"/>
      <c r="BB312" s="1272"/>
      <c r="BC312" s="1272"/>
      <c r="BD312" s="1272"/>
      <c r="BE312" s="1272"/>
      <c r="BF312" s="1272"/>
      <c r="BG312" s="1272"/>
      <c r="BH312" s="1272"/>
      <c r="BI312" s="1272"/>
      <c r="BJ312" s="1272"/>
      <c r="BK312" s="1272"/>
      <c r="BL312" s="954"/>
      <c r="BM312" s="954"/>
      <c r="BN312" s="954"/>
      <c r="BO312" s="954"/>
      <c r="BP312" s="1117"/>
      <c r="BQ312" s="1117"/>
      <c r="BR312" s="1117"/>
      <c r="BS312" s="1117"/>
      <c r="BT312" s="1053" t="s">
        <v>276</v>
      </c>
      <c r="BU312" s="1053" t="s">
        <v>276</v>
      </c>
      <c r="BV312" s="1053" t="s">
        <v>276</v>
      </c>
      <c r="BW312" s="1053" t="s">
        <v>276</v>
      </c>
      <c r="BX312" s="1053" t="s">
        <v>276</v>
      </c>
      <c r="BY312" s="1053" t="s">
        <v>276</v>
      </c>
      <c r="BZ312" s="1053" t="s">
        <v>276</v>
      </c>
      <c r="CA312" s="1053" t="s">
        <v>276</v>
      </c>
      <c r="CB312" s="1053" t="s">
        <v>276</v>
      </c>
      <c r="CC312" s="1053" t="s">
        <v>276</v>
      </c>
      <c r="CD312" s="1053" t="s">
        <v>276</v>
      </c>
      <c r="CE312" s="1053" t="s">
        <v>276</v>
      </c>
      <c r="CF312" s="1053" t="s">
        <v>276</v>
      </c>
      <c r="CG312" s="1053" t="s">
        <v>276</v>
      </c>
      <c r="CH312" s="1053" t="s">
        <v>276</v>
      </c>
      <c r="CI312" s="1053" t="s">
        <v>276</v>
      </c>
      <c r="CJ312" s="1053" t="s">
        <v>276</v>
      </c>
      <c r="CK312" s="1053" t="s">
        <v>276</v>
      </c>
      <c r="CL312" s="1053" t="s">
        <v>276</v>
      </c>
      <c r="CM312" s="1053" t="s">
        <v>276</v>
      </c>
      <c r="CN312" s="1053" t="s">
        <v>276</v>
      </c>
      <c r="CO312" s="1053" t="s">
        <v>276</v>
      </c>
      <c r="CP312" s="1053" t="s">
        <v>276</v>
      </c>
      <c r="CQ312" s="1053" t="s">
        <v>276</v>
      </c>
      <c r="CR312" s="1282" t="s">
        <v>276</v>
      </c>
      <c r="CS312" s="1282"/>
      <c r="CT312" s="1282"/>
      <c r="CU312" s="1282"/>
      <c r="CV312" s="1282"/>
      <c r="CW312" s="1282"/>
      <c r="CX312" s="1282"/>
      <c r="CY312" s="1282"/>
      <c r="CZ312" s="1282"/>
      <c r="DA312" s="1282"/>
      <c r="DB312" s="1282"/>
      <c r="DC312" s="1282"/>
      <c r="DD312" s="1282"/>
      <c r="DE312" s="1282"/>
      <c r="DF312" s="1282"/>
      <c r="DG312" s="1282"/>
      <c r="DH312" s="1282"/>
      <c r="DI312" s="1282"/>
      <c r="DJ312" s="1282"/>
      <c r="DK312" s="1282"/>
      <c r="DL312" s="1282"/>
      <c r="DM312" s="1282"/>
      <c r="DN312" s="1282"/>
      <c r="DO312" s="1282"/>
    </row>
    <row r="313" spans="2:119" s="403" customFormat="1">
      <c r="B313" s="1331"/>
      <c r="C313" s="1285" t="s">
        <v>503</v>
      </c>
      <c r="D313" s="1269"/>
      <c r="E313" s="1269"/>
      <c r="F313" s="954" t="s">
        <v>105</v>
      </c>
      <c r="G313" s="954" t="s">
        <v>105</v>
      </c>
      <c r="H313" s="954" t="s">
        <v>105</v>
      </c>
      <c r="I313" s="954" t="s">
        <v>105</v>
      </c>
      <c r="J313" s="954" t="s">
        <v>105</v>
      </c>
      <c r="K313" s="954" t="s">
        <v>105</v>
      </c>
      <c r="L313" s="954" t="s">
        <v>105</v>
      </c>
      <c r="M313" s="954" t="s">
        <v>105</v>
      </c>
      <c r="N313" s="1053">
        <v>0</v>
      </c>
      <c r="O313" s="1053">
        <v>8.2407626279612886E-2</v>
      </c>
      <c r="P313" s="1053">
        <v>9.6185295768582466E-2</v>
      </c>
      <c r="Q313" s="1053">
        <v>0.15327431610256084</v>
      </c>
      <c r="R313" s="1053">
        <v>0.17044795418874681</v>
      </c>
      <c r="S313" s="1053">
        <v>0.15289125402465034</v>
      </c>
      <c r="T313" s="1053">
        <v>0.13200000000000001</v>
      </c>
      <c r="U313" s="1686"/>
      <c r="V313" s="1686"/>
      <c r="W313" s="1686"/>
      <c r="X313" s="1686"/>
      <c r="Y313" s="1686"/>
      <c r="Z313" s="1686"/>
      <c r="AA313" s="1270"/>
      <c r="AB313" s="1271"/>
      <c r="AC313" s="1271"/>
      <c r="AD313" s="1271"/>
      <c r="AE313" s="1271"/>
      <c r="AF313" s="1271"/>
      <c r="AG313" s="1271"/>
      <c r="AH313" s="1271"/>
      <c r="AI313" s="1271"/>
      <c r="AJ313" s="1272"/>
      <c r="AK313" s="1272"/>
      <c r="AL313" s="1272"/>
      <c r="AM313" s="1272"/>
      <c r="AN313" s="1272"/>
      <c r="AO313" s="1272"/>
      <c r="AP313" s="1272"/>
      <c r="AQ313" s="1272"/>
      <c r="AR313" s="1272"/>
      <c r="AS313" s="1272"/>
      <c r="AT313" s="1272"/>
      <c r="AU313" s="1272"/>
      <c r="AV313" s="1272"/>
      <c r="AW313" s="1272"/>
      <c r="AX313" s="1272"/>
      <c r="AY313" s="1272"/>
      <c r="AZ313" s="1272"/>
      <c r="BA313" s="1272"/>
      <c r="BB313" s="1272"/>
      <c r="BC313" s="1272"/>
      <c r="BD313" s="1272"/>
      <c r="BE313" s="1272"/>
      <c r="BF313" s="1272"/>
      <c r="BG313" s="1272"/>
      <c r="BH313" s="1272"/>
      <c r="BI313" s="1272"/>
      <c r="BJ313" s="1272"/>
      <c r="BK313" s="1272"/>
      <c r="BL313" s="954"/>
      <c r="BM313" s="954"/>
      <c r="BN313" s="954"/>
      <c r="BO313" s="954"/>
      <c r="BP313" s="1117"/>
      <c r="BQ313" s="1117"/>
      <c r="BR313" s="1117"/>
      <c r="BS313" s="1117"/>
      <c r="BT313" s="1053">
        <v>7.3999999999999996E-2</v>
      </c>
      <c r="BU313" s="1053">
        <v>7.8483450541964705E-2</v>
      </c>
      <c r="BV313" s="1053">
        <v>8.6539136311063164E-2</v>
      </c>
      <c r="BW313" s="1053">
        <v>8.691444737098819E-2</v>
      </c>
      <c r="BX313" s="1053">
        <v>7.9192839140103777E-2</v>
      </c>
      <c r="BY313" s="1053">
        <v>8.8517083480098638E-2</v>
      </c>
      <c r="BZ313" s="1053">
        <v>0.10233442622950818</v>
      </c>
      <c r="CA313" s="1053">
        <v>0.10983056811485734</v>
      </c>
      <c r="CB313" s="1053">
        <v>0.1288689995513683</v>
      </c>
      <c r="CC313" s="1053">
        <v>0.14899999999999999</v>
      </c>
      <c r="CD313" s="1053">
        <v>0.15920797903631209</v>
      </c>
      <c r="CE313" s="1053">
        <v>0.17</v>
      </c>
      <c r="CF313" s="1053">
        <v>0.16400000000000001</v>
      </c>
      <c r="CG313" s="1053">
        <v>0.16689836806408898</v>
      </c>
      <c r="CH313" s="1053">
        <v>0.17196462536751841</v>
      </c>
      <c r="CI313" s="1053">
        <v>0.17649245403551095</v>
      </c>
      <c r="CJ313" s="1053">
        <v>0.17507939914376902</v>
      </c>
      <c r="CK313" s="1053">
        <v>0.15400911743709844</v>
      </c>
      <c r="CL313" s="1053">
        <v>0.15199983092980093</v>
      </c>
      <c r="CM313" s="1053">
        <v>0.14200002770880457</v>
      </c>
      <c r="CN313" s="1053">
        <v>0.13200000000000003</v>
      </c>
      <c r="CO313" s="1053">
        <v>0.13200000000000001</v>
      </c>
      <c r="CP313" s="1053">
        <v>0.13200000000000001</v>
      </c>
      <c r="CQ313" s="1053">
        <v>0.13200000000000001</v>
      </c>
      <c r="CR313" s="1282">
        <v>0.13200000000000001</v>
      </c>
      <c r="CS313" s="1282"/>
      <c r="CT313" s="1282"/>
      <c r="CU313" s="1282"/>
      <c r="CV313" s="1282"/>
      <c r="CW313" s="1282"/>
      <c r="CX313" s="1282"/>
      <c r="CY313" s="1282"/>
      <c r="CZ313" s="1282"/>
      <c r="DA313" s="1282"/>
      <c r="DB313" s="1282"/>
      <c r="DC313" s="1282"/>
      <c r="DD313" s="1282"/>
      <c r="DE313" s="1282"/>
      <c r="DF313" s="1282"/>
      <c r="DG313" s="1282"/>
      <c r="DH313" s="1282"/>
      <c r="DI313" s="1282"/>
      <c r="DJ313" s="1282"/>
      <c r="DK313" s="1282"/>
      <c r="DL313" s="1282"/>
      <c r="DM313" s="1282"/>
      <c r="DN313" s="1282"/>
      <c r="DO313" s="1282"/>
    </row>
    <row r="314" spans="2:119" s="970" customFormat="1">
      <c r="B314" s="1332"/>
      <c r="C314" s="1286" t="s">
        <v>498</v>
      </c>
      <c r="D314" s="1242"/>
      <c r="E314" s="1242"/>
      <c r="F314" s="954" t="s">
        <v>105</v>
      </c>
      <c r="G314" s="954" t="s">
        <v>105</v>
      </c>
      <c r="H314" s="954" t="s">
        <v>105</v>
      </c>
      <c r="I314" s="954" t="s">
        <v>105</v>
      </c>
      <c r="J314" s="954" t="s">
        <v>105</v>
      </c>
      <c r="K314" s="954" t="s">
        <v>105</v>
      </c>
      <c r="L314" s="954" t="s">
        <v>105</v>
      </c>
      <c r="M314" s="954" t="s">
        <v>105</v>
      </c>
      <c r="N314" s="1003">
        <v>0</v>
      </c>
      <c r="O314" s="1003">
        <v>4.5198959441551882E-2</v>
      </c>
      <c r="P314" s="1003">
        <v>3.5878678111587986E-2</v>
      </c>
      <c r="Q314" s="1003">
        <v>3.4985697934789145E-2</v>
      </c>
      <c r="R314" s="1003">
        <v>2.7372866487694134E-2</v>
      </c>
      <c r="S314" s="1003">
        <v>2.1551138617819154E-2</v>
      </c>
      <c r="T314" s="1003">
        <v>1.9339664235898557E-2</v>
      </c>
      <c r="U314" s="1676"/>
      <c r="V314" s="1676"/>
      <c r="W314" s="1676"/>
      <c r="X314" s="1676"/>
      <c r="Y314" s="1676"/>
      <c r="Z314" s="1676"/>
      <c r="AA314" s="1243"/>
      <c r="AB314" s="1244"/>
      <c r="AC314" s="1244"/>
      <c r="AD314" s="1244"/>
      <c r="AE314" s="1244"/>
      <c r="AF314" s="1244"/>
      <c r="AG314" s="1244"/>
      <c r="AH314" s="1244"/>
      <c r="AI314" s="1244"/>
      <c r="AJ314" s="1266"/>
      <c r="AK314" s="1266"/>
      <c r="AL314" s="1266"/>
      <c r="AM314" s="1266"/>
      <c r="AN314" s="1266"/>
      <c r="AO314" s="1266"/>
      <c r="AP314" s="1266"/>
      <c r="AQ314" s="1266"/>
      <c r="AR314" s="1266"/>
      <c r="AS314" s="1266"/>
      <c r="AT314" s="1266"/>
      <c r="AU314" s="1266"/>
      <c r="AV314" s="1266"/>
      <c r="AW314" s="1266"/>
      <c r="AX314" s="1266"/>
      <c r="AY314" s="1266"/>
      <c r="AZ314" s="1266"/>
      <c r="BA314" s="1266"/>
      <c r="BB314" s="1266"/>
      <c r="BC314" s="1266"/>
      <c r="BD314" s="1266"/>
      <c r="BE314" s="1266"/>
      <c r="BF314" s="1266"/>
      <c r="BG314" s="1266"/>
      <c r="BH314" s="1266"/>
      <c r="BI314" s="1266"/>
      <c r="BJ314" s="1266"/>
      <c r="BK314" s="1266"/>
      <c r="BL314" s="1284"/>
      <c r="BM314" s="1284"/>
      <c r="BN314" s="1284"/>
      <c r="BO314" s="1284"/>
      <c r="BP314" s="1218"/>
      <c r="BQ314" s="1218"/>
      <c r="BR314" s="1218"/>
      <c r="BS314" s="1218"/>
      <c r="BT314" s="1003">
        <v>4.4150002066200268E-2</v>
      </c>
      <c r="BU314" s="1003">
        <v>0.05</v>
      </c>
      <c r="BV314" s="1003">
        <v>4.4999999999999998E-2</v>
      </c>
      <c r="BW314" s="1003">
        <v>4.2999999999999997E-2</v>
      </c>
      <c r="BX314" s="1003">
        <v>3.856719855595668E-2</v>
      </c>
      <c r="BY314" s="1003">
        <v>3.500000000000001E-2</v>
      </c>
      <c r="BZ314" s="1003">
        <v>3.5999999999999997E-2</v>
      </c>
      <c r="CA314" s="1003">
        <v>3.5020498664292077E-2</v>
      </c>
      <c r="CB314" s="1003">
        <v>3.5999999999999997E-2</v>
      </c>
      <c r="CC314" s="1003">
        <v>3.550904795065659E-2</v>
      </c>
      <c r="CD314" s="1003">
        <v>3.5000000000000003E-2</v>
      </c>
      <c r="CE314" s="1003">
        <v>3.4083963869604182E-2</v>
      </c>
      <c r="CF314" s="1003">
        <v>3.090619714266972E-2</v>
      </c>
      <c r="CG314" s="1003">
        <v>2.8657540983606556E-2</v>
      </c>
      <c r="CH314" s="1003">
        <v>2.6691656385479916E-2</v>
      </c>
      <c r="CI314" s="1003">
        <v>2.5189371761517025E-2</v>
      </c>
      <c r="CJ314" s="1003">
        <v>2.4654022807042205E-2</v>
      </c>
      <c r="CK314" s="1003">
        <v>2.2175217377049177E-2</v>
      </c>
      <c r="CL314" s="1003">
        <v>2.036882646594133E-2</v>
      </c>
      <c r="CM314" s="1003">
        <v>2.063876026905689E-2</v>
      </c>
      <c r="CN314" s="1003">
        <v>2.1529987827608631E-2</v>
      </c>
      <c r="CO314" s="1003">
        <v>2.1821650485436894E-2</v>
      </c>
      <c r="CP314" s="1003">
        <v>1.8297288358208957E-2</v>
      </c>
      <c r="CQ314" s="1003">
        <v>1.7469634285714287E-2</v>
      </c>
      <c r="CR314" s="1280">
        <v>1.7199815906140586E-2</v>
      </c>
      <c r="CS314" s="1280"/>
      <c r="CT314" s="1280"/>
      <c r="CU314" s="1280"/>
      <c r="CV314" s="1280"/>
      <c r="CW314" s="1280"/>
      <c r="CX314" s="1280"/>
      <c r="CY314" s="1280"/>
      <c r="CZ314" s="1280"/>
      <c r="DA314" s="1280"/>
      <c r="DB314" s="1280"/>
      <c r="DC314" s="1280"/>
      <c r="DD314" s="1280"/>
      <c r="DE314" s="1280"/>
      <c r="DF314" s="1280"/>
      <c r="DG314" s="1280"/>
      <c r="DH314" s="1280"/>
      <c r="DI314" s="1280"/>
      <c r="DJ314" s="1280"/>
      <c r="DK314" s="1280"/>
      <c r="DL314" s="1280"/>
      <c r="DM314" s="1280"/>
      <c r="DN314" s="1280"/>
      <c r="DO314" s="1280"/>
    </row>
    <row r="315" spans="2:119" s="403" customFormat="1">
      <c r="B315" s="1331"/>
      <c r="C315" s="1285"/>
      <c r="D315" s="1269"/>
      <c r="E315" s="1269"/>
      <c r="F315" s="1272"/>
      <c r="G315" s="1272"/>
      <c r="H315" s="1272"/>
      <c r="I315" s="1272"/>
      <c r="J315" s="1272"/>
      <c r="K315" s="1272"/>
      <c r="L315" s="1272"/>
      <c r="M315" s="1272"/>
      <c r="N315" s="1117"/>
      <c r="O315" s="1117"/>
      <c r="P315" s="1117"/>
      <c r="Q315" s="1117"/>
      <c r="R315" s="1117"/>
      <c r="S315" s="1117"/>
      <c r="T315" s="1117"/>
      <c r="U315" s="1686"/>
      <c r="V315" s="1686"/>
      <c r="W315" s="1686"/>
      <c r="X315" s="1686"/>
      <c r="Y315" s="1686"/>
      <c r="Z315" s="1686"/>
      <c r="AA315" s="1270"/>
      <c r="AB315" s="1271"/>
      <c r="AC315" s="1271"/>
      <c r="AD315" s="1271"/>
      <c r="AE315" s="1271"/>
      <c r="AF315" s="1271"/>
      <c r="AG315" s="1271"/>
      <c r="AH315" s="1271"/>
      <c r="AI315" s="1271"/>
      <c r="AJ315" s="1272"/>
      <c r="AK315" s="1272"/>
      <c r="AL315" s="1272"/>
      <c r="AM315" s="1272"/>
      <c r="AN315" s="1272"/>
      <c r="AO315" s="1272"/>
      <c r="AP315" s="1272"/>
      <c r="AQ315" s="1272"/>
      <c r="AR315" s="1272"/>
      <c r="AS315" s="1272"/>
      <c r="AT315" s="1272"/>
      <c r="AU315" s="1272"/>
      <c r="AV315" s="1272"/>
      <c r="AW315" s="1272"/>
      <c r="AX315" s="1272"/>
      <c r="AY315" s="1272"/>
      <c r="AZ315" s="1272"/>
      <c r="BA315" s="1272"/>
      <c r="BB315" s="1272"/>
      <c r="BC315" s="1272"/>
      <c r="BD315" s="1272"/>
      <c r="BE315" s="1272"/>
      <c r="BF315" s="1272"/>
      <c r="BG315" s="1272"/>
      <c r="BH315" s="1272"/>
      <c r="BI315" s="1272"/>
      <c r="BJ315" s="1272"/>
      <c r="BK315" s="1272"/>
      <c r="BL315" s="954"/>
      <c r="BM315" s="954"/>
      <c r="BN315" s="954"/>
      <c r="BO315" s="954"/>
      <c r="BP315" s="1117"/>
      <c r="BQ315" s="1117"/>
      <c r="BR315" s="1117"/>
      <c r="BS315" s="1117"/>
      <c r="BT315" s="1117"/>
      <c r="BU315" s="1117"/>
      <c r="BV315" s="1117"/>
      <c r="BW315" s="1117"/>
      <c r="BX315" s="1053"/>
      <c r="BY315" s="1053"/>
      <c r="BZ315" s="1053"/>
      <c r="CA315" s="1053"/>
      <c r="CB315" s="1053"/>
      <c r="CC315" s="1053"/>
      <c r="CD315" s="1117"/>
      <c r="CE315" s="1117"/>
      <c r="CF315" s="1117"/>
      <c r="CG315" s="1117"/>
      <c r="CH315" s="1117"/>
      <c r="CI315" s="1117"/>
      <c r="CJ315" s="1282"/>
      <c r="CK315" s="1282"/>
      <c r="CL315" s="1282"/>
      <c r="CM315" s="1282"/>
      <c r="CN315" s="1282"/>
      <c r="CO315" s="1282"/>
      <c r="CP315" s="1282"/>
      <c r="CQ315" s="1282"/>
      <c r="CR315" s="1282"/>
      <c r="CS315" s="1282"/>
      <c r="CT315" s="1282"/>
      <c r="CU315" s="1282"/>
      <c r="CV315" s="1282"/>
      <c r="CW315" s="1282"/>
      <c r="CX315" s="1282"/>
      <c r="CY315" s="1282"/>
      <c r="CZ315" s="1282"/>
      <c r="DA315" s="1282"/>
      <c r="DB315" s="1282"/>
      <c r="DC315" s="1282"/>
      <c r="DD315" s="1282"/>
      <c r="DE315" s="1282"/>
      <c r="DF315" s="1282"/>
      <c r="DG315" s="1282"/>
      <c r="DH315" s="1282"/>
      <c r="DI315" s="1282"/>
      <c r="DJ315" s="1282"/>
      <c r="DK315" s="1282"/>
      <c r="DL315" s="1282"/>
      <c r="DM315" s="1282"/>
      <c r="DN315" s="1282"/>
      <c r="DO315" s="1282"/>
    </row>
    <row r="316" spans="2:119" s="970" customFormat="1">
      <c r="B316" s="1332"/>
      <c r="C316" s="1286" t="s">
        <v>504</v>
      </c>
      <c r="D316" s="1242"/>
      <c r="E316" s="1242"/>
      <c r="F316" s="954" t="s">
        <v>105</v>
      </c>
      <c r="G316" s="954" t="s">
        <v>105</v>
      </c>
      <c r="H316" s="954" t="s">
        <v>105</v>
      </c>
      <c r="I316" s="954" t="s">
        <v>105</v>
      </c>
      <c r="J316" s="954" t="s">
        <v>105</v>
      </c>
      <c r="K316" s="954" t="s">
        <v>105</v>
      </c>
      <c r="L316" s="954" t="s">
        <v>105</v>
      </c>
      <c r="M316" s="954" t="s">
        <v>105</v>
      </c>
      <c r="N316" s="1218">
        <v>0</v>
      </c>
      <c r="O316" s="1218">
        <v>10.460958317474791</v>
      </c>
      <c r="P316" s="1218">
        <v>13.913580399999999</v>
      </c>
      <c r="Q316" s="1218">
        <v>38.224030249999998</v>
      </c>
      <c r="R316" s="1218">
        <v>26.09305368116372</v>
      </c>
      <c r="S316" s="1218">
        <v>28.122083540849601</v>
      </c>
      <c r="T316" s="1218">
        <v>35.347045000000001</v>
      </c>
      <c r="U316" s="1676"/>
      <c r="V316" s="1676"/>
      <c r="W316" s="1676"/>
      <c r="X316" s="1676"/>
      <c r="Y316" s="1676"/>
      <c r="Z316" s="1676"/>
      <c r="AA316" s="1298"/>
      <c r="AB316" s="1299"/>
      <c r="AC316" s="1299"/>
      <c r="AD316" s="1299"/>
      <c r="AE316" s="1299"/>
      <c r="AF316" s="1299"/>
      <c r="AG316" s="1299"/>
      <c r="AH316" s="1299"/>
      <c r="AI316" s="1299"/>
      <c r="AJ316" s="1308"/>
      <c r="AK316" s="1308"/>
      <c r="AL316" s="1308"/>
      <c r="AM316" s="1308"/>
      <c r="AN316" s="1308"/>
      <c r="AO316" s="1308"/>
      <c r="AP316" s="1308"/>
      <c r="AQ316" s="1308"/>
      <c r="AR316" s="1308"/>
      <c r="AS316" s="1308"/>
      <c r="AT316" s="1308"/>
      <c r="AU316" s="1308"/>
      <c r="AV316" s="1308"/>
      <c r="AW316" s="1308"/>
      <c r="AX316" s="1308"/>
      <c r="AY316" s="1308"/>
      <c r="AZ316" s="1308"/>
      <c r="BA316" s="1308"/>
      <c r="BB316" s="1308"/>
      <c r="BC316" s="1308"/>
      <c r="BD316" s="1308"/>
      <c r="BE316" s="1308"/>
      <c r="BF316" s="1308"/>
      <c r="BG316" s="1308"/>
      <c r="BH316" s="1308"/>
      <c r="BI316" s="1308"/>
      <c r="BJ316" s="1308"/>
      <c r="BK316" s="1308"/>
      <c r="BL316" s="1313"/>
      <c r="BM316" s="1313"/>
      <c r="BN316" s="1313"/>
      <c r="BO316" s="1313"/>
      <c r="BP316" s="1313"/>
      <c r="BQ316" s="1313"/>
      <c r="BR316" s="1313"/>
      <c r="BS316" s="1313"/>
      <c r="BT316" s="1300">
        <v>1.552420614525138</v>
      </c>
      <c r="BU316" s="1300">
        <v>1.3801474594594638</v>
      </c>
      <c r="BV316" s="1300">
        <v>3.1657574545454557</v>
      </c>
      <c r="BW316" s="1300">
        <v>4.3626327889447332</v>
      </c>
      <c r="BX316" s="1300">
        <v>1.7531264</v>
      </c>
      <c r="BY316" s="1300">
        <v>1.8991739999999999</v>
      </c>
      <c r="BZ316" s="1300">
        <v>3.70661</v>
      </c>
      <c r="CA316" s="1300">
        <v>6.5546699999999998</v>
      </c>
      <c r="CB316" s="1300">
        <v>12.839040000000001</v>
      </c>
      <c r="CC316" s="1300">
        <v>10.396687</v>
      </c>
      <c r="CD316" s="1300">
        <v>7.10562</v>
      </c>
      <c r="CE316" s="1300">
        <v>7.8826832500000013</v>
      </c>
      <c r="CF316" s="1300">
        <v>5.0693390000000003</v>
      </c>
      <c r="CG316" s="1300">
        <v>4.9617021999999995</v>
      </c>
      <c r="CH316" s="1300">
        <v>7.8394029999999999</v>
      </c>
      <c r="CI316" s="1300">
        <v>8.2226094811637189</v>
      </c>
      <c r="CJ316" s="1300">
        <v>5.7251055408495972</v>
      </c>
      <c r="CK316" s="1300">
        <v>4.391845</v>
      </c>
      <c r="CL316" s="1300">
        <v>10.041309000000002</v>
      </c>
      <c r="CM316" s="1300">
        <v>7.9638240000000007</v>
      </c>
      <c r="CN316" s="1300">
        <v>6.8922050000000006</v>
      </c>
      <c r="CO316" s="1300">
        <v>8.5137499999999999</v>
      </c>
      <c r="CP316" s="1300">
        <v>9.2872599999999998</v>
      </c>
      <c r="CQ316" s="1300">
        <v>10.653830000000001</v>
      </c>
      <c r="CR316" s="1310">
        <v>11.24</v>
      </c>
      <c r="CS316" s="1280"/>
      <c r="CT316" s="1280"/>
      <c r="CU316" s="1280"/>
      <c r="CV316" s="1280"/>
      <c r="CW316" s="1280"/>
      <c r="CX316" s="1280"/>
      <c r="CY316" s="1280"/>
      <c r="CZ316" s="1280"/>
      <c r="DA316" s="1280"/>
      <c r="DB316" s="1280"/>
      <c r="DC316" s="1280"/>
      <c r="DD316" s="1280"/>
      <c r="DE316" s="1280"/>
      <c r="DF316" s="1280"/>
      <c r="DG316" s="1280"/>
      <c r="DH316" s="1280"/>
      <c r="DI316" s="1280"/>
      <c r="DJ316" s="1280"/>
      <c r="DK316" s="1280"/>
      <c r="DL316" s="1280"/>
      <c r="DM316" s="1280"/>
      <c r="DN316" s="1280"/>
      <c r="DO316" s="1280"/>
    </row>
    <row r="317" spans="2:119" s="403" customFormat="1">
      <c r="B317" s="1331"/>
      <c r="C317" s="1285" t="s">
        <v>502</v>
      </c>
      <c r="D317" s="1269"/>
      <c r="E317" s="1269"/>
      <c r="F317" s="954" t="s">
        <v>105</v>
      </c>
      <c r="G317" s="954" t="s">
        <v>105</v>
      </c>
      <c r="H317" s="954" t="s">
        <v>105</v>
      </c>
      <c r="I317" s="954" t="s">
        <v>105</v>
      </c>
      <c r="J317" s="954" t="s">
        <v>105</v>
      </c>
      <c r="K317" s="954" t="s">
        <v>105</v>
      </c>
      <c r="L317" s="954" t="s">
        <v>105</v>
      </c>
      <c r="M317" s="954" t="s">
        <v>105</v>
      </c>
      <c r="N317" s="1053">
        <v>6.0000000000000001E-3</v>
      </c>
      <c r="O317" s="1053">
        <v>6.0000000000000001E-3</v>
      </c>
      <c r="P317" s="1053">
        <v>6.0000000000000001E-3</v>
      </c>
      <c r="Q317" s="1053">
        <v>6.0000000000000001E-3</v>
      </c>
      <c r="R317" s="1053">
        <v>6.0000000000000001E-3</v>
      </c>
      <c r="S317" s="1053">
        <v>6.0000000000000001E-3</v>
      </c>
      <c r="T317" s="1053">
        <v>6.0000000000000001E-3</v>
      </c>
      <c r="U317" s="1686"/>
      <c r="V317" s="1686"/>
      <c r="W317" s="1686"/>
      <c r="X317" s="1686"/>
      <c r="Y317" s="1686"/>
      <c r="Z317" s="1686"/>
      <c r="AA317" s="1270"/>
      <c r="AB317" s="1271"/>
      <c r="AC317" s="1271"/>
      <c r="AD317" s="1271"/>
      <c r="AE317" s="1271"/>
      <c r="AF317" s="1271"/>
      <c r="AG317" s="1271"/>
      <c r="AH317" s="1271"/>
      <c r="AI317" s="1271"/>
      <c r="AJ317" s="1272"/>
      <c r="AK317" s="1272"/>
      <c r="AL317" s="1272"/>
      <c r="AM317" s="1272"/>
      <c r="AN317" s="1272"/>
      <c r="AO317" s="1272"/>
      <c r="AP317" s="1272"/>
      <c r="AQ317" s="1272"/>
      <c r="AR317" s="1272"/>
      <c r="AS317" s="1272"/>
      <c r="AT317" s="1272"/>
      <c r="AU317" s="1272"/>
      <c r="AV317" s="1272"/>
      <c r="AW317" s="1272"/>
      <c r="AX317" s="1272"/>
      <c r="AY317" s="1272"/>
      <c r="AZ317" s="1272"/>
      <c r="BA317" s="1272"/>
      <c r="BB317" s="1272"/>
      <c r="BC317" s="1272"/>
      <c r="BD317" s="1272"/>
      <c r="BE317" s="1272"/>
      <c r="BF317" s="1272"/>
      <c r="BG317" s="1272"/>
      <c r="BH317" s="1272"/>
      <c r="BI317" s="1272"/>
      <c r="BJ317" s="1272"/>
      <c r="BK317" s="1272"/>
      <c r="BL317" s="954"/>
      <c r="BM317" s="954"/>
      <c r="BN317" s="954"/>
      <c r="BO317" s="954"/>
      <c r="BP317" s="1117"/>
      <c r="BQ317" s="1117"/>
      <c r="BR317" s="1117"/>
      <c r="BS317" s="1117"/>
      <c r="BT317" s="1053" t="s">
        <v>276</v>
      </c>
      <c r="BU317" s="1053" t="s">
        <v>276</v>
      </c>
      <c r="BV317" s="1053" t="s">
        <v>276</v>
      </c>
      <c r="BW317" s="1053" t="s">
        <v>276</v>
      </c>
      <c r="BX317" s="1053" t="s">
        <v>276</v>
      </c>
      <c r="BY317" s="1053" t="s">
        <v>276</v>
      </c>
      <c r="BZ317" s="1053" t="s">
        <v>276</v>
      </c>
      <c r="CA317" s="1053" t="s">
        <v>276</v>
      </c>
      <c r="CB317" s="1053" t="s">
        <v>276</v>
      </c>
      <c r="CC317" s="1053" t="s">
        <v>276</v>
      </c>
      <c r="CD317" s="1053" t="s">
        <v>276</v>
      </c>
      <c r="CE317" s="1053" t="s">
        <v>276</v>
      </c>
      <c r="CF317" s="1053" t="s">
        <v>276</v>
      </c>
      <c r="CG317" s="1053" t="s">
        <v>276</v>
      </c>
      <c r="CH317" s="1053" t="s">
        <v>276</v>
      </c>
      <c r="CI317" s="1053" t="s">
        <v>276</v>
      </c>
      <c r="CJ317" s="1053" t="s">
        <v>276</v>
      </c>
      <c r="CK317" s="1053" t="s">
        <v>276</v>
      </c>
      <c r="CL317" s="1053" t="s">
        <v>276</v>
      </c>
      <c r="CM317" s="1053" t="s">
        <v>276</v>
      </c>
      <c r="CN317" s="1053" t="s">
        <v>276</v>
      </c>
      <c r="CO317" s="1053" t="s">
        <v>276</v>
      </c>
      <c r="CP317" s="1053" t="s">
        <v>276</v>
      </c>
      <c r="CQ317" s="1053" t="s">
        <v>276</v>
      </c>
      <c r="CR317" s="1282" t="s">
        <v>276</v>
      </c>
      <c r="CS317" s="1282"/>
      <c r="CT317" s="1282"/>
      <c r="CU317" s="1282"/>
      <c r="CV317" s="1282"/>
      <c r="CW317" s="1282"/>
      <c r="CX317" s="1282"/>
      <c r="CY317" s="1282"/>
      <c r="CZ317" s="1282"/>
      <c r="DA317" s="1282"/>
      <c r="DB317" s="1282"/>
      <c r="DC317" s="1282"/>
      <c r="DD317" s="1282"/>
      <c r="DE317" s="1282"/>
      <c r="DF317" s="1282"/>
      <c r="DG317" s="1282"/>
      <c r="DH317" s="1282"/>
      <c r="DI317" s="1282"/>
      <c r="DJ317" s="1282"/>
      <c r="DK317" s="1282"/>
      <c r="DL317" s="1282"/>
      <c r="DM317" s="1282"/>
      <c r="DN317" s="1282"/>
      <c r="DO317" s="1282"/>
    </row>
    <row r="318" spans="2:119" s="403" customFormat="1">
      <c r="B318" s="1331"/>
      <c r="C318" s="1285" t="s">
        <v>503</v>
      </c>
      <c r="D318" s="1269"/>
      <c r="E318" s="1269"/>
      <c r="F318" s="954" t="s">
        <v>105</v>
      </c>
      <c r="G318" s="954" t="s">
        <v>105</v>
      </c>
      <c r="H318" s="954" t="s">
        <v>105</v>
      </c>
      <c r="I318" s="954" t="s">
        <v>105</v>
      </c>
      <c r="J318" s="954" t="s">
        <v>105</v>
      </c>
      <c r="K318" s="954" t="s">
        <v>105</v>
      </c>
      <c r="L318" s="954" t="s">
        <v>105</v>
      </c>
      <c r="M318" s="954" t="s">
        <v>105</v>
      </c>
      <c r="N318" s="1053">
        <v>0</v>
      </c>
      <c r="O318" s="1053">
        <v>1.2388687674355151E-2</v>
      </c>
      <c r="P318" s="1053">
        <v>1.1434763749210004E-2</v>
      </c>
      <c r="Q318" s="1053">
        <v>2.6550863471961644E-2</v>
      </c>
      <c r="R318" s="1053">
        <v>1.1363016417251176E-2</v>
      </c>
      <c r="S318" s="1053">
        <v>7.0775619324454277E-3</v>
      </c>
      <c r="T318" s="1053">
        <v>5.0000000000000001E-3</v>
      </c>
      <c r="U318" s="1686"/>
      <c r="V318" s="1686"/>
      <c r="W318" s="1686"/>
      <c r="X318" s="1686"/>
      <c r="Y318" s="1686"/>
      <c r="Z318" s="1686"/>
      <c r="AA318" s="1270"/>
      <c r="AB318" s="1271"/>
      <c r="AC318" s="1271"/>
      <c r="AD318" s="1271"/>
      <c r="AE318" s="1271"/>
      <c r="AF318" s="1271"/>
      <c r="AG318" s="1271"/>
      <c r="AH318" s="1271"/>
      <c r="AI318" s="1271"/>
      <c r="AJ318" s="1272"/>
      <c r="AK318" s="1272"/>
      <c r="AL318" s="1272"/>
      <c r="AM318" s="1272"/>
      <c r="AN318" s="1272"/>
      <c r="AO318" s="1272"/>
      <c r="AP318" s="1272"/>
      <c r="AQ318" s="1272"/>
      <c r="AR318" s="1272"/>
      <c r="AS318" s="1272"/>
      <c r="AT318" s="1272"/>
      <c r="AU318" s="1272"/>
      <c r="AV318" s="1272"/>
      <c r="AW318" s="1272"/>
      <c r="AX318" s="1272"/>
      <c r="AY318" s="1272"/>
      <c r="AZ318" s="1272"/>
      <c r="BA318" s="1272"/>
      <c r="BB318" s="1272"/>
      <c r="BC318" s="1272"/>
      <c r="BD318" s="1272"/>
      <c r="BE318" s="1272"/>
      <c r="BF318" s="1272"/>
      <c r="BG318" s="1272"/>
      <c r="BH318" s="1272"/>
      <c r="BI318" s="1272"/>
      <c r="BJ318" s="1272"/>
      <c r="BK318" s="1272"/>
      <c r="BL318" s="954"/>
      <c r="BM318" s="954"/>
      <c r="BN318" s="954"/>
      <c r="BO318" s="954"/>
      <c r="BP318" s="1117"/>
      <c r="BQ318" s="1117"/>
      <c r="BR318" s="1117"/>
      <c r="BS318" s="1117"/>
      <c r="BT318" s="1053">
        <v>9.8485098935807789E-3</v>
      </c>
      <c r="BU318" s="1053">
        <v>6.9130425129704061E-3</v>
      </c>
      <c r="BV318" s="1053">
        <v>1.3713660799340929E-2</v>
      </c>
      <c r="BW318" s="1053">
        <v>1.7023247640014567E-2</v>
      </c>
      <c r="BX318" s="1053">
        <v>6.4978739807264639E-3</v>
      </c>
      <c r="BY318" s="1053">
        <v>6.6895878830574148E-3</v>
      </c>
      <c r="BZ318" s="1053">
        <v>1.2152819672131148E-2</v>
      </c>
      <c r="CA318" s="1053">
        <v>1.8305094685809556E-2</v>
      </c>
      <c r="CB318" s="1053">
        <v>0.04</v>
      </c>
      <c r="CC318" s="1053">
        <v>3.1E-2</v>
      </c>
      <c r="CD318" s="1053">
        <v>0.02</v>
      </c>
      <c r="CE318" s="1053">
        <v>1.8416666666666668E-2</v>
      </c>
      <c r="CF318" s="1053">
        <v>1.0700000000000001E-2</v>
      </c>
      <c r="CG318" s="1053">
        <v>9.1000000000000004E-3</v>
      </c>
      <c r="CH318" s="1053">
        <v>1.2999999999999998E-2</v>
      </c>
      <c r="CI318" s="1053">
        <v>1.2194814074999101E-2</v>
      </c>
      <c r="CJ318" s="1053">
        <v>8.7796113438915694E-3</v>
      </c>
      <c r="CK318" s="1053">
        <v>5.0002960206850149E-3</v>
      </c>
      <c r="CL318" s="1053">
        <v>8.9999899892645296E-3</v>
      </c>
      <c r="CM318" s="1053">
        <v>6.0000011707945604E-3</v>
      </c>
      <c r="CN318" s="1053">
        <v>5.000000000000001E-3</v>
      </c>
      <c r="CO318" s="1053">
        <v>5.0000000000000001E-3</v>
      </c>
      <c r="CP318" s="1053">
        <v>5.0000000000000001E-3</v>
      </c>
      <c r="CQ318" s="1053">
        <v>5.0000000000000001E-3</v>
      </c>
      <c r="CR318" s="1282">
        <v>5.0000000000000001E-3</v>
      </c>
      <c r="CS318" s="1282"/>
      <c r="CT318" s="1282"/>
      <c r="CU318" s="1282"/>
      <c r="CV318" s="1282"/>
      <c r="CW318" s="1282"/>
      <c r="CX318" s="1282"/>
      <c r="CY318" s="1282"/>
      <c r="CZ318" s="1282"/>
      <c r="DA318" s="1282"/>
      <c r="DB318" s="1282"/>
      <c r="DC318" s="1282"/>
      <c r="DD318" s="1282"/>
      <c r="DE318" s="1282"/>
      <c r="DF318" s="1282"/>
      <c r="DG318" s="1282"/>
      <c r="DH318" s="1282"/>
      <c r="DI318" s="1282"/>
      <c r="DJ318" s="1282"/>
      <c r="DK318" s="1282"/>
      <c r="DL318" s="1282"/>
      <c r="DM318" s="1282"/>
      <c r="DN318" s="1282"/>
      <c r="DO318" s="1282"/>
    </row>
    <row r="319" spans="2:119" s="403" customFormat="1">
      <c r="B319" s="1331"/>
      <c r="C319" s="1285"/>
      <c r="D319" s="1269"/>
      <c r="E319" s="1269"/>
      <c r="F319" s="954"/>
      <c r="G319" s="954"/>
      <c r="H319" s="954"/>
      <c r="I319" s="954"/>
      <c r="J319" s="954"/>
      <c r="K319" s="954"/>
      <c r="L319" s="954"/>
      <c r="M319" s="954"/>
      <c r="N319" s="1117"/>
      <c r="O319" s="1117"/>
      <c r="P319" s="1117"/>
      <c r="Q319" s="1117"/>
      <c r="R319" s="1117"/>
      <c r="S319" s="1117"/>
      <c r="T319" s="1117"/>
      <c r="U319" s="1686"/>
      <c r="V319" s="1686"/>
      <c r="W319" s="1686"/>
      <c r="X319" s="1686"/>
      <c r="Y319" s="1686"/>
      <c r="Z319" s="1686"/>
      <c r="AA319" s="1270"/>
      <c r="AB319" s="1271"/>
      <c r="AC319" s="1271"/>
      <c r="AD319" s="1271"/>
      <c r="AE319" s="1271"/>
      <c r="AF319" s="1271"/>
      <c r="AG319" s="1271"/>
      <c r="AH319" s="1271"/>
      <c r="AI319" s="1271"/>
      <c r="AJ319" s="1272"/>
      <c r="AK319" s="1272"/>
      <c r="AL319" s="1272"/>
      <c r="AM319" s="1272"/>
      <c r="AN319" s="1272"/>
      <c r="AO319" s="1272"/>
      <c r="AP319" s="1272"/>
      <c r="AQ319" s="1272"/>
      <c r="AR319" s="1272"/>
      <c r="AS319" s="1272"/>
      <c r="AT319" s="1272"/>
      <c r="AU319" s="1272"/>
      <c r="AV319" s="1272"/>
      <c r="AW319" s="1272"/>
      <c r="AX319" s="1272"/>
      <c r="AY319" s="1272"/>
      <c r="AZ319" s="1272"/>
      <c r="BA319" s="1272"/>
      <c r="BB319" s="1272"/>
      <c r="BC319" s="1272"/>
      <c r="BD319" s="1272"/>
      <c r="BE319" s="1272"/>
      <c r="BF319" s="1272"/>
      <c r="BG319" s="1272"/>
      <c r="BH319" s="1272"/>
      <c r="BI319" s="1272"/>
      <c r="BJ319" s="1272"/>
      <c r="BK319" s="1272"/>
      <c r="BL319" s="954"/>
      <c r="BM319" s="954"/>
      <c r="BN319" s="954"/>
      <c r="BO319" s="954"/>
      <c r="BP319" s="1117"/>
      <c r="BQ319" s="1117"/>
      <c r="BR319" s="1117"/>
      <c r="BS319" s="1117"/>
      <c r="BT319" s="1053"/>
      <c r="BU319" s="1053"/>
      <c r="BV319" s="1053"/>
      <c r="BW319" s="1053"/>
      <c r="BX319" s="1053"/>
      <c r="BY319" s="1053"/>
      <c r="BZ319" s="1053"/>
      <c r="CA319" s="1053"/>
      <c r="CB319" s="1053"/>
      <c r="CC319" s="1053"/>
      <c r="CD319" s="1117"/>
      <c r="CE319" s="1117"/>
      <c r="CF319" s="1117"/>
      <c r="CG319" s="1117"/>
      <c r="CH319" s="1117"/>
      <c r="CI319" s="1117"/>
      <c r="CJ319" s="1282"/>
      <c r="CK319" s="1282"/>
      <c r="CL319" s="1282"/>
      <c r="CM319" s="1282"/>
      <c r="CN319" s="1282"/>
      <c r="CO319" s="1282"/>
      <c r="CP319" s="1282"/>
      <c r="CQ319" s="1282"/>
      <c r="CR319" s="1282"/>
      <c r="CS319" s="1282"/>
      <c r="CT319" s="1282"/>
      <c r="CU319" s="1282"/>
      <c r="CV319" s="1282"/>
      <c r="CW319" s="1282"/>
      <c r="CX319" s="1282"/>
      <c r="CY319" s="1282"/>
      <c r="CZ319" s="1282"/>
      <c r="DA319" s="1282"/>
      <c r="DB319" s="1282"/>
      <c r="DC319" s="1282"/>
      <c r="DD319" s="1282"/>
      <c r="DE319" s="1282"/>
      <c r="DF319" s="1282"/>
      <c r="DG319" s="1282"/>
      <c r="DH319" s="1282"/>
      <c r="DI319" s="1282"/>
      <c r="DJ319" s="1282"/>
      <c r="DK319" s="1282"/>
      <c r="DL319" s="1282"/>
      <c r="DM319" s="1282"/>
      <c r="DN319" s="1282"/>
      <c r="DO319" s="1282"/>
    </row>
    <row r="320" spans="2:119" s="970" customFormat="1">
      <c r="B320" s="1332"/>
      <c r="C320" s="1286" t="s">
        <v>541</v>
      </c>
      <c r="D320" s="1242"/>
      <c r="E320" s="1242"/>
      <c r="F320" s="954" t="s">
        <v>105</v>
      </c>
      <c r="G320" s="954" t="s">
        <v>105</v>
      </c>
      <c r="H320" s="954" t="s">
        <v>105</v>
      </c>
      <c r="I320" s="954" t="s">
        <v>105</v>
      </c>
      <c r="J320" s="954" t="s">
        <v>105</v>
      </c>
      <c r="K320" s="954" t="s">
        <v>105</v>
      </c>
      <c r="L320" s="954" t="s">
        <v>105</v>
      </c>
      <c r="M320" s="954" t="s">
        <v>105</v>
      </c>
      <c r="N320" s="1218">
        <v>0</v>
      </c>
      <c r="O320" s="1218">
        <v>0</v>
      </c>
      <c r="P320" s="1218">
        <v>16.183264999999999</v>
      </c>
      <c r="Q320" s="1218">
        <v>50.79007</v>
      </c>
      <c r="R320" s="1218">
        <v>118.28768155210162</v>
      </c>
      <c r="S320" s="1218">
        <v>216.43017926486692</v>
      </c>
      <c r="T320" s="1218">
        <v>790.30284022399997</v>
      </c>
      <c r="U320" s="1676"/>
      <c r="V320" s="1676"/>
      <c r="W320" s="1676"/>
      <c r="X320" s="1676"/>
      <c r="Y320" s="1676"/>
      <c r="Z320" s="1676"/>
      <c r="AA320" s="1298"/>
      <c r="AB320" s="1299"/>
      <c r="AC320" s="1299"/>
      <c r="AD320" s="1299"/>
      <c r="AE320" s="1299"/>
      <c r="AF320" s="1299"/>
      <c r="AG320" s="1299"/>
      <c r="AH320" s="1299"/>
      <c r="AI320" s="1299"/>
      <c r="AJ320" s="1308"/>
      <c r="AK320" s="1308"/>
      <c r="AL320" s="1308"/>
      <c r="AM320" s="1308"/>
      <c r="AN320" s="1308"/>
      <c r="AO320" s="1308"/>
      <c r="AP320" s="1308"/>
      <c r="AQ320" s="1308"/>
      <c r="AR320" s="1308"/>
      <c r="AS320" s="1308"/>
      <c r="AT320" s="1308"/>
      <c r="AU320" s="1308"/>
      <c r="AV320" s="1308"/>
      <c r="AW320" s="1308"/>
      <c r="AX320" s="1308"/>
      <c r="AY320" s="1308"/>
      <c r="AZ320" s="1308"/>
      <c r="BA320" s="1308"/>
      <c r="BB320" s="1308"/>
      <c r="BC320" s="1308"/>
      <c r="BD320" s="1308"/>
      <c r="BE320" s="1308"/>
      <c r="BF320" s="1308"/>
      <c r="BG320" s="1308"/>
      <c r="BH320" s="1308"/>
      <c r="BI320" s="1308"/>
      <c r="BJ320" s="1308"/>
      <c r="BK320" s="1308"/>
      <c r="BL320" s="1313"/>
      <c r="BM320" s="1313"/>
      <c r="BN320" s="1313"/>
      <c r="BO320" s="1313"/>
      <c r="BP320" s="1300"/>
      <c r="BQ320" s="1300"/>
      <c r="BR320" s="1300"/>
      <c r="BS320" s="1300"/>
      <c r="BT320" s="1300">
        <v>0</v>
      </c>
      <c r="BU320" s="1300">
        <v>0</v>
      </c>
      <c r="BV320" s="1300">
        <v>0</v>
      </c>
      <c r="BW320" s="1300">
        <v>0</v>
      </c>
      <c r="BX320" s="1300">
        <v>0</v>
      </c>
      <c r="BY320" s="1300">
        <v>2.7186749999999997</v>
      </c>
      <c r="BZ320" s="1300">
        <v>5.5731225000000002</v>
      </c>
      <c r="CA320" s="1300">
        <v>7.8914674999999992</v>
      </c>
      <c r="CB320" s="1300">
        <v>13.150259999999999</v>
      </c>
      <c r="CC320" s="1300">
        <v>13.9</v>
      </c>
      <c r="CD320" s="1300">
        <v>10.899239999999999</v>
      </c>
      <c r="CE320" s="1300">
        <v>12.84057</v>
      </c>
      <c r="CF320" s="1300">
        <v>20.845879999999998</v>
      </c>
      <c r="CG320" s="1300">
        <v>27.2621</v>
      </c>
      <c r="CH320" s="1300">
        <v>34.372766999999996</v>
      </c>
      <c r="CI320" s="1300">
        <v>35.806934552101616</v>
      </c>
      <c r="CJ320" s="1300">
        <v>36.298439264866929</v>
      </c>
      <c r="CK320" s="1300">
        <v>30.742915000000004</v>
      </c>
      <c r="CL320" s="1300">
        <v>59.132153000000002</v>
      </c>
      <c r="CM320" s="1300">
        <v>90.256672000000009</v>
      </c>
      <c r="CN320" s="1300">
        <v>124.30280800000001</v>
      </c>
      <c r="CO320" s="1300">
        <v>154.04291499999999</v>
      </c>
      <c r="CP320" s="1300">
        <v>214.83215300000001</v>
      </c>
      <c r="CQ320" s="1300">
        <v>297.124964224</v>
      </c>
      <c r="CR320" s="1300">
        <v>378.50205036000006</v>
      </c>
      <c r="CS320" s="1218"/>
      <c r="CT320" s="1218"/>
      <c r="CU320" s="1218"/>
      <c r="CV320" s="1218"/>
      <c r="CW320" s="1218"/>
      <c r="CX320" s="1218"/>
      <c r="CY320" s="1218"/>
      <c r="CZ320" s="1218"/>
      <c r="DA320" s="1218"/>
      <c r="DB320" s="1218"/>
      <c r="DC320" s="1218"/>
      <c r="DD320" s="1218"/>
      <c r="DE320" s="1218"/>
      <c r="DF320" s="1218"/>
      <c r="DG320" s="1218"/>
      <c r="DH320" s="1218"/>
      <c r="DI320" s="1218"/>
      <c r="DJ320" s="1218"/>
      <c r="DK320" s="1218"/>
      <c r="DL320" s="1218"/>
      <c r="DM320" s="1218"/>
      <c r="DN320" s="1218"/>
      <c r="DO320" s="1218"/>
    </row>
    <row r="321" spans="2:119" s="403" customFormat="1">
      <c r="B321" s="1331"/>
      <c r="C321" s="1285" t="s">
        <v>502</v>
      </c>
      <c r="D321" s="1269"/>
      <c r="E321" s="1269"/>
      <c r="F321" s="954" t="s">
        <v>105</v>
      </c>
      <c r="G321" s="954" t="s">
        <v>105</v>
      </c>
      <c r="H321" s="954" t="s">
        <v>105</v>
      </c>
      <c r="I321" s="954" t="s">
        <v>105</v>
      </c>
      <c r="J321" s="954" t="s">
        <v>105</v>
      </c>
      <c r="K321" s="954" t="s">
        <v>105</v>
      </c>
      <c r="L321" s="954" t="s">
        <v>105</v>
      </c>
      <c r="M321" s="954" t="s">
        <v>105</v>
      </c>
      <c r="N321" s="1053" t="s">
        <v>276</v>
      </c>
      <c r="O321" s="1053" t="s">
        <v>276</v>
      </c>
      <c r="P321" s="1053" t="s">
        <v>276</v>
      </c>
      <c r="Q321" s="1053" t="s">
        <v>276</v>
      </c>
      <c r="R321" s="1053" t="s">
        <v>276</v>
      </c>
      <c r="S321" s="1053" t="s">
        <v>276</v>
      </c>
      <c r="T321" s="1053" t="s">
        <v>276</v>
      </c>
      <c r="U321" s="1686"/>
      <c r="V321" s="1686"/>
      <c r="W321" s="1686"/>
      <c r="X321" s="1686"/>
      <c r="Y321" s="1686"/>
      <c r="Z321" s="1686"/>
      <c r="AA321" s="1270"/>
      <c r="AB321" s="1271"/>
      <c r="AC321" s="1271"/>
      <c r="AD321" s="1271"/>
      <c r="AE321" s="1271"/>
      <c r="AF321" s="1271"/>
      <c r="AG321" s="1271"/>
      <c r="AH321" s="1271"/>
      <c r="AI321" s="1271"/>
      <c r="AJ321" s="1272"/>
      <c r="AK321" s="1272"/>
      <c r="AL321" s="1272"/>
      <c r="AM321" s="1272"/>
      <c r="AN321" s="1272"/>
      <c r="AO321" s="1272"/>
      <c r="AP321" s="1272"/>
      <c r="AQ321" s="1272"/>
      <c r="AR321" s="1272"/>
      <c r="AS321" s="1272"/>
      <c r="AT321" s="1272"/>
      <c r="AU321" s="1272"/>
      <c r="AV321" s="1272"/>
      <c r="AW321" s="1272"/>
      <c r="AX321" s="1272"/>
      <c r="AY321" s="1272"/>
      <c r="AZ321" s="1272"/>
      <c r="BA321" s="1272"/>
      <c r="BB321" s="1272"/>
      <c r="BC321" s="1272"/>
      <c r="BD321" s="1272"/>
      <c r="BE321" s="1272"/>
      <c r="BF321" s="1272"/>
      <c r="BG321" s="1272"/>
      <c r="BH321" s="1272"/>
      <c r="BI321" s="1272"/>
      <c r="BJ321" s="1272"/>
      <c r="BK321" s="1272"/>
      <c r="BL321" s="954"/>
      <c r="BM321" s="954"/>
      <c r="BN321" s="954"/>
      <c r="BO321" s="954"/>
      <c r="BP321" s="1117"/>
      <c r="BQ321" s="1117"/>
      <c r="BR321" s="1117"/>
      <c r="BS321" s="1117"/>
      <c r="BT321" s="1053" t="s">
        <v>276</v>
      </c>
      <c r="BU321" s="1053" t="s">
        <v>276</v>
      </c>
      <c r="BV321" s="1053" t="s">
        <v>276</v>
      </c>
      <c r="BW321" s="1053" t="s">
        <v>276</v>
      </c>
      <c r="BX321" s="1053" t="s">
        <v>276</v>
      </c>
      <c r="BY321" s="1053" t="s">
        <v>276</v>
      </c>
      <c r="BZ321" s="1053" t="s">
        <v>276</v>
      </c>
      <c r="CA321" s="1053" t="s">
        <v>276</v>
      </c>
      <c r="CB321" s="1053" t="s">
        <v>276</v>
      </c>
      <c r="CC321" s="1053" t="s">
        <v>276</v>
      </c>
      <c r="CD321" s="1053" t="s">
        <v>276</v>
      </c>
      <c r="CE321" s="1053" t="s">
        <v>276</v>
      </c>
      <c r="CF321" s="1053" t="s">
        <v>276</v>
      </c>
      <c r="CG321" s="1053" t="s">
        <v>276</v>
      </c>
      <c r="CH321" s="1053" t="s">
        <v>276</v>
      </c>
      <c r="CI321" s="1053" t="s">
        <v>276</v>
      </c>
      <c r="CJ321" s="1053" t="s">
        <v>276</v>
      </c>
      <c r="CK321" s="1053" t="s">
        <v>276</v>
      </c>
      <c r="CL321" s="1053" t="s">
        <v>276</v>
      </c>
      <c r="CM321" s="1053" t="s">
        <v>276</v>
      </c>
      <c r="CN321" s="1053" t="s">
        <v>276</v>
      </c>
      <c r="CO321" s="1053" t="s">
        <v>276</v>
      </c>
      <c r="CP321" s="1053" t="s">
        <v>276</v>
      </c>
      <c r="CQ321" s="1053" t="s">
        <v>276</v>
      </c>
      <c r="CR321" s="1282" t="s">
        <v>276</v>
      </c>
      <c r="CS321" s="1282"/>
      <c r="CT321" s="1282"/>
      <c r="CU321" s="1282"/>
      <c r="CV321" s="1282"/>
      <c r="CW321" s="1282"/>
      <c r="CX321" s="1282"/>
      <c r="CY321" s="1282"/>
      <c r="CZ321" s="1282"/>
      <c r="DA321" s="1282"/>
      <c r="DB321" s="1282"/>
      <c r="DC321" s="1282"/>
      <c r="DD321" s="1282"/>
      <c r="DE321" s="1282"/>
      <c r="DF321" s="1282"/>
      <c r="DG321" s="1282"/>
      <c r="DH321" s="1282"/>
      <c r="DI321" s="1282"/>
      <c r="DJ321" s="1282"/>
      <c r="DK321" s="1282"/>
      <c r="DL321" s="1282"/>
      <c r="DM321" s="1282"/>
      <c r="DN321" s="1282"/>
      <c r="DO321" s="1282"/>
    </row>
    <row r="322" spans="2:119" s="403" customFormat="1">
      <c r="B322" s="1331"/>
      <c r="C322" s="1285" t="s">
        <v>503</v>
      </c>
      <c r="D322" s="1269"/>
      <c r="E322" s="1269"/>
      <c r="F322" s="954" t="s">
        <v>105</v>
      </c>
      <c r="G322" s="954" t="s">
        <v>105</v>
      </c>
      <c r="H322" s="954" t="s">
        <v>105</v>
      </c>
      <c r="I322" s="954" t="s">
        <v>105</v>
      </c>
      <c r="J322" s="954" t="s">
        <v>105</v>
      </c>
      <c r="K322" s="954" t="s">
        <v>105</v>
      </c>
      <c r="L322" s="954" t="s">
        <v>105</v>
      </c>
      <c r="M322" s="954" t="s">
        <v>105</v>
      </c>
      <c r="N322" s="1053">
        <v>0</v>
      </c>
      <c r="O322" s="1053">
        <v>0</v>
      </c>
      <c r="P322" s="1053">
        <v>1.3300085718113148E-2</v>
      </c>
      <c r="Q322" s="1053">
        <v>3.5279383295835874E-2</v>
      </c>
      <c r="R322" s="1053">
        <v>5.1511980309357344E-2</v>
      </c>
      <c r="S322" s="1053">
        <v>5.4469577105561946E-2</v>
      </c>
      <c r="T322" s="1053">
        <v>0.11179192492950966</v>
      </c>
      <c r="U322" s="1686"/>
      <c r="V322" s="1686"/>
      <c r="W322" s="1686"/>
      <c r="X322" s="1686"/>
      <c r="Y322" s="1686"/>
      <c r="Z322" s="1686"/>
      <c r="AA322" s="1270"/>
      <c r="AB322" s="1271"/>
      <c r="AC322" s="1271"/>
      <c r="AD322" s="1271"/>
      <c r="AE322" s="1271"/>
      <c r="AF322" s="1271"/>
      <c r="AG322" s="1271"/>
      <c r="AH322" s="1271"/>
      <c r="AI322" s="1271"/>
      <c r="AJ322" s="1272"/>
      <c r="AK322" s="1272"/>
      <c r="AL322" s="1272"/>
      <c r="AM322" s="1272"/>
      <c r="AN322" s="1272"/>
      <c r="AO322" s="1272"/>
      <c r="AP322" s="1272"/>
      <c r="AQ322" s="1272"/>
      <c r="AR322" s="1272"/>
      <c r="AS322" s="1272"/>
      <c r="AT322" s="1272"/>
      <c r="AU322" s="1272"/>
      <c r="AV322" s="1272"/>
      <c r="AW322" s="1272"/>
      <c r="AX322" s="1272"/>
      <c r="AY322" s="1272"/>
      <c r="AZ322" s="1272"/>
      <c r="BA322" s="1272"/>
      <c r="BB322" s="1272"/>
      <c r="BC322" s="1272"/>
      <c r="BD322" s="1272"/>
      <c r="BE322" s="1272"/>
      <c r="BF322" s="1272"/>
      <c r="BG322" s="1272"/>
      <c r="BH322" s="1272"/>
      <c r="BI322" s="1272"/>
      <c r="BJ322" s="1272"/>
      <c r="BK322" s="1272"/>
      <c r="BL322" s="954"/>
      <c r="BM322" s="954"/>
      <c r="BN322" s="954"/>
      <c r="BO322" s="954"/>
      <c r="BP322" s="1117"/>
      <c r="BQ322" s="1117"/>
      <c r="BR322" s="1117"/>
      <c r="BS322" s="1117"/>
      <c r="BT322" s="1053">
        <v>0</v>
      </c>
      <c r="BU322" s="1053">
        <v>0</v>
      </c>
      <c r="BV322" s="1053">
        <v>0</v>
      </c>
      <c r="BW322" s="1053">
        <v>0</v>
      </c>
      <c r="BX322" s="1053">
        <v>0</v>
      </c>
      <c r="BY322" s="1053">
        <v>9.5761711870376888E-3</v>
      </c>
      <c r="BZ322" s="1053">
        <v>1.8272532786885246E-2</v>
      </c>
      <c r="CA322" s="1053">
        <v>2.2038342097693522E-2</v>
      </c>
      <c r="CB322" s="1053">
        <v>4.0969605204127409E-2</v>
      </c>
      <c r="CC322" s="1053">
        <v>4.144589521642808E-2</v>
      </c>
      <c r="CD322" s="1053">
        <v>3.0677801514857252E-2</v>
      </c>
      <c r="CE322" s="1053">
        <v>0.03</v>
      </c>
      <c r="CF322" s="1053">
        <v>4.3999999999999997E-2</v>
      </c>
      <c r="CG322" s="1053">
        <v>0.05</v>
      </c>
      <c r="CH322" s="1053">
        <v>5.6999999999999988E-2</v>
      </c>
      <c r="CI322" s="1053">
        <v>5.3104663484120795E-2</v>
      </c>
      <c r="CJ322" s="1053">
        <v>5.5664683709584904E-2</v>
      </c>
      <c r="CK322" s="1053">
        <v>3.5002072144795109E-2</v>
      </c>
      <c r="CL322" s="1053">
        <v>5.2999941047891116E-2</v>
      </c>
      <c r="CM322" s="1053">
        <v>6.8000013269005011E-2</v>
      </c>
      <c r="CN322" s="1053">
        <v>9.0176371712681239E-2</v>
      </c>
      <c r="CO322" s="1053">
        <v>9.0467135516076935E-2</v>
      </c>
      <c r="CP322" s="1053">
        <v>0.11565959874064041</v>
      </c>
      <c r="CQ322" s="1053">
        <v>0.13944514049125994</v>
      </c>
      <c r="CR322" s="1282">
        <v>0.16837279820284701</v>
      </c>
      <c r="CS322" s="1282"/>
      <c r="CT322" s="1282"/>
      <c r="CU322" s="1282"/>
      <c r="CV322" s="1282"/>
      <c r="CW322" s="1282"/>
      <c r="CX322" s="1282"/>
      <c r="CY322" s="1282"/>
      <c r="CZ322" s="1282"/>
      <c r="DA322" s="1282"/>
      <c r="DB322" s="1282"/>
      <c r="DC322" s="1282"/>
      <c r="DD322" s="1282"/>
      <c r="DE322" s="1282"/>
      <c r="DF322" s="1282"/>
      <c r="DG322" s="1282"/>
      <c r="DH322" s="1282"/>
      <c r="DI322" s="1282"/>
      <c r="DJ322" s="1282"/>
      <c r="DK322" s="1282"/>
      <c r="DL322" s="1282"/>
      <c r="DM322" s="1282"/>
      <c r="DN322" s="1282"/>
      <c r="DO322" s="1282"/>
    </row>
    <row r="323" spans="2:119" s="403" customFormat="1">
      <c r="B323" s="1331"/>
      <c r="C323" s="1281"/>
      <c r="D323" s="1269"/>
      <c r="E323" s="1269"/>
      <c r="F323" s="954"/>
      <c r="G323" s="954"/>
      <c r="H323" s="954"/>
      <c r="I323" s="954"/>
      <c r="J323" s="954"/>
      <c r="K323" s="954"/>
      <c r="L323" s="954"/>
      <c r="M323" s="954"/>
      <c r="N323" s="1117"/>
      <c r="O323" s="1117"/>
      <c r="P323" s="1117"/>
      <c r="Q323" s="1117"/>
      <c r="R323" s="1117"/>
      <c r="S323" s="1117"/>
      <c r="T323" s="1117"/>
      <c r="U323" s="1686"/>
      <c r="V323" s="1686"/>
      <c r="W323" s="1686"/>
      <c r="X323" s="1686"/>
      <c r="Y323" s="1686"/>
      <c r="Z323" s="1686"/>
      <c r="AA323" s="1270"/>
      <c r="AB323" s="1271"/>
      <c r="AC323" s="1271"/>
      <c r="AD323" s="1271"/>
      <c r="AE323" s="1271"/>
      <c r="AF323" s="1271"/>
      <c r="AG323" s="1271"/>
      <c r="AH323" s="1271"/>
      <c r="AI323" s="1271"/>
      <c r="AJ323" s="1272"/>
      <c r="AK323" s="1272"/>
      <c r="AL323" s="1272"/>
      <c r="AM323" s="1272"/>
      <c r="AN323" s="1272"/>
      <c r="AO323" s="1272"/>
      <c r="AP323" s="1272"/>
      <c r="AQ323" s="1272"/>
      <c r="AR323" s="1272"/>
      <c r="AS323" s="1272"/>
      <c r="AT323" s="1272"/>
      <c r="AU323" s="1272"/>
      <c r="AV323" s="1272"/>
      <c r="AW323" s="1272"/>
      <c r="AX323" s="1272"/>
      <c r="AY323" s="1272"/>
      <c r="AZ323" s="1272"/>
      <c r="BA323" s="1272"/>
      <c r="BB323" s="1272"/>
      <c r="BC323" s="1272"/>
      <c r="BD323" s="1272"/>
      <c r="BE323" s="1272"/>
      <c r="BF323" s="1272"/>
      <c r="BG323" s="1272"/>
      <c r="BH323" s="1272"/>
      <c r="BI323" s="1272"/>
      <c r="BJ323" s="1272"/>
      <c r="BK323" s="1272"/>
      <c r="BL323" s="954"/>
      <c r="BM323" s="954"/>
      <c r="BN323" s="954"/>
      <c r="BO323" s="954"/>
      <c r="BP323" s="1117"/>
      <c r="BQ323" s="1117"/>
      <c r="BR323" s="1117"/>
      <c r="BS323" s="1117"/>
      <c r="BT323" s="1117"/>
      <c r="BU323" s="1117"/>
      <c r="BV323" s="1117"/>
      <c r="BW323" s="1117"/>
      <c r="BX323" s="1117"/>
      <c r="BY323" s="1053"/>
      <c r="BZ323" s="1053"/>
      <c r="CA323" s="1053"/>
      <c r="CB323" s="1053"/>
      <c r="CC323" s="1053"/>
      <c r="CD323" s="1117"/>
      <c r="CE323" s="1117"/>
      <c r="CF323" s="1117"/>
      <c r="CG323" s="1117"/>
      <c r="CH323" s="1117"/>
      <c r="CI323" s="1117"/>
      <c r="CJ323" s="1282"/>
      <c r="CK323" s="1282"/>
      <c r="CL323" s="1282"/>
      <c r="CM323" s="1282"/>
      <c r="CN323" s="1282"/>
      <c r="CO323" s="1282"/>
      <c r="CP323" s="1282"/>
      <c r="CQ323" s="1282"/>
      <c r="CR323" s="1282"/>
      <c r="CS323" s="1282"/>
      <c r="CT323" s="1282"/>
      <c r="CU323" s="1282"/>
      <c r="CV323" s="1282"/>
      <c r="CW323" s="1282"/>
      <c r="CX323" s="1282"/>
      <c r="CY323" s="1282"/>
      <c r="CZ323" s="1282"/>
      <c r="DA323" s="1282"/>
      <c r="DB323" s="1282"/>
      <c r="DC323" s="1282"/>
      <c r="DD323" s="1282"/>
      <c r="DE323" s="1282"/>
      <c r="DF323" s="1282"/>
      <c r="DG323" s="1282"/>
      <c r="DH323" s="1282"/>
      <c r="DI323" s="1282"/>
      <c r="DJ323" s="1282"/>
      <c r="DK323" s="1282"/>
      <c r="DL323" s="1282"/>
      <c r="DM323" s="1282"/>
      <c r="DN323" s="1282"/>
      <c r="DO323" s="1282"/>
    </row>
    <row r="324" spans="2:119" s="970" customFormat="1">
      <c r="B324" s="1332"/>
      <c r="C324" s="1286" t="s">
        <v>542</v>
      </c>
      <c r="D324" s="1242"/>
      <c r="E324" s="1242"/>
      <c r="F324" s="1218"/>
      <c r="G324" s="1218"/>
      <c r="H324" s="1218"/>
      <c r="I324" s="1218"/>
      <c r="J324" s="1218"/>
      <c r="K324" s="1218"/>
      <c r="L324" s="1218"/>
      <c r="M324" s="1218"/>
      <c r="N324" s="1218"/>
      <c r="O324" s="1218">
        <v>3.2789390000000003</v>
      </c>
      <c r="P324" s="1218">
        <v>15.061176600000005</v>
      </c>
      <c r="Q324" s="1218">
        <v>36.797375750000015</v>
      </c>
      <c r="R324" s="1218">
        <v>52.95528172628233</v>
      </c>
      <c r="S324" s="1218">
        <v>105.96459551679516</v>
      </c>
      <c r="T324" s="1218">
        <v>37.314069775999926</v>
      </c>
      <c r="U324" s="1676"/>
      <c r="V324" s="1676"/>
      <c r="W324" s="1676"/>
      <c r="X324" s="1676"/>
      <c r="Y324" s="1676"/>
      <c r="Z324" s="1676"/>
      <c r="AA324" s="1298"/>
      <c r="AB324" s="1299"/>
      <c r="AC324" s="1299"/>
      <c r="AD324" s="1299"/>
      <c r="AE324" s="1299"/>
      <c r="AF324" s="1299"/>
      <c r="AG324" s="1299"/>
      <c r="AH324" s="1299"/>
      <c r="AI324" s="1299"/>
      <c r="AJ324" s="1308"/>
      <c r="AK324" s="1308"/>
      <c r="AL324" s="1308"/>
      <c r="AM324" s="1308"/>
      <c r="AN324" s="1308"/>
      <c r="AO324" s="1308"/>
      <c r="AP324" s="1308"/>
      <c r="AQ324" s="1308"/>
      <c r="AR324" s="1308"/>
      <c r="AS324" s="1308"/>
      <c r="AT324" s="1308"/>
      <c r="AU324" s="1308"/>
      <c r="AV324" s="1308"/>
      <c r="AW324" s="1308"/>
      <c r="AX324" s="1308"/>
      <c r="AY324" s="1308"/>
      <c r="AZ324" s="1308"/>
      <c r="BA324" s="1308"/>
      <c r="BB324" s="1308"/>
      <c r="BC324" s="1308"/>
      <c r="BD324" s="1308"/>
      <c r="BE324" s="1308"/>
      <c r="BF324" s="1308"/>
      <c r="BG324" s="1308"/>
      <c r="BH324" s="1308"/>
      <c r="BI324" s="1308"/>
      <c r="BJ324" s="1308"/>
      <c r="BK324" s="1308"/>
      <c r="BL324" s="1313"/>
      <c r="BM324" s="1313"/>
      <c r="BN324" s="1313"/>
      <c r="BO324" s="1313"/>
      <c r="BP324" s="1313"/>
      <c r="BQ324" s="1313"/>
      <c r="BR324" s="1313"/>
      <c r="BS324" s="1313"/>
      <c r="BT324" s="1300">
        <v>0.78815000000000002</v>
      </c>
      <c r="BU324" s="1300">
        <v>0.79857600000000006</v>
      </c>
      <c r="BV324" s="1300">
        <v>0.9233880000000001</v>
      </c>
      <c r="BW324" s="1300">
        <v>0.76882499999999998</v>
      </c>
      <c r="BX324" s="1300">
        <v>0.56864559999999575</v>
      </c>
      <c r="BY324" s="1300">
        <v>0.34555100000000039</v>
      </c>
      <c r="BZ324" s="1300">
        <v>7.2829475000000077</v>
      </c>
      <c r="CA324" s="1300">
        <v>6.8640325000000004</v>
      </c>
      <c r="CB324" s="1300">
        <v>10.217344000000018</v>
      </c>
      <c r="CC324" s="1300">
        <v>7.6023949999999854</v>
      </c>
      <c r="CD324" s="1300">
        <v>8.2669700000000077</v>
      </c>
      <c r="CE324" s="1300">
        <v>10.710666750000001</v>
      </c>
      <c r="CF324" s="1300">
        <v>9.9865010000000005</v>
      </c>
      <c r="CG324" s="1300">
        <v>10.876197799999996</v>
      </c>
      <c r="CH324" s="1300">
        <v>14.602870000000003</v>
      </c>
      <c r="CI324" s="1300">
        <v>17.48971292628233</v>
      </c>
      <c r="CJ324" s="1300">
        <v>13.045361516795268</v>
      </c>
      <c r="CK324" s="1300">
        <v>16.500288999999974</v>
      </c>
      <c r="CL324" s="1300">
        <v>30.828576999999939</v>
      </c>
      <c r="CM324" s="1300">
        <v>45.590367999999984</v>
      </c>
      <c r="CN324" s="1300">
        <v>20.941997999999998</v>
      </c>
      <c r="CO324" s="1300">
        <v>7.9135850000000119</v>
      </c>
      <c r="CP324" s="1300">
        <v>5.6135029999999233</v>
      </c>
      <c r="CQ324" s="1300">
        <v>2.8449837759999923</v>
      </c>
      <c r="CR324" s="1300">
        <v>93.441949639999905</v>
      </c>
      <c r="CS324" s="1218"/>
      <c r="CT324" s="1218"/>
      <c r="CU324" s="1218"/>
      <c r="CV324" s="1218"/>
      <c r="CW324" s="1218"/>
      <c r="CX324" s="1218"/>
      <c r="CY324" s="1218"/>
      <c r="CZ324" s="1218"/>
      <c r="DA324" s="1218"/>
      <c r="DB324" s="1218"/>
      <c r="DC324" s="1218"/>
      <c r="DD324" s="1218"/>
      <c r="DE324" s="1218"/>
      <c r="DF324" s="1218"/>
      <c r="DG324" s="1218"/>
      <c r="DH324" s="1218"/>
      <c r="DI324" s="1218"/>
      <c r="DJ324" s="1218"/>
      <c r="DK324" s="1218"/>
      <c r="DL324" s="1218"/>
      <c r="DM324" s="1218"/>
      <c r="DN324" s="1218"/>
      <c r="DO324" s="1218"/>
    </row>
    <row r="325" spans="2:119" s="403" customFormat="1">
      <c r="B325" s="1331"/>
      <c r="C325" s="1285" t="s">
        <v>502</v>
      </c>
      <c r="D325" s="1269"/>
      <c r="E325" s="1269"/>
      <c r="F325" s="954" t="s">
        <v>105</v>
      </c>
      <c r="G325" s="954" t="s">
        <v>105</v>
      </c>
      <c r="H325" s="954" t="s">
        <v>105</v>
      </c>
      <c r="I325" s="954" t="s">
        <v>105</v>
      </c>
      <c r="J325" s="954" t="s">
        <v>105</v>
      </c>
      <c r="K325" s="954" t="s">
        <v>105</v>
      </c>
      <c r="L325" s="954" t="s">
        <v>105</v>
      </c>
      <c r="M325" s="954" t="s">
        <v>105</v>
      </c>
      <c r="N325" s="1053" t="s">
        <v>276</v>
      </c>
      <c r="O325" s="1053" t="s">
        <v>276</v>
      </c>
      <c r="P325" s="1053" t="s">
        <v>276</v>
      </c>
      <c r="Q325" s="1053" t="s">
        <v>276</v>
      </c>
      <c r="R325" s="1053" t="s">
        <v>276</v>
      </c>
      <c r="S325" s="1053" t="s">
        <v>276</v>
      </c>
      <c r="T325" s="1053" t="s">
        <v>276</v>
      </c>
      <c r="U325" s="1686"/>
      <c r="V325" s="1686"/>
      <c r="W325" s="1686"/>
      <c r="X325" s="1686"/>
      <c r="Y325" s="1686"/>
      <c r="Z325" s="1686"/>
      <c r="AA325" s="1270"/>
      <c r="AB325" s="1271"/>
      <c r="AC325" s="1271"/>
      <c r="AD325" s="1271"/>
      <c r="AE325" s="1271"/>
      <c r="AF325" s="1271"/>
      <c r="AG325" s="1271"/>
      <c r="AH325" s="1271"/>
      <c r="AI325" s="1271"/>
      <c r="AJ325" s="1272"/>
      <c r="AK325" s="1272"/>
      <c r="AL325" s="1272"/>
      <c r="AM325" s="1272"/>
      <c r="AN325" s="1272"/>
      <c r="AO325" s="1272"/>
      <c r="AP325" s="1272"/>
      <c r="AQ325" s="1272"/>
      <c r="AR325" s="1272"/>
      <c r="AS325" s="1272"/>
      <c r="AT325" s="1272"/>
      <c r="AU325" s="1272"/>
      <c r="AV325" s="1272"/>
      <c r="AW325" s="1272"/>
      <c r="AX325" s="1272"/>
      <c r="AY325" s="1272"/>
      <c r="AZ325" s="1272"/>
      <c r="BA325" s="1272"/>
      <c r="BB325" s="1272"/>
      <c r="BC325" s="1272"/>
      <c r="BD325" s="1272"/>
      <c r="BE325" s="1272"/>
      <c r="BF325" s="1272"/>
      <c r="BG325" s="1272"/>
      <c r="BH325" s="1272"/>
      <c r="BI325" s="1272"/>
      <c r="BJ325" s="1272"/>
      <c r="BK325" s="1272"/>
      <c r="BL325" s="954"/>
      <c r="BM325" s="954"/>
      <c r="BN325" s="954"/>
      <c r="BO325" s="954"/>
      <c r="BP325" s="1117"/>
      <c r="BQ325" s="1117"/>
      <c r="BR325" s="1117"/>
      <c r="BS325" s="1117"/>
      <c r="BT325" s="1053" t="s">
        <v>276</v>
      </c>
      <c r="BU325" s="1053" t="s">
        <v>276</v>
      </c>
      <c r="BV325" s="1053" t="s">
        <v>276</v>
      </c>
      <c r="BW325" s="1053" t="s">
        <v>276</v>
      </c>
      <c r="BX325" s="1053" t="s">
        <v>276</v>
      </c>
      <c r="BY325" s="1053" t="s">
        <v>276</v>
      </c>
      <c r="BZ325" s="1053" t="s">
        <v>276</v>
      </c>
      <c r="CA325" s="1053" t="s">
        <v>276</v>
      </c>
      <c r="CB325" s="1053" t="s">
        <v>276</v>
      </c>
      <c r="CC325" s="1053" t="s">
        <v>276</v>
      </c>
      <c r="CD325" s="1053" t="s">
        <v>276</v>
      </c>
      <c r="CE325" s="1053" t="s">
        <v>276</v>
      </c>
      <c r="CF325" s="1053" t="s">
        <v>276</v>
      </c>
      <c r="CG325" s="1053" t="s">
        <v>276</v>
      </c>
      <c r="CH325" s="1053" t="s">
        <v>276</v>
      </c>
      <c r="CI325" s="1053" t="s">
        <v>276</v>
      </c>
      <c r="CJ325" s="1053" t="s">
        <v>276</v>
      </c>
      <c r="CK325" s="1053" t="s">
        <v>276</v>
      </c>
      <c r="CL325" s="1053" t="s">
        <v>276</v>
      </c>
      <c r="CM325" s="1053" t="s">
        <v>276</v>
      </c>
      <c r="CN325" s="1053" t="s">
        <v>276</v>
      </c>
      <c r="CO325" s="1053" t="s">
        <v>276</v>
      </c>
      <c r="CP325" s="1053" t="s">
        <v>276</v>
      </c>
      <c r="CQ325" s="1053" t="s">
        <v>276</v>
      </c>
      <c r="CR325" s="1282" t="s">
        <v>276</v>
      </c>
      <c r="CS325" s="1282"/>
      <c r="CT325" s="1282"/>
      <c r="CU325" s="1282"/>
      <c r="CV325" s="1282"/>
      <c r="CW325" s="1282"/>
      <c r="CX325" s="1282"/>
      <c r="CY325" s="1282"/>
      <c r="CZ325" s="1282"/>
      <c r="DA325" s="1282"/>
      <c r="DB325" s="1282"/>
      <c r="DC325" s="1282"/>
      <c r="DD325" s="1282"/>
      <c r="DE325" s="1282"/>
      <c r="DF325" s="1282"/>
      <c r="DG325" s="1282"/>
      <c r="DH325" s="1282"/>
      <c r="DI325" s="1282"/>
      <c r="DJ325" s="1282"/>
      <c r="DK325" s="1282"/>
      <c r="DL325" s="1282"/>
      <c r="DM325" s="1282"/>
      <c r="DN325" s="1282"/>
      <c r="DO325" s="1282"/>
    </row>
    <row r="326" spans="2:119" s="403" customFormat="1">
      <c r="B326" s="1331"/>
      <c r="C326" s="1285" t="s">
        <v>503</v>
      </c>
      <c r="D326" s="1269"/>
      <c r="E326" s="1269"/>
      <c r="F326" s="954" t="s">
        <v>105</v>
      </c>
      <c r="G326" s="954" t="s">
        <v>105</v>
      </c>
      <c r="H326" s="954" t="s">
        <v>105</v>
      </c>
      <c r="I326" s="954" t="s">
        <v>105</v>
      </c>
      <c r="J326" s="954" t="s">
        <v>105</v>
      </c>
      <c r="K326" s="954" t="s">
        <v>105</v>
      </c>
      <c r="L326" s="954" t="s">
        <v>105</v>
      </c>
      <c r="M326" s="954" t="s">
        <v>105</v>
      </c>
      <c r="N326" s="1053">
        <v>0</v>
      </c>
      <c r="O326" s="1053">
        <v>3.8831768506719603E-3</v>
      </c>
      <c r="P326" s="1053">
        <v>1.2377906423434334E-2</v>
      </c>
      <c r="Q326" s="1053">
        <v>2.5559892383789716E-2</v>
      </c>
      <c r="R326" s="1053">
        <v>2.3060993281529583E-2</v>
      </c>
      <c r="S326" s="1053">
        <v>2.6668400523284602E-2</v>
      </c>
      <c r="T326" s="1053">
        <v>5.278244585367734E-3</v>
      </c>
      <c r="U326" s="1686"/>
      <c r="V326" s="1686"/>
      <c r="W326" s="1686"/>
      <c r="X326" s="1686"/>
      <c r="Y326" s="1686"/>
      <c r="Z326" s="1686"/>
      <c r="AA326" s="1270"/>
      <c r="AB326" s="1271"/>
      <c r="AC326" s="1271"/>
      <c r="AD326" s="1271"/>
      <c r="AE326" s="1271"/>
      <c r="AF326" s="1271"/>
      <c r="AG326" s="1271"/>
      <c r="AH326" s="1271"/>
      <c r="AI326" s="1271"/>
      <c r="AJ326" s="1272"/>
      <c r="AK326" s="1272"/>
      <c r="AL326" s="1272"/>
      <c r="AM326" s="1272"/>
      <c r="AN326" s="1272"/>
      <c r="AO326" s="1272"/>
      <c r="AP326" s="1272"/>
      <c r="AQ326" s="1272"/>
      <c r="AR326" s="1272"/>
      <c r="AS326" s="1272"/>
      <c r="AT326" s="1272"/>
      <c r="AU326" s="1272"/>
      <c r="AV326" s="1272"/>
      <c r="AW326" s="1272"/>
      <c r="AX326" s="1272"/>
      <c r="AY326" s="1272"/>
      <c r="AZ326" s="1272"/>
      <c r="BA326" s="1272"/>
      <c r="BB326" s="1272"/>
      <c r="BC326" s="1272"/>
      <c r="BD326" s="1272"/>
      <c r="BE326" s="1272"/>
      <c r="BF326" s="1272"/>
      <c r="BG326" s="1272"/>
      <c r="BH326" s="1272"/>
      <c r="BI326" s="1272"/>
      <c r="BJ326" s="1272"/>
      <c r="BK326" s="1272"/>
      <c r="BL326" s="954"/>
      <c r="BM326" s="954"/>
      <c r="BN326" s="954"/>
      <c r="BO326" s="954"/>
      <c r="BP326" s="1117"/>
      <c r="BQ326" s="1117"/>
      <c r="BR326" s="1117"/>
      <c r="BS326" s="1117"/>
      <c r="BT326" s="1053">
        <v>5.0000000000000001E-3</v>
      </c>
      <c r="BU326" s="1053">
        <v>4.0000000000000001E-3</v>
      </c>
      <c r="BV326" s="1053">
        <v>4.0000000000000001E-3</v>
      </c>
      <c r="BW326" s="1053">
        <v>3.0000000000000001E-3</v>
      </c>
      <c r="BX326" s="1053">
        <v>2.1076560415122154E-3</v>
      </c>
      <c r="BY326" s="1053">
        <v>1.2171574498062712E-3</v>
      </c>
      <c r="BZ326" s="1053">
        <v>2.3878516393442649E-2</v>
      </c>
      <c r="CA326" s="1053">
        <v>1.9169045098986537E-2</v>
      </c>
      <c r="CB326" s="1053">
        <v>3.1832112058222478E-2</v>
      </c>
      <c r="CC326" s="1053">
        <v>2.2668206227618427E-2</v>
      </c>
      <c r="CD326" s="1053">
        <v>2.326882101772965E-2</v>
      </c>
      <c r="CE326" s="1053">
        <v>2.5023811442949965E-2</v>
      </c>
      <c r="CF326" s="1053">
        <v>2.1078795618126943E-2</v>
      </c>
      <c r="CG326" s="1053">
        <v>1.9947468830354222E-2</v>
      </c>
      <c r="CH326" s="1053">
        <v>2.4215786584769278E-2</v>
      </c>
      <c r="CI326" s="1053">
        <v>2.5938699612295838E-2</v>
      </c>
      <c r="CJ326" s="1053">
        <v>2.0005431016215939E-2</v>
      </c>
      <c r="CK326" s="1053">
        <v>1.8786257125844055E-2</v>
      </c>
      <c r="CL326" s="1053">
        <v>2.7631545287897238E-2</v>
      </c>
      <c r="CM326" s="1053">
        <v>3.4348104802034138E-2</v>
      </c>
      <c r="CN326" s="1053">
        <v>1.5192524018075493E-2</v>
      </c>
      <c r="CO326" s="1053">
        <v>4.6475319336367711E-3</v>
      </c>
      <c r="CP326" s="1053">
        <v>3.0221523894022151E-3</v>
      </c>
      <c r="CQ326" s="1053">
        <v>1.3351929662853603E-3</v>
      </c>
      <c r="CR326" s="1282">
        <v>4.1566703576512411E-2</v>
      </c>
      <c r="CS326" s="1282"/>
      <c r="CT326" s="1282"/>
      <c r="CU326" s="1282"/>
      <c r="CV326" s="1282"/>
      <c r="CW326" s="1282"/>
      <c r="CX326" s="1282"/>
      <c r="CY326" s="1282"/>
      <c r="CZ326" s="1282"/>
      <c r="DA326" s="1282"/>
      <c r="DB326" s="1282"/>
      <c r="DC326" s="1282"/>
      <c r="DD326" s="1282"/>
      <c r="DE326" s="1282"/>
      <c r="DF326" s="1282"/>
      <c r="DG326" s="1282"/>
      <c r="DH326" s="1282"/>
      <c r="DI326" s="1282"/>
      <c r="DJ326" s="1282"/>
      <c r="DK326" s="1282"/>
      <c r="DL326" s="1282"/>
      <c r="DM326" s="1282"/>
      <c r="DN326" s="1282"/>
      <c r="DO326" s="1282"/>
    </row>
    <row r="327" spans="2:119" s="1289" customFormat="1" ht="12" customHeight="1">
      <c r="B327" s="1336"/>
      <c r="C327" s="1287" t="s">
        <v>540</v>
      </c>
      <c r="D327" s="1288"/>
      <c r="E327" s="958"/>
      <c r="F327" s="954" t="s">
        <v>105</v>
      </c>
      <c r="G327" s="954" t="s">
        <v>105</v>
      </c>
      <c r="H327" s="954" t="s">
        <v>105</v>
      </c>
      <c r="I327" s="954" t="s">
        <v>105</v>
      </c>
      <c r="J327" s="954" t="s">
        <v>105</v>
      </c>
      <c r="K327" s="954" t="s">
        <v>105</v>
      </c>
      <c r="L327" s="954" t="s">
        <v>105</v>
      </c>
      <c r="M327" s="954" t="s">
        <v>105</v>
      </c>
      <c r="N327" s="1117"/>
      <c r="O327" s="449">
        <v>-2.042810365310288E-14</v>
      </c>
      <c r="P327" s="449">
        <v>-1.5987211554602254E-14</v>
      </c>
      <c r="Q327" s="449">
        <v>1.8513999999996145E-2</v>
      </c>
      <c r="R327" s="449">
        <v>-0.13064200000017223</v>
      </c>
      <c r="S327" s="449">
        <v>3.4106051316484809E-13</v>
      </c>
      <c r="T327" s="449">
        <v>7.1054273576010019E-14</v>
      </c>
      <c r="U327" s="1686"/>
      <c r="V327" s="1686"/>
      <c r="W327" s="1686"/>
      <c r="X327" s="1686"/>
      <c r="Y327" s="1686"/>
      <c r="Z327" s="1686"/>
      <c r="AA327" s="1022"/>
      <c r="AB327" s="449"/>
      <c r="AC327" s="449"/>
      <c r="AD327" s="449"/>
      <c r="AE327" s="449"/>
      <c r="AF327" s="449"/>
      <c r="AG327" s="449"/>
      <c r="AH327" s="449"/>
      <c r="AI327" s="449"/>
      <c r="AJ327" s="984"/>
      <c r="AK327" s="984"/>
      <c r="AL327" s="984"/>
      <c r="AM327" s="984"/>
      <c r="AN327" s="984"/>
      <c r="AO327" s="984"/>
      <c r="AP327" s="984"/>
      <c r="AQ327" s="984"/>
      <c r="AR327" s="984"/>
      <c r="AS327" s="984"/>
      <c r="AT327" s="984"/>
      <c r="AU327" s="984"/>
      <c r="AV327" s="984"/>
      <c r="AW327" s="984"/>
      <c r="AX327" s="984"/>
      <c r="AY327" s="984"/>
      <c r="AZ327" s="984"/>
      <c r="BA327" s="984"/>
      <c r="BB327" s="984"/>
      <c r="BC327" s="984"/>
      <c r="BD327" s="984"/>
      <c r="BE327" s="984"/>
      <c r="BF327" s="984"/>
      <c r="BG327" s="984"/>
      <c r="BH327" s="945"/>
      <c r="BI327" s="945"/>
      <c r="BJ327" s="945"/>
      <c r="BK327" s="945"/>
      <c r="BL327" s="945"/>
      <c r="BM327" s="945"/>
      <c r="BN327" s="945"/>
      <c r="BO327" s="945"/>
      <c r="BP327" s="945"/>
      <c r="BQ327" s="945"/>
      <c r="BR327" s="945"/>
      <c r="BS327" s="945"/>
      <c r="BT327" s="449">
        <v>0</v>
      </c>
      <c r="BU327" s="449">
        <v>0</v>
      </c>
      <c r="BV327" s="449">
        <v>0</v>
      </c>
      <c r="BW327" s="449">
        <v>0</v>
      </c>
      <c r="BX327" s="449">
        <v>0</v>
      </c>
      <c r="BY327" s="449">
        <v>0</v>
      </c>
      <c r="BZ327" s="449">
        <v>0</v>
      </c>
      <c r="CA327" s="449">
        <v>0</v>
      </c>
      <c r="CB327" s="449">
        <v>0</v>
      </c>
      <c r="CC327" s="449">
        <v>2.9900000001248372E-4</v>
      </c>
      <c r="CD327" s="449">
        <v>1.239999999995689E-4</v>
      </c>
      <c r="CE327" s="449">
        <v>1.8090999999998303E-2</v>
      </c>
      <c r="CF327" s="449">
        <v>-3.4702000000010003E-2</v>
      </c>
      <c r="CG327" s="449">
        <v>0.22572199999999043</v>
      </c>
      <c r="CH327" s="449">
        <v>-0.17682800000000043</v>
      </c>
      <c r="CI327" s="449">
        <v>-0.14483400000000302</v>
      </c>
      <c r="CJ327" s="449">
        <v>0</v>
      </c>
      <c r="CK327" s="449">
        <v>0</v>
      </c>
      <c r="CL327" s="449">
        <v>0</v>
      </c>
      <c r="CM327" s="449">
        <v>0</v>
      </c>
      <c r="CN327" s="449">
        <v>0</v>
      </c>
      <c r="CO327" s="449">
        <v>0</v>
      </c>
      <c r="CP327" s="449">
        <v>0</v>
      </c>
      <c r="CQ327" s="449">
        <v>0</v>
      </c>
      <c r="CR327" s="232">
        <v>0</v>
      </c>
      <c r="CS327" s="232"/>
      <c r="CT327" s="232"/>
      <c r="CU327" s="232"/>
      <c r="CV327" s="232"/>
      <c r="CW327" s="232"/>
      <c r="CX327" s="232"/>
      <c r="CY327" s="232"/>
      <c r="CZ327" s="232"/>
      <c r="DA327" s="232"/>
      <c r="DB327" s="232"/>
      <c r="DC327" s="232"/>
      <c r="DD327" s="232"/>
      <c r="DE327" s="232"/>
      <c r="DF327" s="232"/>
      <c r="DG327" s="232"/>
      <c r="DH327" s="232"/>
      <c r="DI327" s="232"/>
      <c r="DJ327" s="232"/>
      <c r="DK327" s="232"/>
      <c r="DL327" s="232"/>
      <c r="DM327" s="232"/>
      <c r="DN327" s="232"/>
      <c r="DO327" s="232"/>
    </row>
    <row r="328" spans="2:119" s="403" customFormat="1">
      <c r="B328" s="1331"/>
      <c r="C328" s="1285"/>
      <c r="D328" s="1269"/>
      <c r="E328" s="1269"/>
      <c r="F328" s="1272"/>
      <c r="G328" s="1272"/>
      <c r="H328" s="1272"/>
      <c r="I328" s="1272"/>
      <c r="J328" s="1272"/>
      <c r="K328" s="1272"/>
      <c r="L328" s="1272"/>
      <c r="M328" s="1272"/>
      <c r="N328" s="1117"/>
      <c r="O328" s="1117"/>
      <c r="P328" s="1117"/>
      <c r="Q328" s="1117"/>
      <c r="R328" s="1117"/>
      <c r="S328" s="1117"/>
      <c r="T328" s="1117"/>
      <c r="U328" s="1686"/>
      <c r="V328" s="1686"/>
      <c r="W328" s="1686"/>
      <c r="X328" s="1686"/>
      <c r="Y328" s="1686"/>
      <c r="Z328" s="1686"/>
      <c r="AA328" s="1270"/>
      <c r="AB328" s="1271"/>
      <c r="AC328" s="1271"/>
      <c r="AD328" s="1271"/>
      <c r="AE328" s="1271"/>
      <c r="AF328" s="1271"/>
      <c r="AG328" s="1271"/>
      <c r="AH328" s="1271"/>
      <c r="AI328" s="1271"/>
      <c r="AJ328" s="1272"/>
      <c r="AK328" s="1272"/>
      <c r="AL328" s="1272"/>
      <c r="AM328" s="1272"/>
      <c r="AN328" s="1272"/>
      <c r="AO328" s="1272"/>
      <c r="AP328" s="1272"/>
      <c r="AQ328" s="1272"/>
      <c r="AR328" s="1272"/>
      <c r="AS328" s="1272"/>
      <c r="AT328" s="1272"/>
      <c r="AU328" s="1272"/>
      <c r="AV328" s="1272"/>
      <c r="AW328" s="1272"/>
      <c r="AX328" s="1272"/>
      <c r="AY328" s="1272"/>
      <c r="AZ328" s="1272"/>
      <c r="BA328" s="1272"/>
      <c r="BB328" s="1272"/>
      <c r="BC328" s="1272"/>
      <c r="BD328" s="1272"/>
      <c r="BE328" s="1272"/>
      <c r="BF328" s="1272"/>
      <c r="BG328" s="1272"/>
      <c r="BH328" s="1272"/>
      <c r="BI328" s="1272"/>
      <c r="BJ328" s="1272"/>
      <c r="BK328" s="1272"/>
      <c r="BL328" s="954"/>
      <c r="BM328" s="954"/>
      <c r="BN328" s="954"/>
      <c r="BO328" s="954"/>
      <c r="BP328" s="1117"/>
      <c r="BQ328" s="1117"/>
      <c r="BR328" s="1117"/>
      <c r="BS328" s="1117"/>
      <c r="BT328" s="1053"/>
      <c r="BU328" s="1053"/>
      <c r="BV328" s="1053"/>
      <c r="BW328" s="1053"/>
      <c r="BX328" s="1053"/>
      <c r="BY328" s="1053"/>
      <c r="BZ328" s="1053"/>
      <c r="CA328" s="1053"/>
      <c r="CB328" s="1053"/>
      <c r="CC328" s="1053"/>
      <c r="CD328" s="1117"/>
      <c r="CE328" s="1117"/>
      <c r="CF328" s="1117"/>
      <c r="CG328" s="1117"/>
      <c r="CH328" s="1117"/>
      <c r="CI328" s="1117"/>
      <c r="CJ328" s="1282"/>
      <c r="CK328" s="1282"/>
      <c r="CL328" s="1282"/>
      <c r="CM328" s="1282"/>
      <c r="CN328" s="1282"/>
      <c r="CO328" s="1282"/>
      <c r="CP328" s="1282"/>
      <c r="CQ328" s="1282"/>
      <c r="CR328" s="1282"/>
      <c r="CS328" s="1282"/>
      <c r="CT328" s="1282"/>
      <c r="CU328" s="1282"/>
      <c r="CV328" s="1282"/>
      <c r="CW328" s="1282"/>
      <c r="CX328" s="1282"/>
      <c r="CY328" s="1282"/>
      <c r="CZ328" s="1282"/>
      <c r="DA328" s="1282"/>
      <c r="DB328" s="1282"/>
      <c r="DC328" s="1282"/>
      <c r="DD328" s="1282"/>
      <c r="DE328" s="1282"/>
      <c r="DF328" s="1282"/>
      <c r="DG328" s="1282"/>
      <c r="DH328" s="1282"/>
      <c r="DI328" s="1282"/>
      <c r="DJ328" s="1282"/>
      <c r="DK328" s="1282"/>
      <c r="DL328" s="1282"/>
      <c r="DM328" s="1282"/>
      <c r="DN328" s="1282"/>
      <c r="DO328" s="1282"/>
    </row>
    <row r="329" spans="2:119" s="980" customFormat="1" ht="12" hidden="1" customHeight="1" outlineLevel="1">
      <c r="B329" s="1334"/>
      <c r="C329" s="1216" t="s">
        <v>472</v>
      </c>
      <c r="D329" s="1012"/>
      <c r="E329" s="1012"/>
      <c r="F329" s="984"/>
      <c r="G329" s="984"/>
      <c r="H329" s="984"/>
      <c r="I329" s="984"/>
      <c r="J329" s="984"/>
      <c r="K329" s="984"/>
      <c r="L329" s="984"/>
      <c r="M329" s="1085"/>
      <c r="N329" s="1085"/>
      <c r="O329" s="984"/>
      <c r="P329" s="984"/>
      <c r="Q329" s="984"/>
      <c r="R329" s="984"/>
      <c r="S329" s="984"/>
      <c r="T329" s="984"/>
      <c r="U329" s="1681"/>
      <c r="V329" s="1681"/>
      <c r="W329" s="1681"/>
      <c r="X329" s="1681"/>
      <c r="Y329" s="1681"/>
      <c r="Z329" s="1681"/>
      <c r="AA329" s="403"/>
      <c r="AB329" s="990"/>
      <c r="AC329" s="990"/>
      <c r="AD329" s="990"/>
      <c r="AE329" s="990"/>
      <c r="AF329" s="1086"/>
      <c r="AG329" s="1086"/>
      <c r="AH329" s="1086"/>
      <c r="AI329" s="1086"/>
      <c r="AJ329" s="984"/>
      <c r="AK329" s="984"/>
      <c r="AL329" s="984"/>
      <c r="AM329" s="984"/>
      <c r="AN329" s="984"/>
      <c r="AO329" s="984"/>
      <c r="AP329" s="984"/>
      <c r="AQ329" s="984"/>
      <c r="AR329" s="984"/>
      <c r="AS329" s="984"/>
      <c r="AT329" s="984"/>
      <c r="AU329" s="984"/>
      <c r="AV329" s="984"/>
      <c r="AW329" s="984"/>
      <c r="AX329" s="984"/>
      <c r="AY329" s="984"/>
      <c r="AZ329" s="984"/>
      <c r="BA329" s="984"/>
      <c r="BB329" s="984"/>
      <c r="BC329" s="984"/>
      <c r="BD329" s="984"/>
      <c r="BE329" s="984"/>
      <c r="BF329" s="984"/>
      <c r="BG329" s="984"/>
      <c r="BH329" s="984"/>
      <c r="BI329" s="984"/>
      <c r="BJ329" s="984"/>
      <c r="BK329" s="984"/>
      <c r="BL329" s="984"/>
      <c r="BM329" s="984"/>
      <c r="BN329" s="984"/>
      <c r="BO329" s="984"/>
      <c r="BP329" s="984"/>
      <c r="BQ329" s="984"/>
      <c r="BR329" s="984"/>
      <c r="BS329" s="984"/>
      <c r="BT329" s="984"/>
      <c r="BU329" s="984"/>
      <c r="BV329" s="984"/>
      <c r="BW329" s="984"/>
      <c r="BX329" s="984"/>
      <c r="BY329" s="984"/>
      <c r="BZ329" s="984"/>
      <c r="CA329" s="984"/>
      <c r="CB329" s="1013"/>
      <c r="CC329" s="984"/>
      <c r="CD329" s="984"/>
      <c r="CE329" s="984"/>
      <c r="CF329" s="984"/>
      <c r="CG329" s="984"/>
      <c r="CH329" s="984"/>
      <c r="CI329" s="984"/>
      <c r="CJ329" s="984"/>
      <c r="CK329" s="984"/>
      <c r="CL329" s="984"/>
      <c r="CM329" s="984"/>
      <c r="CN329" s="984"/>
      <c r="CO329" s="984"/>
      <c r="CP329" s="984"/>
      <c r="CQ329" s="984"/>
      <c r="CR329" s="984"/>
      <c r="CS329" s="984"/>
      <c r="CT329" s="984"/>
      <c r="CU329" s="984"/>
      <c r="CV329" s="984"/>
      <c r="CW329" s="984"/>
      <c r="CX329" s="984"/>
      <c r="CY329" s="984"/>
      <c r="CZ329" s="984"/>
      <c r="DA329" s="984"/>
      <c r="DB329" s="984"/>
      <c r="DC329" s="984"/>
      <c r="DD329" s="984"/>
      <c r="DE329" s="984"/>
      <c r="DF329" s="984"/>
      <c r="DG329" s="984"/>
      <c r="DH329" s="984"/>
      <c r="DI329" s="984"/>
      <c r="DJ329" s="984"/>
      <c r="DK329" s="984"/>
      <c r="DL329" s="984"/>
      <c r="DM329" s="984"/>
      <c r="DN329" s="984"/>
      <c r="DO329" s="984"/>
    </row>
    <row r="330" spans="2:119" s="403" customFormat="1" hidden="1" outlineLevel="1">
      <c r="B330" s="1331"/>
      <c r="C330" s="1084"/>
      <c r="D330" s="1240"/>
      <c r="E330" s="1240"/>
      <c r="F330" s="228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1642"/>
      <c r="V330" s="1642"/>
      <c r="W330" s="1642"/>
      <c r="X330" s="1642"/>
      <c r="Y330" s="1642"/>
      <c r="Z330" s="1642"/>
      <c r="AB330" s="1086"/>
      <c r="AC330" s="1086"/>
      <c r="AD330" s="1086"/>
      <c r="AE330" s="1086"/>
      <c r="AF330" s="1086"/>
      <c r="AG330" s="1086"/>
      <c r="AH330" s="1086"/>
      <c r="AI330" s="1086"/>
      <c r="AJ330" s="228"/>
      <c r="AK330" s="228"/>
      <c r="AL330" s="228"/>
      <c r="AM330" s="228"/>
      <c r="AN330" s="228"/>
      <c r="AO330" s="228"/>
      <c r="AP330" s="228"/>
      <c r="AQ330" s="228"/>
      <c r="AR330" s="228"/>
      <c r="AS330" s="228"/>
      <c r="AT330" s="228"/>
      <c r="AU330" s="228"/>
      <c r="AV330" s="228"/>
      <c r="AW330" s="228"/>
      <c r="AX330" s="228"/>
      <c r="AY330" s="228"/>
      <c r="AZ330" s="228"/>
      <c r="BA330" s="228"/>
      <c r="BB330" s="228"/>
      <c r="BC330" s="228"/>
      <c r="BD330" s="228"/>
      <c r="BE330" s="228"/>
      <c r="BF330" s="228"/>
      <c r="BG330" s="228"/>
      <c r="BH330" s="228"/>
      <c r="BI330" s="228"/>
      <c r="BJ330" s="228"/>
      <c r="BK330" s="228"/>
      <c r="BL330" s="228"/>
      <c r="BM330" s="228"/>
      <c r="BN330" s="228"/>
      <c r="BO330" s="228"/>
      <c r="BP330" s="228"/>
      <c r="BQ330" s="228"/>
      <c r="BR330" s="228"/>
      <c r="BS330" s="228"/>
      <c r="BT330" s="1218"/>
      <c r="BU330" s="1013"/>
      <c r="BV330" s="1013"/>
      <c r="BW330" s="1013"/>
      <c r="BX330" s="1013"/>
      <c r="BY330" s="1013"/>
      <c r="BZ330" s="1013"/>
      <c r="CA330" s="1013"/>
      <c r="CB330" s="1013"/>
      <c r="CC330" s="976"/>
      <c r="CD330" s="976"/>
      <c r="CE330" s="976"/>
      <c r="CF330" s="228"/>
      <c r="CG330" s="228"/>
      <c r="CH330" s="228"/>
      <c r="CI330" s="228"/>
      <c r="CJ330" s="228"/>
      <c r="CK330" s="228"/>
      <c r="CL330" s="228"/>
      <c r="CM330" s="228"/>
      <c r="CN330" s="228"/>
      <c r="CO330" s="228"/>
      <c r="CP330" s="228"/>
      <c r="CQ330" s="228"/>
      <c r="CR330" s="228"/>
      <c r="CS330" s="228"/>
      <c r="CT330" s="228"/>
      <c r="CU330" s="228"/>
      <c r="CV330" s="228"/>
      <c r="CW330" s="228"/>
      <c r="CX330" s="228"/>
      <c r="CY330" s="228"/>
      <c r="CZ330" s="228"/>
      <c r="DA330" s="228"/>
      <c r="DB330" s="228"/>
      <c r="DC330" s="228"/>
      <c r="DD330" s="228"/>
      <c r="DE330" s="228"/>
      <c r="DF330" s="228"/>
      <c r="DG330" s="228"/>
      <c r="DH330" s="228"/>
      <c r="DI330" s="228"/>
      <c r="DJ330" s="228"/>
      <c r="DK330" s="228"/>
      <c r="DL330" s="228"/>
      <c r="DM330" s="228"/>
      <c r="DN330" s="228"/>
      <c r="DO330" s="228"/>
    </row>
    <row r="331" spans="2:119" s="970" customFormat="1" hidden="1" outlineLevel="1">
      <c r="B331" s="1332"/>
      <c r="C331" s="1249" t="s">
        <v>594</v>
      </c>
      <c r="D331" s="1242"/>
      <c r="E331" s="1242"/>
      <c r="F331" s="954" t="s">
        <v>105</v>
      </c>
      <c r="G331" s="954" t="s">
        <v>105</v>
      </c>
      <c r="H331" s="954" t="s">
        <v>105</v>
      </c>
      <c r="I331" s="954" t="s">
        <v>105</v>
      </c>
      <c r="J331" s="954" t="s">
        <v>105</v>
      </c>
      <c r="K331" s="954" t="s">
        <v>105</v>
      </c>
      <c r="L331" s="954" t="s">
        <v>105</v>
      </c>
      <c r="M331" s="954" t="s">
        <v>105</v>
      </c>
      <c r="N331" s="954" t="s">
        <v>105</v>
      </c>
      <c r="O331" s="1218">
        <v>0</v>
      </c>
      <c r="P331" s="1218">
        <v>36</v>
      </c>
      <c r="Q331" s="1218">
        <v>9.9999996905353328E-7</v>
      </c>
      <c r="R331" s="1218">
        <v>9.9999996905353328E-7</v>
      </c>
      <c r="S331" s="1218">
        <v>0</v>
      </c>
      <c r="T331" s="1218" t="s">
        <v>105</v>
      </c>
      <c r="U331" s="1676" t="s">
        <v>105</v>
      </c>
      <c r="V331" s="1676" t="s">
        <v>105</v>
      </c>
      <c r="W331" s="1676" t="s">
        <v>105</v>
      </c>
      <c r="X331" s="1676" t="s">
        <v>105</v>
      </c>
      <c r="Y331" s="1676" t="s">
        <v>105</v>
      </c>
      <c r="Z331" s="1676" t="s">
        <v>105</v>
      </c>
      <c r="AA331" s="1243"/>
      <c r="AB331" s="1244"/>
      <c r="AC331" s="1244"/>
      <c r="AD331" s="1244"/>
      <c r="AE331" s="1244"/>
      <c r="AF331" s="1244"/>
      <c r="AG331" s="1244"/>
      <c r="AH331" s="1244"/>
      <c r="AI331" s="1244"/>
      <c r="AJ331" s="1266"/>
      <c r="AK331" s="1266"/>
      <c r="AL331" s="1266"/>
      <c r="AM331" s="1266"/>
      <c r="AN331" s="1266"/>
      <c r="AO331" s="1266"/>
      <c r="AP331" s="1266"/>
      <c r="AQ331" s="1266"/>
      <c r="AR331" s="1266"/>
      <c r="AS331" s="1266"/>
      <c r="AT331" s="1266"/>
      <c r="AU331" s="1266"/>
      <c r="AV331" s="1266"/>
      <c r="AW331" s="1266"/>
      <c r="AX331" s="1266"/>
      <c r="AY331" s="1266"/>
      <c r="AZ331" s="1266"/>
      <c r="BA331" s="1266"/>
      <c r="BB331" s="1266"/>
      <c r="BC331" s="1266"/>
      <c r="BD331" s="1266"/>
      <c r="BE331" s="1266"/>
      <c r="BF331" s="1266"/>
      <c r="BG331" s="1266"/>
      <c r="BH331" s="1266"/>
      <c r="BI331" s="1266"/>
      <c r="BJ331" s="1266"/>
      <c r="BK331" s="1266"/>
      <c r="BL331" s="954"/>
      <c r="BM331" s="954"/>
      <c r="BN331" s="954"/>
      <c r="BO331" s="954"/>
      <c r="BP331" s="954" t="s">
        <v>105</v>
      </c>
      <c r="BQ331" s="954" t="s">
        <v>105</v>
      </c>
      <c r="BR331" s="954" t="s">
        <v>105</v>
      </c>
      <c r="BS331" s="954" t="s">
        <v>105</v>
      </c>
      <c r="BT331" s="1218" t="s">
        <v>1050</v>
      </c>
      <c r="BU331" s="975" t="s">
        <v>105</v>
      </c>
      <c r="BV331" s="975" t="s">
        <v>105</v>
      </c>
      <c r="BW331" s="975" t="s">
        <v>105</v>
      </c>
      <c r="BX331" s="1218" t="s">
        <v>1050</v>
      </c>
      <c r="BY331" s="1218" t="s">
        <v>1050</v>
      </c>
      <c r="BZ331" s="1218" t="s">
        <v>1050</v>
      </c>
      <c r="CA331" s="1218">
        <v>36</v>
      </c>
      <c r="CB331" s="1218" t="s">
        <v>1050</v>
      </c>
      <c r="CC331" s="1218">
        <v>0</v>
      </c>
      <c r="CD331" s="1218">
        <v>9.9999996905353328E-7</v>
      </c>
      <c r="CE331" s="1218">
        <v>0</v>
      </c>
      <c r="CF331" s="1218">
        <v>1.0000000258969521E-6</v>
      </c>
      <c r="CG331" s="1218">
        <v>0</v>
      </c>
      <c r="CH331" s="1218">
        <v>-9.9999999747524271E-7</v>
      </c>
      <c r="CI331" s="1218">
        <v>9.9999994063182385E-7</v>
      </c>
      <c r="CJ331" s="1218" t="s">
        <v>105</v>
      </c>
      <c r="CK331" s="1218" t="s">
        <v>105</v>
      </c>
      <c r="CL331" s="1218" t="s">
        <v>105</v>
      </c>
      <c r="CM331" s="1218" t="s">
        <v>105</v>
      </c>
      <c r="CN331" s="1218" t="s">
        <v>105</v>
      </c>
      <c r="CO331" s="1218" t="s">
        <v>105</v>
      </c>
      <c r="CP331" s="1218"/>
      <c r="CQ331" s="1218"/>
      <c r="CR331" s="1218"/>
      <c r="CS331" s="1218"/>
      <c r="CT331" s="1218"/>
      <c r="CU331" s="1218"/>
      <c r="CV331" s="1218"/>
      <c r="CW331" s="1218"/>
      <c r="CX331" s="1218"/>
      <c r="CY331" s="1218"/>
      <c r="CZ331" s="1218"/>
      <c r="DA331" s="1218"/>
      <c r="DB331" s="1218"/>
      <c r="DC331" s="1218"/>
      <c r="DD331" s="1218"/>
      <c r="DE331" s="1218"/>
      <c r="DF331" s="1218"/>
      <c r="DG331" s="1218"/>
      <c r="DH331" s="1218"/>
      <c r="DI331" s="1218"/>
      <c r="DJ331" s="1218"/>
      <c r="DK331" s="1218"/>
      <c r="DL331" s="1218"/>
      <c r="DM331" s="1218"/>
      <c r="DN331" s="1218"/>
      <c r="DO331" s="1218"/>
    </row>
    <row r="332" spans="2:119" s="977" customFormat="1" hidden="1" outlineLevel="1">
      <c r="B332" s="1333"/>
      <c r="C332" s="1252" t="s">
        <v>94</v>
      </c>
      <c r="D332" s="939"/>
      <c r="E332" s="939"/>
      <c r="F332" s="954" t="s">
        <v>105</v>
      </c>
      <c r="G332" s="954" t="s">
        <v>105</v>
      </c>
      <c r="H332" s="954" t="s">
        <v>105</v>
      </c>
      <c r="I332" s="954" t="s">
        <v>105</v>
      </c>
      <c r="J332" s="954" t="s">
        <v>105</v>
      </c>
      <c r="K332" s="954" t="s">
        <v>105</v>
      </c>
      <c r="L332" s="954" t="s">
        <v>105</v>
      </c>
      <c r="M332" s="954" t="s">
        <v>105</v>
      </c>
      <c r="N332" s="954" t="s">
        <v>105</v>
      </c>
      <c r="O332" s="954" t="s">
        <v>105</v>
      </c>
      <c r="P332" s="940" t="s">
        <v>276</v>
      </c>
      <c r="Q332" s="954" t="s">
        <v>105</v>
      </c>
      <c r="R332" s="954" t="s">
        <v>105</v>
      </c>
      <c r="S332" s="954" t="s">
        <v>105</v>
      </c>
      <c r="T332" s="940" t="s">
        <v>105</v>
      </c>
      <c r="U332" s="1677" t="s">
        <v>105</v>
      </c>
      <c r="V332" s="1677" t="s">
        <v>105</v>
      </c>
      <c r="W332" s="1677" t="s">
        <v>105</v>
      </c>
      <c r="X332" s="1677" t="s">
        <v>105</v>
      </c>
      <c r="Y332" s="1677" t="s">
        <v>105</v>
      </c>
      <c r="Z332" s="1677" t="s">
        <v>105</v>
      </c>
      <c r="AA332" s="403"/>
      <c r="AB332" s="985"/>
      <c r="AC332" s="985"/>
      <c r="AD332" s="985"/>
      <c r="AE332" s="985"/>
      <c r="AF332" s="985"/>
      <c r="AG332" s="985"/>
      <c r="AH332" s="985"/>
      <c r="AI332" s="985"/>
      <c r="AJ332" s="940" t="s">
        <v>1045</v>
      </c>
      <c r="AK332" s="940" t="s">
        <v>1045</v>
      </c>
      <c r="AL332" s="940" t="s">
        <v>1045</v>
      </c>
      <c r="AM332" s="940" t="s">
        <v>1045</v>
      </c>
      <c r="AN332" s="940" t="s">
        <v>1045</v>
      </c>
      <c r="AO332" s="940" t="s">
        <v>1045</v>
      </c>
      <c r="AP332" s="940" t="s">
        <v>1045</v>
      </c>
      <c r="AQ332" s="940" t="s">
        <v>1045</v>
      </c>
      <c r="AR332" s="940" t="s">
        <v>1045</v>
      </c>
      <c r="AS332" s="940" t="s">
        <v>1045</v>
      </c>
      <c r="AT332" s="940" t="s">
        <v>1045</v>
      </c>
      <c r="AU332" s="940" t="s">
        <v>1045</v>
      </c>
      <c r="AV332" s="940" t="s">
        <v>1045</v>
      </c>
      <c r="AW332" s="940" t="s">
        <v>1045</v>
      </c>
      <c r="AX332" s="940" t="s">
        <v>1045</v>
      </c>
      <c r="AY332" s="940" t="s">
        <v>1045</v>
      </c>
      <c r="AZ332" s="940" t="s">
        <v>1045</v>
      </c>
      <c r="BA332" s="940" t="s">
        <v>1045</v>
      </c>
      <c r="BB332" s="940" t="s">
        <v>1045</v>
      </c>
      <c r="BC332" s="940" t="s">
        <v>1045</v>
      </c>
      <c r="BD332" s="940" t="s">
        <v>1045</v>
      </c>
      <c r="BE332" s="940" t="s">
        <v>1045</v>
      </c>
      <c r="BF332" s="940" t="s">
        <v>1045</v>
      </c>
      <c r="BG332" s="940" t="s">
        <v>1045</v>
      </c>
      <c r="BH332" s="940" t="s">
        <v>1045</v>
      </c>
      <c r="BI332" s="940" t="s">
        <v>1045</v>
      </c>
      <c r="BJ332" s="940" t="s">
        <v>1045</v>
      </c>
      <c r="BK332" s="940" t="s">
        <v>1045</v>
      </c>
      <c r="BL332" s="954"/>
      <c r="BM332" s="954"/>
      <c r="BN332" s="954"/>
      <c r="BO332" s="954"/>
      <c r="BP332" s="940" t="s">
        <v>276</v>
      </c>
      <c r="BQ332" s="940" t="s">
        <v>276</v>
      </c>
      <c r="BR332" s="940" t="s">
        <v>276</v>
      </c>
      <c r="BS332" s="940" t="s">
        <v>276</v>
      </c>
      <c r="BT332" s="940" t="s">
        <v>276</v>
      </c>
      <c r="BU332" s="940" t="s">
        <v>276</v>
      </c>
      <c r="BV332" s="940" t="s">
        <v>276</v>
      </c>
      <c r="BW332" s="940" t="s">
        <v>276</v>
      </c>
      <c r="BX332" s="940" t="s">
        <v>276</v>
      </c>
      <c r="BY332" s="940" t="s">
        <v>105</v>
      </c>
      <c r="BZ332" s="940" t="s">
        <v>105</v>
      </c>
      <c r="CA332" s="940" t="s">
        <v>105</v>
      </c>
      <c r="CB332" s="940" t="s">
        <v>1045</v>
      </c>
      <c r="CC332" s="940" t="s">
        <v>1045</v>
      </c>
      <c r="CD332" s="940" t="s">
        <v>1045</v>
      </c>
      <c r="CE332" s="940">
        <v>-1</v>
      </c>
      <c r="CF332" s="940" t="s">
        <v>1045</v>
      </c>
      <c r="CG332" s="940" t="s">
        <v>1045</v>
      </c>
      <c r="CH332" s="940">
        <v>-2.0000000284217103</v>
      </c>
      <c r="CI332" s="940" t="s">
        <v>1045</v>
      </c>
      <c r="CJ332" s="940" t="s">
        <v>105</v>
      </c>
      <c r="CK332" s="940" t="s">
        <v>105</v>
      </c>
      <c r="CL332" s="940" t="s">
        <v>105</v>
      </c>
      <c r="CM332" s="940" t="s">
        <v>105</v>
      </c>
      <c r="CN332" s="940" t="s">
        <v>105</v>
      </c>
      <c r="CO332" s="940" t="s">
        <v>105</v>
      </c>
      <c r="CP332" s="940"/>
      <c r="CQ332" s="940"/>
      <c r="CR332" s="940"/>
      <c r="CS332" s="940"/>
      <c r="CT332" s="940"/>
      <c r="CU332" s="940"/>
      <c r="CV332" s="940"/>
      <c r="CW332" s="940"/>
      <c r="CX332" s="940"/>
      <c r="CY332" s="940"/>
      <c r="CZ332" s="940"/>
      <c r="DA332" s="940"/>
      <c r="DB332" s="940"/>
      <c r="DC332" s="940"/>
      <c r="DD332" s="940"/>
      <c r="DE332" s="940"/>
      <c r="DF332" s="940"/>
      <c r="DG332" s="940"/>
      <c r="DH332" s="940"/>
      <c r="DI332" s="940"/>
      <c r="DJ332" s="940"/>
      <c r="DK332" s="940"/>
      <c r="DL332" s="940"/>
      <c r="DM332" s="940"/>
      <c r="DN332" s="940"/>
      <c r="DO332" s="940"/>
    </row>
    <row r="333" spans="2:119" s="977" customFormat="1" hidden="1" outlineLevel="1">
      <c r="B333" s="1333"/>
      <c r="C333" s="1276"/>
      <c r="D333" s="939"/>
      <c r="E333" s="939"/>
      <c r="F333" s="940"/>
      <c r="G333" s="940"/>
      <c r="H333" s="940"/>
      <c r="I333" s="940"/>
      <c r="J333" s="940"/>
      <c r="K333" s="940"/>
      <c r="L333" s="940"/>
      <c r="M333" s="940"/>
      <c r="N333" s="940"/>
      <c r="O333" s="940"/>
      <c r="P333" s="940"/>
      <c r="Q333" s="940"/>
      <c r="R333" s="940"/>
      <c r="S333" s="940"/>
      <c r="T333" s="940"/>
      <c r="U333" s="1677"/>
      <c r="V333" s="1677"/>
      <c r="W333" s="1677"/>
      <c r="X333" s="1677"/>
      <c r="Y333" s="1677"/>
      <c r="Z333" s="1677"/>
      <c r="AA333" s="403"/>
      <c r="AB333" s="985"/>
      <c r="AC333" s="985"/>
      <c r="AD333" s="985"/>
      <c r="AE333" s="985"/>
      <c r="AF333" s="985"/>
      <c r="AG333" s="985"/>
      <c r="AH333" s="985"/>
      <c r="AI333" s="985"/>
      <c r="AJ333" s="940"/>
      <c r="AK333" s="940"/>
      <c r="AL333" s="940"/>
      <c r="AM333" s="940"/>
      <c r="AN333" s="940"/>
      <c r="AO333" s="940"/>
      <c r="AP333" s="940"/>
      <c r="AQ333" s="940"/>
      <c r="AR333" s="940"/>
      <c r="AS333" s="940"/>
      <c r="AT333" s="940"/>
      <c r="AU333" s="940"/>
      <c r="AV333" s="940"/>
      <c r="AW333" s="940"/>
      <c r="AX333" s="940"/>
      <c r="AY333" s="940"/>
      <c r="AZ333" s="940"/>
      <c r="BA333" s="940"/>
      <c r="BB333" s="940"/>
      <c r="BC333" s="940"/>
      <c r="BD333" s="940"/>
      <c r="BE333" s="940"/>
      <c r="BF333" s="940"/>
      <c r="BG333" s="940"/>
      <c r="BH333" s="940"/>
      <c r="BI333" s="940"/>
      <c r="BJ333" s="940"/>
      <c r="BK333" s="940"/>
      <c r="BL333" s="940"/>
      <c r="BM333" s="940"/>
      <c r="BN333" s="940"/>
      <c r="BO333" s="940"/>
      <c r="BP333" s="940"/>
      <c r="BQ333" s="940"/>
      <c r="BR333" s="940"/>
      <c r="BS333" s="940"/>
      <c r="BT333" s="940"/>
      <c r="BU333" s="940"/>
      <c r="BV333" s="940"/>
      <c r="BW333" s="940"/>
      <c r="BX333" s="940"/>
      <c r="BY333" s="940"/>
      <c r="BZ333" s="940"/>
      <c r="CA333" s="940"/>
      <c r="CB333" s="940"/>
      <c r="CC333" s="940"/>
      <c r="CD333" s="940"/>
      <c r="CE333" s="940"/>
      <c r="CF333" s="940"/>
      <c r="CG333" s="940"/>
      <c r="CH333" s="940"/>
      <c r="CI333" s="940"/>
      <c r="CJ333" s="940"/>
      <c r="CK333" s="940"/>
      <c r="CL333" s="940"/>
      <c r="CM333" s="940"/>
      <c r="CN333" s="940"/>
      <c r="CO333" s="940"/>
      <c r="CP333" s="940"/>
      <c r="CQ333" s="940"/>
      <c r="CR333" s="940"/>
      <c r="CS333" s="940"/>
      <c r="CT333" s="940"/>
      <c r="CU333" s="940"/>
      <c r="CV333" s="940"/>
      <c r="CW333" s="940"/>
      <c r="CX333" s="940"/>
      <c r="CY333" s="940"/>
      <c r="CZ333" s="940"/>
      <c r="DA333" s="940"/>
      <c r="DB333" s="940"/>
      <c r="DC333" s="940"/>
      <c r="DD333" s="940"/>
      <c r="DE333" s="940"/>
      <c r="DF333" s="940"/>
      <c r="DG333" s="940"/>
      <c r="DH333" s="940"/>
      <c r="DI333" s="940"/>
      <c r="DJ333" s="940"/>
      <c r="DK333" s="940"/>
      <c r="DL333" s="940"/>
      <c r="DM333" s="940"/>
      <c r="DN333" s="940"/>
      <c r="DO333" s="940"/>
    </row>
    <row r="334" spans="2:119" s="403" customFormat="1" collapsed="1">
      <c r="B334" s="1331"/>
      <c r="C334" s="1264"/>
      <c r="D334" s="1148"/>
      <c r="E334" s="1148"/>
      <c r="F334" s="449"/>
      <c r="G334" s="449"/>
      <c r="H334" s="449"/>
      <c r="I334" s="449"/>
      <c r="J334" s="449"/>
      <c r="K334" s="449"/>
      <c r="L334" s="449"/>
      <c r="M334" s="449"/>
      <c r="N334" s="449"/>
      <c r="O334" s="228"/>
      <c r="P334" s="228"/>
      <c r="Q334" s="228"/>
      <c r="R334" s="228"/>
      <c r="S334" s="228"/>
      <c r="T334" s="228"/>
      <c r="U334" s="1642"/>
      <c r="V334" s="1642"/>
      <c r="W334" s="1642"/>
      <c r="X334" s="1642"/>
      <c r="Y334" s="1642"/>
      <c r="Z334" s="1642"/>
      <c r="AB334" s="449"/>
      <c r="AC334" s="449"/>
      <c r="AD334" s="449"/>
      <c r="AE334" s="449"/>
      <c r="AF334" s="449"/>
      <c r="AG334" s="449"/>
      <c r="AH334" s="449"/>
      <c r="AI334" s="449"/>
      <c r="AJ334" s="975"/>
      <c r="AK334" s="975"/>
      <c r="AL334" s="975"/>
      <c r="AM334" s="975"/>
      <c r="AN334" s="975"/>
      <c r="AO334" s="975"/>
      <c r="AP334" s="975"/>
      <c r="AQ334" s="975"/>
      <c r="AR334" s="975"/>
      <c r="AS334" s="975"/>
      <c r="AT334" s="975"/>
      <c r="AU334" s="975"/>
      <c r="AV334" s="975"/>
      <c r="AW334" s="975"/>
      <c r="AX334" s="975"/>
      <c r="AY334" s="975"/>
      <c r="AZ334" s="975"/>
      <c r="BA334" s="975"/>
      <c r="BB334" s="975"/>
      <c r="BC334" s="975"/>
      <c r="BD334" s="975"/>
      <c r="BE334" s="975"/>
      <c r="BF334" s="975"/>
      <c r="BG334" s="975"/>
      <c r="BH334" s="975"/>
      <c r="BI334" s="975"/>
      <c r="BJ334" s="975"/>
      <c r="BK334" s="975"/>
      <c r="BL334" s="975"/>
      <c r="BM334" s="975"/>
      <c r="BN334" s="975"/>
      <c r="BO334" s="975"/>
      <c r="BP334" s="975"/>
      <c r="BQ334" s="975"/>
      <c r="BR334" s="975"/>
      <c r="BS334" s="1239"/>
      <c r="CF334" s="228"/>
      <c r="CG334" s="228"/>
      <c r="CH334" s="228"/>
      <c r="CI334" s="228"/>
      <c r="CJ334" s="228"/>
      <c r="CK334" s="228"/>
      <c r="CL334" s="228"/>
      <c r="CM334" s="228"/>
      <c r="CN334" s="228"/>
      <c r="CO334" s="228"/>
      <c r="CP334" s="228"/>
      <c r="CQ334" s="228"/>
      <c r="CR334" s="228"/>
      <c r="CS334" s="228"/>
      <c r="CT334" s="228"/>
      <c r="CU334" s="228"/>
      <c r="CV334" s="228"/>
      <c r="CW334" s="228"/>
      <c r="CX334" s="228"/>
      <c r="CY334" s="228"/>
      <c r="CZ334" s="228"/>
      <c r="DA334" s="228"/>
      <c r="DB334" s="228"/>
      <c r="DC334" s="228"/>
      <c r="DD334" s="228"/>
      <c r="DE334" s="228"/>
      <c r="DF334" s="228"/>
      <c r="DG334" s="228"/>
      <c r="DH334" s="228"/>
      <c r="DI334" s="228"/>
      <c r="DJ334" s="228"/>
      <c r="DK334" s="228"/>
      <c r="DL334" s="228"/>
      <c r="DM334" s="228"/>
      <c r="DN334" s="228"/>
      <c r="DO334" s="228"/>
    </row>
    <row r="335" spans="2:119" s="168" customFormat="1">
      <c r="B335" s="1320"/>
      <c r="C335" s="161" t="s">
        <v>409</v>
      </c>
      <c r="D335" s="162"/>
      <c r="E335" s="163"/>
      <c r="F335" s="164"/>
      <c r="G335" s="164"/>
      <c r="H335" s="164"/>
      <c r="I335" s="164"/>
      <c r="J335" s="164"/>
      <c r="K335" s="164"/>
      <c r="L335" s="164"/>
      <c r="M335" s="164"/>
      <c r="N335" s="164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7"/>
      <c r="AB335" s="164"/>
      <c r="AC335" s="164"/>
      <c r="AD335" s="164"/>
      <c r="AE335" s="164"/>
      <c r="AF335" s="164"/>
      <c r="AG335" s="164"/>
      <c r="AH335" s="164"/>
      <c r="AI335" s="164"/>
      <c r="AJ335" s="165"/>
      <c r="AK335" s="165"/>
      <c r="AL335" s="165"/>
      <c r="AM335" s="165"/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  <c r="AZ335" s="165"/>
      <c r="BA335" s="165"/>
      <c r="BB335" s="165"/>
      <c r="BC335" s="165"/>
      <c r="BD335" s="165"/>
      <c r="BE335" s="165"/>
      <c r="BF335" s="165"/>
      <c r="BG335" s="165"/>
      <c r="BH335" s="165"/>
      <c r="BI335" s="165"/>
      <c r="BJ335" s="165"/>
      <c r="BK335" s="165"/>
      <c r="BL335" s="165"/>
      <c r="BM335" s="165"/>
      <c r="BN335" s="165"/>
      <c r="BO335" s="165"/>
      <c r="BP335" s="165"/>
      <c r="BQ335" s="165"/>
      <c r="BR335" s="165"/>
      <c r="BS335" s="165"/>
      <c r="BT335" s="165"/>
      <c r="BU335" s="165"/>
      <c r="BV335" s="165"/>
      <c r="BW335" s="165"/>
      <c r="BX335" s="165"/>
      <c r="BY335" s="165"/>
      <c r="BZ335" s="165"/>
      <c r="CA335" s="165"/>
      <c r="CB335" s="382"/>
      <c r="CC335" s="165"/>
      <c r="CD335" s="165"/>
      <c r="CE335" s="165"/>
      <c r="CF335" s="165"/>
      <c r="CG335" s="165"/>
      <c r="CH335" s="165"/>
      <c r="CI335" s="165"/>
      <c r="CJ335" s="165"/>
      <c r="CK335" s="402"/>
      <c r="CL335" s="165"/>
      <c r="CM335" s="165"/>
      <c r="CN335" s="165"/>
      <c r="CO335" s="165"/>
      <c r="CP335" s="165"/>
      <c r="CQ335" s="165"/>
      <c r="CR335" s="165"/>
      <c r="CS335" s="165"/>
      <c r="CT335" s="165"/>
      <c r="CU335" s="165"/>
      <c r="CV335" s="165"/>
      <c r="CW335" s="165"/>
      <c r="CX335" s="165"/>
      <c r="CY335" s="165"/>
      <c r="CZ335" s="165"/>
      <c r="DA335" s="165"/>
      <c r="DB335" s="165"/>
      <c r="DC335" s="165"/>
      <c r="DD335" s="165"/>
      <c r="DE335" s="165"/>
      <c r="DF335" s="165"/>
      <c r="DG335" s="165"/>
      <c r="DH335" s="165"/>
      <c r="DI335" s="165"/>
      <c r="DJ335" s="165"/>
      <c r="DK335" s="165"/>
      <c r="DL335" s="165"/>
      <c r="DM335" s="165"/>
      <c r="DN335" s="165"/>
      <c r="DO335" s="165"/>
    </row>
    <row r="336" spans="2:119" s="941" customFormat="1" ht="12" customHeight="1">
      <c r="B336" s="1334"/>
      <c r="C336" s="1213"/>
      <c r="D336" s="1026"/>
      <c r="E336" s="1026"/>
      <c r="F336" s="990"/>
      <c r="G336" s="990"/>
      <c r="H336" s="990"/>
      <c r="I336" s="990"/>
      <c r="J336" s="990"/>
      <c r="K336" s="990"/>
      <c r="L336" s="990"/>
      <c r="M336" s="990"/>
      <c r="N336" s="990"/>
      <c r="O336" s="990"/>
      <c r="P336" s="990"/>
      <c r="Q336" s="990"/>
      <c r="R336" s="990"/>
      <c r="S336" s="990"/>
      <c r="T336" s="990"/>
      <c r="U336" s="1690"/>
      <c r="V336" s="1690"/>
      <c r="W336" s="1690"/>
      <c r="X336" s="1690"/>
      <c r="Y336" s="1690"/>
      <c r="Z336" s="1690"/>
      <c r="AA336" s="403"/>
      <c r="AB336" s="951"/>
      <c r="AC336" s="951"/>
      <c r="AD336" s="951"/>
      <c r="AE336" s="951"/>
      <c r="AF336" s="951"/>
      <c r="AG336" s="951"/>
      <c r="AH336" s="951"/>
      <c r="AI336" s="951"/>
      <c r="AJ336" s="990"/>
      <c r="AK336" s="990"/>
      <c r="AL336" s="990"/>
      <c r="AM336" s="990"/>
      <c r="AN336" s="990"/>
      <c r="AO336" s="990"/>
      <c r="AP336" s="990"/>
      <c r="AQ336" s="990"/>
      <c r="AR336" s="990"/>
      <c r="AS336" s="990"/>
      <c r="AT336" s="990"/>
      <c r="AU336" s="990"/>
      <c r="AV336" s="990"/>
      <c r="AW336" s="990"/>
      <c r="AX336" s="990"/>
      <c r="AY336" s="990"/>
      <c r="AZ336" s="990"/>
      <c r="BA336" s="990"/>
      <c r="BB336" s="990"/>
      <c r="BC336" s="990"/>
      <c r="BD336" s="990"/>
      <c r="BE336" s="990"/>
      <c r="BF336" s="990"/>
      <c r="BG336" s="990"/>
      <c r="BH336" s="990"/>
      <c r="BI336" s="990"/>
      <c r="BJ336" s="990"/>
      <c r="BK336" s="990"/>
      <c r="BL336" s="990"/>
      <c r="BM336" s="990"/>
      <c r="BN336" s="990"/>
      <c r="BO336" s="990"/>
      <c r="BP336" s="990"/>
      <c r="BQ336" s="990"/>
      <c r="BR336" s="990"/>
      <c r="BS336" s="990"/>
      <c r="BT336" s="1214"/>
      <c r="BU336" s="1214"/>
      <c r="BV336" s="1214"/>
      <c r="BW336" s="1214"/>
      <c r="BX336" s="1214"/>
      <c r="BY336" s="1214"/>
      <c r="BZ336" s="1214"/>
      <c r="CA336" s="1215"/>
      <c r="CB336" s="1215"/>
      <c r="CC336" s="1215"/>
      <c r="CD336" s="1215"/>
      <c r="CE336" s="1215"/>
      <c r="CF336" s="1215"/>
      <c r="CG336" s="990"/>
      <c r="CH336" s="990"/>
      <c r="CI336" s="990"/>
      <c r="CJ336" s="990"/>
      <c r="CK336" s="990"/>
      <c r="CL336" s="990"/>
      <c r="CM336" s="990"/>
      <c r="CN336" s="990"/>
      <c r="CO336" s="990"/>
      <c r="CP336" s="990"/>
      <c r="CQ336" s="990"/>
      <c r="CR336" s="990"/>
      <c r="CS336" s="990"/>
      <c r="CT336" s="990"/>
      <c r="CU336" s="990"/>
      <c r="CV336" s="990"/>
      <c r="CW336" s="990"/>
      <c r="CX336" s="990"/>
      <c r="CY336" s="990"/>
      <c r="CZ336" s="990"/>
      <c r="DA336" s="990"/>
      <c r="DB336" s="990"/>
      <c r="DC336" s="990"/>
      <c r="DD336" s="990"/>
      <c r="DE336" s="990"/>
      <c r="DF336" s="990"/>
      <c r="DG336" s="990"/>
      <c r="DH336" s="990"/>
      <c r="DI336" s="990"/>
      <c r="DJ336" s="990"/>
      <c r="DK336" s="990"/>
      <c r="DL336" s="990"/>
      <c r="DM336" s="990"/>
      <c r="DN336" s="990"/>
      <c r="DO336" s="990"/>
    </row>
    <row r="337" spans="1:119" s="941" customFormat="1">
      <c r="A337" s="941">
        <v>337</v>
      </c>
      <c r="B337" s="1334"/>
      <c r="C337" s="1213" t="s">
        <v>868</v>
      </c>
      <c r="D337" s="1026"/>
      <c r="E337" s="1026"/>
      <c r="F337" s="990" t="s">
        <v>105</v>
      </c>
      <c r="G337" s="990" t="s">
        <v>105</v>
      </c>
      <c r="H337" s="990" t="s">
        <v>105</v>
      </c>
      <c r="I337" s="990" t="s">
        <v>105</v>
      </c>
      <c r="J337" s="990" t="s">
        <v>105</v>
      </c>
      <c r="K337" s="990" t="s">
        <v>105</v>
      </c>
      <c r="L337" s="990" t="s">
        <v>105</v>
      </c>
      <c r="M337" s="990" t="s">
        <v>105</v>
      </c>
      <c r="N337" s="990" t="s">
        <v>105</v>
      </c>
      <c r="O337" s="990" t="s">
        <v>105</v>
      </c>
      <c r="P337" s="990" t="s">
        <v>105</v>
      </c>
      <c r="Q337" s="990" t="s">
        <v>105</v>
      </c>
      <c r="R337" s="996">
        <v>9.6191771387747815E-2</v>
      </c>
      <c r="S337" s="996">
        <v>0.12232267830092658</v>
      </c>
      <c r="T337" s="996">
        <v>0.16350098233213059</v>
      </c>
      <c r="U337" s="1668">
        <v>0.16853837374541383</v>
      </c>
      <c r="V337" s="1668">
        <v>0.17350357487969068</v>
      </c>
      <c r="W337" s="1668">
        <v>0.17813222462814846</v>
      </c>
      <c r="X337" s="1668">
        <v>0.17947699244053927</v>
      </c>
      <c r="Y337" s="1668">
        <v>0.18046035102159799</v>
      </c>
      <c r="Z337" s="1668">
        <v>0.18149147169795063</v>
      </c>
      <c r="AA337" s="240"/>
      <c r="AB337" s="449"/>
      <c r="AC337" s="449"/>
      <c r="AD337" s="449"/>
      <c r="AE337" s="449"/>
      <c r="AF337" s="449"/>
      <c r="AG337" s="449"/>
      <c r="AH337" s="449"/>
      <c r="AI337" s="449"/>
      <c r="AJ337" s="990"/>
      <c r="AK337" s="990"/>
      <c r="AL337" s="990"/>
      <c r="AM337" s="990"/>
      <c r="AN337" s="990"/>
      <c r="AO337" s="990"/>
      <c r="AP337" s="990"/>
      <c r="AQ337" s="990"/>
      <c r="AR337" s="990"/>
      <c r="AS337" s="990"/>
      <c r="AT337" s="990"/>
      <c r="AU337" s="990"/>
      <c r="AV337" s="990"/>
      <c r="AW337" s="990"/>
      <c r="AX337" s="990"/>
      <c r="AY337" s="990"/>
      <c r="AZ337" s="990"/>
      <c r="BA337" s="990"/>
      <c r="BB337" s="990"/>
      <c r="BC337" s="990"/>
      <c r="BD337" s="990"/>
      <c r="BE337" s="990"/>
      <c r="BF337" s="990"/>
      <c r="BG337" s="990"/>
      <c r="BH337" s="996"/>
      <c r="BI337" s="996"/>
      <c r="BJ337" s="996"/>
      <c r="BK337" s="996"/>
      <c r="BL337" s="996"/>
      <c r="BM337" s="996"/>
      <c r="BN337" s="996"/>
      <c r="BO337" s="996"/>
      <c r="BP337" s="996"/>
      <c r="BQ337" s="996"/>
      <c r="BR337" s="996"/>
      <c r="BS337" s="996"/>
      <c r="BT337" s="996" t="s">
        <v>105</v>
      </c>
      <c r="BU337" s="996" t="s">
        <v>105</v>
      </c>
      <c r="BV337" s="996" t="s">
        <v>105</v>
      </c>
      <c r="BW337" s="996" t="s">
        <v>105</v>
      </c>
      <c r="BX337" s="996" t="s">
        <v>105</v>
      </c>
      <c r="BY337" s="996" t="s">
        <v>105</v>
      </c>
      <c r="BZ337" s="996" t="s">
        <v>105</v>
      </c>
      <c r="CA337" s="996" t="s">
        <v>105</v>
      </c>
      <c r="CB337" s="996" t="s">
        <v>105</v>
      </c>
      <c r="CC337" s="996">
        <v>6.1064389870510938E-2</v>
      </c>
      <c r="CD337" s="996">
        <v>7.0565028712606837E-2</v>
      </c>
      <c r="CE337" s="996">
        <v>8.0297333745746977E-2</v>
      </c>
      <c r="CF337" s="996">
        <v>9.2883260250016197E-2</v>
      </c>
      <c r="CG337" s="996">
        <v>9.536340347882391E-2</v>
      </c>
      <c r="CH337" s="996">
        <v>9.5093772076798422E-2</v>
      </c>
      <c r="CI337" s="996">
        <v>0.10059030739028232</v>
      </c>
      <c r="CJ337" s="996">
        <v>0.11151108403385959</v>
      </c>
      <c r="CK337" s="996">
        <v>0.11530685061845862</v>
      </c>
      <c r="CL337" s="996">
        <v>0.12274667931688805</v>
      </c>
      <c r="CM337" s="996">
        <v>0.1329545800712828</v>
      </c>
      <c r="CN337" s="996">
        <v>0.15033348741993</v>
      </c>
      <c r="CO337" s="996">
        <v>0.16266055307151195</v>
      </c>
      <c r="CP337" s="996">
        <v>0.16743683692442307</v>
      </c>
      <c r="CQ337" s="996">
        <v>0.17064863574094788</v>
      </c>
      <c r="CR337" s="996">
        <v>0.16660143509458578</v>
      </c>
      <c r="CS337" s="996">
        <v>0.16680793431751445</v>
      </c>
      <c r="CT337" s="996">
        <v>0.17013346726382289</v>
      </c>
      <c r="CU337" s="996">
        <v>0.17002645281924253</v>
      </c>
      <c r="CV337" s="996">
        <v>0.17369019112862194</v>
      </c>
      <c r="CW337" s="996">
        <v>0.1702111932816695</v>
      </c>
      <c r="CX337" s="996">
        <v>0.17290925292931419</v>
      </c>
      <c r="CY337" s="996">
        <v>0.17673602491547305</v>
      </c>
      <c r="CZ337" s="996">
        <v>0.18116681648180877</v>
      </c>
      <c r="DA337" s="996">
        <v>0.17626984910707658</v>
      </c>
      <c r="DB337" s="996">
        <v>0.17686504060416305</v>
      </c>
      <c r="DC337" s="996">
        <v>0.1786520054674097</v>
      </c>
      <c r="DD337" s="996">
        <v>0.18264016606782191</v>
      </c>
      <c r="DE337" s="996">
        <v>0.17785498102957434</v>
      </c>
      <c r="DF337" s="996">
        <v>0.17815947051548439</v>
      </c>
      <c r="DG337" s="996">
        <v>0.17977031548868241</v>
      </c>
      <c r="DH337" s="996">
        <v>0.18358678599403513</v>
      </c>
      <c r="DI337" s="996">
        <v>0.17895736680676316</v>
      </c>
      <c r="DJ337" s="996">
        <v>0.17917361331690121</v>
      </c>
      <c r="DK337" s="996">
        <v>0.18067105645106002</v>
      </c>
      <c r="DL337" s="996">
        <v>0.18458154198388516</v>
      </c>
      <c r="DM337" s="996">
        <v>0.18007883027740901</v>
      </c>
      <c r="DN337" s="996">
        <v>0.18025919406183138</v>
      </c>
      <c r="DO337" s="996">
        <v>0.18162845523702012</v>
      </c>
    </row>
    <row r="338" spans="1:119" s="963" customFormat="1" collapsed="1">
      <c r="B338" s="1334"/>
      <c r="C338" s="957" t="s">
        <v>494</v>
      </c>
      <c r="D338" s="958"/>
      <c r="E338" s="958"/>
      <c r="F338" s="232" t="s">
        <v>105</v>
      </c>
      <c r="G338" s="232" t="s">
        <v>105</v>
      </c>
      <c r="H338" s="232" t="s">
        <v>105</v>
      </c>
      <c r="I338" s="232" t="s">
        <v>105</v>
      </c>
      <c r="J338" s="232" t="s">
        <v>105</v>
      </c>
      <c r="K338" s="232" t="s">
        <v>105</v>
      </c>
      <c r="L338" s="232" t="s">
        <v>105</v>
      </c>
      <c r="M338" s="232" t="s">
        <v>105</v>
      </c>
      <c r="N338" s="232" t="s">
        <v>105</v>
      </c>
      <c r="O338" s="232" t="s">
        <v>105</v>
      </c>
      <c r="P338" s="232" t="s">
        <v>105</v>
      </c>
      <c r="Q338" s="232" t="s">
        <v>105</v>
      </c>
      <c r="R338" s="232" t="s">
        <v>105</v>
      </c>
      <c r="S338" s="959">
        <v>261.30906913178762</v>
      </c>
      <c r="T338" s="959">
        <v>411.7830403120401</v>
      </c>
      <c r="U338" s="1689">
        <v>50.373914132832432</v>
      </c>
      <c r="V338" s="1689">
        <v>49.652011342768418</v>
      </c>
      <c r="W338" s="1689">
        <v>46.286497484577808</v>
      </c>
      <c r="X338" s="1689">
        <v>13.44767812390818</v>
      </c>
      <c r="Y338" s="1689">
        <v>9.8335858105871861</v>
      </c>
      <c r="Z338" s="1689">
        <v>20.144792574113556</v>
      </c>
      <c r="AA338" s="403"/>
      <c r="AB338" s="960"/>
      <c r="AC338" s="960"/>
      <c r="AD338" s="960"/>
      <c r="AE338" s="960"/>
      <c r="AF338" s="960"/>
      <c r="AG338" s="960"/>
      <c r="AH338" s="960"/>
      <c r="AI338" s="960"/>
      <c r="AJ338" s="961"/>
      <c r="AK338" s="961"/>
      <c r="AL338" s="961"/>
      <c r="AM338" s="961"/>
      <c r="AN338" s="961"/>
      <c r="AO338" s="961"/>
      <c r="AP338" s="961"/>
      <c r="AQ338" s="961"/>
      <c r="AR338" s="961"/>
      <c r="AS338" s="961"/>
      <c r="AT338" s="961"/>
      <c r="AU338" s="961"/>
      <c r="AV338" s="961"/>
      <c r="AW338" s="961"/>
      <c r="AX338" s="961"/>
      <c r="AY338" s="961"/>
      <c r="AZ338" s="961"/>
      <c r="BA338" s="961"/>
      <c r="BB338" s="961"/>
      <c r="BC338" s="961"/>
      <c r="BD338" s="961"/>
      <c r="BE338" s="961"/>
      <c r="BF338" s="961"/>
      <c r="BG338" s="961"/>
      <c r="BH338" s="962"/>
      <c r="BI338" s="962"/>
      <c r="BJ338" s="962"/>
      <c r="BK338" s="962"/>
      <c r="BL338" s="962"/>
      <c r="BM338" s="962"/>
      <c r="BN338" s="962"/>
      <c r="BO338" s="962"/>
      <c r="BP338" s="962"/>
      <c r="BQ338" s="962"/>
      <c r="BR338" s="962"/>
      <c r="BS338" s="962"/>
      <c r="BT338" s="962" t="s">
        <v>105</v>
      </c>
      <c r="BU338" s="962" t="s">
        <v>105</v>
      </c>
      <c r="BV338" s="962" t="s">
        <v>105</v>
      </c>
      <c r="BW338" s="962" t="s">
        <v>105</v>
      </c>
      <c r="BX338" s="962" t="s">
        <v>105</v>
      </c>
      <c r="BY338" s="962" t="s">
        <v>105</v>
      </c>
      <c r="BZ338" s="962" t="s">
        <v>105</v>
      </c>
      <c r="CA338" s="962" t="s">
        <v>105</v>
      </c>
      <c r="CB338" s="962" t="s">
        <v>105</v>
      </c>
      <c r="CC338" s="959" t="s">
        <v>276</v>
      </c>
      <c r="CD338" s="959" t="s">
        <v>276</v>
      </c>
      <c r="CE338" s="959" t="s">
        <v>276</v>
      </c>
      <c r="CF338" s="959" t="s">
        <v>276</v>
      </c>
      <c r="CG338" s="959">
        <v>342.9901360831297</v>
      </c>
      <c r="CH338" s="959">
        <v>245.28743364191584</v>
      </c>
      <c r="CI338" s="959">
        <v>202.92973644535348</v>
      </c>
      <c r="CJ338" s="959">
        <v>186.27823783843394</v>
      </c>
      <c r="CK338" s="959">
        <v>199.43447139634711</v>
      </c>
      <c r="CL338" s="959">
        <v>276.52907240089633</v>
      </c>
      <c r="CM338" s="959">
        <v>323.64272681000477</v>
      </c>
      <c r="CN338" s="959">
        <v>388.22403386070403</v>
      </c>
      <c r="CO338" s="959">
        <v>473.5370245305333</v>
      </c>
      <c r="CP338" s="959">
        <v>446.90157607535019</v>
      </c>
      <c r="CQ338" s="959">
        <v>376.94055669665079</v>
      </c>
      <c r="CR338" s="959">
        <v>162.67947674655781</v>
      </c>
      <c r="CS338" s="959">
        <v>41.473812460025016</v>
      </c>
      <c r="CT338" s="959">
        <v>26.966303393998192</v>
      </c>
      <c r="CU338" s="959">
        <v>-6.2218292170534983</v>
      </c>
      <c r="CV338" s="959">
        <v>70.887560340361645</v>
      </c>
      <c r="CW338" s="959">
        <v>34.032589641550537</v>
      </c>
      <c r="CX338" s="959">
        <v>27.757856654913038</v>
      </c>
      <c r="CY338" s="959">
        <v>67.095720962305208</v>
      </c>
      <c r="CZ338" s="959">
        <v>74.766253531868273</v>
      </c>
      <c r="DA338" s="959">
        <v>60.586558254070724</v>
      </c>
      <c r="DB338" s="959">
        <v>39.557876748488596</v>
      </c>
      <c r="DC338" s="959">
        <v>19.159805519366468</v>
      </c>
      <c r="DD338" s="959">
        <v>14.733495860131395</v>
      </c>
      <c r="DE338" s="959">
        <v>15.851319224977622</v>
      </c>
      <c r="DF338" s="959">
        <v>12.944299113213376</v>
      </c>
      <c r="DG338" s="959">
        <v>11.183100212727171</v>
      </c>
      <c r="DH338" s="959">
        <v>9.4661992621322693</v>
      </c>
      <c r="DI338" s="959">
        <v>11.023857771888245</v>
      </c>
      <c r="DJ338" s="959">
        <v>10.141428014168174</v>
      </c>
      <c r="DK338" s="959">
        <v>9.0074096237760521</v>
      </c>
      <c r="DL338" s="959">
        <v>9.9475598985002129</v>
      </c>
      <c r="DM338" s="959">
        <v>11.214634706458448</v>
      </c>
      <c r="DN338" s="959">
        <v>10.855807449301757</v>
      </c>
      <c r="DO338" s="959">
        <v>9.573987859601008</v>
      </c>
    </row>
    <row r="339" spans="1:119" s="941" customFormat="1" ht="12" customHeight="1">
      <c r="B339" s="1334"/>
      <c r="C339" s="1104"/>
      <c r="D339" s="1026"/>
      <c r="E339" s="1026"/>
      <c r="F339" s="990"/>
      <c r="G339" s="990"/>
      <c r="H339" s="990"/>
      <c r="I339" s="990"/>
      <c r="J339" s="990"/>
      <c r="K339" s="990"/>
      <c r="L339" s="990"/>
      <c r="M339" s="990"/>
      <c r="N339" s="990"/>
      <c r="O339" s="990"/>
      <c r="P339" s="990"/>
      <c r="Q339" s="990"/>
      <c r="R339" s="1215"/>
      <c r="S339" s="1215"/>
      <c r="T339" s="1215"/>
      <c r="U339" s="1693"/>
      <c r="V339" s="1693"/>
      <c r="W339" s="1693"/>
      <c r="X339" s="1693"/>
      <c r="Y339" s="1693"/>
      <c r="Z339" s="1693"/>
      <c r="AA339" s="403"/>
      <c r="AB339" s="951"/>
      <c r="AC339" s="951"/>
      <c r="AD339" s="951"/>
      <c r="AE339" s="951"/>
      <c r="AF339" s="951"/>
      <c r="AG339" s="951"/>
      <c r="AH339" s="951"/>
      <c r="AI339" s="951"/>
      <c r="AJ339" s="990"/>
      <c r="AK339" s="990"/>
      <c r="AL339" s="990"/>
      <c r="AM339" s="990"/>
      <c r="AN339" s="990"/>
      <c r="AO339" s="990"/>
      <c r="AP339" s="990"/>
      <c r="AQ339" s="990"/>
      <c r="AR339" s="990"/>
      <c r="AS339" s="990"/>
      <c r="AT339" s="990"/>
      <c r="AU339" s="990"/>
      <c r="AV339" s="990"/>
      <c r="AW339" s="990"/>
      <c r="AX339" s="990"/>
      <c r="AY339" s="990"/>
      <c r="AZ339" s="990"/>
      <c r="BA339" s="990"/>
      <c r="BB339" s="990"/>
      <c r="BC339" s="990"/>
      <c r="BD339" s="990"/>
      <c r="BE339" s="990"/>
      <c r="BF339" s="990"/>
      <c r="BG339" s="990"/>
      <c r="BH339" s="990"/>
      <c r="BI339" s="990"/>
      <c r="BJ339" s="990"/>
      <c r="BK339" s="990"/>
      <c r="BL339" s="990"/>
      <c r="BM339" s="990"/>
      <c r="BN339" s="990"/>
      <c r="BO339" s="990"/>
      <c r="BP339" s="990"/>
      <c r="BQ339" s="990"/>
      <c r="BR339" s="990"/>
      <c r="BS339" s="990"/>
      <c r="BT339" s="1214"/>
      <c r="BU339" s="1214"/>
      <c r="BV339" s="1214"/>
      <c r="BW339" s="1214"/>
      <c r="BX339" s="1214"/>
      <c r="BY339" s="1214"/>
      <c r="BZ339" s="1214"/>
      <c r="CA339" s="1214"/>
      <c r="CB339" s="1214"/>
      <c r="CC339" s="1215"/>
      <c r="CD339" s="1215"/>
      <c r="CE339" s="1215"/>
      <c r="CF339" s="1215"/>
      <c r="CG339" s="1215"/>
      <c r="CH339" s="1215"/>
      <c r="CI339" s="1215"/>
      <c r="CJ339" s="1215"/>
      <c r="CK339" s="1215"/>
      <c r="CL339" s="1215"/>
      <c r="CM339" s="1215"/>
      <c r="CN339" s="1215"/>
      <c r="CO339" s="1215"/>
      <c r="CP339" s="1215"/>
      <c r="CQ339" s="1215"/>
      <c r="CR339" s="1215"/>
      <c r="CS339" s="1215"/>
      <c r="CT339" s="1215"/>
      <c r="CU339" s="1215"/>
      <c r="CV339" s="1215"/>
      <c r="CW339" s="1215"/>
      <c r="CX339" s="1215"/>
      <c r="CY339" s="1215"/>
      <c r="CZ339" s="1215"/>
      <c r="DA339" s="1215"/>
      <c r="DB339" s="1215"/>
      <c r="DC339" s="1215"/>
      <c r="DD339" s="1215"/>
      <c r="DE339" s="1215"/>
      <c r="DF339" s="1215"/>
      <c r="DG339" s="1215"/>
      <c r="DH339" s="1215"/>
      <c r="DI339" s="1215"/>
      <c r="DJ339" s="1215"/>
      <c r="DK339" s="1215"/>
      <c r="DL339" s="1215"/>
      <c r="DM339" s="1215"/>
      <c r="DN339" s="1215"/>
      <c r="DO339" s="1215"/>
    </row>
    <row r="340" spans="1:119" s="941" customFormat="1">
      <c r="A340" s="941">
        <v>340</v>
      </c>
      <c r="B340" s="1334"/>
      <c r="C340" s="1213" t="s">
        <v>869</v>
      </c>
      <c r="D340" s="1026"/>
      <c r="E340" s="1026"/>
      <c r="F340" s="990" t="s">
        <v>105</v>
      </c>
      <c r="G340" s="990" t="s">
        <v>105</v>
      </c>
      <c r="H340" s="990" t="s">
        <v>105</v>
      </c>
      <c r="I340" s="990" t="s">
        <v>105</v>
      </c>
      <c r="J340" s="990" t="s">
        <v>105</v>
      </c>
      <c r="K340" s="990" t="s">
        <v>105</v>
      </c>
      <c r="L340" s="990" t="s">
        <v>105</v>
      </c>
      <c r="M340" s="990" t="s">
        <v>105</v>
      </c>
      <c r="N340" s="990" t="s">
        <v>105</v>
      </c>
      <c r="O340" s="990" t="s">
        <v>105</v>
      </c>
      <c r="P340" s="990" t="s">
        <v>105</v>
      </c>
      <c r="Q340" s="990" t="s">
        <v>105</v>
      </c>
      <c r="R340" s="996">
        <v>3.3458002951753961E-2</v>
      </c>
      <c r="S340" s="996">
        <v>2.8411767151892503E-2</v>
      </c>
      <c r="T340" s="996">
        <v>3.1458774658755011E-2</v>
      </c>
      <c r="U340" s="1668">
        <v>3.6047874813006163E-2</v>
      </c>
      <c r="V340" s="1668">
        <v>3.7019291588403475E-2</v>
      </c>
      <c r="W340" s="1668">
        <v>3.8294246416338086E-2</v>
      </c>
      <c r="X340" s="1668">
        <v>3.855964910106701E-2</v>
      </c>
      <c r="Y340" s="1668">
        <v>3.8595254536443427E-2</v>
      </c>
      <c r="Z340" s="1668">
        <v>3.5548649652437862E-2</v>
      </c>
      <c r="AA340" s="240"/>
      <c r="AB340" s="449"/>
      <c r="AC340" s="449"/>
      <c r="AD340" s="449"/>
      <c r="AE340" s="449"/>
      <c r="AF340" s="449"/>
      <c r="AG340" s="449"/>
      <c r="AH340" s="449"/>
      <c r="AI340" s="449"/>
      <c r="AJ340" s="990"/>
      <c r="AK340" s="990"/>
      <c r="AL340" s="990"/>
      <c r="AM340" s="990"/>
      <c r="AN340" s="990"/>
      <c r="AO340" s="990"/>
      <c r="AP340" s="990"/>
      <c r="AQ340" s="990"/>
      <c r="AR340" s="990"/>
      <c r="AS340" s="990"/>
      <c r="AT340" s="990"/>
      <c r="AU340" s="990"/>
      <c r="AV340" s="990"/>
      <c r="AW340" s="990"/>
      <c r="AX340" s="990"/>
      <c r="AY340" s="990"/>
      <c r="AZ340" s="990"/>
      <c r="BA340" s="990"/>
      <c r="BB340" s="990"/>
      <c r="BC340" s="990"/>
      <c r="BD340" s="990"/>
      <c r="BE340" s="990"/>
      <c r="BF340" s="990"/>
      <c r="BG340" s="990"/>
      <c r="BH340" s="996"/>
      <c r="BI340" s="996"/>
      <c r="BJ340" s="996"/>
      <c r="BK340" s="996"/>
      <c r="BL340" s="996"/>
      <c r="BM340" s="996"/>
      <c r="BN340" s="996"/>
      <c r="BO340" s="996"/>
      <c r="BP340" s="996"/>
      <c r="BQ340" s="996"/>
      <c r="BR340" s="996"/>
      <c r="BS340" s="996"/>
      <c r="BT340" s="996" t="s">
        <v>105</v>
      </c>
      <c r="BU340" s="996" t="s">
        <v>105</v>
      </c>
      <c r="BV340" s="996" t="s">
        <v>105</v>
      </c>
      <c r="BW340" s="996" t="s">
        <v>105</v>
      </c>
      <c r="BX340" s="996" t="s">
        <v>105</v>
      </c>
      <c r="BY340" s="996" t="s">
        <v>105</v>
      </c>
      <c r="BZ340" s="996" t="s">
        <v>105</v>
      </c>
      <c r="CA340" s="996" t="s">
        <v>105</v>
      </c>
      <c r="CB340" s="996" t="s">
        <v>105</v>
      </c>
      <c r="CC340" s="996">
        <v>3.2515148550642775E-2</v>
      </c>
      <c r="CD340" s="996">
        <v>3.1615219225024166E-2</v>
      </c>
      <c r="CE340" s="996">
        <v>3.1764412402632919E-2</v>
      </c>
      <c r="CF340" s="996">
        <v>3.3155166249933497E-2</v>
      </c>
      <c r="CG340" s="996">
        <v>3.3943861355755361E-2</v>
      </c>
      <c r="CH340" s="996">
        <v>3.3947968593031251E-2</v>
      </c>
      <c r="CI340" s="996">
        <v>3.2862089707205645E-2</v>
      </c>
      <c r="CJ340" s="996">
        <v>3.3526648588547779E-2</v>
      </c>
      <c r="CK340" s="996">
        <v>2.6457291137208742E-2</v>
      </c>
      <c r="CL340" s="996">
        <v>2.6968151109885565E-2</v>
      </c>
      <c r="CM340" s="996">
        <v>2.8503145758714345E-2</v>
      </c>
      <c r="CN340" s="996">
        <v>3.1784857688361631E-2</v>
      </c>
      <c r="CO340" s="996">
        <v>3.1969148972583197E-2</v>
      </c>
      <c r="CP340" s="996">
        <v>3.030680370501633E-2</v>
      </c>
      <c r="CQ340" s="996">
        <v>3.1883914503262632E-2</v>
      </c>
      <c r="CR340" s="996">
        <v>3.835064576010111E-2</v>
      </c>
      <c r="CS340" s="996">
        <v>3.5075766560778432E-2</v>
      </c>
      <c r="CT340" s="996">
        <v>3.5508293992024695E-2</v>
      </c>
      <c r="CU340" s="996">
        <v>3.5753188802031127E-2</v>
      </c>
      <c r="CV340" s="996">
        <v>3.6619050808811976E-2</v>
      </c>
      <c r="CW340" s="996">
        <v>3.6421435465611544E-2</v>
      </c>
      <c r="CX340" s="996">
        <v>3.7113913968357448E-2</v>
      </c>
      <c r="CY340" s="996">
        <v>3.7711438378336549E-2</v>
      </c>
      <c r="CZ340" s="996">
        <v>3.7862455797557537E-2</v>
      </c>
      <c r="DA340" s="996">
        <v>3.8013836420500019E-2</v>
      </c>
      <c r="DB340" s="996">
        <v>3.842451828176862E-2</v>
      </c>
      <c r="DC340" s="996">
        <v>3.8696302082599533E-2</v>
      </c>
      <c r="DD340" s="996">
        <v>3.7892895351724215E-2</v>
      </c>
      <c r="DE340" s="996">
        <v>3.8537104596016968E-2</v>
      </c>
      <c r="DF340" s="996">
        <v>3.8849305458324906E-2</v>
      </c>
      <c r="DG340" s="996">
        <v>3.8726166011937242E-2</v>
      </c>
      <c r="DH340" s="996">
        <v>3.7767901265432703E-2</v>
      </c>
      <c r="DI340" s="996">
        <v>3.8564225439584383E-2</v>
      </c>
      <c r="DJ340" s="996">
        <v>3.8822378950868222E-2</v>
      </c>
      <c r="DK340" s="996">
        <v>3.8916845048607138E-2</v>
      </c>
      <c r="DL340" s="996">
        <v>3.6912857739371308E-2</v>
      </c>
      <c r="DM340" s="996">
        <v>3.5334103874200412E-2</v>
      </c>
      <c r="DN340" s="996">
        <v>3.4879192281074028E-2</v>
      </c>
      <c r="DO340" s="996">
        <v>3.529973168729466E-2</v>
      </c>
    </row>
    <row r="341" spans="1:119" s="963" customFormat="1" collapsed="1">
      <c r="B341" s="1334"/>
      <c r="C341" s="957" t="s">
        <v>494</v>
      </c>
      <c r="D341" s="958"/>
      <c r="E341" s="958"/>
      <c r="F341" s="232" t="s">
        <v>105</v>
      </c>
      <c r="G341" s="232" t="s">
        <v>105</v>
      </c>
      <c r="H341" s="232" t="s">
        <v>105</v>
      </c>
      <c r="I341" s="232" t="s">
        <v>105</v>
      </c>
      <c r="J341" s="232" t="s">
        <v>105</v>
      </c>
      <c r="K341" s="232" t="s">
        <v>105</v>
      </c>
      <c r="L341" s="232" t="s">
        <v>105</v>
      </c>
      <c r="M341" s="232" t="s">
        <v>105</v>
      </c>
      <c r="N341" s="232" t="s">
        <v>105</v>
      </c>
      <c r="O341" s="232" t="s">
        <v>105</v>
      </c>
      <c r="P341" s="232" t="s">
        <v>105</v>
      </c>
      <c r="Q341" s="232" t="s">
        <v>105</v>
      </c>
      <c r="R341" s="232" t="s">
        <v>105</v>
      </c>
      <c r="S341" s="959">
        <v>-50.462357998614578</v>
      </c>
      <c r="T341" s="959">
        <v>30.470075068625079</v>
      </c>
      <c r="U341" s="1689">
        <v>45.891001542511525</v>
      </c>
      <c r="V341" s="1689">
        <v>9.7141677539731166</v>
      </c>
      <c r="W341" s="1689">
        <v>12.749548279346115</v>
      </c>
      <c r="X341" s="1689">
        <v>2.6540268472892423</v>
      </c>
      <c r="Y341" s="1689">
        <v>0.35605435376416528</v>
      </c>
      <c r="Z341" s="1689">
        <v>-30.10999448629148</v>
      </c>
      <c r="AA341" s="403"/>
      <c r="AB341" s="960"/>
      <c r="AC341" s="960"/>
      <c r="AD341" s="960"/>
      <c r="AE341" s="960"/>
      <c r="AF341" s="960"/>
      <c r="AG341" s="960"/>
      <c r="AH341" s="960"/>
      <c r="AI341" s="960"/>
      <c r="AJ341" s="961"/>
      <c r="AK341" s="961"/>
      <c r="AL341" s="961"/>
      <c r="AM341" s="961"/>
      <c r="AN341" s="961"/>
      <c r="AO341" s="961"/>
      <c r="AP341" s="961"/>
      <c r="AQ341" s="961"/>
      <c r="AR341" s="961"/>
      <c r="AS341" s="961"/>
      <c r="AT341" s="961"/>
      <c r="AU341" s="961"/>
      <c r="AV341" s="961"/>
      <c r="AW341" s="961"/>
      <c r="AX341" s="961"/>
      <c r="AY341" s="961"/>
      <c r="AZ341" s="961"/>
      <c r="BA341" s="961"/>
      <c r="BB341" s="961"/>
      <c r="BC341" s="961"/>
      <c r="BD341" s="961"/>
      <c r="BE341" s="961"/>
      <c r="BF341" s="961"/>
      <c r="BG341" s="961"/>
      <c r="BH341" s="962"/>
      <c r="BI341" s="962"/>
      <c r="BJ341" s="962"/>
      <c r="BK341" s="962"/>
      <c r="BL341" s="962"/>
      <c r="BM341" s="962"/>
      <c r="BN341" s="962"/>
      <c r="BO341" s="962"/>
      <c r="BP341" s="962"/>
      <c r="BQ341" s="962"/>
      <c r="BR341" s="962"/>
      <c r="BS341" s="962"/>
      <c r="BT341" s="962" t="s">
        <v>105</v>
      </c>
      <c r="BU341" s="962" t="s">
        <v>105</v>
      </c>
      <c r="BV341" s="962" t="s">
        <v>105</v>
      </c>
      <c r="BW341" s="962" t="s">
        <v>105</v>
      </c>
      <c r="BX341" s="962" t="s">
        <v>105</v>
      </c>
      <c r="BY341" s="962" t="s">
        <v>105</v>
      </c>
      <c r="BZ341" s="962" t="s">
        <v>105</v>
      </c>
      <c r="CA341" s="962" t="s">
        <v>105</v>
      </c>
      <c r="CB341" s="962" t="s">
        <v>105</v>
      </c>
      <c r="CC341" s="959" t="s">
        <v>276</v>
      </c>
      <c r="CD341" s="959" t="s">
        <v>276</v>
      </c>
      <c r="CE341" s="959" t="s">
        <v>276</v>
      </c>
      <c r="CF341" s="959" t="s">
        <v>276</v>
      </c>
      <c r="CG341" s="959">
        <v>14.287128051125864</v>
      </c>
      <c r="CH341" s="959">
        <v>23.327493680070852</v>
      </c>
      <c r="CI341" s="959">
        <v>10.976773045727265</v>
      </c>
      <c r="CJ341" s="959">
        <v>3.7148233861428182</v>
      </c>
      <c r="CK341" s="959">
        <v>-74.865702185466191</v>
      </c>
      <c r="CL341" s="959">
        <v>-69.798174831456862</v>
      </c>
      <c r="CM341" s="959">
        <v>-43.589439484913001</v>
      </c>
      <c r="CN341" s="959">
        <v>-17.417909001861478</v>
      </c>
      <c r="CO341" s="959">
        <v>55.118578353744553</v>
      </c>
      <c r="CP341" s="959">
        <v>33.386525951307654</v>
      </c>
      <c r="CQ341" s="959">
        <v>33.80768744548287</v>
      </c>
      <c r="CR341" s="959">
        <v>65.657880717394789</v>
      </c>
      <c r="CS341" s="959">
        <v>31.066175881952347</v>
      </c>
      <c r="CT341" s="959">
        <v>52.014902870083645</v>
      </c>
      <c r="CU341" s="959">
        <v>38.692742987684952</v>
      </c>
      <c r="CV341" s="959">
        <v>-17.315949512891336</v>
      </c>
      <c r="CW341" s="959">
        <v>13.456689048331125</v>
      </c>
      <c r="CX341" s="959">
        <v>16.056199763327534</v>
      </c>
      <c r="CY341" s="959">
        <v>19.582495763054222</v>
      </c>
      <c r="CZ341" s="959">
        <v>12.434049887455611</v>
      </c>
      <c r="DA341" s="959">
        <v>15.924009548884746</v>
      </c>
      <c r="DB341" s="959">
        <v>13.106043134111719</v>
      </c>
      <c r="DC341" s="959">
        <v>9.8486370426298375</v>
      </c>
      <c r="DD341" s="959">
        <v>0.30439554166677985</v>
      </c>
      <c r="DE341" s="959">
        <v>5.2326817551694855</v>
      </c>
      <c r="DF341" s="959">
        <v>4.2478717655628637</v>
      </c>
      <c r="DG341" s="959">
        <v>0.29863929337708983</v>
      </c>
      <c r="DH341" s="959">
        <v>-1.2499408629151194</v>
      </c>
      <c r="DI341" s="959">
        <v>0.27120843567415842</v>
      </c>
      <c r="DJ341" s="959">
        <v>-0.26926507456684345</v>
      </c>
      <c r="DK341" s="959">
        <v>1.9067903666989543</v>
      </c>
      <c r="DL341" s="959">
        <v>-8.5504352606139555</v>
      </c>
      <c r="DM341" s="959">
        <v>-32.301215653839712</v>
      </c>
      <c r="DN341" s="959">
        <v>-39.431866697941935</v>
      </c>
      <c r="DO341" s="959">
        <v>-36.17113361312478</v>
      </c>
    </row>
    <row r="342" spans="1:119" s="941" customFormat="1" ht="12" customHeight="1">
      <c r="B342" s="1334"/>
      <c r="C342" s="1213"/>
      <c r="D342" s="1026"/>
      <c r="E342" s="1026"/>
      <c r="F342" s="990"/>
      <c r="G342" s="990"/>
      <c r="H342" s="990"/>
      <c r="I342" s="990"/>
      <c r="J342" s="990"/>
      <c r="K342" s="990"/>
      <c r="L342" s="990"/>
      <c r="M342" s="990"/>
      <c r="N342" s="990"/>
      <c r="O342" s="990"/>
      <c r="P342" s="990"/>
      <c r="Q342" s="990"/>
      <c r="R342" s="990"/>
      <c r="S342" s="990"/>
      <c r="T342" s="990"/>
      <c r="U342" s="1690"/>
      <c r="V342" s="1690"/>
      <c r="W342" s="1690"/>
      <c r="X342" s="1690"/>
      <c r="Y342" s="1690"/>
      <c r="Z342" s="1690"/>
      <c r="AA342" s="403"/>
      <c r="AB342" s="951"/>
      <c r="AC342" s="951"/>
      <c r="AD342" s="951"/>
      <c r="AE342" s="951"/>
      <c r="AF342" s="951"/>
      <c r="AG342" s="951"/>
      <c r="AH342" s="951"/>
      <c r="AI342" s="951"/>
      <c r="AJ342" s="990"/>
      <c r="AK342" s="990"/>
      <c r="AL342" s="990"/>
      <c r="AM342" s="990"/>
      <c r="AN342" s="990"/>
      <c r="AO342" s="990"/>
      <c r="AP342" s="990"/>
      <c r="AQ342" s="990"/>
      <c r="AR342" s="990"/>
      <c r="AS342" s="990"/>
      <c r="AT342" s="990"/>
      <c r="AU342" s="990"/>
      <c r="AV342" s="990"/>
      <c r="AW342" s="990"/>
      <c r="AX342" s="990"/>
      <c r="AY342" s="990"/>
      <c r="AZ342" s="990"/>
      <c r="BA342" s="990"/>
      <c r="BB342" s="990"/>
      <c r="BC342" s="990"/>
      <c r="BD342" s="990"/>
      <c r="BE342" s="990"/>
      <c r="BF342" s="990"/>
      <c r="BG342" s="990"/>
      <c r="BH342" s="990"/>
      <c r="BI342" s="990"/>
      <c r="BJ342" s="990"/>
      <c r="BK342" s="990"/>
      <c r="BL342" s="990"/>
      <c r="BM342" s="990"/>
      <c r="BN342" s="990"/>
      <c r="BO342" s="990"/>
      <c r="BP342" s="990"/>
      <c r="BQ342" s="990"/>
      <c r="BR342" s="990"/>
      <c r="BS342" s="990"/>
      <c r="BT342" s="1214"/>
      <c r="BU342" s="1214"/>
      <c r="BV342" s="1214"/>
      <c r="BW342" s="1214"/>
      <c r="BX342" s="1214"/>
      <c r="BY342" s="1214"/>
      <c r="BZ342" s="1214"/>
      <c r="CA342" s="1215"/>
      <c r="CB342" s="1215"/>
      <c r="CC342" s="1215"/>
      <c r="CD342" s="1215"/>
      <c r="CE342" s="1215"/>
      <c r="CF342" s="1215"/>
      <c r="CG342" s="990"/>
      <c r="CH342" s="990"/>
      <c r="CI342" s="990"/>
      <c r="CJ342" s="990"/>
      <c r="CK342" s="990"/>
      <c r="CL342" s="990"/>
      <c r="CM342" s="990"/>
      <c r="CN342" s="990"/>
      <c r="CO342" s="990"/>
      <c r="CP342" s="990"/>
      <c r="CQ342" s="990"/>
      <c r="CR342" s="990"/>
      <c r="CS342" s="990"/>
      <c r="CT342" s="990"/>
      <c r="CU342" s="990"/>
      <c r="CV342" s="990"/>
      <c r="CW342" s="990"/>
      <c r="CX342" s="990"/>
      <c r="CY342" s="990"/>
      <c r="CZ342" s="990"/>
      <c r="DA342" s="990"/>
      <c r="DB342" s="990"/>
      <c r="DC342" s="990"/>
      <c r="DD342" s="990"/>
      <c r="DE342" s="990"/>
      <c r="DF342" s="990"/>
      <c r="DG342" s="990"/>
      <c r="DH342" s="990"/>
      <c r="DI342" s="990"/>
      <c r="DJ342" s="990"/>
      <c r="DK342" s="990"/>
      <c r="DL342" s="990"/>
      <c r="DM342" s="990"/>
      <c r="DN342" s="990"/>
      <c r="DO342" s="990"/>
    </row>
    <row r="343" spans="1:119" s="980" customFormat="1" ht="12" customHeight="1" collapsed="1">
      <c r="B343" s="1334"/>
      <c r="C343" s="1216" t="s">
        <v>380</v>
      </c>
      <c r="D343" s="1012"/>
      <c r="E343" s="1012"/>
      <c r="F343" s="984"/>
      <c r="G343" s="984"/>
      <c r="H343" s="984"/>
      <c r="I343" s="984"/>
      <c r="J343" s="984"/>
      <c r="K343" s="984"/>
      <c r="L343" s="984"/>
      <c r="M343" s="1085"/>
      <c r="N343" s="1085"/>
      <c r="O343" s="984"/>
      <c r="P343" s="984"/>
      <c r="Q343" s="984"/>
      <c r="R343" s="984"/>
      <c r="S343" s="984"/>
      <c r="T343" s="984"/>
      <c r="U343" s="1681"/>
      <c r="V343" s="1681"/>
      <c r="W343" s="1681"/>
      <c r="X343" s="1681"/>
      <c r="Y343" s="1681"/>
      <c r="Z343" s="1681"/>
      <c r="AA343" s="403"/>
      <c r="AB343" s="990"/>
      <c r="AC343" s="990"/>
      <c r="AD343" s="990"/>
      <c r="AE343" s="990"/>
      <c r="AF343" s="1086"/>
      <c r="AG343" s="1086"/>
      <c r="AH343" s="1086"/>
      <c r="AI343" s="1086"/>
      <c r="AJ343" s="984"/>
      <c r="AK343" s="984"/>
      <c r="AL343" s="984"/>
      <c r="AM343" s="984"/>
      <c r="AN343" s="984"/>
      <c r="AO343" s="984"/>
      <c r="AP343" s="984"/>
      <c r="AQ343" s="984"/>
      <c r="AR343" s="984"/>
      <c r="AS343" s="984"/>
      <c r="AT343" s="984"/>
      <c r="AU343" s="984"/>
      <c r="AV343" s="984"/>
      <c r="AW343" s="984"/>
      <c r="AX343" s="984"/>
      <c r="AY343" s="984"/>
      <c r="AZ343" s="984"/>
      <c r="BA343" s="984"/>
      <c r="BB343" s="984"/>
      <c r="BC343" s="984"/>
      <c r="BD343" s="984"/>
      <c r="BE343" s="984"/>
      <c r="BF343" s="984"/>
      <c r="BG343" s="984"/>
      <c r="BH343" s="984"/>
      <c r="BI343" s="984"/>
      <c r="BJ343" s="984"/>
      <c r="BK343" s="984"/>
      <c r="BL343" s="984"/>
      <c r="BM343" s="984"/>
      <c r="BN343" s="984"/>
      <c r="BO343" s="984"/>
      <c r="BP343" s="984"/>
      <c r="BQ343" s="984"/>
      <c r="BR343" s="984"/>
      <c r="BS343" s="984"/>
      <c r="BT343" s="984"/>
      <c r="BU343" s="984"/>
      <c r="BV343" s="984"/>
      <c r="BW343" s="984"/>
      <c r="BX343" s="984"/>
      <c r="BY343" s="984"/>
      <c r="BZ343" s="984"/>
      <c r="CA343" s="984"/>
      <c r="CB343" s="1013"/>
      <c r="CC343" s="1013"/>
      <c r="CD343" s="984"/>
      <c r="CE343" s="984"/>
      <c r="CF343" s="1053"/>
      <c r="CG343" s="1053"/>
      <c r="CH343" s="984"/>
      <c r="CI343" s="984"/>
      <c r="CJ343" s="984"/>
      <c r="CK343" s="984"/>
      <c r="CL343" s="984"/>
      <c r="CM343" s="984"/>
      <c r="CN343" s="984"/>
      <c r="CO343" s="984"/>
      <c r="CP343" s="984"/>
      <c r="CQ343" s="984"/>
      <c r="CR343" s="984"/>
      <c r="CS343" s="984"/>
      <c r="CT343" s="984"/>
      <c r="CU343" s="984"/>
      <c r="CV343" s="984"/>
      <c r="CW343" s="984"/>
      <c r="CX343" s="984"/>
      <c r="CY343" s="984"/>
      <c r="CZ343" s="984"/>
      <c r="DA343" s="984"/>
      <c r="DB343" s="984"/>
      <c r="DC343" s="984"/>
      <c r="DD343" s="984"/>
      <c r="DE343" s="984"/>
      <c r="DF343" s="984"/>
      <c r="DG343" s="984"/>
      <c r="DH343" s="984"/>
      <c r="DI343" s="984"/>
      <c r="DJ343" s="984"/>
      <c r="DK343" s="984"/>
      <c r="DL343" s="984"/>
      <c r="DM343" s="984"/>
      <c r="DN343" s="984"/>
      <c r="DO343" s="984"/>
    </row>
    <row r="344" spans="1:119" s="403" customFormat="1">
      <c r="B344" s="1331"/>
      <c r="C344" s="1168"/>
      <c r="D344" s="1148"/>
      <c r="E344" s="1148"/>
      <c r="F344" s="449"/>
      <c r="G344" s="449"/>
      <c r="H344" s="449"/>
      <c r="I344" s="449"/>
      <c r="J344" s="449"/>
      <c r="K344" s="449"/>
      <c r="L344" s="449"/>
      <c r="M344" s="449"/>
      <c r="N344" s="449"/>
      <c r="O344" s="975"/>
      <c r="P344" s="975"/>
      <c r="Q344" s="975"/>
      <c r="R344" s="975"/>
      <c r="S344" s="975"/>
      <c r="T344" s="975"/>
      <c r="U344" s="1678"/>
      <c r="V344" s="1678"/>
      <c r="W344" s="1678"/>
      <c r="X344" s="1678"/>
      <c r="Y344" s="1678"/>
      <c r="Z344" s="1678"/>
      <c r="AB344" s="449"/>
      <c r="AC344" s="449"/>
      <c r="AD344" s="449"/>
      <c r="AE344" s="449"/>
      <c r="AF344" s="449"/>
      <c r="AG344" s="449"/>
      <c r="AH344" s="449"/>
      <c r="AI344" s="449"/>
      <c r="AJ344" s="975"/>
      <c r="AK344" s="975"/>
      <c r="AL344" s="975"/>
      <c r="AM344" s="975"/>
      <c r="AN344" s="975"/>
      <c r="AO344" s="975"/>
      <c r="AP344" s="975"/>
      <c r="AQ344" s="975"/>
      <c r="AR344" s="975"/>
      <c r="AS344" s="975"/>
      <c r="AT344" s="975"/>
      <c r="AU344" s="975"/>
      <c r="AV344" s="975"/>
      <c r="AW344" s="975"/>
      <c r="AX344" s="975"/>
      <c r="AY344" s="975"/>
      <c r="AZ344" s="975"/>
      <c r="BA344" s="975"/>
      <c r="BB344" s="975"/>
      <c r="BC344" s="975"/>
      <c r="BD344" s="975"/>
      <c r="BE344" s="975"/>
      <c r="BF344" s="975"/>
      <c r="BG344" s="975"/>
      <c r="BH344" s="975"/>
      <c r="BI344" s="975"/>
      <c r="BJ344" s="975"/>
      <c r="BK344" s="282"/>
      <c r="BL344" s="282"/>
      <c r="BM344" s="282"/>
      <c r="BN344" s="282"/>
      <c r="BO344" s="282"/>
      <c r="BP344" s="282"/>
      <c r="BQ344" s="282"/>
      <c r="BR344" s="282"/>
      <c r="BS344" s="282"/>
      <c r="BT344" s="282"/>
      <c r="BU344" s="975"/>
      <c r="BV344" s="975"/>
      <c r="BW344" s="975"/>
      <c r="BX344" s="975"/>
      <c r="BY344" s="1010"/>
      <c r="BZ344" s="1214"/>
      <c r="CA344" s="964"/>
      <c r="CH344" s="975"/>
      <c r="CI344" s="975"/>
      <c r="CJ344" s="975"/>
      <c r="CK344" s="975"/>
      <c r="CL344" s="975"/>
      <c r="CM344" s="975"/>
      <c r="CN344" s="975"/>
      <c r="CO344" s="975"/>
      <c r="CP344" s="975"/>
      <c r="CQ344" s="975"/>
      <c r="CR344" s="975"/>
      <c r="CS344" s="975"/>
      <c r="CT344" s="975"/>
      <c r="CU344" s="975"/>
      <c r="CV344" s="975"/>
      <c r="CW344" s="975"/>
      <c r="CX344" s="975"/>
      <c r="CY344" s="975"/>
      <c r="CZ344" s="975"/>
      <c r="DA344" s="975"/>
      <c r="DB344" s="975"/>
      <c r="DC344" s="975"/>
      <c r="DD344" s="975"/>
      <c r="DE344" s="975"/>
      <c r="DF344" s="975"/>
      <c r="DG344" s="975"/>
      <c r="DH344" s="975"/>
      <c r="DI344" s="975"/>
      <c r="DJ344" s="975"/>
      <c r="DK344" s="975"/>
      <c r="DL344" s="975"/>
      <c r="DM344" s="975"/>
      <c r="DN344" s="975"/>
      <c r="DO344" s="975"/>
    </row>
    <row r="345" spans="1:119" s="948" customFormat="1" ht="12" customHeight="1">
      <c r="B345" s="1337"/>
      <c r="C345" s="1114" t="s">
        <v>284</v>
      </c>
      <c r="D345" s="1217"/>
      <c r="E345" s="1217"/>
      <c r="F345" s="1218">
        <v>1511.4</v>
      </c>
      <c r="G345" s="1218">
        <v>2079</v>
      </c>
      <c r="H345" s="1218">
        <v>2750.7</v>
      </c>
      <c r="I345" s="1218">
        <v>3405.9</v>
      </c>
      <c r="J345" s="1218">
        <v>4820.1000000000004</v>
      </c>
      <c r="K345" s="1218">
        <v>5703.8</v>
      </c>
      <c r="L345" s="1218">
        <v>7305.2999999999993</v>
      </c>
      <c r="M345" s="1218">
        <v>7082</v>
      </c>
      <c r="N345" s="1218">
        <v>7150.7999999999993</v>
      </c>
      <c r="O345" s="1218">
        <v>8048.1</v>
      </c>
      <c r="P345" s="1218">
        <v>11749.7</v>
      </c>
      <c r="Q345" s="1218">
        <v>12490</v>
      </c>
      <c r="R345" s="1218">
        <v>13997.5</v>
      </c>
      <c r="S345" s="1218">
        <v>20926.699999999997</v>
      </c>
      <c r="T345" s="1218">
        <v>28350.899999999998</v>
      </c>
      <c r="U345" s="1676">
        <v>36980.41148313343</v>
      </c>
      <c r="V345" s="1676">
        <v>42828.143407359894</v>
      </c>
      <c r="W345" s="1676">
        <v>50194.541372171829</v>
      </c>
      <c r="X345" s="1676">
        <v>57381.216712175614</v>
      </c>
      <c r="Y345" s="1676">
        <v>66651.543213850266</v>
      </c>
      <c r="Z345" s="1676">
        <v>77744.469775727543</v>
      </c>
      <c r="AA345" s="970"/>
      <c r="AB345" s="1051"/>
      <c r="AC345" s="1051"/>
      <c r="AD345" s="1051"/>
      <c r="AE345" s="1051"/>
      <c r="AF345" s="1051"/>
      <c r="AG345" s="1051"/>
      <c r="AH345" s="1051"/>
      <c r="AI345" s="1051"/>
      <c r="AJ345" s="282">
        <v>312.5</v>
      </c>
      <c r="AK345" s="282">
        <v>343</v>
      </c>
      <c r="AL345" s="282">
        <v>394.9</v>
      </c>
      <c r="AM345" s="282">
        <v>461</v>
      </c>
      <c r="AN345" s="282">
        <v>449.7</v>
      </c>
      <c r="AO345" s="282">
        <v>515.5</v>
      </c>
      <c r="AP345" s="282">
        <v>590.1</v>
      </c>
      <c r="AQ345" s="282">
        <v>523.70000000000005</v>
      </c>
      <c r="AR345" s="282">
        <v>520.9</v>
      </c>
      <c r="AS345" s="282">
        <v>651.9</v>
      </c>
      <c r="AT345" s="282">
        <v>791</v>
      </c>
      <c r="AU345" s="282">
        <v>786.9</v>
      </c>
      <c r="AV345" s="282">
        <v>731.6</v>
      </c>
      <c r="AW345" s="282">
        <v>798.1</v>
      </c>
      <c r="AX345" s="282">
        <v>888.1</v>
      </c>
      <c r="AY345" s="282">
        <v>988.1</v>
      </c>
      <c r="AZ345" s="282">
        <v>954</v>
      </c>
      <c r="BA345" s="282">
        <v>1067.8</v>
      </c>
      <c r="BB345" s="282">
        <v>1348.3</v>
      </c>
      <c r="BC345" s="282">
        <v>1450</v>
      </c>
      <c r="BD345" s="282">
        <v>1321.7</v>
      </c>
      <c r="BE345" s="282">
        <v>1299.2</v>
      </c>
      <c r="BF345" s="282">
        <v>1436.4</v>
      </c>
      <c r="BG345" s="282">
        <v>1646.5</v>
      </c>
      <c r="BH345" s="282">
        <v>1563.3</v>
      </c>
      <c r="BI345" s="282">
        <v>1725.4</v>
      </c>
      <c r="BJ345" s="282">
        <v>1877.7</v>
      </c>
      <c r="BK345" s="282">
        <v>2138.9</v>
      </c>
      <c r="BL345" s="282">
        <v>1797.3</v>
      </c>
      <c r="BM345" s="282">
        <v>1804.7</v>
      </c>
      <c r="BN345" s="282">
        <v>1682.7</v>
      </c>
      <c r="BO345" s="282">
        <v>1797.3</v>
      </c>
      <c r="BP345" s="282">
        <v>1649.1</v>
      </c>
      <c r="BQ345" s="282">
        <v>1653.5</v>
      </c>
      <c r="BR345" s="282">
        <v>1842.1</v>
      </c>
      <c r="BS345" s="282">
        <v>2006.1</v>
      </c>
      <c r="BT345" s="282">
        <v>1781.1</v>
      </c>
      <c r="BU345" s="282">
        <v>2004.7</v>
      </c>
      <c r="BV345" s="282">
        <v>2040.2</v>
      </c>
      <c r="BW345" s="282">
        <v>2222.1</v>
      </c>
      <c r="BX345" s="282">
        <v>2334</v>
      </c>
      <c r="BY345" s="282">
        <v>2722.4</v>
      </c>
      <c r="BZ345" s="282">
        <v>3075.3</v>
      </c>
      <c r="CA345" s="282">
        <v>3618</v>
      </c>
      <c r="CB345" s="282">
        <v>3126.4</v>
      </c>
      <c r="CC345" s="282">
        <v>3135.4</v>
      </c>
      <c r="CD345" s="282">
        <v>2995.2</v>
      </c>
      <c r="CE345" s="282">
        <v>3233</v>
      </c>
      <c r="CF345" s="282">
        <v>3087.8</v>
      </c>
      <c r="CG345" s="282">
        <v>3397.7</v>
      </c>
      <c r="CH345" s="282">
        <v>3640.7</v>
      </c>
      <c r="CI345" s="282">
        <v>3871.3</v>
      </c>
      <c r="CJ345" s="282">
        <v>3414.1</v>
      </c>
      <c r="CK345" s="282">
        <v>5044.8</v>
      </c>
      <c r="CL345" s="282">
        <v>5902.4</v>
      </c>
      <c r="CM345" s="282">
        <v>6565.4</v>
      </c>
      <c r="CN345" s="282">
        <v>6057.2</v>
      </c>
      <c r="CO345" s="282">
        <v>7022.6</v>
      </c>
      <c r="CP345" s="282">
        <v>7314.4</v>
      </c>
      <c r="CQ345" s="282">
        <v>7956.7</v>
      </c>
      <c r="CR345" s="1219">
        <v>7665</v>
      </c>
      <c r="CS345" s="1219">
        <v>9260.2990422722414</v>
      </c>
      <c r="CT345" s="1219">
        <v>9600.8365317998705</v>
      </c>
      <c r="CU345" s="1219">
        <v>10454.275909061314</v>
      </c>
      <c r="CV345" s="1219">
        <v>9060.6015932446171</v>
      </c>
      <c r="CW345" s="1219">
        <v>10429.364670502857</v>
      </c>
      <c r="CX345" s="1219">
        <v>11182.505479793403</v>
      </c>
      <c r="CY345" s="1219">
        <v>12155.671663819017</v>
      </c>
      <c r="CZ345" s="1219">
        <v>10511.529619198085</v>
      </c>
      <c r="DA345" s="1219">
        <v>12164.618721280975</v>
      </c>
      <c r="DB345" s="1219">
        <v>13176.894482745129</v>
      </c>
      <c r="DC345" s="1219">
        <v>14341.498548947638</v>
      </c>
      <c r="DD345" s="1219">
        <v>11873.764061960834</v>
      </c>
      <c r="DE345" s="1219">
        <v>13828.556901353495</v>
      </c>
      <c r="DF345" s="1219">
        <v>15160.273592672453</v>
      </c>
      <c r="DG345" s="1219">
        <v>16518.622156188831</v>
      </c>
      <c r="DH345" s="1219">
        <v>13700.482921442344</v>
      </c>
      <c r="DI345" s="1219">
        <v>16050.47677926028</v>
      </c>
      <c r="DJ345" s="1219">
        <v>17686.95478141891</v>
      </c>
      <c r="DK345" s="1219">
        <v>19213.628731728742</v>
      </c>
      <c r="DL345" s="1219">
        <v>15833.966218809779</v>
      </c>
      <c r="DM345" s="1219">
        <v>18728.598491116172</v>
      </c>
      <c r="DN345" s="1219">
        <v>20731.241955907186</v>
      </c>
      <c r="DO345" s="1219">
        <v>22450.663109894409</v>
      </c>
    </row>
    <row r="346" spans="1:119" s="941" customFormat="1" ht="12" customHeight="1">
      <c r="B346" s="1334"/>
      <c r="C346" s="987" t="s">
        <v>104</v>
      </c>
      <c r="D346" s="1181"/>
      <c r="E346" s="1181"/>
      <c r="F346" s="975"/>
      <c r="G346" s="975"/>
      <c r="H346" s="975"/>
      <c r="I346" s="975"/>
      <c r="J346" s="975"/>
      <c r="K346" s="975"/>
      <c r="L346" s="975"/>
      <c r="M346" s="975"/>
      <c r="N346" s="975"/>
      <c r="O346" s="975"/>
      <c r="P346" s="975"/>
      <c r="Q346" s="975"/>
      <c r="R346" s="975"/>
      <c r="S346" s="975"/>
      <c r="T346" s="975"/>
      <c r="U346" s="1678"/>
      <c r="V346" s="1678"/>
      <c r="W346" s="1678"/>
      <c r="X346" s="1678"/>
      <c r="Y346" s="1678"/>
      <c r="Z346" s="1678"/>
      <c r="AA346" s="403"/>
      <c r="AB346" s="951"/>
      <c r="AC346" s="951"/>
      <c r="AD346" s="951"/>
      <c r="AE346" s="951"/>
      <c r="AF346" s="951"/>
      <c r="AG346" s="951"/>
      <c r="AH346" s="951"/>
      <c r="AI346" s="951"/>
      <c r="AJ346" s="955">
        <v>0.20676194256980282</v>
      </c>
      <c r="AK346" s="955">
        <v>0.22694190816461557</v>
      </c>
      <c r="AL346" s="955">
        <v>0.26128093158660842</v>
      </c>
      <c r="AM346" s="955">
        <v>0.30501521767897311</v>
      </c>
      <c r="AN346" s="955">
        <v>0.21630591630591631</v>
      </c>
      <c r="AO346" s="955">
        <v>0.24795574795574796</v>
      </c>
      <c r="AP346" s="955">
        <v>0.28383838383838383</v>
      </c>
      <c r="AQ346" s="955">
        <v>0.2518999518999519</v>
      </c>
      <c r="AR346" s="955">
        <v>0.18936997855091431</v>
      </c>
      <c r="AS346" s="955">
        <v>0.23699421965317921</v>
      </c>
      <c r="AT346" s="955">
        <v>0.28756316573962992</v>
      </c>
      <c r="AU346" s="955">
        <v>0.28607263605627659</v>
      </c>
      <c r="AV346" s="955">
        <v>0.21480372295134914</v>
      </c>
      <c r="AW346" s="955">
        <v>0.23432866496373939</v>
      </c>
      <c r="AX346" s="955">
        <v>0.26075339851434276</v>
      </c>
      <c r="AY346" s="955">
        <v>0.29011421357056871</v>
      </c>
      <c r="AZ346" s="955">
        <v>0.19792120495425405</v>
      </c>
      <c r="BA346" s="955">
        <v>0.22153067363747639</v>
      </c>
      <c r="BB346" s="955">
        <v>0.27972448704383723</v>
      </c>
      <c r="BC346" s="955">
        <v>0.30082363436443227</v>
      </c>
      <c r="BD346" s="955">
        <v>0.23172271117500615</v>
      </c>
      <c r="BE346" s="955">
        <v>0.22777797257968371</v>
      </c>
      <c r="BF346" s="955">
        <v>0.25183211192538307</v>
      </c>
      <c r="BG346" s="955">
        <v>0.28866720431992704</v>
      </c>
      <c r="BH346" s="955">
        <v>0.2139953184674141</v>
      </c>
      <c r="BI346" s="955">
        <v>0.23618468782938418</v>
      </c>
      <c r="BJ346" s="955">
        <v>0.25703256539772495</v>
      </c>
      <c r="BK346" s="955">
        <v>0.29278742830547688</v>
      </c>
      <c r="BL346" s="955">
        <v>0.25378424173962155</v>
      </c>
      <c r="BM346" s="955">
        <v>0.25482914430951709</v>
      </c>
      <c r="BN346" s="955">
        <v>0.23760237221123978</v>
      </c>
      <c r="BO346" s="955">
        <v>0.25378424173962155</v>
      </c>
      <c r="BP346" s="955">
        <v>0.23061755328075181</v>
      </c>
      <c r="BQ346" s="955">
        <v>0.23123286904961685</v>
      </c>
      <c r="BR346" s="955">
        <v>0.25760754041505846</v>
      </c>
      <c r="BS346" s="955">
        <v>0.28054203725457294</v>
      </c>
      <c r="BT346" s="955">
        <v>0.22130689230998618</v>
      </c>
      <c r="BU346" s="955">
        <v>0.24908984729314992</v>
      </c>
      <c r="BV346" s="955">
        <v>0.25350082628197962</v>
      </c>
      <c r="BW346" s="955">
        <v>0.27610243411488422</v>
      </c>
      <c r="BX346" s="976">
        <v>0.19864336961794768</v>
      </c>
      <c r="BY346" s="976">
        <v>0.23169953275402774</v>
      </c>
      <c r="BZ346" s="976">
        <v>0.26173434215341668</v>
      </c>
      <c r="CA346" s="976">
        <v>0.30792275547460785</v>
      </c>
      <c r="CB346" s="976">
        <v>0.2503122497998399</v>
      </c>
      <c r="CC346" s="976">
        <v>0.25103282626100881</v>
      </c>
      <c r="CD346" s="976">
        <v>0.23980784627702159</v>
      </c>
      <c r="CE346" s="976">
        <v>0.25884707766212972</v>
      </c>
      <c r="CF346" s="976">
        <v>0.2205965350955528</v>
      </c>
      <c r="CG346" s="976">
        <v>0.2427362028933738</v>
      </c>
      <c r="CH346" s="976">
        <v>0.26009644579389174</v>
      </c>
      <c r="CI346" s="976">
        <v>0.27657081621718166</v>
      </c>
      <c r="CJ346" s="976">
        <v>0.16314564647077659</v>
      </c>
      <c r="CK346" s="976">
        <v>0.24107002059569835</v>
      </c>
      <c r="CL346" s="976">
        <v>0.28205115952347959</v>
      </c>
      <c r="CM346" s="976">
        <v>0.31373317341004558</v>
      </c>
      <c r="CN346" s="976">
        <v>0.2136510657509991</v>
      </c>
      <c r="CO346" s="976">
        <v>0.24770289479346339</v>
      </c>
      <c r="CP346" s="976">
        <v>0.2579953370087017</v>
      </c>
      <c r="CQ346" s="976">
        <v>0.28065070244683593</v>
      </c>
      <c r="CR346" s="976">
        <v>0.20727189591970782</v>
      </c>
      <c r="CS346" s="976">
        <v>0.2504109248891353</v>
      </c>
      <c r="CT346" s="976">
        <v>0.25961951602887817</v>
      </c>
      <c r="CU346" s="976">
        <v>0.28269766316227862</v>
      </c>
      <c r="CV346" s="976">
        <v>0.211557188156972</v>
      </c>
      <c r="CW346" s="976">
        <v>0.24351661876406719</v>
      </c>
      <c r="CX346" s="976">
        <v>0.26110180339668243</v>
      </c>
      <c r="CY346" s="976">
        <v>0.28382438968227841</v>
      </c>
      <c r="CZ346" s="976">
        <v>0.20941579167462507</v>
      </c>
      <c r="DA346" s="976">
        <v>0.24234943459459748</v>
      </c>
      <c r="DB346" s="976">
        <v>0.26251648331725735</v>
      </c>
      <c r="DC346" s="976">
        <v>0.28571829041352004</v>
      </c>
      <c r="DD346" s="976">
        <v>0.20692771506605856</v>
      </c>
      <c r="DE346" s="976">
        <v>0.24099448728523107</v>
      </c>
      <c r="DF346" s="976">
        <v>0.2642027210527173</v>
      </c>
      <c r="DG346" s="976">
        <v>0.28787507659599304</v>
      </c>
      <c r="DH346" s="976">
        <v>0.20555387408637477</v>
      </c>
      <c r="DI346" s="976">
        <v>0.24081178027285305</v>
      </c>
      <c r="DJ346" s="976">
        <v>0.26536452013827549</v>
      </c>
      <c r="DK346" s="976">
        <v>0.2882698255024968</v>
      </c>
      <c r="DL346" s="976">
        <v>0.20366678510364311</v>
      </c>
      <c r="DM346" s="976">
        <v>0.24089943046937332</v>
      </c>
      <c r="DN346" s="976">
        <v>0.26665873490051956</v>
      </c>
      <c r="DO346" s="976">
        <v>0.28877504952646404</v>
      </c>
    </row>
    <row r="347" spans="1:119" s="973" customFormat="1" ht="12" customHeight="1">
      <c r="B347" s="1338"/>
      <c r="C347" s="1097" t="s">
        <v>94</v>
      </c>
      <c r="D347" s="939"/>
      <c r="E347" s="939"/>
      <c r="F347" s="940" t="s">
        <v>1045</v>
      </c>
      <c r="G347" s="940">
        <v>0.37554585152838427</v>
      </c>
      <c r="H347" s="940">
        <v>0.32308802308802309</v>
      </c>
      <c r="I347" s="940">
        <v>0.23819391427636605</v>
      </c>
      <c r="J347" s="940">
        <v>0.41522064652514756</v>
      </c>
      <c r="K347" s="940">
        <v>0.18333644530196458</v>
      </c>
      <c r="L347" s="940">
        <v>0.28077772712928217</v>
      </c>
      <c r="M347" s="940">
        <v>-3.0566848726267137E-2</v>
      </c>
      <c r="N347" s="992">
        <v>9.7147698390285253E-3</v>
      </c>
      <c r="O347" s="992">
        <v>0.12548246350058756</v>
      </c>
      <c r="P347" s="992">
        <v>0.45993464295920772</v>
      </c>
      <c r="Q347" s="992">
        <v>0.18202048197496445</v>
      </c>
      <c r="R347" s="992">
        <v>0.12069655724579653</v>
      </c>
      <c r="S347" s="992">
        <v>0.49503125558135364</v>
      </c>
      <c r="T347" s="992">
        <v>0.35477165534938626</v>
      </c>
      <c r="U347" s="1683">
        <v>0.30438227651091965</v>
      </c>
      <c r="V347" s="1683">
        <v>0.15813052612715195</v>
      </c>
      <c r="W347" s="1683">
        <v>0.17199900296275827</v>
      </c>
      <c r="X347" s="1683">
        <v>0.14317643200916108</v>
      </c>
      <c r="Y347" s="1683">
        <v>0.16155681306262015</v>
      </c>
      <c r="Z347" s="1683">
        <v>0.35487663438184103</v>
      </c>
      <c r="AA347" s="403"/>
      <c r="AB347" s="985"/>
      <c r="AC347" s="985"/>
      <c r="AD347" s="985"/>
      <c r="AE347" s="985"/>
      <c r="AF347" s="985"/>
      <c r="AG347" s="985"/>
      <c r="AH347" s="985"/>
      <c r="AI347" s="985"/>
      <c r="AJ347" s="940" t="s">
        <v>105</v>
      </c>
      <c r="AK347" s="940" t="s">
        <v>105</v>
      </c>
      <c r="AL347" s="940" t="s">
        <v>105</v>
      </c>
      <c r="AM347" s="940" t="s">
        <v>105</v>
      </c>
      <c r="AN347" s="940">
        <v>0.43903999999999987</v>
      </c>
      <c r="AO347" s="940">
        <v>0.50291545189504383</v>
      </c>
      <c r="AP347" s="940">
        <v>0.49430235502658926</v>
      </c>
      <c r="AQ347" s="940">
        <v>0.13600867678958806</v>
      </c>
      <c r="AR347" s="940">
        <v>0.15832777407160337</v>
      </c>
      <c r="AS347" s="940">
        <v>0.26459747817652768</v>
      </c>
      <c r="AT347" s="940">
        <v>0.34045077105575317</v>
      </c>
      <c r="AU347" s="940">
        <v>0.50257781172426941</v>
      </c>
      <c r="AV347" s="940">
        <v>0.40449222499520077</v>
      </c>
      <c r="AW347" s="940">
        <v>0.22426752569412489</v>
      </c>
      <c r="AX347" s="940">
        <v>0.12275600505689011</v>
      </c>
      <c r="AY347" s="940">
        <v>0.25568687253780675</v>
      </c>
      <c r="AZ347" s="940">
        <v>0.30399125205030075</v>
      </c>
      <c r="BA347" s="940">
        <v>0.33792757799774464</v>
      </c>
      <c r="BB347" s="940">
        <v>0.51818488908906635</v>
      </c>
      <c r="BC347" s="940">
        <v>0.46746280740815704</v>
      </c>
      <c r="BD347" s="940">
        <v>0.38542976939203366</v>
      </c>
      <c r="BE347" s="940">
        <v>0.21670724854841739</v>
      </c>
      <c r="BF347" s="940">
        <v>6.5341541200029774E-2</v>
      </c>
      <c r="BG347" s="940">
        <v>0.13551724137931043</v>
      </c>
      <c r="BH347" s="940">
        <v>0.18279488537489597</v>
      </c>
      <c r="BI347" s="940">
        <v>0.32804802955665036</v>
      </c>
      <c r="BJ347" s="940">
        <v>0.3072263993316624</v>
      </c>
      <c r="BK347" s="940">
        <v>0.29905860917096883</v>
      </c>
      <c r="BL347" s="940">
        <v>0.14968336211859534</v>
      </c>
      <c r="BM347" s="940">
        <v>4.5960357018662412E-2</v>
      </c>
      <c r="BN347" s="940">
        <v>-0.10385045534430415</v>
      </c>
      <c r="BO347" s="940">
        <v>-0.15970826125578574</v>
      </c>
      <c r="BP347" s="940">
        <v>-8.2457018861625819E-2</v>
      </c>
      <c r="BQ347" s="940">
        <v>-8.3781237878871817E-2</v>
      </c>
      <c r="BR347" s="940">
        <v>9.4728709811612299E-2</v>
      </c>
      <c r="BS347" s="940">
        <v>0.1161742613920882</v>
      </c>
      <c r="BT347" s="940">
        <v>8.0043660178279019E-2</v>
      </c>
      <c r="BU347" s="940">
        <v>0.21239794375566978</v>
      </c>
      <c r="BV347" s="940">
        <v>0.10754030725802077</v>
      </c>
      <c r="BW347" s="940">
        <v>0.10767160161507405</v>
      </c>
      <c r="BX347" s="992">
        <v>0.31042614114872835</v>
      </c>
      <c r="BY347" s="992">
        <v>0.35800867960293314</v>
      </c>
      <c r="BZ347" s="992">
        <v>0.50735222037055205</v>
      </c>
      <c r="CA347" s="992">
        <v>0.62818955042527347</v>
      </c>
      <c r="CB347" s="992">
        <v>0.53784471798533495</v>
      </c>
      <c r="CC347" s="992">
        <v>0.29290589582430115</v>
      </c>
      <c r="CD347" s="992">
        <v>4.8163094564576792E-2</v>
      </c>
      <c r="CE347" s="992">
        <v>-5.5451091855450718E-3</v>
      </c>
      <c r="CF347" s="992">
        <v>-1.2346468781985642E-2</v>
      </c>
      <c r="CG347" s="992">
        <v>8.3657587548638057E-2</v>
      </c>
      <c r="CH347" s="992">
        <v>0.2155114850427351</v>
      </c>
      <c r="CI347" s="992">
        <v>0.19743272502319842</v>
      </c>
      <c r="CJ347" s="992">
        <v>0.10567394261286345</v>
      </c>
      <c r="CK347" s="992">
        <v>0.48476910851458355</v>
      </c>
      <c r="CL347" s="992">
        <v>0.62122668717554319</v>
      </c>
      <c r="CM347" s="992">
        <v>0.69591610053470387</v>
      </c>
      <c r="CN347" s="992">
        <v>0.7741718168770686</v>
      </c>
      <c r="CO347" s="992">
        <v>0.39204725658103401</v>
      </c>
      <c r="CP347" s="992">
        <v>0.23922472214692325</v>
      </c>
      <c r="CQ347" s="992">
        <v>0.21191397325372408</v>
      </c>
      <c r="CR347" s="992">
        <v>0.26543617513042328</v>
      </c>
      <c r="CS347" s="992">
        <v>0.31864253157979117</v>
      </c>
      <c r="CT347" s="992">
        <v>0.31259386030294634</v>
      </c>
      <c r="CU347" s="992">
        <v>0.31389595046455376</v>
      </c>
      <c r="CV347" s="992">
        <v>0.18207457185187437</v>
      </c>
      <c r="CW347" s="992">
        <v>0.12624491097900403</v>
      </c>
      <c r="CX347" s="992">
        <v>0.16474282660211248</v>
      </c>
      <c r="CY347" s="992">
        <v>0.16274639865617146</v>
      </c>
      <c r="CZ347" s="992">
        <v>0.16013594804071807</v>
      </c>
      <c r="DA347" s="992">
        <v>0.1663815683505534</v>
      </c>
      <c r="DB347" s="992">
        <v>0.1783490297908239</v>
      </c>
      <c r="DC347" s="992">
        <v>0.17981950694132909</v>
      </c>
      <c r="DD347" s="992">
        <v>0.12959431140019673</v>
      </c>
      <c r="DE347" s="992">
        <v>0.13678506644532984</v>
      </c>
      <c r="DF347" s="992">
        <v>0.15051946515353198</v>
      </c>
      <c r="DG347" s="992">
        <v>0.15180586601955537</v>
      </c>
      <c r="DH347" s="992">
        <v>0.15384496861729335</v>
      </c>
      <c r="DI347" s="992">
        <v>0.16067619302266523</v>
      </c>
      <c r="DJ347" s="992">
        <v>0.16666461678948186</v>
      </c>
      <c r="DK347" s="992">
        <v>0.1631495986806748</v>
      </c>
      <c r="DL347" s="992">
        <v>0.15572321863402094</v>
      </c>
      <c r="DM347" s="992">
        <v>0.16685620923837252</v>
      </c>
      <c r="DN347" s="992">
        <v>0.17212048157020576</v>
      </c>
      <c r="DO347" s="992">
        <v>0.1684759512824423</v>
      </c>
    </row>
    <row r="348" spans="1:119" s="986" customFormat="1" ht="12" customHeight="1">
      <c r="B348" s="1338"/>
      <c r="C348" s="1097" t="s">
        <v>169</v>
      </c>
      <c r="D348" s="939"/>
      <c r="E348" s="939"/>
      <c r="F348" s="940" t="s">
        <v>1045</v>
      </c>
      <c r="G348" s="940" t="s">
        <v>1045</v>
      </c>
      <c r="H348" s="940" t="s">
        <v>1045</v>
      </c>
      <c r="I348" s="940" t="s">
        <v>1045</v>
      </c>
      <c r="J348" s="940" t="s">
        <v>1045</v>
      </c>
      <c r="K348" s="940" t="s">
        <v>1045</v>
      </c>
      <c r="L348" s="940" t="s">
        <v>1045</v>
      </c>
      <c r="M348" s="940">
        <v>0.72250000000000003</v>
      </c>
      <c r="N348" s="940">
        <v>0.81475000000000009</v>
      </c>
      <c r="O348" s="940">
        <v>0.65875000000000006</v>
      </c>
      <c r="P348" s="940">
        <v>0.85699999999999998</v>
      </c>
      <c r="Q348" s="940">
        <v>0.3115</v>
      </c>
      <c r="R348" s="940">
        <v>0.34250000000000003</v>
      </c>
      <c r="S348" s="992">
        <v>1.082609304107401</v>
      </c>
      <c r="T348" s="992">
        <v>0.47687909597366424</v>
      </c>
      <c r="U348" s="1683">
        <v>0.41306883274481593</v>
      </c>
      <c r="V348" s="1683">
        <v>0.30247067615455159</v>
      </c>
      <c r="W348" s="1683">
        <v>0.2597120749663322</v>
      </c>
      <c r="X348" s="1683">
        <v>0.18663495488794044</v>
      </c>
      <c r="Y348" s="1683">
        <v>0.17748407121365339</v>
      </c>
      <c r="Z348" s="1683">
        <v>0.38012278886086315</v>
      </c>
      <c r="AA348" s="399"/>
      <c r="AB348" s="400"/>
      <c r="AC348" s="400"/>
      <c r="AD348" s="400"/>
      <c r="AE348" s="400"/>
      <c r="AF348" s="400"/>
      <c r="AG348" s="400"/>
      <c r="AH348" s="400"/>
      <c r="AI348" s="400"/>
      <c r="AJ348" s="401" t="s">
        <v>105</v>
      </c>
      <c r="AK348" s="401" t="s">
        <v>105</v>
      </c>
      <c r="AL348" s="401" t="s">
        <v>105</v>
      </c>
      <c r="AM348" s="401" t="s">
        <v>105</v>
      </c>
      <c r="AN348" s="401" t="s">
        <v>105</v>
      </c>
      <c r="AO348" s="401" t="s">
        <v>105</v>
      </c>
      <c r="AP348" s="401" t="s">
        <v>105</v>
      </c>
      <c r="AQ348" s="401" t="s">
        <v>105</v>
      </c>
      <c r="AR348" s="401" t="s">
        <v>105</v>
      </c>
      <c r="AS348" s="401" t="s">
        <v>105</v>
      </c>
      <c r="AT348" s="401" t="s">
        <v>105</v>
      </c>
      <c r="AU348" s="401" t="s">
        <v>105</v>
      </c>
      <c r="AV348" s="401" t="s">
        <v>105</v>
      </c>
      <c r="AW348" s="401" t="s">
        <v>105</v>
      </c>
      <c r="AX348" s="401" t="s">
        <v>105</v>
      </c>
      <c r="AY348" s="401" t="s">
        <v>105</v>
      </c>
      <c r="AZ348" s="401" t="s">
        <v>105</v>
      </c>
      <c r="BA348" s="401" t="s">
        <v>105</v>
      </c>
      <c r="BB348" s="401" t="s">
        <v>105</v>
      </c>
      <c r="BC348" s="401">
        <v>0.54</v>
      </c>
      <c r="BD348" s="401">
        <v>0.45</v>
      </c>
      <c r="BE348" s="401">
        <v>0.37</v>
      </c>
      <c r="BF348" s="401">
        <v>0.2</v>
      </c>
      <c r="BG348" s="401">
        <v>0.21</v>
      </c>
      <c r="BH348" s="401">
        <v>0.3</v>
      </c>
      <c r="BI348" s="401">
        <v>0.45</v>
      </c>
      <c r="BJ348" s="401">
        <v>0.49</v>
      </c>
      <c r="BK348" s="401">
        <v>0.49</v>
      </c>
      <c r="BL348" s="401">
        <v>0.56999999999999995</v>
      </c>
      <c r="BM348" s="401">
        <v>0.68</v>
      </c>
      <c r="BN348" s="401">
        <v>0.79</v>
      </c>
      <c r="BO348" s="401">
        <v>0.85</v>
      </c>
      <c r="BP348" s="401">
        <v>0.78</v>
      </c>
      <c r="BQ348" s="401">
        <v>0.85599999999999998</v>
      </c>
      <c r="BR348" s="401">
        <v>0.76500000000000001</v>
      </c>
      <c r="BS348" s="401">
        <v>0.85799999999999998</v>
      </c>
      <c r="BT348" s="401">
        <v>1.0169999999999999</v>
      </c>
      <c r="BU348" s="401">
        <v>0.67600000000000005</v>
      </c>
      <c r="BV348" s="401">
        <v>0.45900000000000002</v>
      </c>
      <c r="BW348" s="401">
        <v>0.48299999999999998</v>
      </c>
      <c r="BX348" s="401">
        <v>0.61399999999999999</v>
      </c>
      <c r="BY348" s="401">
        <v>0.55600000000000005</v>
      </c>
      <c r="BZ348" s="401">
        <v>0.93799999999999994</v>
      </c>
      <c r="CA348" s="401">
        <v>1.32</v>
      </c>
      <c r="CB348" s="401">
        <v>0.43</v>
      </c>
      <c r="CC348" s="401">
        <v>0.36</v>
      </c>
      <c r="CD348" s="401">
        <v>0.28000000000000003</v>
      </c>
      <c r="CE348" s="401">
        <v>0.17599999999999999</v>
      </c>
      <c r="CF348" s="401">
        <v>0.27</v>
      </c>
      <c r="CG348" s="401">
        <v>0.33</v>
      </c>
      <c r="CH348" s="401">
        <v>0.37</v>
      </c>
      <c r="CI348" s="401">
        <v>0.4</v>
      </c>
      <c r="CJ348" s="401">
        <v>0.34</v>
      </c>
      <c r="CK348" s="401">
        <v>1.0149999999999999</v>
      </c>
      <c r="CL348" s="401">
        <v>1.171</v>
      </c>
      <c r="CM348" s="401">
        <v>1.1000000000000001</v>
      </c>
      <c r="CN348" s="401">
        <v>1.143</v>
      </c>
      <c r="CO348" s="401">
        <v>0.46100000000000002</v>
      </c>
      <c r="CP348" s="401">
        <v>0.29699999999999999</v>
      </c>
      <c r="CQ348" s="401">
        <v>0.32200000000000001</v>
      </c>
      <c r="CR348" s="401">
        <v>0.316</v>
      </c>
      <c r="CS348" s="940">
        <v>0.42461980080024675</v>
      </c>
      <c r="CT348" s="940">
        <v>0.43422499608742571</v>
      </c>
      <c r="CU348" s="940">
        <v>0.42197105284322484</v>
      </c>
      <c r="CV348" s="940">
        <v>0.35593746365643297</v>
      </c>
      <c r="CW348" s="940">
        <v>0.31037828638297177</v>
      </c>
      <c r="CX348" s="940">
        <v>0.28958802412197965</v>
      </c>
      <c r="CY348" s="940">
        <v>0.27417479580492315</v>
      </c>
      <c r="CZ348" s="940">
        <v>0.27546367077179901</v>
      </c>
      <c r="DA348" s="940">
        <v>0.27161158191634394</v>
      </c>
      <c r="DB348" s="940">
        <v>0.25528619304387745</v>
      </c>
      <c r="DC348" s="940">
        <v>0.24477687189977265</v>
      </c>
      <c r="DD348" s="940">
        <v>0.19106113222177162</v>
      </c>
      <c r="DE348" s="940">
        <v>0.18996995384105689</v>
      </c>
      <c r="DF348" s="940">
        <v>0.18461780178588774</v>
      </c>
      <c r="DG348" s="940">
        <v>0.18297659663401442</v>
      </c>
      <c r="DH348" s="940">
        <v>0.17952103321230314</v>
      </c>
      <c r="DI348" s="940">
        <v>0.1794820581998996</v>
      </c>
      <c r="DJ348" s="940">
        <v>0.1764958976729821</v>
      </c>
      <c r="DK348" s="940">
        <v>0.17539065112592589</v>
      </c>
      <c r="DL348" s="940">
        <v>0.17343861623010123</v>
      </c>
      <c r="DM348" s="940">
        <v>0.17328182786733728</v>
      </c>
      <c r="DN348" s="940">
        <v>0.1715852652013011</v>
      </c>
      <c r="DO348" s="940">
        <v>0.17171210973521042</v>
      </c>
    </row>
    <row r="349" spans="1:119" s="941" customFormat="1" ht="12" customHeight="1">
      <c r="B349" s="1334"/>
      <c r="C349" s="1220" t="s">
        <v>474</v>
      </c>
      <c r="D349" s="1026"/>
      <c r="E349" s="1026"/>
      <c r="F349" s="990"/>
      <c r="G349" s="990"/>
      <c r="H349" s="990"/>
      <c r="I349" s="990"/>
      <c r="J349" s="990"/>
      <c r="K349" s="990"/>
      <c r="L349" s="990"/>
      <c r="M349" s="990"/>
      <c r="N349" s="990"/>
      <c r="O349" s="990"/>
      <c r="P349" s="990"/>
      <c r="Q349" s="990"/>
      <c r="R349" s="990"/>
      <c r="S349" s="990"/>
      <c r="T349" s="990"/>
      <c r="U349" s="1690"/>
      <c r="V349" s="1690"/>
      <c r="W349" s="1690"/>
      <c r="X349" s="1690"/>
      <c r="Y349" s="1690"/>
      <c r="Z349" s="1690"/>
      <c r="AA349" s="403"/>
      <c r="AB349" s="951"/>
      <c r="AC349" s="951"/>
      <c r="AD349" s="951"/>
      <c r="AE349" s="951"/>
      <c r="AF349" s="951"/>
      <c r="AG349" s="951"/>
      <c r="AH349" s="951"/>
      <c r="AI349" s="951"/>
      <c r="AJ349" s="990"/>
      <c r="AK349" s="990"/>
      <c r="AL349" s="990"/>
      <c r="AM349" s="990"/>
      <c r="AN349" s="990"/>
      <c r="AO349" s="990"/>
      <c r="AP349" s="990"/>
      <c r="AQ349" s="990"/>
      <c r="AR349" s="990"/>
      <c r="AS349" s="990"/>
      <c r="AT349" s="990"/>
      <c r="AU349" s="990"/>
      <c r="AV349" s="990"/>
      <c r="AW349" s="990"/>
      <c r="AX349" s="990"/>
      <c r="AY349" s="990"/>
      <c r="AZ349" s="990"/>
      <c r="BA349" s="990"/>
      <c r="BB349" s="990"/>
      <c r="BC349" s="990"/>
      <c r="BD349" s="990"/>
      <c r="BE349" s="990"/>
      <c r="BF349" s="990"/>
      <c r="BG349" s="990"/>
      <c r="BH349" s="990"/>
      <c r="BI349" s="990"/>
      <c r="BJ349" s="990"/>
      <c r="BK349" s="990"/>
      <c r="BL349" s="990"/>
      <c r="BM349" s="990"/>
      <c r="BN349" s="990"/>
      <c r="BO349" s="990"/>
      <c r="BP349" s="990"/>
      <c r="BQ349" s="990"/>
      <c r="BR349" s="990"/>
      <c r="BS349" s="990"/>
      <c r="BT349" s="1214"/>
      <c r="BU349" s="1214"/>
      <c r="BV349" s="1214"/>
      <c r="BW349" s="1214"/>
      <c r="BX349" s="1214"/>
      <c r="BY349" s="1214"/>
      <c r="CH349" s="990"/>
      <c r="CI349" s="990"/>
      <c r="CJ349" s="990"/>
      <c r="CK349" s="990"/>
      <c r="CL349" s="990"/>
      <c r="CM349" s="990"/>
      <c r="CN349" s="990"/>
      <c r="CO349" s="990"/>
      <c r="CP349" s="990"/>
      <c r="CQ349" s="990"/>
      <c r="CR349" s="990"/>
      <c r="CS349" s="990"/>
      <c r="CT349" s="990"/>
      <c r="CU349" s="990"/>
      <c r="CV349" s="990"/>
      <c r="CW349" s="990"/>
      <c r="CX349" s="990"/>
      <c r="CY349" s="990"/>
      <c r="CZ349" s="990"/>
      <c r="DA349" s="990"/>
      <c r="DB349" s="990"/>
      <c r="DC349" s="990"/>
      <c r="DD349" s="990"/>
      <c r="DE349" s="990"/>
      <c r="DF349" s="990"/>
      <c r="DG349" s="990"/>
      <c r="DH349" s="990"/>
      <c r="DI349" s="990"/>
      <c r="DJ349" s="990"/>
      <c r="DK349" s="990"/>
      <c r="DL349" s="990"/>
      <c r="DM349" s="990"/>
      <c r="DN349" s="990"/>
      <c r="DO349" s="990"/>
    </row>
    <row r="350" spans="1:119" s="980" customFormat="1" ht="12" customHeight="1">
      <c r="B350" s="1334"/>
      <c r="C350" s="957" t="s">
        <v>85</v>
      </c>
      <c r="D350" s="941"/>
      <c r="E350" s="941"/>
      <c r="F350" s="990"/>
      <c r="G350" s="990"/>
      <c r="H350" s="990"/>
      <c r="I350" s="990"/>
      <c r="J350" s="990"/>
      <c r="K350" s="990"/>
      <c r="L350" s="990"/>
      <c r="M350" s="990"/>
      <c r="N350" s="1013"/>
      <c r="O350" s="1013"/>
      <c r="P350" s="1013"/>
      <c r="Q350" s="1013">
        <v>0.21624348634638971</v>
      </c>
      <c r="R350" s="1013">
        <v>0.19816731653298161</v>
      </c>
      <c r="S350" s="1013">
        <v>0.26142686825791706</v>
      </c>
      <c r="T350" s="1013">
        <v>0.23914625264919451</v>
      </c>
      <c r="U350" s="1660">
        <v>0.24263863221280069</v>
      </c>
      <c r="V350" s="1660">
        <v>0.19976597189580927</v>
      </c>
      <c r="W350" s="1660">
        <v>0.1742711021850151</v>
      </c>
      <c r="X350" s="1660">
        <v>0.15284474309273283</v>
      </c>
      <c r="Y350" s="1660">
        <v>0.13711073692924583</v>
      </c>
      <c r="Z350" s="1660">
        <v>0.12380707710235737</v>
      </c>
      <c r="AA350" s="403"/>
      <c r="AB350" s="990"/>
      <c r="AC350" s="990"/>
      <c r="AD350" s="990"/>
      <c r="AE350" s="990"/>
      <c r="AF350" s="1086"/>
      <c r="AG350" s="1086"/>
      <c r="AH350" s="1086"/>
      <c r="AI350" s="1086"/>
      <c r="AJ350" s="984" t="s">
        <v>105</v>
      </c>
      <c r="AK350" s="984" t="s">
        <v>105</v>
      </c>
      <c r="AL350" s="984" t="s">
        <v>105</v>
      </c>
      <c r="AM350" s="984" t="s">
        <v>105</v>
      </c>
      <c r="AN350" s="984" t="s">
        <v>105</v>
      </c>
      <c r="AO350" s="984" t="s">
        <v>105</v>
      </c>
      <c r="AP350" s="984" t="s">
        <v>105</v>
      </c>
      <c r="AQ350" s="984" t="s">
        <v>105</v>
      </c>
      <c r="AR350" s="984" t="s">
        <v>105</v>
      </c>
      <c r="AS350" s="984" t="s">
        <v>105</v>
      </c>
      <c r="AT350" s="984" t="s">
        <v>105</v>
      </c>
      <c r="AU350" s="984" t="s">
        <v>105</v>
      </c>
      <c r="AV350" s="984" t="s">
        <v>105</v>
      </c>
      <c r="AW350" s="984" t="s">
        <v>105</v>
      </c>
      <c r="AX350" s="984" t="s">
        <v>105</v>
      </c>
      <c r="AY350" s="984" t="s">
        <v>105</v>
      </c>
      <c r="AZ350" s="984" t="s">
        <v>105</v>
      </c>
      <c r="BA350" s="984" t="s">
        <v>105</v>
      </c>
      <c r="BB350" s="984" t="s">
        <v>105</v>
      </c>
      <c r="BC350" s="984" t="s">
        <v>105</v>
      </c>
      <c r="BD350" s="984" t="s">
        <v>105</v>
      </c>
      <c r="BE350" s="984" t="s">
        <v>105</v>
      </c>
      <c r="BF350" s="984" t="s">
        <v>105</v>
      </c>
      <c r="BG350" s="984" t="s">
        <v>105</v>
      </c>
      <c r="BH350" s="984" t="s">
        <v>105</v>
      </c>
      <c r="BI350" s="984" t="s">
        <v>105</v>
      </c>
      <c r="BJ350" s="984" t="s">
        <v>105</v>
      </c>
      <c r="BK350" s="1010">
        <v>0.20958738885522002</v>
      </c>
      <c r="BL350" s="1010">
        <v>0.20697525845865614</v>
      </c>
      <c r="BM350" s="1010">
        <v>0.20866191615695281</v>
      </c>
      <c r="BN350" s="1010">
        <v>0.22217395270736667</v>
      </c>
      <c r="BO350" s="1010">
        <v>0.24718939064812198</v>
      </c>
      <c r="BP350" s="1010">
        <v>0.27339755716201791</v>
      </c>
      <c r="BQ350" s="1010">
        <v>0.31815846413617194</v>
      </c>
      <c r="BR350" s="1010">
        <v>0.35131751572025355</v>
      </c>
      <c r="BS350" s="1010">
        <v>0.37877952930021819</v>
      </c>
      <c r="BT350" s="1010">
        <v>0.37529707731916301</v>
      </c>
      <c r="BU350" s="1010">
        <v>0.3631726970958869</v>
      </c>
      <c r="BV350" s="1010">
        <v>0.33873545199627181</v>
      </c>
      <c r="BW350" s="1010">
        <v>0.30685830298082772</v>
      </c>
      <c r="BX350" s="1010">
        <v>0.29203177621788162</v>
      </c>
      <c r="BY350" s="1010">
        <v>0.27310945169541773</v>
      </c>
      <c r="BZ350" s="1010">
        <v>0.25857389202432868</v>
      </c>
      <c r="CA350" s="1010">
        <v>0.25051503951956833</v>
      </c>
      <c r="CB350" s="1010">
        <v>0.2628720851108991</v>
      </c>
      <c r="CC350" s="1010">
        <v>0.25149081287548553</v>
      </c>
      <c r="CD350" s="1010">
        <v>0.23724358091303474</v>
      </c>
      <c r="CE350" s="1010">
        <v>0.21624348634638971</v>
      </c>
      <c r="CF350" s="1010">
        <v>0.20892430069524814</v>
      </c>
      <c r="CG350" s="1010">
        <v>0.19625825055067095</v>
      </c>
      <c r="CH350" s="1010">
        <v>0.19336884856503889</v>
      </c>
      <c r="CI350" s="1010">
        <v>0.19816731653298161</v>
      </c>
      <c r="CJ350" s="1010">
        <v>0.19977754007431214</v>
      </c>
      <c r="CK350" s="1010">
        <v>0.22675478466118826</v>
      </c>
      <c r="CL350" s="1010">
        <v>0.25057285065967067</v>
      </c>
      <c r="CM350" s="1010">
        <v>0.26142686825791706</v>
      </c>
      <c r="CN350" s="1010">
        <v>0.25949199135132484</v>
      </c>
      <c r="CO350" s="1010">
        <v>0.24846536928787866</v>
      </c>
      <c r="CP350" s="1010">
        <v>0.23751736951507238</v>
      </c>
      <c r="CQ350" s="1010">
        <v>0.23914625264919451</v>
      </c>
      <c r="CR350" s="1010">
        <v>0.24593630387547846</v>
      </c>
      <c r="CS350" s="1010">
        <v>0.25254477266390707</v>
      </c>
      <c r="CT350" s="1010">
        <v>0.25108045826667291</v>
      </c>
      <c r="CU350" s="1010">
        <v>0.24263863221280069</v>
      </c>
      <c r="CV350" s="1010">
        <v>0.23210768695727413</v>
      </c>
      <c r="CW350" s="1010">
        <v>0.22128309712976568</v>
      </c>
      <c r="CX350" s="1010">
        <v>0.2100076323472323</v>
      </c>
      <c r="CY350" s="1010">
        <v>0.19976597189580927</v>
      </c>
      <c r="CZ350" s="1010">
        <v>0.19391198826678249</v>
      </c>
      <c r="DA350" s="1010">
        <v>0.18766520252795701</v>
      </c>
      <c r="DB350" s="1010">
        <v>0.18092199001433573</v>
      </c>
      <c r="DC350" s="1010">
        <v>0.1742711021850151</v>
      </c>
      <c r="DD350" s="1010">
        <v>0.16914831948355827</v>
      </c>
      <c r="DE350" s="1010">
        <v>0.16362544278251423</v>
      </c>
      <c r="DF350" s="1010">
        <v>0.15799975386787909</v>
      </c>
      <c r="DG350" s="1010">
        <v>0.15284474309273283</v>
      </c>
      <c r="DH350" s="1010">
        <v>0.14911023746659471</v>
      </c>
      <c r="DI350" s="1010">
        <v>0.14522302480776555</v>
      </c>
      <c r="DJ350" s="1010">
        <v>0.14104952878250124</v>
      </c>
      <c r="DK350" s="1010">
        <v>0.13711073692924583</v>
      </c>
      <c r="DL350" s="1010">
        <v>0.13425249350590485</v>
      </c>
      <c r="DM350" s="1010">
        <v>0.1309622466865715</v>
      </c>
      <c r="DN350" s="1010">
        <v>0.12726802415343683</v>
      </c>
      <c r="DO350" s="1010">
        <v>0.12380707710235737</v>
      </c>
    </row>
    <row r="351" spans="1:119" s="980" customFormat="1" ht="12" customHeight="1">
      <c r="B351" s="1334"/>
      <c r="C351" s="957" t="s">
        <v>378</v>
      </c>
      <c r="D351" s="941"/>
      <c r="E351" s="941"/>
      <c r="F351" s="990"/>
      <c r="G351" s="990"/>
      <c r="H351" s="990"/>
      <c r="I351" s="990"/>
      <c r="J351" s="990"/>
      <c r="K351" s="990"/>
      <c r="L351" s="990"/>
      <c r="M351" s="990"/>
      <c r="N351" s="1013"/>
      <c r="O351" s="1013"/>
      <c r="P351" s="1013"/>
      <c r="Q351" s="1013">
        <v>0.52252407286155722</v>
      </c>
      <c r="R351" s="1013">
        <v>0.53281144818145021</v>
      </c>
      <c r="S351" s="1013">
        <v>0.43255566810023394</v>
      </c>
      <c r="T351" s="1013">
        <v>0.4326160970392729</v>
      </c>
      <c r="U351" s="1660">
        <v>0.41837635517988098</v>
      </c>
      <c r="V351" s="1660">
        <v>0.41189366528622268</v>
      </c>
      <c r="W351" s="1660">
        <v>0.40985074549065559</v>
      </c>
      <c r="X351" s="1660">
        <v>0.4101291154417584</v>
      </c>
      <c r="Y351" s="1660">
        <v>0.40479549093795797</v>
      </c>
      <c r="Z351" s="1660">
        <v>0.39822000250871453</v>
      </c>
      <c r="AA351" s="403"/>
      <c r="AB351" s="990"/>
      <c r="AC351" s="990"/>
      <c r="AD351" s="990"/>
      <c r="AE351" s="990"/>
      <c r="AF351" s="1086"/>
      <c r="AG351" s="1086"/>
      <c r="AH351" s="1086"/>
      <c r="AI351" s="1086"/>
      <c r="AJ351" s="984" t="s">
        <v>105</v>
      </c>
      <c r="AK351" s="984" t="s">
        <v>105</v>
      </c>
      <c r="AL351" s="984" t="s">
        <v>105</v>
      </c>
      <c r="AM351" s="984" t="s">
        <v>105</v>
      </c>
      <c r="AN351" s="984" t="s">
        <v>105</v>
      </c>
      <c r="AO351" s="984" t="s">
        <v>105</v>
      </c>
      <c r="AP351" s="984" t="s">
        <v>105</v>
      </c>
      <c r="AQ351" s="984" t="s">
        <v>105</v>
      </c>
      <c r="AR351" s="984" t="s">
        <v>105</v>
      </c>
      <c r="AS351" s="984" t="s">
        <v>105</v>
      </c>
      <c r="AT351" s="984" t="s">
        <v>105</v>
      </c>
      <c r="AU351" s="984" t="s">
        <v>105</v>
      </c>
      <c r="AV351" s="984" t="s">
        <v>105</v>
      </c>
      <c r="AW351" s="984" t="s">
        <v>105</v>
      </c>
      <c r="AX351" s="984" t="s">
        <v>105</v>
      </c>
      <c r="AY351" s="984" t="s">
        <v>105</v>
      </c>
      <c r="AZ351" s="984" t="s">
        <v>105</v>
      </c>
      <c r="BA351" s="984" t="s">
        <v>105</v>
      </c>
      <c r="BB351" s="984" t="s">
        <v>105</v>
      </c>
      <c r="BC351" s="984" t="s">
        <v>105</v>
      </c>
      <c r="BD351" s="984" t="s">
        <v>105</v>
      </c>
      <c r="BE351" s="984" t="s">
        <v>105</v>
      </c>
      <c r="BF351" s="984" t="s">
        <v>105</v>
      </c>
      <c r="BG351" s="984" t="s">
        <v>105</v>
      </c>
      <c r="BH351" s="984" t="s">
        <v>105</v>
      </c>
      <c r="BI351" s="984" t="s">
        <v>105</v>
      </c>
      <c r="BJ351" s="984" t="s">
        <v>105</v>
      </c>
      <c r="BK351" s="1010">
        <v>0.30058479022647921</v>
      </c>
      <c r="BL351" s="1010">
        <v>0.29784330651787155</v>
      </c>
      <c r="BM351" s="1010">
        <v>0.30596648328628445</v>
      </c>
      <c r="BN351" s="1010">
        <v>0.32531909543066312</v>
      </c>
      <c r="BO351" s="1010">
        <v>0.34581264103643045</v>
      </c>
      <c r="BP351" s="1010">
        <v>0.34690913723787825</v>
      </c>
      <c r="BQ351" s="1010">
        <v>0.33933682137675814</v>
      </c>
      <c r="BR351" s="1010">
        <v>0.31704944302938631</v>
      </c>
      <c r="BS351" s="1010">
        <v>0.29732436399004308</v>
      </c>
      <c r="BT351" s="1010">
        <v>0.30420271888010114</v>
      </c>
      <c r="BU351" s="1010">
        <v>0.32005238832591043</v>
      </c>
      <c r="BV351" s="1010">
        <v>0.35815330794039912</v>
      </c>
      <c r="BW351" s="1010">
        <v>0.39972504144704962</v>
      </c>
      <c r="BX351" s="1010">
        <v>0.42519555426345779</v>
      </c>
      <c r="BY351" s="1010">
        <v>0.43657274573103866</v>
      </c>
      <c r="BZ351" s="1010">
        <v>0.44722535839805433</v>
      </c>
      <c r="CA351" s="1010">
        <v>0.45501908164810223</v>
      </c>
      <c r="CB351" s="1010">
        <v>0.51735449242690168</v>
      </c>
      <c r="CC351" s="1010">
        <v>0.51413732083049068</v>
      </c>
      <c r="CD351" s="1010">
        <v>0.51433590031353171</v>
      </c>
      <c r="CE351" s="1010">
        <v>0.52252407286155722</v>
      </c>
      <c r="CF351" s="1010">
        <v>0.52614906584724153</v>
      </c>
      <c r="CG351" s="1010">
        <v>0.53834714613666501</v>
      </c>
      <c r="CH351" s="1010">
        <v>0.53960372934824119</v>
      </c>
      <c r="CI351" s="1010">
        <v>0.53281144818145021</v>
      </c>
      <c r="CJ351" s="1010">
        <v>0.51763392361786886</v>
      </c>
      <c r="CK351" s="1010">
        <v>0.48139617112440936</v>
      </c>
      <c r="CL351" s="1010">
        <v>0.45144245754330525</v>
      </c>
      <c r="CM351" s="1010">
        <v>0.43255566810023394</v>
      </c>
      <c r="CN351" s="1010">
        <v>0.42425336550316217</v>
      </c>
      <c r="CO351" s="1010">
        <v>0.42883918746678279</v>
      </c>
      <c r="CP351" s="1010">
        <v>0.43518618862299696</v>
      </c>
      <c r="CQ351" s="1010">
        <v>0.4326160970392729</v>
      </c>
      <c r="CR351" s="1010">
        <v>0.43509116566299405</v>
      </c>
      <c r="CS351" s="1010">
        <v>0.42740588710806188</v>
      </c>
      <c r="CT351" s="1010">
        <v>0.42170124973778894</v>
      </c>
      <c r="CU351" s="1010">
        <v>0.41837635517988098</v>
      </c>
      <c r="CV351" s="1010">
        <v>0.41792379084779946</v>
      </c>
      <c r="CW351" s="1010">
        <v>0.41481543632598905</v>
      </c>
      <c r="CX351" s="1010">
        <v>0.41253811108371113</v>
      </c>
      <c r="CY351" s="1010">
        <v>0.41189366528622268</v>
      </c>
      <c r="CZ351" s="1010">
        <v>0.41243777308107704</v>
      </c>
      <c r="DA351" s="1010">
        <v>0.41165304174377693</v>
      </c>
      <c r="DB351" s="1010">
        <v>0.41073489283348469</v>
      </c>
      <c r="DC351" s="1010">
        <v>0.40985074549065559</v>
      </c>
      <c r="DD351" s="1010">
        <v>0.41158463220160824</v>
      </c>
      <c r="DE351" s="1010">
        <v>0.41157621660814553</v>
      </c>
      <c r="DF351" s="1010">
        <v>0.41082748149984799</v>
      </c>
      <c r="DG351" s="1010">
        <v>0.4101291154417584</v>
      </c>
      <c r="DH351" s="1010">
        <v>0.41051104780038294</v>
      </c>
      <c r="DI351" s="1010">
        <v>0.40871239408780052</v>
      </c>
      <c r="DJ351" s="1010">
        <v>0.40657404559471483</v>
      </c>
      <c r="DK351" s="1010">
        <v>0.40479549093795797</v>
      </c>
      <c r="DL351" s="1010">
        <v>0.40511731050466038</v>
      </c>
      <c r="DM351" s="1010">
        <v>0.4028616612965592</v>
      </c>
      <c r="DN351" s="1010">
        <v>0.40030103397564781</v>
      </c>
      <c r="DO351" s="1010">
        <v>0.39822000250871453</v>
      </c>
    </row>
    <row r="352" spans="1:119" s="980" customFormat="1" ht="12" customHeight="1">
      <c r="B352" s="1334"/>
      <c r="C352" s="957" t="s">
        <v>379</v>
      </c>
      <c r="D352" s="941"/>
      <c r="E352" s="941"/>
      <c r="F352" s="990"/>
      <c r="G352" s="990"/>
      <c r="H352" s="990"/>
      <c r="I352" s="990"/>
      <c r="J352" s="990"/>
      <c r="K352" s="990"/>
      <c r="L352" s="990"/>
      <c r="M352" s="990"/>
      <c r="N352" s="1013"/>
      <c r="O352" s="1013"/>
      <c r="P352" s="1013"/>
      <c r="Q352" s="1013">
        <v>0.10785462889683096</v>
      </c>
      <c r="R352" s="1013">
        <v>0.14197864449591863</v>
      </c>
      <c r="S352" s="1013">
        <v>0.17187366015802974</v>
      </c>
      <c r="T352" s="1013">
        <v>0.193380047697226</v>
      </c>
      <c r="U352" s="1660">
        <v>0.20277688453649836</v>
      </c>
      <c r="V352" s="1660">
        <v>0.2044138127163356</v>
      </c>
      <c r="W352" s="1660">
        <v>0.21082821109424488</v>
      </c>
      <c r="X352" s="1660">
        <v>0.21568949733471693</v>
      </c>
      <c r="Y352" s="1660">
        <v>0.21800034333748855</v>
      </c>
      <c r="Z352" s="1660">
        <v>0.21944286431822982</v>
      </c>
      <c r="AA352" s="403"/>
      <c r="AB352" s="990"/>
      <c r="AC352" s="990"/>
      <c r="AD352" s="990"/>
      <c r="AE352" s="990"/>
      <c r="AF352" s="1086"/>
      <c r="AG352" s="1086"/>
      <c r="AH352" s="1086"/>
      <c r="AI352" s="1086"/>
      <c r="AJ352" s="984" t="s">
        <v>105</v>
      </c>
      <c r="AK352" s="984" t="s">
        <v>105</v>
      </c>
      <c r="AL352" s="984" t="s">
        <v>105</v>
      </c>
      <c r="AM352" s="984" t="s">
        <v>105</v>
      </c>
      <c r="AN352" s="984" t="s">
        <v>105</v>
      </c>
      <c r="AO352" s="984" t="s">
        <v>105</v>
      </c>
      <c r="AP352" s="984" t="s">
        <v>105</v>
      </c>
      <c r="AQ352" s="984" t="s">
        <v>105</v>
      </c>
      <c r="AR352" s="984" t="s">
        <v>105</v>
      </c>
      <c r="AS352" s="984" t="s">
        <v>105</v>
      </c>
      <c r="AT352" s="984" t="s">
        <v>105</v>
      </c>
      <c r="AU352" s="984" t="s">
        <v>105</v>
      </c>
      <c r="AV352" s="984" t="s">
        <v>105</v>
      </c>
      <c r="AW352" s="984" t="s">
        <v>105</v>
      </c>
      <c r="AX352" s="984" t="s">
        <v>105</v>
      </c>
      <c r="AY352" s="984" t="s">
        <v>105</v>
      </c>
      <c r="AZ352" s="984" t="s">
        <v>105</v>
      </c>
      <c r="BA352" s="984" t="s">
        <v>105</v>
      </c>
      <c r="BB352" s="984" t="s">
        <v>105</v>
      </c>
      <c r="BC352" s="984" t="s">
        <v>105</v>
      </c>
      <c r="BD352" s="984" t="s">
        <v>105</v>
      </c>
      <c r="BE352" s="984" t="s">
        <v>105</v>
      </c>
      <c r="BF352" s="984" t="s">
        <v>105</v>
      </c>
      <c r="BG352" s="984" t="s">
        <v>105</v>
      </c>
      <c r="BH352" s="984" t="s">
        <v>105</v>
      </c>
      <c r="BI352" s="984" t="s">
        <v>105</v>
      </c>
      <c r="BJ352" s="984" t="s">
        <v>105</v>
      </c>
      <c r="BK352" s="1010">
        <v>7.7086896222813034E-2</v>
      </c>
      <c r="BL352" s="1010">
        <v>7.5360413902245044E-2</v>
      </c>
      <c r="BM352" s="1010">
        <v>7.4266508390260277E-2</v>
      </c>
      <c r="BN352" s="1010">
        <v>7.5979971199640631E-2</v>
      </c>
      <c r="BO352" s="1010">
        <v>7.8284684092064391E-2</v>
      </c>
      <c r="BP352" s="1010">
        <v>7.927958087484499E-2</v>
      </c>
      <c r="BQ352" s="1010">
        <v>8.0741099951346082E-2</v>
      </c>
      <c r="BR352" s="1010">
        <v>7.5561043244021894E-2</v>
      </c>
      <c r="BS352" s="1010">
        <v>7.069105530150474E-2</v>
      </c>
      <c r="BT352" s="1010">
        <v>6.7894942162355157E-2</v>
      </c>
      <c r="BU352" s="1010">
        <v>6.4346404589992148E-2</v>
      </c>
      <c r="BV352" s="1010">
        <v>6.3109107633967904E-2</v>
      </c>
      <c r="BW352" s="1010">
        <v>6.2284886620444575E-2</v>
      </c>
      <c r="BX352" s="1010">
        <v>6.0988264791303343E-2</v>
      </c>
      <c r="BY352" s="1010">
        <v>6.3681107401795153E-2</v>
      </c>
      <c r="BZ352" s="1010">
        <v>6.7095872999429998E-2</v>
      </c>
      <c r="CA352" s="1010">
        <v>7.0860908546618362E-2</v>
      </c>
      <c r="CB352" s="1010">
        <v>8.2465088098167952E-2</v>
      </c>
      <c r="CC352" s="1010">
        <v>8.8070348183575814E-2</v>
      </c>
      <c r="CD352" s="1010">
        <v>9.7238614278650548E-2</v>
      </c>
      <c r="CE352" s="1010">
        <v>0.10785462889683096</v>
      </c>
      <c r="CF352" s="1010">
        <v>0.11806656264528274</v>
      </c>
      <c r="CG352" s="1010">
        <v>0.12607711113602083</v>
      </c>
      <c r="CH352" s="1010">
        <v>0.13116247936475695</v>
      </c>
      <c r="CI352" s="1010">
        <v>0.14197864449591863</v>
      </c>
      <c r="CJ352" s="1010">
        <v>0.15228417517178316</v>
      </c>
      <c r="CK352" s="1010">
        <v>0.16010955395743695</v>
      </c>
      <c r="CL352" s="1010">
        <v>0.1629302477322272</v>
      </c>
      <c r="CM352" s="1010">
        <v>0.17187366015802974</v>
      </c>
      <c r="CN352" s="1010">
        <v>0.18020750900023041</v>
      </c>
      <c r="CO352" s="1010">
        <v>0.18261689630330408</v>
      </c>
      <c r="CP352" s="1010">
        <v>0.18909055707203432</v>
      </c>
      <c r="CQ352" s="1010">
        <v>0.193380047697226</v>
      </c>
      <c r="CR352" s="1010">
        <v>0.19285263220515872</v>
      </c>
      <c r="CS352" s="1010">
        <v>0.19568485735893343</v>
      </c>
      <c r="CT352" s="1010">
        <v>0.19662891043308003</v>
      </c>
      <c r="CU352" s="1010">
        <v>0.20277688453649836</v>
      </c>
      <c r="CV352" s="1010">
        <v>0.20726390666967598</v>
      </c>
      <c r="CW352" s="1010">
        <v>0.20655885264532037</v>
      </c>
      <c r="CX352" s="1010">
        <v>0.20465899662232773</v>
      </c>
      <c r="CY352" s="1010">
        <v>0.2044138127163356</v>
      </c>
      <c r="CZ352" s="1010">
        <v>0.20681219851828139</v>
      </c>
      <c r="DA352" s="1010">
        <v>0.2080281882689918</v>
      </c>
      <c r="DB352" s="1010">
        <v>0.20848087025698128</v>
      </c>
      <c r="DC352" s="1010">
        <v>0.21082821109424488</v>
      </c>
      <c r="DD352" s="1010">
        <v>0.21293324453829029</v>
      </c>
      <c r="DE352" s="1010">
        <v>0.21387129173356267</v>
      </c>
      <c r="DF352" s="1010">
        <v>0.21394458059455432</v>
      </c>
      <c r="DG352" s="1010">
        <v>0.21568949733471693</v>
      </c>
      <c r="DH352" s="1010">
        <v>0.21721995092383314</v>
      </c>
      <c r="DI352" s="1010">
        <v>0.21731307298124725</v>
      </c>
      <c r="DJ352" s="1010">
        <v>0.21671847074498521</v>
      </c>
      <c r="DK352" s="1010">
        <v>0.21800034333748855</v>
      </c>
      <c r="DL352" s="1010">
        <v>0.21953332577818835</v>
      </c>
      <c r="DM352" s="1010">
        <v>0.2193344168541761</v>
      </c>
      <c r="DN352" s="1010">
        <v>0.21842625157731105</v>
      </c>
      <c r="DO352" s="1010">
        <v>0.21944286431822982</v>
      </c>
    </row>
    <row r="353" spans="1:119" s="980" customFormat="1" ht="12" customHeight="1">
      <c r="B353" s="1334"/>
      <c r="C353" s="957" t="s">
        <v>28</v>
      </c>
      <c r="D353" s="941"/>
      <c r="E353" s="941"/>
      <c r="F353" s="990"/>
      <c r="G353" s="990"/>
      <c r="H353" s="990"/>
      <c r="I353" s="990"/>
      <c r="J353" s="990"/>
      <c r="K353" s="990"/>
      <c r="L353" s="990"/>
      <c r="M353" s="990"/>
      <c r="N353" s="1013"/>
      <c r="O353" s="1013"/>
      <c r="P353" s="1013"/>
      <c r="Q353" s="1013">
        <v>0.15337781189522215</v>
      </c>
      <c r="R353" s="1013">
        <v>0.12704259078964952</v>
      </c>
      <c r="S353" s="1013">
        <v>0.13414380348381941</v>
      </c>
      <c r="T353" s="1013">
        <v>0.13485760261430663</v>
      </c>
      <c r="U353" s="1660">
        <v>0.13620812807081986</v>
      </c>
      <c r="V353" s="1660">
        <v>0.18392655010163242</v>
      </c>
      <c r="W353" s="1660">
        <v>0.20504994123008438</v>
      </c>
      <c r="X353" s="1660">
        <v>0.22133664413079179</v>
      </c>
      <c r="Y353" s="1660">
        <v>0.24009342879530779</v>
      </c>
      <c r="Z353" s="1660">
        <v>0.25853005607069834</v>
      </c>
      <c r="AA353" s="403"/>
      <c r="AB353" s="990"/>
      <c r="AC353" s="990"/>
      <c r="AD353" s="990"/>
      <c r="AE353" s="990"/>
      <c r="AF353" s="1086"/>
      <c r="AG353" s="1086"/>
      <c r="AH353" s="1086"/>
      <c r="AI353" s="1086"/>
      <c r="AJ353" s="984" t="s">
        <v>105</v>
      </c>
      <c r="AK353" s="984" t="s">
        <v>105</v>
      </c>
      <c r="AL353" s="984" t="s">
        <v>105</v>
      </c>
      <c r="AM353" s="984" t="s">
        <v>105</v>
      </c>
      <c r="AN353" s="984" t="s">
        <v>105</v>
      </c>
      <c r="AO353" s="984" t="s">
        <v>105</v>
      </c>
      <c r="AP353" s="984" t="s">
        <v>105</v>
      </c>
      <c r="AQ353" s="984" t="s">
        <v>105</v>
      </c>
      <c r="AR353" s="984" t="s">
        <v>105</v>
      </c>
      <c r="AS353" s="984" t="s">
        <v>105</v>
      </c>
      <c r="AT353" s="984" t="s">
        <v>105</v>
      </c>
      <c r="AU353" s="984" t="s">
        <v>105</v>
      </c>
      <c r="AV353" s="984" t="s">
        <v>105</v>
      </c>
      <c r="AW353" s="984" t="s">
        <v>105</v>
      </c>
      <c r="AX353" s="984" t="s">
        <v>105</v>
      </c>
      <c r="AY353" s="984" t="s">
        <v>105</v>
      </c>
      <c r="AZ353" s="984" t="s">
        <v>105</v>
      </c>
      <c r="BA353" s="984" t="s">
        <v>105</v>
      </c>
      <c r="BB353" s="984" t="s">
        <v>105</v>
      </c>
      <c r="BC353" s="984" t="s">
        <v>105</v>
      </c>
      <c r="BD353" s="984" t="s">
        <v>105</v>
      </c>
      <c r="BE353" s="984" t="s">
        <v>105</v>
      </c>
      <c r="BF353" s="984" t="s">
        <v>105</v>
      </c>
      <c r="BG353" s="984" t="s">
        <v>105</v>
      </c>
      <c r="BH353" s="984" t="s">
        <v>105</v>
      </c>
      <c r="BI353" s="984" t="s">
        <v>105</v>
      </c>
      <c r="BJ353" s="984" t="s">
        <v>105</v>
      </c>
      <c r="BK353" s="1010">
        <v>0.10951104684522057</v>
      </c>
      <c r="BL353" s="1010">
        <v>0.11060257850842047</v>
      </c>
      <c r="BM353" s="1010">
        <v>0.11264569064085787</v>
      </c>
      <c r="BN353" s="1010">
        <v>0.11916250142656111</v>
      </c>
      <c r="BO353" s="1010">
        <v>0.12780317017367976</v>
      </c>
      <c r="BP353" s="1010">
        <v>0.12621882323978195</v>
      </c>
      <c r="BQ353" s="1010">
        <v>0.1258339876684457</v>
      </c>
      <c r="BR353" s="1010">
        <v>0.12056889600259287</v>
      </c>
      <c r="BS353" s="1010">
        <v>0.11939117439027797</v>
      </c>
      <c r="BT353" s="1010">
        <v>0.12219656979733064</v>
      </c>
      <c r="BU353" s="1010">
        <v>0.12253373029604395</v>
      </c>
      <c r="BV353" s="1010">
        <v>0.12511250794422948</v>
      </c>
      <c r="BW353" s="1010">
        <v>0.1261816558566618</v>
      </c>
      <c r="BX353" s="1010">
        <v>0.12365726065806303</v>
      </c>
      <c r="BY353" s="1010">
        <v>0.12368743714386694</v>
      </c>
      <c r="BZ353" s="1010">
        <v>0.12644790322156241</v>
      </c>
      <c r="CA353" s="1010">
        <v>0.12291752890008921</v>
      </c>
      <c r="CB353" s="1010">
        <v>0.13730833436403123</v>
      </c>
      <c r="CC353" s="1010">
        <v>0.14630151811044795</v>
      </c>
      <c r="CD353" s="1010">
        <v>0.151181904494783</v>
      </c>
      <c r="CE353" s="1010">
        <v>0.15337781189522212</v>
      </c>
      <c r="CF353" s="1010">
        <v>0.14686007081222757</v>
      </c>
      <c r="CG353" s="1010">
        <v>0.13931749217664327</v>
      </c>
      <c r="CH353" s="1010">
        <v>0.13586494272196289</v>
      </c>
      <c r="CI353" s="1010">
        <v>0.12704259078964952</v>
      </c>
      <c r="CJ353" s="1010">
        <v>0.13030436113603575</v>
      </c>
      <c r="CK353" s="1010">
        <v>0.13173949025696538</v>
      </c>
      <c r="CL353" s="1010">
        <v>0.13505444406479689</v>
      </c>
      <c r="CM353" s="1010">
        <v>0.13414380348381941</v>
      </c>
      <c r="CN353" s="1010">
        <v>0.13604713414528263</v>
      </c>
      <c r="CO353" s="1010">
        <v>0.14007854694203445</v>
      </c>
      <c r="CP353" s="1010">
        <v>0.13820588478989643</v>
      </c>
      <c r="CQ353" s="1010">
        <v>0.13485760261430663</v>
      </c>
      <c r="CR353" s="1010">
        <v>0.12611989825636874</v>
      </c>
      <c r="CS353" s="1010">
        <v>0.12436448286909767</v>
      </c>
      <c r="CT353" s="1010">
        <v>0.13058938156245817</v>
      </c>
      <c r="CU353" s="1010">
        <v>0.13620812807081986</v>
      </c>
      <c r="CV353" s="1010">
        <v>0.14270461552525038</v>
      </c>
      <c r="CW353" s="1010">
        <v>0.15734261389892476</v>
      </c>
      <c r="CX353" s="1010">
        <v>0.17279525994672881</v>
      </c>
      <c r="CY353" s="1010">
        <v>0.18392655010163242</v>
      </c>
      <c r="CZ353" s="1010">
        <v>0.18683804013385902</v>
      </c>
      <c r="DA353" s="1010">
        <v>0.19265356745927437</v>
      </c>
      <c r="DB353" s="1010">
        <v>0.19986224689519838</v>
      </c>
      <c r="DC353" s="1010">
        <v>0.20504994123008438</v>
      </c>
      <c r="DD353" s="1010">
        <v>0.20633380377654312</v>
      </c>
      <c r="DE353" s="1010">
        <v>0.21092704887577748</v>
      </c>
      <c r="DF353" s="1010">
        <v>0.21722818403771846</v>
      </c>
      <c r="DG353" s="1010">
        <v>0.22133664413079179</v>
      </c>
      <c r="DH353" s="1010">
        <v>0.22315876380918925</v>
      </c>
      <c r="DI353" s="1010">
        <v>0.22875150812318659</v>
      </c>
      <c r="DJ353" s="1010">
        <v>0.23565795487779867</v>
      </c>
      <c r="DK353" s="1010">
        <v>0.24009342879530779</v>
      </c>
      <c r="DL353" s="1010">
        <v>0.2410968702112464</v>
      </c>
      <c r="DM353" s="1010">
        <v>0.24684167516269326</v>
      </c>
      <c r="DN353" s="1010">
        <v>0.25400469029360445</v>
      </c>
      <c r="DO353" s="1010">
        <v>0.25853005607069834</v>
      </c>
    </row>
    <row r="354" spans="1:119" s="980" customFormat="1" ht="12" customHeight="1">
      <c r="B354" s="1334"/>
      <c r="C354" s="957"/>
      <c r="D354" s="941"/>
      <c r="E354" s="941"/>
      <c r="F354" s="990"/>
      <c r="G354" s="990"/>
      <c r="H354" s="990"/>
      <c r="I354" s="990"/>
      <c r="J354" s="990"/>
      <c r="K354" s="990"/>
      <c r="L354" s="990"/>
      <c r="M354" s="990"/>
      <c r="N354" s="1013"/>
      <c r="O354" s="1013"/>
      <c r="P354" s="1013"/>
      <c r="Q354" s="1013"/>
      <c r="R354" s="1013"/>
      <c r="S354" s="1013"/>
      <c r="T354" s="1013"/>
      <c r="U354" s="1647"/>
      <c r="V354" s="1647"/>
      <c r="W354" s="1647"/>
      <c r="X354" s="1647"/>
      <c r="Y354" s="1647"/>
      <c r="Z354" s="1647"/>
      <c r="AA354" s="403"/>
      <c r="AB354" s="990"/>
      <c r="AC354" s="990"/>
      <c r="AD354" s="990"/>
      <c r="AE354" s="990"/>
      <c r="AF354" s="1086"/>
      <c r="AG354" s="1086"/>
      <c r="AH354" s="1086"/>
      <c r="AI354" s="1086"/>
      <c r="AJ354" s="984"/>
      <c r="AK354" s="984"/>
      <c r="AL354" s="984"/>
      <c r="AM354" s="984"/>
      <c r="AN354" s="984"/>
      <c r="AO354" s="984"/>
      <c r="AP354" s="984"/>
      <c r="AQ354" s="984"/>
      <c r="AR354" s="984"/>
      <c r="AS354" s="984"/>
      <c r="AT354" s="984"/>
      <c r="AU354" s="984"/>
      <c r="AV354" s="984"/>
      <c r="AW354" s="984"/>
      <c r="AX354" s="984"/>
      <c r="AY354" s="984"/>
      <c r="AZ354" s="984"/>
      <c r="BA354" s="984"/>
      <c r="BB354" s="984"/>
      <c r="BC354" s="984"/>
      <c r="BD354" s="1010"/>
      <c r="BE354" s="1010"/>
      <c r="BF354" s="1010"/>
      <c r="BG354" s="1010"/>
      <c r="BH354" s="1010"/>
      <c r="BI354" s="1010"/>
      <c r="BJ354" s="1010"/>
      <c r="BK354" s="1010"/>
      <c r="BL354" s="1010"/>
      <c r="BM354" s="1010"/>
      <c r="BN354" s="1010"/>
      <c r="BO354" s="1010"/>
      <c r="BP354" s="1010"/>
      <c r="BQ354" s="1010"/>
      <c r="BR354" s="1010"/>
      <c r="BS354" s="1010"/>
      <c r="BT354" s="1010"/>
      <c r="BU354" s="1010"/>
      <c r="BV354" s="1010"/>
      <c r="BW354" s="1010"/>
      <c r="BX354" s="1010"/>
      <c r="BY354" s="1010"/>
      <c r="BZ354" s="1010"/>
      <c r="CA354" s="1010"/>
      <c r="CB354" s="1010"/>
      <c r="CC354" s="1010"/>
      <c r="CD354" s="1010"/>
      <c r="CE354" s="1010"/>
      <c r="CF354" s="1010"/>
      <c r="CG354" s="1010"/>
      <c r="CH354" s="1010"/>
      <c r="CI354" s="1010"/>
      <c r="CJ354" s="1010"/>
      <c r="CK354" s="984"/>
      <c r="CL354" s="984"/>
      <c r="CM354" s="984"/>
      <c r="CN354" s="984"/>
      <c r="CO354" s="984"/>
      <c r="CP354" s="984"/>
      <c r="CQ354" s="984"/>
      <c r="CR354" s="984"/>
      <c r="CS354" s="984"/>
      <c r="CT354" s="984"/>
      <c r="CU354" s="984"/>
      <c r="CV354" s="984"/>
      <c r="CW354" s="984"/>
      <c r="CX354" s="984"/>
      <c r="CY354" s="984"/>
      <c r="CZ354" s="984"/>
      <c r="DA354" s="984"/>
      <c r="DB354" s="984"/>
      <c r="DC354" s="984"/>
      <c r="DD354" s="984"/>
      <c r="DE354" s="984"/>
      <c r="DF354" s="984"/>
      <c r="DG354" s="984"/>
      <c r="DH354" s="984"/>
      <c r="DI354" s="984"/>
      <c r="DJ354" s="984"/>
      <c r="DK354" s="984"/>
      <c r="DL354" s="984"/>
      <c r="DM354" s="984"/>
      <c r="DN354" s="984"/>
      <c r="DO354" s="984"/>
    </row>
    <row r="355" spans="1:119" s="980" customFormat="1" ht="12" customHeight="1" collapsed="1">
      <c r="B355" s="1334"/>
      <c r="C355" s="1216" t="s">
        <v>699</v>
      </c>
      <c r="D355" s="1012"/>
      <c r="E355" s="1012"/>
      <c r="F355" s="984"/>
      <c r="G355" s="984"/>
      <c r="H355" s="984"/>
      <c r="I355" s="984"/>
      <c r="J355" s="984"/>
      <c r="K355" s="984"/>
      <c r="L355" s="984"/>
      <c r="M355" s="1085"/>
      <c r="N355" s="1085"/>
      <c r="O355" s="984"/>
      <c r="P355" s="984"/>
      <c r="Q355" s="984"/>
      <c r="R355" s="984"/>
      <c r="S355" s="984"/>
      <c r="T355" s="984"/>
      <c r="U355" s="1681"/>
      <c r="V355" s="1681"/>
      <c r="W355" s="1681"/>
      <c r="X355" s="1681"/>
      <c r="Y355" s="1681"/>
      <c r="Z355" s="1681"/>
      <c r="AA355" s="403"/>
      <c r="AB355" s="990"/>
      <c r="AC355" s="990"/>
      <c r="AD355" s="990"/>
      <c r="AE355" s="990"/>
      <c r="AF355" s="1086"/>
      <c r="AG355" s="1086"/>
      <c r="AH355" s="1086"/>
      <c r="AI355" s="1086"/>
      <c r="AJ355" s="984"/>
      <c r="AK355" s="984"/>
      <c r="AL355" s="984"/>
      <c r="AM355" s="984"/>
      <c r="AN355" s="984"/>
      <c r="AO355" s="984"/>
      <c r="AP355" s="984"/>
      <c r="AQ355" s="984"/>
      <c r="AR355" s="984"/>
      <c r="AS355" s="984"/>
      <c r="AT355" s="984"/>
      <c r="AU355" s="984"/>
      <c r="AV355" s="984"/>
      <c r="AW355" s="984"/>
      <c r="AX355" s="984"/>
      <c r="AY355" s="984"/>
      <c r="AZ355" s="984"/>
      <c r="BA355" s="984"/>
      <c r="BB355" s="984"/>
      <c r="BC355" s="984"/>
      <c r="BD355" s="984"/>
      <c r="BE355" s="984"/>
      <c r="BF355" s="984"/>
      <c r="BG355" s="984"/>
      <c r="BH355" s="984"/>
      <c r="BI355" s="984"/>
      <c r="BJ355" s="984"/>
      <c r="BK355" s="984"/>
      <c r="BL355" s="984"/>
      <c r="BM355" s="984"/>
      <c r="BN355" s="984"/>
      <c r="BO355" s="984"/>
      <c r="BP355" s="984"/>
      <c r="BQ355" s="984"/>
      <c r="BR355" s="984"/>
      <c r="BS355" s="984"/>
      <c r="BT355" s="984"/>
      <c r="BU355" s="984"/>
      <c r="BV355" s="984"/>
      <c r="BW355" s="984"/>
      <c r="BX355" s="984"/>
      <c r="BY355" s="984"/>
      <c r="BZ355" s="984"/>
      <c r="CA355" s="984"/>
      <c r="CB355" s="1013"/>
      <c r="CC355" s="1013"/>
      <c r="CD355" s="984"/>
      <c r="CE355" s="984"/>
      <c r="CF355" s="1053"/>
      <c r="CG355" s="1053"/>
      <c r="CH355" s="984"/>
      <c r="CI355" s="984"/>
      <c r="CJ355" s="984"/>
      <c r="CK355" s="984"/>
      <c r="CL355" s="984"/>
      <c r="CM355" s="984"/>
      <c r="CN355" s="984"/>
      <c r="CO355" s="984"/>
      <c r="CP355" s="984"/>
      <c r="CQ355" s="984"/>
      <c r="CR355" s="984"/>
      <c r="CS355" s="984"/>
      <c r="CT355" s="984"/>
      <c r="CU355" s="984"/>
      <c r="CV355" s="984"/>
      <c r="CW355" s="984"/>
      <c r="CX355" s="984"/>
      <c r="CY355" s="984"/>
      <c r="CZ355" s="984"/>
      <c r="DA355" s="984"/>
      <c r="DB355" s="984"/>
      <c r="DC355" s="984"/>
      <c r="DD355" s="984"/>
      <c r="DE355" s="984"/>
      <c r="DF355" s="984"/>
      <c r="DG355" s="984"/>
      <c r="DH355" s="984"/>
      <c r="DI355" s="984"/>
      <c r="DJ355" s="984"/>
      <c r="DK355" s="984"/>
      <c r="DL355" s="984"/>
      <c r="DM355" s="984"/>
      <c r="DN355" s="984"/>
      <c r="DO355" s="984"/>
    </row>
    <row r="356" spans="1:119" s="403" customFormat="1">
      <c r="B356" s="1331"/>
      <c r="C356" s="1168"/>
      <c r="D356" s="1148"/>
      <c r="E356" s="1148"/>
      <c r="F356" s="449"/>
      <c r="G356" s="449"/>
      <c r="H356" s="449"/>
      <c r="I356" s="449"/>
      <c r="J356" s="449"/>
      <c r="K356" s="449"/>
      <c r="L356" s="449"/>
      <c r="M356" s="449"/>
      <c r="N356" s="449"/>
      <c r="O356" s="975"/>
      <c r="P356" s="975"/>
      <c r="Q356" s="975"/>
      <c r="R356" s="975"/>
      <c r="S356" s="975"/>
      <c r="T356" s="975"/>
      <c r="U356" s="1678"/>
      <c r="V356" s="1678"/>
      <c r="W356" s="1678"/>
      <c r="X356" s="1678"/>
      <c r="Y356" s="1678"/>
      <c r="Z356" s="1678"/>
      <c r="AB356" s="449"/>
      <c r="AC356" s="449"/>
      <c r="AD356" s="449"/>
      <c r="AE356" s="449"/>
      <c r="AF356" s="449"/>
      <c r="AG356" s="449"/>
      <c r="AH356" s="449"/>
      <c r="AI356" s="449"/>
      <c r="AJ356" s="975"/>
      <c r="AK356" s="975"/>
      <c r="AL356" s="975"/>
      <c r="AM356" s="975"/>
      <c r="AN356" s="975"/>
      <c r="AO356" s="975"/>
      <c r="AP356" s="975"/>
      <c r="AQ356" s="975"/>
      <c r="AR356" s="975"/>
      <c r="AS356" s="975"/>
      <c r="AT356" s="975"/>
      <c r="AU356" s="975"/>
      <c r="AV356" s="975"/>
      <c r="AW356" s="975"/>
      <c r="AX356" s="975"/>
      <c r="AY356" s="975"/>
      <c r="AZ356" s="975"/>
      <c r="BA356" s="975"/>
      <c r="BB356" s="975"/>
      <c r="BC356" s="975"/>
      <c r="BD356" s="975"/>
      <c r="BE356" s="975"/>
      <c r="BF356" s="975"/>
      <c r="BG356" s="975"/>
      <c r="BH356" s="975"/>
      <c r="BI356" s="975"/>
      <c r="BJ356" s="975"/>
      <c r="BK356" s="282"/>
      <c r="BL356" s="282"/>
      <c r="BM356" s="282"/>
      <c r="BN356" s="282"/>
      <c r="BO356" s="282"/>
      <c r="BP356" s="282"/>
      <c r="BQ356" s="282"/>
      <c r="BR356" s="282"/>
      <c r="BS356" s="282"/>
      <c r="BT356" s="282"/>
      <c r="BU356" s="975"/>
      <c r="BV356" s="975"/>
      <c r="BW356" s="975"/>
      <c r="BX356" s="975"/>
      <c r="BY356" s="1010"/>
      <c r="BZ356" s="1214"/>
      <c r="CA356" s="964"/>
      <c r="CK356" s="975"/>
      <c r="CL356" s="975"/>
      <c r="CM356" s="975"/>
      <c r="CN356" s="975"/>
      <c r="CO356" s="975"/>
      <c r="CP356" s="975"/>
      <c r="CQ356" s="975"/>
      <c r="CR356" s="975"/>
      <c r="CS356" s="975"/>
      <c r="CT356" s="975"/>
      <c r="CU356" s="975"/>
      <c r="CV356" s="975"/>
      <c r="CW356" s="975"/>
      <c r="CX356" s="975"/>
      <c r="CY356" s="975"/>
      <c r="CZ356" s="975"/>
      <c r="DA356" s="975"/>
      <c r="DB356" s="975"/>
      <c r="DC356" s="975"/>
      <c r="DD356" s="975"/>
      <c r="DE356" s="975"/>
      <c r="DF356" s="975"/>
      <c r="DG356" s="975"/>
      <c r="DH356" s="975"/>
      <c r="DI356" s="975"/>
      <c r="DJ356" s="975"/>
      <c r="DK356" s="975"/>
      <c r="DL356" s="975"/>
      <c r="DM356" s="975"/>
      <c r="DN356" s="975"/>
      <c r="DO356" s="975"/>
    </row>
    <row r="357" spans="1:119" s="948" customFormat="1" ht="12" customHeight="1">
      <c r="B357" s="1337"/>
      <c r="C357" s="1114" t="s">
        <v>700</v>
      </c>
      <c r="D357" s="1217"/>
      <c r="E357" s="1217"/>
      <c r="F357" s="1218">
        <v>158</v>
      </c>
      <c r="G357" s="1218">
        <v>255.89999999999998</v>
      </c>
      <c r="H357" s="1218">
        <v>382.6</v>
      </c>
      <c r="I357" s="1218">
        <v>697.6</v>
      </c>
      <c r="J357" s="1218">
        <v>1311.8</v>
      </c>
      <c r="K357" s="1218">
        <v>1786.7000000000003</v>
      </c>
      <c r="L357" s="1218">
        <v>2497.6</v>
      </c>
      <c r="M357" s="1218">
        <v>3523.2</v>
      </c>
      <c r="N357" s="1218">
        <v>5184.1000000000004</v>
      </c>
      <c r="O357" s="1218">
        <v>7753.8</v>
      </c>
      <c r="P357" s="1218">
        <v>13763.1</v>
      </c>
      <c r="Q357" s="1218">
        <v>18455.900000000001</v>
      </c>
      <c r="R357" s="1218">
        <v>28389.9</v>
      </c>
      <c r="S357" s="1218">
        <v>49756.9</v>
      </c>
      <c r="T357" s="1218">
        <v>77371.100000000006</v>
      </c>
      <c r="U357" s="1676">
        <v>125690.73900233056</v>
      </c>
      <c r="V357" s="1676">
        <v>155619.83014851017</v>
      </c>
      <c r="W357" s="1676">
        <v>189544.26555337154</v>
      </c>
      <c r="X357" s="1676">
        <v>225897.75225600446</v>
      </c>
      <c r="Y357" s="1676">
        <v>264656.42388036672</v>
      </c>
      <c r="Z357" s="1676">
        <v>138785.29766700527</v>
      </c>
      <c r="AA357" s="970"/>
      <c r="AB357" s="1051"/>
      <c r="AC357" s="1051"/>
      <c r="AD357" s="1051"/>
      <c r="AE357" s="1051"/>
      <c r="AF357" s="1051"/>
      <c r="AG357" s="1051"/>
      <c r="AH357" s="1051"/>
      <c r="AI357" s="1051"/>
      <c r="AJ357" s="282">
        <v>26.6</v>
      </c>
      <c r="AK357" s="282">
        <v>31</v>
      </c>
      <c r="AL357" s="282">
        <v>43.6</v>
      </c>
      <c r="AM357" s="282">
        <v>56.8</v>
      </c>
      <c r="AN357" s="282">
        <v>52.3</v>
      </c>
      <c r="AO357" s="282">
        <v>66.8</v>
      </c>
      <c r="AP357" s="282">
        <v>81.5</v>
      </c>
      <c r="AQ357" s="282">
        <v>55.3</v>
      </c>
      <c r="AR357" s="282">
        <v>53.2</v>
      </c>
      <c r="AS357" s="282">
        <v>79.599999999999994</v>
      </c>
      <c r="AT357" s="282">
        <v>114</v>
      </c>
      <c r="AU357" s="282">
        <v>135.80000000000001</v>
      </c>
      <c r="AV357" s="282">
        <v>123.8</v>
      </c>
      <c r="AW357" s="282">
        <v>147.80000000000001</v>
      </c>
      <c r="AX357" s="282">
        <v>189.9</v>
      </c>
      <c r="AY357" s="282">
        <v>236.1</v>
      </c>
      <c r="AZ357" s="282">
        <v>245.2</v>
      </c>
      <c r="BA357" s="282">
        <v>295.8</v>
      </c>
      <c r="BB357" s="282">
        <v>368.5</v>
      </c>
      <c r="BC357" s="282">
        <v>402.3</v>
      </c>
      <c r="BD357" s="282">
        <v>370.1</v>
      </c>
      <c r="BE357" s="282">
        <v>411.6</v>
      </c>
      <c r="BF357" s="282">
        <v>480.1</v>
      </c>
      <c r="BG357" s="282">
        <v>524.9</v>
      </c>
      <c r="BH357" s="282">
        <v>532.1</v>
      </c>
      <c r="BI357" s="282">
        <v>577.9</v>
      </c>
      <c r="BJ357" s="282">
        <v>641.6</v>
      </c>
      <c r="BK357" s="282">
        <v>746</v>
      </c>
      <c r="BL357" s="282">
        <v>664</v>
      </c>
      <c r="BM357" s="282">
        <v>785.5</v>
      </c>
      <c r="BN357" s="282">
        <v>975.1</v>
      </c>
      <c r="BO357" s="282">
        <v>1098.5999999999999</v>
      </c>
      <c r="BP357" s="282">
        <v>1037.3</v>
      </c>
      <c r="BQ357" s="282">
        <v>1206</v>
      </c>
      <c r="BR357" s="282">
        <v>1384.4</v>
      </c>
      <c r="BS357" s="282">
        <v>1556.4</v>
      </c>
      <c r="BT357" s="282">
        <v>1376.1</v>
      </c>
      <c r="BU357" s="282">
        <v>1816.9</v>
      </c>
      <c r="BV357" s="282">
        <v>2114</v>
      </c>
      <c r="BW357" s="282">
        <v>2446.8000000000002</v>
      </c>
      <c r="BX357" s="282">
        <v>2601</v>
      </c>
      <c r="BY357" s="282">
        <v>3152</v>
      </c>
      <c r="BZ357" s="282">
        <v>3667.1</v>
      </c>
      <c r="CA357" s="282">
        <v>4343</v>
      </c>
      <c r="CB357" s="282">
        <v>4175.3</v>
      </c>
      <c r="CC357" s="282">
        <v>4426.1000000000004</v>
      </c>
      <c r="CD357" s="282">
        <v>4552.3999999999996</v>
      </c>
      <c r="CE357" s="282">
        <v>5302.1</v>
      </c>
      <c r="CF357" s="282">
        <v>5639.1</v>
      </c>
      <c r="CG357" s="282">
        <v>6517.4</v>
      </c>
      <c r="CH357" s="282">
        <v>7565.2</v>
      </c>
      <c r="CI357" s="282">
        <v>8668.2000000000007</v>
      </c>
      <c r="CJ357" s="282">
        <v>8094.5</v>
      </c>
      <c r="CK357" s="282">
        <v>11214.3</v>
      </c>
      <c r="CL357" s="282">
        <v>14506</v>
      </c>
      <c r="CM357" s="282">
        <v>15942.1</v>
      </c>
      <c r="CN357" s="282">
        <v>14717.7</v>
      </c>
      <c r="CO357" s="282">
        <v>17529.400000000001</v>
      </c>
      <c r="CP357" s="282">
        <v>20879.8</v>
      </c>
      <c r="CQ357" s="282">
        <v>24244.2</v>
      </c>
      <c r="CR357" s="1219">
        <v>25319</v>
      </c>
      <c r="CS357" s="1219">
        <v>30198.332253075154</v>
      </c>
      <c r="CT357" s="1219">
        <v>33764.244783641545</v>
      </c>
      <c r="CU357" s="1219">
        <v>36409.161965613865</v>
      </c>
      <c r="CV357" s="1219">
        <v>32248.557898686802</v>
      </c>
      <c r="CW357" s="1219">
        <v>36726.569340486909</v>
      </c>
      <c r="CX357" s="1219">
        <v>42017.464492964755</v>
      </c>
      <c r="CY357" s="1219">
        <v>44627.238416371685</v>
      </c>
      <c r="CZ357" s="1219">
        <v>36895.571891908919</v>
      </c>
      <c r="DA357" s="1219">
        <v>45725.607158563507</v>
      </c>
      <c r="DB357" s="1219">
        <v>52379.698895353038</v>
      </c>
      <c r="DC357" s="1219">
        <v>54543.387607546087</v>
      </c>
      <c r="DD357" s="1219">
        <v>41917.462153669367</v>
      </c>
      <c r="DE357" s="1219">
        <v>56249.4584802846</v>
      </c>
      <c r="DF357" s="1219">
        <v>64539.820368010682</v>
      </c>
      <c r="DG357" s="1219">
        <v>63191.011254039789</v>
      </c>
      <c r="DH357" s="1219">
        <v>47683.161167834849</v>
      </c>
      <c r="DI357" s="1219">
        <v>65843.857079910973</v>
      </c>
      <c r="DJ357" s="1219">
        <v>75242.741547256446</v>
      </c>
      <c r="DK357" s="1219">
        <v>75886.664085364449</v>
      </c>
      <c r="DL357" s="1219">
        <v>30219.81545270226</v>
      </c>
      <c r="DM357" s="1219">
        <v>34085.952917466515</v>
      </c>
      <c r="DN357" s="1219">
        <v>36557.398012569429</v>
      </c>
      <c r="DO357" s="1219">
        <v>37922.131284267067</v>
      </c>
    </row>
    <row r="358" spans="1:119" s="941" customFormat="1" ht="12" customHeight="1">
      <c r="B358" s="1334"/>
      <c r="C358" s="987" t="s">
        <v>104</v>
      </c>
      <c r="D358" s="1181"/>
      <c r="E358" s="1181"/>
      <c r="F358" s="975"/>
      <c r="G358" s="975"/>
      <c r="H358" s="975"/>
      <c r="I358" s="975"/>
      <c r="J358" s="975"/>
      <c r="K358" s="975"/>
      <c r="L358" s="975"/>
      <c r="M358" s="975"/>
      <c r="N358" s="975"/>
      <c r="O358" s="975"/>
      <c r="P358" s="975"/>
      <c r="Q358" s="975"/>
      <c r="R358" s="975"/>
      <c r="S358" s="975"/>
      <c r="T358" s="975"/>
      <c r="U358" s="1678"/>
      <c r="V358" s="1678"/>
      <c r="W358" s="1678"/>
      <c r="X358" s="1678"/>
      <c r="Y358" s="1678"/>
      <c r="Z358" s="1678"/>
      <c r="AA358" s="403"/>
      <c r="AB358" s="951"/>
      <c r="AC358" s="951"/>
      <c r="AD358" s="951"/>
      <c r="AE358" s="951"/>
      <c r="AF358" s="951"/>
      <c r="AG358" s="951"/>
      <c r="AH358" s="951"/>
      <c r="AI358" s="951"/>
      <c r="AJ358" s="955">
        <v>0.16835443037974684</v>
      </c>
      <c r="AK358" s="955">
        <v>0.19620253164556961</v>
      </c>
      <c r="AL358" s="955">
        <v>0.27594936708860762</v>
      </c>
      <c r="AM358" s="955">
        <v>0.35949367088607592</v>
      </c>
      <c r="AN358" s="955">
        <v>0.20437670965220789</v>
      </c>
      <c r="AO358" s="955">
        <v>0.2610394685423994</v>
      </c>
      <c r="AP358" s="955">
        <v>0.31848378272762801</v>
      </c>
      <c r="AQ358" s="955">
        <v>0.21610003907776476</v>
      </c>
      <c r="AR358" s="955">
        <v>0.13904861474124411</v>
      </c>
      <c r="AS358" s="955">
        <v>0.20805018295870359</v>
      </c>
      <c r="AT358" s="955">
        <v>0.29796131730266595</v>
      </c>
      <c r="AU358" s="955">
        <v>0.35493988499738632</v>
      </c>
      <c r="AV358" s="955">
        <v>0.17746559633027523</v>
      </c>
      <c r="AW358" s="955">
        <v>0.21186926605504589</v>
      </c>
      <c r="AX358" s="955">
        <v>0.27221903669724773</v>
      </c>
      <c r="AY358" s="955">
        <v>0.33844610091743116</v>
      </c>
      <c r="AZ358" s="955">
        <v>0.18691873761244091</v>
      </c>
      <c r="BA358" s="955">
        <v>0.2254916908065254</v>
      </c>
      <c r="BB358" s="955">
        <v>0.28091172434822381</v>
      </c>
      <c r="BC358" s="955">
        <v>0.30667784723280989</v>
      </c>
      <c r="BD358" s="955">
        <v>0.20714165780489169</v>
      </c>
      <c r="BE358" s="955">
        <v>0.2303688364023059</v>
      </c>
      <c r="BF358" s="955">
        <v>0.2687076733643029</v>
      </c>
      <c r="BG358" s="955">
        <v>0.29378183242849942</v>
      </c>
      <c r="BH358" s="955">
        <v>0.21304452274183217</v>
      </c>
      <c r="BI358" s="955">
        <v>0.23138212684176809</v>
      </c>
      <c r="BJ358" s="955">
        <v>0.25688661114670086</v>
      </c>
      <c r="BK358" s="955">
        <v>0.29868673926969891</v>
      </c>
      <c r="BL358" s="955">
        <v>0.18846503178928248</v>
      </c>
      <c r="BM358" s="955">
        <v>0.22295072661217077</v>
      </c>
      <c r="BN358" s="955">
        <v>0.27676544050862856</v>
      </c>
      <c r="BO358" s="955">
        <v>0.31181880108991827</v>
      </c>
      <c r="BP358" s="955">
        <v>0.20009259080650449</v>
      </c>
      <c r="BQ358" s="955">
        <v>0.23263440134256669</v>
      </c>
      <c r="BR358" s="955">
        <v>0.26704731776007407</v>
      </c>
      <c r="BS358" s="955">
        <v>0.3002256900908547</v>
      </c>
      <c r="BT358" s="955">
        <v>0.17747427068018259</v>
      </c>
      <c r="BU358" s="955">
        <v>0.23432381541953623</v>
      </c>
      <c r="BV358" s="955">
        <v>0.27264051174907789</v>
      </c>
      <c r="BW358" s="955">
        <v>0.31556140215120332</v>
      </c>
      <c r="BX358" s="976">
        <v>0.18898358654663555</v>
      </c>
      <c r="BY358" s="976">
        <v>0.22901817177816045</v>
      </c>
      <c r="BZ358" s="976">
        <v>0.2664443330354353</v>
      </c>
      <c r="CA358" s="976">
        <v>0.31555390863976862</v>
      </c>
      <c r="CB358" s="976">
        <v>0.22623117810564641</v>
      </c>
      <c r="CC358" s="976">
        <v>0.23982032845865009</v>
      </c>
      <c r="CD358" s="976">
        <v>0.24666366852876312</v>
      </c>
      <c r="CE358" s="976">
        <v>0.28728482490694035</v>
      </c>
      <c r="CF358" s="976">
        <v>0.19863049887459977</v>
      </c>
      <c r="CG358" s="976">
        <v>0.22956755747642646</v>
      </c>
      <c r="CH358" s="976">
        <v>0.26647504922525261</v>
      </c>
      <c r="CI358" s="976">
        <v>0.30532689442372113</v>
      </c>
      <c r="CJ358" s="976">
        <v>0.16268095480224853</v>
      </c>
      <c r="CK358" s="976">
        <v>0.2253818063424369</v>
      </c>
      <c r="CL358" s="976">
        <v>0.2915374551067289</v>
      </c>
      <c r="CM358" s="976">
        <v>0.32039978374858563</v>
      </c>
      <c r="CN358" s="976">
        <v>0.19022218890515968</v>
      </c>
      <c r="CO358" s="976">
        <v>0.22656263126671328</v>
      </c>
      <c r="CP358" s="976">
        <v>0.26986562165976696</v>
      </c>
      <c r="CQ358" s="976">
        <v>0.31334955816836002</v>
      </c>
      <c r="CR358" s="976">
        <v>0.2014388665463295</v>
      </c>
      <c r="CS358" s="976">
        <v>0.24025900788534002</v>
      </c>
      <c r="CT358" s="976">
        <v>0.26862953509260129</v>
      </c>
      <c r="CU358" s="976">
        <v>0.28967259047572919</v>
      </c>
      <c r="CV358" s="976">
        <v>0.20722653319896028</v>
      </c>
      <c r="CW358" s="976">
        <v>0.23600185982363708</v>
      </c>
      <c r="CX358" s="976">
        <v>0.27000070911828461</v>
      </c>
      <c r="CY358" s="976">
        <v>0.28677089785911791</v>
      </c>
      <c r="CZ358" s="976">
        <v>0.19465411830947704</v>
      </c>
      <c r="DA358" s="976">
        <v>0.24123972848805689</v>
      </c>
      <c r="DB358" s="976">
        <v>0.27634546865573234</v>
      </c>
      <c r="DC358" s="976">
        <v>0.28776068454673376</v>
      </c>
      <c r="DD358" s="976">
        <v>0.18555944773706876</v>
      </c>
      <c r="DE358" s="976">
        <v>0.24900406453154278</v>
      </c>
      <c r="DF358" s="976">
        <v>0.28570368551020048</v>
      </c>
      <c r="DG358" s="976">
        <v>0.27973280222118785</v>
      </c>
      <c r="DH358" s="976">
        <v>0.18017005016809712</v>
      </c>
      <c r="DI358" s="976">
        <v>0.24878994476882424</v>
      </c>
      <c r="DJ358" s="976">
        <v>0.2843034771045973</v>
      </c>
      <c r="DK358" s="976">
        <v>0.28673652795848131</v>
      </c>
      <c r="DL358" s="976">
        <v>0.2177450779059481</v>
      </c>
      <c r="DM358" s="976">
        <v>0.24560204496048782</v>
      </c>
      <c r="DN358" s="976">
        <v>0.26340973162937964</v>
      </c>
      <c r="DO358" s="976">
        <v>0.27324314550418438</v>
      </c>
    </row>
    <row r="359" spans="1:119" s="973" customFormat="1" ht="12" customHeight="1">
      <c r="B359" s="1338"/>
      <c r="C359" s="1097" t="s">
        <v>94</v>
      </c>
      <c r="D359" s="939"/>
      <c r="E359" s="939"/>
      <c r="F359" s="940" t="s">
        <v>1045</v>
      </c>
      <c r="G359" s="940">
        <v>0.61962025316455671</v>
      </c>
      <c r="H359" s="940">
        <v>0.49511527940601829</v>
      </c>
      <c r="I359" s="940">
        <v>0.82331416623105058</v>
      </c>
      <c r="J359" s="940">
        <v>0.8804472477064218</v>
      </c>
      <c r="K359" s="940">
        <v>0.36202164964171391</v>
      </c>
      <c r="L359" s="940">
        <v>0.39788436782895809</v>
      </c>
      <c r="M359" s="940">
        <v>0.41063420884048685</v>
      </c>
      <c r="N359" s="992">
        <v>0.47141802906448693</v>
      </c>
      <c r="O359" s="992">
        <v>0.49568874057213397</v>
      </c>
      <c r="P359" s="992">
        <v>0.77501354174727233</v>
      </c>
      <c r="Q359" s="992">
        <v>0.34096969432758617</v>
      </c>
      <c r="R359" s="992">
        <v>0.5382560590380312</v>
      </c>
      <c r="S359" s="992">
        <v>0.75262681446570778</v>
      </c>
      <c r="T359" s="992">
        <v>0.5549823240595777</v>
      </c>
      <c r="U359" s="1683">
        <v>0.62451792726651889</v>
      </c>
      <c r="V359" s="1683">
        <v>0.23811691604124197</v>
      </c>
      <c r="W359" s="1683">
        <v>0.21799558174871936</v>
      </c>
      <c r="X359" s="1683">
        <v>0.19179417850758762</v>
      </c>
      <c r="Y359" s="1683">
        <v>0.17157617212781284</v>
      </c>
      <c r="Z359" s="1683">
        <v>-0.38562780602737801</v>
      </c>
      <c r="AA359" s="403"/>
      <c r="AB359" s="985"/>
      <c r="AC359" s="985"/>
      <c r="AD359" s="985"/>
      <c r="AE359" s="985"/>
      <c r="AF359" s="985"/>
      <c r="AG359" s="985"/>
      <c r="AH359" s="985"/>
      <c r="AI359" s="985"/>
      <c r="AJ359" s="940" t="s">
        <v>105</v>
      </c>
      <c r="AK359" s="940" t="s">
        <v>105</v>
      </c>
      <c r="AL359" s="940" t="s">
        <v>105</v>
      </c>
      <c r="AM359" s="940" t="s">
        <v>105</v>
      </c>
      <c r="AN359" s="940">
        <v>0.96616541353383445</v>
      </c>
      <c r="AO359" s="940">
        <v>1.1548387096774193</v>
      </c>
      <c r="AP359" s="940">
        <v>0.86926605504587151</v>
      </c>
      <c r="AQ359" s="940">
        <v>-2.6408450704225372E-2</v>
      </c>
      <c r="AR359" s="940">
        <v>1.7208413001912115E-2</v>
      </c>
      <c r="AS359" s="940">
        <v>0.19161676646706582</v>
      </c>
      <c r="AT359" s="940">
        <v>0.39877300613496924</v>
      </c>
      <c r="AU359" s="940">
        <v>1.4556962025316458</v>
      </c>
      <c r="AV359" s="940">
        <v>1.3270676691729322</v>
      </c>
      <c r="AW359" s="940">
        <v>0.85678391959799027</v>
      </c>
      <c r="AX359" s="940">
        <v>0.66578947368421049</v>
      </c>
      <c r="AY359" s="940">
        <v>0.73858615611192913</v>
      </c>
      <c r="AZ359" s="940">
        <v>0.98061389337641347</v>
      </c>
      <c r="BA359" s="940">
        <v>1.0013531799729365</v>
      </c>
      <c r="BB359" s="940">
        <v>0.94049499736703512</v>
      </c>
      <c r="BC359" s="940">
        <v>0.70393900889453631</v>
      </c>
      <c r="BD359" s="940">
        <v>0.5093800978792824</v>
      </c>
      <c r="BE359" s="940">
        <v>0.3914807302231238</v>
      </c>
      <c r="BF359" s="940">
        <v>0.30284938941655359</v>
      </c>
      <c r="BG359" s="940">
        <v>0.304747700720855</v>
      </c>
      <c r="BH359" s="940">
        <v>0.43771953526074037</v>
      </c>
      <c r="BI359" s="940">
        <v>0.4040330417881437</v>
      </c>
      <c r="BJ359" s="940">
        <v>0.33638825244740667</v>
      </c>
      <c r="BK359" s="940">
        <v>0.42122309011240233</v>
      </c>
      <c r="BL359" s="940">
        <v>0.24788573576395412</v>
      </c>
      <c r="BM359" s="940">
        <v>0.35923170098632995</v>
      </c>
      <c r="BN359" s="940">
        <v>0.51979426433915221</v>
      </c>
      <c r="BO359" s="940">
        <v>0.47265415549597845</v>
      </c>
      <c r="BP359" s="940" t="s">
        <v>105</v>
      </c>
      <c r="BQ359" s="940" t="s">
        <v>105</v>
      </c>
      <c r="BR359" s="940" t="s">
        <v>105</v>
      </c>
      <c r="BS359" s="940" t="s">
        <v>105</v>
      </c>
      <c r="BT359" s="940">
        <v>0.32661717921527034</v>
      </c>
      <c r="BU359" s="940">
        <v>0.50655058043117762</v>
      </c>
      <c r="BV359" s="940">
        <v>0.52701531349320985</v>
      </c>
      <c r="BW359" s="940">
        <v>0.57208943716268323</v>
      </c>
      <c r="BX359" s="992">
        <v>0.89012426422498381</v>
      </c>
      <c r="BY359" s="992">
        <v>0.73482305025042649</v>
      </c>
      <c r="BZ359" s="992">
        <v>0.73467360454115416</v>
      </c>
      <c r="CA359" s="992">
        <v>0.77497139120483882</v>
      </c>
      <c r="CB359" s="992">
        <v>0.60526720492118424</v>
      </c>
      <c r="CC359" s="992">
        <v>0.4042195431472082</v>
      </c>
      <c r="CD359" s="992">
        <v>0.24141692345450072</v>
      </c>
      <c r="CE359" s="992">
        <v>0.22083813032466049</v>
      </c>
      <c r="CF359" s="992">
        <v>0.3505855866644314</v>
      </c>
      <c r="CG359" s="992">
        <v>0.47249271367569623</v>
      </c>
      <c r="CH359" s="992">
        <v>0.6618047623231702</v>
      </c>
      <c r="CI359" s="992">
        <v>0.63486165858810661</v>
      </c>
      <c r="CJ359" s="992">
        <v>0.43542409249702962</v>
      </c>
      <c r="CK359" s="992">
        <v>0.72067081965200841</v>
      </c>
      <c r="CL359" s="992">
        <v>0.91746417807857039</v>
      </c>
      <c r="CM359" s="992">
        <v>0.83914768925497785</v>
      </c>
      <c r="CN359" s="992">
        <v>0.81823460374328261</v>
      </c>
      <c r="CO359" s="992">
        <v>0.5631292189436703</v>
      </c>
      <c r="CP359" s="992">
        <v>0.43939059699434702</v>
      </c>
      <c r="CQ359" s="992">
        <v>0.52076577113429212</v>
      </c>
      <c r="CR359" s="992">
        <v>0.72030955923819606</v>
      </c>
      <c r="CS359" s="992">
        <v>0.72272480821221219</v>
      </c>
      <c r="CT359" s="992">
        <v>0.61707702102709527</v>
      </c>
      <c r="CU359" s="992">
        <v>0.50176792658094982</v>
      </c>
      <c r="CV359" s="992">
        <v>0.27369003114999813</v>
      </c>
      <c r="CW359" s="992">
        <v>0.21617872910008051</v>
      </c>
      <c r="CX359" s="992">
        <v>0.24443667442317007</v>
      </c>
      <c r="CY359" s="992">
        <v>0.22571451818965982</v>
      </c>
      <c r="CZ359" s="992">
        <v>0.14409990077141854</v>
      </c>
      <c r="DA359" s="992">
        <v>0.24502799961106558</v>
      </c>
      <c r="DB359" s="992">
        <v>0.24661731799935938</v>
      </c>
      <c r="DC359" s="992">
        <v>0.22219948047550764</v>
      </c>
      <c r="DD359" s="992">
        <v>0.13611092074877784</v>
      </c>
      <c r="DE359" s="992">
        <v>0.23015224894067221</v>
      </c>
      <c r="DF359" s="992">
        <v>0.23215332903978281</v>
      </c>
      <c r="DG359" s="992">
        <v>0.15854577476403953</v>
      </c>
      <c r="DH359" s="992">
        <v>0.13754885715715415</v>
      </c>
      <c r="DI359" s="992">
        <v>0.17056872828365455</v>
      </c>
      <c r="DJ359" s="992">
        <v>0.16583438128920935</v>
      </c>
      <c r="DK359" s="992">
        <v>0.20090915747946703</v>
      </c>
      <c r="DL359" s="992">
        <v>-0.36623716396790951</v>
      </c>
      <c r="DM359" s="992">
        <v>-0.48232144304519831</v>
      </c>
      <c r="DN359" s="992">
        <v>-0.51414053687013195</v>
      </c>
      <c r="DO359" s="992">
        <v>-0.50027937396735889</v>
      </c>
    </row>
    <row r="360" spans="1:119" s="986" customFormat="1" ht="12" customHeight="1">
      <c r="B360" s="1338"/>
      <c r="C360" s="1097" t="s">
        <v>169</v>
      </c>
      <c r="D360" s="939"/>
      <c r="E360" s="939"/>
      <c r="F360" s="940" t="s">
        <v>1045</v>
      </c>
      <c r="G360" s="940" t="s">
        <v>1045</v>
      </c>
      <c r="H360" s="940" t="s">
        <v>1045</v>
      </c>
      <c r="I360" s="940" t="s">
        <v>1045</v>
      </c>
      <c r="J360" s="940" t="s">
        <v>1045</v>
      </c>
      <c r="K360" s="940" t="s">
        <v>1045</v>
      </c>
      <c r="L360" s="940" t="s">
        <v>1045</v>
      </c>
      <c r="M360" s="940">
        <v>0.86750000000000016</v>
      </c>
      <c r="N360" s="940">
        <v>1.00525</v>
      </c>
      <c r="O360" s="940">
        <v>0.94350000000000001</v>
      </c>
      <c r="P360" s="940">
        <v>0.80124999999999991</v>
      </c>
      <c r="Q360" s="940">
        <v>0.7337499999999999</v>
      </c>
      <c r="R360" s="940">
        <v>0.91449999999999998</v>
      </c>
      <c r="S360" s="940">
        <v>1.5211172992964457</v>
      </c>
      <c r="T360" s="940">
        <v>0.76371132197037084</v>
      </c>
      <c r="U360" s="1677">
        <v>0.75336259655658444</v>
      </c>
      <c r="V360" s="1677">
        <v>0.45686414741126674</v>
      </c>
      <c r="W360" s="1677">
        <v>0.3341076015929767</v>
      </c>
      <c r="X360" s="1677">
        <v>0.25661891933803849</v>
      </c>
      <c r="Y360" s="1677">
        <v>0.20691861148951671</v>
      </c>
      <c r="Z360" s="1677">
        <v>-0.4268967134400905</v>
      </c>
      <c r="AA360" s="1305"/>
      <c r="AB360" s="1306"/>
      <c r="AC360" s="1306"/>
      <c r="AD360" s="1306"/>
      <c r="AE360" s="1306"/>
      <c r="AF360" s="1306"/>
      <c r="AG360" s="1306"/>
      <c r="AH360" s="1306"/>
      <c r="AI360" s="1306"/>
      <c r="AJ360" s="1307" t="s">
        <v>105</v>
      </c>
      <c r="AK360" s="1307" t="s">
        <v>105</v>
      </c>
      <c r="AL360" s="1307" t="s">
        <v>105</v>
      </c>
      <c r="AM360" s="1307" t="s">
        <v>105</v>
      </c>
      <c r="AN360" s="1307" t="s">
        <v>105</v>
      </c>
      <c r="AO360" s="1307" t="s">
        <v>105</v>
      </c>
      <c r="AP360" s="1307" t="s">
        <v>105</v>
      </c>
      <c r="AQ360" s="1307" t="s">
        <v>105</v>
      </c>
      <c r="AR360" s="1307" t="s">
        <v>105</v>
      </c>
      <c r="AS360" s="1307" t="s">
        <v>105</v>
      </c>
      <c r="AT360" s="1307" t="s">
        <v>105</v>
      </c>
      <c r="AU360" s="1307" t="s">
        <v>105</v>
      </c>
      <c r="AV360" s="1307" t="s">
        <v>105</v>
      </c>
      <c r="AW360" s="1307" t="s">
        <v>105</v>
      </c>
      <c r="AX360" s="1307" t="s">
        <v>105</v>
      </c>
      <c r="AY360" s="1307" t="s">
        <v>105</v>
      </c>
      <c r="AZ360" s="1307" t="s">
        <v>105</v>
      </c>
      <c r="BA360" s="1307" t="s">
        <v>105</v>
      </c>
      <c r="BB360" s="1307" t="s">
        <v>105</v>
      </c>
      <c r="BC360" s="1307">
        <v>0.81</v>
      </c>
      <c r="BD360" s="1307">
        <v>0.61</v>
      </c>
      <c r="BE360" s="1307">
        <v>0.64</v>
      </c>
      <c r="BF360" s="1307">
        <v>0.55000000000000004</v>
      </c>
      <c r="BG360" s="1307">
        <v>0.47</v>
      </c>
      <c r="BH360" s="1307">
        <v>0.62</v>
      </c>
      <c r="BI360" s="1307">
        <v>0.54</v>
      </c>
      <c r="BJ360" s="1307">
        <v>0.55000000000000004</v>
      </c>
      <c r="BK360" s="1307">
        <v>0.66</v>
      </c>
      <c r="BL360" s="1307">
        <v>0.64</v>
      </c>
      <c r="BM360" s="1307">
        <v>0.77</v>
      </c>
      <c r="BN360" s="1307">
        <v>0.99</v>
      </c>
      <c r="BO360" s="1307">
        <v>1.07</v>
      </c>
      <c r="BP360" s="1307">
        <v>1.02</v>
      </c>
      <c r="BQ360" s="1307">
        <v>1.083</v>
      </c>
      <c r="BR360" s="1307">
        <v>0.94799999999999995</v>
      </c>
      <c r="BS360" s="1307">
        <v>0.97</v>
      </c>
      <c r="BT360" s="1307">
        <v>1.079</v>
      </c>
      <c r="BU360" s="1307">
        <v>1.0149999999999999</v>
      </c>
      <c r="BV360" s="1307">
        <v>0.84499999999999997</v>
      </c>
      <c r="BW360" s="1307">
        <v>0.83499999999999996</v>
      </c>
      <c r="BX360" s="1307">
        <v>0.81299999999999994</v>
      </c>
      <c r="BY360" s="1307">
        <v>0.76100000000000001</v>
      </c>
      <c r="BZ360" s="1307">
        <v>0.86</v>
      </c>
      <c r="CA360" s="1307">
        <v>0.77100000000000002</v>
      </c>
      <c r="CB360" s="1307">
        <v>0.81699999999999995</v>
      </c>
      <c r="CC360" s="1307">
        <v>0.66300000000000003</v>
      </c>
      <c r="CD360" s="1307">
        <v>0.69499999999999995</v>
      </c>
      <c r="CE360" s="1307">
        <v>0.76</v>
      </c>
      <c r="CF360" s="1307">
        <v>0.82499999999999996</v>
      </c>
      <c r="CG360" s="1307">
        <v>0.90300000000000002</v>
      </c>
      <c r="CH360" s="1307">
        <v>0.94499999999999995</v>
      </c>
      <c r="CI360" s="1307">
        <v>0.98499999999999999</v>
      </c>
      <c r="CJ360" s="1307">
        <v>0.82199999999999995</v>
      </c>
      <c r="CK360" s="1307">
        <v>1.42</v>
      </c>
      <c r="CL360" s="1307">
        <v>1.6120000000000001</v>
      </c>
      <c r="CM360" s="1307">
        <v>1.34</v>
      </c>
      <c r="CN360" s="1307">
        <v>1.292</v>
      </c>
      <c r="CO360" s="1307">
        <v>0.72199999999999998</v>
      </c>
      <c r="CP360" s="1307">
        <v>0.59</v>
      </c>
      <c r="CQ360" s="1307">
        <v>0.72799999999999998</v>
      </c>
      <c r="CR360" s="1307">
        <v>0.81200000000000006</v>
      </c>
      <c r="CS360" s="940">
        <v>0.83708409043039211</v>
      </c>
      <c r="CT360" s="940">
        <v>0.77869281285867809</v>
      </c>
      <c r="CU360" s="940">
        <v>0.64045162890883578</v>
      </c>
      <c r="CV360" s="940">
        <v>0.52475799325478012</v>
      </c>
      <c r="CW360" s="940">
        <v>0.49482963860843027</v>
      </c>
      <c r="CX360" s="940">
        <v>0.45426111288980181</v>
      </c>
      <c r="CY360" s="940">
        <v>0.3901775033119888</v>
      </c>
      <c r="CZ360" s="940">
        <v>0.29015003642449866</v>
      </c>
      <c r="DA360" s="940">
        <v>0.38526688203818832</v>
      </c>
      <c r="DB360" s="940">
        <v>0.35851747450014354</v>
      </c>
      <c r="DC360" s="940">
        <v>0.30993235669989838</v>
      </c>
      <c r="DD360" s="940">
        <v>0.22010257551574164</v>
      </c>
      <c r="DE360" s="940">
        <v>0.31119788266770804</v>
      </c>
      <c r="DF360" s="940">
        <v>0.29644145772010455</v>
      </c>
      <c r="DG360" s="940">
        <v>0.20331150699460518</v>
      </c>
      <c r="DH360" s="940">
        <v>0.18364303833508339</v>
      </c>
      <c r="DI360" s="940">
        <v>0.2077937579304874</v>
      </c>
      <c r="DJ360" s="940">
        <v>0.19579605443250078</v>
      </c>
      <c r="DK360" s="940">
        <v>0.23459697532232079</v>
      </c>
      <c r="DL360" s="940">
        <v>-0.39027375761507827</v>
      </c>
      <c r="DM360" s="940">
        <v>-0.53299172049747034</v>
      </c>
      <c r="DN360" s="940">
        <v>-0.57028966836898431</v>
      </c>
      <c r="DO360" s="940">
        <v>-0.53994363045186755</v>
      </c>
    </row>
    <row r="361" spans="1:119" s="941" customFormat="1" ht="12" customHeight="1">
      <c r="B361" s="1334"/>
      <c r="C361" s="1220" t="s">
        <v>474</v>
      </c>
      <c r="D361" s="1026"/>
      <c r="E361" s="1026"/>
      <c r="F361" s="990"/>
      <c r="G361" s="990"/>
      <c r="H361" s="990"/>
      <c r="I361" s="990"/>
      <c r="J361" s="990"/>
      <c r="K361" s="990"/>
      <c r="L361" s="990"/>
      <c r="M361" s="990"/>
      <c r="N361" s="990"/>
      <c r="O361" s="990"/>
      <c r="P361" s="990"/>
      <c r="Q361" s="990"/>
      <c r="R361" s="990"/>
      <c r="S361" s="990"/>
      <c r="T361" s="990"/>
      <c r="U361" s="1690"/>
      <c r="V361" s="1690"/>
      <c r="W361" s="1690"/>
      <c r="X361" s="1690"/>
      <c r="Y361" s="1690"/>
      <c r="Z361" s="1690"/>
      <c r="AA361" s="403"/>
      <c r="AB361" s="951"/>
      <c r="AC361" s="951"/>
      <c r="AD361" s="951"/>
      <c r="AE361" s="951"/>
      <c r="AF361" s="951"/>
      <c r="AG361" s="951"/>
      <c r="AH361" s="951"/>
      <c r="AI361" s="951"/>
      <c r="AJ361" s="990"/>
      <c r="AK361" s="990"/>
      <c r="AL361" s="990"/>
      <c r="AM361" s="990"/>
      <c r="AN361" s="990"/>
      <c r="AO361" s="990"/>
      <c r="AP361" s="990"/>
      <c r="AQ361" s="990"/>
      <c r="AR361" s="990"/>
      <c r="AS361" s="990"/>
      <c r="AT361" s="990"/>
      <c r="AU361" s="990"/>
      <c r="AV361" s="990"/>
      <c r="AW361" s="990"/>
      <c r="AX361" s="990"/>
      <c r="AY361" s="990"/>
      <c r="AZ361" s="990"/>
      <c r="BA361" s="990"/>
      <c r="BB361" s="990"/>
      <c r="BC361" s="990"/>
      <c r="BD361" s="990"/>
      <c r="BE361" s="990"/>
      <c r="BF361" s="990"/>
      <c r="BG361" s="990"/>
      <c r="BH361" s="990"/>
      <c r="BI361" s="990"/>
      <c r="BJ361" s="990"/>
      <c r="BK361" s="990"/>
      <c r="BL361" s="990"/>
      <c r="BM361" s="990"/>
      <c r="BN361" s="990"/>
      <c r="BO361" s="990"/>
      <c r="BP361" s="990"/>
      <c r="BQ361" s="990"/>
      <c r="BR361" s="990"/>
      <c r="BS361" s="990"/>
      <c r="BT361" s="1214"/>
      <c r="BU361" s="1214"/>
      <c r="BV361" s="1214"/>
      <c r="BW361" s="1214"/>
      <c r="BX361" s="1214"/>
      <c r="BY361" s="1214"/>
      <c r="CH361" s="990"/>
      <c r="CI361" s="990"/>
      <c r="CJ361" s="990"/>
      <c r="CK361" s="990"/>
      <c r="CL361" s="990"/>
      <c r="CM361" s="990"/>
      <c r="CN361" s="990"/>
      <c r="CO361" s="990"/>
      <c r="CP361" s="990"/>
      <c r="CQ361" s="990"/>
      <c r="CR361" s="990"/>
      <c r="CS361" s="990"/>
      <c r="CT361" s="990"/>
      <c r="CU361" s="990"/>
      <c r="CV361" s="990"/>
      <c r="CW361" s="990"/>
      <c r="CX361" s="990"/>
      <c r="CY361" s="990"/>
      <c r="CZ361" s="990"/>
      <c r="DA361" s="990"/>
      <c r="DB361" s="990"/>
      <c r="DC361" s="990"/>
      <c r="DD361" s="990"/>
      <c r="DE361" s="990"/>
      <c r="DF361" s="990"/>
      <c r="DG361" s="990"/>
      <c r="DH361" s="990"/>
      <c r="DI361" s="990"/>
      <c r="DJ361" s="990"/>
      <c r="DK361" s="990"/>
      <c r="DL361" s="990"/>
      <c r="DM361" s="990"/>
      <c r="DN361" s="990"/>
      <c r="DO361" s="990"/>
    </row>
    <row r="362" spans="1:119" s="980" customFormat="1" ht="12" customHeight="1">
      <c r="B362" s="1334"/>
      <c r="C362" s="957" t="s">
        <v>85</v>
      </c>
      <c r="D362" s="941"/>
      <c r="E362" s="941"/>
      <c r="F362" s="990"/>
      <c r="G362" s="990"/>
      <c r="H362" s="990"/>
      <c r="I362" s="990"/>
      <c r="J362" s="990"/>
      <c r="K362" s="990"/>
      <c r="L362" s="990"/>
      <c r="M362" s="990"/>
      <c r="N362" s="1013"/>
      <c r="O362" s="1013"/>
      <c r="P362" s="1013"/>
      <c r="Q362" s="1013"/>
      <c r="R362" s="1013"/>
      <c r="S362" s="1013"/>
      <c r="T362" s="1013"/>
      <c r="U362" s="1647"/>
      <c r="V362" s="1647"/>
      <c r="W362" s="1647"/>
      <c r="X362" s="1647"/>
      <c r="Y362" s="1647"/>
      <c r="Z362" s="1647"/>
      <c r="AA362" s="403"/>
      <c r="AB362" s="990"/>
      <c r="AC362" s="990"/>
      <c r="AD362" s="990"/>
      <c r="AE362" s="990"/>
      <c r="AF362" s="1086"/>
      <c r="AG362" s="1086"/>
      <c r="AH362" s="1086"/>
      <c r="AI362" s="1086"/>
      <c r="AJ362" s="984" t="s">
        <v>105</v>
      </c>
      <c r="AK362" s="984" t="s">
        <v>105</v>
      </c>
      <c r="AL362" s="984" t="s">
        <v>105</v>
      </c>
      <c r="AM362" s="984" t="s">
        <v>105</v>
      </c>
      <c r="AN362" s="984" t="s">
        <v>105</v>
      </c>
      <c r="AO362" s="984" t="s">
        <v>105</v>
      </c>
      <c r="AP362" s="984" t="s">
        <v>105</v>
      </c>
      <c r="AQ362" s="984" t="s">
        <v>105</v>
      </c>
      <c r="AR362" s="984" t="s">
        <v>105</v>
      </c>
      <c r="AS362" s="984" t="s">
        <v>105</v>
      </c>
      <c r="AT362" s="984" t="s">
        <v>105</v>
      </c>
      <c r="AU362" s="984" t="s">
        <v>105</v>
      </c>
      <c r="AV362" s="984" t="s">
        <v>105</v>
      </c>
      <c r="AW362" s="984" t="s">
        <v>105</v>
      </c>
      <c r="AX362" s="984" t="s">
        <v>105</v>
      </c>
      <c r="AY362" s="984" t="s">
        <v>105</v>
      </c>
      <c r="AZ362" s="984" t="s">
        <v>105</v>
      </c>
      <c r="BA362" s="984" t="s">
        <v>105</v>
      </c>
      <c r="BB362" s="984" t="s">
        <v>105</v>
      </c>
      <c r="BC362" s="984" t="s">
        <v>105</v>
      </c>
      <c r="BD362" s="984" t="s">
        <v>105</v>
      </c>
      <c r="BE362" s="984" t="s">
        <v>105</v>
      </c>
      <c r="BF362" s="984" t="s">
        <v>105</v>
      </c>
      <c r="BG362" s="984" t="s">
        <v>105</v>
      </c>
      <c r="BH362" s="984" t="s">
        <v>105</v>
      </c>
      <c r="BI362" s="984" t="s">
        <v>105</v>
      </c>
      <c r="BJ362" s="984" t="s">
        <v>105</v>
      </c>
      <c r="BK362" s="984" t="s">
        <v>105</v>
      </c>
      <c r="BL362" s="984" t="s">
        <v>105</v>
      </c>
      <c r="BM362" s="984" t="s">
        <v>105</v>
      </c>
      <c r="BN362" s="984" t="s">
        <v>105</v>
      </c>
      <c r="BO362" s="984" t="s">
        <v>105</v>
      </c>
      <c r="BP362" s="984" t="s">
        <v>105</v>
      </c>
      <c r="BQ362" s="984" t="s">
        <v>105</v>
      </c>
      <c r="BR362" s="984" t="s">
        <v>105</v>
      </c>
      <c r="BS362" s="984" t="s">
        <v>105</v>
      </c>
      <c r="BT362" s="984" t="s">
        <v>105</v>
      </c>
      <c r="BU362" s="984" t="s">
        <v>105</v>
      </c>
      <c r="BV362" s="984" t="s">
        <v>105</v>
      </c>
      <c r="BW362" s="984" t="s">
        <v>105</v>
      </c>
      <c r="BX362" s="984" t="s">
        <v>105</v>
      </c>
      <c r="BY362" s="984" t="s">
        <v>105</v>
      </c>
      <c r="BZ362" s="984" t="s">
        <v>105</v>
      </c>
      <c r="CA362" s="984" t="s">
        <v>105</v>
      </c>
      <c r="CB362" s="984" t="s">
        <v>105</v>
      </c>
      <c r="CC362" s="984" t="s">
        <v>105</v>
      </c>
      <c r="CD362" s="984" t="s">
        <v>105</v>
      </c>
      <c r="CE362" s="1010">
        <v>0.24591625517474464</v>
      </c>
      <c r="CF362" s="1010">
        <v>0.2433346338975344</v>
      </c>
      <c r="CG362" s="1010">
        <v>0.23837643981529497</v>
      </c>
      <c r="CH362" s="1010">
        <v>0.24291342788566447</v>
      </c>
      <c r="CI362" s="1010">
        <v>0.24816757267642361</v>
      </c>
      <c r="CJ362" s="1010">
        <v>0.25650420896655912</v>
      </c>
      <c r="CK362" s="1010">
        <v>0.30302168970969723</v>
      </c>
      <c r="CL362" s="1010">
        <v>0.33134997136109345</v>
      </c>
      <c r="CM362" s="1010">
        <v>0.34188550398705175</v>
      </c>
      <c r="CN362" s="1010">
        <v>0.34577518190519946</v>
      </c>
      <c r="CO362" s="1010">
        <v>0.32886931269592146</v>
      </c>
      <c r="CP362" s="1010">
        <v>0.32</v>
      </c>
      <c r="CQ362" s="1010">
        <v>0.32</v>
      </c>
      <c r="CR362" s="1013">
        <v>0.32</v>
      </c>
      <c r="CS362" s="1013">
        <v>0.31975253885701116</v>
      </c>
      <c r="CT362" s="1013">
        <v>0.30872313048280575</v>
      </c>
      <c r="CU362" s="1013">
        <v>0.289680749577233</v>
      </c>
      <c r="CV362" s="1013">
        <v>0.27536209125297612</v>
      </c>
      <c r="CW362" s="1013">
        <v>0.26023802543334634</v>
      </c>
      <c r="CX362" s="1013">
        <v>0.24449509276834286</v>
      </c>
      <c r="CY362" s="1013">
        <v>0.23168121002115963</v>
      </c>
      <c r="CZ362" s="1013">
        <v>0.22604095124513898</v>
      </c>
      <c r="DA362" s="1013">
        <v>0.21478519172210037</v>
      </c>
      <c r="DB362" s="1013">
        <v>0.20318641328165424</v>
      </c>
      <c r="DC362" s="1013">
        <v>0.19351209424159901</v>
      </c>
      <c r="DD362" s="1013">
        <v>0.1899124224044538</v>
      </c>
      <c r="DE362" s="1013">
        <v>0.18155371036013929</v>
      </c>
      <c r="DF362" s="1013">
        <v>0.17317942592716601</v>
      </c>
      <c r="DG362" s="1013">
        <v>0.16885417608943848</v>
      </c>
      <c r="DH362" s="1013">
        <v>0.16742332409180077</v>
      </c>
      <c r="DI362" s="1013">
        <v>0.16369336033570808</v>
      </c>
      <c r="DJ362" s="1013">
        <v>0.1597513671761053</v>
      </c>
      <c r="DK362" s="1013">
        <v>0.15506611225689756</v>
      </c>
      <c r="DL362" s="1013">
        <v>0.14410218509231765</v>
      </c>
      <c r="DM362" s="1013">
        <v>0.13698984474869225</v>
      </c>
      <c r="DN362" s="1013">
        <v>0.13032865097967045</v>
      </c>
      <c r="DO362" s="1013">
        <v>0.12122826261594344</v>
      </c>
    </row>
    <row r="363" spans="1:119" s="980" customFormat="1" ht="12" customHeight="1">
      <c r="B363" s="1334"/>
      <c r="C363" s="957" t="s">
        <v>378</v>
      </c>
      <c r="D363" s="941"/>
      <c r="E363" s="941"/>
      <c r="F363" s="990"/>
      <c r="G363" s="990"/>
      <c r="H363" s="990"/>
      <c r="I363" s="990"/>
      <c r="J363" s="990"/>
      <c r="K363" s="990"/>
      <c r="L363" s="990"/>
      <c r="M363" s="990"/>
      <c r="N363" s="1013"/>
      <c r="O363" s="1013"/>
      <c r="P363" s="1013"/>
      <c r="Q363" s="1013"/>
      <c r="R363" s="1013"/>
      <c r="S363" s="1013"/>
      <c r="T363" s="1013"/>
      <c r="U363" s="1647"/>
      <c r="V363" s="1647"/>
      <c r="W363" s="1647"/>
      <c r="X363" s="1647"/>
      <c r="Y363" s="1647"/>
      <c r="Z363" s="1647"/>
      <c r="AA363" s="403"/>
      <c r="AB363" s="990"/>
      <c r="AC363" s="990"/>
      <c r="AD363" s="990"/>
      <c r="AE363" s="990"/>
      <c r="AF363" s="1086"/>
      <c r="AG363" s="1086"/>
      <c r="AH363" s="1086"/>
      <c r="AI363" s="1086"/>
      <c r="AJ363" s="984" t="s">
        <v>105</v>
      </c>
      <c r="AK363" s="984" t="s">
        <v>105</v>
      </c>
      <c r="AL363" s="984" t="s">
        <v>105</v>
      </c>
      <c r="AM363" s="984" t="s">
        <v>105</v>
      </c>
      <c r="AN363" s="984" t="s">
        <v>105</v>
      </c>
      <c r="AO363" s="984" t="s">
        <v>105</v>
      </c>
      <c r="AP363" s="984" t="s">
        <v>105</v>
      </c>
      <c r="AQ363" s="984" t="s">
        <v>105</v>
      </c>
      <c r="AR363" s="984" t="s">
        <v>105</v>
      </c>
      <c r="AS363" s="984" t="s">
        <v>105</v>
      </c>
      <c r="AT363" s="984" t="s">
        <v>105</v>
      </c>
      <c r="AU363" s="984" t="s">
        <v>105</v>
      </c>
      <c r="AV363" s="984" t="s">
        <v>105</v>
      </c>
      <c r="AW363" s="984" t="s">
        <v>105</v>
      </c>
      <c r="AX363" s="984" t="s">
        <v>105</v>
      </c>
      <c r="AY363" s="984" t="s">
        <v>105</v>
      </c>
      <c r="AZ363" s="984" t="s">
        <v>105</v>
      </c>
      <c r="BA363" s="984" t="s">
        <v>105</v>
      </c>
      <c r="BB363" s="984" t="s">
        <v>105</v>
      </c>
      <c r="BC363" s="984" t="s">
        <v>105</v>
      </c>
      <c r="BD363" s="984" t="s">
        <v>105</v>
      </c>
      <c r="BE363" s="984" t="s">
        <v>105</v>
      </c>
      <c r="BF363" s="984" t="s">
        <v>105</v>
      </c>
      <c r="BG363" s="984" t="s">
        <v>105</v>
      </c>
      <c r="BH363" s="984" t="s">
        <v>105</v>
      </c>
      <c r="BI363" s="984" t="s">
        <v>105</v>
      </c>
      <c r="BJ363" s="984" t="s">
        <v>105</v>
      </c>
      <c r="BK363" s="984" t="s">
        <v>105</v>
      </c>
      <c r="BL363" s="984" t="s">
        <v>105</v>
      </c>
      <c r="BM363" s="984" t="s">
        <v>105</v>
      </c>
      <c r="BN363" s="984" t="s">
        <v>105</v>
      </c>
      <c r="BO363" s="984" t="s">
        <v>105</v>
      </c>
      <c r="BP363" s="984" t="s">
        <v>105</v>
      </c>
      <c r="BQ363" s="984" t="s">
        <v>105</v>
      </c>
      <c r="BR363" s="984" t="s">
        <v>105</v>
      </c>
      <c r="BS363" s="984" t="s">
        <v>105</v>
      </c>
      <c r="BT363" s="984" t="s">
        <v>105</v>
      </c>
      <c r="BU363" s="984" t="s">
        <v>105</v>
      </c>
      <c r="BV363" s="984" t="s">
        <v>105</v>
      </c>
      <c r="BW363" s="984" t="s">
        <v>105</v>
      </c>
      <c r="BX363" s="984" t="s">
        <v>105</v>
      </c>
      <c r="BY363" s="984" t="s">
        <v>105</v>
      </c>
      <c r="BZ363" s="984" t="s">
        <v>105</v>
      </c>
      <c r="CA363" s="984" t="s">
        <v>105</v>
      </c>
      <c r="CB363" s="984" t="s">
        <v>105</v>
      </c>
      <c r="CC363" s="984" t="s">
        <v>105</v>
      </c>
      <c r="CD363" s="984" t="s">
        <v>105</v>
      </c>
      <c r="CE363" s="1010">
        <v>0.54459987982394986</v>
      </c>
      <c r="CF363" s="1010">
        <v>0.5474354556402502</v>
      </c>
      <c r="CG363" s="1010">
        <v>0.55170622371466593</v>
      </c>
      <c r="CH363" s="1010">
        <v>0.54706947075045564</v>
      </c>
      <c r="CI363" s="1010">
        <v>0.53660954518342519</v>
      </c>
      <c r="CJ363" s="1010">
        <v>0.53944281742939826</v>
      </c>
      <c r="CK363" s="1010">
        <v>0.51354155780716471</v>
      </c>
      <c r="CL363" s="1010">
        <v>0.49802180594776363</v>
      </c>
      <c r="CM363" s="1010">
        <v>0.47441955789046342</v>
      </c>
      <c r="CN363" s="1010">
        <v>0.46143594991849957</v>
      </c>
      <c r="CO363" s="1010">
        <v>0.4686719557478084</v>
      </c>
      <c r="CP363" s="1010">
        <v>0.47076743546308764</v>
      </c>
      <c r="CQ363" s="1010">
        <v>0.47999999999999993</v>
      </c>
      <c r="CR363" s="1013">
        <v>0.48000000000000004</v>
      </c>
      <c r="CS363" s="1013">
        <v>0.47965419484157201</v>
      </c>
      <c r="CT363" s="1013">
        <v>0.49005858683010822</v>
      </c>
      <c r="CU363" s="1013">
        <v>0.50615225816818199</v>
      </c>
      <c r="CV363" s="1013">
        <v>0.5156757859613228</v>
      </c>
      <c r="CW363" s="1013">
        <v>0.52334639178935161</v>
      </c>
      <c r="CX363" s="1013">
        <v>0.53324197490959335</v>
      </c>
      <c r="CY363" s="1013">
        <v>0.54183183754263908</v>
      </c>
      <c r="CZ363" s="1013">
        <v>0.54183745194698674</v>
      </c>
      <c r="DA363" s="1013">
        <v>0.55199991566149409</v>
      </c>
      <c r="DB363" s="1013">
        <v>0.56318735714855883</v>
      </c>
      <c r="DC363" s="1013">
        <v>0.57214897307605328</v>
      </c>
      <c r="DD363" s="1013">
        <v>0.57184728454576805</v>
      </c>
      <c r="DE363" s="1013">
        <v>0.58112942312647908</v>
      </c>
      <c r="DF363" s="1013">
        <v>0.59078723434887193</v>
      </c>
      <c r="DG363" s="1013">
        <v>0.59286101767450439</v>
      </c>
      <c r="DH363" s="1013">
        <v>0.59049990524910134</v>
      </c>
      <c r="DI363" s="1013">
        <v>0.59246286406014637</v>
      </c>
      <c r="DJ363" s="1013">
        <v>0.59474339336888571</v>
      </c>
      <c r="DK363" s="1013">
        <v>0.60019155446075556</v>
      </c>
      <c r="DL363" s="1013">
        <v>0.60496414314519209</v>
      </c>
      <c r="DM363" s="1013">
        <v>0.58520110176472107</v>
      </c>
      <c r="DN363" s="1013">
        <v>0.54321382279930608</v>
      </c>
      <c r="DO363" s="1013">
        <v>0.47886086153219454</v>
      </c>
    </row>
    <row r="364" spans="1:119" s="980" customFormat="1" ht="12" customHeight="1">
      <c r="B364" s="1334"/>
      <c r="C364" s="957" t="s">
        <v>379</v>
      </c>
      <c r="D364" s="941"/>
      <c r="E364" s="941"/>
      <c r="F364" s="990"/>
      <c r="G364" s="990"/>
      <c r="H364" s="990"/>
      <c r="I364" s="990"/>
      <c r="J364" s="990"/>
      <c r="K364" s="990"/>
      <c r="L364" s="990"/>
      <c r="M364" s="990"/>
      <c r="N364" s="1013"/>
      <c r="O364" s="1013"/>
      <c r="P364" s="1013"/>
      <c r="Q364" s="1013"/>
      <c r="R364" s="1013"/>
      <c r="S364" s="1013"/>
      <c r="T364" s="1013"/>
      <c r="U364" s="1647"/>
      <c r="V364" s="1647"/>
      <c r="W364" s="1647"/>
      <c r="X364" s="1647"/>
      <c r="Y364" s="1647"/>
      <c r="Z364" s="1647"/>
      <c r="AA364" s="403"/>
      <c r="AB364" s="990"/>
      <c r="AC364" s="990"/>
      <c r="AD364" s="990"/>
      <c r="AE364" s="990"/>
      <c r="AF364" s="1086"/>
      <c r="AG364" s="1086"/>
      <c r="AH364" s="1086"/>
      <c r="AI364" s="1086"/>
      <c r="AJ364" s="984" t="s">
        <v>105</v>
      </c>
      <c r="AK364" s="984" t="s">
        <v>105</v>
      </c>
      <c r="AL364" s="984" t="s">
        <v>105</v>
      </c>
      <c r="AM364" s="984" t="s">
        <v>105</v>
      </c>
      <c r="AN364" s="984" t="s">
        <v>105</v>
      </c>
      <c r="AO364" s="984" t="s">
        <v>105</v>
      </c>
      <c r="AP364" s="984" t="s">
        <v>105</v>
      </c>
      <c r="AQ364" s="984" t="s">
        <v>105</v>
      </c>
      <c r="AR364" s="984" t="s">
        <v>105</v>
      </c>
      <c r="AS364" s="984" t="s">
        <v>105</v>
      </c>
      <c r="AT364" s="984" t="s">
        <v>105</v>
      </c>
      <c r="AU364" s="984" t="s">
        <v>105</v>
      </c>
      <c r="AV364" s="984" t="s">
        <v>105</v>
      </c>
      <c r="AW364" s="984" t="s">
        <v>105</v>
      </c>
      <c r="AX364" s="984" t="s">
        <v>105</v>
      </c>
      <c r="AY364" s="984" t="s">
        <v>105</v>
      </c>
      <c r="AZ364" s="984" t="s">
        <v>105</v>
      </c>
      <c r="BA364" s="984" t="s">
        <v>105</v>
      </c>
      <c r="BB364" s="984" t="s">
        <v>105</v>
      </c>
      <c r="BC364" s="984" t="s">
        <v>105</v>
      </c>
      <c r="BD364" s="984" t="s">
        <v>105</v>
      </c>
      <c r="BE364" s="984" t="s">
        <v>105</v>
      </c>
      <c r="BF364" s="984" t="s">
        <v>105</v>
      </c>
      <c r="BG364" s="984" t="s">
        <v>105</v>
      </c>
      <c r="BH364" s="984" t="s">
        <v>105</v>
      </c>
      <c r="BI364" s="984" t="s">
        <v>105</v>
      </c>
      <c r="BJ364" s="984" t="s">
        <v>105</v>
      </c>
      <c r="BK364" s="984" t="s">
        <v>105</v>
      </c>
      <c r="BL364" s="984" t="s">
        <v>105</v>
      </c>
      <c r="BM364" s="984" t="s">
        <v>105</v>
      </c>
      <c r="BN364" s="984" t="s">
        <v>105</v>
      </c>
      <c r="BO364" s="984" t="s">
        <v>105</v>
      </c>
      <c r="BP364" s="984" t="s">
        <v>105</v>
      </c>
      <c r="BQ364" s="984" t="s">
        <v>105</v>
      </c>
      <c r="BR364" s="984" t="s">
        <v>105</v>
      </c>
      <c r="BS364" s="984" t="s">
        <v>105</v>
      </c>
      <c r="BT364" s="984" t="s">
        <v>105</v>
      </c>
      <c r="BU364" s="984" t="s">
        <v>105</v>
      </c>
      <c r="BV364" s="984" t="s">
        <v>105</v>
      </c>
      <c r="BW364" s="984" t="s">
        <v>105</v>
      </c>
      <c r="BX364" s="984" t="s">
        <v>105</v>
      </c>
      <c r="BY364" s="984" t="s">
        <v>105</v>
      </c>
      <c r="BZ364" s="984" t="s">
        <v>105</v>
      </c>
      <c r="CA364" s="984" t="s">
        <v>105</v>
      </c>
      <c r="CB364" s="984" t="s">
        <v>105</v>
      </c>
      <c r="CC364" s="984" t="s">
        <v>105</v>
      </c>
      <c r="CD364" s="984" t="s">
        <v>105</v>
      </c>
      <c r="CE364" s="1010">
        <v>0.12417846832212291</v>
      </c>
      <c r="CF364" s="1010">
        <v>0.12766717419051601</v>
      </c>
      <c r="CG364" s="1010">
        <v>0.13594599993533985</v>
      </c>
      <c r="CH364" s="1010">
        <v>0.13927316866819336</v>
      </c>
      <c r="CI364" s="1010">
        <v>0.14929191916538931</v>
      </c>
      <c r="CJ364" s="1010">
        <v>0.14011267623609927</v>
      </c>
      <c r="CK364" s="1010">
        <v>0.11773930732980008</v>
      </c>
      <c r="CL364" s="1010">
        <v>0.10161597444370699</v>
      </c>
      <c r="CM364" s="1010">
        <v>0.11438575970023897</v>
      </c>
      <c r="CN364" s="1010">
        <v>0.1217048964552986</v>
      </c>
      <c r="CO364" s="1010">
        <v>0.13041033905563013</v>
      </c>
      <c r="CP364" s="1010">
        <v>0.14332771437293873</v>
      </c>
      <c r="CQ364" s="1010">
        <v>0.14064533931508341</v>
      </c>
      <c r="CR364" s="1013">
        <v>0.14612161860716533</v>
      </c>
      <c r="CS364" s="1013">
        <v>0.14664444623681208</v>
      </c>
      <c r="CT364" s="1013">
        <v>0.14360071331122962</v>
      </c>
      <c r="CU364" s="1013">
        <v>0.14379401388150406</v>
      </c>
      <c r="CV364" s="1013">
        <v>0.14675229561281963</v>
      </c>
      <c r="CW364" s="1013">
        <v>0.14905105228863624</v>
      </c>
      <c r="CX364" s="1013">
        <v>0.14963149172857346</v>
      </c>
      <c r="CY364" s="1013">
        <v>0.15022992825926945</v>
      </c>
      <c r="CZ364" s="1013">
        <v>0.15435533196486867</v>
      </c>
      <c r="DA364" s="1013">
        <v>0.15431583706807492</v>
      </c>
      <c r="DB364" s="1013">
        <v>0.15315370162958966</v>
      </c>
      <c r="DC364" s="1013">
        <v>0.15253454332757307</v>
      </c>
      <c r="DD364" s="1013">
        <v>0.1558720212801474</v>
      </c>
      <c r="DE364" s="1013">
        <v>0.15485757667283212</v>
      </c>
      <c r="DF364" s="1013">
        <v>0.15287639461865141</v>
      </c>
      <c r="DG364" s="1013">
        <v>0.1535850263782654</v>
      </c>
      <c r="DH364" s="1013">
        <v>0.15615416063048207</v>
      </c>
      <c r="DI364" s="1013">
        <v>0.15609660456058996</v>
      </c>
      <c r="DJ364" s="1013">
        <v>0.15538854959201781</v>
      </c>
      <c r="DK364" s="1013">
        <v>0.15365055913975964</v>
      </c>
      <c r="DL364" s="1013">
        <v>0.14986413074728133</v>
      </c>
      <c r="DM364" s="1013">
        <v>0.15445451430003551</v>
      </c>
      <c r="DN364" s="1013">
        <v>0.16515043400438745</v>
      </c>
      <c r="DO364" s="1013">
        <v>0.18173425928037601</v>
      </c>
    </row>
    <row r="365" spans="1:119" s="980" customFormat="1" ht="12" customHeight="1">
      <c r="B365" s="1334"/>
      <c r="C365" s="957" t="s">
        <v>28</v>
      </c>
      <c r="D365" s="941"/>
      <c r="E365" s="941"/>
      <c r="F365" s="990"/>
      <c r="G365" s="990"/>
      <c r="H365" s="990"/>
      <c r="I365" s="990"/>
      <c r="J365" s="990"/>
      <c r="K365" s="990"/>
      <c r="L365" s="990"/>
      <c r="M365" s="990"/>
      <c r="N365" s="1013"/>
      <c r="O365" s="1013"/>
      <c r="P365" s="1013"/>
      <c r="Q365" s="1013"/>
      <c r="R365" s="1013"/>
      <c r="S365" s="1013"/>
      <c r="T365" s="1013"/>
      <c r="U365" s="1647"/>
      <c r="V365" s="1647"/>
      <c r="W365" s="1647"/>
      <c r="X365" s="1647"/>
      <c r="Y365" s="1647"/>
      <c r="Z365" s="1647"/>
      <c r="AA365" s="403"/>
      <c r="AB365" s="990"/>
      <c r="AC365" s="990"/>
      <c r="AD365" s="990"/>
      <c r="AE365" s="990"/>
      <c r="AF365" s="1086"/>
      <c r="AG365" s="1086"/>
      <c r="AH365" s="1086"/>
      <c r="AI365" s="1086"/>
      <c r="AJ365" s="984" t="s">
        <v>105</v>
      </c>
      <c r="AK365" s="984" t="s">
        <v>105</v>
      </c>
      <c r="AL365" s="984" t="s">
        <v>105</v>
      </c>
      <c r="AM365" s="984" t="s">
        <v>105</v>
      </c>
      <c r="AN365" s="984" t="s">
        <v>105</v>
      </c>
      <c r="AO365" s="984" t="s">
        <v>105</v>
      </c>
      <c r="AP365" s="984" t="s">
        <v>105</v>
      </c>
      <c r="AQ365" s="984" t="s">
        <v>105</v>
      </c>
      <c r="AR365" s="984" t="s">
        <v>105</v>
      </c>
      <c r="AS365" s="984" t="s">
        <v>105</v>
      </c>
      <c r="AT365" s="984" t="s">
        <v>105</v>
      </c>
      <c r="AU365" s="984" t="s">
        <v>105</v>
      </c>
      <c r="AV365" s="984" t="s">
        <v>105</v>
      </c>
      <c r="AW365" s="984" t="s">
        <v>105</v>
      </c>
      <c r="AX365" s="984" t="s">
        <v>105</v>
      </c>
      <c r="AY365" s="984" t="s">
        <v>105</v>
      </c>
      <c r="AZ365" s="984" t="s">
        <v>105</v>
      </c>
      <c r="BA365" s="984" t="s">
        <v>105</v>
      </c>
      <c r="BB365" s="984" t="s">
        <v>105</v>
      </c>
      <c r="BC365" s="984" t="s">
        <v>105</v>
      </c>
      <c r="BD365" s="984" t="s">
        <v>105</v>
      </c>
      <c r="BE365" s="984" t="s">
        <v>105</v>
      </c>
      <c r="BF365" s="984" t="s">
        <v>105</v>
      </c>
      <c r="BG365" s="984" t="s">
        <v>105</v>
      </c>
      <c r="BH365" s="984" t="s">
        <v>105</v>
      </c>
      <c r="BI365" s="984" t="s">
        <v>105</v>
      </c>
      <c r="BJ365" s="984" t="s">
        <v>105</v>
      </c>
      <c r="BK365" s="984" t="s">
        <v>105</v>
      </c>
      <c r="BL365" s="984" t="s">
        <v>105</v>
      </c>
      <c r="BM365" s="984" t="s">
        <v>105</v>
      </c>
      <c r="BN365" s="984" t="s">
        <v>105</v>
      </c>
      <c r="BO365" s="984" t="s">
        <v>105</v>
      </c>
      <c r="BP365" s="984" t="s">
        <v>105</v>
      </c>
      <c r="BQ365" s="984" t="s">
        <v>105</v>
      </c>
      <c r="BR365" s="984" t="s">
        <v>105</v>
      </c>
      <c r="BS365" s="984" t="s">
        <v>105</v>
      </c>
      <c r="BT365" s="984" t="s">
        <v>105</v>
      </c>
      <c r="BU365" s="984" t="s">
        <v>105</v>
      </c>
      <c r="BV365" s="984" t="s">
        <v>105</v>
      </c>
      <c r="BW365" s="984" t="s">
        <v>105</v>
      </c>
      <c r="BX365" s="984" t="s">
        <v>105</v>
      </c>
      <c r="BY365" s="984" t="s">
        <v>105</v>
      </c>
      <c r="BZ365" s="984" t="s">
        <v>105</v>
      </c>
      <c r="CA365" s="984" t="s">
        <v>105</v>
      </c>
      <c r="CB365" s="984" t="s">
        <v>105</v>
      </c>
      <c r="CC365" s="984" t="s">
        <v>105</v>
      </c>
      <c r="CD365" s="984" t="s">
        <v>105</v>
      </c>
      <c r="CE365" s="1010">
        <v>8.5305396679182563E-2</v>
      </c>
      <c r="CF365" s="1010">
        <v>8.1562736271699424E-2</v>
      </c>
      <c r="CG365" s="1010">
        <v>7.3971336534699159E-2</v>
      </c>
      <c r="CH365" s="1010">
        <v>7.0743932695686559E-2</v>
      </c>
      <c r="CI365" s="1010">
        <v>6.5930962974761947E-2</v>
      </c>
      <c r="CJ365" s="1010">
        <v>6.3940297367943391E-2</v>
      </c>
      <c r="CK365" s="1010">
        <v>6.5697445153337988E-2</v>
      </c>
      <c r="CL365" s="1010">
        <v>6.901224824743582E-2</v>
      </c>
      <c r="CM365" s="1010">
        <v>6.9309178422245848E-2</v>
      </c>
      <c r="CN365" s="1010">
        <v>7.1083971721002309E-2</v>
      </c>
      <c r="CO365" s="1010">
        <v>7.2048392500639963E-2</v>
      </c>
      <c r="CP365" s="1010">
        <v>6.5904850163973613E-2</v>
      </c>
      <c r="CQ365" s="1010">
        <v>5.9354660684916551E-2</v>
      </c>
      <c r="CR365" s="1013">
        <v>5.3878381392834664E-2</v>
      </c>
      <c r="CS365" s="1013">
        <v>5.3948820064604878E-2</v>
      </c>
      <c r="CT365" s="1013">
        <v>5.7617569375856575E-2</v>
      </c>
      <c r="CU365" s="1013">
        <v>6.037297837308097E-2</v>
      </c>
      <c r="CV365" s="1013">
        <v>6.2209827172881531E-2</v>
      </c>
      <c r="CW365" s="1013">
        <v>6.7364530488665877E-2</v>
      </c>
      <c r="CX365" s="1013">
        <v>7.2631440593490318E-2</v>
      </c>
      <c r="CY365" s="1013">
        <v>7.6257024176931823E-2</v>
      </c>
      <c r="CZ365" s="1013">
        <v>7.7766264843005556E-2</v>
      </c>
      <c r="DA365" s="1013">
        <v>7.8899055548330529E-2</v>
      </c>
      <c r="DB365" s="1013">
        <v>8.0472527940197283E-2</v>
      </c>
      <c r="DC365" s="1013">
        <v>8.1804389354774687E-2</v>
      </c>
      <c r="DD365" s="1013">
        <v>8.2368271769630824E-2</v>
      </c>
      <c r="DE365" s="1013">
        <v>8.2459289840549455E-2</v>
      </c>
      <c r="DF365" s="1013">
        <v>8.3156945105310701E-2</v>
      </c>
      <c r="DG365" s="1013">
        <v>8.4699779857791549E-2</v>
      </c>
      <c r="DH365" s="1013">
        <v>8.5922610028615717E-2</v>
      </c>
      <c r="DI365" s="1013">
        <v>8.7747171043555477E-2</v>
      </c>
      <c r="DJ365" s="1013">
        <v>9.0116689862991151E-2</v>
      </c>
      <c r="DK365" s="1013">
        <v>9.1091774142587192E-2</v>
      </c>
      <c r="DL365" s="1013">
        <v>0.10106954101520912</v>
      </c>
      <c r="DM365" s="1013">
        <v>0.123354539186551</v>
      </c>
      <c r="DN365" s="1013">
        <v>0.161307092216636</v>
      </c>
      <c r="DO365" s="1013">
        <v>0.21817661657148602</v>
      </c>
    </row>
    <row r="366" spans="1:119" s="980" customFormat="1" ht="12" customHeight="1">
      <c r="B366" s="1334"/>
      <c r="C366" s="957"/>
      <c r="D366" s="941"/>
      <c r="E366" s="941"/>
      <c r="F366" s="990"/>
      <c r="G366" s="990"/>
      <c r="H366" s="990"/>
      <c r="I366" s="990"/>
      <c r="J366" s="990"/>
      <c r="K366" s="990"/>
      <c r="L366" s="990"/>
      <c r="M366" s="990"/>
      <c r="N366" s="1013"/>
      <c r="O366" s="1013"/>
      <c r="P366" s="1013"/>
      <c r="Q366" s="1013"/>
      <c r="R366" s="1013"/>
      <c r="S366" s="1013"/>
      <c r="T366" s="1013"/>
      <c r="U366" s="1647"/>
      <c r="V366" s="1647"/>
      <c r="W366" s="1647"/>
      <c r="X366" s="1647"/>
      <c r="Y366" s="1647"/>
      <c r="Z366" s="1647"/>
      <c r="AA366" s="403"/>
      <c r="AB366" s="990"/>
      <c r="AC366" s="990"/>
      <c r="AD366" s="990"/>
      <c r="AE366" s="990"/>
      <c r="AF366" s="1086"/>
      <c r="AG366" s="1086"/>
      <c r="AH366" s="1086"/>
      <c r="AI366" s="1086"/>
      <c r="AJ366" s="984"/>
      <c r="AK366" s="984"/>
      <c r="AL366" s="984"/>
      <c r="AM366" s="984"/>
      <c r="AN366" s="984"/>
      <c r="AO366" s="984"/>
      <c r="AP366" s="984"/>
      <c r="AQ366" s="984"/>
      <c r="AR366" s="984"/>
      <c r="AS366" s="984"/>
      <c r="AT366" s="984"/>
      <c r="AU366" s="984"/>
      <c r="AV366" s="984"/>
      <c r="AW366" s="984"/>
      <c r="AX366" s="984"/>
      <c r="AY366" s="984"/>
      <c r="AZ366" s="984"/>
      <c r="BA366" s="984"/>
      <c r="BB366" s="984"/>
      <c r="BC366" s="984"/>
      <c r="BD366" s="984"/>
      <c r="BE366" s="984"/>
      <c r="BF366" s="984"/>
      <c r="BG366" s="984"/>
      <c r="BH366" s="984"/>
      <c r="BI366" s="984"/>
      <c r="BJ366" s="984"/>
      <c r="BK366" s="984"/>
      <c r="BL366" s="984"/>
      <c r="BM366" s="984"/>
      <c r="BN366" s="984"/>
      <c r="BO366" s="984"/>
      <c r="BP366" s="984"/>
      <c r="BQ366" s="984"/>
      <c r="BR366" s="984"/>
      <c r="BS366" s="984"/>
      <c r="BT366" s="984"/>
      <c r="BU366" s="984"/>
      <c r="BV366" s="984"/>
      <c r="BW366" s="984"/>
      <c r="BX366" s="984"/>
      <c r="BY366" s="984"/>
      <c r="BZ366" s="984"/>
      <c r="CA366" s="984"/>
      <c r="CB366" s="984"/>
      <c r="CC366" s="984"/>
      <c r="CD366" s="1010"/>
      <c r="CE366" s="1010"/>
      <c r="CF366" s="1010"/>
      <c r="CG366" s="1010"/>
      <c r="CH366" s="1010"/>
      <c r="CI366" s="1010"/>
      <c r="CJ366" s="1010"/>
      <c r="CK366" s="1010"/>
      <c r="CL366" s="1010"/>
      <c r="CM366" s="1013"/>
      <c r="CN366" s="1013"/>
      <c r="CO366" s="1013"/>
      <c r="CP366" s="1013"/>
      <c r="CQ366" s="1013"/>
      <c r="CR366" s="1013"/>
      <c r="CS366" s="1013"/>
      <c r="CT366" s="1013"/>
      <c r="CU366" s="1013"/>
      <c r="CV366" s="1013"/>
      <c r="CW366" s="1013"/>
      <c r="CX366" s="1013"/>
      <c r="CY366" s="1013"/>
      <c r="CZ366" s="1013"/>
      <c r="DA366" s="1013"/>
      <c r="DB366" s="1013"/>
      <c r="DC366" s="1013"/>
      <c r="DD366" s="1013"/>
      <c r="DE366" s="1013"/>
      <c r="DF366" s="1013"/>
      <c r="DG366" s="1013"/>
      <c r="DH366" s="1013"/>
      <c r="DI366" s="1013"/>
      <c r="DJ366" s="1013"/>
      <c r="DK366" s="1013"/>
      <c r="DL366" s="1013"/>
      <c r="DM366" s="1013"/>
      <c r="DN366" s="1013"/>
      <c r="DO366" s="1013"/>
    </row>
    <row r="367" spans="1:119" s="948" customFormat="1" ht="12" customHeight="1">
      <c r="A367" s="948">
        <v>367</v>
      </c>
      <c r="B367" s="1337"/>
      <c r="C367" s="942" t="s">
        <v>745</v>
      </c>
      <c r="D367" s="1217"/>
      <c r="E367" s="1217"/>
      <c r="F367" s="1218"/>
      <c r="G367" s="1218"/>
      <c r="H367" s="1218"/>
      <c r="I367" s="1218"/>
      <c r="J367" s="1218"/>
      <c r="K367" s="1218"/>
      <c r="L367" s="1218"/>
      <c r="M367" s="1218"/>
      <c r="N367" s="1218">
        <v>1087.4250000000002</v>
      </c>
      <c r="O367" s="1218">
        <v>1539.5192911461161</v>
      </c>
      <c r="P367" s="1218">
        <v>3262</v>
      </c>
      <c r="Q367" s="1218">
        <v>6307.2009999999991</v>
      </c>
      <c r="R367" s="1218">
        <v>14298.905218820924</v>
      </c>
      <c r="S367" s="1218">
        <v>28188.777272526997</v>
      </c>
      <c r="T367" s="1218">
        <v>48251.199018639199</v>
      </c>
      <c r="U367" s="1676">
        <v>86159.035875119123</v>
      </c>
      <c r="V367" s="1676">
        <v>108801.81425527898</v>
      </c>
      <c r="W367" s="1676">
        <v>134136.55904034179</v>
      </c>
      <c r="X367" s="1676">
        <v>162083.61160058994</v>
      </c>
      <c r="Y367" s="1676">
        <v>189899.45502173319</v>
      </c>
      <c r="Z367" s="1676">
        <v>50860.403346729523</v>
      </c>
      <c r="AA367" s="970"/>
      <c r="AB367" s="1051"/>
      <c r="AC367" s="1051"/>
      <c r="AD367" s="1051"/>
      <c r="AE367" s="1051"/>
      <c r="AF367" s="1051"/>
      <c r="AG367" s="1051"/>
      <c r="AH367" s="1051"/>
      <c r="AI367" s="1051"/>
      <c r="AJ367" s="282" t="s">
        <v>105</v>
      </c>
      <c r="AK367" s="282" t="s">
        <v>105</v>
      </c>
      <c r="AL367" s="282" t="s">
        <v>105</v>
      </c>
      <c r="AM367" s="282" t="s">
        <v>105</v>
      </c>
      <c r="AN367" s="282" t="s">
        <v>105</v>
      </c>
      <c r="AO367" s="282" t="s">
        <v>105</v>
      </c>
      <c r="AP367" s="282" t="s">
        <v>105</v>
      </c>
      <c r="AQ367" s="282" t="s">
        <v>105</v>
      </c>
      <c r="AR367" s="282" t="s">
        <v>105</v>
      </c>
      <c r="AS367" s="282" t="s">
        <v>105</v>
      </c>
      <c r="AT367" s="282" t="s">
        <v>105</v>
      </c>
      <c r="AU367" s="282" t="s">
        <v>105</v>
      </c>
      <c r="AV367" s="282" t="s">
        <v>105</v>
      </c>
      <c r="AW367" s="282" t="s">
        <v>105</v>
      </c>
      <c r="AX367" s="282" t="s">
        <v>105</v>
      </c>
      <c r="AY367" s="282" t="s">
        <v>105</v>
      </c>
      <c r="AZ367" s="282" t="s">
        <v>105</v>
      </c>
      <c r="BA367" s="282" t="s">
        <v>105</v>
      </c>
      <c r="BB367" s="282" t="s">
        <v>105</v>
      </c>
      <c r="BC367" s="282" t="s">
        <v>105</v>
      </c>
      <c r="BD367" s="282" t="s">
        <v>105</v>
      </c>
      <c r="BE367" s="282" t="s">
        <v>105</v>
      </c>
      <c r="BF367" s="282" t="s">
        <v>105</v>
      </c>
      <c r="BG367" s="282" t="s">
        <v>105</v>
      </c>
      <c r="BH367" s="282" t="s">
        <v>105</v>
      </c>
      <c r="BI367" s="282" t="s">
        <v>105</v>
      </c>
      <c r="BJ367" s="282" t="s">
        <v>105</v>
      </c>
      <c r="BK367" s="282" t="s">
        <v>105</v>
      </c>
      <c r="BL367" s="282" t="s">
        <v>105</v>
      </c>
      <c r="BM367" s="282" t="s">
        <v>105</v>
      </c>
      <c r="BN367" s="282" t="s">
        <v>105</v>
      </c>
      <c r="BO367" s="282" t="s">
        <v>105</v>
      </c>
      <c r="BP367" s="282">
        <v>207.45999999999992</v>
      </c>
      <c r="BQ367" s="282">
        <v>263.50500000000011</v>
      </c>
      <c r="BR367" s="282">
        <v>281.99333333333357</v>
      </c>
      <c r="BS367" s="282">
        <v>334.46666666666653</v>
      </c>
      <c r="BT367" s="282">
        <v>264.20429114611602</v>
      </c>
      <c r="BU367" s="282">
        <v>313.375</v>
      </c>
      <c r="BV367" s="282">
        <v>443.94</v>
      </c>
      <c r="BW367" s="282">
        <v>518</v>
      </c>
      <c r="BX367" s="282">
        <v>554</v>
      </c>
      <c r="BY367" s="282">
        <v>717.99999999999989</v>
      </c>
      <c r="BZ367" s="282">
        <v>867</v>
      </c>
      <c r="CA367" s="282">
        <v>1123</v>
      </c>
      <c r="CB367" s="282">
        <v>1148.9959999999999</v>
      </c>
      <c r="CC367" s="282">
        <v>1407.2799999999997</v>
      </c>
      <c r="CD367" s="282">
        <v>1616.1019999999999</v>
      </c>
      <c r="CE367" s="282">
        <v>2134.8229999999999</v>
      </c>
      <c r="CF367" s="282">
        <v>2514.003248</v>
      </c>
      <c r="CG367" s="282">
        <v>3175.4294638209267</v>
      </c>
      <c r="CH367" s="282">
        <v>3885.1092079999994</v>
      </c>
      <c r="CI367" s="282">
        <v>4724.3632989999996</v>
      </c>
      <c r="CJ367" s="282">
        <v>4630.7939828160006</v>
      </c>
      <c r="CK367" s="282">
        <v>6100</v>
      </c>
      <c r="CL367" s="282">
        <v>8325.7890327439982</v>
      </c>
      <c r="CM367" s="282">
        <v>9132.1942569669991</v>
      </c>
      <c r="CN367" s="282">
        <v>8451.1990186392013</v>
      </c>
      <c r="CO367" s="282">
        <v>10300</v>
      </c>
      <c r="CP367" s="282">
        <v>13400</v>
      </c>
      <c r="CQ367" s="282">
        <v>16100</v>
      </c>
      <c r="CR367" s="282">
        <v>17252.277676650068</v>
      </c>
      <c r="CS367" s="282">
        <v>20267.262926508876</v>
      </c>
      <c r="CT367" s="282">
        <v>23385.4136972626</v>
      </c>
      <c r="CU367" s="282">
        <v>25254.081574697575</v>
      </c>
      <c r="CV367" s="282">
        <v>22563.674067798253</v>
      </c>
      <c r="CW367" s="282">
        <v>25248.736333967176</v>
      </c>
      <c r="CX367" s="282">
        <v>29609.019403007467</v>
      </c>
      <c r="CY367" s="282">
        <v>31380.384450506088</v>
      </c>
      <c r="CZ367" s="282">
        <v>25559.293599406956</v>
      </c>
      <c r="DA367" s="282">
        <v>32212.764758355184</v>
      </c>
      <c r="DB367" s="282">
        <v>37606.960002014312</v>
      </c>
      <c r="DC367" s="282">
        <v>38757.540680565333</v>
      </c>
      <c r="DD367" s="282">
        <v>29043.942224259401</v>
      </c>
      <c r="DE367" s="282">
        <v>40774.962035137454</v>
      </c>
      <c r="DF367" s="282">
        <v>47395.618442345374</v>
      </c>
      <c r="DG367" s="282">
        <v>44869.088898847709</v>
      </c>
      <c r="DH367" s="282">
        <v>32723.487650677322</v>
      </c>
      <c r="DI367" s="282">
        <v>47722.277688113616</v>
      </c>
      <c r="DJ367" s="282">
        <v>55055.376136077619</v>
      </c>
      <c r="DK367" s="282">
        <v>54398.313546864643</v>
      </c>
      <c r="DL367" s="282">
        <v>12832.247939915824</v>
      </c>
      <c r="DM367" s="282">
        <v>12751.264762952764</v>
      </c>
      <c r="DN367" s="282">
        <v>12674.805670942987</v>
      </c>
      <c r="DO367" s="282">
        <v>12602.084972917948</v>
      </c>
    </row>
    <row r="368" spans="1:119" s="941" customFormat="1" ht="12" customHeight="1">
      <c r="B368" s="1334"/>
      <c r="C368" s="949" t="s">
        <v>104</v>
      </c>
      <c r="D368" s="1181"/>
      <c r="E368" s="1181"/>
      <c r="F368" s="975"/>
      <c r="G368" s="975"/>
      <c r="H368" s="975"/>
      <c r="I368" s="975"/>
      <c r="J368" s="975"/>
      <c r="K368" s="975"/>
      <c r="L368" s="975"/>
      <c r="M368" s="975"/>
      <c r="N368" s="975"/>
      <c r="O368" s="975"/>
      <c r="P368" s="975"/>
      <c r="Q368" s="975"/>
      <c r="R368" s="975"/>
      <c r="S368" s="975"/>
      <c r="T368" s="975"/>
      <c r="U368" s="1678"/>
      <c r="V368" s="1678"/>
      <c r="W368" s="1678"/>
      <c r="X368" s="1678"/>
      <c r="Y368" s="1678"/>
      <c r="Z368" s="1678"/>
      <c r="AA368" s="403"/>
      <c r="AB368" s="951"/>
      <c r="AC368" s="951"/>
      <c r="AD368" s="951"/>
      <c r="AE368" s="951"/>
      <c r="AF368" s="951"/>
      <c r="AG368" s="951"/>
      <c r="AH368" s="951"/>
      <c r="AI368" s="951"/>
      <c r="AJ368" s="955" t="s">
        <v>105</v>
      </c>
      <c r="AK368" s="955" t="s">
        <v>105</v>
      </c>
      <c r="AL368" s="955" t="s">
        <v>105</v>
      </c>
      <c r="AM368" s="955" t="s">
        <v>105</v>
      </c>
      <c r="AN368" s="955" t="s">
        <v>105</v>
      </c>
      <c r="AO368" s="955" t="s">
        <v>105</v>
      </c>
      <c r="AP368" s="955" t="s">
        <v>105</v>
      </c>
      <c r="AQ368" s="955" t="s">
        <v>105</v>
      </c>
      <c r="AR368" s="955" t="s">
        <v>105</v>
      </c>
      <c r="AS368" s="955" t="s">
        <v>105</v>
      </c>
      <c r="AT368" s="955" t="s">
        <v>105</v>
      </c>
      <c r="AU368" s="955" t="s">
        <v>105</v>
      </c>
      <c r="AV368" s="955" t="s">
        <v>105</v>
      </c>
      <c r="AW368" s="955" t="s">
        <v>105</v>
      </c>
      <c r="AX368" s="955" t="s">
        <v>105</v>
      </c>
      <c r="AY368" s="955" t="s">
        <v>105</v>
      </c>
      <c r="AZ368" s="955" t="s">
        <v>105</v>
      </c>
      <c r="BA368" s="955" t="s">
        <v>105</v>
      </c>
      <c r="BB368" s="955" t="s">
        <v>105</v>
      </c>
      <c r="BC368" s="955" t="s">
        <v>105</v>
      </c>
      <c r="BD368" s="955" t="s">
        <v>105</v>
      </c>
      <c r="BE368" s="955" t="s">
        <v>105</v>
      </c>
      <c r="BF368" s="955" t="s">
        <v>105</v>
      </c>
      <c r="BG368" s="955" t="s">
        <v>105</v>
      </c>
      <c r="BH368" s="955" t="s">
        <v>105</v>
      </c>
      <c r="BI368" s="955" t="s">
        <v>105</v>
      </c>
      <c r="BJ368" s="955" t="s">
        <v>105</v>
      </c>
      <c r="BK368" s="955" t="s">
        <v>105</v>
      </c>
      <c r="BL368" s="955" t="s">
        <v>105</v>
      </c>
      <c r="BM368" s="955" t="s">
        <v>105</v>
      </c>
      <c r="BN368" s="955" t="s">
        <v>105</v>
      </c>
      <c r="BO368" s="955" t="s">
        <v>105</v>
      </c>
      <c r="BP368" s="955">
        <v>0.19078097340046429</v>
      </c>
      <c r="BQ368" s="955">
        <v>0.24232016001103529</v>
      </c>
      <c r="BR368" s="955">
        <v>0.25932209884206592</v>
      </c>
      <c r="BS368" s="955">
        <v>0.30757676774643444</v>
      </c>
      <c r="BT368" s="955">
        <v>0.17161479733678786</v>
      </c>
      <c r="BU368" s="955">
        <v>0.20355379877487845</v>
      </c>
      <c r="BV368" s="955">
        <v>0.28836273929994266</v>
      </c>
      <c r="BW368" s="955">
        <v>0.33646866458839098</v>
      </c>
      <c r="BX368" s="976">
        <v>0.16983445738810546</v>
      </c>
      <c r="BY368" s="976">
        <v>0.220110361741263</v>
      </c>
      <c r="BZ368" s="976">
        <v>0.26578786020846107</v>
      </c>
      <c r="CA368" s="976">
        <v>0.34426732066217047</v>
      </c>
      <c r="CB368" s="976">
        <v>0.18217209186769218</v>
      </c>
      <c r="CC368" s="976">
        <v>0.22312274493868198</v>
      </c>
      <c r="CD368" s="976">
        <v>0.25623125059753132</v>
      </c>
      <c r="CE368" s="976">
        <v>0.33847391259609455</v>
      </c>
      <c r="CF368" s="976">
        <v>0.1758178832244405</v>
      </c>
      <c r="CG368" s="976">
        <v>0.22207500610894809</v>
      </c>
      <c r="CH368" s="976">
        <v>0.27170675996133098</v>
      </c>
      <c r="CI368" s="976">
        <v>0.33040035070528057</v>
      </c>
      <c r="CJ368" s="976">
        <v>0.16427793011544381</v>
      </c>
      <c r="CK368" s="976">
        <v>0.2163981765163368</v>
      </c>
      <c r="CL368" s="976">
        <v>0.29535828930254371</v>
      </c>
      <c r="CM368" s="976">
        <v>0.32396560406567571</v>
      </c>
      <c r="CN368" s="976">
        <v>0.17515003130543025</v>
      </c>
      <c r="CO368" s="976">
        <v>0.21346619792849419</v>
      </c>
      <c r="CP368" s="976">
        <v>0.27771330604289535</v>
      </c>
      <c r="CQ368" s="976">
        <v>0.33367046472318024</v>
      </c>
      <c r="CR368" s="976">
        <v>0.20023758972484226</v>
      </c>
      <c r="CS368" s="976">
        <v>0.23523084631407332</v>
      </c>
      <c r="CT368" s="976">
        <v>0.27142148771439312</v>
      </c>
      <c r="CU368" s="976">
        <v>0.29311007624669128</v>
      </c>
      <c r="CV368" s="976">
        <v>0.2073832520371183</v>
      </c>
      <c r="CW368" s="976">
        <v>0.23206172164304811</v>
      </c>
      <c r="CX368" s="976">
        <v>0.27213718452834401</v>
      </c>
      <c r="CY368" s="976">
        <v>0.28841784179148955</v>
      </c>
      <c r="CZ368" s="976">
        <v>0.19054681126656869</v>
      </c>
      <c r="DA368" s="976">
        <v>0.24014903161983708</v>
      </c>
      <c r="DB368" s="976">
        <v>0.28036323781575428</v>
      </c>
      <c r="DC368" s="976">
        <v>0.28894091929783988</v>
      </c>
      <c r="DD368" s="976">
        <v>0.17919110968374849</v>
      </c>
      <c r="DE368" s="976">
        <v>0.2515674572677713</v>
      </c>
      <c r="DF368" s="976">
        <v>0.29241462461447809</v>
      </c>
      <c r="DG368" s="976">
        <v>0.27682680843400209</v>
      </c>
      <c r="DH368" s="976">
        <v>0.1723200714132237</v>
      </c>
      <c r="DI368" s="976">
        <v>0.25130286805010582</v>
      </c>
      <c r="DJ368" s="976">
        <v>0.28991855784829274</v>
      </c>
      <c r="DK368" s="976">
        <v>0.28645850268837786</v>
      </c>
      <c r="DL368" s="976">
        <v>0.25230330661034711</v>
      </c>
      <c r="DM368" s="976">
        <v>0.25071104285241003</v>
      </c>
      <c r="DN368" s="976">
        <v>0.24920773011836556</v>
      </c>
      <c r="DO368" s="976">
        <v>0.24777792041887731</v>
      </c>
    </row>
    <row r="369" spans="2:119" s="973" customFormat="1" ht="12" customHeight="1">
      <c r="B369" s="1338"/>
      <c r="C369" s="938" t="s">
        <v>94</v>
      </c>
      <c r="D369" s="939"/>
      <c r="E369" s="939"/>
      <c r="F369" s="940" t="s">
        <v>1045</v>
      </c>
      <c r="G369" s="940" t="s">
        <v>1045</v>
      </c>
      <c r="H369" s="940" t="s">
        <v>1045</v>
      </c>
      <c r="I369" s="940" t="s">
        <v>1045</v>
      </c>
      <c r="J369" s="940" t="s">
        <v>1045</v>
      </c>
      <c r="K369" s="940" t="s">
        <v>1045</v>
      </c>
      <c r="L369" s="940" t="s">
        <v>1045</v>
      </c>
      <c r="M369" s="940" t="s">
        <v>1045</v>
      </c>
      <c r="N369" s="992" t="s">
        <v>1045</v>
      </c>
      <c r="O369" s="992">
        <v>0.41574756065578389</v>
      </c>
      <c r="P369" s="992">
        <v>1.1188432121377057</v>
      </c>
      <c r="Q369" s="992">
        <v>0.93353801348865706</v>
      </c>
      <c r="R369" s="992">
        <v>1.2670761909793149</v>
      </c>
      <c r="S369" s="992">
        <v>0.97139409214514805</v>
      </c>
      <c r="T369" s="992">
        <v>0.71171663645252159</v>
      </c>
      <c r="U369" s="1683">
        <v>0.78563512674237002</v>
      </c>
      <c r="V369" s="1683">
        <v>0.26280213270931685</v>
      </c>
      <c r="W369" s="1683">
        <v>0.23285222731323696</v>
      </c>
      <c r="X369" s="1683">
        <v>0.20834776708296965</v>
      </c>
      <c r="Y369" s="1683">
        <v>0.17161416349536718</v>
      </c>
      <c r="Z369" s="1683">
        <v>-0.68620884712230579</v>
      </c>
      <c r="AA369" s="403"/>
      <c r="AB369" s="985"/>
      <c r="AC369" s="985"/>
      <c r="AD369" s="985"/>
      <c r="AE369" s="985"/>
      <c r="AF369" s="985"/>
      <c r="AG369" s="985"/>
      <c r="AH369" s="985"/>
      <c r="AI369" s="985"/>
      <c r="AJ369" s="940" t="s">
        <v>105</v>
      </c>
      <c r="AK369" s="940" t="s">
        <v>105</v>
      </c>
      <c r="AL369" s="940" t="s">
        <v>105</v>
      </c>
      <c r="AM369" s="940" t="s">
        <v>105</v>
      </c>
      <c r="AN369" s="940" t="s">
        <v>105</v>
      </c>
      <c r="AO369" s="940" t="s">
        <v>105</v>
      </c>
      <c r="AP369" s="940" t="s">
        <v>105</v>
      </c>
      <c r="AQ369" s="940" t="s">
        <v>105</v>
      </c>
      <c r="AR369" s="940" t="s">
        <v>105</v>
      </c>
      <c r="AS369" s="940" t="s">
        <v>105</v>
      </c>
      <c r="AT369" s="940" t="s">
        <v>105</v>
      </c>
      <c r="AU369" s="940" t="s">
        <v>105</v>
      </c>
      <c r="AV369" s="940" t="s">
        <v>105</v>
      </c>
      <c r="AW369" s="940" t="s">
        <v>105</v>
      </c>
      <c r="AX369" s="940" t="s">
        <v>105</v>
      </c>
      <c r="AY369" s="940" t="s">
        <v>105</v>
      </c>
      <c r="AZ369" s="940" t="s">
        <v>105</v>
      </c>
      <c r="BA369" s="940" t="s">
        <v>105</v>
      </c>
      <c r="BB369" s="940" t="s">
        <v>105</v>
      </c>
      <c r="BC369" s="940" t="s">
        <v>105</v>
      </c>
      <c r="BD369" s="940" t="s">
        <v>105</v>
      </c>
      <c r="BE369" s="940" t="s">
        <v>105</v>
      </c>
      <c r="BF369" s="940" t="s">
        <v>105</v>
      </c>
      <c r="BG369" s="940" t="s">
        <v>105</v>
      </c>
      <c r="BH369" s="940" t="s">
        <v>105</v>
      </c>
      <c r="BI369" s="940" t="s">
        <v>105</v>
      </c>
      <c r="BJ369" s="940" t="s">
        <v>105</v>
      </c>
      <c r="BK369" s="940" t="s">
        <v>105</v>
      </c>
      <c r="BL369" s="940" t="s">
        <v>105</v>
      </c>
      <c r="BM369" s="940" t="s">
        <v>105</v>
      </c>
      <c r="BN369" s="940" t="s">
        <v>105</v>
      </c>
      <c r="BO369" s="940" t="s">
        <v>105</v>
      </c>
      <c r="BP369" s="940" t="s">
        <v>105</v>
      </c>
      <c r="BQ369" s="940" t="s">
        <v>105</v>
      </c>
      <c r="BR369" s="940" t="s">
        <v>105</v>
      </c>
      <c r="BS369" s="940" t="s">
        <v>105</v>
      </c>
      <c r="BT369" s="940">
        <v>0.27351918994560931</v>
      </c>
      <c r="BU369" s="940">
        <v>0.18925637084685243</v>
      </c>
      <c r="BV369" s="940">
        <v>0.57429253646658185</v>
      </c>
      <c r="BW369" s="940">
        <v>0.54873430336854767</v>
      </c>
      <c r="BX369" s="992">
        <v>1.096862233375365</v>
      </c>
      <c r="BY369" s="992">
        <v>1.2911846828879137</v>
      </c>
      <c r="BZ369" s="992">
        <v>0.9529666171104203</v>
      </c>
      <c r="CA369" s="992">
        <v>1.1679536679536682</v>
      </c>
      <c r="CB369" s="992">
        <v>1.0739999999999998</v>
      </c>
      <c r="CC369" s="992">
        <v>0.96</v>
      </c>
      <c r="CD369" s="992">
        <v>0.86401614763552459</v>
      </c>
      <c r="CE369" s="992">
        <v>0.9009999999999998</v>
      </c>
      <c r="CF369" s="992">
        <v>1.1880000000000002</v>
      </c>
      <c r="CG369" s="992">
        <v>1.2564304643147968</v>
      </c>
      <c r="CH369" s="992">
        <v>1.4039999999999999</v>
      </c>
      <c r="CI369" s="992">
        <v>1.2130000000000001</v>
      </c>
      <c r="CJ369" s="992">
        <v>0.8420000000000003</v>
      </c>
      <c r="CK369" s="992">
        <v>0.92100000000000004</v>
      </c>
      <c r="CL369" s="992">
        <v>1.1429999999999998</v>
      </c>
      <c r="CM369" s="992">
        <v>0.93300000000000005</v>
      </c>
      <c r="CN369" s="992">
        <v>0.82499999999999996</v>
      </c>
      <c r="CO369" s="992">
        <v>0.68852459016393452</v>
      </c>
      <c r="CP369" s="992">
        <v>0.60945706734820448</v>
      </c>
      <c r="CQ369" s="992">
        <v>0.762993596825563</v>
      </c>
      <c r="CR369" s="992">
        <v>1.0414000000000003</v>
      </c>
      <c r="CS369" s="992">
        <v>0.96769542975814327</v>
      </c>
      <c r="CT369" s="992">
        <v>0.745180126661388</v>
      </c>
      <c r="CU369" s="992">
        <v>0.56857649532283072</v>
      </c>
      <c r="CV369" s="992">
        <v>0.30786638672856759</v>
      </c>
      <c r="CW369" s="992">
        <v>0.24578915394356016</v>
      </c>
      <c r="CX369" s="992">
        <v>0.26613194815849583</v>
      </c>
      <c r="CY369" s="992">
        <v>0.24258664318034606</v>
      </c>
      <c r="CZ369" s="992">
        <v>0.13276293225153002</v>
      </c>
      <c r="DA369" s="992">
        <v>0.27581690949892357</v>
      </c>
      <c r="DB369" s="992">
        <v>0.27011838825687251</v>
      </c>
      <c r="DC369" s="992">
        <v>0.23508814054508087</v>
      </c>
      <c r="DD369" s="992">
        <v>0.13633587373217937</v>
      </c>
      <c r="DE369" s="992">
        <v>0.26580137846011653</v>
      </c>
      <c r="DF369" s="992">
        <v>0.26028847957417356</v>
      </c>
      <c r="DG369" s="992">
        <v>0.15768668782813045</v>
      </c>
      <c r="DH369" s="992">
        <v>0.12668891151231265</v>
      </c>
      <c r="DI369" s="992">
        <v>0.170381903654242</v>
      </c>
      <c r="DJ369" s="992">
        <v>0.16161320276999858</v>
      </c>
      <c r="DK369" s="992">
        <v>0.2123783852509129</v>
      </c>
      <c r="DL369" s="992">
        <v>-0.607858181960925</v>
      </c>
      <c r="DM369" s="992">
        <v>-0.73280267873449023</v>
      </c>
      <c r="DN369" s="992">
        <v>-0.76978078145147344</v>
      </c>
      <c r="DO369" s="992">
        <v>-0.76833684444902617</v>
      </c>
    </row>
    <row r="370" spans="2:119" s="986" customFormat="1" ht="12" customHeight="1">
      <c r="B370" s="1338"/>
      <c r="C370" s="938" t="s">
        <v>169</v>
      </c>
      <c r="D370" s="939"/>
      <c r="E370" s="939"/>
      <c r="F370" s="940" t="s">
        <v>1045</v>
      </c>
      <c r="G370" s="940" t="s">
        <v>1045</v>
      </c>
      <c r="H370" s="940" t="s">
        <v>1045</v>
      </c>
      <c r="I370" s="940" t="s">
        <v>1045</v>
      </c>
      <c r="J370" s="940" t="s">
        <v>1045</v>
      </c>
      <c r="K370" s="940" t="s">
        <v>1045</v>
      </c>
      <c r="L370" s="940" t="s">
        <v>1045</v>
      </c>
      <c r="M370" s="940" t="s">
        <v>1045</v>
      </c>
      <c r="N370" s="940">
        <v>1.04</v>
      </c>
      <c r="O370" s="940">
        <v>1.1033333333333333</v>
      </c>
      <c r="P370" s="940">
        <v>1.03975</v>
      </c>
      <c r="Q370" s="940">
        <v>1.48</v>
      </c>
      <c r="R370" s="940">
        <v>1.89225</v>
      </c>
      <c r="S370" s="940">
        <v>1.9524462997737271</v>
      </c>
      <c r="T370" s="940">
        <v>0.96785659734185781</v>
      </c>
      <c r="U370" s="1677">
        <v>0.93458559885923898</v>
      </c>
      <c r="V370" s="1677">
        <v>0.51551269949832834</v>
      </c>
      <c r="W370" s="1677">
        <v>0.35875105862261319</v>
      </c>
      <c r="X370" s="1677">
        <v>0.27744729778331478</v>
      </c>
      <c r="Y370" s="1677">
        <v>0.21509335558340223</v>
      </c>
      <c r="Z370" s="1677">
        <v>-0.66522082474408939</v>
      </c>
      <c r="AA370" s="1305"/>
      <c r="AB370" s="1306"/>
      <c r="AC370" s="1306"/>
      <c r="AD370" s="1306"/>
      <c r="AE370" s="1306"/>
      <c r="AF370" s="1306"/>
      <c r="AG370" s="1306"/>
      <c r="AH370" s="1306"/>
      <c r="AI370" s="1306"/>
      <c r="AJ370" s="1307" t="s">
        <v>105</v>
      </c>
      <c r="AK370" s="1307" t="s">
        <v>105</v>
      </c>
      <c r="AL370" s="1307" t="s">
        <v>105</v>
      </c>
      <c r="AM370" s="1307" t="s">
        <v>105</v>
      </c>
      <c r="AN370" s="1307" t="s">
        <v>105</v>
      </c>
      <c r="AO370" s="1307" t="s">
        <v>105</v>
      </c>
      <c r="AP370" s="1307" t="s">
        <v>105</v>
      </c>
      <c r="AQ370" s="1307" t="s">
        <v>105</v>
      </c>
      <c r="AR370" s="1307" t="s">
        <v>105</v>
      </c>
      <c r="AS370" s="1307" t="s">
        <v>105</v>
      </c>
      <c r="AT370" s="1307" t="s">
        <v>105</v>
      </c>
      <c r="AU370" s="1307" t="s">
        <v>105</v>
      </c>
      <c r="AV370" s="1307" t="s">
        <v>105</v>
      </c>
      <c r="AW370" s="1307" t="s">
        <v>105</v>
      </c>
      <c r="AX370" s="1307" t="s">
        <v>105</v>
      </c>
      <c r="AY370" s="1307" t="s">
        <v>105</v>
      </c>
      <c r="AZ370" s="1307" t="s">
        <v>105</v>
      </c>
      <c r="BA370" s="1307" t="s">
        <v>105</v>
      </c>
      <c r="BB370" s="1307" t="s">
        <v>105</v>
      </c>
      <c r="BC370" s="1307" t="s">
        <v>105</v>
      </c>
      <c r="BD370" s="1307" t="s">
        <v>105</v>
      </c>
      <c r="BE370" s="1307" t="s">
        <v>105</v>
      </c>
      <c r="BF370" s="1307" t="s">
        <v>105</v>
      </c>
      <c r="BG370" s="1307" t="s">
        <v>105</v>
      </c>
      <c r="BH370" s="1307" t="s">
        <v>105</v>
      </c>
      <c r="BI370" s="1307" t="s">
        <v>105</v>
      </c>
      <c r="BJ370" s="1307" t="s">
        <v>105</v>
      </c>
      <c r="BK370" s="1307" t="s">
        <v>105</v>
      </c>
      <c r="BL370" s="1307" t="s">
        <v>105</v>
      </c>
      <c r="BM370" s="1307" t="s">
        <v>105</v>
      </c>
      <c r="BN370" s="1307" t="s">
        <v>105</v>
      </c>
      <c r="BO370" s="1307" t="s">
        <v>105</v>
      </c>
      <c r="BP370" s="1307" t="s">
        <v>105</v>
      </c>
      <c r="BQ370" s="1307">
        <v>1.08</v>
      </c>
      <c r="BR370" s="1307" t="s">
        <v>105</v>
      </c>
      <c r="BS370" s="1307">
        <v>1</v>
      </c>
      <c r="BT370" s="1307">
        <v>1.28</v>
      </c>
      <c r="BU370" s="1307">
        <v>1.02</v>
      </c>
      <c r="BV370" s="1307">
        <v>1.01</v>
      </c>
      <c r="BW370" s="1307" t="s">
        <v>105</v>
      </c>
      <c r="BX370" s="1307">
        <v>0.77300000000000002</v>
      </c>
      <c r="BY370" s="1307">
        <v>1.03</v>
      </c>
      <c r="BZ370" s="1307">
        <v>1.0760000000000001</v>
      </c>
      <c r="CA370" s="1307">
        <v>1.28</v>
      </c>
      <c r="CB370" s="1307">
        <v>1.25</v>
      </c>
      <c r="CC370" s="1307">
        <v>1.39</v>
      </c>
      <c r="CD370" s="1307">
        <v>1.6</v>
      </c>
      <c r="CE370" s="1307">
        <v>1.68</v>
      </c>
      <c r="CF370" s="1307">
        <v>1.94</v>
      </c>
      <c r="CG370" s="1307">
        <v>1.9750000000000001</v>
      </c>
      <c r="CH370" s="1307">
        <v>1.8959999999999999</v>
      </c>
      <c r="CI370" s="1307">
        <v>1.758</v>
      </c>
      <c r="CJ370" s="1307">
        <v>1.395</v>
      </c>
      <c r="CK370" s="1307">
        <v>1.75</v>
      </c>
      <c r="CL370" s="1307">
        <v>1.97</v>
      </c>
      <c r="CM370" s="1307">
        <v>1.504</v>
      </c>
      <c r="CN370" s="1307">
        <v>1.3640000000000001</v>
      </c>
      <c r="CO370" s="1307">
        <v>0.93500000000000005</v>
      </c>
      <c r="CP370" s="1307">
        <v>0.78800000000000003</v>
      </c>
      <c r="CQ370" s="1307">
        <v>0.96499999999999997</v>
      </c>
      <c r="CR370" s="1307">
        <v>1.3859999999999999</v>
      </c>
      <c r="CS370" s="940">
        <v>1.0873558488485717</v>
      </c>
      <c r="CT370" s="940">
        <v>0.95102593661201384</v>
      </c>
      <c r="CU370" s="940">
        <v>0.74912208573171657</v>
      </c>
      <c r="CV370" s="940">
        <v>0.59589674181953123</v>
      </c>
      <c r="CW370" s="940">
        <v>0.57076721592537816</v>
      </c>
      <c r="CX370" s="940">
        <v>0.5127266070376264</v>
      </c>
      <c r="CY370" s="940">
        <v>0.43194526857042098</v>
      </c>
      <c r="CZ370" s="940">
        <v>0.29568174136765824</v>
      </c>
      <c r="DA370" s="940">
        <v>0.42470752788813732</v>
      </c>
      <c r="DB370" s="940">
        <v>0.39025556698539415</v>
      </c>
      <c r="DC370" s="940">
        <v>0.33145465132982654</v>
      </c>
      <c r="DD370" s="940">
        <v>0.23055331684583627</v>
      </c>
      <c r="DE370" s="940">
        <v>0.34708033963172841</v>
      </c>
      <c r="DF370" s="940">
        <v>0.3263046157564512</v>
      </c>
      <c r="DG370" s="940">
        <v>0.20939388351183819</v>
      </c>
      <c r="DH370" s="940">
        <v>0.18529279552069081</v>
      </c>
      <c r="DI370" s="940">
        <v>0.21516413667271939</v>
      </c>
      <c r="DJ370" s="940">
        <v>0.20041401902384579</v>
      </c>
      <c r="DK370" s="940">
        <v>0.25193199997368548</v>
      </c>
      <c r="DL370" s="940">
        <v>-0.57750334575086393</v>
      </c>
      <c r="DM370" s="940">
        <v>-0.72358950890431295</v>
      </c>
      <c r="DN370" s="940">
        <v>-0.76070134084366814</v>
      </c>
      <c r="DO370" s="940">
        <v>-0.7598935463180464</v>
      </c>
    </row>
    <row r="371" spans="2:119" s="941" customFormat="1" ht="12" customHeight="1">
      <c r="B371" s="1334"/>
      <c r="C371" s="1221" t="s">
        <v>474</v>
      </c>
      <c r="D371" s="1026"/>
      <c r="E371" s="1026"/>
      <c r="F371" s="990"/>
      <c r="G371" s="990"/>
      <c r="H371" s="990"/>
      <c r="I371" s="990"/>
      <c r="J371" s="990"/>
      <c r="K371" s="990"/>
      <c r="L371" s="990"/>
      <c r="M371" s="990"/>
      <c r="N371" s="990"/>
      <c r="O371" s="990"/>
      <c r="P371" s="990"/>
      <c r="Q371" s="990"/>
      <c r="R371" s="990"/>
      <c r="S371" s="990"/>
      <c r="T371" s="990"/>
      <c r="U371" s="1690"/>
      <c r="V371" s="1690"/>
      <c r="W371" s="1690"/>
      <c r="X371" s="1690"/>
      <c r="Y371" s="1690"/>
      <c r="Z371" s="1690"/>
      <c r="AA371" s="403"/>
      <c r="AB371" s="951"/>
      <c r="AC371" s="951"/>
      <c r="AD371" s="951"/>
      <c r="AE371" s="951"/>
      <c r="AF371" s="951"/>
      <c r="AG371" s="951"/>
      <c r="AH371" s="951"/>
      <c r="AI371" s="951"/>
      <c r="AJ371" s="990"/>
      <c r="AK371" s="990"/>
      <c r="AL371" s="990"/>
      <c r="AM371" s="990"/>
      <c r="AN371" s="990"/>
      <c r="AO371" s="990"/>
      <c r="AP371" s="990"/>
      <c r="AQ371" s="990"/>
      <c r="AR371" s="990"/>
      <c r="AS371" s="990"/>
      <c r="AT371" s="990"/>
      <c r="AU371" s="990"/>
      <c r="AV371" s="990"/>
      <c r="AW371" s="990"/>
      <c r="AX371" s="990"/>
      <c r="AY371" s="990"/>
      <c r="AZ371" s="990"/>
      <c r="BA371" s="990"/>
      <c r="BB371" s="990"/>
      <c r="BC371" s="990"/>
      <c r="BD371" s="990"/>
      <c r="BE371" s="990"/>
      <c r="BF371" s="990"/>
      <c r="BG371" s="990"/>
      <c r="BH371" s="990"/>
      <c r="BI371" s="990"/>
      <c r="BJ371" s="990"/>
      <c r="BK371" s="990"/>
      <c r="BL371" s="990"/>
      <c r="BM371" s="990"/>
      <c r="BN371" s="990"/>
      <c r="BO371" s="990"/>
      <c r="BP371" s="990"/>
      <c r="BQ371" s="990"/>
      <c r="BR371" s="990"/>
      <c r="BS371" s="990"/>
      <c r="BT371" s="1214"/>
      <c r="BU371" s="1214"/>
      <c r="BV371" s="1214"/>
      <c r="BW371" s="1214"/>
      <c r="BX371" s="1214"/>
      <c r="BY371" s="1214"/>
      <c r="CH371" s="990"/>
      <c r="CI371" s="990"/>
      <c r="CJ371" s="990"/>
      <c r="CK371" s="990"/>
      <c r="CL371" s="990"/>
      <c r="CM371" s="990"/>
      <c r="CN371" s="990"/>
      <c r="CO371" s="990"/>
      <c r="CP371" s="990"/>
      <c r="CQ371" s="990"/>
      <c r="CR371" s="990"/>
      <c r="CS371" s="990"/>
      <c r="CT371" s="990"/>
      <c r="CU371" s="990"/>
      <c r="CV371" s="990"/>
      <c r="CW371" s="990"/>
      <c r="CX371" s="990"/>
      <c r="CY371" s="990"/>
      <c r="CZ371" s="990"/>
      <c r="DA371" s="990"/>
      <c r="DB371" s="990"/>
      <c r="DC371" s="990"/>
      <c r="DD371" s="990"/>
      <c r="DE371" s="990"/>
      <c r="DF371" s="990"/>
      <c r="DG371" s="990"/>
      <c r="DH371" s="990"/>
      <c r="DI371" s="990"/>
      <c r="DJ371" s="990"/>
      <c r="DK371" s="990"/>
      <c r="DL371" s="990"/>
      <c r="DM371" s="990"/>
      <c r="DN371" s="990"/>
      <c r="DO371" s="990"/>
    </row>
    <row r="372" spans="2:119" s="980" customFormat="1" ht="12" customHeight="1">
      <c r="B372" s="1334"/>
      <c r="C372" s="1222" t="s">
        <v>85</v>
      </c>
      <c r="D372" s="941"/>
      <c r="E372" s="941"/>
      <c r="F372" s="990"/>
      <c r="G372" s="990"/>
      <c r="H372" s="990"/>
      <c r="I372" s="990"/>
      <c r="J372" s="990"/>
      <c r="K372" s="990"/>
      <c r="L372" s="990"/>
      <c r="M372" s="990"/>
      <c r="N372" s="1013"/>
      <c r="O372" s="1013"/>
      <c r="P372" s="1013"/>
      <c r="Q372" s="1013"/>
      <c r="R372" s="1013"/>
      <c r="S372" s="1013"/>
      <c r="T372" s="1013"/>
      <c r="U372" s="1647"/>
      <c r="V372" s="1647"/>
      <c r="W372" s="1647"/>
      <c r="X372" s="1647"/>
      <c r="Y372" s="1647"/>
      <c r="Z372" s="1647"/>
      <c r="AA372" s="403"/>
      <c r="AB372" s="990"/>
      <c r="AC372" s="990"/>
      <c r="AD372" s="990"/>
      <c r="AE372" s="990"/>
      <c r="AF372" s="1086"/>
      <c r="AG372" s="1086"/>
      <c r="AH372" s="1086"/>
      <c r="AI372" s="1086"/>
      <c r="AJ372" s="984" t="s">
        <v>105</v>
      </c>
      <c r="AK372" s="984" t="s">
        <v>105</v>
      </c>
      <c r="AL372" s="984" t="s">
        <v>105</v>
      </c>
      <c r="AM372" s="984" t="s">
        <v>105</v>
      </c>
      <c r="AN372" s="984" t="s">
        <v>105</v>
      </c>
      <c r="AO372" s="984" t="s">
        <v>105</v>
      </c>
      <c r="AP372" s="984" t="s">
        <v>105</v>
      </c>
      <c r="AQ372" s="984" t="s">
        <v>105</v>
      </c>
      <c r="AR372" s="984" t="s">
        <v>105</v>
      </c>
      <c r="AS372" s="984" t="s">
        <v>105</v>
      </c>
      <c r="AT372" s="984" t="s">
        <v>105</v>
      </c>
      <c r="AU372" s="984" t="s">
        <v>105</v>
      </c>
      <c r="AV372" s="984" t="s">
        <v>105</v>
      </c>
      <c r="AW372" s="984" t="s">
        <v>105</v>
      </c>
      <c r="AX372" s="984" t="s">
        <v>105</v>
      </c>
      <c r="AY372" s="984" t="s">
        <v>105</v>
      </c>
      <c r="AZ372" s="984" t="s">
        <v>105</v>
      </c>
      <c r="BA372" s="984" t="s">
        <v>105</v>
      </c>
      <c r="BB372" s="984" t="s">
        <v>105</v>
      </c>
      <c r="BC372" s="984" t="s">
        <v>105</v>
      </c>
      <c r="BD372" s="984" t="s">
        <v>105</v>
      </c>
      <c r="BE372" s="984" t="s">
        <v>105</v>
      </c>
      <c r="BF372" s="984" t="s">
        <v>105</v>
      </c>
      <c r="BG372" s="984" t="s">
        <v>105</v>
      </c>
      <c r="BH372" s="984" t="s">
        <v>105</v>
      </c>
      <c r="BI372" s="984" t="s">
        <v>105</v>
      </c>
      <c r="BJ372" s="984" t="s">
        <v>105</v>
      </c>
      <c r="BK372" s="984" t="s">
        <v>105</v>
      </c>
      <c r="BL372" s="984" t="s">
        <v>105</v>
      </c>
      <c r="BM372" s="984" t="s">
        <v>105</v>
      </c>
      <c r="BN372" s="984" t="s">
        <v>105</v>
      </c>
      <c r="BO372" s="984" t="s">
        <v>105</v>
      </c>
      <c r="BP372" s="984" t="s">
        <v>105</v>
      </c>
      <c r="BQ372" s="984" t="s">
        <v>105</v>
      </c>
      <c r="BR372" s="984" t="s">
        <v>105</v>
      </c>
      <c r="BS372" s="984" t="s">
        <v>105</v>
      </c>
      <c r="BT372" s="984" t="s">
        <v>105</v>
      </c>
      <c r="BU372" s="984" t="s">
        <v>105</v>
      </c>
      <c r="BV372" s="984" t="s">
        <v>105</v>
      </c>
      <c r="BW372" s="984" t="s">
        <v>105</v>
      </c>
      <c r="BX372" s="984" t="s">
        <v>105</v>
      </c>
      <c r="BY372" s="984" t="s">
        <v>105</v>
      </c>
      <c r="BZ372" s="984" t="s">
        <v>105</v>
      </c>
      <c r="CA372" s="984" t="s">
        <v>105</v>
      </c>
      <c r="CB372" s="984" t="s">
        <v>105</v>
      </c>
      <c r="CC372" s="984" t="s">
        <v>105</v>
      </c>
      <c r="CD372" s="984" t="s">
        <v>105</v>
      </c>
      <c r="CE372" s="1010">
        <v>0.29136928875632195</v>
      </c>
      <c r="CF372" s="1010">
        <v>0.2927127101584252</v>
      </c>
      <c r="CG372" s="1010">
        <v>0.2914863377796324</v>
      </c>
      <c r="CH372" s="1010">
        <v>0.29851011894406637</v>
      </c>
      <c r="CI372" s="1010">
        <v>0.29873654611917355</v>
      </c>
      <c r="CJ372" s="1010">
        <v>0.30765529299419392</v>
      </c>
      <c r="CK372" s="1010">
        <v>0.3696215620099576</v>
      </c>
      <c r="CL372" s="1010">
        <v>0.3998220319169728</v>
      </c>
      <c r="CM372" s="1010">
        <v>0.40939559306844109</v>
      </c>
      <c r="CN372" s="1010">
        <v>0.41796334772634303</v>
      </c>
      <c r="CO372" s="1010">
        <v>0.3941219479464283</v>
      </c>
      <c r="CP372" s="1010">
        <v>0.38026686953801381</v>
      </c>
      <c r="CQ372" s="1010">
        <v>0.3726071242047862</v>
      </c>
      <c r="CR372" s="1010">
        <v>0.36428407242348737</v>
      </c>
      <c r="CS372" s="1010">
        <v>0.35883995934183033</v>
      </c>
      <c r="CT372" s="1010">
        <v>0.34270609415648168</v>
      </c>
      <c r="CU372" s="1010">
        <v>0.31844960600471078</v>
      </c>
      <c r="CV372" s="1010">
        <v>0.30185967184542378</v>
      </c>
      <c r="CW372" s="1010">
        <v>0.28471269741410798</v>
      </c>
      <c r="CX372" s="1010">
        <v>0.26688033179216508</v>
      </c>
      <c r="CY372" s="1010">
        <v>0.2527401316609536</v>
      </c>
      <c r="CZ372" s="1010">
        <v>0.24723847575341015</v>
      </c>
      <c r="DA372" s="1010">
        <v>0.23341340432701999</v>
      </c>
      <c r="DB372" s="1010">
        <v>0.21940905296606891</v>
      </c>
      <c r="DC372" s="1010">
        <v>0.20823293761187422</v>
      </c>
      <c r="DD372" s="1010">
        <v>0.20512672763608492</v>
      </c>
      <c r="DE372" s="1010">
        <v>0.1951424573272964</v>
      </c>
      <c r="DF372" s="1010">
        <v>0.18529612807185106</v>
      </c>
      <c r="DG372" s="1010">
        <v>0.18122351310449147</v>
      </c>
      <c r="DH372" s="1010">
        <v>0.18072384893316887</v>
      </c>
      <c r="DI372" s="1010">
        <v>0.17700883019011193</v>
      </c>
      <c r="DJ372" s="1010">
        <v>0.17314408386422145</v>
      </c>
      <c r="DK372" s="1010">
        <v>0.167986793452191</v>
      </c>
      <c r="DL372" s="1010">
        <v>0.15520721354577194</v>
      </c>
      <c r="DM372" s="1010">
        <v>0.14924373607711908</v>
      </c>
      <c r="DN372" s="1010">
        <v>0.14627288513582773</v>
      </c>
      <c r="DO372" s="1010">
        <v>0.14155186501219816</v>
      </c>
    </row>
    <row r="373" spans="2:119" s="980" customFormat="1" ht="12" customHeight="1">
      <c r="B373" s="1334"/>
      <c r="C373" s="1222" t="s">
        <v>378</v>
      </c>
      <c r="D373" s="941"/>
      <c r="E373" s="941"/>
      <c r="F373" s="990"/>
      <c r="G373" s="990"/>
      <c r="H373" s="990"/>
      <c r="I373" s="990"/>
      <c r="J373" s="990"/>
      <c r="K373" s="990"/>
      <c r="L373" s="990"/>
      <c r="M373" s="990"/>
      <c r="N373" s="1013"/>
      <c r="O373" s="1013"/>
      <c r="P373" s="1013"/>
      <c r="Q373" s="1013"/>
      <c r="R373" s="1013"/>
      <c r="S373" s="1013"/>
      <c r="T373" s="1013"/>
      <c r="U373" s="1647"/>
      <c r="V373" s="1647"/>
      <c r="W373" s="1647"/>
      <c r="X373" s="1647"/>
      <c r="Y373" s="1647"/>
      <c r="Z373" s="1647"/>
      <c r="AA373" s="403"/>
      <c r="AB373" s="990"/>
      <c r="AC373" s="990"/>
      <c r="AD373" s="990"/>
      <c r="AE373" s="990"/>
      <c r="AF373" s="1086"/>
      <c r="AG373" s="1086"/>
      <c r="AH373" s="1086"/>
      <c r="AI373" s="1086"/>
      <c r="AJ373" s="984" t="s">
        <v>105</v>
      </c>
      <c r="AK373" s="984" t="s">
        <v>105</v>
      </c>
      <c r="AL373" s="984" t="s">
        <v>105</v>
      </c>
      <c r="AM373" s="984" t="s">
        <v>105</v>
      </c>
      <c r="AN373" s="984" t="s">
        <v>105</v>
      </c>
      <c r="AO373" s="984" t="s">
        <v>105</v>
      </c>
      <c r="AP373" s="984" t="s">
        <v>105</v>
      </c>
      <c r="AQ373" s="984" t="s">
        <v>105</v>
      </c>
      <c r="AR373" s="984" t="s">
        <v>105</v>
      </c>
      <c r="AS373" s="984" t="s">
        <v>105</v>
      </c>
      <c r="AT373" s="984" t="s">
        <v>105</v>
      </c>
      <c r="AU373" s="984" t="s">
        <v>105</v>
      </c>
      <c r="AV373" s="984" t="s">
        <v>105</v>
      </c>
      <c r="AW373" s="984" t="s">
        <v>105</v>
      </c>
      <c r="AX373" s="984" t="s">
        <v>105</v>
      </c>
      <c r="AY373" s="984" t="s">
        <v>105</v>
      </c>
      <c r="AZ373" s="984" t="s">
        <v>105</v>
      </c>
      <c r="BA373" s="984" t="s">
        <v>105</v>
      </c>
      <c r="BB373" s="984" t="s">
        <v>105</v>
      </c>
      <c r="BC373" s="984" t="s">
        <v>105</v>
      </c>
      <c r="BD373" s="984" t="s">
        <v>105</v>
      </c>
      <c r="BE373" s="984" t="s">
        <v>105</v>
      </c>
      <c r="BF373" s="984" t="s">
        <v>105</v>
      </c>
      <c r="BG373" s="984" t="s">
        <v>105</v>
      </c>
      <c r="BH373" s="984" t="s">
        <v>105</v>
      </c>
      <c r="BI373" s="984" t="s">
        <v>105</v>
      </c>
      <c r="BJ373" s="984" t="s">
        <v>105</v>
      </c>
      <c r="BK373" s="984" t="s">
        <v>105</v>
      </c>
      <c r="BL373" s="984" t="s">
        <v>105</v>
      </c>
      <c r="BM373" s="984" t="s">
        <v>105</v>
      </c>
      <c r="BN373" s="984" t="s">
        <v>105</v>
      </c>
      <c r="BO373" s="984" t="s">
        <v>105</v>
      </c>
      <c r="BP373" s="984" t="s">
        <v>105</v>
      </c>
      <c r="BQ373" s="984" t="s">
        <v>105</v>
      </c>
      <c r="BR373" s="984" t="s">
        <v>105</v>
      </c>
      <c r="BS373" s="984" t="s">
        <v>105</v>
      </c>
      <c r="BT373" s="984" t="s">
        <v>105</v>
      </c>
      <c r="BU373" s="984" t="s">
        <v>105</v>
      </c>
      <c r="BV373" s="984" t="s">
        <v>105</v>
      </c>
      <c r="BW373" s="984" t="s">
        <v>105</v>
      </c>
      <c r="BX373" s="984" t="s">
        <v>105</v>
      </c>
      <c r="BY373" s="984" t="s">
        <v>105</v>
      </c>
      <c r="BZ373" s="984" t="s">
        <v>105</v>
      </c>
      <c r="CA373" s="984" t="s">
        <v>105</v>
      </c>
      <c r="CB373" s="984" t="s">
        <v>105</v>
      </c>
      <c r="CC373" s="984" t="s">
        <v>105</v>
      </c>
      <c r="CD373" s="984" t="s">
        <v>105</v>
      </c>
      <c r="CE373" s="1010">
        <v>0.55884619056884155</v>
      </c>
      <c r="CF373" s="1010">
        <v>0.56743214293767541</v>
      </c>
      <c r="CG373" s="1010">
        <v>0.56133694719112959</v>
      </c>
      <c r="CH373" s="1010">
        <v>0.55349567849622916</v>
      </c>
      <c r="CI373" s="1010">
        <v>0.54383625612452979</v>
      </c>
      <c r="CJ373" s="1010">
        <v>0.56194941520548924</v>
      </c>
      <c r="CK373" s="1010">
        <v>0.5462213590513707</v>
      </c>
      <c r="CL373" s="1010">
        <v>0.54356502301005871</v>
      </c>
      <c r="CM373" s="1010">
        <v>0.51629354688438256</v>
      </c>
      <c r="CN373" s="1010">
        <v>0.5003638603284607</v>
      </c>
      <c r="CO373" s="1010">
        <v>0.50892256603165598</v>
      </c>
      <c r="CP373" s="1010">
        <v>0.50342253337687348</v>
      </c>
      <c r="CQ373" s="1010">
        <v>0.51549127898025782</v>
      </c>
      <c r="CR373" s="1010">
        <v>0.51167083040401629</v>
      </c>
      <c r="CS373" s="1010">
        <v>0.5149558827870816</v>
      </c>
      <c r="CT373" s="1010">
        <v>0.53363874286578827</v>
      </c>
      <c r="CU373" s="1010">
        <v>0.5588145354513584</v>
      </c>
      <c r="CV373" s="1010">
        <v>0.57232512932660018</v>
      </c>
      <c r="CW373" s="1010">
        <v>0.58494410985591927</v>
      </c>
      <c r="CX373" s="1010">
        <v>0.60028385178931287</v>
      </c>
      <c r="CY373" s="1010">
        <v>0.61284950088728862</v>
      </c>
      <c r="CZ373" s="1010">
        <v>0.61339705682341383</v>
      </c>
      <c r="DA373" s="1010">
        <v>0.62724737578884238</v>
      </c>
      <c r="DB373" s="1010">
        <v>0.64251982983532807</v>
      </c>
      <c r="DC373" s="1010">
        <v>0.65511809246158947</v>
      </c>
      <c r="DD373" s="1010">
        <v>0.65427525876067405</v>
      </c>
      <c r="DE373" s="1010">
        <v>0.6654617017835105</v>
      </c>
      <c r="DF373" s="1010">
        <v>0.67748827458515659</v>
      </c>
      <c r="DG373" s="1010">
        <v>0.68108220534826514</v>
      </c>
      <c r="DH373" s="1010">
        <v>0.67862929478815537</v>
      </c>
      <c r="DI373" s="1010">
        <v>0.68223525529873175</v>
      </c>
      <c r="DJ373" s="1010">
        <v>0.68663734514102559</v>
      </c>
      <c r="DK373" s="1010">
        <v>0.69439012489355256</v>
      </c>
      <c r="DL373" s="1010">
        <v>0.71571214107430514</v>
      </c>
      <c r="DM373" s="1010">
        <v>0.72041731353951222</v>
      </c>
      <c r="DN373" s="1010">
        <v>0.7143314654028543</v>
      </c>
      <c r="DO373" s="1010">
        <v>0.69797803249191148</v>
      </c>
    </row>
    <row r="374" spans="2:119" s="980" customFormat="1" ht="12" customHeight="1">
      <c r="B374" s="1334"/>
      <c r="C374" s="1222" t="s">
        <v>379</v>
      </c>
      <c r="D374" s="941"/>
      <c r="E374" s="941"/>
      <c r="F374" s="990"/>
      <c r="G374" s="990"/>
      <c r="H374" s="990"/>
      <c r="I374" s="990"/>
      <c r="J374" s="990"/>
      <c r="K374" s="990"/>
      <c r="L374" s="990"/>
      <c r="M374" s="990"/>
      <c r="N374" s="1013"/>
      <c r="O374" s="1013"/>
      <c r="P374" s="1013"/>
      <c r="Q374" s="1013"/>
      <c r="R374" s="1013"/>
      <c r="S374" s="1013"/>
      <c r="T374" s="1013"/>
      <c r="U374" s="1647"/>
      <c r="V374" s="1647"/>
      <c r="W374" s="1647"/>
      <c r="X374" s="1647"/>
      <c r="Y374" s="1647"/>
      <c r="Z374" s="1647"/>
      <c r="AA374" s="403"/>
      <c r="AB374" s="990"/>
      <c r="AC374" s="990"/>
      <c r="AD374" s="990"/>
      <c r="AE374" s="990"/>
      <c r="AF374" s="1086"/>
      <c r="AG374" s="1086"/>
      <c r="AH374" s="1086"/>
      <c r="AI374" s="1086"/>
      <c r="AJ374" s="984" t="s">
        <v>105</v>
      </c>
      <c r="AK374" s="984" t="s">
        <v>105</v>
      </c>
      <c r="AL374" s="984" t="s">
        <v>105</v>
      </c>
      <c r="AM374" s="984" t="s">
        <v>105</v>
      </c>
      <c r="AN374" s="984" t="s">
        <v>105</v>
      </c>
      <c r="AO374" s="984" t="s">
        <v>105</v>
      </c>
      <c r="AP374" s="984" t="s">
        <v>105</v>
      </c>
      <c r="AQ374" s="984" t="s">
        <v>105</v>
      </c>
      <c r="AR374" s="984" t="s">
        <v>105</v>
      </c>
      <c r="AS374" s="984" t="s">
        <v>105</v>
      </c>
      <c r="AT374" s="984" t="s">
        <v>105</v>
      </c>
      <c r="AU374" s="984" t="s">
        <v>105</v>
      </c>
      <c r="AV374" s="984" t="s">
        <v>105</v>
      </c>
      <c r="AW374" s="984" t="s">
        <v>105</v>
      </c>
      <c r="AX374" s="984" t="s">
        <v>105</v>
      </c>
      <c r="AY374" s="984" t="s">
        <v>105</v>
      </c>
      <c r="AZ374" s="984" t="s">
        <v>105</v>
      </c>
      <c r="BA374" s="984" t="s">
        <v>105</v>
      </c>
      <c r="BB374" s="984" t="s">
        <v>105</v>
      </c>
      <c r="BC374" s="984" t="s">
        <v>105</v>
      </c>
      <c r="BD374" s="984" t="s">
        <v>105</v>
      </c>
      <c r="BE374" s="984" t="s">
        <v>105</v>
      </c>
      <c r="BF374" s="984" t="s">
        <v>105</v>
      </c>
      <c r="BG374" s="984" t="s">
        <v>105</v>
      </c>
      <c r="BH374" s="984" t="s">
        <v>105</v>
      </c>
      <c r="BI374" s="984" t="s">
        <v>105</v>
      </c>
      <c r="BJ374" s="984" t="s">
        <v>105</v>
      </c>
      <c r="BK374" s="984" t="s">
        <v>105</v>
      </c>
      <c r="BL374" s="984" t="s">
        <v>105</v>
      </c>
      <c r="BM374" s="984" t="s">
        <v>105</v>
      </c>
      <c r="BN374" s="984" t="s">
        <v>105</v>
      </c>
      <c r="BO374" s="984" t="s">
        <v>105</v>
      </c>
      <c r="BP374" s="984" t="s">
        <v>105</v>
      </c>
      <c r="BQ374" s="984" t="s">
        <v>105</v>
      </c>
      <c r="BR374" s="984" t="s">
        <v>105</v>
      </c>
      <c r="BS374" s="984" t="s">
        <v>105</v>
      </c>
      <c r="BT374" s="984" t="s">
        <v>105</v>
      </c>
      <c r="BU374" s="984" t="s">
        <v>105</v>
      </c>
      <c r="BV374" s="984" t="s">
        <v>105</v>
      </c>
      <c r="BW374" s="984" t="s">
        <v>105</v>
      </c>
      <c r="BX374" s="984" t="s">
        <v>105</v>
      </c>
      <c r="BY374" s="984" t="s">
        <v>105</v>
      </c>
      <c r="BZ374" s="984" t="s">
        <v>105</v>
      </c>
      <c r="CA374" s="984" t="s">
        <v>105</v>
      </c>
      <c r="CB374" s="984" t="s">
        <v>105</v>
      </c>
      <c r="CC374" s="984" t="s">
        <v>105</v>
      </c>
      <c r="CD374" s="984" t="s">
        <v>105</v>
      </c>
      <c r="CE374" s="1010">
        <v>0.14978452067483661</v>
      </c>
      <c r="CF374" s="1010">
        <v>0.13985514690389936</v>
      </c>
      <c r="CG374" s="1010">
        <v>0.14717671502923796</v>
      </c>
      <c r="CH374" s="1010">
        <v>0.14799420255970444</v>
      </c>
      <c r="CI374" s="1010">
        <v>0.15742719775629671</v>
      </c>
      <c r="CJ374" s="1010">
        <v>0.13039529180031667</v>
      </c>
      <c r="CK374" s="1010">
        <v>8.4157078938671595E-2</v>
      </c>
      <c r="CL374" s="1010">
        <v>5.6612945072968525E-2</v>
      </c>
      <c r="CM374" s="1010">
        <v>7.4310860047176366E-2</v>
      </c>
      <c r="CN374" s="1010">
        <v>8.1672791945196499E-2</v>
      </c>
      <c r="CO374" s="1010">
        <v>9.6955486021915865E-2</v>
      </c>
      <c r="CP374" s="1010">
        <v>0.11631059708511284</v>
      </c>
      <c r="CQ374" s="1010">
        <v>0.11190159681495604</v>
      </c>
      <c r="CR374" s="1010">
        <v>0.12404509717249636</v>
      </c>
      <c r="CS374" s="1010">
        <v>0.12620415787108821</v>
      </c>
      <c r="CT374" s="1010">
        <v>0.12365516297772999</v>
      </c>
      <c r="CU374" s="1010">
        <v>0.12273585854393079</v>
      </c>
      <c r="CV374" s="1010">
        <v>0.12581519882797593</v>
      </c>
      <c r="CW374" s="1010">
        <v>0.13034319272997275</v>
      </c>
      <c r="CX374" s="1010">
        <v>0.1328358164185221</v>
      </c>
      <c r="CY374" s="1010">
        <v>0.13441036745175786</v>
      </c>
      <c r="CZ374" s="1010">
        <v>0.13936446742317607</v>
      </c>
      <c r="DA374" s="1010">
        <v>0.13933921988413744</v>
      </c>
      <c r="DB374" s="1010">
        <v>0.13807111719860302</v>
      </c>
      <c r="DC374" s="1010">
        <v>0.13664896992653622</v>
      </c>
      <c r="DD374" s="1010">
        <v>0.14059801360324117</v>
      </c>
      <c r="DE374" s="1010">
        <v>0.13939584088919313</v>
      </c>
      <c r="DF374" s="1010">
        <v>0.13721559734299241</v>
      </c>
      <c r="DG374" s="1010">
        <v>0.1376942815472435</v>
      </c>
      <c r="DH374" s="1010">
        <v>0.14064685627867574</v>
      </c>
      <c r="DI374" s="1010">
        <v>0.14075591451115629</v>
      </c>
      <c r="DJ374" s="1010">
        <v>0.14021857099475293</v>
      </c>
      <c r="DK374" s="1010">
        <v>0.13762308165425635</v>
      </c>
      <c r="DL374" s="1010">
        <v>0.12908064537992281</v>
      </c>
      <c r="DM374" s="1010">
        <v>0.13033895038336876</v>
      </c>
      <c r="DN374" s="1010">
        <v>0.13939564946131811</v>
      </c>
      <c r="DO374" s="1010">
        <v>0.16047010249589028</v>
      </c>
    </row>
    <row r="375" spans="2:119" s="980" customFormat="1" ht="12" customHeight="1">
      <c r="B375" s="1334"/>
      <c r="C375" s="1222" t="s">
        <v>28</v>
      </c>
      <c r="D375" s="941"/>
      <c r="E375" s="941"/>
      <c r="F375" s="990"/>
      <c r="G375" s="990"/>
      <c r="H375" s="990"/>
      <c r="I375" s="990"/>
      <c r="J375" s="990"/>
      <c r="K375" s="990"/>
      <c r="L375" s="990"/>
      <c r="M375" s="990"/>
      <c r="N375" s="1013"/>
      <c r="O375" s="1013"/>
      <c r="P375" s="1013"/>
      <c r="Q375" s="1013"/>
      <c r="R375" s="1013"/>
      <c r="S375" s="1013"/>
      <c r="T375" s="1013"/>
      <c r="U375" s="1647"/>
      <c r="V375" s="1647"/>
      <c r="W375" s="1647"/>
      <c r="X375" s="1647"/>
      <c r="Y375" s="1647"/>
      <c r="Z375" s="1647"/>
      <c r="AA375" s="403"/>
      <c r="AB375" s="990"/>
      <c r="AC375" s="990"/>
      <c r="AD375" s="990"/>
      <c r="AE375" s="990"/>
      <c r="AF375" s="1086"/>
      <c r="AG375" s="1086"/>
      <c r="AH375" s="1086"/>
      <c r="AI375" s="1086"/>
      <c r="AJ375" s="984" t="s">
        <v>105</v>
      </c>
      <c r="AK375" s="984" t="s">
        <v>105</v>
      </c>
      <c r="AL375" s="984" t="s">
        <v>105</v>
      </c>
      <c r="AM375" s="984" t="s">
        <v>105</v>
      </c>
      <c r="AN375" s="984" t="s">
        <v>105</v>
      </c>
      <c r="AO375" s="984" t="s">
        <v>105</v>
      </c>
      <c r="AP375" s="984" t="s">
        <v>105</v>
      </c>
      <c r="AQ375" s="984" t="s">
        <v>105</v>
      </c>
      <c r="AR375" s="984" t="s">
        <v>105</v>
      </c>
      <c r="AS375" s="984" t="s">
        <v>105</v>
      </c>
      <c r="AT375" s="984" t="s">
        <v>105</v>
      </c>
      <c r="AU375" s="984" t="s">
        <v>105</v>
      </c>
      <c r="AV375" s="984" t="s">
        <v>105</v>
      </c>
      <c r="AW375" s="984" t="s">
        <v>105</v>
      </c>
      <c r="AX375" s="984" t="s">
        <v>105</v>
      </c>
      <c r="AY375" s="984" t="s">
        <v>105</v>
      </c>
      <c r="AZ375" s="984" t="s">
        <v>105</v>
      </c>
      <c r="BA375" s="984" t="s">
        <v>105</v>
      </c>
      <c r="BB375" s="984" t="s">
        <v>105</v>
      </c>
      <c r="BC375" s="984" t="s">
        <v>105</v>
      </c>
      <c r="BD375" s="984" t="s">
        <v>105</v>
      </c>
      <c r="BE375" s="984" t="s">
        <v>105</v>
      </c>
      <c r="BF375" s="984" t="s">
        <v>105</v>
      </c>
      <c r="BG375" s="984" t="s">
        <v>105</v>
      </c>
      <c r="BH375" s="984" t="s">
        <v>105</v>
      </c>
      <c r="BI375" s="984" t="s">
        <v>105</v>
      </c>
      <c r="BJ375" s="984" t="s">
        <v>105</v>
      </c>
      <c r="BK375" s="984" t="s">
        <v>105</v>
      </c>
      <c r="BL375" s="984" t="s">
        <v>105</v>
      </c>
      <c r="BM375" s="984" t="s">
        <v>105</v>
      </c>
      <c r="BN375" s="984" t="s">
        <v>105</v>
      </c>
      <c r="BO375" s="984" t="s">
        <v>105</v>
      </c>
      <c r="BP375" s="984" t="s">
        <v>105</v>
      </c>
      <c r="BQ375" s="984" t="s">
        <v>105</v>
      </c>
      <c r="BR375" s="984" t="s">
        <v>105</v>
      </c>
      <c r="BS375" s="984" t="s">
        <v>105</v>
      </c>
      <c r="BT375" s="984" t="s">
        <v>105</v>
      </c>
      <c r="BU375" s="984" t="s">
        <v>105</v>
      </c>
      <c r="BV375" s="984" t="s">
        <v>105</v>
      </c>
      <c r="BW375" s="984" t="s">
        <v>105</v>
      </c>
      <c r="BX375" s="984" t="s">
        <v>105</v>
      </c>
      <c r="BY375" s="984" t="s">
        <v>105</v>
      </c>
      <c r="BZ375" s="984" t="s">
        <v>105</v>
      </c>
      <c r="CA375" s="984" t="s">
        <v>105</v>
      </c>
      <c r="CB375" s="984" t="s">
        <v>105</v>
      </c>
      <c r="CC375" s="984" t="s">
        <v>105</v>
      </c>
      <c r="CD375" s="984" t="s">
        <v>105</v>
      </c>
      <c r="CE375" s="1010">
        <v>0</v>
      </c>
      <c r="CF375" s="1010">
        <v>0</v>
      </c>
      <c r="CG375" s="1010">
        <v>0</v>
      </c>
      <c r="CH375" s="1010">
        <v>0</v>
      </c>
      <c r="CI375" s="1010">
        <v>0</v>
      </c>
      <c r="CJ375" s="1010">
        <v>0</v>
      </c>
      <c r="CK375" s="1010">
        <v>0</v>
      </c>
      <c r="CL375" s="1010">
        <v>0</v>
      </c>
      <c r="CM375" s="1010">
        <v>0</v>
      </c>
      <c r="CN375" s="1010">
        <v>0</v>
      </c>
      <c r="CO375" s="1010">
        <v>0</v>
      </c>
      <c r="CP375" s="1010">
        <v>0</v>
      </c>
      <c r="CQ375" s="1010">
        <v>0</v>
      </c>
      <c r="CR375" s="1010">
        <v>0</v>
      </c>
      <c r="CS375" s="1010">
        <v>0</v>
      </c>
      <c r="CT375" s="1010">
        <v>0</v>
      </c>
      <c r="CU375" s="1010">
        <v>0</v>
      </c>
      <c r="CV375" s="1010">
        <v>0</v>
      </c>
      <c r="CW375" s="1010">
        <v>0</v>
      </c>
      <c r="CX375" s="1010">
        <v>0</v>
      </c>
      <c r="CY375" s="1010">
        <v>0</v>
      </c>
      <c r="CZ375" s="1010">
        <v>0</v>
      </c>
      <c r="DA375" s="1010">
        <v>0</v>
      </c>
      <c r="DB375" s="1010">
        <v>0</v>
      </c>
      <c r="DC375" s="1010">
        <v>0</v>
      </c>
      <c r="DD375" s="1010">
        <v>0</v>
      </c>
      <c r="DE375" s="1010">
        <v>0</v>
      </c>
      <c r="DF375" s="1010">
        <v>0</v>
      </c>
      <c r="DG375" s="1010">
        <v>0</v>
      </c>
      <c r="DH375" s="1010">
        <v>0</v>
      </c>
      <c r="DI375" s="1010">
        <v>0</v>
      </c>
      <c r="DJ375" s="1010">
        <v>0</v>
      </c>
      <c r="DK375" s="1010">
        <v>0</v>
      </c>
      <c r="DL375" s="1010">
        <v>0</v>
      </c>
      <c r="DM375" s="1010">
        <v>0</v>
      </c>
      <c r="DN375" s="1010">
        <v>0</v>
      </c>
      <c r="DO375" s="1010">
        <v>0</v>
      </c>
    </row>
    <row r="376" spans="2:119" s="941" customFormat="1" ht="12" customHeight="1">
      <c r="B376" s="1334"/>
      <c r="C376" s="1213"/>
      <c r="D376" s="1026"/>
      <c r="E376" s="1026"/>
      <c r="F376" s="990"/>
      <c r="G376" s="990"/>
      <c r="H376" s="990"/>
      <c r="I376" s="990"/>
      <c r="J376" s="990"/>
      <c r="K376" s="990"/>
      <c r="L376" s="990"/>
      <c r="M376" s="990"/>
      <c r="N376" s="990"/>
      <c r="O376" s="990"/>
      <c r="P376" s="990"/>
      <c r="Q376" s="990"/>
      <c r="R376" s="990"/>
      <c r="S376" s="990"/>
      <c r="T376" s="990"/>
      <c r="U376" s="1690"/>
      <c r="V376" s="1690"/>
      <c r="W376" s="1690"/>
      <c r="X376" s="1690"/>
      <c r="Y376" s="1690"/>
      <c r="Z376" s="1690"/>
      <c r="AA376" s="403"/>
      <c r="AB376" s="951"/>
      <c r="AC376" s="951"/>
      <c r="AD376" s="951"/>
      <c r="AE376" s="951"/>
      <c r="AF376" s="951"/>
      <c r="AG376" s="951"/>
      <c r="AH376" s="951"/>
      <c r="AI376" s="951"/>
      <c r="AJ376" s="990"/>
      <c r="AK376" s="990"/>
      <c r="AL376" s="990"/>
      <c r="AM376" s="990"/>
      <c r="AN376" s="990"/>
      <c r="AO376" s="990"/>
      <c r="AP376" s="990"/>
      <c r="AQ376" s="990"/>
      <c r="AR376" s="990"/>
      <c r="AS376" s="990"/>
      <c r="AT376" s="990"/>
      <c r="AU376" s="990"/>
      <c r="AV376" s="990"/>
      <c r="AW376" s="990"/>
      <c r="AX376" s="990"/>
      <c r="AY376" s="990"/>
      <c r="AZ376" s="990"/>
      <c r="BA376" s="990"/>
      <c r="BB376" s="990"/>
      <c r="BC376" s="990"/>
      <c r="BD376" s="990"/>
      <c r="BE376" s="990"/>
      <c r="BF376" s="990"/>
      <c r="BG376" s="990"/>
      <c r="BH376" s="990"/>
      <c r="BI376" s="990"/>
      <c r="BJ376" s="990"/>
      <c r="BK376" s="990"/>
      <c r="BL376" s="990"/>
      <c r="BM376" s="990"/>
      <c r="BN376" s="990"/>
      <c r="BO376" s="990"/>
      <c r="BP376" s="990"/>
      <c r="BQ376" s="990"/>
      <c r="BR376" s="990"/>
      <c r="BS376" s="990"/>
      <c r="BT376" s="1214"/>
      <c r="BU376" s="1214"/>
      <c r="BV376" s="1214"/>
      <c r="BW376" s="1214"/>
      <c r="BX376" s="1214"/>
      <c r="BY376" s="1214"/>
      <c r="BZ376" s="1214"/>
      <c r="CA376" s="1215"/>
      <c r="CB376" s="1215"/>
      <c r="CC376" s="1215"/>
      <c r="CD376" s="1215"/>
      <c r="CE376" s="1215"/>
      <c r="CF376" s="1215"/>
      <c r="CG376" s="990"/>
      <c r="CH376" s="990"/>
      <c r="CI376" s="990"/>
      <c r="CJ376" s="990"/>
      <c r="CK376" s="990"/>
      <c r="CL376" s="990"/>
      <c r="CM376" s="990"/>
      <c r="CN376" s="990"/>
      <c r="CO376" s="990"/>
      <c r="CP376" s="990"/>
      <c r="CQ376" s="990"/>
      <c r="CR376" s="990"/>
      <c r="CS376" s="990"/>
      <c r="CT376" s="990"/>
      <c r="CU376" s="990"/>
      <c r="CV376" s="990"/>
      <c r="CW376" s="990"/>
      <c r="CX376" s="990"/>
      <c r="CY376" s="990"/>
      <c r="CZ376" s="990"/>
      <c r="DA376" s="990"/>
      <c r="DB376" s="990"/>
      <c r="DC376" s="990"/>
      <c r="DD376" s="990"/>
      <c r="DE376" s="990"/>
      <c r="DF376" s="990"/>
      <c r="DG376" s="990"/>
      <c r="DH376" s="990"/>
      <c r="DI376" s="990"/>
      <c r="DJ376" s="990"/>
      <c r="DK376" s="990"/>
      <c r="DL376" s="990"/>
      <c r="DM376" s="990"/>
      <c r="DN376" s="990"/>
      <c r="DO376" s="990"/>
    </row>
    <row r="377" spans="2:119" s="980" customFormat="1" ht="12" customHeight="1">
      <c r="B377" s="1334"/>
      <c r="C377" s="1216" t="s">
        <v>381</v>
      </c>
      <c r="D377" s="1012"/>
      <c r="E377" s="1012"/>
      <c r="F377" s="984"/>
      <c r="G377" s="984"/>
      <c r="H377" s="984"/>
      <c r="I377" s="984"/>
      <c r="J377" s="984"/>
      <c r="K377" s="984"/>
      <c r="L377" s="984"/>
      <c r="M377" s="1085"/>
      <c r="N377" s="1085"/>
      <c r="O377" s="984"/>
      <c r="P377" s="984"/>
      <c r="Q377" s="984"/>
      <c r="R377" s="984"/>
      <c r="S377" s="984"/>
      <c r="T377" s="984"/>
      <c r="U377" s="1681"/>
      <c r="V377" s="1681"/>
      <c r="W377" s="1681"/>
      <c r="X377" s="1681"/>
      <c r="Y377" s="1681"/>
      <c r="Z377" s="1681"/>
      <c r="AA377" s="403"/>
      <c r="AB377" s="990"/>
      <c r="AC377" s="990"/>
      <c r="AD377" s="990"/>
      <c r="AE377" s="990"/>
      <c r="AF377" s="1086"/>
      <c r="AG377" s="1086"/>
      <c r="AH377" s="1086"/>
      <c r="AI377" s="1086"/>
      <c r="AJ377" s="984"/>
      <c r="AK377" s="984"/>
      <c r="AL377" s="984"/>
      <c r="AM377" s="984"/>
      <c r="AN377" s="984"/>
      <c r="AO377" s="984"/>
      <c r="AP377" s="984"/>
      <c r="AQ377" s="984"/>
      <c r="AR377" s="984"/>
      <c r="AS377" s="984"/>
      <c r="AT377" s="984"/>
      <c r="AU377" s="984"/>
      <c r="AV377" s="984"/>
      <c r="AW377" s="984"/>
      <c r="AX377" s="984"/>
      <c r="AY377" s="984"/>
      <c r="AZ377" s="984"/>
      <c r="BA377" s="984"/>
      <c r="BB377" s="984"/>
      <c r="BC377" s="984"/>
      <c r="BD377" s="984"/>
      <c r="BE377" s="984"/>
      <c r="BF377" s="984"/>
      <c r="BG377" s="984"/>
      <c r="BH377" s="984"/>
      <c r="BI377" s="984"/>
      <c r="BJ377" s="984"/>
      <c r="BK377" s="984"/>
      <c r="BL377" s="984"/>
      <c r="BM377" s="984"/>
      <c r="BN377" s="984"/>
      <c r="BO377" s="984"/>
      <c r="BP377" s="984"/>
      <c r="BQ377" s="984"/>
      <c r="BR377" s="984"/>
      <c r="BS377" s="984"/>
      <c r="BT377" s="984"/>
      <c r="BU377" s="984"/>
      <c r="BV377" s="984"/>
      <c r="BW377" s="984"/>
      <c r="BX377" s="984"/>
      <c r="BY377" s="984"/>
      <c r="BZ377" s="984"/>
      <c r="CA377" s="984"/>
      <c r="CB377" s="1013"/>
      <c r="CC377" s="984"/>
      <c r="CD377" s="984"/>
      <c r="CE377" s="984"/>
      <c r="CF377" s="984"/>
      <c r="CG377" s="984"/>
      <c r="CH377" s="984"/>
      <c r="CI377" s="984"/>
      <c r="CJ377" s="984"/>
      <c r="CK377" s="984"/>
      <c r="CL377" s="984"/>
      <c r="CM377" s="984"/>
      <c r="CN377" s="984"/>
      <c r="CO377" s="984"/>
      <c r="CP377" s="984"/>
      <c r="CQ377" s="984"/>
      <c r="CR377" s="984"/>
      <c r="CS377" s="984"/>
      <c r="CT377" s="984"/>
      <c r="CU377" s="984"/>
      <c r="CV377" s="984"/>
      <c r="CW377" s="984"/>
      <c r="CX377" s="984"/>
      <c r="CY377" s="984"/>
      <c r="CZ377" s="984"/>
      <c r="DA377" s="984"/>
      <c r="DB377" s="984"/>
      <c r="DC377" s="984"/>
      <c r="DD377" s="984"/>
      <c r="DE377" s="984"/>
      <c r="DF377" s="984"/>
      <c r="DG377" s="984"/>
      <c r="DH377" s="984"/>
      <c r="DI377" s="984"/>
      <c r="DJ377" s="984"/>
      <c r="DK377" s="984"/>
      <c r="DL377" s="984"/>
      <c r="DM377" s="984"/>
      <c r="DN377" s="984"/>
      <c r="DO377" s="984"/>
    </row>
    <row r="378" spans="2:119" s="980" customFormat="1" ht="12" customHeight="1">
      <c r="B378" s="1334"/>
      <c r="C378" s="1192"/>
      <c r="D378" s="941"/>
      <c r="E378" s="941"/>
      <c r="F378" s="990"/>
      <c r="G378" s="990"/>
      <c r="H378" s="990"/>
      <c r="I378" s="990"/>
      <c r="J378" s="990"/>
      <c r="K378" s="990"/>
      <c r="L378" s="990"/>
      <c r="M378" s="990"/>
      <c r="N378" s="1013"/>
      <c r="O378" s="984"/>
      <c r="P378" s="984"/>
      <c r="Q378" s="1053"/>
      <c r="R378" s="984"/>
      <c r="S378" s="984"/>
      <c r="T378" s="984"/>
      <c r="U378" s="1681"/>
      <c r="V378" s="1681"/>
      <c r="W378" s="1681"/>
      <c r="X378" s="1681"/>
      <c r="Y378" s="1681"/>
      <c r="Z378" s="1681"/>
      <c r="AA378" s="403"/>
      <c r="AB378" s="990"/>
      <c r="AC378" s="990"/>
      <c r="AD378" s="990"/>
      <c r="AE378" s="990"/>
      <c r="AF378" s="1086"/>
      <c r="AG378" s="1086"/>
      <c r="AH378" s="1086"/>
      <c r="AI378" s="1086"/>
      <c r="AJ378" s="984"/>
      <c r="AK378" s="984"/>
      <c r="AL378" s="984"/>
      <c r="AM378" s="984"/>
      <c r="AN378" s="984"/>
      <c r="AO378" s="984"/>
      <c r="AP378" s="984"/>
      <c r="AQ378" s="984"/>
      <c r="AR378" s="984"/>
      <c r="AS378" s="984"/>
      <c r="AT378" s="984"/>
      <c r="AU378" s="984"/>
      <c r="AV378" s="984"/>
      <c r="AW378" s="984"/>
      <c r="AX378" s="984"/>
      <c r="AY378" s="984"/>
      <c r="AZ378" s="984"/>
      <c r="BA378" s="984"/>
      <c r="BB378" s="984"/>
      <c r="BC378" s="984"/>
      <c r="BD378" s="984"/>
      <c r="BE378" s="984"/>
      <c r="BF378" s="984"/>
      <c r="BG378" s="984"/>
      <c r="BH378" s="984"/>
      <c r="BI378" s="984"/>
      <c r="BJ378" s="984"/>
      <c r="BK378" s="984"/>
      <c r="BL378" s="984"/>
      <c r="BM378" s="984"/>
      <c r="BN378" s="984"/>
      <c r="BO378" s="984"/>
      <c r="BP378" s="984"/>
      <c r="BQ378" s="984"/>
      <c r="BR378" s="984"/>
      <c r="BS378" s="984"/>
      <c r="BT378" s="984"/>
      <c r="BU378" s="990"/>
      <c r="BV378" s="990"/>
      <c r="BW378" s="990"/>
      <c r="BX378" s="1015"/>
      <c r="BY378" s="955"/>
      <c r="BZ378" s="990"/>
      <c r="CA378" s="990"/>
      <c r="CB378" s="984"/>
      <c r="CC378" s="984"/>
      <c r="CD378" s="984"/>
      <c r="CE378" s="984"/>
      <c r="CF378" s="984"/>
      <c r="CG378" s="984"/>
      <c r="CH378" s="984"/>
      <c r="CI378" s="984"/>
      <c r="CJ378" s="984"/>
      <c r="CK378" s="984"/>
      <c r="CL378" s="984"/>
      <c r="CM378" s="984"/>
      <c r="CN378" s="984"/>
      <c r="CO378" s="984"/>
      <c r="CP378" s="984"/>
      <c r="CQ378" s="984"/>
      <c r="CR378" s="984"/>
      <c r="CS378" s="984"/>
      <c r="CT378" s="984"/>
      <c r="CU378" s="984"/>
      <c r="CV378" s="984"/>
      <c r="CW378" s="984"/>
      <c r="CX378" s="984"/>
      <c r="CY378" s="984"/>
      <c r="CZ378" s="984"/>
      <c r="DA378" s="984"/>
      <c r="DB378" s="984"/>
      <c r="DC378" s="984"/>
      <c r="DD378" s="984"/>
      <c r="DE378" s="984"/>
      <c r="DF378" s="984"/>
      <c r="DG378" s="984"/>
      <c r="DH378" s="984"/>
      <c r="DI378" s="984"/>
      <c r="DJ378" s="984"/>
      <c r="DK378" s="984"/>
      <c r="DL378" s="984"/>
      <c r="DM378" s="984"/>
      <c r="DN378" s="984"/>
      <c r="DO378" s="984"/>
    </row>
    <row r="379" spans="2:119" s="980" customFormat="1" ht="12" customHeight="1">
      <c r="B379" s="1336"/>
      <c r="C379" s="949" t="s">
        <v>701</v>
      </c>
      <c r="D379" s="958"/>
      <c r="E379" s="958"/>
      <c r="F379" s="232" t="s">
        <v>105</v>
      </c>
      <c r="G379" s="232" t="s">
        <v>105</v>
      </c>
      <c r="H379" s="232" t="s">
        <v>105</v>
      </c>
      <c r="I379" s="232" t="s">
        <v>105</v>
      </c>
      <c r="J379" s="232" t="s">
        <v>105</v>
      </c>
      <c r="K379" s="232" t="s">
        <v>105</v>
      </c>
      <c r="L379" s="232" t="s">
        <v>105</v>
      </c>
      <c r="M379" s="232" t="s">
        <v>105</v>
      </c>
      <c r="N379" s="232" t="s">
        <v>105</v>
      </c>
      <c r="O379" s="232" t="s">
        <v>105</v>
      </c>
      <c r="P379" s="232" t="s">
        <v>105</v>
      </c>
      <c r="Q379" s="232" t="s">
        <v>105</v>
      </c>
      <c r="R379" s="1117">
        <v>1346.4443190000002</v>
      </c>
      <c r="S379" s="1117">
        <v>2559.667453</v>
      </c>
      <c r="T379" s="1117">
        <v>4635.3999999999996</v>
      </c>
      <c r="U379" s="1686">
        <v>6233.6184118035353</v>
      </c>
      <c r="V379" s="1686">
        <v>7430.8359866369974</v>
      </c>
      <c r="W379" s="1686">
        <v>8941.2653188146032</v>
      </c>
      <c r="X379" s="1686">
        <v>10298.608198080088</v>
      </c>
      <c r="Y379" s="1686">
        <v>12027.960884502627</v>
      </c>
      <c r="Z379" s="1686">
        <v>14109.958235973632</v>
      </c>
      <c r="AA379" s="403"/>
      <c r="AB379" s="449"/>
      <c r="AC379" s="449"/>
      <c r="AD379" s="449"/>
      <c r="AE379" s="449"/>
      <c r="AF379" s="449"/>
      <c r="AG379" s="449"/>
      <c r="AH379" s="449"/>
      <c r="AI379" s="449"/>
      <c r="AJ379" s="984" t="s">
        <v>105</v>
      </c>
      <c r="AK379" s="984" t="s">
        <v>105</v>
      </c>
      <c r="AL379" s="984" t="s">
        <v>105</v>
      </c>
      <c r="AM379" s="984" t="s">
        <v>105</v>
      </c>
      <c r="AN379" s="984" t="s">
        <v>105</v>
      </c>
      <c r="AO379" s="984" t="s">
        <v>105</v>
      </c>
      <c r="AP379" s="984" t="s">
        <v>105</v>
      </c>
      <c r="AQ379" s="984" t="s">
        <v>105</v>
      </c>
      <c r="AR379" s="984" t="s">
        <v>105</v>
      </c>
      <c r="AS379" s="984" t="s">
        <v>105</v>
      </c>
      <c r="AT379" s="984" t="s">
        <v>105</v>
      </c>
      <c r="AU379" s="984" t="s">
        <v>105</v>
      </c>
      <c r="AV379" s="984" t="s">
        <v>105</v>
      </c>
      <c r="AW379" s="984" t="s">
        <v>105</v>
      </c>
      <c r="AX379" s="984" t="s">
        <v>105</v>
      </c>
      <c r="AY379" s="984" t="s">
        <v>105</v>
      </c>
      <c r="AZ379" s="984" t="s">
        <v>105</v>
      </c>
      <c r="BA379" s="984" t="s">
        <v>105</v>
      </c>
      <c r="BB379" s="984" t="s">
        <v>105</v>
      </c>
      <c r="BC379" s="984" t="s">
        <v>105</v>
      </c>
      <c r="BD379" s="984" t="s">
        <v>105</v>
      </c>
      <c r="BE379" s="984" t="s">
        <v>105</v>
      </c>
      <c r="BF379" s="984" t="s">
        <v>105</v>
      </c>
      <c r="BG379" s="984" t="s">
        <v>105</v>
      </c>
      <c r="BH379" s="984" t="s">
        <v>105</v>
      </c>
      <c r="BI379" s="984" t="s">
        <v>105</v>
      </c>
      <c r="BJ379" s="984" t="s">
        <v>105</v>
      </c>
      <c r="BK379" s="984" t="s">
        <v>105</v>
      </c>
      <c r="BL379" s="984" t="s">
        <v>105</v>
      </c>
      <c r="BM379" s="984" t="s">
        <v>105</v>
      </c>
      <c r="BN379" s="984" t="s">
        <v>105</v>
      </c>
      <c r="BO379" s="984" t="s">
        <v>105</v>
      </c>
      <c r="BP379" s="984" t="s">
        <v>105</v>
      </c>
      <c r="BQ379" s="984" t="s">
        <v>105</v>
      </c>
      <c r="BR379" s="984" t="s">
        <v>105</v>
      </c>
      <c r="BS379" s="984" t="s">
        <v>105</v>
      </c>
      <c r="BT379" s="984" t="s">
        <v>105</v>
      </c>
      <c r="BU379" s="984" t="s">
        <v>105</v>
      </c>
      <c r="BV379" s="984" t="s">
        <v>105</v>
      </c>
      <c r="BW379" s="984" t="s">
        <v>105</v>
      </c>
      <c r="BX379" s="984" t="s">
        <v>105</v>
      </c>
      <c r="BY379" s="984" t="s">
        <v>105</v>
      </c>
      <c r="BZ379" s="984" t="s">
        <v>105</v>
      </c>
      <c r="CA379" s="984" t="s">
        <v>105</v>
      </c>
      <c r="CB379" s="984" t="s">
        <v>105</v>
      </c>
      <c r="CC379" s="232">
        <v>191.46128700000003</v>
      </c>
      <c r="CD379" s="232">
        <v>211.35637299999999</v>
      </c>
      <c r="CE379" s="232">
        <v>259.60128100000003</v>
      </c>
      <c r="CF379" s="232">
        <v>286.80493100000001</v>
      </c>
      <c r="CG379" s="232">
        <v>324.01623599999999</v>
      </c>
      <c r="CH379" s="232">
        <v>346.20789600000001</v>
      </c>
      <c r="CI379" s="232">
        <v>389.41525600000006</v>
      </c>
      <c r="CJ379" s="232">
        <v>380.70999399999999</v>
      </c>
      <c r="CK379" s="232">
        <v>581.6</v>
      </c>
      <c r="CL379" s="232">
        <v>724.46627600000011</v>
      </c>
      <c r="CM379" s="232">
        <v>872.89118300000018</v>
      </c>
      <c r="CN379" s="232">
        <v>910.62361299999998</v>
      </c>
      <c r="CO379" s="232">
        <v>1142.4000000000001</v>
      </c>
      <c r="CP379" s="232">
        <v>1224.6499999999999</v>
      </c>
      <c r="CQ379" s="232">
        <v>1357.7263869999997</v>
      </c>
      <c r="CR379" s="232">
        <v>1278</v>
      </c>
      <c r="CS379" s="232">
        <v>1544.69135440389</v>
      </c>
      <c r="CT379" s="232">
        <v>1633.4236077882881</v>
      </c>
      <c r="CU379" s="232">
        <v>1777.5034496113574</v>
      </c>
      <c r="CV379" s="232">
        <v>1573.737622470954</v>
      </c>
      <c r="CW379" s="232">
        <v>1775.1946057359771</v>
      </c>
      <c r="CX379" s="232">
        <v>1933.5586683890394</v>
      </c>
      <c r="CY379" s="232">
        <v>2148.3450900410276</v>
      </c>
      <c r="CZ379" s="232">
        <v>1904.3403574643567</v>
      </c>
      <c r="DA379" s="232">
        <v>2144.2555064453163</v>
      </c>
      <c r="DB379" s="232">
        <v>2330.5319777274894</v>
      </c>
      <c r="DC379" s="232">
        <v>2562.1374771774417</v>
      </c>
      <c r="DD379" s="232">
        <v>2168.6262401266622</v>
      </c>
      <c r="DE379" s="232">
        <v>2459.4777253566153</v>
      </c>
      <c r="DF379" s="232">
        <v>2700.9463161404046</v>
      </c>
      <c r="DG379" s="232">
        <v>2969.5579164564056</v>
      </c>
      <c r="DH379" s="232">
        <v>2515.227626113769</v>
      </c>
      <c r="DI379" s="232">
        <v>2872.3510604095163</v>
      </c>
      <c r="DJ379" s="232">
        <v>3169.0355967594687</v>
      </c>
      <c r="DK379" s="232">
        <v>3471.3466012198724</v>
      </c>
      <c r="DL379" s="232">
        <v>2922.6579003886563</v>
      </c>
      <c r="DM379" s="232">
        <v>3372.6241090154476</v>
      </c>
      <c r="DN379" s="232">
        <v>3736.9969668726544</v>
      </c>
      <c r="DO379" s="232">
        <v>4077.6792596968753</v>
      </c>
    </row>
    <row r="380" spans="2:119" s="986" customFormat="1" ht="12" customHeight="1">
      <c r="B380" s="1338"/>
      <c r="C380" s="938" t="s">
        <v>94</v>
      </c>
      <c r="D380" s="939"/>
      <c r="E380" s="939"/>
      <c r="F380" s="232" t="s">
        <v>105</v>
      </c>
      <c r="G380" s="232" t="s">
        <v>105</v>
      </c>
      <c r="H380" s="232" t="s">
        <v>105</v>
      </c>
      <c r="I380" s="232" t="s">
        <v>105</v>
      </c>
      <c r="J380" s="232" t="s">
        <v>105</v>
      </c>
      <c r="K380" s="232" t="s">
        <v>105</v>
      </c>
      <c r="L380" s="232" t="s">
        <v>105</v>
      </c>
      <c r="M380" s="232" t="s">
        <v>105</v>
      </c>
      <c r="N380" s="1196" t="s">
        <v>105</v>
      </c>
      <c r="O380" s="1196" t="s">
        <v>105</v>
      </c>
      <c r="P380" s="1196" t="s">
        <v>105</v>
      </c>
      <c r="Q380" s="1196" t="s">
        <v>105</v>
      </c>
      <c r="R380" s="1196" t="s">
        <v>105</v>
      </c>
      <c r="S380" s="940">
        <v>0.90105704103758022</v>
      </c>
      <c r="T380" s="940">
        <v>0.81093836801619856</v>
      </c>
      <c r="U380" s="1677">
        <v>0.3447854363816576</v>
      </c>
      <c r="V380" s="1677">
        <v>0.19205820692625264</v>
      </c>
      <c r="W380" s="1677">
        <v>0.20326506127895128</v>
      </c>
      <c r="X380" s="1677">
        <v>0.15180657668320219</v>
      </c>
      <c r="Y380" s="1677">
        <v>0.1679210096316639</v>
      </c>
      <c r="Z380" s="1677">
        <v>0.37008399237909373</v>
      </c>
      <c r="AA380" s="403"/>
      <c r="AB380" s="985"/>
      <c r="AC380" s="985"/>
      <c r="AD380" s="985"/>
      <c r="AE380" s="985"/>
      <c r="AF380" s="985"/>
      <c r="AG380" s="985"/>
      <c r="AH380" s="985"/>
      <c r="AI380" s="985"/>
      <c r="AJ380" s="940" t="s">
        <v>105</v>
      </c>
      <c r="AK380" s="940" t="s">
        <v>105</v>
      </c>
      <c r="AL380" s="940" t="s">
        <v>105</v>
      </c>
      <c r="AM380" s="940" t="s">
        <v>105</v>
      </c>
      <c r="AN380" s="940" t="s">
        <v>105</v>
      </c>
      <c r="AO380" s="940" t="s">
        <v>105</v>
      </c>
      <c r="AP380" s="940" t="s">
        <v>105</v>
      </c>
      <c r="AQ380" s="940" t="s">
        <v>105</v>
      </c>
      <c r="AR380" s="940" t="s">
        <v>105</v>
      </c>
      <c r="AS380" s="940" t="s">
        <v>105</v>
      </c>
      <c r="AT380" s="940" t="s">
        <v>105</v>
      </c>
      <c r="AU380" s="940" t="s">
        <v>105</v>
      </c>
      <c r="AV380" s="940" t="s">
        <v>105</v>
      </c>
      <c r="AW380" s="940" t="s">
        <v>105</v>
      </c>
      <c r="AX380" s="940" t="s">
        <v>105</v>
      </c>
      <c r="AY380" s="940" t="s">
        <v>105</v>
      </c>
      <c r="AZ380" s="940" t="s">
        <v>105</v>
      </c>
      <c r="BA380" s="940" t="s">
        <v>105</v>
      </c>
      <c r="BB380" s="940" t="s">
        <v>105</v>
      </c>
      <c r="BC380" s="940" t="s">
        <v>105</v>
      </c>
      <c r="BD380" s="940" t="s">
        <v>105</v>
      </c>
      <c r="BE380" s="940" t="s">
        <v>105</v>
      </c>
      <c r="BF380" s="940" t="s">
        <v>105</v>
      </c>
      <c r="BG380" s="940" t="s">
        <v>105</v>
      </c>
      <c r="BH380" s="940" t="s">
        <v>105</v>
      </c>
      <c r="BI380" s="940" t="s">
        <v>105</v>
      </c>
      <c r="BJ380" s="940" t="s">
        <v>105</v>
      </c>
      <c r="BK380" s="940" t="s">
        <v>105</v>
      </c>
      <c r="BL380" s="940" t="s">
        <v>105</v>
      </c>
      <c r="BM380" s="940" t="s">
        <v>105</v>
      </c>
      <c r="BN380" s="940" t="s">
        <v>105</v>
      </c>
      <c r="BO380" s="940" t="s">
        <v>105</v>
      </c>
      <c r="BP380" s="940" t="s">
        <v>105</v>
      </c>
      <c r="BQ380" s="940" t="s">
        <v>105</v>
      </c>
      <c r="BR380" s="940" t="s">
        <v>105</v>
      </c>
      <c r="BS380" s="940" t="s">
        <v>105</v>
      </c>
      <c r="BT380" s="940" t="s">
        <v>105</v>
      </c>
      <c r="BU380" s="940" t="s">
        <v>105</v>
      </c>
      <c r="BV380" s="940" t="s">
        <v>105</v>
      </c>
      <c r="BW380" s="940" t="s">
        <v>105</v>
      </c>
      <c r="BX380" s="940" t="s">
        <v>105</v>
      </c>
      <c r="BY380" s="940" t="s">
        <v>105</v>
      </c>
      <c r="BZ380" s="940" t="s">
        <v>105</v>
      </c>
      <c r="CA380" s="940" t="s">
        <v>105</v>
      </c>
      <c r="CB380" s="940" t="s">
        <v>105</v>
      </c>
      <c r="CC380" s="940" t="s">
        <v>105</v>
      </c>
      <c r="CD380" s="940" t="s">
        <v>105</v>
      </c>
      <c r="CE380" s="940" t="s">
        <v>105</v>
      </c>
      <c r="CF380" s="940" t="s">
        <v>105</v>
      </c>
      <c r="CG380" s="940">
        <v>0.69233290487596033</v>
      </c>
      <c r="CH380" s="940">
        <v>0.6380291310165509</v>
      </c>
      <c r="CI380" s="940">
        <v>0.5000513653089409</v>
      </c>
      <c r="CJ380" s="940">
        <v>0.32741788180761788</v>
      </c>
      <c r="CK380" s="940">
        <v>0.7949717803647347</v>
      </c>
      <c r="CL380" s="940">
        <v>1.0925758319504073</v>
      </c>
      <c r="CM380" s="940">
        <v>1.2415433641870468</v>
      </c>
      <c r="CN380" s="940">
        <v>1.3919088738185317</v>
      </c>
      <c r="CO380" s="940">
        <v>0.96423658872077045</v>
      </c>
      <c r="CP380" s="940">
        <v>0.69041684971406414</v>
      </c>
      <c r="CQ380" s="940">
        <v>0.55543601933713127</v>
      </c>
      <c r="CR380" s="940">
        <v>0.40343384660287751</v>
      </c>
      <c r="CS380" s="940">
        <v>0.3521457934207719</v>
      </c>
      <c r="CT380" s="940">
        <v>0.33378810908283052</v>
      </c>
      <c r="CU380" s="940">
        <v>0.30917647814070048</v>
      </c>
      <c r="CV380" s="940">
        <v>0.23140659035285904</v>
      </c>
      <c r="CW380" s="940">
        <v>0.14922285327416773</v>
      </c>
      <c r="CX380" s="940">
        <v>0.18374600389616291</v>
      </c>
      <c r="CY380" s="940">
        <v>0.20863061644732839</v>
      </c>
      <c r="CZ380" s="940">
        <v>0.21007487542575065</v>
      </c>
      <c r="DA380" s="940">
        <v>0.2078988407900948</v>
      </c>
      <c r="DB380" s="940">
        <v>0.2053070929930414</v>
      </c>
      <c r="DC380" s="940">
        <v>0.19260983212362404</v>
      </c>
      <c r="DD380" s="940">
        <v>0.1387808023005952</v>
      </c>
      <c r="DE380" s="940">
        <v>0.14700776934641757</v>
      </c>
      <c r="DF380" s="940">
        <v>0.15893982230362158</v>
      </c>
      <c r="DG380" s="940">
        <v>0.15901583849739209</v>
      </c>
      <c r="DH380" s="940">
        <v>0.15982532147488127</v>
      </c>
      <c r="DI380" s="940">
        <v>0.16787032905249655</v>
      </c>
      <c r="DJ380" s="940">
        <v>0.17330565876923965</v>
      </c>
      <c r="DK380" s="940">
        <v>0.1689775713693622</v>
      </c>
      <c r="DL380" s="940">
        <v>0.16198544817369087</v>
      </c>
      <c r="DM380" s="940">
        <v>0.17416849057949291</v>
      </c>
      <c r="DN380" s="940">
        <v>0.17922214906451694</v>
      </c>
      <c r="DO380" s="940">
        <v>0.17466785317949252</v>
      </c>
    </row>
    <row r="381" spans="2:119" s="986" customFormat="1" ht="12" customHeight="1">
      <c r="B381" s="1339"/>
      <c r="C381" s="1062"/>
      <c r="D381" s="958"/>
      <c r="E381" s="958"/>
      <c r="F381" s="994"/>
      <c r="G381" s="994"/>
      <c r="H381" s="994"/>
      <c r="I381" s="994"/>
      <c r="J381" s="994"/>
      <c r="K381" s="994"/>
      <c r="L381" s="994"/>
      <c r="M381" s="994"/>
      <c r="N381" s="994"/>
      <c r="O381" s="994"/>
      <c r="P381" s="994"/>
      <c r="Q381" s="994"/>
      <c r="R381" s="994"/>
      <c r="S381" s="994"/>
      <c r="T381" s="994"/>
      <c r="U381" s="1679"/>
      <c r="V381" s="1679"/>
      <c r="W381" s="1679"/>
      <c r="X381" s="1679"/>
      <c r="Y381" s="1679"/>
      <c r="Z381" s="1679"/>
      <c r="AA381" s="403"/>
      <c r="AB381" s="985"/>
      <c r="AC381" s="985"/>
      <c r="AD381" s="985"/>
      <c r="AE381" s="985"/>
      <c r="AF381" s="985"/>
      <c r="AG381" s="985"/>
      <c r="AH381" s="985"/>
      <c r="AI381" s="985"/>
      <c r="AJ381" s="994"/>
      <c r="AK381" s="994"/>
      <c r="AL381" s="994"/>
      <c r="AM381" s="994"/>
      <c r="AN381" s="994"/>
      <c r="AO381" s="994"/>
      <c r="AP381" s="994"/>
      <c r="AQ381" s="994"/>
      <c r="AR381" s="994"/>
      <c r="AS381" s="994"/>
      <c r="AT381" s="994"/>
      <c r="AU381" s="994"/>
      <c r="AV381" s="994"/>
      <c r="AW381" s="994"/>
      <c r="AX381" s="994"/>
      <c r="AY381" s="994"/>
      <c r="AZ381" s="994"/>
      <c r="BA381" s="994"/>
      <c r="BB381" s="994"/>
      <c r="BC381" s="994"/>
      <c r="BD381" s="994"/>
      <c r="BE381" s="994"/>
      <c r="BF381" s="994"/>
      <c r="BG381" s="994"/>
      <c r="BH381" s="994"/>
      <c r="BI381" s="994"/>
      <c r="BJ381" s="994"/>
      <c r="BK381" s="994"/>
      <c r="BL381" s="994"/>
      <c r="BM381" s="994"/>
      <c r="BN381" s="994"/>
      <c r="BO381" s="994"/>
      <c r="BP381" s="994"/>
      <c r="BQ381" s="994"/>
      <c r="BR381" s="994"/>
      <c r="BS381" s="994"/>
      <c r="BT381" s="994"/>
      <c r="BU381" s="994"/>
      <c r="BV381" s="994"/>
      <c r="BW381" s="994"/>
      <c r="BX381" s="994"/>
      <c r="BY381" s="994"/>
      <c r="BZ381" s="994"/>
      <c r="CA381" s="994"/>
      <c r="CB381" s="994"/>
      <c r="CC381" s="994"/>
      <c r="CD381" s="994"/>
      <c r="CE381" s="994"/>
      <c r="CF381" s="994"/>
      <c r="CG381" s="994"/>
      <c r="CH381" s="994"/>
      <c r="CI381" s="994"/>
      <c r="CJ381" s="994"/>
      <c r="CK381" s="994"/>
      <c r="CL381" s="994"/>
      <c r="CM381" s="994"/>
      <c r="CN381" s="994"/>
      <c r="CO381" s="994"/>
      <c r="CP381" s="994"/>
      <c r="CQ381" s="994"/>
      <c r="CR381" s="994"/>
      <c r="CS381" s="994"/>
      <c r="CT381" s="994"/>
      <c r="CU381" s="994"/>
      <c r="CV381" s="994"/>
      <c r="CW381" s="994"/>
      <c r="CX381" s="994"/>
      <c r="CY381" s="994"/>
      <c r="CZ381" s="994"/>
      <c r="DA381" s="994"/>
      <c r="DB381" s="994"/>
      <c r="DC381" s="994"/>
      <c r="DD381" s="994"/>
      <c r="DE381" s="994"/>
      <c r="DF381" s="994"/>
      <c r="DG381" s="994"/>
      <c r="DH381" s="994"/>
      <c r="DI381" s="994"/>
      <c r="DJ381" s="994"/>
      <c r="DK381" s="994"/>
      <c r="DL381" s="994"/>
      <c r="DM381" s="994"/>
      <c r="DN381" s="994"/>
      <c r="DO381" s="994"/>
    </row>
    <row r="382" spans="2:119" s="980" customFormat="1" ht="12" customHeight="1">
      <c r="B382" s="1336"/>
      <c r="C382" s="949" t="s">
        <v>734</v>
      </c>
      <c r="D382" s="958"/>
      <c r="E382" s="958"/>
      <c r="F382" s="232" t="s">
        <v>105</v>
      </c>
      <c r="G382" s="232" t="s">
        <v>105</v>
      </c>
      <c r="H382" s="232" t="s">
        <v>105</v>
      </c>
      <c r="I382" s="232" t="s">
        <v>105</v>
      </c>
      <c r="J382" s="232" t="s">
        <v>105</v>
      </c>
      <c r="K382" s="232" t="s">
        <v>105</v>
      </c>
      <c r="L382" s="232" t="s">
        <v>105</v>
      </c>
      <c r="M382" s="232" t="s">
        <v>105</v>
      </c>
      <c r="N382" s="232" t="s">
        <v>105</v>
      </c>
      <c r="O382" s="232" t="s">
        <v>105</v>
      </c>
      <c r="P382" s="232" t="s">
        <v>105</v>
      </c>
      <c r="Q382" s="232" t="s">
        <v>105</v>
      </c>
      <c r="R382" s="1117">
        <v>949.86935899999992</v>
      </c>
      <c r="S382" s="1117">
        <v>1413.7299779999998</v>
      </c>
      <c r="T382" s="1117">
        <v>2433.9</v>
      </c>
      <c r="U382" s="1686">
        <v>4529.8840247102435</v>
      </c>
      <c r="V382" s="1686">
        <v>5760.9358692055202</v>
      </c>
      <c r="W382" s="1686">
        <v>7258.4548119046331</v>
      </c>
      <c r="X382" s="1686">
        <v>8710.5380597112999</v>
      </c>
      <c r="Y382" s="1686">
        <v>10214.482044367618</v>
      </c>
      <c r="Z382" s="1686">
        <v>4933.6299236736722</v>
      </c>
      <c r="AA382" s="403"/>
      <c r="AB382" s="449"/>
      <c r="AC382" s="449"/>
      <c r="AD382" s="449"/>
      <c r="AE382" s="449"/>
      <c r="AF382" s="449"/>
      <c r="AG382" s="449"/>
      <c r="AH382" s="449"/>
      <c r="AI382" s="449"/>
      <c r="AJ382" s="984" t="s">
        <v>105</v>
      </c>
      <c r="AK382" s="984" t="s">
        <v>105</v>
      </c>
      <c r="AL382" s="984" t="s">
        <v>105</v>
      </c>
      <c r="AM382" s="984" t="s">
        <v>105</v>
      </c>
      <c r="AN382" s="984" t="s">
        <v>105</v>
      </c>
      <c r="AO382" s="984" t="s">
        <v>105</v>
      </c>
      <c r="AP382" s="984" t="s">
        <v>105</v>
      </c>
      <c r="AQ382" s="984" t="s">
        <v>105</v>
      </c>
      <c r="AR382" s="984" t="s">
        <v>105</v>
      </c>
      <c r="AS382" s="984" t="s">
        <v>105</v>
      </c>
      <c r="AT382" s="984" t="s">
        <v>105</v>
      </c>
      <c r="AU382" s="984" t="s">
        <v>105</v>
      </c>
      <c r="AV382" s="984" t="s">
        <v>105</v>
      </c>
      <c r="AW382" s="984" t="s">
        <v>105</v>
      </c>
      <c r="AX382" s="984" t="s">
        <v>105</v>
      </c>
      <c r="AY382" s="984" t="s">
        <v>105</v>
      </c>
      <c r="AZ382" s="984" t="s">
        <v>105</v>
      </c>
      <c r="BA382" s="984" t="s">
        <v>105</v>
      </c>
      <c r="BB382" s="984" t="s">
        <v>105</v>
      </c>
      <c r="BC382" s="984" t="s">
        <v>105</v>
      </c>
      <c r="BD382" s="984" t="s">
        <v>105</v>
      </c>
      <c r="BE382" s="984" t="s">
        <v>105</v>
      </c>
      <c r="BF382" s="984" t="s">
        <v>105</v>
      </c>
      <c r="BG382" s="984" t="s">
        <v>105</v>
      </c>
      <c r="BH382" s="984" t="s">
        <v>105</v>
      </c>
      <c r="BI382" s="984" t="s">
        <v>105</v>
      </c>
      <c r="BJ382" s="984" t="s">
        <v>105</v>
      </c>
      <c r="BK382" s="984" t="s">
        <v>105</v>
      </c>
      <c r="BL382" s="984" t="s">
        <v>105</v>
      </c>
      <c r="BM382" s="984" t="s">
        <v>105</v>
      </c>
      <c r="BN382" s="984" t="s">
        <v>105</v>
      </c>
      <c r="BO382" s="984" t="s">
        <v>105</v>
      </c>
      <c r="BP382" s="984" t="s">
        <v>105</v>
      </c>
      <c r="BQ382" s="984" t="s">
        <v>105</v>
      </c>
      <c r="BR382" s="984" t="s">
        <v>105</v>
      </c>
      <c r="BS382" s="984" t="s">
        <v>105</v>
      </c>
      <c r="BT382" s="984" t="s">
        <v>105</v>
      </c>
      <c r="BU382" s="984" t="s">
        <v>105</v>
      </c>
      <c r="BV382" s="984" t="s">
        <v>105</v>
      </c>
      <c r="BW382" s="984" t="s">
        <v>105</v>
      </c>
      <c r="BX382" s="984" t="s">
        <v>105</v>
      </c>
      <c r="BY382" s="984" t="s">
        <v>105</v>
      </c>
      <c r="BZ382" s="984" t="s">
        <v>105</v>
      </c>
      <c r="CA382" s="984" t="s">
        <v>105</v>
      </c>
      <c r="CB382" s="984" t="s">
        <v>105</v>
      </c>
      <c r="CC382" s="232">
        <v>143.915299</v>
      </c>
      <c r="CD382" s="232">
        <v>143.92512499999998</v>
      </c>
      <c r="CE382" s="232">
        <v>168.418091</v>
      </c>
      <c r="CF382" s="232">
        <v>186.96529900000002</v>
      </c>
      <c r="CG382" s="232">
        <v>221.22572199999999</v>
      </c>
      <c r="CH382" s="232">
        <v>256.823171</v>
      </c>
      <c r="CI382" s="232">
        <v>284.85516699999994</v>
      </c>
      <c r="CJ382" s="232">
        <v>271.38145600000001</v>
      </c>
      <c r="CK382" s="232">
        <v>296.7</v>
      </c>
      <c r="CL382" s="232">
        <v>391.23596399999997</v>
      </c>
      <c r="CM382" s="232">
        <v>454.41255799999999</v>
      </c>
      <c r="CN382" s="232">
        <v>467.81697399999996</v>
      </c>
      <c r="CO382" s="232">
        <v>560.35</v>
      </c>
      <c r="CP382" s="232">
        <v>632.80199999999991</v>
      </c>
      <c r="CQ382" s="232">
        <v>772.9310260000002</v>
      </c>
      <c r="CR382" s="232">
        <v>970</v>
      </c>
      <c r="CS382" s="232">
        <v>1059.2296526336902</v>
      </c>
      <c r="CT382" s="232">
        <v>1198.9107301962301</v>
      </c>
      <c r="CU382" s="232">
        <v>1301.7436418803231</v>
      </c>
      <c r="CV382" s="232">
        <v>1180.9115802029269</v>
      </c>
      <c r="CW382" s="232">
        <v>1337.6343751078514</v>
      </c>
      <c r="CX382" s="232">
        <v>1559.4325623604077</v>
      </c>
      <c r="CY382" s="232">
        <v>1682.9573515343343</v>
      </c>
      <c r="CZ382" s="232">
        <v>1396.9569598830078</v>
      </c>
      <c r="DA382" s="232">
        <v>1738.2057507536779</v>
      </c>
      <c r="DB382" s="232">
        <v>2012.6646977980283</v>
      </c>
      <c r="DC382" s="232">
        <v>2110.627403469919</v>
      </c>
      <c r="DD382" s="232">
        <v>1588.3740067988535</v>
      </c>
      <c r="DE382" s="232">
        <v>2167.6912649240412</v>
      </c>
      <c r="DF382" s="232">
        <v>2507.3271957022662</v>
      </c>
      <c r="DG382" s="232">
        <v>2447.1455922861396</v>
      </c>
      <c r="DH382" s="232">
        <v>1800.8929230105014</v>
      </c>
      <c r="DI382" s="232">
        <v>2539.217348241461</v>
      </c>
      <c r="DJ382" s="232">
        <v>2921.1022256498263</v>
      </c>
      <c r="DK382" s="232">
        <v>2953.2695474658285</v>
      </c>
      <c r="DL382" s="232">
        <v>1115.4997487156531</v>
      </c>
      <c r="DM382" s="232">
        <v>1204.3966010368665</v>
      </c>
      <c r="DN382" s="232">
        <v>1275.0925145761626</v>
      </c>
      <c r="DO382" s="232">
        <v>1338.6410593449903</v>
      </c>
    </row>
    <row r="383" spans="2:119" s="986" customFormat="1" ht="12" customHeight="1">
      <c r="B383" s="1338"/>
      <c r="C383" s="938" t="s">
        <v>94</v>
      </c>
      <c r="D383" s="939"/>
      <c r="E383" s="939"/>
      <c r="F383" s="232" t="s">
        <v>105</v>
      </c>
      <c r="G383" s="232" t="s">
        <v>105</v>
      </c>
      <c r="H383" s="232" t="s">
        <v>105</v>
      </c>
      <c r="I383" s="232" t="s">
        <v>105</v>
      </c>
      <c r="J383" s="232" t="s">
        <v>105</v>
      </c>
      <c r="K383" s="232" t="s">
        <v>105</v>
      </c>
      <c r="L383" s="232" t="s">
        <v>105</v>
      </c>
      <c r="M383" s="232" t="s">
        <v>105</v>
      </c>
      <c r="N383" s="1196" t="s">
        <v>105</v>
      </c>
      <c r="O383" s="1196" t="s">
        <v>105</v>
      </c>
      <c r="P383" s="1196" t="s">
        <v>105</v>
      </c>
      <c r="Q383" s="1196" t="s">
        <v>105</v>
      </c>
      <c r="R383" s="1196" t="s">
        <v>105</v>
      </c>
      <c r="S383" s="940">
        <v>0.48834149096918078</v>
      </c>
      <c r="T383" s="940">
        <v>0.72161589403602533</v>
      </c>
      <c r="U383" s="1677">
        <v>0.86116275307541112</v>
      </c>
      <c r="V383" s="1677">
        <v>0.2717623316137816</v>
      </c>
      <c r="W383" s="1677">
        <v>0.25994369260451999</v>
      </c>
      <c r="X383" s="1677">
        <v>0.20005404530797621</v>
      </c>
      <c r="Y383" s="1677">
        <v>0.17265798901820828</v>
      </c>
      <c r="Z383" s="1677">
        <v>-0.4336021621335765</v>
      </c>
      <c r="AA383" s="403"/>
      <c r="AB383" s="985"/>
      <c r="AC383" s="985"/>
      <c r="AD383" s="985"/>
      <c r="AE383" s="985"/>
      <c r="AF383" s="985"/>
      <c r="AG383" s="985"/>
      <c r="AH383" s="985"/>
      <c r="AI383" s="985"/>
      <c r="AJ383" s="940" t="s">
        <v>105</v>
      </c>
      <c r="AK383" s="940" t="s">
        <v>105</v>
      </c>
      <c r="AL383" s="940" t="s">
        <v>105</v>
      </c>
      <c r="AM383" s="940" t="s">
        <v>105</v>
      </c>
      <c r="AN383" s="940" t="s">
        <v>105</v>
      </c>
      <c r="AO383" s="940" t="s">
        <v>105</v>
      </c>
      <c r="AP383" s="940" t="s">
        <v>105</v>
      </c>
      <c r="AQ383" s="940" t="s">
        <v>105</v>
      </c>
      <c r="AR383" s="940" t="s">
        <v>105</v>
      </c>
      <c r="AS383" s="940" t="s">
        <v>105</v>
      </c>
      <c r="AT383" s="940" t="s">
        <v>105</v>
      </c>
      <c r="AU383" s="940" t="s">
        <v>105</v>
      </c>
      <c r="AV383" s="940" t="s">
        <v>105</v>
      </c>
      <c r="AW383" s="940" t="s">
        <v>105</v>
      </c>
      <c r="AX383" s="940" t="s">
        <v>105</v>
      </c>
      <c r="AY383" s="940" t="s">
        <v>105</v>
      </c>
      <c r="AZ383" s="940" t="s">
        <v>105</v>
      </c>
      <c r="BA383" s="940" t="s">
        <v>105</v>
      </c>
      <c r="BB383" s="940" t="s">
        <v>105</v>
      </c>
      <c r="BC383" s="940" t="s">
        <v>105</v>
      </c>
      <c r="BD383" s="940" t="s">
        <v>105</v>
      </c>
      <c r="BE383" s="940" t="s">
        <v>105</v>
      </c>
      <c r="BF383" s="940" t="s">
        <v>105</v>
      </c>
      <c r="BG383" s="940" t="s">
        <v>105</v>
      </c>
      <c r="BH383" s="940" t="s">
        <v>105</v>
      </c>
      <c r="BI383" s="940" t="s">
        <v>105</v>
      </c>
      <c r="BJ383" s="940" t="s">
        <v>105</v>
      </c>
      <c r="BK383" s="940" t="s">
        <v>105</v>
      </c>
      <c r="BL383" s="940" t="s">
        <v>105</v>
      </c>
      <c r="BM383" s="940" t="s">
        <v>105</v>
      </c>
      <c r="BN383" s="940" t="s">
        <v>105</v>
      </c>
      <c r="BO383" s="940" t="s">
        <v>105</v>
      </c>
      <c r="BP383" s="940" t="s">
        <v>105</v>
      </c>
      <c r="BQ383" s="940" t="s">
        <v>105</v>
      </c>
      <c r="BR383" s="940" t="s">
        <v>105</v>
      </c>
      <c r="BS383" s="940" t="s">
        <v>105</v>
      </c>
      <c r="BT383" s="940" t="s">
        <v>105</v>
      </c>
      <c r="BU383" s="940" t="s">
        <v>105</v>
      </c>
      <c r="BV383" s="940" t="s">
        <v>105</v>
      </c>
      <c r="BW383" s="940" t="s">
        <v>105</v>
      </c>
      <c r="BX383" s="940" t="s">
        <v>105</v>
      </c>
      <c r="BY383" s="940" t="s">
        <v>105</v>
      </c>
      <c r="BZ383" s="940" t="s">
        <v>105</v>
      </c>
      <c r="CA383" s="940" t="s">
        <v>105</v>
      </c>
      <c r="CB383" s="940" t="s">
        <v>105</v>
      </c>
      <c r="CC383" s="940" t="s">
        <v>105</v>
      </c>
      <c r="CD383" s="940" t="s">
        <v>105</v>
      </c>
      <c r="CE383" s="940" t="s">
        <v>105</v>
      </c>
      <c r="CF383" s="940" t="s">
        <v>105</v>
      </c>
      <c r="CG383" s="940">
        <v>0.53719391570732156</v>
      </c>
      <c r="CH383" s="940">
        <v>0.78442208057835661</v>
      </c>
      <c r="CI383" s="940">
        <v>0.69135729605200158</v>
      </c>
      <c r="CJ383" s="940">
        <v>0.45150708421031638</v>
      </c>
      <c r="CK383" s="940">
        <v>0.3411641165307171</v>
      </c>
      <c r="CL383" s="940">
        <v>0.52336707967833629</v>
      </c>
      <c r="CM383" s="940">
        <v>0.59524070700813403</v>
      </c>
      <c r="CN383" s="940">
        <v>0.72383544880089357</v>
      </c>
      <c r="CO383" s="940">
        <v>0.88860802157061025</v>
      </c>
      <c r="CP383" s="940">
        <v>0.6174433289062351</v>
      </c>
      <c r="CQ383" s="940">
        <v>0.70094556673761699</v>
      </c>
      <c r="CR383" s="940">
        <v>1.0734604640489169</v>
      </c>
      <c r="CS383" s="940">
        <v>0.89030008500703151</v>
      </c>
      <c r="CT383" s="940">
        <v>0.89460641748324177</v>
      </c>
      <c r="CU383" s="940">
        <v>0.68416533699906457</v>
      </c>
      <c r="CV383" s="940">
        <v>0.21743461876590398</v>
      </c>
      <c r="CW383" s="940">
        <v>0.26283697948025719</v>
      </c>
      <c r="CX383" s="940">
        <v>0.30070782009363595</v>
      </c>
      <c r="CY383" s="940">
        <v>0.29284852822738694</v>
      </c>
      <c r="CZ383" s="940">
        <v>0.18294797282194142</v>
      </c>
      <c r="DA383" s="940">
        <v>0.29946253109227183</v>
      </c>
      <c r="DB383" s="940">
        <v>0.29063913783587658</v>
      </c>
      <c r="DC383" s="940">
        <v>0.25411817568976569</v>
      </c>
      <c r="DD383" s="940">
        <v>0.13702429810856631</v>
      </c>
      <c r="DE383" s="940">
        <v>0.24708554438054331</v>
      </c>
      <c r="DF383" s="940">
        <v>0.24577491643065397</v>
      </c>
      <c r="DG383" s="940">
        <v>0.15943988420835287</v>
      </c>
      <c r="DH383" s="940">
        <v>0.13379652103470896</v>
      </c>
      <c r="DI383" s="940">
        <v>0.17139252684603989</v>
      </c>
      <c r="DJ383" s="940">
        <v>0.16502633986373993</v>
      </c>
      <c r="DK383" s="940">
        <v>0.20682216733450032</v>
      </c>
      <c r="DL383" s="940">
        <v>-0.38058518945651476</v>
      </c>
      <c r="DM383" s="940">
        <v>-0.52568195791865824</v>
      </c>
      <c r="DN383" s="940">
        <v>-0.5634892530019191</v>
      </c>
      <c r="DO383" s="940">
        <v>-0.54672574317042444</v>
      </c>
    </row>
    <row r="384" spans="2:119" s="986" customFormat="1" ht="12" customHeight="1">
      <c r="B384" s="1338"/>
      <c r="C384" s="938" t="s">
        <v>735</v>
      </c>
      <c r="D384" s="939"/>
      <c r="E384" s="939"/>
      <c r="F384" s="232" t="s">
        <v>105</v>
      </c>
      <c r="G384" s="232" t="s">
        <v>105</v>
      </c>
      <c r="H384" s="232" t="s">
        <v>105</v>
      </c>
      <c r="I384" s="232" t="s">
        <v>105</v>
      </c>
      <c r="J384" s="232" t="s">
        <v>105</v>
      </c>
      <c r="K384" s="232" t="s">
        <v>105</v>
      </c>
      <c r="L384" s="232" t="s">
        <v>105</v>
      </c>
      <c r="M384" s="232" t="s">
        <v>105</v>
      </c>
      <c r="N384" s="1196" t="s">
        <v>105</v>
      </c>
      <c r="O384" s="1196" t="s">
        <v>105</v>
      </c>
      <c r="P384" s="1196" t="s">
        <v>105</v>
      </c>
      <c r="Q384" s="1196" t="s">
        <v>105</v>
      </c>
      <c r="R384" s="1196" t="s">
        <v>105</v>
      </c>
      <c r="S384" s="940">
        <v>1.0853441776679991</v>
      </c>
      <c r="T384" s="940">
        <v>0.93386630243886182</v>
      </c>
      <c r="U384" s="1677">
        <v>0.96774587042328086</v>
      </c>
      <c r="V384" s="1677">
        <v>0.4978348348742363</v>
      </c>
      <c r="W384" s="1677">
        <v>0.36611338572507857</v>
      </c>
      <c r="X384" s="1677">
        <v>0.25561070473334485</v>
      </c>
      <c r="Y384" s="1677">
        <v>0.20499855182886953</v>
      </c>
      <c r="Z384" s="1677">
        <v>-0.43979487203068157</v>
      </c>
      <c r="AA384" s="403"/>
      <c r="AB384" s="985"/>
      <c r="AC384" s="985"/>
      <c r="AD384" s="985"/>
      <c r="AE384" s="985"/>
      <c r="AF384" s="985"/>
      <c r="AG384" s="985"/>
      <c r="AH384" s="985"/>
      <c r="AI384" s="985"/>
      <c r="AJ384" s="940" t="s">
        <v>105</v>
      </c>
      <c r="AK384" s="940" t="s">
        <v>105</v>
      </c>
      <c r="AL384" s="940" t="s">
        <v>105</v>
      </c>
      <c r="AM384" s="940" t="s">
        <v>105</v>
      </c>
      <c r="AN384" s="940" t="s">
        <v>105</v>
      </c>
      <c r="AO384" s="940" t="s">
        <v>105</v>
      </c>
      <c r="AP384" s="940" t="s">
        <v>105</v>
      </c>
      <c r="AQ384" s="940" t="s">
        <v>105</v>
      </c>
      <c r="AR384" s="940" t="s">
        <v>105</v>
      </c>
      <c r="AS384" s="940" t="s">
        <v>105</v>
      </c>
      <c r="AT384" s="940" t="s">
        <v>105</v>
      </c>
      <c r="AU384" s="940" t="s">
        <v>105</v>
      </c>
      <c r="AV384" s="940" t="s">
        <v>105</v>
      </c>
      <c r="AW384" s="940" t="s">
        <v>105</v>
      </c>
      <c r="AX384" s="940" t="s">
        <v>105</v>
      </c>
      <c r="AY384" s="940" t="s">
        <v>105</v>
      </c>
      <c r="AZ384" s="940" t="s">
        <v>105</v>
      </c>
      <c r="BA384" s="940" t="s">
        <v>105</v>
      </c>
      <c r="BB384" s="940" t="s">
        <v>105</v>
      </c>
      <c r="BC384" s="940" t="s">
        <v>105</v>
      </c>
      <c r="BD384" s="940" t="s">
        <v>105</v>
      </c>
      <c r="BE384" s="940" t="s">
        <v>105</v>
      </c>
      <c r="BF384" s="940" t="s">
        <v>105</v>
      </c>
      <c r="BG384" s="940" t="s">
        <v>105</v>
      </c>
      <c r="BH384" s="940" t="s">
        <v>105</v>
      </c>
      <c r="BI384" s="940" t="s">
        <v>105</v>
      </c>
      <c r="BJ384" s="940" t="s">
        <v>105</v>
      </c>
      <c r="BK384" s="940" t="s">
        <v>105</v>
      </c>
      <c r="BL384" s="940" t="s">
        <v>105</v>
      </c>
      <c r="BM384" s="940" t="s">
        <v>105</v>
      </c>
      <c r="BN384" s="940" t="s">
        <v>105</v>
      </c>
      <c r="BO384" s="940" t="s">
        <v>105</v>
      </c>
      <c r="BP384" s="940" t="s">
        <v>105</v>
      </c>
      <c r="BQ384" s="940" t="s">
        <v>105</v>
      </c>
      <c r="BR384" s="940" t="s">
        <v>105</v>
      </c>
      <c r="BS384" s="940" t="s">
        <v>105</v>
      </c>
      <c r="BT384" s="940" t="s">
        <v>105</v>
      </c>
      <c r="BU384" s="940" t="s">
        <v>105</v>
      </c>
      <c r="BV384" s="940" t="s">
        <v>105</v>
      </c>
      <c r="BW384" s="940" t="s">
        <v>105</v>
      </c>
      <c r="BX384" s="940" t="s">
        <v>105</v>
      </c>
      <c r="BY384" s="940" t="s">
        <v>105</v>
      </c>
      <c r="BZ384" s="940" t="s">
        <v>105</v>
      </c>
      <c r="CA384" s="940" t="s">
        <v>105</v>
      </c>
      <c r="CB384" s="940" t="s">
        <v>105</v>
      </c>
      <c r="CC384" s="940" t="s">
        <v>105</v>
      </c>
      <c r="CD384" s="940" t="s">
        <v>105</v>
      </c>
      <c r="CE384" s="940" t="s">
        <v>105</v>
      </c>
      <c r="CF384" s="940" t="s">
        <v>105</v>
      </c>
      <c r="CG384" s="940">
        <v>0.94889929533472261</v>
      </c>
      <c r="CH384" s="940">
        <v>1.0106272120106343</v>
      </c>
      <c r="CI384" s="940">
        <v>1.0261344458980788</v>
      </c>
      <c r="CJ384" s="940">
        <v>0.86193290746096574</v>
      </c>
      <c r="CK384" s="940">
        <v>1.0478948497541525</v>
      </c>
      <c r="CL384" s="940">
        <v>1.2299991259566601</v>
      </c>
      <c r="CM384" s="940">
        <v>1.1496328708051557</v>
      </c>
      <c r="CN384" s="940">
        <v>1.2207559581632343</v>
      </c>
      <c r="CO384" s="940">
        <v>1.0552619047269429</v>
      </c>
      <c r="CP384" s="940">
        <v>0.77436824598033493</v>
      </c>
      <c r="CQ384" s="940">
        <v>0.8976402201404331</v>
      </c>
      <c r="CR384" s="940">
        <v>1.1616994204371249</v>
      </c>
      <c r="CS384" s="940">
        <v>0.96698995023307233</v>
      </c>
      <c r="CT384" s="940">
        <v>1.0552237697932929</v>
      </c>
      <c r="CU384" s="940">
        <v>0.82036290528720912</v>
      </c>
      <c r="CV384" s="940">
        <v>0.44636281056714439</v>
      </c>
      <c r="CW384" s="940">
        <v>0.55740195879200927</v>
      </c>
      <c r="CX384" s="940">
        <v>0.52272174160716023</v>
      </c>
      <c r="CY384" s="940">
        <v>0.46791027185179951</v>
      </c>
      <c r="CZ384" s="940">
        <v>0.31885986825863083</v>
      </c>
      <c r="DA384" s="940">
        <v>0.42794023801554187</v>
      </c>
      <c r="DB384" s="940">
        <v>0.39182642256587474</v>
      </c>
      <c r="DC384" s="940">
        <v>0.33316492463868175</v>
      </c>
      <c r="DD384" s="940">
        <v>0.20905748934353249</v>
      </c>
      <c r="DE384" s="940">
        <v>0.31541016732676791</v>
      </c>
      <c r="DF384" s="940">
        <v>0.3003843222437092</v>
      </c>
      <c r="DG384" s="940">
        <v>0.19918343269698119</v>
      </c>
      <c r="DH384" s="940">
        <v>0.17522968809886511</v>
      </c>
      <c r="DI384" s="940">
        <v>0.20522710587895482</v>
      </c>
      <c r="DJ384" s="940">
        <v>0.19325451327868171</v>
      </c>
      <c r="DK384" s="940">
        <v>0.23744308222762095</v>
      </c>
      <c r="DL384" s="940">
        <v>-0.38427988348216502</v>
      </c>
      <c r="DM384" s="940">
        <v>-0.54385204897064421</v>
      </c>
      <c r="DN384" s="940">
        <v>-0.58327868359779467</v>
      </c>
      <c r="DO384" s="940">
        <v>-0.5556465790368782</v>
      </c>
    </row>
    <row r="385" spans="2:119" s="986" customFormat="1" ht="12" customHeight="1">
      <c r="B385" s="1339"/>
      <c r="C385" s="972"/>
      <c r="D385" s="958"/>
      <c r="E385" s="958"/>
      <c r="F385" s="962"/>
      <c r="G385" s="962"/>
      <c r="H385" s="962"/>
      <c r="I385" s="962"/>
      <c r="J385" s="962"/>
      <c r="K385" s="962"/>
      <c r="L385" s="994"/>
      <c r="M385" s="994"/>
      <c r="N385" s="994"/>
      <c r="O385" s="994"/>
      <c r="P385" s="994"/>
      <c r="Q385" s="994"/>
      <c r="R385" s="994"/>
      <c r="S385" s="994"/>
      <c r="T385" s="994"/>
      <c r="U385" s="1679"/>
      <c r="V385" s="1679"/>
      <c r="W385" s="1679"/>
      <c r="X385" s="1679"/>
      <c r="Y385" s="1679"/>
      <c r="Z385" s="1679"/>
      <c r="AA385" s="403"/>
      <c r="AB385" s="985"/>
      <c r="AC385" s="985"/>
      <c r="AD385" s="985"/>
      <c r="AE385" s="985"/>
      <c r="AF385" s="985"/>
      <c r="AG385" s="985"/>
      <c r="AH385" s="985"/>
      <c r="AI385" s="985"/>
      <c r="AJ385" s="994"/>
      <c r="AK385" s="994"/>
      <c r="AL385" s="994"/>
      <c r="AM385" s="994"/>
      <c r="AN385" s="994"/>
      <c r="AO385" s="994"/>
      <c r="AP385" s="994"/>
      <c r="AQ385" s="994"/>
      <c r="AR385" s="994"/>
      <c r="AS385" s="994"/>
      <c r="AT385" s="994"/>
      <c r="AU385" s="994"/>
      <c r="AV385" s="994"/>
      <c r="AW385" s="994"/>
      <c r="AX385" s="994"/>
      <c r="AY385" s="994"/>
      <c r="AZ385" s="994"/>
      <c r="BA385" s="994"/>
      <c r="BB385" s="994"/>
      <c r="BC385" s="994"/>
      <c r="BD385" s="994"/>
      <c r="BE385" s="994"/>
      <c r="BF385" s="994"/>
      <c r="BG385" s="994"/>
      <c r="BH385" s="994"/>
      <c r="BI385" s="994"/>
      <c r="BJ385" s="994"/>
      <c r="BK385" s="994"/>
      <c r="BL385" s="994"/>
      <c r="BM385" s="994"/>
      <c r="BN385" s="994"/>
      <c r="BO385" s="994"/>
      <c r="BP385" s="994"/>
      <c r="BQ385" s="994"/>
      <c r="BR385" s="994"/>
      <c r="BS385" s="994"/>
      <c r="BT385" s="994"/>
      <c r="BU385" s="994"/>
      <c r="BV385" s="994"/>
      <c r="BW385" s="994"/>
      <c r="BX385" s="994"/>
      <c r="BY385" s="994"/>
      <c r="BZ385" s="994"/>
      <c r="CA385" s="994"/>
      <c r="CB385" s="994"/>
      <c r="CC385" s="994"/>
      <c r="CD385" s="994"/>
      <c r="CE385" s="994"/>
      <c r="CF385" s="994"/>
      <c r="CG385" s="994"/>
      <c r="CH385" s="994"/>
      <c r="CI385" s="994"/>
      <c r="CJ385" s="994"/>
      <c r="CK385" s="994"/>
      <c r="CL385" s="994"/>
      <c r="CM385" s="994"/>
      <c r="CN385" s="994"/>
      <c r="CO385" s="994"/>
      <c r="CP385" s="994"/>
      <c r="CQ385" s="994"/>
      <c r="CR385" s="994"/>
      <c r="CS385" s="994"/>
      <c r="CT385" s="994"/>
      <c r="CU385" s="994"/>
      <c r="CV385" s="994"/>
      <c r="CW385" s="994"/>
      <c r="CX385" s="994"/>
      <c r="CY385" s="994"/>
      <c r="CZ385" s="994"/>
      <c r="DA385" s="994"/>
      <c r="DB385" s="994"/>
      <c r="DC385" s="994"/>
      <c r="DD385" s="994"/>
      <c r="DE385" s="994"/>
      <c r="DF385" s="994"/>
      <c r="DG385" s="994"/>
      <c r="DH385" s="994"/>
      <c r="DI385" s="994"/>
      <c r="DJ385" s="994"/>
      <c r="DK385" s="994"/>
      <c r="DL385" s="994"/>
      <c r="DM385" s="994"/>
      <c r="DN385" s="994"/>
      <c r="DO385" s="994"/>
    </row>
    <row r="386" spans="2:119" s="1226" customFormat="1" ht="12" customHeight="1">
      <c r="B386" s="1339"/>
      <c r="C386" s="1223" t="s">
        <v>62</v>
      </c>
      <c r="D386" s="1224"/>
      <c r="E386" s="958"/>
      <c r="F386" s="962"/>
      <c r="G386" s="962"/>
      <c r="H386" s="962"/>
      <c r="I386" s="962"/>
      <c r="J386" s="962"/>
      <c r="K386" s="962"/>
      <c r="L386" s="994"/>
      <c r="M386" s="994"/>
      <c r="N386" s="984"/>
      <c r="O386" s="984"/>
      <c r="P386" s="984"/>
      <c r="Q386" s="984"/>
      <c r="R386" s="984"/>
      <c r="S386" s="984"/>
      <c r="T386" s="984"/>
      <c r="U386" s="1681"/>
      <c r="V386" s="1681"/>
      <c r="W386" s="1681"/>
      <c r="X386" s="1681"/>
      <c r="Y386" s="1681"/>
      <c r="Z386" s="1681"/>
      <c r="AA386" s="1225"/>
      <c r="AB386" s="985"/>
      <c r="AC386" s="985"/>
      <c r="AD386" s="985"/>
      <c r="AE386" s="985"/>
      <c r="AF386" s="985"/>
      <c r="AG386" s="985"/>
      <c r="AH386" s="985"/>
      <c r="AI386" s="985"/>
      <c r="AJ386" s="994" t="s">
        <v>276</v>
      </c>
      <c r="AK386" s="994" t="s">
        <v>276</v>
      </c>
      <c r="AL386" s="994" t="s">
        <v>276</v>
      </c>
      <c r="AM386" s="994" t="s">
        <v>276</v>
      </c>
      <c r="AN386" s="994" t="s">
        <v>276</v>
      </c>
      <c r="AO386" s="994" t="s">
        <v>276</v>
      </c>
      <c r="AP386" s="994" t="s">
        <v>276</v>
      </c>
      <c r="AQ386" s="994" t="s">
        <v>276</v>
      </c>
      <c r="AR386" s="994" t="s">
        <v>276</v>
      </c>
      <c r="AS386" s="994" t="s">
        <v>276</v>
      </c>
      <c r="AT386" s="994" t="s">
        <v>276</v>
      </c>
      <c r="AU386" s="994" t="s">
        <v>276</v>
      </c>
      <c r="AV386" s="994" t="s">
        <v>276</v>
      </c>
      <c r="AW386" s="994" t="s">
        <v>276</v>
      </c>
      <c r="AX386" s="994" t="s">
        <v>276</v>
      </c>
      <c r="AY386" s="994" t="s">
        <v>276</v>
      </c>
      <c r="AZ386" s="994" t="s">
        <v>276</v>
      </c>
      <c r="BA386" s="994" t="s">
        <v>276</v>
      </c>
      <c r="BB386" s="994" t="s">
        <v>276</v>
      </c>
      <c r="BC386" s="994" t="s">
        <v>276</v>
      </c>
      <c r="BD386" s="994" t="s">
        <v>276</v>
      </c>
      <c r="BE386" s="994" t="s">
        <v>276</v>
      </c>
      <c r="BF386" s="994" t="s">
        <v>276</v>
      </c>
      <c r="BG386" s="994" t="s">
        <v>276</v>
      </c>
      <c r="BH386" s="994" t="s">
        <v>276</v>
      </c>
      <c r="BI386" s="994" t="s">
        <v>276</v>
      </c>
      <c r="BJ386" s="994" t="s">
        <v>276</v>
      </c>
      <c r="BK386" s="994" t="s">
        <v>276</v>
      </c>
      <c r="BL386" s="994" t="s">
        <v>276</v>
      </c>
      <c r="BM386" s="994" t="s">
        <v>276</v>
      </c>
      <c r="BN386" s="994" t="s">
        <v>276</v>
      </c>
      <c r="BO386" s="994" t="s">
        <v>276</v>
      </c>
      <c r="BP386" s="994" t="s">
        <v>276</v>
      </c>
      <c r="BQ386" s="994" t="s">
        <v>276</v>
      </c>
      <c r="BR386" s="994" t="s">
        <v>276</v>
      </c>
      <c r="BS386" s="994" t="s">
        <v>276</v>
      </c>
      <c r="BT386" s="994" t="s">
        <v>276</v>
      </c>
      <c r="BU386" s="994" t="s">
        <v>276</v>
      </c>
      <c r="BV386" s="994" t="s">
        <v>276</v>
      </c>
      <c r="BW386" s="994" t="s">
        <v>276</v>
      </c>
      <c r="BX386" s="994" t="s">
        <v>276</v>
      </c>
      <c r="BY386" s="994" t="s">
        <v>276</v>
      </c>
      <c r="BZ386" s="994" t="s">
        <v>276</v>
      </c>
      <c r="CA386" s="994" t="s">
        <v>276</v>
      </c>
      <c r="CB386" s="994" t="s">
        <v>276</v>
      </c>
      <c r="CC386" s="984">
        <v>335.37700000000001</v>
      </c>
      <c r="CD386" s="984">
        <v>355.28100000000001</v>
      </c>
      <c r="CE386" s="984">
        <v>428.01900000000001</v>
      </c>
      <c r="CF386" s="984">
        <v>473.77</v>
      </c>
      <c r="CG386" s="984">
        <v>545.24199999999996</v>
      </c>
      <c r="CH386" s="984">
        <v>603.03100000000006</v>
      </c>
      <c r="CI386" s="984">
        <v>674.27100000000007</v>
      </c>
      <c r="CJ386" s="984">
        <v>652.09100000000001</v>
      </c>
      <c r="CK386" s="984">
        <v>878.31700000000001</v>
      </c>
      <c r="CL386" s="984">
        <v>1115.702241</v>
      </c>
      <c r="CM386" s="984">
        <v>1327.3037410000002</v>
      </c>
      <c r="CN386" s="984">
        <v>1378.4409999999998</v>
      </c>
      <c r="CO386" s="984">
        <v>1702.75</v>
      </c>
      <c r="CP386" s="984">
        <v>1857.452</v>
      </c>
      <c r="CQ386" s="984">
        <v>2130.7660000000001</v>
      </c>
      <c r="CR386" s="984">
        <v>2248</v>
      </c>
      <c r="CS386" s="984">
        <v>2603.9210070375802</v>
      </c>
      <c r="CT386" s="984">
        <v>2832.3343379845178</v>
      </c>
      <c r="CU386" s="984">
        <v>3079.2470914916803</v>
      </c>
      <c r="CV386" s="984">
        <v>2754.6492026738806</v>
      </c>
      <c r="CW386" s="984">
        <v>3112.828980843829</v>
      </c>
      <c r="CX386" s="984">
        <v>3492.9912307494465</v>
      </c>
      <c r="CY386" s="984">
        <v>3831.3024415753621</v>
      </c>
      <c r="CZ386" s="984">
        <v>3301.2973173473642</v>
      </c>
      <c r="DA386" s="984">
        <v>3882.4612571989942</v>
      </c>
      <c r="DB386" s="984">
        <v>4343.196675525518</v>
      </c>
      <c r="DC386" s="984">
        <v>4672.7648806473599</v>
      </c>
      <c r="DD386" s="984">
        <v>3757.0002469255155</v>
      </c>
      <c r="DE386" s="984">
        <v>4627.1689902806565</v>
      </c>
      <c r="DF386" s="984">
        <v>5208.2735118426699</v>
      </c>
      <c r="DG386" s="984">
        <v>5416.7035087425447</v>
      </c>
      <c r="DH386" s="984">
        <v>4316.1205491242699</v>
      </c>
      <c r="DI386" s="984">
        <v>5411.5684086509773</v>
      </c>
      <c r="DJ386" s="984">
        <v>6090.137822409295</v>
      </c>
      <c r="DK386" s="984">
        <v>6424.6161486857009</v>
      </c>
      <c r="DL386" s="984">
        <v>4038.1576491043097</v>
      </c>
      <c r="DM386" s="984">
        <v>4577.0207100523148</v>
      </c>
      <c r="DN386" s="984">
        <v>5012.0894814488165</v>
      </c>
      <c r="DO386" s="984">
        <v>5416.3203190418653</v>
      </c>
    </row>
    <row r="387" spans="2:119" s="1226" customFormat="1" ht="12" customHeight="1">
      <c r="B387" s="1339"/>
      <c r="C387" s="1223" t="s">
        <v>62</v>
      </c>
      <c r="D387" s="1224"/>
      <c r="E387" s="958"/>
      <c r="F387" s="962"/>
      <c r="G387" s="962"/>
      <c r="H387" s="962"/>
      <c r="I387" s="962"/>
      <c r="J387" s="962"/>
      <c r="K387" s="962"/>
      <c r="L387" s="994"/>
      <c r="M387" s="994"/>
      <c r="N387" s="984"/>
      <c r="O387" s="984"/>
      <c r="P387" s="984"/>
      <c r="Q387" s="984"/>
      <c r="R387" s="984"/>
      <c r="S387" s="984"/>
      <c r="T387" s="984"/>
      <c r="U387" s="1681"/>
      <c r="V387" s="1681"/>
      <c r="W387" s="1681"/>
      <c r="X387" s="1681"/>
      <c r="Y387" s="1681"/>
      <c r="Z387" s="1681"/>
      <c r="AA387" s="1225"/>
      <c r="AB387" s="985"/>
      <c r="AC387" s="985"/>
      <c r="AD387" s="985"/>
      <c r="AE387" s="985"/>
      <c r="AF387" s="985"/>
      <c r="AG387" s="985"/>
      <c r="AH387" s="985"/>
      <c r="AI387" s="985"/>
      <c r="AJ387" s="994" t="s">
        <v>276</v>
      </c>
      <c r="AK387" s="994" t="s">
        <v>276</v>
      </c>
      <c r="AL387" s="994" t="s">
        <v>276</v>
      </c>
      <c r="AM387" s="994" t="s">
        <v>276</v>
      </c>
      <c r="AN387" s="994" t="s">
        <v>276</v>
      </c>
      <c r="AO387" s="994" t="s">
        <v>276</v>
      </c>
      <c r="AP387" s="994" t="s">
        <v>276</v>
      </c>
      <c r="AQ387" s="994" t="s">
        <v>276</v>
      </c>
      <c r="AR387" s="994" t="s">
        <v>276</v>
      </c>
      <c r="AS387" s="994" t="s">
        <v>276</v>
      </c>
      <c r="AT387" s="994" t="s">
        <v>276</v>
      </c>
      <c r="AU387" s="994" t="s">
        <v>276</v>
      </c>
      <c r="AV387" s="994" t="s">
        <v>276</v>
      </c>
      <c r="AW387" s="994" t="s">
        <v>276</v>
      </c>
      <c r="AX387" s="994" t="s">
        <v>276</v>
      </c>
      <c r="AY387" s="994" t="s">
        <v>276</v>
      </c>
      <c r="AZ387" s="994" t="s">
        <v>276</v>
      </c>
      <c r="BA387" s="994" t="s">
        <v>276</v>
      </c>
      <c r="BB387" s="994" t="s">
        <v>276</v>
      </c>
      <c r="BC387" s="994" t="s">
        <v>276</v>
      </c>
      <c r="BD387" s="994" t="s">
        <v>276</v>
      </c>
      <c r="BE387" s="994" t="s">
        <v>276</v>
      </c>
      <c r="BF387" s="994" t="s">
        <v>276</v>
      </c>
      <c r="BG387" s="994" t="s">
        <v>276</v>
      </c>
      <c r="BH387" s="994" t="s">
        <v>276</v>
      </c>
      <c r="BI387" s="994" t="s">
        <v>276</v>
      </c>
      <c r="BJ387" s="994" t="s">
        <v>276</v>
      </c>
      <c r="BK387" s="994" t="s">
        <v>276</v>
      </c>
      <c r="BL387" s="994" t="s">
        <v>276</v>
      </c>
      <c r="BM387" s="994" t="s">
        <v>276</v>
      </c>
      <c r="BN387" s="994" t="s">
        <v>276</v>
      </c>
      <c r="BO387" s="994" t="s">
        <v>276</v>
      </c>
      <c r="BP387" s="994" t="s">
        <v>276</v>
      </c>
      <c r="BQ387" s="994" t="s">
        <v>276</v>
      </c>
      <c r="BR387" s="994" t="s">
        <v>276</v>
      </c>
      <c r="BS387" s="994" t="s">
        <v>276</v>
      </c>
      <c r="BT387" s="994" t="s">
        <v>276</v>
      </c>
      <c r="BU387" s="994" t="s">
        <v>276</v>
      </c>
      <c r="BV387" s="994" t="s">
        <v>276</v>
      </c>
      <c r="BW387" s="994" t="s">
        <v>276</v>
      </c>
      <c r="BX387" s="994" t="s">
        <v>276</v>
      </c>
      <c r="BY387" s="994" t="s">
        <v>276</v>
      </c>
      <c r="BZ387" s="994" t="s">
        <v>276</v>
      </c>
      <c r="CA387" s="994" t="s">
        <v>276</v>
      </c>
      <c r="CB387" s="994" t="s">
        <v>276</v>
      </c>
      <c r="CC387" s="984">
        <v>335.37658600000003</v>
      </c>
      <c r="CD387" s="984">
        <v>355.28149799999994</v>
      </c>
      <c r="CE387" s="984">
        <v>428.01937200000003</v>
      </c>
      <c r="CF387" s="984">
        <v>473.77023000000003</v>
      </c>
      <c r="CG387" s="984">
        <v>545.24195799999995</v>
      </c>
      <c r="CH387" s="984">
        <v>603.03106700000001</v>
      </c>
      <c r="CI387" s="984">
        <v>674.27042299999994</v>
      </c>
      <c r="CJ387" s="984">
        <v>652.09145000000001</v>
      </c>
      <c r="CK387" s="984">
        <v>878.3</v>
      </c>
      <c r="CL387" s="984">
        <v>1115.7022400000001</v>
      </c>
      <c r="CM387" s="984">
        <v>1327.3037410000002</v>
      </c>
      <c r="CN387" s="984">
        <v>1378.4405870000001</v>
      </c>
      <c r="CO387" s="984">
        <v>1702.75</v>
      </c>
      <c r="CP387" s="984">
        <v>1857.4519999999998</v>
      </c>
      <c r="CQ387" s="984">
        <v>2130.6574129999999</v>
      </c>
      <c r="CR387" s="984">
        <v>2248</v>
      </c>
      <c r="CS387" s="984">
        <v>2603.9210070375802</v>
      </c>
      <c r="CT387" s="984">
        <v>2832.3343379845182</v>
      </c>
      <c r="CU387" s="984">
        <v>3079.2470914916803</v>
      </c>
      <c r="CV387" s="984">
        <v>2754.6492026738806</v>
      </c>
      <c r="CW387" s="984">
        <v>3112.8289808438285</v>
      </c>
      <c r="CX387" s="984">
        <v>3492.9912307494469</v>
      </c>
      <c r="CY387" s="984">
        <v>3831.3024415753616</v>
      </c>
      <c r="CZ387" s="984">
        <v>3301.2973173473647</v>
      </c>
      <c r="DA387" s="984">
        <v>3882.4612571989942</v>
      </c>
      <c r="DB387" s="984">
        <v>4343.196675525518</v>
      </c>
      <c r="DC387" s="984">
        <v>4672.7648806473608</v>
      </c>
      <c r="DD387" s="984">
        <v>3757.000246925516</v>
      </c>
      <c r="DE387" s="984">
        <v>4627.1689902806565</v>
      </c>
      <c r="DF387" s="984">
        <v>5208.2735118426708</v>
      </c>
      <c r="DG387" s="984">
        <v>5416.7035087425447</v>
      </c>
      <c r="DH387" s="984">
        <v>4316.1205491242708</v>
      </c>
      <c r="DI387" s="984">
        <v>5411.5684086509773</v>
      </c>
      <c r="DJ387" s="984">
        <v>6090.137822409295</v>
      </c>
      <c r="DK387" s="984">
        <v>6424.6161486857009</v>
      </c>
      <c r="DL387" s="984">
        <v>4038.1576491043097</v>
      </c>
      <c r="DM387" s="984">
        <v>4577.0207100523139</v>
      </c>
      <c r="DN387" s="984">
        <v>5012.0894814488165</v>
      </c>
      <c r="DO387" s="984">
        <v>5416.3203190418653</v>
      </c>
    </row>
    <row r="388" spans="2:119" s="971" customFormat="1" ht="12" customHeight="1">
      <c r="B388" s="1340"/>
      <c r="C388" s="1114" t="s">
        <v>500</v>
      </c>
      <c r="D388" s="967"/>
      <c r="E388" s="967"/>
      <c r="F388" s="1218">
        <v>85.126340999999996</v>
      </c>
      <c r="G388" s="1218">
        <v>137.02261999999999</v>
      </c>
      <c r="H388" s="1218">
        <v>172.84362140000002</v>
      </c>
      <c r="I388" s="1218">
        <v>216.71571399999999</v>
      </c>
      <c r="J388" s="1218">
        <v>298.93162500000005</v>
      </c>
      <c r="K388" s="1218">
        <v>373.601494</v>
      </c>
      <c r="L388" s="1218">
        <v>472.59474899999998</v>
      </c>
      <c r="M388" s="1218">
        <v>556.53600100000006</v>
      </c>
      <c r="N388" s="1218">
        <v>651.74699999999996</v>
      </c>
      <c r="O388" s="1218">
        <v>844.39599999999996</v>
      </c>
      <c r="P388" s="1218">
        <v>1216.779</v>
      </c>
      <c r="Q388" s="1218">
        <v>1439.653</v>
      </c>
      <c r="R388" s="1218">
        <v>2296.3140000000003</v>
      </c>
      <c r="S388" s="1218">
        <v>3973.413982</v>
      </c>
      <c r="T388" s="1218">
        <v>7069.4089999999997</v>
      </c>
      <c r="U388" s="1676">
        <v>10763.50243651378</v>
      </c>
      <c r="V388" s="1676">
        <v>13191.771855842519</v>
      </c>
      <c r="W388" s="1676">
        <v>16199.720130719237</v>
      </c>
      <c r="X388" s="1676">
        <v>19009.146257791384</v>
      </c>
      <c r="Y388" s="1676">
        <v>22242.442928870245</v>
      </c>
      <c r="Z388" s="1676">
        <v>19043.588159647305</v>
      </c>
      <c r="AA388" s="403"/>
      <c r="AB388" s="946"/>
      <c r="AC388" s="946"/>
      <c r="AD388" s="946"/>
      <c r="AE388" s="946"/>
      <c r="AF388" s="946"/>
      <c r="AG388" s="946"/>
      <c r="AH388" s="946"/>
      <c r="AI388" s="946"/>
      <c r="AJ388" s="968">
        <v>16.459337000000001</v>
      </c>
      <c r="AK388" s="968">
        <v>18.973288</v>
      </c>
      <c r="AL388" s="968">
        <v>22.800129999999999</v>
      </c>
      <c r="AM388" s="968">
        <v>26.893585999999999</v>
      </c>
      <c r="AN388" s="968">
        <v>28.840730000000001</v>
      </c>
      <c r="AO388" s="968">
        <v>34.471508</v>
      </c>
      <c r="AP388" s="968">
        <v>40.260643000000002</v>
      </c>
      <c r="AQ388" s="968">
        <v>33.449739000000001</v>
      </c>
      <c r="AR388" s="968">
        <v>32.322501000000003</v>
      </c>
      <c r="AS388" s="968">
        <v>40.901798999999997</v>
      </c>
      <c r="AT388" s="968">
        <v>50.599276000000003</v>
      </c>
      <c r="AU388" s="968">
        <v>49.020045400000001</v>
      </c>
      <c r="AV388" s="968">
        <v>45.937773999999997</v>
      </c>
      <c r="AW388" s="968">
        <v>52.510331000000001</v>
      </c>
      <c r="AX388" s="968">
        <v>55.951377999999998</v>
      </c>
      <c r="AY388" s="968">
        <v>62.316231000000002</v>
      </c>
      <c r="AZ388" s="968">
        <v>61.459668000000001</v>
      </c>
      <c r="BA388" s="968">
        <v>69.378159999999994</v>
      </c>
      <c r="BB388" s="968">
        <v>81.628144000000006</v>
      </c>
      <c r="BC388" s="968">
        <v>86.465653000000003</v>
      </c>
      <c r="BD388" s="968">
        <v>83.736006000000003</v>
      </c>
      <c r="BE388" s="968">
        <v>88.844059000000001</v>
      </c>
      <c r="BF388" s="968">
        <v>97.266784000000001</v>
      </c>
      <c r="BG388" s="968">
        <v>103.754645</v>
      </c>
      <c r="BH388" s="968">
        <v>102.725747</v>
      </c>
      <c r="BI388" s="968">
        <v>112.18340000000001</v>
      </c>
      <c r="BJ388" s="968">
        <v>123.055431</v>
      </c>
      <c r="BK388" s="968">
        <v>134.63017099999999</v>
      </c>
      <c r="BL388" s="968">
        <v>115.382319</v>
      </c>
      <c r="BM388" s="968">
        <v>131.84913900000001</v>
      </c>
      <c r="BN388" s="968">
        <v>147.93489500000001</v>
      </c>
      <c r="BO388" s="968">
        <v>161.36964800000001</v>
      </c>
      <c r="BP388" s="968">
        <v>148.06</v>
      </c>
      <c r="BQ388" s="968">
        <v>154.31399999999999</v>
      </c>
      <c r="BR388" s="968">
        <v>168.64099999999999</v>
      </c>
      <c r="BS388" s="968">
        <v>180.732</v>
      </c>
      <c r="BT388" s="968">
        <v>157.63</v>
      </c>
      <c r="BU388" s="968">
        <v>199.64400000000001</v>
      </c>
      <c r="BV388" s="968">
        <v>230.84700000000001</v>
      </c>
      <c r="BW388" s="968">
        <v>256.27499999999998</v>
      </c>
      <c r="BX388" s="968">
        <v>269.8</v>
      </c>
      <c r="BY388" s="968">
        <v>283.89999999999998</v>
      </c>
      <c r="BZ388" s="968">
        <v>305</v>
      </c>
      <c r="CA388" s="968">
        <v>358.07900000000001</v>
      </c>
      <c r="CB388" s="968">
        <v>320.976</v>
      </c>
      <c r="CC388" s="968">
        <v>335.37700000000001</v>
      </c>
      <c r="CD388" s="968">
        <v>355.28100000000001</v>
      </c>
      <c r="CE388" s="968">
        <v>428.01900000000001</v>
      </c>
      <c r="CF388" s="968">
        <v>473.77</v>
      </c>
      <c r="CG388" s="968">
        <v>545.24199999999996</v>
      </c>
      <c r="CH388" s="968">
        <v>603.03100000000006</v>
      </c>
      <c r="CI388" s="968">
        <v>674.27100000000007</v>
      </c>
      <c r="CJ388" s="968">
        <v>652.09100000000001</v>
      </c>
      <c r="CK388" s="968">
        <v>878.31700000000001</v>
      </c>
      <c r="CL388" s="968">
        <v>1115.702241</v>
      </c>
      <c r="CM388" s="968">
        <v>1327.3037410000002</v>
      </c>
      <c r="CN388" s="968">
        <v>1378.4409999999998</v>
      </c>
      <c r="CO388" s="968">
        <v>1702.75</v>
      </c>
      <c r="CP388" s="968">
        <v>1857.452</v>
      </c>
      <c r="CQ388" s="968">
        <v>2130.7660000000001</v>
      </c>
      <c r="CR388" s="968">
        <v>2248</v>
      </c>
      <c r="CS388" s="968">
        <v>2603.9210070375802</v>
      </c>
      <c r="CT388" s="968">
        <v>2832.3343379845178</v>
      </c>
      <c r="CU388" s="968">
        <v>3079.2470914916803</v>
      </c>
      <c r="CV388" s="968">
        <v>2754.6492026738806</v>
      </c>
      <c r="CW388" s="968">
        <v>3112.828980843829</v>
      </c>
      <c r="CX388" s="968">
        <v>3492.9912307494465</v>
      </c>
      <c r="CY388" s="968">
        <v>3831.3024415753621</v>
      </c>
      <c r="CZ388" s="968">
        <v>3301.2973173473642</v>
      </c>
      <c r="DA388" s="968">
        <v>3882.4612571989942</v>
      </c>
      <c r="DB388" s="968">
        <v>4343.196675525518</v>
      </c>
      <c r="DC388" s="968">
        <v>4672.7648806473599</v>
      </c>
      <c r="DD388" s="968">
        <v>3757.0002469255155</v>
      </c>
      <c r="DE388" s="968">
        <v>4627.1689902806565</v>
      </c>
      <c r="DF388" s="968">
        <v>5208.2735118426699</v>
      </c>
      <c r="DG388" s="968">
        <v>5416.7035087425447</v>
      </c>
      <c r="DH388" s="968">
        <v>4316.1205491242699</v>
      </c>
      <c r="DI388" s="968">
        <v>5411.5684086509773</v>
      </c>
      <c r="DJ388" s="968">
        <v>6090.137822409295</v>
      </c>
      <c r="DK388" s="968">
        <v>6424.6161486857009</v>
      </c>
      <c r="DL388" s="968">
        <v>4038.1576491043097</v>
      </c>
      <c r="DM388" s="968">
        <v>4577.0207100523148</v>
      </c>
      <c r="DN388" s="968">
        <v>5012.0894814488165</v>
      </c>
      <c r="DO388" s="968">
        <v>5416.3203190418653</v>
      </c>
    </row>
    <row r="389" spans="2:119" s="973" customFormat="1" ht="12" customHeight="1">
      <c r="B389" s="1338"/>
      <c r="C389" s="1227" t="s">
        <v>94</v>
      </c>
      <c r="D389" s="939"/>
      <c r="E389" s="939"/>
      <c r="F389" s="940" t="s">
        <v>1045</v>
      </c>
      <c r="G389" s="940">
        <v>0.60963831395031987</v>
      </c>
      <c r="H389" s="940">
        <v>0.26142399992059717</v>
      </c>
      <c r="I389" s="940">
        <v>0.25382534943809021</v>
      </c>
      <c r="J389" s="940">
        <v>0.37937217141531354</v>
      </c>
      <c r="K389" s="940">
        <v>0.24978912485422011</v>
      </c>
      <c r="L389" s="940">
        <v>0.26497017969633707</v>
      </c>
      <c r="M389" s="940">
        <v>0.17761782621922473</v>
      </c>
      <c r="N389" s="992">
        <v>0.17107787965005317</v>
      </c>
      <c r="O389" s="992">
        <v>0.29558862564768229</v>
      </c>
      <c r="P389" s="992">
        <v>0.44100516819122793</v>
      </c>
      <c r="Q389" s="992">
        <v>0.18316719798747361</v>
      </c>
      <c r="R389" s="992">
        <v>0.59504686198688184</v>
      </c>
      <c r="S389" s="992">
        <v>0.73034436144185833</v>
      </c>
      <c r="T389" s="992">
        <v>0.77917756166993812</v>
      </c>
      <c r="U389" s="1683">
        <v>0.52254628873697651</v>
      </c>
      <c r="V389" s="1683">
        <v>0.22560216190328086</v>
      </c>
      <c r="W389" s="1683">
        <v>0.2280170023971817</v>
      </c>
      <c r="X389" s="1683">
        <v>0.17342436192738186</v>
      </c>
      <c r="Y389" s="1683">
        <v>0.17009162995700611</v>
      </c>
      <c r="Z389" s="1683">
        <v>1.811859480107092E-3</v>
      </c>
      <c r="AA389" s="403"/>
      <c r="AB389" s="985"/>
      <c r="AC389" s="985"/>
      <c r="AD389" s="985"/>
      <c r="AE389" s="985"/>
      <c r="AF389" s="985"/>
      <c r="AG389" s="985"/>
      <c r="AH389" s="985"/>
      <c r="AI389" s="985"/>
      <c r="AJ389" s="940" t="s">
        <v>1045</v>
      </c>
      <c r="AK389" s="940" t="s">
        <v>1045</v>
      </c>
      <c r="AL389" s="940" t="s">
        <v>1045</v>
      </c>
      <c r="AM389" s="940" t="s">
        <v>1045</v>
      </c>
      <c r="AN389" s="940">
        <v>0.75224129623204128</v>
      </c>
      <c r="AO389" s="940">
        <v>0.81684418641618683</v>
      </c>
      <c r="AP389" s="940">
        <v>0.76580760723732721</v>
      </c>
      <c r="AQ389" s="940">
        <v>0.24378128673506017</v>
      </c>
      <c r="AR389" s="940">
        <v>0.12072409401565087</v>
      </c>
      <c r="AS389" s="940">
        <v>0.1865393008045948</v>
      </c>
      <c r="AT389" s="940">
        <v>0.25679254551398989</v>
      </c>
      <c r="AU389" s="940">
        <v>0.46548364398299191</v>
      </c>
      <c r="AV389" s="940">
        <v>0.42123203894401584</v>
      </c>
      <c r="AW389" s="940">
        <v>0.2838147045805981</v>
      </c>
      <c r="AX389" s="940">
        <v>0.10577428024859481</v>
      </c>
      <c r="AY389" s="940">
        <v>0.27123976511045833</v>
      </c>
      <c r="AZ389" s="940">
        <v>0.33788955468325477</v>
      </c>
      <c r="BA389" s="940">
        <v>0.32122876924923571</v>
      </c>
      <c r="BB389" s="940">
        <v>0.45891212902745671</v>
      </c>
      <c r="BC389" s="940">
        <v>0.38753020862253362</v>
      </c>
      <c r="BD389" s="940">
        <v>0.36245457752879506</v>
      </c>
      <c r="BE389" s="940">
        <v>0.2805767549903313</v>
      </c>
      <c r="BF389" s="940">
        <v>0.1915839223295337</v>
      </c>
      <c r="BG389" s="940">
        <v>0.19995213590765326</v>
      </c>
      <c r="BH389" s="940">
        <v>0.22678106954372756</v>
      </c>
      <c r="BI389" s="940">
        <v>0.26270007542091256</v>
      </c>
      <c r="BJ389" s="940">
        <v>0.26513313116222692</v>
      </c>
      <c r="BK389" s="940">
        <v>0.29758210825163522</v>
      </c>
      <c r="BL389" s="940">
        <v>0.12320739804403669</v>
      </c>
      <c r="BM389" s="940">
        <v>0.1752999017679977</v>
      </c>
      <c r="BN389" s="940">
        <v>0.20218095046938656</v>
      </c>
      <c r="BO389" s="940">
        <v>0.1986142987220898</v>
      </c>
      <c r="BP389" s="940">
        <v>0.28321220515597378</v>
      </c>
      <c r="BQ389" s="940">
        <v>0.17038306939569758</v>
      </c>
      <c r="BR389" s="940">
        <v>0.13996768646099333</v>
      </c>
      <c r="BS389" s="940">
        <v>0.11998757040109531</v>
      </c>
      <c r="BT389" s="940">
        <v>6.4635958395245163E-2</v>
      </c>
      <c r="BU389" s="940">
        <v>0.29375170107702475</v>
      </c>
      <c r="BV389" s="940">
        <v>0.36886640852461761</v>
      </c>
      <c r="BW389" s="940">
        <v>0.41798353362990492</v>
      </c>
      <c r="BX389" s="992">
        <v>0.71160312123326785</v>
      </c>
      <c r="BY389" s="992">
        <v>0.42203121556370315</v>
      </c>
      <c r="BZ389" s="992">
        <v>0.32122141504979473</v>
      </c>
      <c r="CA389" s="992">
        <v>0.39724514681494494</v>
      </c>
      <c r="CB389" s="992">
        <v>0.2567580266249021</v>
      </c>
      <c r="CC389" s="992">
        <v>0.24351872450871337</v>
      </c>
      <c r="CD389" s="992">
        <v>0.20352642276422772</v>
      </c>
      <c r="CE389" s="992">
        <v>0.25122485968194574</v>
      </c>
      <c r="CF389" s="992">
        <v>0.4760293604506256</v>
      </c>
      <c r="CG389" s="992">
        <v>0.62575847479105584</v>
      </c>
      <c r="CH389" s="992">
        <v>0.69733534863952773</v>
      </c>
      <c r="CI389" s="992">
        <v>0.57532959985421228</v>
      </c>
      <c r="CJ389" s="992">
        <v>0.37638727652658477</v>
      </c>
      <c r="CK389" s="992">
        <v>0.61087553783457627</v>
      </c>
      <c r="CL389" s="992">
        <v>0.85015735675280357</v>
      </c>
      <c r="CM389" s="992">
        <v>0.96850189463880265</v>
      </c>
      <c r="CN389" s="992">
        <v>1.1138782777250413</v>
      </c>
      <c r="CO389" s="992">
        <v>0.93865085157181283</v>
      </c>
      <c r="CP389" s="992">
        <v>0.66482770379234202</v>
      </c>
      <c r="CQ389" s="992">
        <v>0.60533413278460713</v>
      </c>
      <c r="CR389" s="992">
        <v>0.630827870035787</v>
      </c>
      <c r="CS389" s="992">
        <v>0.52924446162829564</v>
      </c>
      <c r="CT389" s="992">
        <v>0.52484927631212952</v>
      </c>
      <c r="CU389" s="992">
        <v>0.44513620523871711</v>
      </c>
      <c r="CV389" s="992">
        <v>0.225377759196566</v>
      </c>
      <c r="CW389" s="992">
        <v>0.19543909835622131</v>
      </c>
      <c r="CX389" s="992">
        <v>0.23325526365473159</v>
      </c>
      <c r="CY389" s="992">
        <v>0.24423351804462157</v>
      </c>
      <c r="CZ389" s="992">
        <v>0.19844563661422421</v>
      </c>
      <c r="DA389" s="992">
        <v>0.24724528109042865</v>
      </c>
      <c r="DB389" s="992">
        <v>0.24340325772694649</v>
      </c>
      <c r="DC389" s="992">
        <v>0.21962829922818727</v>
      </c>
      <c r="DD389" s="992">
        <v>0.13803753063487001</v>
      </c>
      <c r="DE389" s="992">
        <v>0.19181330701003119</v>
      </c>
      <c r="DF389" s="992">
        <v>0.19917975190761528</v>
      </c>
      <c r="DG389" s="992">
        <v>0.15920737445538258</v>
      </c>
      <c r="DH389" s="992">
        <v>0.14882093836866317</v>
      </c>
      <c r="DI389" s="992">
        <v>0.16952037412464249</v>
      </c>
      <c r="DJ389" s="992">
        <v>0.16931989239071754</v>
      </c>
      <c r="DK389" s="992">
        <v>0.18607491407207122</v>
      </c>
      <c r="DL389" s="992">
        <v>-6.4401097433749444E-2</v>
      </c>
      <c r="DM389" s="992">
        <v>-0.15421549458093287</v>
      </c>
      <c r="DN389" s="992">
        <v>-0.1770154259881751</v>
      </c>
      <c r="DO389" s="992">
        <v>-0.15694257933995093</v>
      </c>
    </row>
    <row r="390" spans="2:119" s="973" customFormat="1" ht="12" customHeight="1">
      <c r="B390" s="1338"/>
      <c r="C390" s="938"/>
      <c r="D390" s="993"/>
      <c r="E390" s="993"/>
      <c r="F390" s="974"/>
      <c r="G390" s="974"/>
      <c r="H390" s="974"/>
      <c r="I390" s="974"/>
      <c r="J390" s="974"/>
      <c r="K390" s="974"/>
      <c r="L390" s="974"/>
      <c r="M390" s="974"/>
      <c r="N390" s="974"/>
      <c r="O390" s="974"/>
      <c r="P390" s="974"/>
      <c r="Q390" s="974"/>
      <c r="R390" s="974"/>
      <c r="S390" s="974"/>
      <c r="T390" s="974"/>
      <c r="U390" s="1650"/>
      <c r="V390" s="1650"/>
      <c r="W390" s="1650"/>
      <c r="X390" s="1650"/>
      <c r="Y390" s="1650"/>
      <c r="Z390" s="1650"/>
      <c r="AA390" s="1047"/>
      <c r="AB390" s="974"/>
      <c r="AC390" s="974"/>
      <c r="AD390" s="974"/>
      <c r="AE390" s="974"/>
      <c r="AF390" s="974"/>
      <c r="AG390" s="974"/>
      <c r="AH390" s="974"/>
      <c r="AI390" s="974"/>
      <c r="AJ390" s="974"/>
      <c r="AK390" s="974"/>
      <c r="AL390" s="974"/>
      <c r="AM390" s="974"/>
      <c r="AN390" s="974"/>
      <c r="AO390" s="974"/>
      <c r="AP390" s="974"/>
      <c r="AQ390" s="974"/>
      <c r="AR390" s="974"/>
      <c r="AS390" s="974"/>
      <c r="AT390" s="974"/>
      <c r="AU390" s="974"/>
      <c r="AV390" s="974"/>
      <c r="AW390" s="974"/>
      <c r="AX390" s="974"/>
      <c r="AY390" s="974"/>
      <c r="AZ390" s="974"/>
      <c r="BA390" s="974"/>
      <c r="BB390" s="974"/>
      <c r="BC390" s="974"/>
      <c r="BD390" s="974"/>
      <c r="BE390" s="974"/>
      <c r="BF390" s="974"/>
      <c r="BG390" s="974"/>
      <c r="BH390" s="974"/>
      <c r="BI390" s="974"/>
      <c r="BJ390" s="974"/>
      <c r="BK390" s="974"/>
      <c r="BL390" s="974"/>
      <c r="BM390" s="974"/>
      <c r="BN390" s="974"/>
      <c r="BO390" s="974"/>
      <c r="BP390" s="974"/>
      <c r="BQ390" s="974"/>
      <c r="BR390" s="974"/>
      <c r="BS390" s="974"/>
      <c r="BT390" s="974"/>
      <c r="BU390" s="974"/>
      <c r="BV390" s="974"/>
      <c r="BW390" s="974"/>
      <c r="BX390" s="974"/>
      <c r="BY390" s="974"/>
      <c r="BZ390" s="974"/>
      <c r="CA390" s="974"/>
      <c r="CB390" s="974"/>
      <c r="CC390" s="974"/>
      <c r="CD390" s="974"/>
      <c r="CE390" s="974"/>
      <c r="CF390" s="974"/>
      <c r="CG390" s="974"/>
      <c r="CH390" s="974"/>
      <c r="CI390" s="974"/>
      <c r="CJ390" s="974"/>
      <c r="CK390" s="974"/>
      <c r="CL390" s="974"/>
      <c r="CM390" s="974"/>
      <c r="CN390" s="974"/>
      <c r="CO390" s="974"/>
      <c r="CP390" s="974"/>
      <c r="CQ390" s="974"/>
      <c r="CR390" s="974"/>
      <c r="CS390" s="974"/>
      <c r="CT390" s="974"/>
      <c r="CU390" s="974"/>
      <c r="CV390" s="974"/>
      <c r="CW390" s="974"/>
      <c r="CX390" s="974"/>
      <c r="CY390" s="974"/>
      <c r="CZ390" s="974"/>
      <c r="DA390" s="974"/>
      <c r="DB390" s="974"/>
      <c r="DC390" s="974"/>
      <c r="DD390" s="974"/>
      <c r="DE390" s="974"/>
      <c r="DF390" s="974"/>
      <c r="DG390" s="974"/>
      <c r="DH390" s="974"/>
      <c r="DI390" s="974"/>
      <c r="DJ390" s="974"/>
      <c r="DK390" s="974"/>
      <c r="DL390" s="974"/>
      <c r="DM390" s="974"/>
      <c r="DN390" s="974"/>
      <c r="DO390" s="974"/>
    </row>
    <row r="391" spans="2:119" s="948" customFormat="1" ht="12" customHeight="1">
      <c r="B391" s="1337"/>
      <c r="C391" s="1228" t="s">
        <v>499</v>
      </c>
      <c r="D391" s="967"/>
      <c r="E391" s="967"/>
      <c r="F391" s="968">
        <v>-53.021253000000002</v>
      </c>
      <c r="G391" s="968">
        <v>-80.700012000000001</v>
      </c>
      <c r="H391" s="968">
        <v>-92.089622600000013</v>
      </c>
      <c r="I391" s="968">
        <v>-122.430814</v>
      </c>
      <c r="J391" s="968">
        <v>-156.18102200000001</v>
      </c>
      <c r="K391" s="968">
        <v>-190.48398999999998</v>
      </c>
      <c r="L391" s="968">
        <v>-246.39201700000001</v>
      </c>
      <c r="M391" s="968">
        <v>-349.82980400000002</v>
      </c>
      <c r="N391" s="968">
        <v>-402.54599999999994</v>
      </c>
      <c r="O391" s="968">
        <v>-526.9620000000001</v>
      </c>
      <c r="P391" s="968">
        <v>-949.99399999999991</v>
      </c>
      <c r="Q391" s="968">
        <v>-1261.3890000000001</v>
      </c>
      <c r="R391" s="968">
        <v>-2088.2469999999998</v>
      </c>
      <c r="S391" s="968">
        <v>-3247.1409999999996</v>
      </c>
      <c r="T391" s="968">
        <v>-5750.39</v>
      </c>
      <c r="U391" s="1674">
        <v>-8681.9159311049407</v>
      </c>
      <c r="V391" s="1674">
        <v>-9877.6385942856105</v>
      </c>
      <c r="W391" s="1674">
        <v>-11192.688626327907</v>
      </c>
      <c r="X391" s="1674">
        <v>-12301.087976017952</v>
      </c>
      <c r="Y391" s="1674">
        <v>-14123.479611302608</v>
      </c>
      <c r="Z391" s="1674">
        <v>-12206.893937467921</v>
      </c>
      <c r="AA391" s="970"/>
      <c r="AB391" s="1046"/>
      <c r="AC391" s="1046"/>
      <c r="AD391" s="1046"/>
      <c r="AE391" s="1046"/>
      <c r="AF391" s="1046"/>
      <c r="AG391" s="1046"/>
      <c r="AH391" s="1046"/>
      <c r="AI391" s="1046"/>
      <c r="AJ391" s="968">
        <v>-10.996268000000001</v>
      </c>
      <c r="AK391" s="968">
        <v>-12.182285</v>
      </c>
      <c r="AL391" s="968">
        <v>-13.788557999999998</v>
      </c>
      <c r="AM391" s="968">
        <v>-16.054141999999999</v>
      </c>
      <c r="AN391" s="968">
        <v>-18.217511999999999</v>
      </c>
      <c r="AO391" s="968">
        <v>-20.308772999999999</v>
      </c>
      <c r="AP391" s="968">
        <v>-24.202100999999999</v>
      </c>
      <c r="AQ391" s="968">
        <v>-17.971626000000001</v>
      </c>
      <c r="AR391" s="968">
        <v>-19.519162999999999</v>
      </c>
      <c r="AS391" s="968">
        <v>-21.959189000000002</v>
      </c>
      <c r="AT391" s="968">
        <v>-24.885047</v>
      </c>
      <c r="AU391" s="968">
        <v>-25.726223600000004</v>
      </c>
      <c r="AV391" s="968">
        <v>-25.249179999999999</v>
      </c>
      <c r="AW391" s="968">
        <v>-27.442914000000002</v>
      </c>
      <c r="AX391" s="968">
        <v>-32.386212</v>
      </c>
      <c r="AY391" s="968">
        <v>-37.352507999999993</v>
      </c>
      <c r="AZ391" s="968">
        <v>-32.389119999999998</v>
      </c>
      <c r="BA391" s="968">
        <v>-37.403540999999997</v>
      </c>
      <c r="BB391" s="968">
        <v>-40.975055000000005</v>
      </c>
      <c r="BC391" s="968">
        <v>-45.413306000000006</v>
      </c>
      <c r="BD391" s="968">
        <v>-45.175787999999997</v>
      </c>
      <c r="BE391" s="968">
        <v>-44.504823999999992</v>
      </c>
      <c r="BF391" s="968">
        <v>-49.754821999999997</v>
      </c>
      <c r="BG391" s="968">
        <v>-51.048555999999998</v>
      </c>
      <c r="BH391" s="968">
        <v>-57.462170999999998</v>
      </c>
      <c r="BI391" s="968">
        <v>-58.86996400000001</v>
      </c>
      <c r="BJ391" s="968">
        <v>-64.669415000000001</v>
      </c>
      <c r="BK391" s="968">
        <v>-65.390467000000001</v>
      </c>
      <c r="BL391" s="968">
        <v>-61.560002000000004</v>
      </c>
      <c r="BM391" s="968">
        <v>-120.27781899999999</v>
      </c>
      <c r="BN391" s="968">
        <v>-78.547918999999993</v>
      </c>
      <c r="BO391" s="968">
        <v>-89.444064000000012</v>
      </c>
      <c r="BP391" s="968">
        <v>-96.036999999999978</v>
      </c>
      <c r="BQ391" s="968">
        <v>-88.241</v>
      </c>
      <c r="BR391" s="968">
        <v>-100.00500000000001</v>
      </c>
      <c r="BS391" s="968">
        <v>-118.26300000000001</v>
      </c>
      <c r="BT391" s="968">
        <v>-98.816999999999993</v>
      </c>
      <c r="BU391" s="968">
        <v>-134.05700000000002</v>
      </c>
      <c r="BV391" s="968">
        <v>-137.79600000000002</v>
      </c>
      <c r="BW391" s="968">
        <v>-156.292</v>
      </c>
      <c r="BX391" s="968">
        <v>-160.934</v>
      </c>
      <c r="BY391" s="968">
        <v>-201.46399999999997</v>
      </c>
      <c r="BZ391" s="968">
        <v>-228.39699999999999</v>
      </c>
      <c r="CA391" s="968">
        <v>-359.19900000000001</v>
      </c>
      <c r="CB391" s="968">
        <v>-277.86999999999995</v>
      </c>
      <c r="CC391" s="968">
        <v>-305.66000000000003</v>
      </c>
      <c r="CD391" s="968">
        <v>-304.63200000000001</v>
      </c>
      <c r="CE391" s="968">
        <v>-373.22700000000003</v>
      </c>
      <c r="CF391" s="968">
        <v>-378.86699999999996</v>
      </c>
      <c r="CG391" s="968">
        <v>-469.48299999999995</v>
      </c>
      <c r="CH391" s="968">
        <v>-588.60799999999995</v>
      </c>
      <c r="CI391" s="968">
        <v>-651.28899999999999</v>
      </c>
      <c r="CJ391" s="968">
        <v>-566.01900000000001</v>
      </c>
      <c r="CK391" s="968">
        <v>-641.70000000000005</v>
      </c>
      <c r="CL391" s="968">
        <v>-893.04299999999989</v>
      </c>
      <c r="CM391" s="968">
        <v>-1146.3789999999999</v>
      </c>
      <c r="CN391" s="968">
        <v>-1092.222</v>
      </c>
      <c r="CO391" s="968">
        <v>-1305.328</v>
      </c>
      <c r="CP391" s="968">
        <v>-1461.3619999999999</v>
      </c>
      <c r="CQ391" s="968">
        <v>-1891.4780000000001</v>
      </c>
      <c r="CR391" s="968">
        <v>-1823</v>
      </c>
      <c r="CS391" s="968">
        <v>-2054.6367915509163</v>
      </c>
      <c r="CT391" s="968">
        <v>-2212.7677980094059</v>
      </c>
      <c r="CU391" s="968">
        <v>-2591.5113415446194</v>
      </c>
      <c r="CV391" s="968">
        <v>-2086.607661030685</v>
      </c>
      <c r="CW391" s="968">
        <v>-2280.4492007840545</v>
      </c>
      <c r="CX391" s="968">
        <v>-2526.1325972640516</v>
      </c>
      <c r="CY391" s="968">
        <v>-2984.4491352068198</v>
      </c>
      <c r="CZ391" s="968">
        <v>-2312.8877971737593</v>
      </c>
      <c r="DA391" s="968">
        <v>-2623.5142937424048</v>
      </c>
      <c r="DB391" s="968">
        <v>-2889.1389576166744</v>
      </c>
      <c r="DC391" s="968">
        <v>-3367.1475777950668</v>
      </c>
      <c r="DD391" s="968">
        <v>-2433.7033856272892</v>
      </c>
      <c r="DE391" s="968">
        <v>-2908.5991649133152</v>
      </c>
      <c r="DF391" s="968">
        <v>-3223.0022311228631</v>
      </c>
      <c r="DG391" s="968">
        <v>-3735.7831943544843</v>
      </c>
      <c r="DH391" s="968">
        <v>-2695.8942883103782</v>
      </c>
      <c r="DI391" s="968">
        <v>-3315.9171536635267</v>
      </c>
      <c r="DJ391" s="968">
        <v>-3732.8146538164838</v>
      </c>
      <c r="DK391" s="968">
        <v>-4378.853515512219</v>
      </c>
      <c r="DL391" s="968">
        <v>-2510.0867440727052</v>
      </c>
      <c r="DM391" s="968">
        <v>-2832.6678819280478</v>
      </c>
      <c r="DN391" s="968">
        <v>-3105.9741961451118</v>
      </c>
      <c r="DO391" s="968">
        <v>-3758.1651153220564</v>
      </c>
    </row>
    <row r="392" spans="2:119" s="973" customFormat="1" ht="12" customHeight="1">
      <c r="B392" s="1338"/>
      <c r="C392" s="938" t="s">
        <v>94</v>
      </c>
      <c r="D392" s="939"/>
      <c r="E392" s="939"/>
      <c r="F392" s="940" t="s">
        <v>1045</v>
      </c>
      <c r="G392" s="940">
        <v>0.52203140125715253</v>
      </c>
      <c r="H392" s="940">
        <v>0.14113517851769353</v>
      </c>
      <c r="I392" s="940">
        <v>0.32947459815086688</v>
      </c>
      <c r="J392" s="940">
        <v>0.27566759459754975</v>
      </c>
      <c r="K392" s="940">
        <v>0.21963595551321191</v>
      </c>
      <c r="L392" s="940">
        <v>0.29350512344895785</v>
      </c>
      <c r="M392" s="940">
        <v>0.41980981469866374</v>
      </c>
      <c r="N392" s="992">
        <v>0.15069098000580849</v>
      </c>
      <c r="O392" s="992">
        <v>0.3090727519339409</v>
      </c>
      <c r="P392" s="992">
        <v>0.80277515266755417</v>
      </c>
      <c r="Q392" s="992">
        <v>0.32778628075545768</v>
      </c>
      <c r="R392" s="992">
        <v>0.65551388191905868</v>
      </c>
      <c r="S392" s="992">
        <v>0.55496021303993248</v>
      </c>
      <c r="T392" s="992">
        <v>0.77090862392486215</v>
      </c>
      <c r="U392" s="1683">
        <v>0.50979601924477125</v>
      </c>
      <c r="V392" s="1683">
        <v>0.13772566708423439</v>
      </c>
      <c r="W392" s="1683">
        <v>0.13313405015679325</v>
      </c>
      <c r="X392" s="1683">
        <v>9.9028873820613761E-2</v>
      </c>
      <c r="Y392" s="1683">
        <v>0.14814881731092133</v>
      </c>
      <c r="Z392" s="1683">
        <v>-7.6573745943180338E-3</v>
      </c>
      <c r="AA392" s="403"/>
      <c r="AB392" s="985"/>
      <c r="AC392" s="985"/>
      <c r="AD392" s="985"/>
      <c r="AE392" s="985"/>
      <c r="AF392" s="985"/>
      <c r="AG392" s="985"/>
      <c r="AH392" s="985"/>
      <c r="AI392" s="985"/>
      <c r="AJ392" s="940" t="s">
        <v>1045</v>
      </c>
      <c r="AK392" s="940" t="s">
        <v>1045</v>
      </c>
      <c r="AL392" s="940" t="s">
        <v>1045</v>
      </c>
      <c r="AM392" s="940" t="s">
        <v>1045</v>
      </c>
      <c r="AN392" s="940">
        <v>0.656699527512425</v>
      </c>
      <c r="AO392" s="940">
        <v>0.66707419831337056</v>
      </c>
      <c r="AP392" s="940">
        <v>0.75523075001751461</v>
      </c>
      <c r="AQ392" s="940">
        <v>0.11943858475899871</v>
      </c>
      <c r="AR392" s="940">
        <v>7.1450536165421408E-2</v>
      </c>
      <c r="AS392" s="940">
        <v>8.1266160195891946E-2</v>
      </c>
      <c r="AT392" s="940">
        <v>2.82184592155863E-2</v>
      </c>
      <c r="AU392" s="940">
        <v>0.43149115166318297</v>
      </c>
      <c r="AV392" s="940">
        <v>0.29355854039438056</v>
      </c>
      <c r="AW392" s="940">
        <v>0.24972347567116437</v>
      </c>
      <c r="AX392" s="940">
        <v>0.3014326233741893</v>
      </c>
      <c r="AY392" s="940">
        <v>0.45192347624623719</v>
      </c>
      <c r="AZ392" s="940">
        <v>0.28277908431085685</v>
      </c>
      <c r="BA392" s="940">
        <v>0.36295806633362604</v>
      </c>
      <c r="BB392" s="940">
        <v>0.26520060450416372</v>
      </c>
      <c r="BC392" s="940">
        <v>0.21580339397825754</v>
      </c>
      <c r="BD392" s="940">
        <v>0.39478281595795139</v>
      </c>
      <c r="BE392" s="940">
        <v>0.18985590161102639</v>
      </c>
      <c r="BF392" s="940">
        <v>0.21427102416335964</v>
      </c>
      <c r="BG392" s="940">
        <v>0.12408808114520431</v>
      </c>
      <c r="BH392" s="940">
        <v>0.27196831630252927</v>
      </c>
      <c r="BI392" s="940">
        <v>0.32277714433833116</v>
      </c>
      <c r="BJ392" s="940">
        <v>0.29976175977476127</v>
      </c>
      <c r="BK392" s="940">
        <v>0.28094645811333052</v>
      </c>
      <c r="BL392" s="940">
        <v>7.1313542956809028E-2</v>
      </c>
      <c r="BM392" s="940">
        <v>1.0431101163914414</v>
      </c>
      <c r="BN392" s="940">
        <v>0.21460692044299456</v>
      </c>
      <c r="BO392" s="940">
        <v>0.36784562190081949</v>
      </c>
      <c r="BP392" s="940">
        <v>0.56005517998521137</v>
      </c>
      <c r="BQ392" s="940">
        <v>-0.26635683342412453</v>
      </c>
      <c r="BR392" s="940">
        <v>0.27317185831492252</v>
      </c>
      <c r="BS392" s="940">
        <v>0.32220065492551853</v>
      </c>
      <c r="BT392" s="940">
        <v>2.8947176609015468E-2</v>
      </c>
      <c r="BU392" s="940">
        <v>0.51921442413390628</v>
      </c>
      <c r="BV392" s="940">
        <v>0.37789110544472782</v>
      </c>
      <c r="BW392" s="994">
        <v>0.32156295713790439</v>
      </c>
      <c r="BX392" s="992">
        <v>0.6286064138761549</v>
      </c>
      <c r="BY392" s="992">
        <v>0.50282342585616524</v>
      </c>
      <c r="BZ392" s="992">
        <v>0.65750094342361143</v>
      </c>
      <c r="CA392" s="992">
        <v>1.2982558288332098</v>
      </c>
      <c r="CB392" s="992">
        <v>0.7266084233288177</v>
      </c>
      <c r="CC392" s="992">
        <v>0.51719413890322863</v>
      </c>
      <c r="CD392" s="992">
        <v>0.33378284303208883</v>
      </c>
      <c r="CE392" s="992">
        <v>3.9053560839534596E-2</v>
      </c>
      <c r="CF392" s="992">
        <v>0.36346852844855526</v>
      </c>
      <c r="CG392" s="992">
        <v>0.535964797487404</v>
      </c>
      <c r="CH392" s="992">
        <v>0.932193597520943</v>
      </c>
      <c r="CI392" s="992">
        <v>0.74502112655300912</v>
      </c>
      <c r="CJ392" s="992">
        <v>0.4939780978549202</v>
      </c>
      <c r="CK392" s="992">
        <v>0.36682265385541135</v>
      </c>
      <c r="CL392" s="992">
        <v>0.517211794606937</v>
      </c>
      <c r="CM392" s="992">
        <v>0.76016944858580437</v>
      </c>
      <c r="CN392" s="992">
        <v>0.92965607161597053</v>
      </c>
      <c r="CO392" s="992">
        <v>1.0341717313386316</v>
      </c>
      <c r="CP392" s="992">
        <v>0.6363848101379217</v>
      </c>
      <c r="CQ392" s="992">
        <v>0.64995869603333656</v>
      </c>
      <c r="CR392" s="992">
        <v>0.66907460204976643</v>
      </c>
      <c r="CS392" s="992">
        <v>0.57403870257200973</v>
      </c>
      <c r="CT392" s="992">
        <v>0.51418183722404587</v>
      </c>
      <c r="CU392" s="992">
        <v>0.37009859038520099</v>
      </c>
      <c r="CV392" s="992">
        <v>2.6864622230537933</v>
      </c>
      <c r="CW392" s="992">
        <v>2.5537621953935705</v>
      </c>
      <c r="CX392" s="992">
        <v>1.8286796909712657</v>
      </c>
      <c r="CY392" s="992">
        <v>1.6033703820523755</v>
      </c>
      <c r="CZ392" s="992">
        <v>1.1175986174731505</v>
      </c>
      <c r="DA392" s="992">
        <v>1.0098506227878392</v>
      </c>
      <c r="DB392" s="992">
        <v>0.97701798569873488</v>
      </c>
      <c r="DC392" s="992">
        <v>0.78016745518323072</v>
      </c>
      <c r="DD392" s="992">
        <v>0.33499911444173835</v>
      </c>
      <c r="DE392" s="992">
        <v>0.41562692582653327</v>
      </c>
      <c r="DF392" s="992">
        <v>0.45654787367307992</v>
      </c>
      <c r="DG392" s="992">
        <v>0.44154614894636901</v>
      </c>
      <c r="DH392" s="992">
        <v>0.29199865344054876</v>
      </c>
      <c r="DI392" s="992">
        <v>0.4540631523488714</v>
      </c>
      <c r="DJ392" s="992">
        <v>0.47767961897935951</v>
      </c>
      <c r="DK392" s="992">
        <v>0.46722336924960461</v>
      </c>
      <c r="DL392" s="992">
        <v>8.5260922358582958E-2</v>
      </c>
      <c r="DM392" s="992">
        <v>7.9722679111951189E-2</v>
      </c>
      <c r="DN392" s="992">
        <v>7.5051855140713108E-2</v>
      </c>
      <c r="DO392" s="992">
        <v>0.11612723484577492</v>
      </c>
    </row>
    <row r="393" spans="2:119" s="1232" customFormat="1" hidden="1">
      <c r="B393" s="1332"/>
      <c r="C393" s="1229" t="s">
        <v>870</v>
      </c>
      <c r="D393" s="1230"/>
      <c r="E393" s="1231"/>
      <c r="F393" s="1053"/>
      <c r="G393" s="1053"/>
      <c r="H393" s="1053"/>
      <c r="I393" s="1053">
        <v>0.56493740919959312</v>
      </c>
      <c r="J393" s="1053">
        <v>0.52246403169955669</v>
      </c>
      <c r="K393" s="1053">
        <v>0.5098587480487965</v>
      </c>
      <c r="L393" s="1053">
        <v>0.52136003948702359</v>
      </c>
      <c r="M393" s="1053">
        <v>0.62858432045980073</v>
      </c>
      <c r="N393" s="976">
        <v>0.61764150813122265</v>
      </c>
      <c r="O393" s="976">
        <v>0.62406974926456327</v>
      </c>
      <c r="P393" s="976">
        <v>0.78074490108721462</v>
      </c>
      <c r="Q393" s="976">
        <v>0.87617571734299871</v>
      </c>
      <c r="R393" s="976">
        <v>0.90939087598647206</v>
      </c>
      <c r="S393" s="976">
        <v>0.81721688570833639</v>
      </c>
      <c r="T393" s="976">
        <v>0.81341877376171057</v>
      </c>
      <c r="U393" s="1688">
        <v>0.80660695552524542</v>
      </c>
      <c r="V393" s="1688">
        <v>0.74877269727120788</v>
      </c>
      <c r="W393" s="1688">
        <v>0.69091864155748051</v>
      </c>
      <c r="X393" s="1688">
        <v>0.64711417384018688</v>
      </c>
      <c r="Y393" s="1688">
        <v>0.63497879511115274</v>
      </c>
      <c r="Z393" s="1688">
        <v>0.64099758066255086</v>
      </c>
      <c r="AA393" s="1092"/>
      <c r="AB393" s="1046"/>
      <c r="AC393" s="1046"/>
      <c r="AD393" s="1046"/>
      <c r="AE393" s="1046"/>
      <c r="AF393" s="1046"/>
      <c r="AG393" s="1046"/>
      <c r="AH393" s="1046"/>
      <c r="AI393" s="1046"/>
      <c r="AJ393" s="1053">
        <v>0.66808693448587875</v>
      </c>
      <c r="AK393" s="1053">
        <v>0.64207558542304322</v>
      </c>
      <c r="AL393" s="1053">
        <v>0.60475786760864958</v>
      </c>
      <c r="AM393" s="1053">
        <v>0.59695058888762542</v>
      </c>
      <c r="AN393" s="1053">
        <v>0.63165918477098182</v>
      </c>
      <c r="AO393" s="1053">
        <v>0.58914663669486111</v>
      </c>
      <c r="AP393" s="1053">
        <v>0.60113548111986181</v>
      </c>
      <c r="AQ393" s="1053">
        <v>0.53727253297850841</v>
      </c>
      <c r="AR393" s="1053">
        <v>0.60388776846197634</v>
      </c>
      <c r="AS393" s="1053">
        <v>0.53687587189013386</v>
      </c>
      <c r="AT393" s="1053">
        <v>0.49180638473957611</v>
      </c>
      <c r="AU393" s="1053">
        <v>0.52481027689949888</v>
      </c>
      <c r="AV393" s="1053">
        <v>0.54963873521603379</v>
      </c>
      <c r="AW393" s="1053">
        <v>0.5226193298991012</v>
      </c>
      <c r="AX393" s="1053">
        <v>0.57882778150700775</v>
      </c>
      <c r="AY393" s="1053">
        <v>0.59940255372633167</v>
      </c>
      <c r="AZ393" s="1053">
        <v>0.52699796556011336</v>
      </c>
      <c r="BA393" s="1053">
        <v>0.53912558361305629</v>
      </c>
      <c r="BB393" s="1053">
        <v>0.50197215068371515</v>
      </c>
      <c r="BC393" s="1053">
        <v>0.52521786888025934</v>
      </c>
      <c r="BD393" s="1053">
        <v>0.53950254087829308</v>
      </c>
      <c r="BE393" s="1053">
        <v>0.50093190812004651</v>
      </c>
      <c r="BF393" s="1053">
        <v>0.51152942406320334</v>
      </c>
      <c r="BG393" s="1053">
        <v>0.49201224677699973</v>
      </c>
      <c r="BH393" s="1053">
        <v>0.55937457432166449</v>
      </c>
      <c r="BI393" s="1053">
        <v>0.52476537526942491</v>
      </c>
      <c r="BJ393" s="1053">
        <v>0.52553076669976473</v>
      </c>
      <c r="BK393" s="1053">
        <v>0.48570440425274364</v>
      </c>
      <c r="BL393" s="1053">
        <v>0.53353063566004433</v>
      </c>
      <c r="BM393" s="1053">
        <v>0.91223818306466142</v>
      </c>
      <c r="BN393" s="1053">
        <v>0.53096275222962097</v>
      </c>
      <c r="BO393" s="1053">
        <v>0.55428059184959</v>
      </c>
      <c r="BP393" s="1053">
        <v>0.64863568823449935</v>
      </c>
      <c r="BQ393" s="1053">
        <v>0.57182757235247617</v>
      </c>
      <c r="BR393" s="1053">
        <v>0.59300525969366891</v>
      </c>
      <c r="BS393" s="1053">
        <v>0.65435562047672802</v>
      </c>
      <c r="BT393" s="1053">
        <v>0.62689208906933958</v>
      </c>
      <c r="BU393" s="1053">
        <v>0.67148023481797603</v>
      </c>
      <c r="BV393" s="1053">
        <v>0.59691483969902148</v>
      </c>
      <c r="BW393" s="1053">
        <v>0.60986050141449621</v>
      </c>
      <c r="BX393" s="1053">
        <v>0.59649369903632321</v>
      </c>
      <c r="BY393" s="1053">
        <v>0.70963015146178232</v>
      </c>
      <c r="BZ393" s="1053">
        <v>0.7488426229508196</v>
      </c>
      <c r="CA393" s="1053">
        <v>1.003127801406952</v>
      </c>
      <c r="CB393" s="1053">
        <v>0.86570335476795757</v>
      </c>
      <c r="CC393" s="1053">
        <v>0.91139225409017321</v>
      </c>
      <c r="CD393" s="1053">
        <v>0.85743960414432518</v>
      </c>
      <c r="CE393" s="1053">
        <v>0.87198699123169776</v>
      </c>
      <c r="CF393" s="1053">
        <v>0.79968550140363459</v>
      </c>
      <c r="CG393" s="1053">
        <v>0.86105435751464487</v>
      </c>
      <c r="CH393" s="1053">
        <v>0.97608248995491087</v>
      </c>
      <c r="CI393" s="1053">
        <v>0.96591578163676017</v>
      </c>
      <c r="CJ393" s="1053">
        <v>0.86800615251552315</v>
      </c>
      <c r="CK393" s="1053">
        <v>0.73060182143804575</v>
      </c>
      <c r="CL393" s="1053">
        <v>0.80043130432324727</v>
      </c>
      <c r="CM393" s="1053">
        <v>0.86369002406058892</v>
      </c>
      <c r="CN393" s="1053">
        <v>0.79236035492269896</v>
      </c>
      <c r="CO393" s="1053">
        <v>0.76659991190720889</v>
      </c>
      <c r="CP393" s="1053">
        <v>0.78675626611077965</v>
      </c>
      <c r="CQ393" s="1053">
        <v>0.8876986022866894</v>
      </c>
      <c r="CR393" s="1053">
        <v>0.81094306049822062</v>
      </c>
      <c r="CS393" s="1053">
        <v>0.78905496211209125</v>
      </c>
      <c r="CT393" s="1053">
        <v>0.78125232898316876</v>
      </c>
      <c r="CU393" s="1053">
        <v>0.8416055173699013</v>
      </c>
      <c r="CV393" s="1053">
        <v>0.7574858021868115</v>
      </c>
      <c r="CW393" s="1053">
        <v>0.73259700896445257</v>
      </c>
      <c r="CX393" s="1053">
        <v>0.7232003833923315</v>
      </c>
      <c r="CY393" s="1053">
        <v>0.77896464210736349</v>
      </c>
      <c r="CZ393" s="1053">
        <v>0.70059966577993493</v>
      </c>
      <c r="DA393" s="1053">
        <v>0.67573482900255444</v>
      </c>
      <c r="DB393" s="1053">
        <v>0.66521025259973854</v>
      </c>
      <c r="DC393" s="1053">
        <v>0.72058998554375919</v>
      </c>
      <c r="DD393" s="1053">
        <v>0.6477783406106703</v>
      </c>
      <c r="DE393" s="1053">
        <v>0.6285915148166864</v>
      </c>
      <c r="DF393" s="1053">
        <v>0.61882353601329509</v>
      </c>
      <c r="DG393" s="1053">
        <v>0.68967836033944641</v>
      </c>
      <c r="DH393" s="1053">
        <v>0.62461051715929672</v>
      </c>
      <c r="DI393" s="1053">
        <v>0.61274604758995088</v>
      </c>
      <c r="DJ393" s="1053">
        <v>0.6129277797427185</v>
      </c>
      <c r="DK393" s="1053">
        <v>0.68157434065660272</v>
      </c>
      <c r="DL393" s="1053">
        <v>0.62159206306109893</v>
      </c>
      <c r="DM393" s="1053">
        <v>0.61888902440550042</v>
      </c>
      <c r="DN393" s="1053">
        <v>0.61969647741550005</v>
      </c>
      <c r="DO393" s="1053">
        <v>0.69385946435067325</v>
      </c>
    </row>
    <row r="394" spans="2:119" s="1032" customFormat="1" ht="12" customHeight="1">
      <c r="B394" s="1341"/>
      <c r="C394" s="1029"/>
      <c r="D394" s="1030"/>
      <c r="E394" s="1030"/>
      <c r="F394" s="1031"/>
      <c r="G394" s="1031"/>
      <c r="H394" s="1031"/>
      <c r="I394" s="1031"/>
      <c r="J394" s="1031"/>
      <c r="K394" s="1031"/>
      <c r="L394" s="1031"/>
      <c r="M394" s="1031"/>
      <c r="N394" s="1031"/>
      <c r="O394" s="1031"/>
      <c r="P394" s="1218"/>
      <c r="Q394" s="1031"/>
      <c r="R394" s="1031"/>
      <c r="S394" s="1031"/>
      <c r="T394" s="1031"/>
      <c r="U394" s="1694"/>
      <c r="V394" s="1694"/>
      <c r="W394" s="1694"/>
      <c r="X394" s="1694"/>
      <c r="Y394" s="1694"/>
      <c r="Z394" s="1694"/>
      <c r="AA394" s="403"/>
      <c r="AB394" s="1048"/>
      <c r="AC394" s="1048"/>
      <c r="AD394" s="1048"/>
      <c r="AE394" s="1048"/>
      <c r="AF394" s="1048"/>
      <c r="AG394" s="1048"/>
      <c r="AH394" s="1048"/>
      <c r="AI394" s="1048"/>
      <c r="AJ394" s="1031"/>
      <c r="AK394" s="1031"/>
      <c r="AL394" s="1031"/>
      <c r="AM394" s="1031"/>
      <c r="AN394" s="1031"/>
      <c r="AO394" s="1031"/>
      <c r="AP394" s="1031"/>
      <c r="AQ394" s="1031"/>
      <c r="AR394" s="1031"/>
      <c r="AS394" s="1031"/>
      <c r="AT394" s="1031"/>
      <c r="AU394" s="1031"/>
      <c r="AV394" s="1031"/>
      <c r="AW394" s="1031"/>
      <c r="AX394" s="1031"/>
      <c r="AY394" s="1031"/>
      <c r="AZ394" s="1031"/>
      <c r="BA394" s="1031"/>
      <c r="BB394" s="1031"/>
      <c r="BC394" s="1031"/>
      <c r="BD394" s="1031"/>
      <c r="BE394" s="1031"/>
      <c r="BF394" s="1031"/>
      <c r="BG394" s="1031"/>
      <c r="BH394" s="1031"/>
      <c r="BI394" s="1031"/>
      <c r="BJ394" s="1031"/>
      <c r="BK394" s="1031"/>
      <c r="BL394" s="1031"/>
      <c r="BM394" s="1031"/>
      <c r="BN394" s="1031"/>
      <c r="BO394" s="1031"/>
      <c r="BP394" s="1031"/>
      <c r="BQ394" s="1031"/>
      <c r="BR394" s="1031"/>
      <c r="BS394" s="1031"/>
      <c r="BT394" s="1031"/>
      <c r="BU394" s="1031"/>
      <c r="BV394" s="1031"/>
      <c r="BW394" s="1031"/>
      <c r="BX394" s="1218"/>
      <c r="BY394" s="1218"/>
      <c r="BZ394" s="1218"/>
      <c r="CA394" s="1218"/>
      <c r="CB394" s="1031"/>
      <c r="CC394" s="1031"/>
      <c r="CD394" s="1031"/>
      <c r="CE394" s="1031"/>
      <c r="CF394" s="1031"/>
      <c r="CG394" s="1031"/>
      <c r="CH394" s="1031"/>
      <c r="CI394" s="1031"/>
      <c r="CJ394" s="1031"/>
      <c r="CK394" s="1031"/>
      <c r="CL394" s="1031"/>
      <c r="CM394" s="1031"/>
      <c r="CN394" s="1031"/>
      <c r="CO394" s="1031"/>
      <c r="CP394" s="1031"/>
      <c r="CQ394" s="1031"/>
      <c r="CR394" s="1031"/>
      <c r="CS394" s="1031"/>
      <c r="CT394" s="1031"/>
      <c r="CU394" s="1031"/>
      <c r="CV394" s="1031"/>
      <c r="CW394" s="1031"/>
      <c r="CX394" s="1031"/>
      <c r="CY394" s="1031"/>
      <c r="CZ394" s="1031"/>
      <c r="DA394" s="1031"/>
      <c r="DB394" s="1031"/>
      <c r="DC394" s="1031"/>
      <c r="DD394" s="1031"/>
      <c r="DE394" s="1031"/>
      <c r="DF394" s="1031"/>
      <c r="DG394" s="1031"/>
      <c r="DH394" s="1031"/>
      <c r="DI394" s="1031"/>
      <c r="DJ394" s="1031"/>
      <c r="DK394" s="1031"/>
      <c r="DL394" s="1031"/>
      <c r="DM394" s="1031"/>
      <c r="DN394" s="1031"/>
      <c r="DO394" s="1031"/>
    </row>
    <row r="395" spans="2:119" s="948" customFormat="1" ht="12" customHeight="1">
      <c r="B395" s="1337"/>
      <c r="C395" s="1228" t="s">
        <v>287</v>
      </c>
      <c r="D395" s="1217"/>
      <c r="E395" s="1218"/>
      <c r="F395" s="1218"/>
      <c r="G395" s="1218"/>
      <c r="H395" s="1218"/>
      <c r="I395" s="1218"/>
      <c r="J395" s="1218"/>
      <c r="K395" s="1218"/>
      <c r="L395" s="1218"/>
      <c r="M395" s="1218"/>
      <c r="N395" s="1218"/>
      <c r="O395" s="1218">
        <v>317.43399999999997</v>
      </c>
      <c r="P395" s="1218">
        <v>266.78500000000003</v>
      </c>
      <c r="Q395" s="1218">
        <v>178.26400000000001</v>
      </c>
      <c r="R395" s="1218">
        <v>208.06700000000023</v>
      </c>
      <c r="S395" s="1218">
        <v>726.2729820000003</v>
      </c>
      <c r="T395" s="1218">
        <v>1319.019</v>
      </c>
      <c r="U395" s="1676">
        <v>2081.5865054088367</v>
      </c>
      <c r="V395" s="1676">
        <v>3314.1332615569072</v>
      </c>
      <c r="W395" s="1676">
        <v>5007.0315043913306</v>
      </c>
      <c r="X395" s="1676">
        <v>6708.0582817734348</v>
      </c>
      <c r="Y395" s="1676">
        <v>8118.9633175676354</v>
      </c>
      <c r="Z395" s="1676">
        <v>6836.6942221793852</v>
      </c>
      <c r="AA395" s="970"/>
      <c r="AB395" s="1040"/>
      <c r="AC395" s="1040"/>
      <c r="AD395" s="1040"/>
      <c r="AE395" s="1040"/>
      <c r="AF395" s="1040"/>
      <c r="AG395" s="1040"/>
      <c r="AH395" s="1040"/>
      <c r="AI395" s="1040"/>
      <c r="AJ395" s="1034">
        <v>5.4630690000000008</v>
      </c>
      <c r="AK395" s="1034">
        <v>6.7910029999999999</v>
      </c>
      <c r="AL395" s="1034">
        <v>9.011572000000001</v>
      </c>
      <c r="AM395" s="1034">
        <v>10.839444</v>
      </c>
      <c r="AN395" s="1034">
        <v>10.623218000000001</v>
      </c>
      <c r="AO395" s="1034">
        <v>14.162735000000001</v>
      </c>
      <c r="AP395" s="1034">
        <v>16.058542000000003</v>
      </c>
      <c r="AQ395" s="1034">
        <v>15.478113</v>
      </c>
      <c r="AR395" s="1034">
        <v>12.803338000000004</v>
      </c>
      <c r="AS395" s="1034">
        <v>18.942609999999995</v>
      </c>
      <c r="AT395" s="1034">
        <v>25.714229000000003</v>
      </c>
      <c r="AU395" s="1034">
        <v>23.293821799999996</v>
      </c>
      <c r="AV395" s="1034">
        <v>20.688593999999998</v>
      </c>
      <c r="AW395" s="1034">
        <v>25.067416999999999</v>
      </c>
      <c r="AX395" s="1034">
        <v>23.565165999999998</v>
      </c>
      <c r="AY395" s="1034">
        <v>24.963723000000009</v>
      </c>
      <c r="AZ395" s="1034">
        <v>29.070548000000002</v>
      </c>
      <c r="BA395" s="1034">
        <v>31.974618999999997</v>
      </c>
      <c r="BB395" s="1034">
        <v>40.653089000000001</v>
      </c>
      <c r="BC395" s="1034">
        <v>41.052346999999997</v>
      </c>
      <c r="BD395" s="1034">
        <v>38.560218000000006</v>
      </c>
      <c r="BE395" s="1034">
        <v>44.339235000000009</v>
      </c>
      <c r="BF395" s="1034">
        <v>47.511962000000004</v>
      </c>
      <c r="BG395" s="1034">
        <v>52.706088999999999</v>
      </c>
      <c r="BH395" s="1034">
        <v>45.263576</v>
      </c>
      <c r="BI395" s="1034">
        <v>53.313435999999996</v>
      </c>
      <c r="BJ395" s="1034">
        <v>58.386015999999998</v>
      </c>
      <c r="BK395" s="1034">
        <v>69.239703999999989</v>
      </c>
      <c r="BL395" s="1034">
        <v>53.822316999999991</v>
      </c>
      <c r="BM395" s="1034">
        <v>11.571320000000014</v>
      </c>
      <c r="BN395" s="1034">
        <v>69.386976000000018</v>
      </c>
      <c r="BO395" s="1034">
        <v>71.925584000000001</v>
      </c>
      <c r="BP395" s="1034">
        <v>52.023000000000025</v>
      </c>
      <c r="BQ395" s="1034">
        <v>66.072999999999993</v>
      </c>
      <c r="BR395" s="1034">
        <v>68.635999999999981</v>
      </c>
      <c r="BS395" s="1034">
        <v>62.468999999999994</v>
      </c>
      <c r="BT395" s="1034">
        <v>58.813000000000002</v>
      </c>
      <c r="BU395" s="1034">
        <v>65.586999999999989</v>
      </c>
      <c r="BV395" s="1034">
        <v>93.050999999999988</v>
      </c>
      <c r="BW395" s="1034">
        <v>99.982999999999976</v>
      </c>
      <c r="BX395" s="1034">
        <v>108.86600000000001</v>
      </c>
      <c r="BY395" s="1034">
        <v>82.436000000000007</v>
      </c>
      <c r="BZ395" s="1034">
        <v>76.603000000000009</v>
      </c>
      <c r="CA395" s="1034">
        <v>-1.1200000000000045</v>
      </c>
      <c r="CB395" s="1034">
        <v>43.106000000000051</v>
      </c>
      <c r="CC395" s="1034">
        <v>29.716999999999985</v>
      </c>
      <c r="CD395" s="1034">
        <v>50.649000000000001</v>
      </c>
      <c r="CE395" s="1034">
        <v>54.791999999999973</v>
      </c>
      <c r="CF395" s="1034">
        <v>94.90300000000002</v>
      </c>
      <c r="CG395" s="1034">
        <v>75.759000000000015</v>
      </c>
      <c r="CH395" s="1034">
        <v>14.423000000000116</v>
      </c>
      <c r="CI395" s="1034">
        <v>22.982000000000085</v>
      </c>
      <c r="CJ395" s="1034">
        <v>86.072000000000003</v>
      </c>
      <c r="CK395" s="1034">
        <v>236.61699999999996</v>
      </c>
      <c r="CL395" s="1034">
        <v>222.65924100000007</v>
      </c>
      <c r="CM395" s="1034">
        <v>180.92474100000027</v>
      </c>
      <c r="CN395" s="1034">
        <v>286.21899999999982</v>
      </c>
      <c r="CO395" s="1034">
        <v>397.42200000000003</v>
      </c>
      <c r="CP395" s="1034">
        <v>396.09000000000015</v>
      </c>
      <c r="CQ395" s="1034">
        <v>239.28800000000001</v>
      </c>
      <c r="CR395" s="1034">
        <v>425</v>
      </c>
      <c r="CS395" s="1034">
        <v>549.28421548666392</v>
      </c>
      <c r="CT395" s="1034">
        <v>619.56653997511194</v>
      </c>
      <c r="CU395" s="1034">
        <v>487.73574994706087</v>
      </c>
      <c r="CV395" s="1034">
        <v>668.04154164319561</v>
      </c>
      <c r="CW395" s="1034">
        <v>832.37978005977448</v>
      </c>
      <c r="CX395" s="1034">
        <v>966.85863348539488</v>
      </c>
      <c r="CY395" s="1034">
        <v>846.85330636854223</v>
      </c>
      <c r="CZ395" s="1034">
        <v>988.40952017360496</v>
      </c>
      <c r="DA395" s="1034">
        <v>1258.9469634565894</v>
      </c>
      <c r="DB395" s="1034">
        <v>1454.0577179088436</v>
      </c>
      <c r="DC395" s="1034">
        <v>1305.6173028522931</v>
      </c>
      <c r="DD395" s="1034">
        <v>1323.2968612982263</v>
      </c>
      <c r="DE395" s="1034">
        <v>1718.5698253673413</v>
      </c>
      <c r="DF395" s="1034">
        <v>1985.2712807198068</v>
      </c>
      <c r="DG395" s="1034">
        <v>1680.9203143880604</v>
      </c>
      <c r="DH395" s="1034">
        <v>1620.2262608138917</v>
      </c>
      <c r="DI395" s="1034">
        <v>2095.6512549874506</v>
      </c>
      <c r="DJ395" s="1034">
        <v>2357.3231685928113</v>
      </c>
      <c r="DK395" s="1034">
        <v>2045.7626331734818</v>
      </c>
      <c r="DL395" s="1034">
        <v>1528.0709050316045</v>
      </c>
      <c r="DM395" s="1034">
        <v>1744.352828124267</v>
      </c>
      <c r="DN395" s="1034">
        <v>1906.1152853037047</v>
      </c>
      <c r="DO395" s="1034">
        <v>1658.1552037198089</v>
      </c>
    </row>
    <row r="396" spans="2:119" s="1058" customFormat="1" outlineLevel="1">
      <c r="B396" s="1335"/>
      <c r="C396" s="1233" t="s">
        <v>375</v>
      </c>
      <c r="D396" s="1234"/>
      <c r="E396" s="1218"/>
      <c r="F396" s="1218"/>
      <c r="G396" s="1218"/>
      <c r="H396" s="1218"/>
      <c r="I396" s="1218"/>
      <c r="J396" s="1218"/>
      <c r="K396" s="1218"/>
      <c r="L396" s="1218"/>
      <c r="M396" s="1218"/>
      <c r="N396" s="1218"/>
      <c r="O396" s="1235">
        <v>0.34679649942980267</v>
      </c>
      <c r="P396" s="1235">
        <v>0.53667934853908572</v>
      </c>
      <c r="Q396" s="1235">
        <v>0.68451846699277463</v>
      </c>
      <c r="R396" s="1235">
        <v>0.52194245122965133</v>
      </c>
      <c r="S396" s="1235">
        <v>0.37398915522373077</v>
      </c>
      <c r="T396" s="1235">
        <v>0.40425649668427821</v>
      </c>
      <c r="U396" s="1695">
        <v>0.39120783694781103</v>
      </c>
      <c r="V396" s="1695">
        <v>0.26258603326049484</v>
      </c>
      <c r="W396" s="1695">
        <v>0.1939220553176397</v>
      </c>
      <c r="X396" s="1695">
        <v>0.15714390897075636</v>
      </c>
      <c r="Y396" s="1695">
        <v>0.14156707109806546</v>
      </c>
      <c r="Z396" s="1695">
        <v>0.12272616397672663</v>
      </c>
      <c r="AA396" s="403"/>
      <c r="AB396" s="1236"/>
      <c r="AC396" s="1236"/>
      <c r="AD396" s="1236"/>
      <c r="AE396" s="1236"/>
      <c r="AF396" s="1236"/>
      <c r="AG396" s="1236"/>
      <c r="AH396" s="1236"/>
      <c r="AI396" s="1236"/>
      <c r="AJ396" s="1235">
        <v>0.17973743329985392</v>
      </c>
      <c r="AK396" s="1235">
        <v>0.18572484800846065</v>
      </c>
      <c r="AL396" s="1235">
        <v>0.18079442743175106</v>
      </c>
      <c r="AM396" s="1235">
        <v>0.16729345158294096</v>
      </c>
      <c r="AN396" s="1235">
        <v>0.15763086100652363</v>
      </c>
      <c r="AO396" s="1235">
        <v>0.15756857697330351</v>
      </c>
      <c r="AP396" s="1235">
        <v>0.18867042848597332</v>
      </c>
      <c r="AQ396" s="1235">
        <v>0.17736722816276121</v>
      </c>
      <c r="AR396" s="1235">
        <v>0.21784334678971992</v>
      </c>
      <c r="AS396" s="1235">
        <v>0.17352161080231293</v>
      </c>
      <c r="AT396" s="1235">
        <v>0.16734299130648636</v>
      </c>
      <c r="AU396" s="1235">
        <v>0.16726800065071334</v>
      </c>
      <c r="AV396" s="1235">
        <v>0.21308659254466497</v>
      </c>
      <c r="AW396" s="1235">
        <v>0.19011966809344577</v>
      </c>
      <c r="AX396" s="1235">
        <v>0.23124089174674184</v>
      </c>
      <c r="AY396" s="1235">
        <v>0.22511690263507564</v>
      </c>
      <c r="AZ396" s="1235">
        <v>0.21165180649501342</v>
      </c>
      <c r="BA396" s="1235">
        <v>0.22636910857327186</v>
      </c>
      <c r="BB396" s="1235">
        <v>0.23524665001471354</v>
      </c>
      <c r="BC396" s="1235">
        <v>0.25081798611903972</v>
      </c>
      <c r="BD396" s="1235">
        <v>0.25916694765574189</v>
      </c>
      <c r="BE396" s="1235">
        <v>0.24848730475390468</v>
      </c>
      <c r="BF396" s="1235">
        <v>0.27007421836210427</v>
      </c>
      <c r="BG396" s="1235">
        <v>0.24340692400834371</v>
      </c>
      <c r="BH396" s="1235">
        <v>0.26831810637321279</v>
      </c>
      <c r="BI396" s="1235">
        <v>0.24003495103935901</v>
      </c>
      <c r="BJ396" s="1235">
        <v>0.25269251116568742</v>
      </c>
      <c r="BK396" s="1235">
        <v>0.23013883768191737</v>
      </c>
      <c r="BL396" s="1235">
        <v>0.20522836279976578</v>
      </c>
      <c r="BM396" s="1235">
        <v>1.3531674865097481</v>
      </c>
      <c r="BN396" s="1235">
        <v>0.29638173019674463</v>
      </c>
      <c r="BO396" s="1235">
        <v>0.30808859334392052</v>
      </c>
      <c r="BP396" s="1235">
        <v>0.43528823789477711</v>
      </c>
      <c r="BQ396" s="1235">
        <v>0.42033811087736295</v>
      </c>
      <c r="BR396" s="1235">
        <v>0.41516113992656933</v>
      </c>
      <c r="BS396" s="1235">
        <v>0.50164081384366654</v>
      </c>
      <c r="BT396" s="1235">
        <v>0.34759321918623437</v>
      </c>
      <c r="BU396" s="1235">
        <v>0.44603351273880509</v>
      </c>
      <c r="BV396" s="1235">
        <v>0.33287122115828954</v>
      </c>
      <c r="BW396" s="1235">
        <v>0.29419001230209124</v>
      </c>
      <c r="BX396" s="1235">
        <v>0.24189370418679845</v>
      </c>
      <c r="BY396" s="1235">
        <v>0.46463923528555479</v>
      </c>
      <c r="BZ396" s="1235">
        <v>0.45807605446261906</v>
      </c>
      <c r="CA396" s="1235">
        <v>-38.795535714285549</v>
      </c>
      <c r="CB396" s="1235">
        <v>1.0356794877743223</v>
      </c>
      <c r="CC396" s="1235">
        <v>1.078810108691995</v>
      </c>
      <c r="CD396" s="1235">
        <v>0.46012754447274379</v>
      </c>
      <c r="CE396" s="1235">
        <v>0.40182873412176973</v>
      </c>
      <c r="CF396" s="1235">
        <v>0.27695647134442519</v>
      </c>
      <c r="CG396" s="1235">
        <v>0.39604535434733806</v>
      </c>
      <c r="CH396" s="1235">
        <v>1.9178395618109811</v>
      </c>
      <c r="CI396" s="1235">
        <v>1.0725785397267384</v>
      </c>
      <c r="CJ396" s="1235">
        <v>0.37003903708523089</v>
      </c>
      <c r="CK396" s="1235">
        <v>0.28653900607310545</v>
      </c>
      <c r="CL396" s="1235">
        <v>0.41037092639689715</v>
      </c>
      <c r="CM396" s="1235">
        <v>0.44546334323617948</v>
      </c>
      <c r="CN396" s="1235">
        <v>0.37826629259413269</v>
      </c>
      <c r="CO396" s="1235">
        <v>0.33689378041477319</v>
      </c>
      <c r="CP396" s="1235">
        <v>0.35355600999772763</v>
      </c>
      <c r="CQ396" s="1235">
        <v>0.6311474039650965</v>
      </c>
      <c r="CR396" s="1235">
        <v>0.46588235294117647</v>
      </c>
      <c r="CS396" s="1235">
        <v>0.40192736698098769</v>
      </c>
      <c r="CT396" s="1235">
        <v>0.33431246057150427</v>
      </c>
      <c r="CU396" s="1235">
        <v>0.38633990085732145</v>
      </c>
      <c r="CV396" s="1235">
        <v>0.30544394537855629</v>
      </c>
      <c r="CW396" s="1235">
        <v>0.28049909848314686</v>
      </c>
      <c r="CX396" s="1235">
        <v>0.23054844054219406</v>
      </c>
      <c r="CY396" s="1235">
        <v>0.24774814367216577</v>
      </c>
      <c r="CZ396" s="1235">
        <v>0.23013484154177888</v>
      </c>
      <c r="DA396" s="1235">
        <v>0.20648702704551611</v>
      </c>
      <c r="DB396" s="1235">
        <v>0.17040173910644182</v>
      </c>
      <c r="DC396" s="1235">
        <v>0.18058598945355261</v>
      </c>
      <c r="DD396" s="1235">
        <v>0.18013441737057509</v>
      </c>
      <c r="DE396" s="1235">
        <v>0.16325647524963385</v>
      </c>
      <c r="DF396" s="1235">
        <v>0.13658779206678809</v>
      </c>
      <c r="DG396" s="1235">
        <v>0.15707331012440739</v>
      </c>
      <c r="DH396" s="1235">
        <v>0.15498068267451184</v>
      </c>
      <c r="DI396" s="1235">
        <v>0.14451238736329014</v>
      </c>
      <c r="DJ396" s="1235">
        <v>0.12576013579990672</v>
      </c>
      <c r="DK396" s="1235">
        <v>0.14614072651390136</v>
      </c>
      <c r="DL396" s="1235">
        <v>0.11814749044900619</v>
      </c>
      <c r="DM396" s="1235">
        <v>0.12792114220991066</v>
      </c>
      <c r="DN396" s="1235">
        <v>0.11136289915402672</v>
      </c>
      <c r="DO396" s="1235">
        <v>0.13454312511148334</v>
      </c>
    </row>
    <row r="397" spans="2:119" s="1058" customFormat="1" outlineLevel="1">
      <c r="B397" s="1335"/>
      <c r="C397" s="1233" t="s">
        <v>374</v>
      </c>
      <c r="D397" s="1234"/>
      <c r="E397" s="1218"/>
      <c r="F397" s="1218"/>
      <c r="G397" s="1218"/>
      <c r="H397" s="1218"/>
      <c r="I397" s="1218"/>
      <c r="J397" s="1218"/>
      <c r="K397" s="1218"/>
      <c r="L397" s="1218"/>
      <c r="M397" s="1218"/>
      <c r="N397" s="1218"/>
      <c r="O397" s="1235">
        <v>0.57992842606652095</v>
      </c>
      <c r="P397" s="1235">
        <v>0.82201398129580006</v>
      </c>
      <c r="Q397" s="1235">
        <v>0.58081833684871886</v>
      </c>
      <c r="R397" s="1235">
        <v>1.0387471343365349</v>
      </c>
      <c r="S397" s="1235">
        <v>0.58933245984359073</v>
      </c>
      <c r="T397" s="1235">
        <v>0.51278791283522063</v>
      </c>
      <c r="U397" s="1695">
        <v>0.50343070848684601</v>
      </c>
      <c r="V397" s="1695">
        <v>0.57711016424570227</v>
      </c>
      <c r="W397" s="1695">
        <v>0.61793461907378244</v>
      </c>
      <c r="X397" s="1695">
        <v>0.64435355949230766</v>
      </c>
      <c r="Y397" s="1695">
        <v>0.63452757079080491</v>
      </c>
      <c r="Z397" s="1695">
        <v>0.56127341062057268</v>
      </c>
      <c r="AA397" s="403"/>
      <c r="AB397" s="1236"/>
      <c r="AC397" s="1236"/>
      <c r="AD397" s="1236"/>
      <c r="AE397" s="1236"/>
      <c r="AF397" s="1236"/>
      <c r="AG397" s="1236"/>
      <c r="AH397" s="1236"/>
      <c r="AI397" s="1236"/>
      <c r="AJ397" s="1235">
        <v>0.49577975310214828</v>
      </c>
      <c r="AK397" s="1235">
        <v>0.45900421484131293</v>
      </c>
      <c r="AL397" s="1235">
        <v>0.38397385051132038</v>
      </c>
      <c r="AM397" s="1235">
        <v>0.39497099666735674</v>
      </c>
      <c r="AN397" s="1235">
        <v>0.4093978867796933</v>
      </c>
      <c r="AO397" s="1235">
        <v>0.37083833030837621</v>
      </c>
      <c r="AP397" s="1235">
        <v>0.28688102568713886</v>
      </c>
      <c r="AQ397" s="1235">
        <v>0.25417426529965248</v>
      </c>
      <c r="AR397" s="1235">
        <v>0.25560045356921757</v>
      </c>
      <c r="AS397" s="1235">
        <v>0.26269823429823036</v>
      </c>
      <c r="AT397" s="1235">
        <v>0.53612892690657765</v>
      </c>
      <c r="AU397" s="1235">
        <v>0.60923827450246926</v>
      </c>
      <c r="AV397" s="1235">
        <v>0.55533072957978691</v>
      </c>
      <c r="AW397" s="1235">
        <v>0.58996158239997365</v>
      </c>
      <c r="AX397" s="1235">
        <v>0.50254634319147173</v>
      </c>
      <c r="AY397" s="1235">
        <v>0.45310541220153727</v>
      </c>
      <c r="AZ397" s="1235">
        <v>0.50386346346136979</v>
      </c>
      <c r="BA397" s="1235">
        <v>0.5005590527912156</v>
      </c>
      <c r="BB397" s="1235">
        <v>0.49919842499545358</v>
      </c>
      <c r="BC397" s="1235">
        <v>0.43965203743405962</v>
      </c>
      <c r="BD397" s="1235">
        <v>0.42586481227881018</v>
      </c>
      <c r="BE397" s="1235">
        <v>0.43165882316192417</v>
      </c>
      <c r="BF397" s="1235">
        <v>0.39790863614514588</v>
      </c>
      <c r="BG397" s="1235">
        <v>0.3922062401556678</v>
      </c>
      <c r="BH397" s="1235">
        <v>0.37054383418579218</v>
      </c>
      <c r="BI397" s="1235">
        <v>0.43640332992231073</v>
      </c>
      <c r="BJ397" s="1235">
        <v>0.374697513185349</v>
      </c>
      <c r="BK397" s="1235">
        <v>0.3618756082492785</v>
      </c>
      <c r="BL397" s="1235">
        <v>0.40721405583486869</v>
      </c>
      <c r="BM397" s="1235">
        <v>2.212990566331237</v>
      </c>
      <c r="BN397" s="1235">
        <v>0.50379865235804466</v>
      </c>
      <c r="BO397" s="1235">
        <v>0.45472595676108812</v>
      </c>
      <c r="BP397" s="1235">
        <v>0.55454318282298198</v>
      </c>
      <c r="BQ397" s="1235">
        <v>0.43697122879239625</v>
      </c>
      <c r="BR397" s="1235">
        <v>0.44482487324436165</v>
      </c>
      <c r="BS397" s="1235">
        <v>0.35143831340344828</v>
      </c>
      <c r="BT397" s="1235">
        <v>0.46270382398449322</v>
      </c>
      <c r="BU397" s="1235">
        <v>0.63180203393965284</v>
      </c>
      <c r="BV397" s="1235">
        <v>0.58019795595963508</v>
      </c>
      <c r="BW397" s="1235">
        <v>0.61460448276206958</v>
      </c>
      <c r="BX397" s="1235">
        <v>0.66837212720224859</v>
      </c>
      <c r="BY397" s="1235">
        <v>0.72769178514241384</v>
      </c>
      <c r="BZ397" s="1235">
        <v>0.60887954779838893</v>
      </c>
      <c r="CA397" s="1235">
        <v>-35.632142857142725</v>
      </c>
      <c r="CB397" s="1235">
        <v>0.1664501461513479</v>
      </c>
      <c r="CC397" s="1235">
        <v>0.6343843591210423</v>
      </c>
      <c r="CD397" s="1235">
        <v>0.60526367746648513</v>
      </c>
      <c r="CE397" s="1235">
        <v>0.85516133742152167</v>
      </c>
      <c r="CF397" s="1235">
        <v>0.81178677175642511</v>
      </c>
      <c r="CG397" s="1235">
        <v>0.8572050845444108</v>
      </c>
      <c r="CH397" s="1235">
        <v>1.3337724467863699</v>
      </c>
      <c r="CI397" s="1235">
        <v>2.3892611609085295</v>
      </c>
      <c r="CJ397" s="1235">
        <v>0.86926061901663743</v>
      </c>
      <c r="CK397" s="1235">
        <v>0.59378658338158297</v>
      </c>
      <c r="CL397" s="1235">
        <v>0.49033531467036645</v>
      </c>
      <c r="CM397" s="1235">
        <v>0.57216914296978283</v>
      </c>
      <c r="CN397" s="1235">
        <v>0.52647098899793521</v>
      </c>
      <c r="CO397" s="1235">
        <v>0.58028996884923323</v>
      </c>
      <c r="CP397" s="1235">
        <v>0.58310989926531809</v>
      </c>
      <c r="CQ397" s="1235">
        <v>0.26790729163184102</v>
      </c>
      <c r="CR397" s="1235">
        <v>0.44</v>
      </c>
      <c r="CS397" s="1235">
        <v>0.48863703199438885</v>
      </c>
      <c r="CT397" s="1235">
        <v>0.5574968141849338</v>
      </c>
      <c r="CU397" s="1235">
        <v>0.50668335924314545</v>
      </c>
      <c r="CV397" s="1235">
        <v>0.54649618474652817</v>
      </c>
      <c r="CW397" s="1235">
        <v>0.5522568081704109</v>
      </c>
      <c r="CX397" s="1235">
        <v>0.60640656031271278</v>
      </c>
      <c r="CY397" s="1235">
        <v>0.59224072766253411</v>
      </c>
      <c r="CZ397" s="1235">
        <v>0.58706796161516761</v>
      </c>
      <c r="DA397" s="1235">
        <v>0.59749100670070598</v>
      </c>
      <c r="DB397" s="1235">
        <v>0.63853016545427566</v>
      </c>
      <c r="DC397" s="1235">
        <v>0.63807774109019655</v>
      </c>
      <c r="DD397" s="1235">
        <v>0.61192564306513386</v>
      </c>
      <c r="DE397" s="1235">
        <v>0.640940155124752</v>
      </c>
      <c r="DF397" s="1235">
        <v>0.66746361327371684</v>
      </c>
      <c r="DG397" s="1235">
        <v>0.64607773861100171</v>
      </c>
      <c r="DH397" s="1235">
        <v>0.60171606706634795</v>
      </c>
      <c r="DI397" s="1235">
        <v>0.63937975755034104</v>
      </c>
      <c r="DJ397" s="1235">
        <v>0.65297800773235526</v>
      </c>
      <c r="DK397" s="1235">
        <v>0.63428312710718027</v>
      </c>
      <c r="DL397" s="1235">
        <v>0.57794047625374634</v>
      </c>
      <c r="DM397" s="1235">
        <v>0.55736634483291025</v>
      </c>
      <c r="DN397" s="1235">
        <v>0.55528911891341248</v>
      </c>
      <c r="DO397" s="1235">
        <v>0.55690324858812956</v>
      </c>
    </row>
    <row r="398" spans="2:119" s="1058" customFormat="1" outlineLevel="1">
      <c r="B398" s="1335"/>
      <c r="C398" s="1233" t="s">
        <v>372</v>
      </c>
      <c r="D398" s="1234"/>
      <c r="E398" s="1218"/>
      <c r="F398" s="1218"/>
      <c r="G398" s="1218"/>
      <c r="H398" s="1218"/>
      <c r="I398" s="1218"/>
      <c r="J398" s="1218"/>
      <c r="K398" s="1218"/>
      <c r="L398" s="1218"/>
      <c r="M398" s="1218"/>
      <c r="N398" s="1218"/>
      <c r="O398" s="1235">
        <v>1.6891700321956676E-2</v>
      </c>
      <c r="P398" s="1235">
        <v>-0.21027419082782012</v>
      </c>
      <c r="Q398" s="1235">
        <v>-0.31156038235426103</v>
      </c>
      <c r="R398" s="1235">
        <v>-0.55282673369635671</v>
      </c>
      <c r="S398" s="1235">
        <v>-1.5070618446880313E-2</v>
      </c>
      <c r="T398" s="1235">
        <v>2.5402969934474075E-2</v>
      </c>
      <c r="U398" s="1695">
        <v>6.7495570601921795E-2</v>
      </c>
      <c r="V398" s="1695">
        <v>8.673664844170359E-2</v>
      </c>
      <c r="W398" s="1695">
        <v>9.7057425648646917E-2</v>
      </c>
      <c r="X398" s="1695">
        <v>0.1063047835770968</v>
      </c>
      <c r="Y398" s="1695">
        <v>0.12226470552203061</v>
      </c>
      <c r="Z398" s="1695">
        <v>0.16023691236035176</v>
      </c>
      <c r="AA398" s="403"/>
      <c r="AB398" s="1236"/>
      <c r="AC398" s="1236"/>
      <c r="AD398" s="1236"/>
      <c r="AE398" s="1236"/>
      <c r="AF398" s="1236"/>
      <c r="AG398" s="1236"/>
      <c r="AH398" s="1236"/>
      <c r="AI398" s="1236"/>
      <c r="AJ398" s="1235">
        <v>0.14896041034810287</v>
      </c>
      <c r="AK398" s="1235">
        <v>0.12153624435153394</v>
      </c>
      <c r="AL398" s="1235">
        <v>8.6578124216285426E-2</v>
      </c>
      <c r="AM398" s="1235">
        <v>8.0171916566938325E-2</v>
      </c>
      <c r="AN398" s="1235">
        <v>8.6282518159751589E-2</v>
      </c>
      <c r="AO398" s="1235">
        <v>6.7117262308445363E-2</v>
      </c>
      <c r="AP398" s="1235">
        <v>9.5738579504913934E-2</v>
      </c>
      <c r="AQ398" s="1235">
        <v>7.6605462177463085E-2</v>
      </c>
      <c r="AR398" s="1235">
        <v>8.3722541730914216E-2</v>
      </c>
      <c r="AS398" s="1235">
        <v>7.6019365863521482E-2</v>
      </c>
      <c r="AT398" s="1235">
        <v>6.2593982498950276E-2</v>
      </c>
      <c r="AU398" s="1235">
        <v>6.5857720264692693E-2</v>
      </c>
      <c r="AV398" s="1235">
        <v>8.0700505795608918E-2</v>
      </c>
      <c r="AW398" s="1235">
        <v>7.3364838507294167E-2</v>
      </c>
      <c r="AX398" s="1235">
        <v>7.6738776208917878E-2</v>
      </c>
      <c r="AY398" s="1235">
        <v>7.6521959484969426E-2</v>
      </c>
      <c r="AZ398" s="1235">
        <v>8.661597985700166E-2</v>
      </c>
      <c r="BA398" s="1235">
        <v>7.4686581879208638E-2</v>
      </c>
      <c r="BB398" s="1235">
        <v>5.9654507434847071E-2</v>
      </c>
      <c r="BC398" s="1235">
        <v>6.0211417388633101E-2</v>
      </c>
      <c r="BD398" s="1235">
        <v>7.6172494667950258E-2</v>
      </c>
      <c r="BE398" s="1235">
        <v>6.2636128025212873E-2</v>
      </c>
      <c r="BF398" s="1235">
        <v>5.2301776129556589E-2</v>
      </c>
      <c r="BG398" s="1235">
        <v>7.3527140289236792E-2</v>
      </c>
      <c r="BH398" s="1235">
        <v>8.1157374750947656E-2</v>
      </c>
      <c r="BI398" s="1235">
        <v>5.0665295705195214E-2</v>
      </c>
      <c r="BJ398" s="1235">
        <v>5.1932195544905836E-2</v>
      </c>
      <c r="BK398" s="1235">
        <v>7.0461624157145464E-2</v>
      </c>
      <c r="BL398" s="1235">
        <v>6.5130399347170451E-2</v>
      </c>
      <c r="BM398" s="1235">
        <v>0.33042980403272881</v>
      </c>
      <c r="BN398" s="1235">
        <v>4.5815283836551673E-2</v>
      </c>
      <c r="BO398" s="1235">
        <v>4.529471738456791E-2</v>
      </c>
      <c r="BP398" s="1235">
        <v>6.5951598331507155E-2</v>
      </c>
      <c r="BQ398" s="1235">
        <v>5.0625822953400026E-2</v>
      </c>
      <c r="BR398" s="1235">
        <v>1.952328224255493E-2</v>
      </c>
      <c r="BS398" s="1235">
        <v>1.6039955818085812E-2</v>
      </c>
      <c r="BT398" s="1235">
        <v>2.8259058371448473E-2</v>
      </c>
      <c r="BU398" s="1235">
        <v>3.506792504612196E-2</v>
      </c>
      <c r="BV398" s="1235">
        <v>1.6625291506808085E-2</v>
      </c>
      <c r="BW398" s="1235">
        <v>-1.4702499424902084E-3</v>
      </c>
      <c r="BX398" s="1235">
        <v>-1.1399334962247194E-2</v>
      </c>
      <c r="BY398" s="1235">
        <v>-0.2753893929836479</v>
      </c>
      <c r="BZ398" s="1235">
        <v>-0.17542393901022144</v>
      </c>
      <c r="CA398" s="1235">
        <v>16.711607142857073</v>
      </c>
      <c r="CB398" s="1235">
        <v>-0.21477288544518136</v>
      </c>
      <c r="CC398" s="1235">
        <v>-0.74011508564121586</v>
      </c>
      <c r="CD398" s="1235">
        <v>-0.12373393354261682</v>
      </c>
      <c r="CE398" s="1235">
        <v>-0.32889837932544902</v>
      </c>
      <c r="CF398" s="1235">
        <v>-0.11616071146328347</v>
      </c>
      <c r="CG398" s="1235">
        <v>-0.27499043017991254</v>
      </c>
      <c r="CH398" s="1235">
        <v>-2.229286556194948</v>
      </c>
      <c r="CI398" s="1235">
        <v>-2.2197806979375083</v>
      </c>
      <c r="CJ398" s="1235">
        <v>-0.23246816618644855</v>
      </c>
      <c r="CK398" s="1235">
        <v>6.4661457122692001E-2</v>
      </c>
      <c r="CL398" s="1235">
        <v>2.4564167987979536E-2</v>
      </c>
      <c r="CM398" s="1235">
        <v>-6.469995167769782E-2</v>
      </c>
      <c r="CN398" s="1235">
        <v>3.3509305811284418E-2</v>
      </c>
      <c r="CO398" s="1235">
        <v>-8.4242945785587015E-3</v>
      </c>
      <c r="CP398" s="1235">
        <v>1.7028958065086221E-2</v>
      </c>
      <c r="CQ398" s="1235">
        <v>8.575022566948616E-2</v>
      </c>
      <c r="CR398" s="1235">
        <v>8.4705882352941173E-2</v>
      </c>
      <c r="CS398" s="1235">
        <v>5.6017746475131212E-2</v>
      </c>
      <c r="CT398" s="1235">
        <v>5.2022610929088199E-2</v>
      </c>
      <c r="CU398" s="1235">
        <v>8.5080365678759401E-2</v>
      </c>
      <c r="CV398" s="1235">
        <v>0.11072444068092771</v>
      </c>
      <c r="CW398" s="1235">
        <v>7.5416990575681492E-2</v>
      </c>
      <c r="CX398" s="1235">
        <v>6.8647672937311527E-2</v>
      </c>
      <c r="CY398" s="1235">
        <v>9.9592351634002221E-2</v>
      </c>
      <c r="CZ398" s="1235">
        <v>0.1226599995874446</v>
      </c>
      <c r="DA398" s="1235">
        <v>8.5950044545551649E-2</v>
      </c>
      <c r="DB398" s="1235">
        <v>7.8262424243980999E-2</v>
      </c>
      <c r="DC398" s="1235">
        <v>0.10931736790372708</v>
      </c>
      <c r="DD398" s="1235">
        <v>0.1317946076584664</v>
      </c>
      <c r="DE398" s="1235">
        <v>9.3297401912487865E-2</v>
      </c>
      <c r="DF398" s="1235">
        <v>8.4814296656142735E-2</v>
      </c>
      <c r="DG398" s="1235">
        <v>0.12491835833073293</v>
      </c>
      <c r="DH398" s="1235">
        <v>0.14824621507956107</v>
      </c>
      <c r="DI398" s="1235">
        <v>0.10725978057994286</v>
      </c>
      <c r="DJ398" s="1235">
        <v>9.9875494336666121E-2</v>
      </c>
      <c r="DK398" s="1235">
        <v>0.14285740346060191</v>
      </c>
      <c r="DL398" s="1235">
        <v>0.17604634392779114</v>
      </c>
      <c r="DM398" s="1235">
        <v>0.14551940704452504</v>
      </c>
      <c r="DN398" s="1235">
        <v>0.13880538441903456</v>
      </c>
      <c r="DO398" s="1235">
        <v>0.18578672369201818</v>
      </c>
    </row>
    <row r="399" spans="2:119" s="1058" customFormat="1" outlineLevel="1">
      <c r="B399" s="1335"/>
      <c r="C399" s="1233" t="s">
        <v>164</v>
      </c>
      <c r="D399" s="1234"/>
      <c r="E399" s="1218"/>
      <c r="F399" s="1218"/>
      <c r="G399" s="1218"/>
      <c r="H399" s="1218"/>
      <c r="I399" s="1218"/>
      <c r="J399" s="1218"/>
      <c r="K399" s="1218"/>
      <c r="L399" s="1218"/>
      <c r="M399" s="1218"/>
      <c r="N399" s="1218"/>
      <c r="O399" s="1235">
        <v>1.7805276057385161E-2</v>
      </c>
      <c r="P399" s="1235">
        <v>-0.17675656427460315</v>
      </c>
      <c r="Q399" s="1235">
        <v>0</v>
      </c>
      <c r="R399" s="1235">
        <v>0</v>
      </c>
      <c r="S399" s="1235">
        <v>0</v>
      </c>
      <c r="T399" s="1235">
        <v>0</v>
      </c>
      <c r="U399" s="1695">
        <v>0</v>
      </c>
      <c r="V399" s="1695">
        <v>0</v>
      </c>
      <c r="W399" s="1695">
        <v>0</v>
      </c>
      <c r="X399" s="1695">
        <v>0</v>
      </c>
      <c r="Y399" s="1695">
        <v>0</v>
      </c>
      <c r="Z399" s="1695">
        <v>0</v>
      </c>
      <c r="AA399" s="403"/>
      <c r="AB399" s="1236"/>
      <c r="AC399" s="1236"/>
      <c r="AD399" s="1236"/>
      <c r="AE399" s="1236"/>
      <c r="AF399" s="1236"/>
      <c r="AG399" s="1236"/>
      <c r="AH399" s="1236"/>
      <c r="AI399" s="1236"/>
      <c r="AJ399" s="1235"/>
      <c r="AK399" s="1235"/>
      <c r="AL399" s="1235"/>
      <c r="AM399" s="1235"/>
      <c r="AN399" s="1235"/>
      <c r="AO399" s="1235"/>
      <c r="AP399" s="1235"/>
      <c r="AQ399" s="1235"/>
      <c r="AR399" s="1235"/>
      <c r="AS399" s="1235"/>
      <c r="AT399" s="1235"/>
      <c r="AU399" s="1235"/>
      <c r="AV399" s="1235"/>
      <c r="AW399" s="1235"/>
      <c r="AX399" s="1235"/>
      <c r="AY399" s="1235"/>
      <c r="AZ399" s="1235"/>
      <c r="BA399" s="1235"/>
      <c r="BB399" s="1235"/>
      <c r="BC399" s="1235"/>
      <c r="BD399" s="1235"/>
      <c r="BE399" s="1235"/>
      <c r="BF399" s="1235"/>
      <c r="BG399" s="1235"/>
      <c r="BH399" s="1235"/>
      <c r="BI399" s="1235"/>
      <c r="BJ399" s="1235"/>
      <c r="BK399" s="1235"/>
      <c r="BL399" s="1235"/>
      <c r="BM399" s="1235"/>
      <c r="BN399" s="1235"/>
      <c r="BO399" s="1235"/>
      <c r="BP399" s="1235"/>
      <c r="BQ399" s="1235"/>
      <c r="BR399" s="1235"/>
      <c r="BS399" s="1235"/>
      <c r="BT399" s="1235"/>
      <c r="BU399" s="1235"/>
      <c r="BV399" s="1235"/>
      <c r="BW399" s="1235"/>
      <c r="BX399" s="1235"/>
      <c r="BY399" s="1235"/>
      <c r="BZ399" s="1235"/>
      <c r="CA399" s="1235"/>
      <c r="CB399" s="1235"/>
      <c r="CC399" s="1235"/>
      <c r="CD399" s="1235"/>
      <c r="CE399" s="1235"/>
      <c r="CF399" s="1235"/>
      <c r="CG399" s="1235"/>
      <c r="CH399" s="1235"/>
      <c r="CI399" s="1235"/>
      <c r="CJ399" s="1235"/>
      <c r="CK399" s="1235"/>
      <c r="CL399" s="1235"/>
      <c r="CM399" s="1235"/>
      <c r="CN399" s="1235"/>
      <c r="CO399" s="1235"/>
      <c r="CP399" s="1235"/>
      <c r="CQ399" s="1235"/>
      <c r="CR399" s="1235"/>
      <c r="CS399" s="1235"/>
      <c r="CT399" s="1235"/>
      <c r="CU399" s="1235"/>
      <c r="CV399" s="1235"/>
      <c r="CW399" s="1235"/>
      <c r="CX399" s="1235"/>
      <c r="CY399" s="1235"/>
      <c r="CZ399" s="1235"/>
      <c r="DA399" s="1235"/>
      <c r="DB399" s="1235"/>
      <c r="DC399" s="1235"/>
      <c r="DD399" s="1235"/>
      <c r="DE399" s="1235"/>
      <c r="DF399" s="1235"/>
      <c r="DG399" s="1235"/>
      <c r="DH399" s="1235"/>
      <c r="DI399" s="1235"/>
      <c r="DJ399" s="1235"/>
      <c r="DK399" s="1235"/>
      <c r="DL399" s="1235"/>
      <c r="DM399" s="1235"/>
      <c r="DN399" s="1235"/>
      <c r="DO399" s="1235"/>
    </row>
    <row r="400" spans="2:119" s="1058" customFormat="1" outlineLevel="1">
      <c r="B400" s="1335"/>
      <c r="C400" s="1233" t="s">
        <v>373</v>
      </c>
      <c r="D400" s="1234"/>
      <c r="E400" s="1218"/>
      <c r="F400" s="1218"/>
      <c r="G400" s="1218"/>
      <c r="H400" s="1218"/>
      <c r="I400" s="1218"/>
      <c r="J400" s="1218"/>
      <c r="K400" s="1218"/>
      <c r="L400" s="1218"/>
      <c r="M400" s="1218"/>
      <c r="N400" s="1218"/>
      <c r="O400" s="1235">
        <v>3.7960646937631126E-2</v>
      </c>
      <c r="P400" s="1235">
        <v>2.8337425267537523E-2</v>
      </c>
      <c r="Q400" s="1235">
        <v>4.6223578512767607E-2</v>
      </c>
      <c r="R400" s="1235">
        <v>-7.8628518698303611E-3</v>
      </c>
      <c r="S400" s="1235">
        <v>5.1749003379558449E-2</v>
      </c>
      <c r="T400" s="1235">
        <v>5.7552620546027014E-2</v>
      </c>
      <c r="U400" s="1695">
        <v>3.7865883963420999E-2</v>
      </c>
      <c r="V400" s="1695">
        <v>7.356715405209921E-2</v>
      </c>
      <c r="W400" s="1695">
        <v>9.1085899959931091E-2</v>
      </c>
      <c r="X400" s="1695">
        <v>9.219774795983933E-2</v>
      </c>
      <c r="Y400" s="1695">
        <v>0.10164065258909906</v>
      </c>
      <c r="Z400" s="1695">
        <v>0.15576351304234895</v>
      </c>
      <c r="AA400" s="403"/>
      <c r="AB400" s="1236"/>
      <c r="AC400" s="1236"/>
      <c r="AD400" s="1236"/>
      <c r="AE400" s="1236"/>
      <c r="AF400" s="1236"/>
      <c r="AG400" s="1236"/>
      <c r="AH400" s="1236"/>
      <c r="AI400" s="1236"/>
      <c r="AJ400" s="1235">
        <v>0.17552240324989485</v>
      </c>
      <c r="AK400" s="1235">
        <v>0.23373469279869261</v>
      </c>
      <c r="AL400" s="1235">
        <v>0.34865359784064309</v>
      </c>
      <c r="AM400" s="1235">
        <v>0.21522072534347703</v>
      </c>
      <c r="AN400" s="1235">
        <v>0.23920190661624377</v>
      </c>
      <c r="AO400" s="1235">
        <v>0.24313940774857398</v>
      </c>
      <c r="AP400" s="1235">
        <v>0.2475112622304067</v>
      </c>
      <c r="AQ400" s="1235">
        <v>0.29312455594554709</v>
      </c>
      <c r="AR400" s="1235">
        <v>0.23114620577852421</v>
      </c>
      <c r="AS400" s="1235">
        <v>0.28409817865647874</v>
      </c>
      <c r="AT400" s="1235">
        <v>5.2558721476735695E-2</v>
      </c>
      <c r="AU400" s="1235">
        <v>6.2763595109154649E-2</v>
      </c>
      <c r="AV400" s="1235">
        <v>7.5408991060484834E-2</v>
      </c>
      <c r="AW400" s="1235">
        <v>5.5769607215613803E-2</v>
      </c>
      <c r="AX400" s="1235">
        <v>5.7544809996246164E-2</v>
      </c>
      <c r="AY400" s="1235">
        <v>8.2462099102766015E-2</v>
      </c>
      <c r="AZ400" s="1235">
        <v>7.0567606775076952E-2</v>
      </c>
      <c r="BA400" s="1235">
        <v>6.1159446497235821E-2</v>
      </c>
      <c r="BB400" s="1235">
        <v>6.1613177783365967E-2</v>
      </c>
      <c r="BC400" s="1235">
        <v>6.4495508624634795E-2</v>
      </c>
      <c r="BD400" s="1235">
        <v>7.2971034551723726E-2</v>
      </c>
      <c r="BE400" s="1235">
        <v>6.1264769227525009E-2</v>
      </c>
      <c r="BF400" s="1235">
        <v>6.5985509080849991E-2</v>
      </c>
      <c r="BG400" s="1235">
        <v>6.9446719903652879E-2</v>
      </c>
      <c r="BH400" s="1235">
        <v>7.8440201012840882E-2</v>
      </c>
      <c r="BI400" s="1235">
        <v>6.4979023299117325E-2</v>
      </c>
      <c r="BJ400" s="1235">
        <v>6.2408111558767763E-2</v>
      </c>
      <c r="BK400" s="1235">
        <v>5.2901222685758455E-2</v>
      </c>
      <c r="BL400" s="1235">
        <v>6.7484497183575368E-2</v>
      </c>
      <c r="BM400" s="1235">
        <v>0.37058269929446203</v>
      </c>
      <c r="BN400" s="1235">
        <v>5.8215968368473058E-2</v>
      </c>
      <c r="BO400" s="1235">
        <v>6.0854563238582793E-2</v>
      </c>
      <c r="BP400" s="1235">
        <v>6.9738384945120413E-2</v>
      </c>
      <c r="BQ400" s="1235">
        <v>4.5404325518744411E-2</v>
      </c>
      <c r="BR400" s="1235">
        <v>4.4510169590302462E-2</v>
      </c>
      <c r="BS400" s="1235">
        <v>1.7768813331412402E-2</v>
      </c>
      <c r="BT400" s="1235">
        <v>4.2490605818441496E-2</v>
      </c>
      <c r="BU400" s="1235">
        <v>4.5161388689831827E-2</v>
      </c>
      <c r="BV400" s="1235">
        <v>3.5002310560875223E-2</v>
      </c>
      <c r="BW400" s="1235">
        <v>3.3325665363111726E-2</v>
      </c>
      <c r="BX400" s="1235">
        <v>2.9035695258391041E-2</v>
      </c>
      <c r="BY400" s="1235">
        <v>1.4459702071910331E-2</v>
      </c>
      <c r="BZ400" s="1235">
        <v>4.0350900095296516E-2</v>
      </c>
      <c r="CA400" s="1235">
        <v>-0.10357142857142784</v>
      </c>
      <c r="CB400" s="1235">
        <v>1.264325151951007E-2</v>
      </c>
      <c r="CC400" s="1235">
        <v>2.6920617828179196E-2</v>
      </c>
      <c r="CD400" s="1235">
        <v>5.834271160338806E-2</v>
      </c>
      <c r="CE400" s="1235">
        <v>7.1908307782158037E-2</v>
      </c>
      <c r="CF400" s="1235">
        <v>2.7417468362433219E-2</v>
      </c>
      <c r="CG400" s="1235">
        <v>2.1739991288163805E-2</v>
      </c>
      <c r="CH400" s="1235">
        <v>-2.2325452402412578E-2</v>
      </c>
      <c r="CI400" s="1235">
        <v>-0.24205900269776254</v>
      </c>
      <c r="CJ400" s="1235">
        <v>-6.8314899154196598E-3</v>
      </c>
      <c r="CK400" s="1235">
        <v>5.50129534226197E-2</v>
      </c>
      <c r="CL400" s="1235">
        <v>7.4729590944756688E-2</v>
      </c>
      <c r="CM400" s="1235">
        <v>4.7067465471734404E-2</v>
      </c>
      <c r="CN400" s="1235">
        <v>6.1753412596648051E-2</v>
      </c>
      <c r="CO400" s="1235">
        <v>9.1240545314552307E-2</v>
      </c>
      <c r="CP400" s="1235">
        <v>4.6305132671867512E-2</v>
      </c>
      <c r="CQ400" s="1235">
        <v>1.5195078733576258E-2</v>
      </c>
      <c r="CR400" s="1235">
        <v>9.4117647058823521E-3</v>
      </c>
      <c r="CS400" s="1235">
        <v>5.3417854549492112E-2</v>
      </c>
      <c r="CT400" s="1235">
        <v>5.6168114314473667E-2</v>
      </c>
      <c r="CU400" s="1235">
        <v>2.1896374220773632E-2</v>
      </c>
      <c r="CV400" s="1235">
        <v>3.7335429193988114E-2</v>
      </c>
      <c r="CW400" s="1235">
        <v>9.1827102770760449E-2</v>
      </c>
      <c r="CX400" s="1235">
        <v>9.4397326207782128E-2</v>
      </c>
      <c r="CY400" s="1235">
        <v>6.0418777031297069E-2</v>
      </c>
      <c r="CZ400" s="1235">
        <v>6.0137197255609308E-2</v>
      </c>
      <c r="DA400" s="1235">
        <v>0.1100719217082263</v>
      </c>
      <c r="DB400" s="1235">
        <v>0.11280567119530148</v>
      </c>
      <c r="DC400" s="1235">
        <v>7.2018901552524148E-2</v>
      </c>
      <c r="DD400" s="1235">
        <v>7.614533190582462E-2</v>
      </c>
      <c r="DE400" s="1235">
        <v>0.10250596771312642</v>
      </c>
      <c r="DF400" s="1235">
        <v>0.11113429800335251</v>
      </c>
      <c r="DG400" s="1235">
        <v>7.1930592933858103E-2</v>
      </c>
      <c r="DH400" s="1235">
        <v>9.5057035179579627E-2</v>
      </c>
      <c r="DI400" s="1235">
        <v>0.108848074506426</v>
      </c>
      <c r="DJ400" s="1235">
        <v>0.12138636213107211</v>
      </c>
      <c r="DK400" s="1235">
        <v>7.6718742918316082E-2</v>
      </c>
      <c r="DL400" s="1235">
        <v>0.12786568936945622</v>
      </c>
      <c r="DM400" s="1235">
        <v>0.16919310591265399</v>
      </c>
      <c r="DN400" s="1235">
        <v>0.19454259751352629</v>
      </c>
      <c r="DO400" s="1235">
        <v>0.12276690260836887</v>
      </c>
    </row>
    <row r="401" spans="2:119" s="973" customFormat="1" ht="12" customHeight="1">
      <c r="B401" s="1338"/>
      <c r="C401" s="938" t="s">
        <v>94</v>
      </c>
      <c r="D401" s="939"/>
      <c r="E401" s="1218"/>
      <c r="F401" s="1218"/>
      <c r="G401" s="1218"/>
      <c r="H401" s="1218"/>
      <c r="I401" s="1218"/>
      <c r="J401" s="1218"/>
      <c r="K401" s="1218"/>
      <c r="L401" s="1218"/>
      <c r="M401" s="1218"/>
      <c r="N401" s="1218"/>
      <c r="O401" s="992" t="s">
        <v>1045</v>
      </c>
      <c r="P401" s="992">
        <v>-0.15955757732315989</v>
      </c>
      <c r="Q401" s="992">
        <v>-0.33180651086080559</v>
      </c>
      <c r="R401" s="992">
        <v>0.16718462505048826</v>
      </c>
      <c r="S401" s="992">
        <v>2.4905726616907029</v>
      </c>
      <c r="T401" s="992">
        <v>0.81614769197073</v>
      </c>
      <c r="U401" s="1683">
        <v>0.57813231303630697</v>
      </c>
      <c r="V401" s="1683">
        <v>0.59211892128691068</v>
      </c>
      <c r="W401" s="1683">
        <v>0.51081175958480829</v>
      </c>
      <c r="X401" s="1683">
        <v>0.33972759625942994</v>
      </c>
      <c r="Y401" s="1683">
        <v>0.21032987140672166</v>
      </c>
      <c r="Z401" s="1683">
        <v>1.9176330169263567E-2</v>
      </c>
      <c r="AA401" s="403"/>
      <c r="AB401" s="985"/>
      <c r="AC401" s="985"/>
      <c r="AD401" s="985"/>
      <c r="AE401" s="985"/>
      <c r="AF401" s="985"/>
      <c r="AG401" s="985"/>
      <c r="AH401" s="985"/>
      <c r="AI401" s="985"/>
      <c r="AJ401" s="994" t="s">
        <v>1045</v>
      </c>
      <c r="AK401" s="994" t="s">
        <v>1045</v>
      </c>
      <c r="AL401" s="994" t="s">
        <v>1045</v>
      </c>
      <c r="AM401" s="994" t="s">
        <v>1045</v>
      </c>
      <c r="AN401" s="994">
        <v>0.94455131355653754</v>
      </c>
      <c r="AO401" s="994">
        <v>1.0855144667142693</v>
      </c>
      <c r="AP401" s="994">
        <v>0.78199119975959808</v>
      </c>
      <c r="AQ401" s="994">
        <v>0.42794344433164655</v>
      </c>
      <c r="AR401" s="994">
        <v>0.20522218408772197</v>
      </c>
      <c r="AS401" s="994">
        <v>0.33749660641112</v>
      </c>
      <c r="AT401" s="994">
        <v>0.60128042757555433</v>
      </c>
      <c r="AU401" s="994">
        <v>0.50495230264826185</v>
      </c>
      <c r="AV401" s="994">
        <v>0.6158750163433937</v>
      </c>
      <c r="AW401" s="994">
        <v>0.32333490474649507</v>
      </c>
      <c r="AX401" s="994">
        <v>-8.3574856551211552E-2</v>
      </c>
      <c r="AY401" s="994">
        <v>7.1688588259055663E-2</v>
      </c>
      <c r="AZ401" s="994">
        <v>0.40514855673614192</v>
      </c>
      <c r="BA401" s="994">
        <v>0.27554502324671093</v>
      </c>
      <c r="BB401" s="994">
        <v>0.7251348452202715</v>
      </c>
      <c r="BC401" s="994">
        <v>0.64448015225933974</v>
      </c>
      <c r="BD401" s="994">
        <v>0.32643588280482372</v>
      </c>
      <c r="BE401" s="994">
        <v>0.38670096428670542</v>
      </c>
      <c r="BF401" s="994">
        <v>0.16871714225701284</v>
      </c>
      <c r="BG401" s="994">
        <v>0.28387517040134158</v>
      </c>
      <c r="BH401" s="994">
        <v>0.17384128896781625</v>
      </c>
      <c r="BI401" s="994">
        <v>0.2023986430979241</v>
      </c>
      <c r="BJ401" s="994">
        <v>0.228869815984446</v>
      </c>
      <c r="BK401" s="994">
        <v>0.31369459039163372</v>
      </c>
      <c r="BL401" s="994">
        <v>0.18908671731990401</v>
      </c>
      <c r="BM401" s="994">
        <v>-0.78295677659942953</v>
      </c>
      <c r="BN401" s="994">
        <v>0.1884177197498802</v>
      </c>
      <c r="BO401" s="994">
        <v>3.8791038159261992E-2</v>
      </c>
      <c r="BP401" s="994">
        <v>-3.3430686382378672E-2</v>
      </c>
      <c r="BQ401" s="994">
        <v>4.7100659216061702</v>
      </c>
      <c r="BR401" s="994">
        <v>-1.0823010935078647E-2</v>
      </c>
      <c r="BS401" s="994">
        <v>-0.13147733357298852</v>
      </c>
      <c r="BT401" s="994">
        <v>0.13051919343367313</v>
      </c>
      <c r="BU401" s="994">
        <v>-7.3555007340366796E-3</v>
      </c>
      <c r="BV401" s="994">
        <v>0.35571711638207382</v>
      </c>
      <c r="BW401" s="994">
        <v>0.60052185884198539</v>
      </c>
      <c r="BX401" s="994">
        <v>0.85105333854760024</v>
      </c>
      <c r="BY401" s="994">
        <v>0.2568954213487431</v>
      </c>
      <c r="BZ401" s="994">
        <v>-0.17676328035163491</v>
      </c>
      <c r="CA401" s="994">
        <v>-1.011201904323735</v>
      </c>
      <c r="CB401" s="994">
        <v>-0.60404534014292754</v>
      </c>
      <c r="CC401" s="994">
        <v>-0.63951428987335657</v>
      </c>
      <c r="CD401" s="994">
        <v>-0.33881179588266785</v>
      </c>
      <c r="CE401" s="994">
        <v>-49.921428571428351</v>
      </c>
      <c r="CF401" s="994">
        <v>1.2016192641395609</v>
      </c>
      <c r="CG401" s="994">
        <v>1.5493488575562826</v>
      </c>
      <c r="CH401" s="994">
        <v>-0.71523623368674372</v>
      </c>
      <c r="CI401" s="994">
        <v>-0.58055920572346154</v>
      </c>
      <c r="CJ401" s="994">
        <v>-9.3052906652055456E-2</v>
      </c>
      <c r="CK401" s="994">
        <v>2.1232856822291728</v>
      </c>
      <c r="CL401" s="994">
        <v>14.43778971087834</v>
      </c>
      <c r="CM401" s="994">
        <v>6.8724541380210429</v>
      </c>
      <c r="CN401" s="994">
        <v>2.3253438981317944</v>
      </c>
      <c r="CO401" s="994">
        <v>0.67960036683754788</v>
      </c>
      <c r="CP401" s="994">
        <v>0.77890662979489833</v>
      </c>
      <c r="CQ401" s="994">
        <v>0.32258307336750391</v>
      </c>
      <c r="CR401" s="992">
        <v>0.48487696484160825</v>
      </c>
      <c r="CS401" s="992">
        <v>0.38211829110281736</v>
      </c>
      <c r="CT401" s="992">
        <v>0.56420646816408326</v>
      </c>
      <c r="CU401" s="992">
        <v>1.0382791863656382</v>
      </c>
      <c r="CV401" s="992">
        <v>0.57186245092516619</v>
      </c>
      <c r="CW401" s="992">
        <v>0.51538995039624225</v>
      </c>
      <c r="CX401" s="992">
        <v>0.56054042802930204</v>
      </c>
      <c r="CY401" s="992">
        <v>0.73629533299632066</v>
      </c>
      <c r="CZ401" s="992">
        <v>0.47956295912735247</v>
      </c>
      <c r="DA401" s="992">
        <v>0.51246701759884461</v>
      </c>
      <c r="DB401" s="992">
        <v>0.50389898538441114</v>
      </c>
      <c r="DC401" s="992">
        <v>0.54172782113942786</v>
      </c>
      <c r="DD401" s="992">
        <v>0.33881436215406091</v>
      </c>
      <c r="DE401" s="992">
        <v>0.36508516661321644</v>
      </c>
      <c r="DF401" s="992">
        <v>0.36533182711270173</v>
      </c>
      <c r="DG401" s="992">
        <v>0.28745254119707853</v>
      </c>
      <c r="DH401" s="992">
        <v>0.22438608312299735</v>
      </c>
      <c r="DI401" s="992">
        <v>0.21941583289437117</v>
      </c>
      <c r="DJ401" s="992">
        <v>0.18740606963200945</v>
      </c>
      <c r="DK401" s="992">
        <v>0.21704914603179293</v>
      </c>
      <c r="DL401" s="992">
        <v>-5.6878078087682971E-2</v>
      </c>
      <c r="DM401" s="992">
        <v>-0.16763210292128838</v>
      </c>
      <c r="DN401" s="992">
        <v>-0.19140688442749754</v>
      </c>
      <c r="DO401" s="992">
        <v>-0.1894684276505717</v>
      </c>
    </row>
    <row r="402" spans="2:119" s="1232" customFormat="1" hidden="1">
      <c r="B402" s="1332"/>
      <c r="C402" s="1229" t="s">
        <v>871</v>
      </c>
      <c r="D402" s="1230"/>
      <c r="E402" s="1218">
        <v>0</v>
      </c>
      <c r="F402" s="1218">
        <v>1.488129023594803</v>
      </c>
      <c r="G402" s="1218">
        <v>1.6407861644357868</v>
      </c>
      <c r="H402" s="1218">
        <v>1.842619698008815</v>
      </c>
      <c r="I402" s="1218">
        <v>1.7495115996515256</v>
      </c>
      <c r="J402" s="1218">
        <v>1.9066864312628558</v>
      </c>
      <c r="K402" s="1218">
        <v>1.9560238801614576</v>
      </c>
      <c r="L402" s="1218">
        <v>1.9046248794564022</v>
      </c>
      <c r="M402" s="1218">
        <v>1.4689878371960834</v>
      </c>
      <c r="N402" s="1218">
        <v>1.5321758592426276</v>
      </c>
      <c r="O402" s="976">
        <v>0.3759302507354369</v>
      </c>
      <c r="P402" s="976">
        <v>0.21925509891278533</v>
      </c>
      <c r="Q402" s="976">
        <v>0.12382428265700138</v>
      </c>
      <c r="R402" s="976">
        <v>9.0609124013527859E-2</v>
      </c>
      <c r="S402" s="976">
        <v>0.18278311429166363</v>
      </c>
      <c r="T402" s="976">
        <v>0.18658122623828952</v>
      </c>
      <c r="U402" s="1688">
        <v>0.19339304447475439</v>
      </c>
      <c r="V402" s="1688">
        <v>0.25122730272879207</v>
      </c>
      <c r="W402" s="1688">
        <v>0.30908135844251944</v>
      </c>
      <c r="X402" s="1688">
        <v>0.35288582615981323</v>
      </c>
      <c r="Y402" s="1688">
        <v>0.36502120488884715</v>
      </c>
      <c r="Z402" s="1688">
        <v>0.35900241933744925</v>
      </c>
      <c r="AA402" s="1092"/>
      <c r="AB402" s="1046"/>
      <c r="AC402" s="1046"/>
      <c r="AD402" s="1046"/>
      <c r="AE402" s="1046"/>
      <c r="AF402" s="1046"/>
      <c r="AG402" s="1046"/>
      <c r="AH402" s="1046"/>
      <c r="AI402" s="1046"/>
      <c r="AJ402" s="1053">
        <v>0.33191306551412125</v>
      </c>
      <c r="AK402" s="1053">
        <v>0.35792441457695684</v>
      </c>
      <c r="AL402" s="1053">
        <v>0.39524213239135048</v>
      </c>
      <c r="AM402" s="1053">
        <v>0.40304941111237458</v>
      </c>
      <c r="AN402" s="1053">
        <v>0.36834081522901818</v>
      </c>
      <c r="AO402" s="1053">
        <v>0.41085336330513889</v>
      </c>
      <c r="AP402" s="1053">
        <v>0.39886451888013813</v>
      </c>
      <c r="AQ402" s="1053">
        <v>0.46272746702149153</v>
      </c>
      <c r="AR402" s="1053">
        <v>0.39611223153802372</v>
      </c>
      <c r="AS402" s="1053">
        <v>0.4631241281098662</v>
      </c>
      <c r="AT402" s="1053">
        <v>0.50819361526042395</v>
      </c>
      <c r="AU402" s="1053">
        <v>0.47518972310050117</v>
      </c>
      <c r="AV402" s="1053">
        <v>0.45036126478396621</v>
      </c>
      <c r="AW402" s="1053">
        <v>0.4773806701008988</v>
      </c>
      <c r="AX402" s="1053">
        <v>0.42117221849299225</v>
      </c>
      <c r="AY402" s="1053">
        <v>0.40059744627366839</v>
      </c>
      <c r="AZ402" s="1053">
        <v>0.4730020344398867</v>
      </c>
      <c r="BA402" s="1053">
        <v>0.46087441638694365</v>
      </c>
      <c r="BB402" s="1053">
        <v>0.4980278493162848</v>
      </c>
      <c r="BC402" s="1053">
        <v>0.47478213111974066</v>
      </c>
      <c r="BD402" s="1053">
        <v>0.46049745912170692</v>
      </c>
      <c r="BE402" s="1053">
        <v>0.49906809187995349</v>
      </c>
      <c r="BF402" s="1053">
        <v>0.48847057593679671</v>
      </c>
      <c r="BG402" s="1053">
        <v>0.50798775322300027</v>
      </c>
      <c r="BH402" s="1053">
        <v>0.44062542567833557</v>
      </c>
      <c r="BI402" s="1053">
        <v>0.47523462473057504</v>
      </c>
      <c r="BJ402" s="1053">
        <v>0.47446923330023522</v>
      </c>
      <c r="BK402" s="1053">
        <v>0.51429559574725636</v>
      </c>
      <c r="BL402" s="1053">
        <v>0.46646936433995573</v>
      </c>
      <c r="BM402" s="1053">
        <v>8.7761816935338605E-2</v>
      </c>
      <c r="BN402" s="1053">
        <v>0.46903724777037908</v>
      </c>
      <c r="BO402" s="1053">
        <v>0.44571940815041</v>
      </c>
      <c r="BP402" s="1053">
        <v>0.35136431176550065</v>
      </c>
      <c r="BQ402" s="1053">
        <v>0.42817242764752383</v>
      </c>
      <c r="BR402" s="1053">
        <v>0.40699474030633109</v>
      </c>
      <c r="BS402" s="1053">
        <v>0.34564437952327198</v>
      </c>
      <c r="BT402" s="1053">
        <v>0.37310791093066042</v>
      </c>
      <c r="BU402" s="1053">
        <v>0.32851976518202392</v>
      </c>
      <c r="BV402" s="1053">
        <v>0.40308516030097852</v>
      </c>
      <c r="BW402" s="1053">
        <v>0.39013949858550379</v>
      </c>
      <c r="BX402" s="1053">
        <v>0.40350630096367684</v>
      </c>
      <c r="BY402" s="1053">
        <v>0.29036984853821773</v>
      </c>
      <c r="BZ402" s="1053">
        <v>0.25115737704918034</v>
      </c>
      <c r="CA402" s="1053">
        <v>-3.12780140695211E-3</v>
      </c>
      <c r="CB402" s="1053">
        <v>0.13429664523204243</v>
      </c>
      <c r="CC402" s="1053">
        <v>8.8607745909826799E-2</v>
      </c>
      <c r="CD402" s="1053">
        <v>0.14256039585567482</v>
      </c>
      <c r="CE402" s="1053">
        <v>0.12801300876830227</v>
      </c>
      <c r="CF402" s="1053">
        <v>0.20031449859636538</v>
      </c>
      <c r="CG402" s="1053">
        <v>0.13894564248535515</v>
      </c>
      <c r="CH402" s="1053">
        <v>2.3917510045089081E-2</v>
      </c>
      <c r="CI402" s="1053">
        <v>3.4084218363239827E-2</v>
      </c>
      <c r="CJ402" s="1053">
        <v>0.13199384748447687</v>
      </c>
      <c r="CK402" s="1053">
        <v>0.26939817856195425</v>
      </c>
      <c r="CL402" s="1053">
        <v>0.19956869567675276</v>
      </c>
      <c r="CM402" s="1053">
        <v>0.13630997593941102</v>
      </c>
      <c r="CN402" s="1053">
        <v>0.20763964507730101</v>
      </c>
      <c r="CO402" s="1053">
        <v>0.23340008809279109</v>
      </c>
      <c r="CP402" s="1053">
        <v>0.21324373388922035</v>
      </c>
      <c r="CQ402" s="1053">
        <v>0.11230139771331062</v>
      </c>
      <c r="CR402" s="1053">
        <v>0.18905693950177935</v>
      </c>
      <c r="CS402" s="1053">
        <v>0.21094503788790878</v>
      </c>
      <c r="CT402" s="1053">
        <v>0.21874767101683129</v>
      </c>
      <c r="CU402" s="1053">
        <v>0.1583944826300987</v>
      </c>
      <c r="CV402" s="1053">
        <v>0.24251419781318856</v>
      </c>
      <c r="CW402" s="1053">
        <v>0.26740299103554738</v>
      </c>
      <c r="CX402" s="1053">
        <v>0.2767996166076685</v>
      </c>
      <c r="CY402" s="1053">
        <v>0.22103535789263651</v>
      </c>
      <c r="CZ402" s="1053">
        <v>0.29940033422006501</v>
      </c>
      <c r="DA402" s="1053">
        <v>0.32426517099744556</v>
      </c>
      <c r="DB402" s="1053">
        <v>0.33478974740026152</v>
      </c>
      <c r="DC402" s="1053">
        <v>0.27941001445624081</v>
      </c>
      <c r="DD402" s="1053">
        <v>0.35222165938932964</v>
      </c>
      <c r="DE402" s="1053">
        <v>0.3714084851833136</v>
      </c>
      <c r="DF402" s="1053">
        <v>0.38117646398670496</v>
      </c>
      <c r="DG402" s="1053">
        <v>0.31032163966055365</v>
      </c>
      <c r="DH402" s="1053">
        <v>0.37538948284070323</v>
      </c>
      <c r="DI402" s="1053">
        <v>0.38725395241004906</v>
      </c>
      <c r="DJ402" s="1053">
        <v>0.3870722202572815</v>
      </c>
      <c r="DK402" s="1053">
        <v>0.31842565934339728</v>
      </c>
      <c r="DL402" s="1053">
        <v>0.37840793693890107</v>
      </c>
      <c r="DM402" s="1053">
        <v>0.38111097559449963</v>
      </c>
      <c r="DN402" s="1053">
        <v>0.38030352258449995</v>
      </c>
      <c r="DO402" s="1053">
        <v>0.30614053564932675</v>
      </c>
    </row>
    <row r="403" spans="2:119" s="1093" customFormat="1" ht="12" customHeight="1">
      <c r="B403" s="1334"/>
      <c r="C403" s="949" t="s">
        <v>872</v>
      </c>
      <c r="D403" s="1237"/>
      <c r="E403" s="1218"/>
      <c r="F403" s="1218"/>
      <c r="G403" s="1218"/>
      <c r="H403" s="1218"/>
      <c r="I403" s="1218"/>
      <c r="J403" s="1218"/>
      <c r="K403" s="1218"/>
      <c r="L403" s="1218"/>
      <c r="M403" s="1218"/>
      <c r="N403" s="1218"/>
      <c r="O403" s="996">
        <v>0.3759302507354369</v>
      </c>
      <c r="P403" s="996">
        <v>0.21925509891278533</v>
      </c>
      <c r="Q403" s="996">
        <v>0.12382428265700138</v>
      </c>
      <c r="R403" s="996">
        <v>9.0609124013527859E-2</v>
      </c>
      <c r="S403" s="996">
        <v>0.18278311429166363</v>
      </c>
      <c r="T403" s="996">
        <v>0.18658122623828952</v>
      </c>
      <c r="U403" s="1668">
        <v>0.19339304447475439</v>
      </c>
      <c r="V403" s="1668">
        <v>0.25122730272879207</v>
      </c>
      <c r="W403" s="1668">
        <v>0.30908135844251944</v>
      </c>
      <c r="X403" s="1668">
        <v>0.35288582615981323</v>
      </c>
      <c r="Y403" s="1668">
        <v>0.36502120488884715</v>
      </c>
      <c r="Z403" s="1668">
        <v>0.35900241933744925</v>
      </c>
      <c r="AA403" s="1092"/>
      <c r="AB403" s="1049"/>
      <c r="AC403" s="1049"/>
      <c r="AD403" s="1049"/>
      <c r="AE403" s="1049"/>
      <c r="AF403" s="1049"/>
      <c r="AG403" s="1049"/>
      <c r="AH403" s="1049"/>
      <c r="AI403" s="1049"/>
      <c r="AJ403" s="996">
        <v>0.33191306551412125</v>
      </c>
      <c r="AK403" s="996">
        <v>0.35792441457695684</v>
      </c>
      <c r="AL403" s="996">
        <v>0.39524213239135048</v>
      </c>
      <c r="AM403" s="996">
        <v>0.40304941111237458</v>
      </c>
      <c r="AN403" s="996">
        <v>0.36834081522901818</v>
      </c>
      <c r="AO403" s="996">
        <v>0.41085336330513889</v>
      </c>
      <c r="AP403" s="996">
        <v>0.39886451888013813</v>
      </c>
      <c r="AQ403" s="996">
        <v>0.46272746702149153</v>
      </c>
      <c r="AR403" s="996">
        <v>0.39611223153802372</v>
      </c>
      <c r="AS403" s="996">
        <v>0.4631241281098662</v>
      </c>
      <c r="AT403" s="996">
        <v>0.50819361526042395</v>
      </c>
      <c r="AU403" s="996">
        <v>0.47518972310050117</v>
      </c>
      <c r="AV403" s="996">
        <v>0.45036126478396621</v>
      </c>
      <c r="AW403" s="996">
        <v>0.4773806701008988</v>
      </c>
      <c r="AX403" s="996">
        <v>0.42117221849299225</v>
      </c>
      <c r="AY403" s="996">
        <v>0.40059744627366839</v>
      </c>
      <c r="AZ403" s="996">
        <v>0.4730020344398867</v>
      </c>
      <c r="BA403" s="996">
        <v>0.46087441638694365</v>
      </c>
      <c r="BB403" s="996">
        <v>0.4980278493162848</v>
      </c>
      <c r="BC403" s="996">
        <v>0.47478213111974066</v>
      </c>
      <c r="BD403" s="996">
        <v>0.46049745912170692</v>
      </c>
      <c r="BE403" s="996">
        <v>0.49906809187995349</v>
      </c>
      <c r="BF403" s="996">
        <v>0.48847057593679671</v>
      </c>
      <c r="BG403" s="996">
        <v>0.50798775322300027</v>
      </c>
      <c r="BH403" s="996">
        <v>0.44062542567833557</v>
      </c>
      <c r="BI403" s="996">
        <v>0.47523462473057504</v>
      </c>
      <c r="BJ403" s="996">
        <v>0.47446923330023522</v>
      </c>
      <c r="BK403" s="996">
        <v>0.51429559574725636</v>
      </c>
      <c r="BL403" s="996">
        <v>0.46646936433995573</v>
      </c>
      <c r="BM403" s="996">
        <v>8.7761816935338605E-2</v>
      </c>
      <c r="BN403" s="996">
        <v>0.46903724777037908</v>
      </c>
      <c r="BO403" s="996">
        <v>0.44571940815041</v>
      </c>
      <c r="BP403" s="996">
        <v>0.35136431176550065</v>
      </c>
      <c r="BQ403" s="996">
        <v>0.42817242764752383</v>
      </c>
      <c r="BR403" s="996">
        <v>0.40699474030633109</v>
      </c>
      <c r="BS403" s="996">
        <v>0.34564437952327198</v>
      </c>
      <c r="BT403" s="996">
        <v>0.37310791093066042</v>
      </c>
      <c r="BU403" s="996">
        <v>0.32851976518202392</v>
      </c>
      <c r="BV403" s="996">
        <v>0.40308516030097852</v>
      </c>
      <c r="BW403" s="996">
        <v>0.39013949858550379</v>
      </c>
      <c r="BX403" s="996">
        <v>0.40350630096367684</v>
      </c>
      <c r="BY403" s="996">
        <v>0.29036984853821773</v>
      </c>
      <c r="BZ403" s="996">
        <v>0.25115737704918034</v>
      </c>
      <c r="CA403" s="996">
        <v>-3.12780140695211E-3</v>
      </c>
      <c r="CB403" s="996">
        <v>0.13429664523204243</v>
      </c>
      <c r="CC403" s="996">
        <v>8.8607745909826799E-2</v>
      </c>
      <c r="CD403" s="996">
        <v>0.14256039585567482</v>
      </c>
      <c r="CE403" s="996">
        <v>0.12801300876830227</v>
      </c>
      <c r="CF403" s="996">
        <v>0.20031449859636538</v>
      </c>
      <c r="CG403" s="996">
        <v>0.13894564248535515</v>
      </c>
      <c r="CH403" s="996">
        <v>2.3917510045089081E-2</v>
      </c>
      <c r="CI403" s="996">
        <v>3.4084218363239827E-2</v>
      </c>
      <c r="CJ403" s="996">
        <v>0.13199384748447687</v>
      </c>
      <c r="CK403" s="996">
        <v>0.26939817856195425</v>
      </c>
      <c r="CL403" s="996">
        <v>0.19956869567675276</v>
      </c>
      <c r="CM403" s="996">
        <v>0.13630997593941102</v>
      </c>
      <c r="CN403" s="996">
        <v>0.20763964507730101</v>
      </c>
      <c r="CO403" s="996">
        <v>0.23340008809279109</v>
      </c>
      <c r="CP403" s="996">
        <v>0.21324373388922035</v>
      </c>
      <c r="CQ403" s="996">
        <v>0.11230139771331062</v>
      </c>
      <c r="CR403" s="996">
        <v>0.18905693950177935</v>
      </c>
      <c r="CS403" s="996">
        <v>0.21094503788790878</v>
      </c>
      <c r="CT403" s="996">
        <v>0.21874767101683129</v>
      </c>
      <c r="CU403" s="996">
        <v>0.1583944826300987</v>
      </c>
      <c r="CV403" s="996">
        <v>0.24251419781318856</v>
      </c>
      <c r="CW403" s="996">
        <v>0.26740299103554738</v>
      </c>
      <c r="CX403" s="996">
        <v>0.2767996166076685</v>
      </c>
      <c r="CY403" s="996">
        <v>0.22103535789263651</v>
      </c>
      <c r="CZ403" s="996">
        <v>0.29940033422006501</v>
      </c>
      <c r="DA403" s="996">
        <v>0.32426517099744556</v>
      </c>
      <c r="DB403" s="996">
        <v>0.33478974740026152</v>
      </c>
      <c r="DC403" s="996">
        <v>0.27941001445624081</v>
      </c>
      <c r="DD403" s="996">
        <v>0.35222165938932964</v>
      </c>
      <c r="DE403" s="996">
        <v>0.3714084851833136</v>
      </c>
      <c r="DF403" s="996">
        <v>0.38117646398670496</v>
      </c>
      <c r="DG403" s="996">
        <v>0.31032163966055365</v>
      </c>
      <c r="DH403" s="996">
        <v>0.37538948284070323</v>
      </c>
      <c r="DI403" s="996">
        <v>0.38725395241004906</v>
      </c>
      <c r="DJ403" s="996">
        <v>0.3870722202572815</v>
      </c>
      <c r="DK403" s="996">
        <v>0.31842565934339728</v>
      </c>
      <c r="DL403" s="996">
        <v>0.37840793693890107</v>
      </c>
      <c r="DM403" s="996">
        <v>0.38111097559449963</v>
      </c>
      <c r="DN403" s="996">
        <v>0.38030352258449995</v>
      </c>
      <c r="DO403" s="996">
        <v>0.30614053564932675</v>
      </c>
    </row>
    <row r="404" spans="2:119" s="970" customFormat="1">
      <c r="B404" s="1332"/>
      <c r="C404" s="1137"/>
      <c r="D404" s="1231"/>
      <c r="E404" s="1231"/>
      <c r="F404" s="1238"/>
      <c r="G404" s="1238"/>
      <c r="H404" s="1238"/>
      <c r="I404" s="1238"/>
      <c r="J404" s="1238"/>
      <c r="K404" s="1238"/>
      <c r="L404" s="1238"/>
      <c r="M404" s="1238"/>
      <c r="N404" s="1238"/>
      <c r="O404" s="1238"/>
      <c r="P404" s="1238"/>
      <c r="Q404" s="1238"/>
      <c r="R404" s="1238"/>
      <c r="S404" s="1238"/>
      <c r="T404" s="1238"/>
      <c r="U404" s="1673"/>
      <c r="V404" s="1673"/>
      <c r="W404" s="1673"/>
      <c r="X404" s="1673"/>
      <c r="Y404" s="1673"/>
      <c r="Z404" s="1673"/>
      <c r="AA404" s="403"/>
      <c r="AB404" s="1046"/>
      <c r="AC404" s="1046"/>
      <c r="AD404" s="1046"/>
      <c r="AE404" s="1046"/>
      <c r="AF404" s="1046"/>
      <c r="AG404" s="1046"/>
      <c r="AH404" s="1046"/>
      <c r="AI404" s="1046"/>
      <c r="AJ404" s="1238"/>
      <c r="AK404" s="1238"/>
      <c r="AL404" s="1238"/>
      <c r="AM404" s="1238"/>
      <c r="AN404" s="1238"/>
      <c r="AO404" s="1238"/>
      <c r="AP404" s="1238"/>
      <c r="AQ404" s="1238"/>
      <c r="AR404" s="1238"/>
      <c r="AS404" s="1238"/>
      <c r="AT404" s="1238"/>
      <c r="AU404" s="1238"/>
      <c r="AV404" s="1238"/>
      <c r="AW404" s="1238"/>
      <c r="AX404" s="1238"/>
      <c r="AY404" s="1238"/>
      <c r="AZ404" s="1238"/>
      <c r="BA404" s="1238"/>
      <c r="BB404" s="1238"/>
      <c r="BC404" s="1238"/>
      <c r="BD404" s="1238"/>
      <c r="BE404" s="1238"/>
      <c r="BF404" s="1238"/>
      <c r="BG404" s="1238"/>
      <c r="BH404" s="1238"/>
      <c r="BI404" s="1238"/>
      <c r="BJ404" s="1238"/>
      <c r="BK404" s="1238"/>
      <c r="BL404" s="1238"/>
      <c r="BM404" s="1238"/>
      <c r="BN404" s="1238"/>
      <c r="BO404" s="1238"/>
      <c r="BP404" s="1238"/>
      <c r="BQ404" s="1238"/>
      <c r="BR404" s="1238"/>
      <c r="BS404" s="1238"/>
      <c r="BT404" s="1238"/>
      <c r="BU404" s="1238"/>
      <c r="BV404" s="1238"/>
      <c r="BW404" s="1238"/>
      <c r="BX404" s="1238"/>
      <c r="BY404" s="1238"/>
      <c r="BZ404" s="1238"/>
      <c r="CA404" s="1238"/>
      <c r="CB404" s="1238"/>
      <c r="CC404" s="1238"/>
      <c r="CD404" s="1238"/>
      <c r="CE404" s="1238"/>
      <c r="CF404" s="1238"/>
      <c r="CG404" s="1238"/>
      <c r="CH404" s="1238"/>
      <c r="CI404" s="1238"/>
      <c r="CJ404" s="1238"/>
      <c r="CK404" s="1238"/>
      <c r="CL404" s="1238"/>
      <c r="CM404" s="1238"/>
      <c r="CN404" s="1238"/>
      <c r="CO404" s="1238"/>
      <c r="CP404" s="1238"/>
      <c r="CQ404" s="1238"/>
      <c r="CR404" s="1238"/>
      <c r="CS404" s="1238"/>
      <c r="CT404" s="1238"/>
      <c r="CU404" s="1238"/>
      <c r="CV404" s="1238"/>
      <c r="CW404" s="1238"/>
      <c r="CX404" s="1238"/>
      <c r="CY404" s="1238"/>
      <c r="CZ404" s="1238"/>
      <c r="DA404" s="1238"/>
      <c r="DB404" s="1238"/>
      <c r="DC404" s="1238"/>
      <c r="DD404" s="1238"/>
      <c r="DE404" s="1238"/>
      <c r="DF404" s="1238"/>
      <c r="DG404" s="1238"/>
      <c r="DH404" s="1238"/>
      <c r="DI404" s="1238"/>
      <c r="DJ404" s="1238"/>
      <c r="DK404" s="1238"/>
      <c r="DL404" s="1238"/>
      <c r="DM404" s="1238"/>
      <c r="DN404" s="1238"/>
      <c r="DO404" s="1238"/>
    </row>
    <row r="405" spans="2:119" s="403" customFormat="1">
      <c r="B405" s="1331"/>
      <c r="C405" s="1145"/>
      <c r="D405" s="1148"/>
      <c r="E405" s="1148"/>
      <c r="F405" s="449"/>
      <c r="G405" s="449"/>
      <c r="H405" s="449"/>
      <c r="I405" s="449"/>
      <c r="J405" s="449"/>
      <c r="K405" s="449"/>
      <c r="L405" s="449"/>
      <c r="M405" s="449"/>
      <c r="N405" s="449"/>
      <c r="O405" s="228"/>
      <c r="P405" s="228"/>
      <c r="Q405" s="228"/>
      <c r="R405" s="228"/>
      <c r="S405" s="228"/>
      <c r="T405" s="228"/>
      <c r="U405" s="1642"/>
      <c r="V405" s="1642"/>
      <c r="W405" s="1642"/>
      <c r="X405" s="1642"/>
      <c r="Y405" s="1642"/>
      <c r="Z405" s="1642"/>
      <c r="AB405" s="449"/>
      <c r="AC405" s="449"/>
      <c r="AD405" s="449"/>
      <c r="AE405" s="449"/>
      <c r="AF405" s="449"/>
      <c r="AG405" s="449"/>
      <c r="AH405" s="449"/>
      <c r="AI405" s="449"/>
      <c r="AJ405" s="975"/>
      <c r="AK405" s="975"/>
      <c r="AL405" s="975"/>
      <c r="AM405" s="975"/>
      <c r="AN405" s="975"/>
      <c r="AO405" s="975"/>
      <c r="AP405" s="975"/>
      <c r="AQ405" s="975"/>
      <c r="AR405" s="975"/>
      <c r="AS405" s="975"/>
      <c r="AT405" s="975"/>
      <c r="AU405" s="975"/>
      <c r="AV405" s="975"/>
      <c r="AW405" s="975"/>
      <c r="AX405" s="975"/>
      <c r="AY405" s="975"/>
      <c r="AZ405" s="975"/>
      <c r="BA405" s="975"/>
      <c r="BB405" s="975"/>
      <c r="BC405" s="975"/>
      <c r="BD405" s="975"/>
      <c r="BE405" s="975"/>
      <c r="BF405" s="975"/>
      <c r="BG405" s="975"/>
      <c r="BH405" s="975"/>
      <c r="BI405" s="975"/>
      <c r="BJ405" s="975"/>
      <c r="BK405" s="975"/>
      <c r="BL405" s="975"/>
      <c r="BM405" s="975"/>
      <c r="BN405" s="975"/>
      <c r="BO405" s="975"/>
      <c r="BP405" s="975"/>
      <c r="BQ405" s="975"/>
      <c r="BR405" s="975"/>
      <c r="BS405" s="1239"/>
      <c r="CF405" s="228"/>
      <c r="CG405" s="228"/>
      <c r="CH405" s="228"/>
      <c r="CI405" s="228"/>
      <c r="CJ405" s="228"/>
      <c r="CK405" s="228"/>
      <c r="CL405" s="228"/>
      <c r="CM405" s="228"/>
      <c r="CN405" s="228"/>
      <c r="CO405" s="228"/>
      <c r="CP405" s="228"/>
      <c r="CQ405" s="228"/>
      <c r="CR405" s="228"/>
      <c r="CS405" s="228"/>
      <c r="CT405" s="228"/>
      <c r="CU405" s="228"/>
      <c r="CV405" s="228"/>
      <c r="CW405" s="228"/>
      <c r="CX405" s="228"/>
      <c r="CY405" s="228"/>
      <c r="CZ405" s="228"/>
      <c r="DA405" s="228"/>
      <c r="DB405" s="228"/>
      <c r="DC405" s="228"/>
      <c r="DD405" s="228"/>
      <c r="DE405" s="228"/>
      <c r="DF405" s="228"/>
      <c r="DG405" s="228"/>
      <c r="DH405" s="228"/>
      <c r="DI405" s="228"/>
      <c r="DJ405" s="228"/>
      <c r="DK405" s="228"/>
      <c r="DL405" s="228"/>
      <c r="DM405" s="228"/>
      <c r="DN405" s="228"/>
      <c r="DO405" s="228"/>
    </row>
    <row r="406" spans="2:119" s="168" customFormat="1">
      <c r="B406" s="1320"/>
      <c r="C406" s="161" t="s">
        <v>383</v>
      </c>
      <c r="D406" s="405"/>
      <c r="E406" s="406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  <c r="AA406" s="167"/>
      <c r="AB406" s="164"/>
      <c r="AC406" s="164"/>
      <c r="AD406" s="164"/>
      <c r="AE406" s="164"/>
      <c r="AF406" s="164"/>
      <c r="AG406" s="164"/>
      <c r="AH406" s="164"/>
      <c r="AI406" s="164"/>
      <c r="AJ406" s="165"/>
      <c r="AK406" s="165"/>
      <c r="AL406" s="165"/>
      <c r="AM406" s="165"/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  <c r="AZ406" s="165"/>
      <c r="BA406" s="165"/>
      <c r="BB406" s="165"/>
      <c r="BC406" s="165"/>
      <c r="BD406" s="165"/>
      <c r="BE406" s="165"/>
      <c r="BF406" s="165"/>
      <c r="BG406" s="165"/>
      <c r="BH406" s="165"/>
      <c r="BI406" s="165"/>
      <c r="BJ406" s="165"/>
      <c r="BK406" s="165"/>
      <c r="BL406" s="165"/>
      <c r="BM406" s="165"/>
      <c r="BN406" s="165"/>
      <c r="BO406" s="165"/>
      <c r="BP406" s="165"/>
      <c r="BQ406" s="165"/>
      <c r="BR406" s="165"/>
      <c r="BS406" s="165"/>
      <c r="BT406" s="165"/>
      <c r="BU406" s="165"/>
      <c r="BV406" s="165"/>
      <c r="BW406" s="165"/>
      <c r="BX406" s="165"/>
      <c r="BY406" s="165"/>
      <c r="BZ406" s="165"/>
      <c r="CA406" s="165"/>
      <c r="CB406" s="165"/>
      <c r="CC406" s="165"/>
      <c r="CD406" s="165"/>
      <c r="CE406" s="165"/>
      <c r="CF406" s="165"/>
      <c r="CG406" s="407"/>
      <c r="CH406" s="165"/>
      <c r="CI406" s="165"/>
      <c r="CJ406" s="165"/>
      <c r="CK406" s="165"/>
      <c r="CL406" s="165"/>
      <c r="CM406" s="165"/>
      <c r="CN406" s="165"/>
      <c r="CO406" s="165"/>
      <c r="CP406" s="165"/>
      <c r="CQ406" s="165"/>
      <c r="CR406" s="165"/>
      <c r="CS406" s="165"/>
      <c r="CT406" s="165"/>
      <c r="CU406" s="165"/>
      <c r="CV406" s="165"/>
      <c r="CW406" s="165"/>
      <c r="CX406" s="165"/>
      <c r="CY406" s="165"/>
      <c r="CZ406" s="165"/>
      <c r="DA406" s="165"/>
      <c r="DB406" s="165"/>
      <c r="DC406" s="165"/>
      <c r="DD406" s="165"/>
      <c r="DE406" s="165"/>
      <c r="DF406" s="165"/>
      <c r="DG406" s="165"/>
      <c r="DH406" s="165"/>
      <c r="DI406" s="165"/>
      <c r="DJ406" s="165"/>
      <c r="DK406" s="165"/>
      <c r="DL406" s="165"/>
      <c r="DM406" s="165"/>
      <c r="DN406" s="165"/>
      <c r="DO406" s="165"/>
    </row>
    <row r="407" spans="2:119" s="980" customFormat="1" ht="12" customHeight="1" collapsed="1">
      <c r="B407" s="1342"/>
      <c r="C407" s="1084" t="s">
        <v>386</v>
      </c>
      <c r="D407" s="1012"/>
      <c r="E407" s="1012"/>
      <c r="F407" s="984"/>
      <c r="G407" s="984"/>
      <c r="H407" s="984"/>
      <c r="I407" s="984"/>
      <c r="J407" s="984"/>
      <c r="K407" s="984"/>
      <c r="L407" s="984"/>
      <c r="M407" s="1085"/>
      <c r="N407" s="1085"/>
      <c r="O407" s="984"/>
      <c r="P407" s="984"/>
      <c r="Q407" s="984"/>
      <c r="R407" s="984"/>
      <c r="S407" s="984"/>
      <c r="T407" s="984"/>
      <c r="U407" s="1681"/>
      <c r="V407" s="1681"/>
      <c r="W407" s="1681"/>
      <c r="X407" s="1681"/>
      <c r="Y407" s="1681"/>
      <c r="Z407" s="1681"/>
      <c r="AA407" s="403"/>
      <c r="AB407" s="990"/>
      <c r="AC407" s="990"/>
      <c r="AD407" s="990"/>
      <c r="AE407" s="990"/>
      <c r="AF407" s="1086"/>
      <c r="AG407" s="1086"/>
      <c r="AH407" s="1086"/>
      <c r="AI407" s="1086"/>
      <c r="AJ407" s="984"/>
      <c r="AK407" s="984"/>
      <c r="AL407" s="984"/>
      <c r="AM407" s="984"/>
      <c r="AN407" s="984"/>
      <c r="AO407" s="984"/>
      <c r="AP407" s="984"/>
      <c r="AQ407" s="984"/>
      <c r="AR407" s="984"/>
      <c r="AS407" s="984"/>
      <c r="AT407" s="984"/>
      <c r="AU407" s="984"/>
      <c r="AV407" s="984"/>
      <c r="AW407" s="984"/>
      <c r="AX407" s="984"/>
      <c r="AY407" s="984"/>
      <c r="AZ407" s="984"/>
      <c r="BA407" s="984"/>
      <c r="BB407" s="984"/>
      <c r="BC407" s="984"/>
      <c r="BD407" s="984"/>
      <c r="BE407" s="984"/>
      <c r="BF407" s="984"/>
      <c r="BG407" s="984"/>
      <c r="BH407" s="984"/>
      <c r="BI407" s="984"/>
      <c r="BJ407" s="984"/>
      <c r="BK407" s="984"/>
      <c r="BL407" s="984"/>
      <c r="BM407" s="984"/>
      <c r="BN407" s="984"/>
      <c r="BO407" s="984"/>
      <c r="BP407" s="984"/>
      <c r="BQ407" s="984"/>
      <c r="BR407" s="984"/>
      <c r="BS407" s="984"/>
      <c r="BT407" s="984"/>
      <c r="BU407" s="984"/>
      <c r="BV407" s="984"/>
      <c r="BW407" s="984"/>
      <c r="BX407" s="984"/>
      <c r="BY407" s="984"/>
      <c r="BZ407" s="984"/>
      <c r="CA407" s="984"/>
      <c r="CB407" s="1013"/>
      <c r="CC407" s="984"/>
      <c r="CD407" s="984"/>
      <c r="CE407" s="984"/>
      <c r="CF407" s="984"/>
      <c r="CG407" s="984"/>
      <c r="CH407" s="984"/>
      <c r="CI407" s="984"/>
      <c r="CJ407" s="984"/>
      <c r="CK407" s="984"/>
      <c r="CL407" s="984"/>
      <c r="CM407" s="984"/>
      <c r="CN407" s="984"/>
      <c r="CO407" s="984"/>
      <c r="CP407" s="984"/>
      <c r="CQ407" s="984"/>
      <c r="CR407" s="984"/>
      <c r="CS407" s="984"/>
      <c r="CT407" s="984"/>
      <c r="CU407" s="984"/>
      <c r="CV407" s="984"/>
      <c r="CW407" s="984"/>
      <c r="CX407" s="984"/>
      <c r="CY407" s="984"/>
      <c r="CZ407" s="984"/>
      <c r="DA407" s="984"/>
      <c r="DB407" s="984"/>
      <c r="DC407" s="984"/>
      <c r="DD407" s="984"/>
      <c r="DE407" s="984"/>
      <c r="DF407" s="984"/>
      <c r="DG407" s="984"/>
      <c r="DH407" s="984"/>
      <c r="DI407" s="984"/>
      <c r="DJ407" s="984"/>
      <c r="DK407" s="984"/>
      <c r="DL407" s="984"/>
      <c r="DM407" s="984"/>
      <c r="DN407" s="984"/>
      <c r="DO407" s="984"/>
    </row>
    <row r="408" spans="2:119" s="971" customFormat="1" ht="12" customHeight="1">
      <c r="B408" s="1342">
        <v>1</v>
      </c>
      <c r="C408" s="978"/>
      <c r="D408" s="988"/>
      <c r="E408" s="988"/>
      <c r="F408" s="969"/>
      <c r="G408" s="969"/>
      <c r="H408" s="969"/>
      <c r="I408" s="969"/>
      <c r="J408" s="969"/>
      <c r="K408" s="969"/>
      <c r="L408" s="969"/>
      <c r="M408" s="969"/>
      <c r="N408" s="969"/>
      <c r="O408" s="969"/>
      <c r="P408" s="969"/>
      <c r="Q408" s="969"/>
      <c r="R408" s="969"/>
      <c r="S408" s="969"/>
      <c r="T408" s="969"/>
      <c r="U408" s="1696"/>
      <c r="V408" s="1696"/>
      <c r="W408" s="1696"/>
      <c r="X408" s="1696"/>
      <c r="Y408" s="1696"/>
      <c r="Z408" s="1696"/>
      <c r="AA408" s="403"/>
      <c r="AB408" s="946"/>
      <c r="AC408" s="946"/>
      <c r="AD408" s="946"/>
      <c r="AE408" s="946"/>
      <c r="AF408" s="946"/>
      <c r="AG408" s="946"/>
      <c r="AH408" s="946"/>
      <c r="AI408" s="946"/>
      <c r="AJ408" s="969"/>
      <c r="AK408" s="969"/>
      <c r="AL408" s="969"/>
      <c r="AM408" s="969"/>
      <c r="AN408" s="969"/>
      <c r="AO408" s="969"/>
      <c r="AP408" s="969"/>
      <c r="AQ408" s="969"/>
      <c r="AR408" s="969"/>
      <c r="AS408" s="969"/>
      <c r="AT408" s="969"/>
      <c r="AU408" s="969"/>
      <c r="AV408" s="969"/>
      <c r="AW408" s="969"/>
      <c r="AX408" s="969"/>
      <c r="AY408" s="969"/>
      <c r="AZ408" s="969"/>
      <c r="BA408" s="969"/>
      <c r="BB408" s="969"/>
      <c r="BC408" s="969"/>
      <c r="BD408" s="969"/>
      <c r="BE408" s="969"/>
      <c r="BF408" s="969"/>
      <c r="BG408" s="969"/>
      <c r="BH408" s="969"/>
      <c r="BI408" s="969"/>
      <c r="BJ408" s="969"/>
      <c r="BK408" s="969"/>
      <c r="BL408" s="969"/>
      <c r="BM408" s="969"/>
      <c r="BN408" s="969"/>
      <c r="BO408" s="969"/>
      <c r="BP408" s="969"/>
      <c r="BQ408" s="969"/>
      <c r="BR408" s="969"/>
      <c r="BS408" s="969"/>
      <c r="BT408" s="1003"/>
      <c r="BU408" s="1003"/>
      <c r="BV408" s="969"/>
      <c r="BW408" s="969"/>
      <c r="BX408" s="969"/>
      <c r="BY408" s="969"/>
      <c r="BZ408" s="969"/>
      <c r="CA408" s="969"/>
      <c r="CB408" s="969"/>
      <c r="CC408" s="969"/>
      <c r="CD408" s="969"/>
      <c r="CE408" s="969"/>
      <c r="CF408" s="969"/>
      <c r="CG408" s="969"/>
      <c r="CH408" s="969"/>
      <c r="CI408" s="969"/>
      <c r="CJ408" s="969"/>
      <c r="CK408" s="969"/>
      <c r="CL408" s="969"/>
      <c r="CM408" s="969"/>
      <c r="CN408" s="969"/>
      <c r="CO408" s="969"/>
      <c r="CP408" s="969"/>
      <c r="CQ408" s="969"/>
      <c r="CR408" s="969"/>
      <c r="CS408" s="969"/>
      <c r="CT408" s="969"/>
      <c r="CU408" s="969"/>
      <c r="CV408" s="969"/>
      <c r="CW408" s="969"/>
      <c r="CX408" s="969"/>
      <c r="CY408" s="969"/>
      <c r="CZ408" s="969"/>
      <c r="DA408" s="969"/>
      <c r="DB408" s="969"/>
      <c r="DC408" s="969"/>
      <c r="DD408" s="969"/>
      <c r="DE408" s="969"/>
      <c r="DF408" s="969"/>
      <c r="DG408" s="969"/>
      <c r="DH408" s="969"/>
      <c r="DI408" s="969"/>
      <c r="DJ408" s="969"/>
      <c r="DK408" s="969"/>
      <c r="DL408" s="969"/>
      <c r="DM408" s="969"/>
      <c r="DN408" s="969"/>
      <c r="DO408" s="969"/>
    </row>
    <row r="409" spans="2:119" s="948" customFormat="1" ht="12" customHeight="1">
      <c r="B409" s="1342">
        <v>2</v>
      </c>
      <c r="C409" s="942" t="s">
        <v>382</v>
      </c>
      <c r="D409" s="943"/>
      <c r="E409" s="944"/>
      <c r="F409" s="945" t="s">
        <v>105</v>
      </c>
      <c r="G409" s="945" t="s">
        <v>105</v>
      </c>
      <c r="H409" s="945" t="s">
        <v>105</v>
      </c>
      <c r="I409" s="945" t="s">
        <v>105</v>
      </c>
      <c r="J409" s="945" t="s">
        <v>105</v>
      </c>
      <c r="K409" s="945" t="s">
        <v>105</v>
      </c>
      <c r="L409" s="282">
        <v>1531.0987518040386</v>
      </c>
      <c r="M409" s="282">
        <v>1750.5952645699999</v>
      </c>
      <c r="N409" s="946">
        <v>2708.57665812</v>
      </c>
      <c r="O409" s="946">
        <v>2469.6263082199998</v>
      </c>
      <c r="P409" s="946">
        <v>2943.4765598430722</v>
      </c>
      <c r="Q409" s="946">
        <v>2700.8811444664075</v>
      </c>
      <c r="R409" s="946">
        <v>2773.8470131704103</v>
      </c>
      <c r="S409" s="946">
        <v>5470.8016439729527</v>
      </c>
      <c r="T409" s="946">
        <v>6780.0114942320479</v>
      </c>
      <c r="U409" s="1649">
        <v>8972.8764609340433</v>
      </c>
      <c r="V409" s="1649">
        <v>8555.6056922643456</v>
      </c>
      <c r="W409" s="1649">
        <v>8747.4580485997249</v>
      </c>
      <c r="X409" s="1649">
        <v>8770.4173267209098</v>
      </c>
      <c r="Y409" s="1649">
        <v>9138.6422075224837</v>
      </c>
      <c r="Z409" s="1649">
        <v>9625.3155638053922</v>
      </c>
      <c r="AA409" s="1198"/>
      <c r="AB409" s="1051"/>
      <c r="AC409" s="1051"/>
      <c r="AD409" s="1051"/>
      <c r="AE409" s="1051"/>
      <c r="AF409" s="1051"/>
      <c r="AG409" s="1051"/>
      <c r="AH409" s="1051"/>
      <c r="AI409" s="1051"/>
      <c r="AJ409" s="947"/>
      <c r="AK409" s="947"/>
      <c r="AL409" s="947"/>
      <c r="AM409" s="947"/>
      <c r="AN409" s="947"/>
      <c r="AO409" s="947"/>
      <c r="AP409" s="947"/>
      <c r="AQ409" s="947"/>
      <c r="AR409" s="947"/>
      <c r="AS409" s="947"/>
      <c r="AT409" s="947"/>
      <c r="AU409" s="947"/>
      <c r="AV409" s="947"/>
      <c r="AW409" s="947"/>
      <c r="AX409" s="947"/>
      <c r="AY409" s="947"/>
      <c r="AZ409" s="947"/>
      <c r="BA409" s="947"/>
      <c r="BB409" s="947"/>
      <c r="BC409" s="947"/>
      <c r="BD409" s="947"/>
      <c r="BE409" s="947"/>
      <c r="BF409" s="947"/>
      <c r="BG409" s="947"/>
      <c r="BH409" s="282">
        <v>321.21534820669234</v>
      </c>
      <c r="BI409" s="282">
        <v>363.59258510398536</v>
      </c>
      <c r="BJ409" s="282">
        <v>415.47807073495363</v>
      </c>
      <c r="BK409" s="282">
        <v>430.81274775840711</v>
      </c>
      <c r="BL409" s="282">
        <v>350.56516250000004</v>
      </c>
      <c r="BM409" s="282">
        <v>392.85569343999998</v>
      </c>
      <c r="BN409" s="282">
        <v>475.09695161999997</v>
      </c>
      <c r="BO409" s="282">
        <v>532.07745700999999</v>
      </c>
      <c r="BP409" s="282">
        <v>495.65387978000001</v>
      </c>
      <c r="BQ409" s="282">
        <v>655.11331044000008</v>
      </c>
      <c r="BR409" s="282">
        <v>756.00154689999999</v>
      </c>
      <c r="BS409" s="282">
        <v>801.80792099999996</v>
      </c>
      <c r="BT409" s="282">
        <v>520.29077636</v>
      </c>
      <c r="BU409" s="282">
        <v>694.36012536999999</v>
      </c>
      <c r="BV409" s="282">
        <v>636.55111084999999</v>
      </c>
      <c r="BW409" s="282">
        <v>618.42429563999997</v>
      </c>
      <c r="BX409" s="946">
        <v>562.42977539000003</v>
      </c>
      <c r="BY409" s="946">
        <v>727.61986563408948</v>
      </c>
      <c r="BZ409" s="946">
        <v>768.74842657740464</v>
      </c>
      <c r="CA409" s="946">
        <v>884.67849224157828</v>
      </c>
      <c r="CB409" s="946">
        <v>684.06214850637775</v>
      </c>
      <c r="CC409" s="946">
        <v>773.552346153592</v>
      </c>
      <c r="CD409" s="946">
        <v>625.1562002290085</v>
      </c>
      <c r="CE409" s="946">
        <v>618.11044957742945</v>
      </c>
      <c r="CF409" s="946">
        <v>584.58104171678326</v>
      </c>
      <c r="CG409" s="946">
        <v>667.32082850284405</v>
      </c>
      <c r="CH409" s="946">
        <v>713.2408019530111</v>
      </c>
      <c r="CI409" s="946">
        <v>808.70434099777185</v>
      </c>
      <c r="CJ409" s="946">
        <v>672.30755706280524</v>
      </c>
      <c r="CK409" s="946">
        <v>1427.2252903317833</v>
      </c>
      <c r="CL409" s="946">
        <v>1660.3573685451506</v>
      </c>
      <c r="CM409" s="946">
        <v>1710.9114280332137</v>
      </c>
      <c r="CN409" s="946">
        <v>1317.6802508423079</v>
      </c>
      <c r="CO409" s="946">
        <v>1658.7448209983354</v>
      </c>
      <c r="CP409" s="946">
        <v>1716.0367753046871</v>
      </c>
      <c r="CQ409" s="946">
        <v>2087.5496470867174</v>
      </c>
      <c r="CR409" s="946">
        <v>1905.6007035245568</v>
      </c>
      <c r="CS409" s="946">
        <v>2421.8451508111166</v>
      </c>
      <c r="CT409" s="946">
        <v>2242.9706568499651</v>
      </c>
      <c r="CU409" s="946">
        <v>2402.459949748406</v>
      </c>
      <c r="CV409" s="946">
        <v>1840.0918723907255</v>
      </c>
      <c r="CW409" s="946">
        <v>2265.1350130070518</v>
      </c>
      <c r="CX409" s="946">
        <v>2129.2440655188971</v>
      </c>
      <c r="CY409" s="946">
        <v>2321.134741347671</v>
      </c>
      <c r="CZ409" s="946">
        <v>1870.7289603670661</v>
      </c>
      <c r="DA409" s="946">
        <v>2314.1799439257265</v>
      </c>
      <c r="DB409" s="946">
        <v>2179.7885173854615</v>
      </c>
      <c r="DC409" s="946">
        <v>2382.7606269214702</v>
      </c>
      <c r="DD409" s="946">
        <v>1844.0128988540853</v>
      </c>
      <c r="DE409" s="946">
        <v>2301.7008494735705</v>
      </c>
      <c r="DF409" s="946">
        <v>2193.7587478299947</v>
      </c>
      <c r="DG409" s="946">
        <v>2430.9448305632595</v>
      </c>
      <c r="DH409" s="946">
        <v>1902.1049051298078</v>
      </c>
      <c r="DI409" s="946">
        <v>2394.2209383664099</v>
      </c>
      <c r="DJ409" s="946">
        <v>2293.7686813349769</v>
      </c>
      <c r="DK409" s="946">
        <v>2548.54768269129</v>
      </c>
      <c r="DL409" s="946">
        <v>1998.0240226080707</v>
      </c>
      <c r="DM409" s="946">
        <v>2518.6340599548516</v>
      </c>
      <c r="DN409" s="946">
        <v>2417.2083225333263</v>
      </c>
      <c r="DO409" s="946">
        <v>2691.4491587091434</v>
      </c>
    </row>
    <row r="410" spans="2:119" s="941" customFormat="1" ht="12" customHeight="1">
      <c r="B410" s="1342">
        <v>3</v>
      </c>
      <c r="C410" s="938" t="s">
        <v>94</v>
      </c>
      <c r="D410" s="939"/>
      <c r="E410" s="939"/>
      <c r="F410" s="945" t="s">
        <v>105</v>
      </c>
      <c r="G410" s="945" t="s">
        <v>105</v>
      </c>
      <c r="H410" s="945" t="s">
        <v>105</v>
      </c>
      <c r="I410" s="945" t="s">
        <v>105</v>
      </c>
      <c r="J410" s="945" t="s">
        <v>105</v>
      </c>
      <c r="K410" s="945" t="s">
        <v>105</v>
      </c>
      <c r="L410" s="945" t="s">
        <v>105</v>
      </c>
      <c r="M410" s="940">
        <v>0.14335882157002389</v>
      </c>
      <c r="N410" s="940">
        <v>0.54723179762816843</v>
      </c>
      <c r="O410" s="940">
        <v>-8.8219895561624462E-2</v>
      </c>
      <c r="P410" s="940">
        <v>0.19187123575979537</v>
      </c>
      <c r="Q410" s="940">
        <v>-8.2417987860449737E-2</v>
      </c>
      <c r="R410" s="940">
        <v>2.7015579287335889E-2</v>
      </c>
      <c r="S410" s="940">
        <v>0.97227951577618454</v>
      </c>
      <c r="T410" s="940">
        <v>0.23930859414386174</v>
      </c>
      <c r="U410" s="1677">
        <v>0.32343086270097454</v>
      </c>
      <c r="V410" s="1677">
        <v>-4.6503567778560684E-2</v>
      </c>
      <c r="W410" s="1677">
        <v>2.24241699811909E-2</v>
      </c>
      <c r="X410" s="1677">
        <v>2.6246799920188746E-3</v>
      </c>
      <c r="Y410" s="1677">
        <v>4.1984875643226172E-2</v>
      </c>
      <c r="Z410" s="1677">
        <v>9.7475206166057315E-2</v>
      </c>
      <c r="AA410" s="403"/>
      <c r="AB410" s="985"/>
      <c r="AC410" s="985"/>
      <c r="AD410" s="985"/>
      <c r="AE410" s="985"/>
      <c r="AF410" s="985"/>
      <c r="AG410" s="985"/>
      <c r="AH410" s="985"/>
      <c r="AI410" s="985"/>
      <c r="AJ410" s="940" t="s">
        <v>1045</v>
      </c>
      <c r="AK410" s="940" t="s">
        <v>1045</v>
      </c>
      <c r="AL410" s="940" t="s">
        <v>1045</v>
      </c>
      <c r="AM410" s="940" t="s">
        <v>1045</v>
      </c>
      <c r="AN410" s="940" t="s">
        <v>1045</v>
      </c>
      <c r="AO410" s="940" t="s">
        <v>1045</v>
      </c>
      <c r="AP410" s="940" t="s">
        <v>1045</v>
      </c>
      <c r="AQ410" s="940" t="s">
        <v>1045</v>
      </c>
      <c r="AR410" s="940" t="s">
        <v>1045</v>
      </c>
      <c r="AS410" s="940" t="s">
        <v>1045</v>
      </c>
      <c r="AT410" s="940" t="s">
        <v>1045</v>
      </c>
      <c r="AU410" s="940" t="s">
        <v>1045</v>
      </c>
      <c r="AV410" s="940" t="s">
        <v>1045</v>
      </c>
      <c r="AW410" s="940" t="s">
        <v>1045</v>
      </c>
      <c r="AX410" s="940" t="s">
        <v>1045</v>
      </c>
      <c r="AY410" s="940" t="s">
        <v>1045</v>
      </c>
      <c r="AZ410" s="940" t="s">
        <v>1045</v>
      </c>
      <c r="BA410" s="940" t="s">
        <v>1045</v>
      </c>
      <c r="BB410" s="940" t="s">
        <v>1045</v>
      </c>
      <c r="BC410" s="940" t="s">
        <v>1045</v>
      </c>
      <c r="BD410" s="940" t="s">
        <v>1045</v>
      </c>
      <c r="BE410" s="940" t="s">
        <v>1045</v>
      </c>
      <c r="BF410" s="940" t="s">
        <v>1045</v>
      </c>
      <c r="BG410" s="940" t="s">
        <v>1045</v>
      </c>
      <c r="BH410" s="940" t="s">
        <v>1045</v>
      </c>
      <c r="BI410" s="940" t="s">
        <v>1045</v>
      </c>
      <c r="BJ410" s="940" t="s">
        <v>1045</v>
      </c>
      <c r="BK410" s="940" t="s">
        <v>1045</v>
      </c>
      <c r="BL410" s="940">
        <v>9.1371145423667643E-2</v>
      </c>
      <c r="BM410" s="940">
        <v>8.0483237378577321E-2</v>
      </c>
      <c r="BN410" s="940">
        <v>0.14349465130514449</v>
      </c>
      <c r="BO410" s="940">
        <v>0.23505504370167918</v>
      </c>
      <c r="BP410" s="940">
        <v>0.41387089420215828</v>
      </c>
      <c r="BQ410" s="940">
        <v>0.66756730621253979</v>
      </c>
      <c r="BR410" s="940">
        <v>0.59125741455962411</v>
      </c>
      <c r="BS410" s="940">
        <v>0.50693834222134804</v>
      </c>
      <c r="BT410" s="940">
        <v>4.970584834508962E-2</v>
      </c>
      <c r="BU410" s="940">
        <v>5.9908437677201443E-2</v>
      </c>
      <c r="BV410" s="940">
        <v>-0.15800289898851261</v>
      </c>
      <c r="BW410" s="940">
        <v>-0.22871266366549148</v>
      </c>
      <c r="BX410" s="940">
        <v>8.099124748051123E-2</v>
      </c>
      <c r="BY410" s="940">
        <v>4.7899841953577882E-2</v>
      </c>
      <c r="BZ410" s="940">
        <v>0.20767745664739912</v>
      </c>
      <c r="CA410" s="940">
        <v>0.430536443148688</v>
      </c>
      <c r="CB410" s="940">
        <v>0.21626232898504605</v>
      </c>
      <c r="CC410" s="940">
        <v>6.3127029220779063E-2</v>
      </c>
      <c r="CD410" s="940">
        <v>-0.18678701820268107</v>
      </c>
      <c r="CE410" s="940">
        <v>-0.30131629173975372</v>
      </c>
      <c r="CF410" s="940">
        <v>-0.1454270010507196</v>
      </c>
      <c r="CG410" s="940">
        <v>-0.13732944923375001</v>
      </c>
      <c r="CH410" s="940">
        <v>0.14090014894155289</v>
      </c>
      <c r="CI410" s="940">
        <v>0.30834924656368723</v>
      </c>
      <c r="CJ410" s="940">
        <v>0.15006732871183925</v>
      </c>
      <c r="CK410" s="940">
        <v>1.1387393130434869</v>
      </c>
      <c r="CL410" s="940">
        <v>1.327905756371095</v>
      </c>
      <c r="CM410" s="940">
        <v>1.1156204329536643</v>
      </c>
      <c r="CN410" s="940">
        <v>0.95993669415084915</v>
      </c>
      <c r="CO410" s="940">
        <v>0.16221652757619753</v>
      </c>
      <c r="CP410" s="940">
        <v>3.3534591898323862E-2</v>
      </c>
      <c r="CQ410" s="940">
        <v>0.22013893465336776</v>
      </c>
      <c r="CR410" s="940">
        <v>0.44617838986842928</v>
      </c>
      <c r="CS410" s="940">
        <v>0.46004684997509138</v>
      </c>
      <c r="CT410" s="940">
        <v>0.3070644458955254</v>
      </c>
      <c r="CU410" s="940">
        <v>0.15085164709790821</v>
      </c>
      <c r="CV410" s="940">
        <v>-3.4376997769085427E-2</v>
      </c>
      <c r="CW410" s="940">
        <v>-6.4706918917412981E-2</v>
      </c>
      <c r="CX410" s="940">
        <v>-5.0703557348710904E-2</v>
      </c>
      <c r="CY410" s="940">
        <v>-3.3850807131769911E-2</v>
      </c>
      <c r="CZ410" s="940">
        <v>1.6649759958200061E-2</v>
      </c>
      <c r="DA410" s="940">
        <v>2.1652100487187242E-2</v>
      </c>
      <c r="DB410" s="940">
        <v>2.3738214272888802E-2</v>
      </c>
      <c r="DC410" s="940">
        <v>2.6549895822945091E-2</v>
      </c>
      <c r="DD410" s="940">
        <v>-1.4281096876662791E-2</v>
      </c>
      <c r="DE410" s="940">
        <v>-5.3924477588318531E-3</v>
      </c>
      <c r="DF410" s="940">
        <v>6.4089843271997182E-3</v>
      </c>
      <c r="DG410" s="940">
        <v>2.0222007656741869E-2</v>
      </c>
      <c r="DH410" s="940">
        <v>3.1503036834407361E-2</v>
      </c>
      <c r="DI410" s="940">
        <v>4.0196400376703911E-2</v>
      </c>
      <c r="DJ410" s="940">
        <v>4.5588391888538027E-2</v>
      </c>
      <c r="DK410" s="940">
        <v>4.8377425373648419E-2</v>
      </c>
      <c r="DL410" s="940">
        <v>5.042787977654517E-2</v>
      </c>
      <c r="DM410" s="940">
        <v>5.1963926801730231E-2</v>
      </c>
      <c r="DN410" s="940">
        <v>5.3815209093581062E-2</v>
      </c>
      <c r="DO410" s="940">
        <v>5.6071729396464765E-2</v>
      </c>
    </row>
    <row r="411" spans="2:119" s="971" customFormat="1" ht="12" customHeight="1">
      <c r="B411" s="1342">
        <v>4</v>
      </c>
      <c r="C411" s="978"/>
      <c r="D411" s="988"/>
      <c r="E411" s="988"/>
      <c r="F411" s="969"/>
      <c r="G411" s="969"/>
      <c r="H411" s="969"/>
      <c r="I411" s="969"/>
      <c r="J411" s="969"/>
      <c r="K411" s="969"/>
      <c r="L411" s="969"/>
      <c r="M411" s="969"/>
      <c r="N411" s="969"/>
      <c r="O411" s="1003"/>
      <c r="P411" s="969"/>
      <c r="Q411" s="1003"/>
      <c r="R411" s="969"/>
      <c r="S411" s="969"/>
      <c r="T411" s="969"/>
      <c r="U411" s="1696"/>
      <c r="V411" s="1696"/>
      <c r="W411" s="1696"/>
      <c r="X411" s="1696"/>
      <c r="Y411" s="1696"/>
      <c r="Z411" s="1696"/>
      <c r="AA411" s="403"/>
      <c r="AB411" s="946"/>
      <c r="AC411" s="946"/>
      <c r="AD411" s="946"/>
      <c r="AE411" s="946"/>
      <c r="AF411" s="946"/>
      <c r="AG411" s="946"/>
      <c r="AH411" s="946"/>
      <c r="AI411" s="946"/>
      <c r="AJ411" s="969"/>
      <c r="AK411" s="969"/>
      <c r="AL411" s="969"/>
      <c r="AM411" s="969"/>
      <c r="AN411" s="969"/>
      <c r="AO411" s="969"/>
      <c r="AP411" s="969"/>
      <c r="AQ411" s="969"/>
      <c r="AR411" s="969"/>
      <c r="AS411" s="969"/>
      <c r="AT411" s="969"/>
      <c r="AU411" s="969"/>
      <c r="AV411" s="969"/>
      <c r="AW411" s="969"/>
      <c r="AX411" s="969"/>
      <c r="AY411" s="969"/>
      <c r="AZ411" s="969"/>
      <c r="BA411" s="969"/>
      <c r="BB411" s="969"/>
      <c r="BC411" s="969"/>
      <c r="BD411" s="969"/>
      <c r="BE411" s="969"/>
      <c r="BF411" s="969"/>
      <c r="BG411" s="969"/>
      <c r="BH411" s="969"/>
      <c r="BI411" s="969"/>
      <c r="BJ411" s="969"/>
      <c r="BK411" s="969"/>
      <c r="BL411" s="969"/>
      <c r="BM411" s="969"/>
      <c r="BN411" s="969"/>
      <c r="BO411" s="969"/>
      <c r="BP411" s="969"/>
      <c r="BQ411" s="969"/>
      <c r="BR411" s="969"/>
      <c r="BS411" s="969"/>
      <c r="BT411" s="1003"/>
      <c r="BU411" s="1003"/>
      <c r="BV411" s="969"/>
      <c r="BW411" s="969"/>
      <c r="BX411" s="969"/>
      <c r="BY411" s="969"/>
      <c r="BZ411" s="969"/>
      <c r="CA411" s="969"/>
      <c r="CB411" s="969"/>
      <c r="CC411" s="969"/>
      <c r="CD411" s="969"/>
      <c r="CE411" s="969"/>
      <c r="CF411" s="969"/>
      <c r="CG411" s="969"/>
      <c r="CH411" s="969"/>
      <c r="CI411" s="969"/>
      <c r="CJ411" s="969"/>
      <c r="CK411" s="969"/>
      <c r="CL411" s="969"/>
      <c r="CM411" s="969"/>
      <c r="CN411" s="969"/>
      <c r="CO411" s="969"/>
      <c r="CP411" s="969"/>
      <c r="CQ411" s="969"/>
      <c r="CR411" s="969"/>
      <c r="CS411" s="969"/>
      <c r="CT411" s="969"/>
      <c r="CU411" s="969"/>
      <c r="CV411" s="969"/>
      <c r="CW411" s="969"/>
      <c r="CX411" s="969"/>
      <c r="CY411" s="969"/>
      <c r="CZ411" s="969"/>
      <c r="DA411" s="969"/>
      <c r="DB411" s="969"/>
      <c r="DC411" s="969"/>
      <c r="DD411" s="969"/>
      <c r="DE411" s="969"/>
      <c r="DF411" s="969"/>
      <c r="DG411" s="969"/>
      <c r="DH411" s="969"/>
      <c r="DI411" s="969"/>
      <c r="DJ411" s="969"/>
      <c r="DK411" s="969"/>
      <c r="DL411" s="969"/>
      <c r="DM411" s="969"/>
      <c r="DN411" s="969"/>
      <c r="DO411" s="969"/>
    </row>
    <row r="412" spans="2:119" s="971" customFormat="1" ht="12" customHeight="1">
      <c r="B412" s="1342">
        <v>5</v>
      </c>
      <c r="C412" s="965" t="s">
        <v>101</v>
      </c>
      <c r="D412" s="988"/>
      <c r="E412" s="988"/>
      <c r="F412" s="945" t="s">
        <v>105</v>
      </c>
      <c r="G412" s="945" t="s">
        <v>105</v>
      </c>
      <c r="H412" s="945" t="s">
        <v>105</v>
      </c>
      <c r="I412" s="945" t="s">
        <v>105</v>
      </c>
      <c r="J412" s="945" t="s">
        <v>105</v>
      </c>
      <c r="K412" s="945" t="s">
        <v>105</v>
      </c>
      <c r="L412" s="945" t="s">
        <v>105</v>
      </c>
      <c r="M412" s="969">
        <v>19.759992</v>
      </c>
      <c r="N412" s="969">
        <v>30.228304000000001</v>
      </c>
      <c r="O412" s="969">
        <v>40.056711999999997</v>
      </c>
      <c r="P412" s="969">
        <v>49.543103236999997</v>
      </c>
      <c r="Q412" s="969">
        <v>71.039502926820006</v>
      </c>
      <c r="R412" s="969">
        <v>79.045190859933598</v>
      </c>
      <c r="S412" s="969">
        <v>148.55998015377747</v>
      </c>
      <c r="T412" s="969">
        <v>177.73539185240708</v>
      </c>
      <c r="U412" s="1696">
        <v>220.64024499253748</v>
      </c>
      <c r="V412" s="1696">
        <v>253.73628174141805</v>
      </c>
      <c r="W412" s="1696">
        <v>279.10990991555991</v>
      </c>
      <c r="X412" s="1696">
        <v>293.27299261393659</v>
      </c>
      <c r="Y412" s="1696">
        <v>307.88885928434024</v>
      </c>
      <c r="Z412" s="1696">
        <v>323.35627710910319</v>
      </c>
      <c r="AA412" s="970"/>
      <c r="AB412" s="946"/>
      <c r="AC412" s="946"/>
      <c r="AD412" s="946"/>
      <c r="AE412" s="946"/>
      <c r="AF412" s="946"/>
      <c r="AG412" s="946"/>
      <c r="AH412" s="946"/>
      <c r="AI412" s="946"/>
      <c r="AJ412" s="969"/>
      <c r="AK412" s="969"/>
      <c r="AL412" s="969"/>
      <c r="AM412" s="969"/>
      <c r="AN412" s="969"/>
      <c r="AO412" s="969"/>
      <c r="AP412" s="969"/>
      <c r="AQ412" s="969"/>
      <c r="AR412" s="969"/>
      <c r="AS412" s="969"/>
      <c r="AT412" s="969"/>
      <c r="AU412" s="969"/>
      <c r="AV412" s="969"/>
      <c r="AW412" s="969"/>
      <c r="AX412" s="969"/>
      <c r="AY412" s="969"/>
      <c r="AZ412" s="969"/>
      <c r="BA412" s="969"/>
      <c r="BB412" s="969"/>
      <c r="BC412" s="969"/>
      <c r="BD412" s="969"/>
      <c r="BE412" s="969"/>
      <c r="BF412" s="969"/>
      <c r="BG412" s="969"/>
      <c r="BH412" s="969"/>
      <c r="BI412" s="969"/>
      <c r="BJ412" s="969"/>
      <c r="BK412" s="969"/>
      <c r="BL412" s="968">
        <v>4.231217</v>
      </c>
      <c r="BM412" s="968">
        <v>4.5526689999999999</v>
      </c>
      <c r="BN412" s="968">
        <v>5.2668980000000003</v>
      </c>
      <c r="BO412" s="968">
        <v>5.7092080000000003</v>
      </c>
      <c r="BP412" s="968">
        <v>5.6631730000000005</v>
      </c>
      <c r="BQ412" s="968">
        <v>7.1048140000000002</v>
      </c>
      <c r="BR412" s="968">
        <v>8.4295590000000011</v>
      </c>
      <c r="BS412" s="968">
        <v>9.0307580000000005</v>
      </c>
      <c r="BT412" s="968">
        <v>8.6861929999999994</v>
      </c>
      <c r="BU412" s="968">
        <v>10.400397999999999</v>
      </c>
      <c r="BV412" s="968">
        <v>10.646912</v>
      </c>
      <c r="BW412" s="968">
        <v>10.323209</v>
      </c>
      <c r="BX412" s="968">
        <v>9.7224640000000004</v>
      </c>
      <c r="BY412" s="968">
        <v>11.4404378</v>
      </c>
      <c r="BZ412" s="968">
        <v>13.297993088000002</v>
      </c>
      <c r="CA412" s="968">
        <v>15.082208349000002</v>
      </c>
      <c r="CB412" s="968">
        <v>14.00034816</v>
      </c>
      <c r="CC412" s="968">
        <v>17.618274211999999</v>
      </c>
      <c r="CD412" s="968">
        <v>19.814009701120003</v>
      </c>
      <c r="CE412" s="968">
        <v>19.606870853700002</v>
      </c>
      <c r="CF412" s="968">
        <v>19.600487423999997</v>
      </c>
      <c r="CG412" s="968">
        <v>18.851553406840001</v>
      </c>
      <c r="CH412" s="968">
        <v>19.417729507097604</v>
      </c>
      <c r="CI412" s="968">
        <v>21.175420521996003</v>
      </c>
      <c r="CJ412" s="968">
        <v>19.208477675519998</v>
      </c>
      <c r="CK412" s="968">
        <v>38.457168949953605</v>
      </c>
      <c r="CL412" s="968">
        <v>46.214196226892298</v>
      </c>
      <c r="CM412" s="968">
        <v>44.68013730141157</v>
      </c>
      <c r="CN412" s="968">
        <v>38.224870574284793</v>
      </c>
      <c r="CO412" s="968">
        <v>44.610315981946179</v>
      </c>
      <c r="CP412" s="968">
        <v>45.752054264623375</v>
      </c>
      <c r="CQ412" s="968">
        <v>49.148151031552729</v>
      </c>
      <c r="CR412" s="968">
        <v>46.252093394884596</v>
      </c>
      <c r="CS412" s="968">
        <v>55.762894977432722</v>
      </c>
      <c r="CT412" s="968">
        <v>57.190067830779221</v>
      </c>
      <c r="CU412" s="968">
        <v>61.435188789440915</v>
      </c>
      <c r="CV412" s="968">
        <v>53.189907404117285</v>
      </c>
      <c r="CW412" s="968">
        <v>64.127329224047628</v>
      </c>
      <c r="CX412" s="968">
        <v>65.768578005396094</v>
      </c>
      <c r="CY412" s="968">
        <v>70.65046710785704</v>
      </c>
      <c r="CZ412" s="968">
        <v>58.50889814452902</v>
      </c>
      <c r="DA412" s="968">
        <v>70.540062146452399</v>
      </c>
      <c r="DB412" s="968">
        <v>72.345435805935708</v>
      </c>
      <c r="DC412" s="968">
        <v>77.715513818642748</v>
      </c>
      <c r="DD412" s="968">
        <v>61.477858878537219</v>
      </c>
      <c r="DE412" s="968">
        <v>74.119529224604833</v>
      </c>
      <c r="DF412" s="968">
        <v>76.016514308592804</v>
      </c>
      <c r="DG412" s="968">
        <v>81.659090202201725</v>
      </c>
      <c r="DH412" s="968">
        <v>64.541735236676487</v>
      </c>
      <c r="DI412" s="968">
        <v>77.813429393059806</v>
      </c>
      <c r="DJ412" s="968">
        <v>79.804954655521726</v>
      </c>
      <c r="DK412" s="968">
        <v>85.728739999082237</v>
      </c>
      <c r="DL412" s="968">
        <v>67.784119480008144</v>
      </c>
      <c r="DM412" s="968">
        <v>81.722543959912741</v>
      </c>
      <c r="DN412" s="968">
        <v>83.814117510626048</v>
      </c>
      <c r="DO412" s="968">
        <v>90.035496158556299</v>
      </c>
    </row>
    <row r="413" spans="2:119" s="941" customFormat="1" ht="12" customHeight="1">
      <c r="B413" s="1342">
        <v>6</v>
      </c>
      <c r="C413" s="978" t="s">
        <v>104</v>
      </c>
      <c r="D413" s="1181"/>
      <c r="E413" s="1181"/>
      <c r="F413" s="945" t="s">
        <v>105</v>
      </c>
      <c r="G413" s="945" t="s">
        <v>105</v>
      </c>
      <c r="H413" s="945" t="s">
        <v>105</v>
      </c>
      <c r="I413" s="945" t="s">
        <v>105</v>
      </c>
      <c r="J413" s="945" t="s">
        <v>105</v>
      </c>
      <c r="K413" s="945" t="s">
        <v>105</v>
      </c>
      <c r="L413" s="945" t="s">
        <v>105</v>
      </c>
      <c r="M413" s="975"/>
      <c r="N413" s="975"/>
      <c r="O413" s="975"/>
      <c r="P413" s="975"/>
      <c r="Q413" s="975"/>
      <c r="R413" s="975"/>
      <c r="S413" s="975"/>
      <c r="T413" s="975"/>
      <c r="U413" s="1678"/>
      <c r="V413" s="1678"/>
      <c r="W413" s="1678"/>
      <c r="X413" s="1678"/>
      <c r="Y413" s="1678"/>
      <c r="Z413" s="1678"/>
      <c r="AA413" s="403"/>
      <c r="AB413" s="951"/>
      <c r="AC413" s="951"/>
      <c r="AD413" s="951"/>
      <c r="AE413" s="951"/>
      <c r="AF413" s="951"/>
      <c r="AG413" s="951"/>
      <c r="AH413" s="951"/>
      <c r="AI413" s="951"/>
      <c r="AJ413" s="955"/>
      <c r="AK413" s="955"/>
      <c r="AL413" s="955"/>
      <c r="AM413" s="955"/>
      <c r="AN413" s="955"/>
      <c r="AO413" s="955"/>
      <c r="AP413" s="955"/>
      <c r="AQ413" s="955"/>
      <c r="AR413" s="955"/>
      <c r="AS413" s="955"/>
      <c r="AT413" s="955"/>
      <c r="AU413" s="955"/>
      <c r="AV413" s="955"/>
      <c r="AW413" s="955"/>
      <c r="AX413" s="955"/>
      <c r="AY413" s="955"/>
      <c r="AZ413" s="955"/>
      <c r="BA413" s="955"/>
      <c r="BB413" s="955"/>
      <c r="BC413" s="955"/>
      <c r="BD413" s="955"/>
      <c r="BE413" s="955"/>
      <c r="BF413" s="955"/>
      <c r="BG413" s="955"/>
      <c r="BH413" s="955"/>
      <c r="BI413" s="955"/>
      <c r="BJ413" s="955"/>
      <c r="BK413" s="955"/>
      <c r="BL413" s="955">
        <v>0.21413050167226788</v>
      </c>
      <c r="BM413" s="955">
        <v>0.23039832202361216</v>
      </c>
      <c r="BN413" s="955">
        <v>0.26654352896499151</v>
      </c>
      <c r="BO413" s="955">
        <v>0.28892764733912851</v>
      </c>
      <c r="BP413" s="955">
        <v>0.1873466999670243</v>
      </c>
      <c r="BQ413" s="955">
        <v>0.23503845931945105</v>
      </c>
      <c r="BR413" s="955">
        <v>0.27886311451677875</v>
      </c>
      <c r="BS413" s="955">
        <v>0.29875172619674595</v>
      </c>
      <c r="BT413" s="955">
        <v>0.21684737878635671</v>
      </c>
      <c r="BU413" s="955">
        <v>0.25964182981369016</v>
      </c>
      <c r="BV413" s="955">
        <v>0.26579595449571602</v>
      </c>
      <c r="BW413" s="955">
        <v>0.25771483690423719</v>
      </c>
      <c r="BX413" s="976">
        <v>0.19624253154854918</v>
      </c>
      <c r="BY413" s="976">
        <v>0.23091887775523923</v>
      </c>
      <c r="BZ413" s="976">
        <v>0.26841259870998019</v>
      </c>
      <c r="CA413" s="976">
        <v>0.30442599198623149</v>
      </c>
      <c r="CB413" s="976">
        <v>0.19707835194767892</v>
      </c>
      <c r="CC413" s="976">
        <v>0.24800672141736591</v>
      </c>
      <c r="CD413" s="976">
        <v>0.27891537644247072</v>
      </c>
      <c r="CE413" s="976">
        <v>0.2759995501924844</v>
      </c>
      <c r="CF413" s="976">
        <v>0.24796559045232297</v>
      </c>
      <c r="CG413" s="976">
        <v>0.23849083292422626</v>
      </c>
      <c r="CH413" s="976">
        <v>0.24565352168616317</v>
      </c>
      <c r="CI413" s="976">
        <v>0.26789005493728768</v>
      </c>
      <c r="CJ413" s="976">
        <v>0.12929779376408712</v>
      </c>
      <c r="CK413" s="976">
        <v>0.25886627684081409</v>
      </c>
      <c r="CL413" s="976">
        <v>0.31108106085538673</v>
      </c>
      <c r="CM413" s="976">
        <v>0.30075486853971201</v>
      </c>
      <c r="CN413" s="976">
        <v>0.215066173235925</v>
      </c>
      <c r="CO413" s="976">
        <v>0.25099286932672898</v>
      </c>
      <c r="CP413" s="976">
        <v>0.25741667873676083</v>
      </c>
      <c r="CQ413" s="976">
        <v>0.27652427870058516</v>
      </c>
      <c r="CR413" s="976">
        <v>0.20962673149882036</v>
      </c>
      <c r="CS413" s="976">
        <v>0.25273220204826524</v>
      </c>
      <c r="CT413" s="976">
        <v>0.25920052723252512</v>
      </c>
      <c r="CU413" s="976">
        <v>0.27844053922038919</v>
      </c>
      <c r="CV413" s="976">
        <v>0.20962673149882038</v>
      </c>
      <c r="CW413" s="976">
        <v>0.25273220204826524</v>
      </c>
      <c r="CX413" s="976">
        <v>0.25920052723252512</v>
      </c>
      <c r="CY413" s="976">
        <v>0.27844053922038919</v>
      </c>
      <c r="CZ413" s="976">
        <v>0.20962673149882038</v>
      </c>
      <c r="DA413" s="976">
        <v>0.25273220204826524</v>
      </c>
      <c r="DB413" s="976">
        <v>0.25920052723252507</v>
      </c>
      <c r="DC413" s="976">
        <v>0.27844053922038919</v>
      </c>
      <c r="DD413" s="976">
        <v>0.20962673149882038</v>
      </c>
      <c r="DE413" s="976">
        <v>0.2527322020482653</v>
      </c>
      <c r="DF413" s="976">
        <v>0.25920052723252507</v>
      </c>
      <c r="DG413" s="976">
        <v>0.27844053922038919</v>
      </c>
      <c r="DH413" s="976">
        <v>0.20962673149882038</v>
      </c>
      <c r="DI413" s="976">
        <v>0.2527322020482653</v>
      </c>
      <c r="DJ413" s="976">
        <v>0.25920052723252512</v>
      </c>
      <c r="DK413" s="976">
        <v>0.27844053922038919</v>
      </c>
      <c r="DL413" s="976">
        <v>0.20962673149882041</v>
      </c>
      <c r="DM413" s="976">
        <v>0.25273220204826535</v>
      </c>
      <c r="DN413" s="976">
        <v>0.25920052723252512</v>
      </c>
      <c r="DO413" s="976">
        <v>0.27844053922038925</v>
      </c>
    </row>
    <row r="414" spans="2:119" s="986" customFormat="1" ht="12" customHeight="1">
      <c r="B414" s="1342">
        <v>7</v>
      </c>
      <c r="C414" s="972" t="s">
        <v>94</v>
      </c>
      <c r="D414" s="939"/>
      <c r="E414" s="939"/>
      <c r="F414" s="940" t="s">
        <v>1045</v>
      </c>
      <c r="G414" s="940" t="s">
        <v>1045</v>
      </c>
      <c r="H414" s="940" t="s">
        <v>1045</v>
      </c>
      <c r="I414" s="940" t="s">
        <v>1045</v>
      </c>
      <c r="J414" s="940" t="s">
        <v>1045</v>
      </c>
      <c r="K414" s="940" t="s">
        <v>1045</v>
      </c>
      <c r="L414" s="940" t="s">
        <v>1045</v>
      </c>
      <c r="M414" s="940" t="s">
        <v>1045</v>
      </c>
      <c r="N414" s="940">
        <v>0.52977308897695918</v>
      </c>
      <c r="O414" s="940">
        <v>0.3251392469785932</v>
      </c>
      <c r="P414" s="940">
        <v>0.23682401184101187</v>
      </c>
      <c r="Q414" s="940">
        <v>0.4338928788329508</v>
      </c>
      <c r="R414" s="940">
        <v>0.11269346776483635</v>
      </c>
      <c r="S414" s="940">
        <v>0.87943097533944359</v>
      </c>
      <c r="T414" s="940">
        <v>0.19638809636639376</v>
      </c>
      <c r="U414" s="1677">
        <v>0.24139735307056309</v>
      </c>
      <c r="V414" s="1677">
        <v>0.14999999999999991</v>
      </c>
      <c r="W414" s="1677">
        <v>0.10000000000000031</v>
      </c>
      <c r="X414" s="1677">
        <v>5.0743747159180064E-2</v>
      </c>
      <c r="Y414" s="1677">
        <v>4.9837070028619701E-2</v>
      </c>
      <c r="Z414" s="1677">
        <v>0.10257775264962121</v>
      </c>
      <c r="AA414" s="399"/>
      <c r="AB414" s="400"/>
      <c r="AC414" s="400"/>
      <c r="AD414" s="400"/>
      <c r="AE414" s="400"/>
      <c r="AF414" s="400"/>
      <c r="AG414" s="400"/>
      <c r="AH414" s="400"/>
      <c r="AI414" s="400"/>
      <c r="AJ414" s="401" t="s">
        <v>1045</v>
      </c>
      <c r="AK414" s="401" t="s">
        <v>1045</v>
      </c>
      <c r="AL414" s="401" t="s">
        <v>1045</v>
      </c>
      <c r="AM414" s="401" t="s">
        <v>1045</v>
      </c>
      <c r="AN414" s="401" t="s">
        <v>1045</v>
      </c>
      <c r="AO414" s="401" t="s">
        <v>1045</v>
      </c>
      <c r="AP414" s="401" t="s">
        <v>1045</v>
      </c>
      <c r="AQ414" s="401" t="s">
        <v>1045</v>
      </c>
      <c r="AR414" s="401" t="s">
        <v>1045</v>
      </c>
      <c r="AS414" s="401" t="s">
        <v>1045</v>
      </c>
      <c r="AT414" s="401" t="s">
        <v>1045</v>
      </c>
      <c r="AU414" s="401" t="s">
        <v>1045</v>
      </c>
      <c r="AV414" s="401" t="s">
        <v>1045</v>
      </c>
      <c r="AW414" s="401" t="s">
        <v>1045</v>
      </c>
      <c r="AX414" s="401" t="s">
        <v>1045</v>
      </c>
      <c r="AY414" s="401" t="s">
        <v>1045</v>
      </c>
      <c r="AZ414" s="401" t="s">
        <v>1045</v>
      </c>
      <c r="BA414" s="401" t="s">
        <v>1045</v>
      </c>
      <c r="BB414" s="401" t="s">
        <v>1045</v>
      </c>
      <c r="BC414" s="401" t="s">
        <v>1045</v>
      </c>
      <c r="BD414" s="401" t="s">
        <v>1045</v>
      </c>
      <c r="BE414" s="401" t="s">
        <v>1045</v>
      </c>
      <c r="BF414" s="401" t="s">
        <v>1045</v>
      </c>
      <c r="BG414" s="401" t="s">
        <v>1045</v>
      </c>
      <c r="BH414" s="401" t="s">
        <v>1045</v>
      </c>
      <c r="BI414" s="401" t="s">
        <v>1045</v>
      </c>
      <c r="BJ414" s="401" t="s">
        <v>1045</v>
      </c>
      <c r="BK414" s="401" t="s">
        <v>1045</v>
      </c>
      <c r="BL414" s="401" t="s">
        <v>1045</v>
      </c>
      <c r="BM414" s="401" t="s">
        <v>1045</v>
      </c>
      <c r="BN414" s="401" t="s">
        <v>1045</v>
      </c>
      <c r="BO414" s="401" t="s">
        <v>1045</v>
      </c>
      <c r="BP414" s="401">
        <v>0.3384265094416099</v>
      </c>
      <c r="BQ414" s="401">
        <v>0.56058215521488619</v>
      </c>
      <c r="BR414" s="401">
        <v>0.60047887769992903</v>
      </c>
      <c r="BS414" s="401">
        <v>0.58178822701852861</v>
      </c>
      <c r="BT414" s="401">
        <v>0.53380322303415384</v>
      </c>
      <c r="BU414" s="401">
        <v>0.46385225566777666</v>
      </c>
      <c r="BV414" s="401">
        <v>0.2630449588169439</v>
      </c>
      <c r="BW414" s="401">
        <v>0.14311655787919464</v>
      </c>
      <c r="BX414" s="401">
        <v>0.11899999999999999</v>
      </c>
      <c r="BY414" s="401">
        <v>0.1</v>
      </c>
      <c r="BZ414" s="401">
        <v>0.249</v>
      </c>
      <c r="CA414" s="401">
        <v>0.46100000000000002</v>
      </c>
      <c r="CB414" s="401">
        <v>0.44</v>
      </c>
      <c r="CC414" s="401">
        <v>0.54</v>
      </c>
      <c r="CD414" s="401">
        <v>0.49</v>
      </c>
      <c r="CE414" s="401">
        <v>0.3</v>
      </c>
      <c r="CF414" s="401">
        <v>0.4</v>
      </c>
      <c r="CG414" s="401">
        <v>7.0000000000000007E-2</v>
      </c>
      <c r="CH414" s="401">
        <v>-0.02</v>
      </c>
      <c r="CI414" s="401">
        <v>0.08</v>
      </c>
      <c r="CJ414" s="401">
        <v>-0.02</v>
      </c>
      <c r="CK414" s="401">
        <v>1.04</v>
      </c>
      <c r="CL414" s="401">
        <v>1.38</v>
      </c>
      <c r="CM414" s="401">
        <v>1.1100000000000001</v>
      </c>
      <c r="CN414" s="401">
        <v>0.99</v>
      </c>
      <c r="CO414" s="401">
        <v>0.16</v>
      </c>
      <c r="CP414" s="401">
        <v>-0.01</v>
      </c>
      <c r="CQ414" s="401">
        <v>0.1</v>
      </c>
      <c r="CR414" s="401">
        <v>0.21</v>
      </c>
      <c r="CS414" s="940">
        <v>0.25</v>
      </c>
      <c r="CT414" s="940">
        <v>0.25</v>
      </c>
      <c r="CU414" s="940">
        <v>0.25</v>
      </c>
      <c r="CV414" s="940">
        <v>0.14999999999999991</v>
      </c>
      <c r="CW414" s="940">
        <v>0.14999999999999991</v>
      </c>
      <c r="CX414" s="940">
        <v>0.14999999999999991</v>
      </c>
      <c r="CY414" s="940">
        <v>0.14999999999999991</v>
      </c>
      <c r="CZ414" s="940">
        <v>0.10000000000000009</v>
      </c>
      <c r="DA414" s="940">
        <v>0.10000000000000009</v>
      </c>
      <c r="DB414" s="940">
        <v>0.10000000000000009</v>
      </c>
      <c r="DC414" s="940">
        <v>0.10000000000000009</v>
      </c>
      <c r="DD414" s="940">
        <v>5.0743747159180064E-2</v>
      </c>
      <c r="DE414" s="940">
        <v>5.0743747159180064E-2</v>
      </c>
      <c r="DF414" s="940">
        <v>5.0743747159180064E-2</v>
      </c>
      <c r="DG414" s="940">
        <v>5.0743747159180064E-2</v>
      </c>
      <c r="DH414" s="940">
        <v>4.9837070028619923E-2</v>
      </c>
      <c r="DI414" s="940">
        <v>4.9837070028619923E-2</v>
      </c>
      <c r="DJ414" s="940">
        <v>4.9837070028619923E-2</v>
      </c>
      <c r="DK414" s="940">
        <v>4.9837070028619923E-2</v>
      </c>
      <c r="DL414" s="940">
        <v>5.0237016892120012E-2</v>
      </c>
      <c r="DM414" s="940">
        <v>5.0237016892120012E-2</v>
      </c>
      <c r="DN414" s="940">
        <v>5.0237016892120012E-2</v>
      </c>
      <c r="DO414" s="940">
        <v>5.0237016892120012E-2</v>
      </c>
    </row>
    <row r="415" spans="2:119" s="971" customFormat="1" ht="12" customHeight="1">
      <c r="B415" s="1342">
        <v>8</v>
      </c>
      <c r="C415" s="978"/>
      <c r="D415" s="988"/>
      <c r="E415" s="988"/>
      <c r="F415" s="969"/>
      <c r="G415" s="969"/>
      <c r="H415" s="969"/>
      <c r="I415" s="969"/>
      <c r="J415" s="969"/>
      <c r="K415" s="969"/>
      <c r="L415" s="969"/>
      <c r="M415" s="969"/>
      <c r="N415" s="969"/>
      <c r="O415" s="969"/>
      <c r="P415" s="969"/>
      <c r="Q415" s="969"/>
      <c r="R415" s="969"/>
      <c r="S415" s="969"/>
      <c r="T415" s="969"/>
      <c r="U415" s="1696"/>
      <c r="V415" s="1696"/>
      <c r="W415" s="1696"/>
      <c r="X415" s="1696"/>
      <c r="Y415" s="1696"/>
      <c r="Z415" s="1696"/>
      <c r="AA415" s="403"/>
      <c r="AB415" s="946"/>
      <c r="AC415" s="946"/>
      <c r="AD415" s="946"/>
      <c r="AE415" s="946"/>
      <c r="AF415" s="946"/>
      <c r="AG415" s="946"/>
      <c r="AH415" s="946"/>
      <c r="AI415" s="946"/>
      <c r="AJ415" s="969"/>
      <c r="AK415" s="969"/>
      <c r="AL415" s="969"/>
      <c r="AM415" s="969"/>
      <c r="AN415" s="969"/>
      <c r="AO415" s="969"/>
      <c r="AP415" s="969"/>
      <c r="AQ415" s="969"/>
      <c r="AR415" s="969"/>
      <c r="AS415" s="969"/>
      <c r="AT415" s="969"/>
      <c r="AU415" s="969"/>
      <c r="AV415" s="969"/>
      <c r="AW415" s="969"/>
      <c r="AX415" s="969"/>
      <c r="AY415" s="969"/>
      <c r="AZ415" s="969"/>
      <c r="BA415" s="969"/>
      <c r="BB415" s="969"/>
      <c r="BC415" s="969"/>
      <c r="BD415" s="969"/>
      <c r="BE415" s="969"/>
      <c r="BF415" s="969"/>
      <c r="BG415" s="969"/>
      <c r="BH415" s="969"/>
      <c r="BI415" s="969"/>
      <c r="BJ415" s="969"/>
      <c r="BK415" s="969"/>
      <c r="BL415" s="969"/>
      <c r="BM415" s="969"/>
      <c r="BN415" s="969"/>
      <c r="BO415" s="969"/>
      <c r="BP415" s="969"/>
      <c r="BQ415" s="969"/>
      <c r="BR415" s="969"/>
      <c r="BS415" s="969"/>
      <c r="BT415" s="969"/>
      <c r="BU415" s="969"/>
      <c r="BV415" s="969"/>
      <c r="BW415" s="969"/>
      <c r="BX415" s="969"/>
      <c r="BY415" s="969"/>
      <c r="BZ415" s="969"/>
      <c r="CA415" s="969"/>
      <c r="CB415" s="969"/>
      <c r="CC415" s="969"/>
      <c r="CD415" s="969"/>
      <c r="CE415" s="969"/>
      <c r="CF415" s="969"/>
      <c r="CG415" s="969"/>
      <c r="CH415" s="969"/>
      <c r="CI415" s="969"/>
      <c r="CJ415" s="969"/>
      <c r="CK415" s="969"/>
      <c r="CL415" s="969"/>
      <c r="CM415" s="969"/>
      <c r="CN415" s="969"/>
      <c r="CO415" s="969"/>
      <c r="CP415" s="969"/>
      <c r="CQ415" s="969"/>
      <c r="CR415" s="969"/>
      <c r="CS415" s="969"/>
      <c r="CT415" s="969"/>
      <c r="CU415" s="969"/>
      <c r="CV415" s="969"/>
      <c r="CW415" s="969"/>
      <c r="CX415" s="969"/>
      <c r="CY415" s="969"/>
      <c r="CZ415" s="969"/>
      <c r="DA415" s="969"/>
      <c r="DB415" s="969"/>
      <c r="DC415" s="969"/>
      <c r="DD415" s="969"/>
      <c r="DE415" s="969"/>
      <c r="DF415" s="969"/>
      <c r="DG415" s="969"/>
      <c r="DH415" s="969"/>
      <c r="DI415" s="969"/>
      <c r="DJ415" s="969"/>
      <c r="DK415" s="969"/>
      <c r="DL415" s="969"/>
      <c r="DM415" s="969"/>
      <c r="DN415" s="969"/>
      <c r="DO415" s="969"/>
    </row>
    <row r="416" spans="2:119" s="980" customFormat="1" ht="12" customHeight="1">
      <c r="B416" s="1342">
        <v>9</v>
      </c>
      <c r="C416" s="978" t="s">
        <v>184</v>
      </c>
      <c r="D416" s="1012"/>
      <c r="E416" s="1012"/>
      <c r="F416" s="945" t="s">
        <v>105</v>
      </c>
      <c r="G416" s="945" t="s">
        <v>105</v>
      </c>
      <c r="H416" s="945" t="s">
        <v>105</v>
      </c>
      <c r="I416" s="945" t="s">
        <v>105</v>
      </c>
      <c r="J416" s="945" t="s">
        <v>105</v>
      </c>
      <c r="K416" s="945" t="s">
        <v>105</v>
      </c>
      <c r="L416" s="945" t="s">
        <v>105</v>
      </c>
      <c r="M416" s="984">
        <v>88.592913629216042</v>
      </c>
      <c r="N416" s="984">
        <v>89.603990290689154</v>
      </c>
      <c r="O416" s="984">
        <v>61.65324573369876</v>
      </c>
      <c r="P416" s="984">
        <v>59.412438210871137</v>
      </c>
      <c r="Q416" s="984">
        <v>38.019426279610499</v>
      </c>
      <c r="R416" s="984">
        <v>35.091913663484071</v>
      </c>
      <c r="S416" s="984">
        <v>36.825541025988386</v>
      </c>
      <c r="T416" s="984">
        <v>38.146659613310021</v>
      </c>
      <c r="U416" s="1681">
        <v>40.667451494343318</v>
      </c>
      <c r="V416" s="1681">
        <v>33.718495571647651</v>
      </c>
      <c r="W416" s="1681">
        <v>31.340549861687546</v>
      </c>
      <c r="X416" s="1681">
        <v>29.905301707294448</v>
      </c>
      <c r="Y416" s="1681">
        <v>29.681626768712675</v>
      </c>
      <c r="Z416" s="1681">
        <v>29.76690494416389</v>
      </c>
      <c r="AA416" s="403"/>
      <c r="AB416" s="449"/>
      <c r="AC416" s="449"/>
      <c r="AD416" s="449"/>
      <c r="AE416" s="449"/>
      <c r="AF416" s="449"/>
      <c r="AG416" s="449"/>
      <c r="AH416" s="449"/>
      <c r="AI416" s="449"/>
      <c r="AJ416" s="984"/>
      <c r="AK416" s="984"/>
      <c r="AL416" s="984"/>
      <c r="AM416" s="984"/>
      <c r="AN416" s="984"/>
      <c r="AO416" s="984"/>
      <c r="AP416" s="984"/>
      <c r="AQ416" s="984"/>
      <c r="AR416" s="984"/>
      <c r="AS416" s="984"/>
      <c r="AT416" s="984"/>
      <c r="AU416" s="984"/>
      <c r="AV416" s="984"/>
      <c r="AW416" s="984"/>
      <c r="AX416" s="984"/>
      <c r="AY416" s="984"/>
      <c r="AZ416" s="984"/>
      <c r="BA416" s="984"/>
      <c r="BB416" s="984"/>
      <c r="BC416" s="984"/>
      <c r="BD416" s="984"/>
      <c r="BE416" s="984"/>
      <c r="BF416" s="984"/>
      <c r="BG416" s="984"/>
      <c r="BH416" s="984"/>
      <c r="BI416" s="984"/>
      <c r="BJ416" s="984"/>
      <c r="BK416" s="984"/>
      <c r="BL416" s="945">
        <v>82.852087827213794</v>
      </c>
      <c r="BM416" s="945">
        <v>86.291292742784506</v>
      </c>
      <c r="BN416" s="945">
        <v>90.204319814053733</v>
      </c>
      <c r="BO416" s="945">
        <v>93.196369270483743</v>
      </c>
      <c r="BP416" s="945">
        <v>87.522291792957759</v>
      </c>
      <c r="BQ416" s="945">
        <v>92.206961426435669</v>
      </c>
      <c r="BR416" s="945">
        <v>89.684590486880737</v>
      </c>
      <c r="BS416" s="945">
        <v>88.786336761543154</v>
      </c>
      <c r="BT416" s="945">
        <v>59.898597275008747</v>
      </c>
      <c r="BU416" s="945">
        <v>66.762841707596195</v>
      </c>
      <c r="BV416" s="945">
        <v>59.787392893826862</v>
      </c>
      <c r="BW416" s="945">
        <v>59.906207036978515</v>
      </c>
      <c r="BX416" s="945">
        <v>57.848481145314601</v>
      </c>
      <c r="BY416" s="945">
        <v>63.600701157965254</v>
      </c>
      <c r="BZ416" s="945">
        <v>57.809356757082149</v>
      </c>
      <c r="CA416" s="945">
        <v>58.657092633270466</v>
      </c>
      <c r="CB416" s="945">
        <v>48.860366948644355</v>
      </c>
      <c r="CC416" s="945">
        <v>43.906249661315691</v>
      </c>
      <c r="CD416" s="945">
        <v>31.55122106322937</v>
      </c>
      <c r="CE416" s="945">
        <v>31.525196151367833</v>
      </c>
      <c r="CF416" s="945">
        <v>29.824821652189506</v>
      </c>
      <c r="CG416" s="945">
        <v>35.398718296642691</v>
      </c>
      <c r="CH416" s="945">
        <v>36.731421235026787</v>
      </c>
      <c r="CI416" s="945">
        <v>38.190709844828298</v>
      </c>
      <c r="CJ416" s="945">
        <v>35.000564251878174</v>
      </c>
      <c r="CK416" s="945">
        <v>37.112073751167401</v>
      </c>
      <c r="CL416" s="945">
        <v>35.927431484332068</v>
      </c>
      <c r="CM416" s="945">
        <v>38.29243890839971</v>
      </c>
      <c r="CN416" s="945">
        <v>34.471804117206283</v>
      </c>
      <c r="CO416" s="945">
        <v>37.182987488132348</v>
      </c>
      <c r="CP416" s="945">
        <v>37.507316401125387</v>
      </c>
      <c r="CQ416" s="945">
        <v>42.47463237724908</v>
      </c>
      <c r="CR416" s="945">
        <v>41.20031254056304</v>
      </c>
      <c r="CS416" s="945">
        <v>43.431123003768704</v>
      </c>
      <c r="CT416" s="945">
        <v>39.219583783092084</v>
      </c>
      <c r="CU416" s="945">
        <v>39.105600504988196</v>
      </c>
      <c r="CV416" s="945">
        <v>34.594756076756944</v>
      </c>
      <c r="CW416" s="945">
        <v>35.32245986875796</v>
      </c>
      <c r="CX416" s="945">
        <v>32.374792493524787</v>
      </c>
      <c r="CY416" s="945">
        <v>32.853777708279829</v>
      </c>
      <c r="CZ416" s="945">
        <v>31.973409510224933</v>
      </c>
      <c r="DA416" s="945">
        <v>32.806604835719035</v>
      </c>
      <c r="DB416" s="945">
        <v>30.130283867978537</v>
      </c>
      <c r="DC416" s="945">
        <v>30.660038258022595</v>
      </c>
      <c r="DD416" s="945">
        <v>29.99474823118565</v>
      </c>
      <c r="DE416" s="945">
        <v>31.053905408636815</v>
      </c>
      <c r="DF416" s="945">
        <v>28.858975813128218</v>
      </c>
      <c r="DG416" s="945">
        <v>29.769433195298024</v>
      </c>
      <c r="DH416" s="945">
        <v>29.470929130658352</v>
      </c>
      <c r="DI416" s="945">
        <v>30.768736926790055</v>
      </c>
      <c r="DJ416" s="945">
        <v>28.742183881139145</v>
      </c>
      <c r="DK416" s="945">
        <v>29.728043159371914</v>
      </c>
      <c r="DL416" s="945">
        <v>29.476284975529651</v>
      </c>
      <c r="DM416" s="945">
        <v>30.819330112757065</v>
      </c>
      <c r="DN416" s="945">
        <v>28.840109450855579</v>
      </c>
      <c r="DO416" s="945">
        <v>29.89320072129539</v>
      </c>
    </row>
    <row r="417" spans="2:119" s="986" customFormat="1" ht="12" customHeight="1">
      <c r="B417" s="1342">
        <v>10</v>
      </c>
      <c r="C417" s="972" t="s">
        <v>94</v>
      </c>
      <c r="D417" s="939"/>
      <c r="E417" s="939"/>
      <c r="F417" s="945" t="s">
        <v>105</v>
      </c>
      <c r="G417" s="945" t="s">
        <v>105</v>
      </c>
      <c r="H417" s="945" t="s">
        <v>105</v>
      </c>
      <c r="I417" s="945" t="s">
        <v>105</v>
      </c>
      <c r="J417" s="945" t="s">
        <v>105</v>
      </c>
      <c r="K417" s="945" t="s">
        <v>105</v>
      </c>
      <c r="L417" s="945" t="s">
        <v>105</v>
      </c>
      <c r="M417" s="940" t="s">
        <v>276</v>
      </c>
      <c r="N417" s="940">
        <v>1.1412613267294924E-2</v>
      </c>
      <c r="O417" s="940">
        <v>-0.31193638214452135</v>
      </c>
      <c r="P417" s="940">
        <v>-3.6345329368488222E-2</v>
      </c>
      <c r="Q417" s="940">
        <v>-0.36007631693772502</v>
      </c>
      <c r="R417" s="940">
        <v>-7.7000441684635046E-2</v>
      </c>
      <c r="S417" s="940">
        <v>4.9402474288778642E-2</v>
      </c>
      <c r="T417" s="940">
        <v>3.5875062538505587E-2</v>
      </c>
      <c r="U417" s="1677">
        <v>6.6081588967065175E-2</v>
      </c>
      <c r="V417" s="1677">
        <v>-0.17087266763353093</v>
      </c>
      <c r="W417" s="1677">
        <v>-7.0523481835281232E-2</v>
      </c>
      <c r="X417" s="1677">
        <v>-4.5795244841815186E-2</v>
      </c>
      <c r="Y417" s="1677">
        <v>-7.4794409623767377E-3</v>
      </c>
      <c r="Z417" s="1677">
        <v>-4.6278337027043648E-3</v>
      </c>
      <c r="AA417" s="403"/>
      <c r="AB417" s="985"/>
      <c r="AC417" s="985"/>
      <c r="AD417" s="985"/>
      <c r="AE417" s="985"/>
      <c r="AF417" s="985"/>
      <c r="AG417" s="985"/>
      <c r="AH417" s="985"/>
      <c r="AI417" s="985"/>
      <c r="AJ417" s="940" t="s">
        <v>1045</v>
      </c>
      <c r="AK417" s="940" t="s">
        <v>1045</v>
      </c>
      <c r="AL417" s="940" t="s">
        <v>1045</v>
      </c>
      <c r="AM417" s="940" t="s">
        <v>1045</v>
      </c>
      <c r="AN417" s="940" t="s">
        <v>1045</v>
      </c>
      <c r="AO417" s="940" t="s">
        <v>1045</v>
      </c>
      <c r="AP417" s="940" t="s">
        <v>1045</v>
      </c>
      <c r="AQ417" s="940" t="s">
        <v>1045</v>
      </c>
      <c r="AR417" s="940" t="s">
        <v>1045</v>
      </c>
      <c r="AS417" s="940" t="s">
        <v>1045</v>
      </c>
      <c r="AT417" s="940" t="s">
        <v>1045</v>
      </c>
      <c r="AU417" s="940" t="s">
        <v>1045</v>
      </c>
      <c r="AV417" s="940" t="s">
        <v>1045</v>
      </c>
      <c r="AW417" s="940" t="s">
        <v>1045</v>
      </c>
      <c r="AX417" s="940" t="s">
        <v>1045</v>
      </c>
      <c r="AY417" s="940" t="s">
        <v>1045</v>
      </c>
      <c r="AZ417" s="940" t="s">
        <v>1045</v>
      </c>
      <c r="BA417" s="940" t="s">
        <v>1045</v>
      </c>
      <c r="BB417" s="940" t="s">
        <v>1045</v>
      </c>
      <c r="BC417" s="940" t="s">
        <v>1045</v>
      </c>
      <c r="BD417" s="940" t="s">
        <v>1045</v>
      </c>
      <c r="BE417" s="940" t="s">
        <v>1045</v>
      </c>
      <c r="BF417" s="940" t="s">
        <v>1045</v>
      </c>
      <c r="BG417" s="940" t="s">
        <v>1045</v>
      </c>
      <c r="BH417" s="940" t="s">
        <v>1045</v>
      </c>
      <c r="BI417" s="940" t="s">
        <v>1045</v>
      </c>
      <c r="BJ417" s="940" t="s">
        <v>1045</v>
      </c>
      <c r="BK417" s="940" t="s">
        <v>1045</v>
      </c>
      <c r="BL417" s="940" t="s">
        <v>1045</v>
      </c>
      <c r="BM417" s="940" t="s">
        <v>1045</v>
      </c>
      <c r="BN417" s="940" t="s">
        <v>1045</v>
      </c>
      <c r="BO417" s="940" t="s">
        <v>1045</v>
      </c>
      <c r="BP417" s="940">
        <v>5.6367969573483556E-2</v>
      </c>
      <c r="BQ417" s="940">
        <v>6.8554642022625289E-2</v>
      </c>
      <c r="BR417" s="940">
        <v>-5.7616899971570934E-3</v>
      </c>
      <c r="BS417" s="940">
        <v>-4.7319788779982996E-2</v>
      </c>
      <c r="BT417" s="940">
        <v>-0.31561895777701376</v>
      </c>
      <c r="BU417" s="940">
        <v>-0.2759457564290223</v>
      </c>
      <c r="BV417" s="940">
        <v>-0.33335935895729274</v>
      </c>
      <c r="BW417" s="940">
        <v>-0.32527673488916553</v>
      </c>
      <c r="BX417" s="940">
        <v>-3.4226446410448919E-2</v>
      </c>
      <c r="BY417" s="940">
        <v>-4.7363780042202097E-2</v>
      </c>
      <c r="BZ417" s="940">
        <v>-3.3084502283907913E-2</v>
      </c>
      <c r="CA417" s="940">
        <v>-2.0851168276051935E-2</v>
      </c>
      <c r="CB417" s="940">
        <v>-0.15537338264927347</v>
      </c>
      <c r="CC417" s="940">
        <v>-0.30965777323326038</v>
      </c>
      <c r="CD417" s="940">
        <v>-0.45421947530381279</v>
      </c>
      <c r="CE417" s="940">
        <v>-0.46255099364596441</v>
      </c>
      <c r="CF417" s="940">
        <v>-0.38959071503622822</v>
      </c>
      <c r="CG417" s="940">
        <v>-0.19376584040537392</v>
      </c>
      <c r="CH417" s="940">
        <v>0.16418382545056431</v>
      </c>
      <c r="CI417" s="940">
        <v>0.21143448755896976</v>
      </c>
      <c r="CJ417" s="940">
        <v>0.17353809052228497</v>
      </c>
      <c r="CK417" s="940">
        <v>4.8401624040924851E-2</v>
      </c>
      <c r="CL417" s="940">
        <v>-2.1888337659203949E-2</v>
      </c>
      <c r="CM417" s="940">
        <v>2.6637123003145913E-3</v>
      </c>
      <c r="CN417" s="940">
        <v>-1.510718886891993E-2</v>
      </c>
      <c r="CO417" s="940">
        <v>1.9107996346530154E-3</v>
      </c>
      <c r="CP417" s="940">
        <v>4.3974335250832164E-2</v>
      </c>
      <c r="CQ417" s="940">
        <v>0.10921721332124346</v>
      </c>
      <c r="CR417" s="940">
        <v>0.19518875195737961</v>
      </c>
      <c r="CS417" s="940">
        <v>0.16803747998007323</v>
      </c>
      <c r="CT417" s="940">
        <v>4.5651556716420405E-2</v>
      </c>
      <c r="CU417" s="940">
        <v>-7.9318682321673384E-2</v>
      </c>
      <c r="CV417" s="940">
        <v>-0.16032782414703073</v>
      </c>
      <c r="CW417" s="940">
        <v>-0.1867016686238373</v>
      </c>
      <c r="CX417" s="940">
        <v>-0.1745248324771399</v>
      </c>
      <c r="CY417" s="940">
        <v>-0.15987026707110408</v>
      </c>
      <c r="CZ417" s="940">
        <v>-7.577294549254554E-2</v>
      </c>
      <c r="DA417" s="940">
        <v>-7.1225363193466285E-2</v>
      </c>
      <c r="DB417" s="940">
        <v>-6.9328896115555594E-2</v>
      </c>
      <c r="DC417" s="940">
        <v>-6.6772821979140806E-2</v>
      </c>
      <c r="DD417" s="940">
        <v>-6.1884588142109731E-2</v>
      </c>
      <c r="DE417" s="940">
        <v>-5.3425200073551116E-2</v>
      </c>
      <c r="DF417" s="940">
        <v>-4.2193696561930616E-2</v>
      </c>
      <c r="DG417" s="940">
        <v>-2.9047747926130962E-2</v>
      </c>
      <c r="DH417" s="940">
        <v>-1.7463693860336527E-2</v>
      </c>
      <c r="DI417" s="940">
        <v>-9.1830150860010562E-3</v>
      </c>
      <c r="DJ417" s="940">
        <v>-4.0469881102275229E-3</v>
      </c>
      <c r="DK417" s="940">
        <v>-1.3903535097419262E-3</v>
      </c>
      <c r="DL417" s="940">
        <v>1.8173315295055836E-4</v>
      </c>
      <c r="DM417" s="940">
        <v>1.6443049348235927E-3</v>
      </c>
      <c r="DN417" s="940">
        <v>3.407033025792261E-3</v>
      </c>
      <c r="DO417" s="940">
        <v>5.5556149807125532E-3</v>
      </c>
    </row>
    <row r="418" spans="2:119" s="986" customFormat="1" ht="12" customHeight="1">
      <c r="B418" s="1342">
        <v>11</v>
      </c>
      <c r="C418" s="972"/>
      <c r="D418" s="939"/>
      <c r="E418" s="939"/>
      <c r="F418" s="945"/>
      <c r="G418" s="945"/>
      <c r="H418" s="945"/>
      <c r="I418" s="945"/>
      <c r="J418" s="945"/>
      <c r="K418" s="945"/>
      <c r="L418" s="945"/>
      <c r="M418" s="940"/>
      <c r="N418" s="940"/>
      <c r="O418" s="940"/>
      <c r="P418" s="940"/>
      <c r="Q418" s="940"/>
      <c r="R418" s="940"/>
      <c r="S418" s="940"/>
      <c r="T418" s="940"/>
      <c r="U418" s="1677"/>
      <c r="V418" s="1677"/>
      <c r="W418" s="1677"/>
      <c r="X418" s="1677"/>
      <c r="Y418" s="1677"/>
      <c r="Z418" s="1677"/>
      <c r="AA418" s="403"/>
      <c r="AB418" s="985"/>
      <c r="AC418" s="985"/>
      <c r="AD418" s="985"/>
      <c r="AE418" s="985"/>
      <c r="AF418" s="985"/>
      <c r="AG418" s="985"/>
      <c r="AH418" s="985"/>
      <c r="AI418" s="985"/>
      <c r="AJ418" s="940"/>
      <c r="AK418" s="940"/>
      <c r="AL418" s="940"/>
      <c r="AM418" s="940"/>
      <c r="AN418" s="940"/>
      <c r="AO418" s="940"/>
      <c r="AP418" s="940"/>
      <c r="AQ418" s="940"/>
      <c r="AR418" s="940"/>
      <c r="AS418" s="940"/>
      <c r="AT418" s="940"/>
      <c r="AU418" s="940"/>
      <c r="AV418" s="940"/>
      <c r="AW418" s="940"/>
      <c r="AX418" s="940"/>
      <c r="AY418" s="940"/>
      <c r="AZ418" s="940"/>
      <c r="BA418" s="940"/>
      <c r="BB418" s="940"/>
      <c r="BC418" s="940"/>
      <c r="BD418" s="940"/>
      <c r="BE418" s="940"/>
      <c r="BF418" s="940"/>
      <c r="BG418" s="940"/>
      <c r="BH418" s="940"/>
      <c r="BI418" s="940"/>
      <c r="BJ418" s="940"/>
      <c r="BK418" s="940"/>
      <c r="BL418" s="940"/>
      <c r="BM418" s="940"/>
      <c r="BN418" s="940"/>
      <c r="BO418" s="940"/>
      <c r="BP418" s="940"/>
      <c r="BQ418" s="940"/>
      <c r="BR418" s="940"/>
      <c r="BS418" s="940"/>
      <c r="BT418" s="940"/>
      <c r="BU418" s="940"/>
      <c r="BV418" s="940"/>
      <c r="BW418" s="940"/>
      <c r="BX418" s="940"/>
      <c r="BY418" s="940"/>
      <c r="BZ418" s="940"/>
      <c r="CA418" s="940"/>
      <c r="CB418" s="940"/>
      <c r="CC418" s="940"/>
      <c r="CD418" s="940"/>
      <c r="CE418" s="940"/>
      <c r="CF418" s="940"/>
      <c r="CG418" s="940"/>
      <c r="CH418" s="940"/>
      <c r="CI418" s="940"/>
      <c r="CJ418" s="940"/>
      <c r="CK418" s="940"/>
      <c r="CL418" s="940"/>
      <c r="CM418" s="940"/>
      <c r="CN418" s="940"/>
      <c r="CO418" s="940"/>
      <c r="CP418" s="940"/>
      <c r="CQ418" s="940"/>
      <c r="CR418" s="940"/>
      <c r="CS418" s="940"/>
      <c r="CT418" s="940"/>
      <c r="CU418" s="940"/>
      <c r="CV418" s="940"/>
      <c r="CW418" s="940"/>
      <c r="CX418" s="940"/>
      <c r="CY418" s="940"/>
      <c r="CZ418" s="940"/>
      <c r="DA418" s="940"/>
      <c r="DB418" s="940"/>
      <c r="DC418" s="940"/>
      <c r="DD418" s="940"/>
      <c r="DE418" s="940"/>
      <c r="DF418" s="940"/>
      <c r="DG418" s="940"/>
      <c r="DH418" s="940"/>
      <c r="DI418" s="940"/>
      <c r="DJ418" s="940"/>
      <c r="DK418" s="940"/>
      <c r="DL418" s="940"/>
      <c r="DM418" s="940"/>
      <c r="DN418" s="940"/>
      <c r="DO418" s="940"/>
    </row>
    <row r="419" spans="2:119" s="980" customFormat="1" ht="12" customHeight="1" collapsed="1">
      <c r="B419" s="1342">
        <v>12</v>
      </c>
      <c r="C419" s="1084" t="s">
        <v>704</v>
      </c>
      <c r="D419" s="1012"/>
      <c r="E419" s="1012"/>
      <c r="F419" s="984"/>
      <c r="G419" s="984"/>
      <c r="H419" s="984"/>
      <c r="I419" s="984"/>
      <c r="J419" s="984"/>
      <c r="K419" s="984"/>
      <c r="L419" s="984"/>
      <c r="M419" s="1085"/>
      <c r="N419" s="1085"/>
      <c r="O419" s="984"/>
      <c r="P419" s="984"/>
      <c r="Q419" s="984"/>
      <c r="R419" s="984"/>
      <c r="S419" s="984"/>
      <c r="T419" s="984"/>
      <c r="U419" s="1681"/>
      <c r="V419" s="1681"/>
      <c r="W419" s="1681"/>
      <c r="X419" s="1681"/>
      <c r="Y419" s="1681"/>
      <c r="Z419" s="1681"/>
      <c r="AA419" s="403"/>
      <c r="AB419" s="990"/>
      <c r="AC419" s="990"/>
      <c r="AD419" s="990"/>
      <c r="AE419" s="990"/>
      <c r="AF419" s="1086"/>
      <c r="AG419" s="1086"/>
      <c r="AH419" s="1086"/>
      <c r="AI419" s="1086"/>
      <c r="AJ419" s="984"/>
      <c r="AK419" s="984"/>
      <c r="AL419" s="984"/>
      <c r="AM419" s="984"/>
      <c r="AN419" s="984"/>
      <c r="AO419" s="984"/>
      <c r="AP419" s="984"/>
      <c r="AQ419" s="984"/>
      <c r="AR419" s="984"/>
      <c r="AS419" s="984"/>
      <c r="AT419" s="984"/>
      <c r="AU419" s="984"/>
      <c r="AV419" s="984"/>
      <c r="AW419" s="984"/>
      <c r="AX419" s="984"/>
      <c r="AY419" s="984"/>
      <c r="AZ419" s="984"/>
      <c r="BA419" s="984"/>
      <c r="BB419" s="984"/>
      <c r="BC419" s="984"/>
      <c r="BD419" s="984"/>
      <c r="BE419" s="984"/>
      <c r="BF419" s="984"/>
      <c r="BG419" s="984"/>
      <c r="BH419" s="984"/>
      <c r="BI419" s="984"/>
      <c r="BJ419" s="984"/>
      <c r="BK419" s="984"/>
      <c r="BL419" s="984"/>
      <c r="BM419" s="984"/>
      <c r="BN419" s="984"/>
      <c r="BO419" s="984"/>
      <c r="BP419" s="984"/>
      <c r="BQ419" s="984"/>
      <c r="BR419" s="984"/>
      <c r="BS419" s="984"/>
      <c r="BT419" s="984"/>
      <c r="BU419" s="984"/>
      <c r="BV419" s="984"/>
      <c r="BW419" s="984"/>
      <c r="BX419" s="984"/>
      <c r="BY419" s="984"/>
      <c r="BZ419" s="984"/>
      <c r="CA419" s="984"/>
      <c r="CB419" s="1013"/>
      <c r="CC419" s="984"/>
      <c r="CD419" s="984"/>
      <c r="CE419" s="984"/>
      <c r="CF419" s="984"/>
      <c r="CG419" s="984"/>
      <c r="CH419" s="984"/>
      <c r="CI419" s="984"/>
      <c r="CJ419" s="984"/>
      <c r="CK419" s="984"/>
      <c r="CL419" s="984"/>
      <c r="CM419" s="984"/>
      <c r="CN419" s="984"/>
      <c r="CO419" s="984"/>
      <c r="CP419" s="984"/>
      <c r="CQ419" s="984"/>
      <c r="CR419" s="984"/>
      <c r="CS419" s="984"/>
      <c r="CT419" s="984"/>
      <c r="CU419" s="984"/>
      <c r="CV419" s="984"/>
      <c r="CW419" s="984"/>
      <c r="CX419" s="984"/>
      <c r="CY419" s="984"/>
      <c r="CZ419" s="984"/>
      <c r="DA419" s="984"/>
      <c r="DB419" s="984"/>
      <c r="DC419" s="984"/>
      <c r="DD419" s="984"/>
      <c r="DE419" s="984"/>
      <c r="DF419" s="984"/>
      <c r="DG419" s="984"/>
      <c r="DH419" s="984"/>
      <c r="DI419" s="984"/>
      <c r="DJ419" s="984"/>
      <c r="DK419" s="984"/>
      <c r="DL419" s="984"/>
      <c r="DM419" s="984"/>
      <c r="DN419" s="984"/>
      <c r="DO419" s="984"/>
    </row>
    <row r="420" spans="2:119" s="986" customFormat="1" ht="12" customHeight="1">
      <c r="B420" s="1342">
        <v>13</v>
      </c>
      <c r="C420" s="972"/>
      <c r="D420" s="939"/>
      <c r="E420" s="939"/>
      <c r="F420" s="945"/>
      <c r="G420" s="945"/>
      <c r="H420" s="945"/>
      <c r="I420" s="945"/>
      <c r="J420" s="945"/>
      <c r="K420" s="945"/>
      <c r="L420" s="945"/>
      <c r="M420" s="940"/>
      <c r="N420" s="940"/>
      <c r="O420" s="940"/>
      <c r="P420" s="940"/>
      <c r="Q420" s="940"/>
      <c r="R420" s="940"/>
      <c r="S420" s="940"/>
      <c r="T420" s="940"/>
      <c r="U420" s="1677"/>
      <c r="V420" s="1677"/>
      <c r="W420" s="1677"/>
      <c r="X420" s="1677"/>
      <c r="Y420" s="1677"/>
      <c r="Z420" s="1677"/>
      <c r="AA420" s="403"/>
      <c r="AB420" s="985"/>
      <c r="AC420" s="985"/>
      <c r="AD420" s="985"/>
      <c r="AE420" s="985"/>
      <c r="AF420" s="985"/>
      <c r="AG420" s="985"/>
      <c r="AH420" s="985"/>
      <c r="AI420" s="985"/>
      <c r="AJ420" s="940"/>
      <c r="AK420" s="940"/>
      <c r="AL420" s="940"/>
      <c r="AM420" s="940"/>
      <c r="AN420" s="940"/>
      <c r="AO420" s="940"/>
      <c r="AP420" s="940"/>
      <c r="AQ420" s="940"/>
      <c r="AR420" s="940"/>
      <c r="AS420" s="940"/>
      <c r="AT420" s="940"/>
      <c r="AU420" s="940"/>
      <c r="AV420" s="940"/>
      <c r="AW420" s="940"/>
      <c r="AX420" s="940"/>
      <c r="AY420" s="940"/>
      <c r="AZ420" s="940"/>
      <c r="BA420" s="940"/>
      <c r="BB420" s="940"/>
      <c r="BC420" s="940"/>
      <c r="BD420" s="940"/>
      <c r="BE420" s="940"/>
      <c r="BF420" s="940"/>
      <c r="BG420" s="940"/>
      <c r="BH420" s="940"/>
      <c r="BI420" s="940"/>
      <c r="BJ420" s="940"/>
      <c r="BK420" s="940"/>
      <c r="BL420" s="940"/>
      <c r="BM420" s="940"/>
      <c r="BN420" s="940"/>
      <c r="BO420" s="940"/>
      <c r="BP420" s="940"/>
      <c r="BQ420" s="940"/>
      <c r="BR420" s="940"/>
      <c r="BS420" s="940"/>
      <c r="BT420" s="940"/>
      <c r="BU420" s="940"/>
      <c r="BV420" s="940"/>
      <c r="BW420" s="940"/>
      <c r="BX420" s="940"/>
      <c r="BY420" s="940"/>
      <c r="BZ420" s="940"/>
      <c r="CA420" s="940"/>
      <c r="CB420" s="940"/>
      <c r="CC420" s="940"/>
      <c r="CD420" s="940"/>
      <c r="CE420" s="940"/>
      <c r="CF420" s="940"/>
      <c r="CG420" s="940"/>
      <c r="CH420" s="940"/>
      <c r="CI420" s="940"/>
      <c r="CJ420" s="940"/>
      <c r="CK420" s="940"/>
      <c r="CL420" s="940"/>
      <c r="CM420" s="940"/>
      <c r="CN420" s="940"/>
      <c r="CO420" s="940"/>
      <c r="CP420" s="940"/>
      <c r="CQ420" s="940"/>
      <c r="CR420" s="940"/>
      <c r="CS420" s="940"/>
      <c r="CT420" s="940"/>
      <c r="CU420" s="940"/>
      <c r="CV420" s="940"/>
      <c r="CW420" s="940"/>
      <c r="CX420" s="940"/>
      <c r="CY420" s="940"/>
      <c r="CZ420" s="940"/>
      <c r="DA420" s="940"/>
      <c r="DB420" s="940"/>
      <c r="DC420" s="940"/>
      <c r="DD420" s="940"/>
      <c r="DE420" s="940"/>
      <c r="DF420" s="940"/>
      <c r="DG420" s="940"/>
      <c r="DH420" s="940"/>
      <c r="DI420" s="940"/>
      <c r="DJ420" s="940"/>
      <c r="DK420" s="940"/>
      <c r="DL420" s="940"/>
      <c r="DM420" s="940"/>
      <c r="DN420" s="940"/>
      <c r="DO420" s="940"/>
    </row>
    <row r="421" spans="2:119" s="986" customFormat="1" ht="12" customHeight="1">
      <c r="B421" s="1342">
        <v>14</v>
      </c>
      <c r="C421" s="942" t="s">
        <v>706</v>
      </c>
      <c r="D421" s="939"/>
      <c r="E421" s="939"/>
      <c r="F421" s="945"/>
      <c r="G421" s="945"/>
      <c r="H421" s="945"/>
      <c r="I421" s="945"/>
      <c r="J421" s="945"/>
      <c r="K421" s="945"/>
      <c r="L421" s="945"/>
      <c r="M421" s="940"/>
      <c r="N421" s="946" t="s">
        <v>105</v>
      </c>
      <c r="O421" s="946" t="s">
        <v>105</v>
      </c>
      <c r="P421" s="946" t="s">
        <v>105</v>
      </c>
      <c r="Q421" s="282">
        <v>4538.6058138795697</v>
      </c>
      <c r="R421" s="282">
        <v>7045.452571526399</v>
      </c>
      <c r="S421" s="282">
        <v>17011.162833333336</v>
      </c>
      <c r="T421" s="282">
        <v>24758.752</v>
      </c>
      <c r="U421" s="1658">
        <v>36410.187489111471</v>
      </c>
      <c r="V421" s="1658">
        <v>36054.190552094173</v>
      </c>
      <c r="W421" s="1658">
        <v>36679.107778718702</v>
      </c>
      <c r="X421" s="1658">
        <v>38143.778837643724</v>
      </c>
      <c r="Y421" s="1658">
        <v>41039.24273494201</v>
      </c>
      <c r="Z421" s="1658">
        <v>16824.700512807598</v>
      </c>
      <c r="AA421" s="1305"/>
      <c r="AB421" s="1314" t="s">
        <v>105</v>
      </c>
      <c r="AC421" s="1314" t="s">
        <v>105</v>
      </c>
      <c r="AD421" s="1314" t="s">
        <v>105</v>
      </c>
      <c r="AE421" s="1314" t="s">
        <v>105</v>
      </c>
      <c r="AF421" s="1314" t="s">
        <v>105</v>
      </c>
      <c r="AG421" s="1314" t="s">
        <v>105</v>
      </c>
      <c r="AH421" s="1314" t="s">
        <v>105</v>
      </c>
      <c r="AI421" s="1314" t="s">
        <v>105</v>
      </c>
      <c r="AJ421" s="1314" t="s">
        <v>105</v>
      </c>
      <c r="AK421" s="1314" t="s">
        <v>105</v>
      </c>
      <c r="AL421" s="1314" t="s">
        <v>105</v>
      </c>
      <c r="AM421" s="1314" t="s">
        <v>105</v>
      </c>
      <c r="AN421" s="1314" t="s">
        <v>105</v>
      </c>
      <c r="AO421" s="1314" t="s">
        <v>105</v>
      </c>
      <c r="AP421" s="1314" t="s">
        <v>105</v>
      </c>
      <c r="AQ421" s="1314" t="s">
        <v>105</v>
      </c>
      <c r="AR421" s="1314" t="s">
        <v>105</v>
      </c>
      <c r="AS421" s="1314" t="s">
        <v>105</v>
      </c>
      <c r="AT421" s="1314" t="s">
        <v>105</v>
      </c>
      <c r="AU421" s="1314" t="s">
        <v>105</v>
      </c>
      <c r="AV421" s="1314" t="s">
        <v>105</v>
      </c>
      <c r="AW421" s="1314" t="s">
        <v>105</v>
      </c>
      <c r="AX421" s="1314" t="s">
        <v>105</v>
      </c>
      <c r="AY421" s="1314" t="s">
        <v>105</v>
      </c>
      <c r="AZ421" s="1314" t="s">
        <v>105</v>
      </c>
      <c r="BA421" s="1314" t="s">
        <v>105</v>
      </c>
      <c r="BB421" s="1314" t="s">
        <v>105</v>
      </c>
      <c r="BC421" s="1314" t="s">
        <v>105</v>
      </c>
      <c r="BD421" s="1314" t="s">
        <v>105</v>
      </c>
      <c r="BE421" s="1314" t="s">
        <v>105</v>
      </c>
      <c r="BF421" s="1314" t="s">
        <v>105</v>
      </c>
      <c r="BG421" s="1314" t="s">
        <v>105</v>
      </c>
      <c r="BH421" s="1314" t="s">
        <v>105</v>
      </c>
      <c r="BI421" s="1314" t="s">
        <v>105</v>
      </c>
      <c r="BJ421" s="1314" t="s">
        <v>105</v>
      </c>
      <c r="BK421" s="1314" t="s">
        <v>105</v>
      </c>
      <c r="BL421" s="1314" t="s">
        <v>105</v>
      </c>
      <c r="BM421" s="1314" t="s">
        <v>105</v>
      </c>
      <c r="BN421" s="1314" t="s">
        <v>105</v>
      </c>
      <c r="BO421" s="1314" t="s">
        <v>105</v>
      </c>
      <c r="BP421" s="1314" t="s">
        <v>105</v>
      </c>
      <c r="BQ421" s="1314" t="s">
        <v>105</v>
      </c>
      <c r="BR421" s="1314" t="s">
        <v>105</v>
      </c>
      <c r="BS421" s="1314" t="s">
        <v>105</v>
      </c>
      <c r="BT421" s="1314" t="s">
        <v>105</v>
      </c>
      <c r="BU421" s="1314" t="s">
        <v>105</v>
      </c>
      <c r="BV421" s="1314" t="s">
        <v>105</v>
      </c>
      <c r="BW421" s="1314" t="s">
        <v>105</v>
      </c>
      <c r="BX421" s="1314" t="s">
        <v>105</v>
      </c>
      <c r="BY421" s="1314" t="s">
        <v>105</v>
      </c>
      <c r="BZ421" s="1314" t="s">
        <v>105</v>
      </c>
      <c r="CA421" s="1314" t="s">
        <v>105</v>
      </c>
      <c r="CB421" s="1315">
        <v>1050.9437017210473</v>
      </c>
      <c r="CC421" s="1315">
        <v>1227.8608669104635</v>
      </c>
      <c r="CD421" s="1315">
        <v>1059.5867800491669</v>
      </c>
      <c r="CE421" s="1315">
        <v>1200.2144651988922</v>
      </c>
      <c r="CF421" s="1315">
        <v>1359.4907946901935</v>
      </c>
      <c r="CG421" s="1315">
        <v>1627.6117768362049</v>
      </c>
      <c r="CH421" s="1315">
        <v>1891.3</v>
      </c>
      <c r="CI421" s="1315">
        <v>2167.0500000000002</v>
      </c>
      <c r="CJ421" s="1315">
        <v>2225.9875000000002</v>
      </c>
      <c r="CK421" s="1315">
        <v>4485.72</v>
      </c>
      <c r="CL421" s="1315">
        <v>5197.9833333333336</v>
      </c>
      <c r="CM421" s="1315">
        <v>5101.4720000000007</v>
      </c>
      <c r="CN421" s="1315">
        <v>4709.6640000000007</v>
      </c>
      <c r="CO421" s="1315">
        <v>5609.4080000000004</v>
      </c>
      <c r="CP421" s="1315">
        <v>6681.5360000000001</v>
      </c>
      <c r="CQ421" s="1315">
        <v>7758.1440000000002</v>
      </c>
      <c r="CR421" s="1315">
        <v>8102.08</v>
      </c>
      <c r="CS421" s="282">
        <v>9638.5615018727767</v>
      </c>
      <c r="CT421" s="282">
        <v>9549.247775395419</v>
      </c>
      <c r="CU421" s="282">
        <v>9120.2982118432737</v>
      </c>
      <c r="CV421" s="282">
        <v>8210.4948081432594</v>
      </c>
      <c r="CW421" s="282">
        <v>9331.6989317117168</v>
      </c>
      <c r="CX421" s="282">
        <v>9376.513492850132</v>
      </c>
      <c r="CY421" s="282">
        <v>9135.4833193890627</v>
      </c>
      <c r="CZ421" s="282">
        <v>8383.174158902686</v>
      </c>
      <c r="DA421" s="282">
        <v>9460.6339376060787</v>
      </c>
      <c r="DB421" s="282">
        <v>9518.7012722766431</v>
      </c>
      <c r="DC421" s="282">
        <v>9316.5984099332945</v>
      </c>
      <c r="DD421" s="282">
        <v>8654.5963489581045</v>
      </c>
      <c r="DE421" s="282">
        <v>9744.9557223150841</v>
      </c>
      <c r="DF421" s="282">
        <v>9907.1020739915693</v>
      </c>
      <c r="DG421" s="282">
        <v>9837.1246923789695</v>
      </c>
      <c r="DH421" s="282">
        <v>9296.6825935451325</v>
      </c>
      <c r="DI421" s="282">
        <v>10451.398792639064</v>
      </c>
      <c r="DJ421" s="282">
        <v>10665.87157126696</v>
      </c>
      <c r="DK421" s="282">
        <v>10625.289777490856</v>
      </c>
      <c r="DL421" s="282">
        <v>3878.502561909429</v>
      </c>
      <c r="DM421" s="282">
        <v>4342.7671293824133</v>
      </c>
      <c r="DN421" s="282">
        <v>4189.007497010577</v>
      </c>
      <c r="DO421" s="282">
        <v>4414.4233245051819</v>
      </c>
    </row>
    <row r="422" spans="2:119" s="986" customFormat="1" ht="12" customHeight="1">
      <c r="B422" s="1342">
        <v>15</v>
      </c>
      <c r="C422" s="938" t="s">
        <v>94</v>
      </c>
      <c r="D422" s="939"/>
      <c r="E422" s="939"/>
      <c r="F422" s="945"/>
      <c r="G422" s="945"/>
      <c r="H422" s="945"/>
      <c r="I422" s="945"/>
      <c r="J422" s="945"/>
      <c r="K422" s="945"/>
      <c r="L422" s="945"/>
      <c r="M422" s="940"/>
      <c r="N422" s="940" t="s">
        <v>105</v>
      </c>
      <c r="O422" s="940" t="s">
        <v>105</v>
      </c>
      <c r="P422" s="940" t="s">
        <v>105</v>
      </c>
      <c r="Q422" s="940" t="s">
        <v>105</v>
      </c>
      <c r="R422" s="940">
        <v>0.5523385066798725</v>
      </c>
      <c r="S422" s="940">
        <v>1.4144883044252561</v>
      </c>
      <c r="T422" s="940">
        <v>0.45544147937290225</v>
      </c>
      <c r="U422" s="1677">
        <v>0.47059865897568143</v>
      </c>
      <c r="V422" s="1677">
        <v>-9.7773991722442943E-3</v>
      </c>
      <c r="W422" s="1677">
        <v>1.7332721025080211E-2</v>
      </c>
      <c r="X422" s="1677">
        <v>3.9932025276111727E-2</v>
      </c>
      <c r="Y422" s="1677">
        <v>7.5909204214470227E-2</v>
      </c>
      <c r="Z422" s="1677">
        <v>-0.55891364134579491</v>
      </c>
      <c r="AA422" s="403"/>
      <c r="AB422" s="985" t="s">
        <v>105</v>
      </c>
      <c r="AC422" s="985" t="s">
        <v>105</v>
      </c>
      <c r="AD422" s="985" t="s">
        <v>105</v>
      </c>
      <c r="AE422" s="985" t="s">
        <v>105</v>
      </c>
      <c r="AF422" s="985" t="s">
        <v>105</v>
      </c>
      <c r="AG422" s="985" t="s">
        <v>105</v>
      </c>
      <c r="AH422" s="985" t="s">
        <v>105</v>
      </c>
      <c r="AI422" s="985" t="s">
        <v>105</v>
      </c>
      <c r="AJ422" s="985" t="s">
        <v>105</v>
      </c>
      <c r="AK422" s="985" t="s">
        <v>105</v>
      </c>
      <c r="AL422" s="985" t="s">
        <v>105</v>
      </c>
      <c r="AM422" s="985" t="s">
        <v>105</v>
      </c>
      <c r="AN422" s="985" t="s">
        <v>105</v>
      </c>
      <c r="AO422" s="985" t="s">
        <v>105</v>
      </c>
      <c r="AP422" s="985" t="s">
        <v>105</v>
      </c>
      <c r="AQ422" s="985" t="s">
        <v>105</v>
      </c>
      <c r="AR422" s="985" t="s">
        <v>105</v>
      </c>
      <c r="AS422" s="985" t="s">
        <v>105</v>
      </c>
      <c r="AT422" s="985" t="s">
        <v>105</v>
      </c>
      <c r="AU422" s="985" t="s">
        <v>105</v>
      </c>
      <c r="AV422" s="985" t="s">
        <v>105</v>
      </c>
      <c r="AW422" s="985" t="s">
        <v>105</v>
      </c>
      <c r="AX422" s="985" t="s">
        <v>105</v>
      </c>
      <c r="AY422" s="985" t="s">
        <v>105</v>
      </c>
      <c r="AZ422" s="985" t="s">
        <v>105</v>
      </c>
      <c r="BA422" s="985" t="s">
        <v>105</v>
      </c>
      <c r="BB422" s="985" t="s">
        <v>105</v>
      </c>
      <c r="BC422" s="985" t="s">
        <v>105</v>
      </c>
      <c r="BD422" s="985" t="s">
        <v>105</v>
      </c>
      <c r="BE422" s="985" t="s">
        <v>105</v>
      </c>
      <c r="BF422" s="985" t="s">
        <v>105</v>
      </c>
      <c r="BG422" s="985" t="s">
        <v>105</v>
      </c>
      <c r="BH422" s="985" t="s">
        <v>105</v>
      </c>
      <c r="BI422" s="985" t="s">
        <v>105</v>
      </c>
      <c r="BJ422" s="985" t="s">
        <v>105</v>
      </c>
      <c r="BK422" s="985" t="s">
        <v>105</v>
      </c>
      <c r="BL422" s="985" t="s">
        <v>105</v>
      </c>
      <c r="BM422" s="985" t="s">
        <v>105</v>
      </c>
      <c r="BN422" s="985" t="s">
        <v>105</v>
      </c>
      <c r="BO422" s="985" t="s">
        <v>105</v>
      </c>
      <c r="BP422" s="985" t="s">
        <v>105</v>
      </c>
      <c r="BQ422" s="985" t="s">
        <v>105</v>
      </c>
      <c r="BR422" s="985" t="s">
        <v>105</v>
      </c>
      <c r="BS422" s="985" t="s">
        <v>105</v>
      </c>
      <c r="BT422" s="985" t="s">
        <v>105</v>
      </c>
      <c r="BU422" s="985" t="s">
        <v>105</v>
      </c>
      <c r="BV422" s="985" t="s">
        <v>105</v>
      </c>
      <c r="BW422" s="985" t="s">
        <v>105</v>
      </c>
      <c r="BX422" s="985" t="s">
        <v>105</v>
      </c>
      <c r="BY422" s="985" t="s">
        <v>105</v>
      </c>
      <c r="BZ422" s="985" t="s">
        <v>105</v>
      </c>
      <c r="CA422" s="985" t="s">
        <v>105</v>
      </c>
      <c r="CB422" s="985" t="s">
        <v>105</v>
      </c>
      <c r="CC422" s="985" t="s">
        <v>105</v>
      </c>
      <c r="CD422" s="985" t="s">
        <v>105</v>
      </c>
      <c r="CE422" s="985" t="s">
        <v>105</v>
      </c>
      <c r="CF422" s="940">
        <v>0.29359050581288337</v>
      </c>
      <c r="CG422" s="940">
        <v>0.32556694386033525</v>
      </c>
      <c r="CH422" s="940">
        <v>0.78494110686454577</v>
      </c>
      <c r="CI422" s="940">
        <v>0.80555230988729165</v>
      </c>
      <c r="CJ422" s="940">
        <v>0.63736857115481071</v>
      </c>
      <c r="CK422" s="940">
        <v>1.756013481740383</v>
      </c>
      <c r="CL422" s="940">
        <v>1.7483653219126176</v>
      </c>
      <c r="CM422" s="940">
        <v>1.354109042246372</v>
      </c>
      <c r="CN422" s="940">
        <v>1.1157639025376378</v>
      </c>
      <c r="CO422" s="940">
        <v>0.25050337515493615</v>
      </c>
      <c r="CP422" s="940">
        <v>0.28540927731588206</v>
      </c>
      <c r="CQ422" s="940">
        <v>0.52076577113429212</v>
      </c>
      <c r="CR422" s="940">
        <v>0.72030955923819584</v>
      </c>
      <c r="CS422" s="940">
        <v>0.71828497799995583</v>
      </c>
      <c r="CT422" s="940">
        <v>0.42919947978959017</v>
      </c>
      <c r="CU422" s="940">
        <v>0.17557733033097533</v>
      </c>
      <c r="CV422" s="940">
        <v>1.3381108078821757E-2</v>
      </c>
      <c r="CW422" s="940">
        <v>-3.1836967591215348E-2</v>
      </c>
      <c r="CX422" s="940">
        <v>-1.8088784227628274E-2</v>
      </c>
      <c r="CY422" s="940">
        <v>1.6649792795229157E-3</v>
      </c>
      <c r="CZ422" s="940">
        <v>2.1031540095264534E-2</v>
      </c>
      <c r="DA422" s="940">
        <v>1.3816884453505596E-2</v>
      </c>
      <c r="DB422" s="940">
        <v>1.5164248367469879E-2</v>
      </c>
      <c r="DC422" s="940">
        <v>1.9825452492462592E-2</v>
      </c>
      <c r="DD422" s="940">
        <v>3.2377019123141615E-2</v>
      </c>
      <c r="DE422" s="940">
        <v>3.005314301178319E-2</v>
      </c>
      <c r="DF422" s="940">
        <v>4.0803970059040351E-2</v>
      </c>
      <c r="DG422" s="940">
        <v>5.5870851092035156E-2</v>
      </c>
      <c r="DH422" s="940">
        <v>7.419020121768316E-2</v>
      </c>
      <c r="DI422" s="940">
        <v>7.2493204736301387E-2</v>
      </c>
      <c r="DJ422" s="940">
        <v>7.6588440454987916E-2</v>
      </c>
      <c r="DK422" s="940">
        <v>8.0121489740035079E-2</v>
      </c>
      <c r="DL422" s="940">
        <v>-0.58280789702314362</v>
      </c>
      <c r="DM422" s="940">
        <v>-0.58447981791288739</v>
      </c>
      <c r="DN422" s="940">
        <v>-0.60725127158895842</v>
      </c>
      <c r="DO422" s="940">
        <v>-0.58453619459330741</v>
      </c>
    </row>
    <row r="423" spans="2:119" s="986" customFormat="1" ht="12" customHeight="1">
      <c r="B423" s="1342">
        <v>16</v>
      </c>
      <c r="C423" s="938" t="s">
        <v>708</v>
      </c>
      <c r="D423" s="939"/>
      <c r="E423" s="939"/>
      <c r="F423" s="945"/>
      <c r="G423" s="945"/>
      <c r="H423" s="945"/>
      <c r="I423" s="945"/>
      <c r="J423" s="945"/>
      <c r="K423" s="945"/>
      <c r="L423" s="945"/>
      <c r="M423" s="940"/>
      <c r="N423" s="940" t="s">
        <v>105</v>
      </c>
      <c r="O423" s="940" t="s">
        <v>105</v>
      </c>
      <c r="P423" s="940" t="s">
        <v>105</v>
      </c>
      <c r="Q423" s="964">
        <v>0.24591625517474464</v>
      </c>
      <c r="R423" s="964">
        <v>0.24816757267642361</v>
      </c>
      <c r="S423" s="964">
        <v>0.34188550398705175</v>
      </c>
      <c r="T423" s="964">
        <v>0.32</v>
      </c>
      <c r="U423" s="1697">
        <v>0.289680749577233</v>
      </c>
      <c r="V423" s="1697">
        <v>0.23168121002115963</v>
      </c>
      <c r="W423" s="1697">
        <v>0.19351209424159901</v>
      </c>
      <c r="X423" s="1697">
        <v>0.16885417608943848</v>
      </c>
      <c r="Y423" s="1697">
        <v>0.15506611225689756</v>
      </c>
      <c r="Z423" s="1697">
        <v>0.12122826261594344</v>
      </c>
      <c r="AA423" s="403"/>
      <c r="AB423" s="985" t="s">
        <v>105</v>
      </c>
      <c r="AC423" s="985" t="s">
        <v>105</v>
      </c>
      <c r="AD423" s="985" t="s">
        <v>105</v>
      </c>
      <c r="AE423" s="985" t="s">
        <v>105</v>
      </c>
      <c r="AF423" s="985" t="s">
        <v>105</v>
      </c>
      <c r="AG423" s="985" t="s">
        <v>105</v>
      </c>
      <c r="AH423" s="985" t="s">
        <v>105</v>
      </c>
      <c r="AI423" s="985" t="s">
        <v>105</v>
      </c>
      <c r="AJ423" s="985" t="s">
        <v>105</v>
      </c>
      <c r="AK423" s="985" t="s">
        <v>105</v>
      </c>
      <c r="AL423" s="985" t="s">
        <v>105</v>
      </c>
      <c r="AM423" s="985" t="s">
        <v>105</v>
      </c>
      <c r="AN423" s="985" t="s">
        <v>105</v>
      </c>
      <c r="AO423" s="985" t="s">
        <v>105</v>
      </c>
      <c r="AP423" s="985" t="s">
        <v>105</v>
      </c>
      <c r="AQ423" s="985" t="s">
        <v>105</v>
      </c>
      <c r="AR423" s="985" t="s">
        <v>105</v>
      </c>
      <c r="AS423" s="985" t="s">
        <v>105</v>
      </c>
      <c r="AT423" s="985" t="s">
        <v>105</v>
      </c>
      <c r="AU423" s="985" t="s">
        <v>105</v>
      </c>
      <c r="AV423" s="985" t="s">
        <v>105</v>
      </c>
      <c r="AW423" s="985" t="s">
        <v>105</v>
      </c>
      <c r="AX423" s="985" t="s">
        <v>105</v>
      </c>
      <c r="AY423" s="985" t="s">
        <v>105</v>
      </c>
      <c r="AZ423" s="985" t="s">
        <v>105</v>
      </c>
      <c r="BA423" s="985" t="s">
        <v>105</v>
      </c>
      <c r="BB423" s="985" t="s">
        <v>105</v>
      </c>
      <c r="BC423" s="985" t="s">
        <v>105</v>
      </c>
      <c r="BD423" s="985" t="s">
        <v>105</v>
      </c>
      <c r="BE423" s="985" t="s">
        <v>105</v>
      </c>
      <c r="BF423" s="985" t="s">
        <v>105</v>
      </c>
      <c r="BG423" s="985" t="s">
        <v>105</v>
      </c>
      <c r="BH423" s="985" t="s">
        <v>105</v>
      </c>
      <c r="BI423" s="985" t="s">
        <v>105</v>
      </c>
      <c r="BJ423" s="985" t="s">
        <v>105</v>
      </c>
      <c r="BK423" s="985" t="s">
        <v>105</v>
      </c>
      <c r="BL423" s="985" t="s">
        <v>105</v>
      </c>
      <c r="BM423" s="985" t="s">
        <v>105</v>
      </c>
      <c r="BN423" s="985" t="s">
        <v>105</v>
      </c>
      <c r="BO423" s="985" t="s">
        <v>105</v>
      </c>
      <c r="BP423" s="985" t="s">
        <v>105</v>
      </c>
      <c r="BQ423" s="985" t="s">
        <v>105</v>
      </c>
      <c r="BR423" s="985" t="s">
        <v>105</v>
      </c>
      <c r="BS423" s="985" t="s">
        <v>105</v>
      </c>
      <c r="BT423" s="985" t="s">
        <v>105</v>
      </c>
      <c r="BU423" s="985" t="s">
        <v>105</v>
      </c>
      <c r="BV423" s="985" t="s">
        <v>105</v>
      </c>
      <c r="BW423" s="985" t="s">
        <v>105</v>
      </c>
      <c r="BX423" s="985" t="s">
        <v>105</v>
      </c>
      <c r="BY423" s="985" t="s">
        <v>105</v>
      </c>
      <c r="BZ423" s="985" t="s">
        <v>105</v>
      </c>
      <c r="CA423" s="985" t="s">
        <v>105</v>
      </c>
      <c r="CB423" s="964">
        <v>0.25170495574474822</v>
      </c>
      <c r="CC423" s="964">
        <v>0.2774137201849175</v>
      </c>
      <c r="CD423" s="964">
        <v>0.23275344434785322</v>
      </c>
      <c r="CE423" s="964">
        <v>0.22636586733537506</v>
      </c>
      <c r="CF423" s="964">
        <v>0.24108293782521917</v>
      </c>
      <c r="CG423" s="964">
        <v>0.24973329500049174</v>
      </c>
      <c r="CH423" s="964">
        <v>0.25</v>
      </c>
      <c r="CI423" s="964">
        <v>0.25</v>
      </c>
      <c r="CJ423" s="964">
        <v>0.27500000000000002</v>
      </c>
      <c r="CK423" s="964">
        <v>0.4</v>
      </c>
      <c r="CL423" s="964">
        <v>0.35833333333333334</v>
      </c>
      <c r="CM423" s="964">
        <v>0.32</v>
      </c>
      <c r="CN423" s="964">
        <v>0.32</v>
      </c>
      <c r="CO423" s="964">
        <v>0.32</v>
      </c>
      <c r="CP423" s="964">
        <v>0.32</v>
      </c>
      <c r="CQ423" s="964">
        <v>0.32</v>
      </c>
      <c r="CR423" s="964">
        <v>0.32</v>
      </c>
      <c r="CS423" s="964">
        <v>0.31917529157231073</v>
      </c>
      <c r="CT423" s="964">
        <v>0.28282130509911296</v>
      </c>
      <c r="CU423" s="964">
        <v>0.25049459310425259</v>
      </c>
      <c r="CV423" s="964">
        <v>0.25460037109062789</v>
      </c>
      <c r="CW423" s="964">
        <v>0.25408577766136653</v>
      </c>
      <c r="CX423" s="964">
        <v>0.22315752761378782</v>
      </c>
      <c r="CY423" s="964">
        <v>0.20470644484328371</v>
      </c>
      <c r="CZ423" s="964">
        <v>0.227213557861698</v>
      </c>
      <c r="DA423" s="964">
        <v>0.20690012720441894</v>
      </c>
      <c r="DB423" s="964">
        <v>0.18172500936467034</v>
      </c>
      <c r="DC423" s="964">
        <v>0.17081077686205801</v>
      </c>
      <c r="DD423" s="964">
        <v>0.20646756516962703</v>
      </c>
      <c r="DE423" s="964">
        <v>0.17324532512131979</v>
      </c>
      <c r="DF423" s="964">
        <v>0.15350371317274455</v>
      </c>
      <c r="DG423" s="964">
        <v>0.15567284803896986</v>
      </c>
      <c r="DH423" s="964">
        <v>0.19496783279159566</v>
      </c>
      <c r="DI423" s="964">
        <v>0.15873005100467902</v>
      </c>
      <c r="DJ423" s="964">
        <v>0.14175283026560409</v>
      </c>
      <c r="DK423" s="964">
        <v>0.14001524385811098</v>
      </c>
      <c r="DL423" s="964">
        <v>0.12834302605122669</v>
      </c>
      <c r="DM423" s="964">
        <v>0.12740635827015614</v>
      </c>
      <c r="DN423" s="964">
        <v>0.11458713488225508</v>
      </c>
      <c r="DO423" s="964">
        <v>0.11640757454833807</v>
      </c>
    </row>
    <row r="424" spans="2:119" s="986" customFormat="1" ht="12" customHeight="1">
      <c r="B424" s="1342">
        <v>17</v>
      </c>
      <c r="C424" s="938"/>
      <c r="D424" s="939"/>
      <c r="E424" s="939"/>
      <c r="F424" s="945"/>
      <c r="G424" s="945"/>
      <c r="H424" s="945"/>
      <c r="I424" s="945"/>
      <c r="J424" s="945"/>
      <c r="K424" s="945"/>
      <c r="L424" s="945"/>
      <c r="M424" s="940"/>
      <c r="N424" s="940"/>
      <c r="O424" s="940"/>
      <c r="P424" s="940"/>
      <c r="Q424" s="940"/>
      <c r="R424" s="940"/>
      <c r="S424" s="940"/>
      <c r="T424" s="940"/>
      <c r="U424" s="1677"/>
      <c r="V424" s="1677"/>
      <c r="W424" s="1677"/>
      <c r="X424" s="1677"/>
      <c r="Y424" s="1677"/>
      <c r="Z424" s="1677"/>
      <c r="AA424" s="403"/>
      <c r="AB424" s="985"/>
      <c r="AC424" s="985"/>
      <c r="AD424" s="985"/>
      <c r="AE424" s="985"/>
      <c r="AF424" s="985"/>
      <c r="AG424" s="985"/>
      <c r="AH424" s="985"/>
      <c r="AI424" s="985"/>
      <c r="AJ424" s="985"/>
      <c r="AK424" s="985"/>
      <c r="AL424" s="985"/>
      <c r="AM424" s="985"/>
      <c r="AN424" s="985"/>
      <c r="AO424" s="985"/>
      <c r="AP424" s="985"/>
      <c r="AQ424" s="985"/>
      <c r="AR424" s="985"/>
      <c r="AS424" s="985"/>
      <c r="AT424" s="985"/>
      <c r="AU424" s="985"/>
      <c r="AV424" s="985"/>
      <c r="AW424" s="985"/>
      <c r="AX424" s="985"/>
      <c r="AY424" s="985"/>
      <c r="AZ424" s="985"/>
      <c r="BA424" s="985"/>
      <c r="BB424" s="985"/>
      <c r="BC424" s="985"/>
      <c r="BD424" s="985"/>
      <c r="BE424" s="985"/>
      <c r="BF424" s="985"/>
      <c r="BG424" s="985"/>
      <c r="BH424" s="985"/>
      <c r="BI424" s="985"/>
      <c r="BJ424" s="985"/>
      <c r="BK424" s="985"/>
      <c r="BL424" s="985"/>
      <c r="BM424" s="985"/>
      <c r="BN424" s="985"/>
      <c r="BO424" s="985"/>
      <c r="BP424" s="985"/>
      <c r="BQ424" s="985"/>
      <c r="BR424" s="985"/>
      <c r="BS424" s="985"/>
      <c r="BT424" s="985"/>
      <c r="BU424" s="985"/>
      <c r="BV424" s="985"/>
      <c r="BW424" s="985"/>
      <c r="BX424" s="985"/>
      <c r="BY424" s="985"/>
      <c r="BZ424" s="985"/>
      <c r="CA424" s="985"/>
      <c r="CB424" s="940"/>
      <c r="CC424" s="940"/>
      <c r="CD424" s="940"/>
      <c r="CE424" s="940"/>
      <c r="CF424" s="940"/>
      <c r="CG424" s="940"/>
      <c r="CH424" s="940"/>
      <c r="CI424" s="940"/>
      <c r="CJ424" s="940"/>
      <c r="CK424" s="940"/>
      <c r="CL424" s="940"/>
      <c r="CM424" s="940"/>
      <c r="CN424" s="940"/>
      <c r="CO424" s="940"/>
      <c r="CP424" s="940"/>
      <c r="CQ424" s="940"/>
      <c r="CR424" s="940"/>
      <c r="CS424" s="940"/>
      <c r="CT424" s="940"/>
      <c r="CU424" s="940"/>
      <c r="CV424" s="940"/>
      <c r="CW424" s="940"/>
      <c r="CX424" s="940"/>
      <c r="CY424" s="940"/>
      <c r="CZ424" s="940"/>
      <c r="DA424" s="940"/>
      <c r="DB424" s="940"/>
      <c r="DC424" s="940"/>
      <c r="DD424" s="940"/>
      <c r="DE424" s="940"/>
      <c r="DF424" s="940"/>
      <c r="DG424" s="940"/>
      <c r="DH424" s="940"/>
      <c r="DI424" s="940"/>
      <c r="DJ424" s="940"/>
      <c r="DK424" s="940"/>
      <c r="DL424" s="940"/>
      <c r="DM424" s="940"/>
      <c r="DN424" s="940"/>
      <c r="DO424" s="940"/>
    </row>
    <row r="425" spans="2:119" s="986" customFormat="1" ht="12" customHeight="1">
      <c r="B425" s="1342">
        <v>18</v>
      </c>
      <c r="C425" s="987" t="s">
        <v>726</v>
      </c>
      <c r="D425" s="939"/>
      <c r="E425" s="939"/>
      <c r="F425" s="945"/>
      <c r="G425" s="945"/>
      <c r="H425" s="945"/>
      <c r="I425" s="945"/>
      <c r="J425" s="945"/>
      <c r="K425" s="945"/>
      <c r="L425" s="945"/>
      <c r="M425" s="940"/>
      <c r="N425" s="449" t="s">
        <v>105</v>
      </c>
      <c r="O425" s="449" t="s">
        <v>105</v>
      </c>
      <c r="P425" s="449" t="s">
        <v>105</v>
      </c>
      <c r="Q425" s="232">
        <v>2700.8811444664075</v>
      </c>
      <c r="R425" s="232">
        <v>2773.8470131704103</v>
      </c>
      <c r="S425" s="232">
        <v>5470.8016439729527</v>
      </c>
      <c r="T425" s="232">
        <v>6780.0114942320479</v>
      </c>
      <c r="U425" s="1655">
        <v>8972.8764609340433</v>
      </c>
      <c r="V425" s="1655">
        <v>8555.6056922643456</v>
      </c>
      <c r="W425" s="1655">
        <v>8747.4580485997249</v>
      </c>
      <c r="X425" s="1655">
        <v>8770.4173267209098</v>
      </c>
      <c r="Y425" s="1655">
        <v>9138.6422075224837</v>
      </c>
      <c r="Z425" s="1655">
        <v>9625.3155638053922</v>
      </c>
      <c r="AA425" s="403"/>
      <c r="AB425" s="449" t="s">
        <v>105</v>
      </c>
      <c r="AC425" s="449" t="s">
        <v>105</v>
      </c>
      <c r="AD425" s="449" t="s">
        <v>105</v>
      </c>
      <c r="AE425" s="449" t="s">
        <v>105</v>
      </c>
      <c r="AF425" s="449" t="s">
        <v>105</v>
      </c>
      <c r="AG425" s="449" t="s">
        <v>105</v>
      </c>
      <c r="AH425" s="449" t="s">
        <v>105</v>
      </c>
      <c r="AI425" s="449" t="s">
        <v>105</v>
      </c>
      <c r="AJ425" s="449" t="s">
        <v>105</v>
      </c>
      <c r="AK425" s="449" t="s">
        <v>105</v>
      </c>
      <c r="AL425" s="449" t="s">
        <v>105</v>
      </c>
      <c r="AM425" s="449" t="s">
        <v>105</v>
      </c>
      <c r="AN425" s="449" t="s">
        <v>105</v>
      </c>
      <c r="AO425" s="449" t="s">
        <v>105</v>
      </c>
      <c r="AP425" s="449" t="s">
        <v>105</v>
      </c>
      <c r="AQ425" s="449" t="s">
        <v>105</v>
      </c>
      <c r="AR425" s="449" t="s">
        <v>105</v>
      </c>
      <c r="AS425" s="449" t="s">
        <v>105</v>
      </c>
      <c r="AT425" s="449" t="s">
        <v>105</v>
      </c>
      <c r="AU425" s="449" t="s">
        <v>105</v>
      </c>
      <c r="AV425" s="449" t="s">
        <v>105</v>
      </c>
      <c r="AW425" s="449" t="s">
        <v>105</v>
      </c>
      <c r="AX425" s="449" t="s">
        <v>105</v>
      </c>
      <c r="AY425" s="449" t="s">
        <v>105</v>
      </c>
      <c r="AZ425" s="449" t="s">
        <v>105</v>
      </c>
      <c r="BA425" s="449" t="s">
        <v>105</v>
      </c>
      <c r="BB425" s="449" t="s">
        <v>105</v>
      </c>
      <c r="BC425" s="449" t="s">
        <v>105</v>
      </c>
      <c r="BD425" s="449" t="s">
        <v>105</v>
      </c>
      <c r="BE425" s="449" t="s">
        <v>105</v>
      </c>
      <c r="BF425" s="449" t="s">
        <v>105</v>
      </c>
      <c r="BG425" s="449" t="s">
        <v>105</v>
      </c>
      <c r="BH425" s="449" t="s">
        <v>105</v>
      </c>
      <c r="BI425" s="449" t="s">
        <v>105</v>
      </c>
      <c r="BJ425" s="449" t="s">
        <v>105</v>
      </c>
      <c r="BK425" s="449" t="s">
        <v>105</v>
      </c>
      <c r="BL425" s="449" t="s">
        <v>105</v>
      </c>
      <c r="BM425" s="449" t="s">
        <v>105</v>
      </c>
      <c r="BN425" s="449" t="s">
        <v>105</v>
      </c>
      <c r="BO425" s="449" t="s">
        <v>105</v>
      </c>
      <c r="BP425" s="449" t="s">
        <v>105</v>
      </c>
      <c r="BQ425" s="449" t="s">
        <v>105</v>
      </c>
      <c r="BR425" s="449" t="s">
        <v>105</v>
      </c>
      <c r="BS425" s="449" t="s">
        <v>105</v>
      </c>
      <c r="BT425" s="449" t="s">
        <v>105</v>
      </c>
      <c r="BU425" s="449" t="s">
        <v>105</v>
      </c>
      <c r="BV425" s="449" t="s">
        <v>105</v>
      </c>
      <c r="BW425" s="449" t="s">
        <v>105</v>
      </c>
      <c r="BX425" s="449" t="s">
        <v>105</v>
      </c>
      <c r="BY425" s="449" t="s">
        <v>105</v>
      </c>
      <c r="BZ425" s="449" t="s">
        <v>105</v>
      </c>
      <c r="CA425" s="449" t="s">
        <v>105</v>
      </c>
      <c r="CB425" s="232">
        <v>684.06214850637775</v>
      </c>
      <c r="CC425" s="232">
        <v>773.552346153592</v>
      </c>
      <c r="CD425" s="232">
        <v>625.1562002290085</v>
      </c>
      <c r="CE425" s="232">
        <v>618.11044957742945</v>
      </c>
      <c r="CF425" s="232">
        <v>584.58104171678326</v>
      </c>
      <c r="CG425" s="232">
        <v>667.32082850284405</v>
      </c>
      <c r="CH425" s="232">
        <v>713.2408019530111</v>
      </c>
      <c r="CI425" s="232">
        <v>808.70434099777185</v>
      </c>
      <c r="CJ425" s="232">
        <v>672.30755706280524</v>
      </c>
      <c r="CK425" s="232">
        <v>1427.2252903317833</v>
      </c>
      <c r="CL425" s="232">
        <v>1660.3573685451506</v>
      </c>
      <c r="CM425" s="232">
        <v>1710.9114280332137</v>
      </c>
      <c r="CN425" s="232">
        <v>1317.6802508423079</v>
      </c>
      <c r="CO425" s="232">
        <v>1658.7448209983354</v>
      </c>
      <c r="CP425" s="232">
        <v>1716.0367753046871</v>
      </c>
      <c r="CQ425" s="232">
        <v>2087.5496470867174</v>
      </c>
      <c r="CR425" s="232">
        <v>1905.6007035245568</v>
      </c>
      <c r="CS425" s="232">
        <v>2421.8451508111166</v>
      </c>
      <c r="CT425" s="232">
        <v>2242.9706568499651</v>
      </c>
      <c r="CU425" s="232">
        <v>2402.459949748406</v>
      </c>
      <c r="CV425" s="232">
        <v>1840.0918723907255</v>
      </c>
      <c r="CW425" s="232">
        <v>2265.1350130070518</v>
      </c>
      <c r="CX425" s="232">
        <v>2129.2440655188971</v>
      </c>
      <c r="CY425" s="232">
        <v>2321.134741347671</v>
      </c>
      <c r="CZ425" s="232">
        <v>1870.7289603670661</v>
      </c>
      <c r="DA425" s="232">
        <v>2314.1799439257265</v>
      </c>
      <c r="DB425" s="232">
        <v>2179.7885173854615</v>
      </c>
      <c r="DC425" s="232">
        <v>2382.7606269214702</v>
      </c>
      <c r="DD425" s="232">
        <v>1844.0128988540853</v>
      </c>
      <c r="DE425" s="232">
        <v>2301.7008494735705</v>
      </c>
      <c r="DF425" s="232">
        <v>2193.7587478299947</v>
      </c>
      <c r="DG425" s="232">
        <v>2430.9448305632595</v>
      </c>
      <c r="DH425" s="232">
        <v>1902.1049051298078</v>
      </c>
      <c r="DI425" s="232">
        <v>2394.2209383664099</v>
      </c>
      <c r="DJ425" s="232">
        <v>2293.7686813349769</v>
      </c>
      <c r="DK425" s="232">
        <v>2548.54768269129</v>
      </c>
      <c r="DL425" s="232">
        <v>1998.0240226080707</v>
      </c>
      <c r="DM425" s="232">
        <v>2518.6340599548516</v>
      </c>
      <c r="DN425" s="232">
        <v>2417.2083225333263</v>
      </c>
      <c r="DO425" s="232">
        <v>2691.4491587091434</v>
      </c>
    </row>
    <row r="426" spans="2:119" s="986" customFormat="1" ht="12" customHeight="1">
      <c r="B426" s="1342">
        <v>19</v>
      </c>
      <c r="C426" s="938" t="s">
        <v>94</v>
      </c>
      <c r="D426" s="939"/>
      <c r="E426" s="939"/>
      <c r="F426" s="945"/>
      <c r="G426" s="945"/>
      <c r="H426" s="945"/>
      <c r="I426" s="945"/>
      <c r="J426" s="945"/>
      <c r="K426" s="945"/>
      <c r="L426" s="945"/>
      <c r="M426" s="940"/>
      <c r="N426" s="940" t="s">
        <v>105</v>
      </c>
      <c r="O426" s="940" t="s">
        <v>105</v>
      </c>
      <c r="P426" s="940" t="s">
        <v>105</v>
      </c>
      <c r="Q426" s="940" t="s">
        <v>105</v>
      </c>
      <c r="R426" s="940">
        <v>2.7015579287335889E-2</v>
      </c>
      <c r="S426" s="940">
        <v>0.97227951577618454</v>
      </c>
      <c r="T426" s="940">
        <v>0.23930859414386174</v>
      </c>
      <c r="U426" s="1677">
        <v>0.32343086270097454</v>
      </c>
      <c r="V426" s="1677">
        <v>-4.6503567778560684E-2</v>
      </c>
      <c r="W426" s="1677">
        <v>2.24241699811909E-2</v>
      </c>
      <c r="X426" s="1677">
        <v>2.6246799920188746E-3</v>
      </c>
      <c r="Y426" s="1677">
        <v>4.1984875643226172E-2</v>
      </c>
      <c r="Z426" s="1677">
        <v>9.7475206166057315E-2</v>
      </c>
      <c r="AA426" s="403"/>
      <c r="AB426" s="985" t="s">
        <v>105</v>
      </c>
      <c r="AC426" s="985" t="s">
        <v>105</v>
      </c>
      <c r="AD426" s="985" t="s">
        <v>105</v>
      </c>
      <c r="AE426" s="985" t="s">
        <v>105</v>
      </c>
      <c r="AF426" s="985" t="s">
        <v>105</v>
      </c>
      <c r="AG426" s="985" t="s">
        <v>105</v>
      </c>
      <c r="AH426" s="985" t="s">
        <v>105</v>
      </c>
      <c r="AI426" s="985" t="s">
        <v>105</v>
      </c>
      <c r="AJ426" s="985" t="s">
        <v>105</v>
      </c>
      <c r="AK426" s="985" t="s">
        <v>105</v>
      </c>
      <c r="AL426" s="985" t="s">
        <v>105</v>
      </c>
      <c r="AM426" s="985" t="s">
        <v>105</v>
      </c>
      <c r="AN426" s="985" t="s">
        <v>105</v>
      </c>
      <c r="AO426" s="985" t="s">
        <v>105</v>
      </c>
      <c r="AP426" s="985" t="s">
        <v>105</v>
      </c>
      <c r="AQ426" s="985" t="s">
        <v>105</v>
      </c>
      <c r="AR426" s="985" t="s">
        <v>105</v>
      </c>
      <c r="AS426" s="985" t="s">
        <v>105</v>
      </c>
      <c r="AT426" s="985" t="s">
        <v>105</v>
      </c>
      <c r="AU426" s="985" t="s">
        <v>105</v>
      </c>
      <c r="AV426" s="985" t="s">
        <v>105</v>
      </c>
      <c r="AW426" s="985" t="s">
        <v>105</v>
      </c>
      <c r="AX426" s="985" t="s">
        <v>105</v>
      </c>
      <c r="AY426" s="985" t="s">
        <v>105</v>
      </c>
      <c r="AZ426" s="985" t="s">
        <v>105</v>
      </c>
      <c r="BA426" s="985" t="s">
        <v>105</v>
      </c>
      <c r="BB426" s="985" t="s">
        <v>105</v>
      </c>
      <c r="BC426" s="985" t="s">
        <v>105</v>
      </c>
      <c r="BD426" s="985" t="s">
        <v>105</v>
      </c>
      <c r="BE426" s="985" t="s">
        <v>105</v>
      </c>
      <c r="BF426" s="985" t="s">
        <v>105</v>
      </c>
      <c r="BG426" s="985" t="s">
        <v>105</v>
      </c>
      <c r="BH426" s="985" t="s">
        <v>105</v>
      </c>
      <c r="BI426" s="985" t="s">
        <v>105</v>
      </c>
      <c r="BJ426" s="985" t="s">
        <v>105</v>
      </c>
      <c r="BK426" s="985" t="s">
        <v>105</v>
      </c>
      <c r="BL426" s="985" t="s">
        <v>105</v>
      </c>
      <c r="BM426" s="985" t="s">
        <v>105</v>
      </c>
      <c r="BN426" s="985" t="s">
        <v>105</v>
      </c>
      <c r="BO426" s="985" t="s">
        <v>105</v>
      </c>
      <c r="BP426" s="985" t="s">
        <v>105</v>
      </c>
      <c r="BQ426" s="985" t="s">
        <v>105</v>
      </c>
      <c r="BR426" s="985" t="s">
        <v>105</v>
      </c>
      <c r="BS426" s="985" t="s">
        <v>105</v>
      </c>
      <c r="BT426" s="985" t="s">
        <v>105</v>
      </c>
      <c r="BU426" s="985" t="s">
        <v>105</v>
      </c>
      <c r="BV426" s="985" t="s">
        <v>105</v>
      </c>
      <c r="BW426" s="985" t="s">
        <v>105</v>
      </c>
      <c r="BX426" s="985" t="s">
        <v>105</v>
      </c>
      <c r="BY426" s="985" t="s">
        <v>105</v>
      </c>
      <c r="BZ426" s="985" t="s">
        <v>105</v>
      </c>
      <c r="CA426" s="985" t="s">
        <v>105</v>
      </c>
      <c r="CB426" s="985" t="s">
        <v>105</v>
      </c>
      <c r="CC426" s="985" t="s">
        <v>105</v>
      </c>
      <c r="CD426" s="985" t="s">
        <v>105</v>
      </c>
      <c r="CE426" s="985" t="s">
        <v>105</v>
      </c>
      <c r="CF426" s="940">
        <v>-0.1454270010507196</v>
      </c>
      <c r="CG426" s="940">
        <v>-0.13732944923375001</v>
      </c>
      <c r="CH426" s="940">
        <v>0.14090014894155289</v>
      </c>
      <c r="CI426" s="940">
        <v>0.30834924656368723</v>
      </c>
      <c r="CJ426" s="940">
        <v>0.15006732871183925</v>
      </c>
      <c r="CK426" s="940">
        <v>1.1387393130434869</v>
      </c>
      <c r="CL426" s="940">
        <v>1.327905756371095</v>
      </c>
      <c r="CM426" s="940">
        <v>1.1156204329536643</v>
      </c>
      <c r="CN426" s="940">
        <v>0.95993669415084915</v>
      </c>
      <c r="CO426" s="940">
        <v>0.16221652757619753</v>
      </c>
      <c r="CP426" s="940">
        <v>3.3534591898323862E-2</v>
      </c>
      <c r="CQ426" s="940">
        <v>0.22013893465336776</v>
      </c>
      <c r="CR426" s="940">
        <v>0.44617838986842928</v>
      </c>
      <c r="CS426" s="940">
        <v>0.46004684997509138</v>
      </c>
      <c r="CT426" s="940">
        <v>0.3070644458955254</v>
      </c>
      <c r="CU426" s="940">
        <v>0.15085164709790821</v>
      </c>
      <c r="CV426" s="940">
        <v>-3.4376997769085427E-2</v>
      </c>
      <c r="CW426" s="940">
        <v>-6.4706918917412981E-2</v>
      </c>
      <c r="CX426" s="940">
        <v>-5.0703557348710904E-2</v>
      </c>
      <c r="CY426" s="940">
        <v>-3.3850807131769911E-2</v>
      </c>
      <c r="CZ426" s="940">
        <v>1.6649759958200061E-2</v>
      </c>
      <c r="DA426" s="940">
        <v>2.1652100487187242E-2</v>
      </c>
      <c r="DB426" s="940">
        <v>2.3738214272888802E-2</v>
      </c>
      <c r="DC426" s="940">
        <v>2.6549895822945091E-2</v>
      </c>
      <c r="DD426" s="940">
        <v>-1.4281096876662791E-2</v>
      </c>
      <c r="DE426" s="940">
        <v>-5.3924477588318531E-3</v>
      </c>
      <c r="DF426" s="940">
        <v>6.4089843271997182E-3</v>
      </c>
      <c r="DG426" s="940">
        <v>2.0222007656741869E-2</v>
      </c>
      <c r="DH426" s="940">
        <v>3.1503036834407361E-2</v>
      </c>
      <c r="DI426" s="940">
        <v>4.0196400376703911E-2</v>
      </c>
      <c r="DJ426" s="940">
        <v>4.5588391888538027E-2</v>
      </c>
      <c r="DK426" s="940">
        <v>4.8377425373648419E-2</v>
      </c>
      <c r="DL426" s="940">
        <v>5.042787977654517E-2</v>
      </c>
      <c r="DM426" s="940">
        <v>5.1963926801730231E-2</v>
      </c>
      <c r="DN426" s="940">
        <v>5.3815209093581062E-2</v>
      </c>
      <c r="DO426" s="940">
        <v>5.6071729396464765E-2</v>
      </c>
    </row>
    <row r="427" spans="2:119" s="986" customFormat="1" ht="12" customHeight="1">
      <c r="B427" s="1342">
        <v>20</v>
      </c>
      <c r="C427" s="938" t="s">
        <v>705</v>
      </c>
      <c r="D427" s="939"/>
      <c r="E427" s="939"/>
      <c r="F427" s="945"/>
      <c r="G427" s="945"/>
      <c r="H427" s="945"/>
      <c r="I427" s="945"/>
      <c r="J427" s="945"/>
      <c r="K427" s="945"/>
      <c r="L427" s="945"/>
      <c r="M427" s="940"/>
      <c r="N427" s="940" t="s">
        <v>105</v>
      </c>
      <c r="O427" s="940" t="s">
        <v>105</v>
      </c>
      <c r="P427" s="940" t="s">
        <v>105</v>
      </c>
      <c r="Q427" s="964">
        <v>1</v>
      </c>
      <c r="R427" s="964">
        <v>1</v>
      </c>
      <c r="S427" s="964">
        <v>1</v>
      </c>
      <c r="T427" s="964">
        <v>1</v>
      </c>
      <c r="U427" s="1697">
        <v>1</v>
      </c>
      <c r="V427" s="1697">
        <v>1</v>
      </c>
      <c r="W427" s="1697">
        <v>1</v>
      </c>
      <c r="X427" s="1697">
        <v>1</v>
      </c>
      <c r="Y427" s="1697">
        <v>1</v>
      </c>
      <c r="Z427" s="1697">
        <v>1</v>
      </c>
      <c r="AA427" s="403"/>
      <c r="AB427" s="985" t="s">
        <v>105</v>
      </c>
      <c r="AC427" s="985" t="s">
        <v>105</v>
      </c>
      <c r="AD427" s="985" t="s">
        <v>105</v>
      </c>
      <c r="AE427" s="985" t="s">
        <v>105</v>
      </c>
      <c r="AF427" s="985" t="s">
        <v>105</v>
      </c>
      <c r="AG427" s="985" t="s">
        <v>105</v>
      </c>
      <c r="AH427" s="985" t="s">
        <v>105</v>
      </c>
      <c r="AI427" s="985" t="s">
        <v>105</v>
      </c>
      <c r="AJ427" s="985" t="s">
        <v>105</v>
      </c>
      <c r="AK427" s="985" t="s">
        <v>105</v>
      </c>
      <c r="AL427" s="985" t="s">
        <v>105</v>
      </c>
      <c r="AM427" s="985" t="s">
        <v>105</v>
      </c>
      <c r="AN427" s="985" t="s">
        <v>105</v>
      </c>
      <c r="AO427" s="985" t="s">
        <v>105</v>
      </c>
      <c r="AP427" s="985" t="s">
        <v>105</v>
      </c>
      <c r="AQ427" s="985" t="s">
        <v>105</v>
      </c>
      <c r="AR427" s="985" t="s">
        <v>105</v>
      </c>
      <c r="AS427" s="985" t="s">
        <v>105</v>
      </c>
      <c r="AT427" s="985" t="s">
        <v>105</v>
      </c>
      <c r="AU427" s="985" t="s">
        <v>105</v>
      </c>
      <c r="AV427" s="985" t="s">
        <v>105</v>
      </c>
      <c r="AW427" s="985" t="s">
        <v>105</v>
      </c>
      <c r="AX427" s="985" t="s">
        <v>105</v>
      </c>
      <c r="AY427" s="985" t="s">
        <v>105</v>
      </c>
      <c r="AZ427" s="985" t="s">
        <v>105</v>
      </c>
      <c r="BA427" s="985" t="s">
        <v>105</v>
      </c>
      <c r="BB427" s="985" t="s">
        <v>105</v>
      </c>
      <c r="BC427" s="985" t="s">
        <v>105</v>
      </c>
      <c r="BD427" s="985" t="s">
        <v>105</v>
      </c>
      <c r="BE427" s="985" t="s">
        <v>105</v>
      </c>
      <c r="BF427" s="985" t="s">
        <v>105</v>
      </c>
      <c r="BG427" s="985" t="s">
        <v>105</v>
      </c>
      <c r="BH427" s="985" t="s">
        <v>105</v>
      </c>
      <c r="BI427" s="985" t="s">
        <v>105</v>
      </c>
      <c r="BJ427" s="985" t="s">
        <v>105</v>
      </c>
      <c r="BK427" s="985" t="s">
        <v>105</v>
      </c>
      <c r="BL427" s="985" t="s">
        <v>105</v>
      </c>
      <c r="BM427" s="985" t="s">
        <v>105</v>
      </c>
      <c r="BN427" s="985" t="s">
        <v>105</v>
      </c>
      <c r="BO427" s="985" t="s">
        <v>105</v>
      </c>
      <c r="BP427" s="985" t="s">
        <v>105</v>
      </c>
      <c r="BQ427" s="985" t="s">
        <v>105</v>
      </c>
      <c r="BR427" s="985" t="s">
        <v>105</v>
      </c>
      <c r="BS427" s="985" t="s">
        <v>105</v>
      </c>
      <c r="BT427" s="985" t="s">
        <v>105</v>
      </c>
      <c r="BU427" s="985" t="s">
        <v>105</v>
      </c>
      <c r="BV427" s="985" t="s">
        <v>105</v>
      </c>
      <c r="BW427" s="985" t="s">
        <v>105</v>
      </c>
      <c r="BX427" s="985" t="s">
        <v>105</v>
      </c>
      <c r="BY427" s="985" t="s">
        <v>105</v>
      </c>
      <c r="BZ427" s="985" t="s">
        <v>105</v>
      </c>
      <c r="CA427" s="985" t="s">
        <v>105</v>
      </c>
      <c r="CB427" s="964">
        <v>1</v>
      </c>
      <c r="CC427" s="964">
        <v>1</v>
      </c>
      <c r="CD427" s="964">
        <v>1</v>
      </c>
      <c r="CE427" s="964">
        <v>1</v>
      </c>
      <c r="CF427" s="964">
        <v>1</v>
      </c>
      <c r="CG427" s="964">
        <v>1</v>
      </c>
      <c r="CH427" s="964">
        <v>1</v>
      </c>
      <c r="CI427" s="964">
        <v>1</v>
      </c>
      <c r="CJ427" s="964">
        <v>1</v>
      </c>
      <c r="CK427" s="964">
        <v>1</v>
      </c>
      <c r="CL427" s="964">
        <v>1</v>
      </c>
      <c r="CM427" s="964">
        <v>1</v>
      </c>
      <c r="CN427" s="964">
        <v>1</v>
      </c>
      <c r="CO427" s="964">
        <v>1</v>
      </c>
      <c r="CP427" s="964">
        <v>1</v>
      </c>
      <c r="CQ427" s="964">
        <v>1</v>
      </c>
      <c r="CR427" s="964">
        <v>1</v>
      </c>
      <c r="CS427" s="964">
        <v>1</v>
      </c>
      <c r="CT427" s="964">
        <v>1</v>
      </c>
      <c r="CU427" s="964">
        <v>1</v>
      </c>
      <c r="CV427" s="964">
        <v>1</v>
      </c>
      <c r="CW427" s="964">
        <v>1</v>
      </c>
      <c r="CX427" s="964">
        <v>1</v>
      </c>
      <c r="CY427" s="964">
        <v>1</v>
      </c>
      <c r="CZ427" s="964">
        <v>1</v>
      </c>
      <c r="DA427" s="964">
        <v>1</v>
      </c>
      <c r="DB427" s="964">
        <v>1</v>
      </c>
      <c r="DC427" s="964">
        <v>1</v>
      </c>
      <c r="DD427" s="964">
        <v>1</v>
      </c>
      <c r="DE427" s="964">
        <v>1</v>
      </c>
      <c r="DF427" s="964">
        <v>1</v>
      </c>
      <c r="DG427" s="964">
        <v>1</v>
      </c>
      <c r="DH427" s="964">
        <v>1</v>
      </c>
      <c r="DI427" s="964">
        <v>1</v>
      </c>
      <c r="DJ427" s="964">
        <v>1</v>
      </c>
      <c r="DK427" s="964">
        <v>1</v>
      </c>
      <c r="DL427" s="964">
        <v>1</v>
      </c>
      <c r="DM427" s="964">
        <v>1</v>
      </c>
      <c r="DN427" s="964">
        <v>1</v>
      </c>
      <c r="DO427" s="964">
        <v>1</v>
      </c>
    </row>
    <row r="428" spans="2:119" s="986" customFormat="1" ht="12" customHeight="1">
      <c r="B428" s="1342">
        <v>21</v>
      </c>
      <c r="C428" s="972"/>
      <c r="D428" s="939"/>
      <c r="E428" s="939"/>
      <c r="F428" s="945"/>
      <c r="G428" s="945"/>
      <c r="H428" s="945"/>
      <c r="I428" s="945"/>
      <c r="J428" s="945"/>
      <c r="K428" s="945"/>
      <c r="L428" s="945"/>
      <c r="M428" s="940"/>
      <c r="N428" s="940"/>
      <c r="O428" s="940"/>
      <c r="P428" s="940"/>
      <c r="Q428" s="940"/>
      <c r="R428" s="940"/>
      <c r="S428" s="940"/>
      <c r="T428" s="940"/>
      <c r="U428" s="1677"/>
      <c r="V428" s="1677"/>
      <c r="W428" s="1677"/>
      <c r="X428" s="1677"/>
      <c r="Y428" s="1677"/>
      <c r="Z428" s="1677"/>
      <c r="AA428" s="403"/>
      <c r="AB428" s="985"/>
      <c r="AC428" s="985"/>
      <c r="AD428" s="985"/>
      <c r="AE428" s="985"/>
      <c r="AF428" s="985"/>
      <c r="AG428" s="985"/>
      <c r="AH428" s="985"/>
      <c r="AI428" s="985"/>
      <c r="AJ428" s="985"/>
      <c r="AK428" s="985"/>
      <c r="AL428" s="985"/>
      <c r="AM428" s="985"/>
      <c r="AN428" s="985"/>
      <c r="AO428" s="985"/>
      <c r="AP428" s="985"/>
      <c r="AQ428" s="985"/>
      <c r="AR428" s="985"/>
      <c r="AS428" s="985"/>
      <c r="AT428" s="985"/>
      <c r="AU428" s="985"/>
      <c r="AV428" s="985"/>
      <c r="AW428" s="985"/>
      <c r="AX428" s="985"/>
      <c r="AY428" s="985"/>
      <c r="AZ428" s="985"/>
      <c r="BA428" s="985"/>
      <c r="BB428" s="985"/>
      <c r="BC428" s="985"/>
      <c r="BD428" s="985"/>
      <c r="BE428" s="985"/>
      <c r="BF428" s="985"/>
      <c r="BG428" s="985"/>
      <c r="BH428" s="985"/>
      <c r="BI428" s="985"/>
      <c r="BJ428" s="985"/>
      <c r="BK428" s="985"/>
      <c r="BL428" s="985"/>
      <c r="BM428" s="985"/>
      <c r="BN428" s="985"/>
      <c r="BO428" s="985"/>
      <c r="BP428" s="985"/>
      <c r="BQ428" s="985"/>
      <c r="BR428" s="985"/>
      <c r="BS428" s="985"/>
      <c r="BT428" s="985"/>
      <c r="BU428" s="985"/>
      <c r="BV428" s="985"/>
      <c r="BW428" s="985"/>
      <c r="BX428" s="985"/>
      <c r="BY428" s="985"/>
      <c r="BZ428" s="985"/>
      <c r="CA428" s="985"/>
      <c r="CB428" s="940"/>
      <c r="CC428" s="940"/>
      <c r="CD428" s="940"/>
      <c r="CE428" s="940"/>
      <c r="CF428" s="940"/>
      <c r="CG428" s="940"/>
      <c r="CH428" s="940"/>
      <c r="CI428" s="940"/>
      <c r="CJ428" s="940"/>
      <c r="CK428" s="940"/>
      <c r="CL428" s="940"/>
      <c r="CM428" s="940"/>
      <c r="CN428" s="940"/>
      <c r="CO428" s="940"/>
      <c r="CP428" s="940"/>
      <c r="CQ428" s="940"/>
      <c r="CR428" s="940"/>
      <c r="CS428" s="940"/>
      <c r="CT428" s="940"/>
      <c r="CU428" s="940"/>
      <c r="CV428" s="940"/>
      <c r="CW428" s="940"/>
      <c r="CX428" s="940"/>
      <c r="CY428" s="940"/>
      <c r="CZ428" s="940"/>
      <c r="DA428" s="940"/>
      <c r="DB428" s="940"/>
      <c r="DC428" s="940"/>
      <c r="DD428" s="940"/>
      <c r="DE428" s="940"/>
      <c r="DF428" s="940"/>
      <c r="DG428" s="940"/>
      <c r="DH428" s="940"/>
      <c r="DI428" s="940"/>
      <c r="DJ428" s="940"/>
      <c r="DK428" s="940"/>
      <c r="DL428" s="940"/>
      <c r="DM428" s="940"/>
      <c r="DN428" s="940"/>
      <c r="DO428" s="940"/>
    </row>
    <row r="429" spans="2:119" s="986" customFormat="1" ht="12" customHeight="1">
      <c r="B429" s="1342">
        <v>22</v>
      </c>
      <c r="C429" s="987" t="s">
        <v>707</v>
      </c>
      <c r="D429" s="939"/>
      <c r="E429" s="939"/>
      <c r="F429" s="945"/>
      <c r="G429" s="945"/>
      <c r="H429" s="945"/>
      <c r="I429" s="945"/>
      <c r="J429" s="945"/>
      <c r="K429" s="945"/>
      <c r="L429" s="945"/>
      <c r="M429" s="940"/>
      <c r="N429" s="449" t="s">
        <v>105</v>
      </c>
      <c r="O429" s="449" t="s">
        <v>105</v>
      </c>
      <c r="P429" s="449" t="s">
        <v>105</v>
      </c>
      <c r="Q429" s="232">
        <v>1837.7246694131622</v>
      </c>
      <c r="R429" s="232">
        <v>4271.6055583559883</v>
      </c>
      <c r="S429" s="232">
        <v>11540.361189360383</v>
      </c>
      <c r="T429" s="232">
        <v>17978.740505767953</v>
      </c>
      <c r="U429" s="1655">
        <v>27437.311028177424</v>
      </c>
      <c r="V429" s="1655">
        <v>27498.584859829825</v>
      </c>
      <c r="W429" s="1655">
        <v>27931.649730118974</v>
      </c>
      <c r="X429" s="1655">
        <v>29373.361510922816</v>
      </c>
      <c r="Y429" s="1655">
        <v>31900.600527419527</v>
      </c>
      <c r="Z429" s="1655">
        <v>7199.3849490022094</v>
      </c>
      <c r="AA429" s="403"/>
      <c r="AB429" s="449" t="s">
        <v>105</v>
      </c>
      <c r="AC429" s="449" t="s">
        <v>105</v>
      </c>
      <c r="AD429" s="449" t="s">
        <v>105</v>
      </c>
      <c r="AE429" s="449" t="s">
        <v>105</v>
      </c>
      <c r="AF429" s="449" t="s">
        <v>105</v>
      </c>
      <c r="AG429" s="449" t="s">
        <v>105</v>
      </c>
      <c r="AH429" s="449" t="s">
        <v>105</v>
      </c>
      <c r="AI429" s="449" t="s">
        <v>105</v>
      </c>
      <c r="AJ429" s="449" t="s">
        <v>105</v>
      </c>
      <c r="AK429" s="449" t="s">
        <v>105</v>
      </c>
      <c r="AL429" s="449" t="s">
        <v>105</v>
      </c>
      <c r="AM429" s="449" t="s">
        <v>105</v>
      </c>
      <c r="AN429" s="449" t="s">
        <v>105</v>
      </c>
      <c r="AO429" s="449" t="s">
        <v>105</v>
      </c>
      <c r="AP429" s="449" t="s">
        <v>105</v>
      </c>
      <c r="AQ429" s="449" t="s">
        <v>105</v>
      </c>
      <c r="AR429" s="449" t="s">
        <v>105</v>
      </c>
      <c r="AS429" s="449" t="s">
        <v>105</v>
      </c>
      <c r="AT429" s="449" t="s">
        <v>105</v>
      </c>
      <c r="AU429" s="449" t="s">
        <v>105</v>
      </c>
      <c r="AV429" s="449" t="s">
        <v>105</v>
      </c>
      <c r="AW429" s="449" t="s">
        <v>105</v>
      </c>
      <c r="AX429" s="449" t="s">
        <v>105</v>
      </c>
      <c r="AY429" s="449" t="s">
        <v>105</v>
      </c>
      <c r="AZ429" s="449" t="s">
        <v>105</v>
      </c>
      <c r="BA429" s="449" t="s">
        <v>105</v>
      </c>
      <c r="BB429" s="449" t="s">
        <v>105</v>
      </c>
      <c r="BC429" s="449" t="s">
        <v>105</v>
      </c>
      <c r="BD429" s="449" t="s">
        <v>105</v>
      </c>
      <c r="BE429" s="449" t="s">
        <v>105</v>
      </c>
      <c r="BF429" s="449" t="s">
        <v>105</v>
      </c>
      <c r="BG429" s="449" t="s">
        <v>105</v>
      </c>
      <c r="BH429" s="449" t="s">
        <v>105</v>
      </c>
      <c r="BI429" s="449" t="s">
        <v>105</v>
      </c>
      <c r="BJ429" s="449" t="s">
        <v>105</v>
      </c>
      <c r="BK429" s="449" t="s">
        <v>105</v>
      </c>
      <c r="BL429" s="449" t="s">
        <v>105</v>
      </c>
      <c r="BM429" s="449" t="s">
        <v>105</v>
      </c>
      <c r="BN429" s="449" t="s">
        <v>105</v>
      </c>
      <c r="BO429" s="449" t="s">
        <v>105</v>
      </c>
      <c r="BP429" s="449" t="s">
        <v>105</v>
      </c>
      <c r="BQ429" s="449" t="s">
        <v>105</v>
      </c>
      <c r="BR429" s="449" t="s">
        <v>105</v>
      </c>
      <c r="BS429" s="449" t="s">
        <v>105</v>
      </c>
      <c r="BT429" s="449" t="s">
        <v>105</v>
      </c>
      <c r="BU429" s="449" t="s">
        <v>105</v>
      </c>
      <c r="BV429" s="449" t="s">
        <v>105</v>
      </c>
      <c r="BW429" s="449" t="s">
        <v>105</v>
      </c>
      <c r="BX429" s="449" t="s">
        <v>105</v>
      </c>
      <c r="BY429" s="449" t="s">
        <v>105</v>
      </c>
      <c r="BZ429" s="449" t="s">
        <v>105</v>
      </c>
      <c r="CA429" s="449" t="s">
        <v>105</v>
      </c>
      <c r="CB429" s="232">
        <v>366.88155321466957</v>
      </c>
      <c r="CC429" s="232">
        <v>454.30852075687153</v>
      </c>
      <c r="CD429" s="232">
        <v>434.43057982015841</v>
      </c>
      <c r="CE429" s="232">
        <v>582.10401562146274</v>
      </c>
      <c r="CF429" s="232">
        <v>774.90975297341026</v>
      </c>
      <c r="CG429" s="232">
        <v>960.2909483333608</v>
      </c>
      <c r="CH429" s="232">
        <v>1178.059198046989</v>
      </c>
      <c r="CI429" s="232">
        <v>1358.3456590022283</v>
      </c>
      <c r="CJ429" s="232">
        <v>1553.6799429371949</v>
      </c>
      <c r="CK429" s="232">
        <v>3058.4947096682172</v>
      </c>
      <c r="CL429" s="232">
        <v>3537.625964788183</v>
      </c>
      <c r="CM429" s="232">
        <v>3390.5605719667869</v>
      </c>
      <c r="CN429" s="232">
        <v>3391.9837491576927</v>
      </c>
      <c r="CO429" s="232">
        <v>3950.663179001665</v>
      </c>
      <c r="CP429" s="232">
        <v>4965.4992246953134</v>
      </c>
      <c r="CQ429" s="232">
        <v>5670.5943529132828</v>
      </c>
      <c r="CR429" s="232">
        <v>6196.4792964754433</v>
      </c>
      <c r="CS429" s="232">
        <v>7216.7163510616592</v>
      </c>
      <c r="CT429" s="232">
        <v>7306.277118545453</v>
      </c>
      <c r="CU429" s="232">
        <v>6717.8382620948687</v>
      </c>
      <c r="CV429" s="232">
        <v>6370.4029357525333</v>
      </c>
      <c r="CW429" s="232">
        <v>7066.5639187046654</v>
      </c>
      <c r="CX429" s="232">
        <v>7247.2694273312345</v>
      </c>
      <c r="CY429" s="232">
        <v>6814.3485780413921</v>
      </c>
      <c r="CZ429" s="232">
        <v>6512.4451985356191</v>
      </c>
      <c r="DA429" s="232">
        <v>7146.4539936803512</v>
      </c>
      <c r="DB429" s="232">
        <v>7338.912754891182</v>
      </c>
      <c r="DC429" s="232">
        <v>6933.8377830118243</v>
      </c>
      <c r="DD429" s="232">
        <v>6810.5834501040199</v>
      </c>
      <c r="DE429" s="232">
        <v>7443.2548728415131</v>
      </c>
      <c r="DF429" s="232">
        <v>7713.3433261615737</v>
      </c>
      <c r="DG429" s="232">
        <v>7406.179861815709</v>
      </c>
      <c r="DH429" s="232">
        <v>7394.5776884153247</v>
      </c>
      <c r="DI429" s="232">
        <v>8057.1778542726533</v>
      </c>
      <c r="DJ429" s="232">
        <v>8372.1028899319826</v>
      </c>
      <c r="DK429" s="232">
        <v>8076.742094799567</v>
      </c>
      <c r="DL429" s="232">
        <v>1880.4785393013583</v>
      </c>
      <c r="DM429" s="232">
        <v>1824.1330694275621</v>
      </c>
      <c r="DN429" s="232">
        <v>1771.799174477251</v>
      </c>
      <c r="DO429" s="232">
        <v>1722.9741657960383</v>
      </c>
    </row>
    <row r="430" spans="2:119" s="986" customFormat="1" ht="12" customHeight="1">
      <c r="B430" s="1342">
        <v>23</v>
      </c>
      <c r="C430" s="938" t="s">
        <v>94</v>
      </c>
      <c r="D430" s="939"/>
      <c r="E430" s="939"/>
      <c r="F430" s="945"/>
      <c r="G430" s="945"/>
      <c r="H430" s="945"/>
      <c r="I430" s="945"/>
      <c r="J430" s="945"/>
      <c r="K430" s="945"/>
      <c r="L430" s="945"/>
      <c r="M430" s="940"/>
      <c r="N430" s="940" t="s">
        <v>105</v>
      </c>
      <c r="O430" s="940" t="s">
        <v>105</v>
      </c>
      <c r="P430" s="940" t="s">
        <v>105</v>
      </c>
      <c r="Q430" s="940" t="s">
        <v>105</v>
      </c>
      <c r="R430" s="940">
        <v>1.3243990949525823</v>
      </c>
      <c r="S430" s="940">
        <v>1.7016448573500589</v>
      </c>
      <c r="T430" s="940">
        <v>0.55790102326636215</v>
      </c>
      <c r="U430" s="1677">
        <v>0.52609750496009244</v>
      </c>
      <c r="V430" s="1677">
        <v>2.2332302020950934E-3</v>
      </c>
      <c r="W430" s="1677">
        <v>1.5748623883615753E-2</v>
      </c>
      <c r="X430" s="1677">
        <v>5.1615704576490895E-2</v>
      </c>
      <c r="Y430" s="1677">
        <v>8.6038467730597645E-2</v>
      </c>
      <c r="Z430" s="1677">
        <v>-0.75490088370290764</v>
      </c>
      <c r="AA430" s="403"/>
      <c r="AB430" s="985" t="s">
        <v>105</v>
      </c>
      <c r="AC430" s="985" t="s">
        <v>105</v>
      </c>
      <c r="AD430" s="985" t="s">
        <v>105</v>
      </c>
      <c r="AE430" s="985" t="s">
        <v>105</v>
      </c>
      <c r="AF430" s="985" t="s">
        <v>105</v>
      </c>
      <c r="AG430" s="985" t="s">
        <v>105</v>
      </c>
      <c r="AH430" s="985" t="s">
        <v>105</v>
      </c>
      <c r="AI430" s="985" t="s">
        <v>105</v>
      </c>
      <c r="AJ430" s="985" t="s">
        <v>105</v>
      </c>
      <c r="AK430" s="985" t="s">
        <v>105</v>
      </c>
      <c r="AL430" s="985" t="s">
        <v>105</v>
      </c>
      <c r="AM430" s="985" t="s">
        <v>105</v>
      </c>
      <c r="AN430" s="985" t="s">
        <v>105</v>
      </c>
      <c r="AO430" s="985" t="s">
        <v>105</v>
      </c>
      <c r="AP430" s="985" t="s">
        <v>105</v>
      </c>
      <c r="AQ430" s="985" t="s">
        <v>105</v>
      </c>
      <c r="AR430" s="985" t="s">
        <v>105</v>
      </c>
      <c r="AS430" s="985" t="s">
        <v>105</v>
      </c>
      <c r="AT430" s="985" t="s">
        <v>105</v>
      </c>
      <c r="AU430" s="985" t="s">
        <v>105</v>
      </c>
      <c r="AV430" s="985" t="s">
        <v>105</v>
      </c>
      <c r="AW430" s="985" t="s">
        <v>105</v>
      </c>
      <c r="AX430" s="985" t="s">
        <v>105</v>
      </c>
      <c r="AY430" s="985" t="s">
        <v>105</v>
      </c>
      <c r="AZ430" s="985" t="s">
        <v>105</v>
      </c>
      <c r="BA430" s="985" t="s">
        <v>105</v>
      </c>
      <c r="BB430" s="985" t="s">
        <v>105</v>
      </c>
      <c r="BC430" s="985" t="s">
        <v>105</v>
      </c>
      <c r="BD430" s="985" t="s">
        <v>105</v>
      </c>
      <c r="BE430" s="985" t="s">
        <v>105</v>
      </c>
      <c r="BF430" s="985" t="s">
        <v>105</v>
      </c>
      <c r="BG430" s="985" t="s">
        <v>105</v>
      </c>
      <c r="BH430" s="985" t="s">
        <v>105</v>
      </c>
      <c r="BI430" s="985" t="s">
        <v>105</v>
      </c>
      <c r="BJ430" s="985" t="s">
        <v>105</v>
      </c>
      <c r="BK430" s="985" t="s">
        <v>105</v>
      </c>
      <c r="BL430" s="985" t="s">
        <v>105</v>
      </c>
      <c r="BM430" s="985" t="s">
        <v>105</v>
      </c>
      <c r="BN430" s="985" t="s">
        <v>105</v>
      </c>
      <c r="BO430" s="985" t="s">
        <v>105</v>
      </c>
      <c r="BP430" s="985" t="s">
        <v>105</v>
      </c>
      <c r="BQ430" s="985" t="s">
        <v>105</v>
      </c>
      <c r="BR430" s="985" t="s">
        <v>105</v>
      </c>
      <c r="BS430" s="985" t="s">
        <v>105</v>
      </c>
      <c r="BT430" s="985" t="s">
        <v>105</v>
      </c>
      <c r="BU430" s="985" t="s">
        <v>105</v>
      </c>
      <c r="BV430" s="985" t="s">
        <v>105</v>
      </c>
      <c r="BW430" s="985" t="s">
        <v>105</v>
      </c>
      <c r="BX430" s="985" t="s">
        <v>105</v>
      </c>
      <c r="BY430" s="985" t="s">
        <v>105</v>
      </c>
      <c r="BZ430" s="985" t="s">
        <v>105</v>
      </c>
      <c r="CA430" s="985" t="s">
        <v>105</v>
      </c>
      <c r="CB430" s="985" t="s">
        <v>105</v>
      </c>
      <c r="CC430" s="985" t="s">
        <v>105</v>
      </c>
      <c r="CD430" s="985" t="s">
        <v>105</v>
      </c>
      <c r="CE430" s="985" t="s">
        <v>105</v>
      </c>
      <c r="CF430" s="940">
        <v>1.1121523995511309</v>
      </c>
      <c r="CG430" s="940">
        <v>1.1137418834529664</v>
      </c>
      <c r="CH430" s="940">
        <v>1.7117317536317795</v>
      </c>
      <c r="CI430" s="940">
        <v>1.3335102018700877</v>
      </c>
      <c r="CJ430" s="940">
        <v>1.004981789138105</v>
      </c>
      <c r="CK430" s="940">
        <v>2.1849667176144973</v>
      </c>
      <c r="CL430" s="940">
        <v>2.0029271624489948</v>
      </c>
      <c r="CM430" s="940">
        <v>1.4960955626400136</v>
      </c>
      <c r="CN430" s="940">
        <v>1.183193369121589</v>
      </c>
      <c r="CO430" s="940">
        <v>0.29170181871271872</v>
      </c>
      <c r="CP430" s="940">
        <v>0.40362471163415514</v>
      </c>
      <c r="CQ430" s="940">
        <v>0.67246513741646563</v>
      </c>
      <c r="CR430" s="940">
        <v>0.82680099750306035</v>
      </c>
      <c r="CS430" s="940">
        <v>0.82671010513362164</v>
      </c>
      <c r="CT430" s="940">
        <v>0.47140836961741184</v>
      </c>
      <c r="CU430" s="940">
        <v>0.18467974325188008</v>
      </c>
      <c r="CV430" s="940">
        <v>2.8068138527634234E-2</v>
      </c>
      <c r="CW430" s="940">
        <v>-2.0806198422209654E-2</v>
      </c>
      <c r="CX430" s="940">
        <v>-8.0763007283750632E-3</v>
      </c>
      <c r="CY430" s="940">
        <v>1.4366275605514289E-2</v>
      </c>
      <c r="CZ430" s="940">
        <v>2.2297217964958538E-2</v>
      </c>
      <c r="DA430" s="940">
        <v>1.1305363666805901E-2</v>
      </c>
      <c r="DB430" s="940">
        <v>1.264522155259451E-2</v>
      </c>
      <c r="DC430" s="940">
        <v>1.7534941689874017E-2</v>
      </c>
      <c r="DD430" s="940">
        <v>4.5779771265551661E-2</v>
      </c>
      <c r="DE430" s="940">
        <v>4.1531209663369317E-2</v>
      </c>
      <c r="DF430" s="940">
        <v>5.1019896785234886E-2</v>
      </c>
      <c r="DG430" s="940">
        <v>6.8121305052901704E-2</v>
      </c>
      <c r="DH430" s="940">
        <v>8.5748048253103004E-2</v>
      </c>
      <c r="DI430" s="940">
        <v>8.2480445976824468E-2</v>
      </c>
      <c r="DJ430" s="940">
        <v>8.5405191486300769E-2</v>
      </c>
      <c r="DK430" s="940">
        <v>9.0540905769936675E-2</v>
      </c>
      <c r="DL430" s="940">
        <v>-0.74569493775859574</v>
      </c>
      <c r="DM430" s="940">
        <v>-0.77360148895556036</v>
      </c>
      <c r="DN430" s="940">
        <v>-0.78836868134910776</v>
      </c>
      <c r="DO430" s="940">
        <v>-0.7866746089483998</v>
      </c>
    </row>
    <row r="431" spans="2:119" s="973" customFormat="1" ht="12" customHeight="1">
      <c r="B431" s="1342">
        <v>24</v>
      </c>
      <c r="C431" s="938"/>
      <c r="D431" s="993"/>
      <c r="E431" s="993"/>
      <c r="F431" s="990"/>
      <c r="G431" s="990"/>
      <c r="H431" s="990"/>
      <c r="I431" s="990"/>
      <c r="J431" s="990"/>
      <c r="K431" s="990"/>
      <c r="L431" s="990"/>
      <c r="M431" s="990"/>
      <c r="N431" s="990"/>
      <c r="O431" s="990"/>
      <c r="P431" s="990"/>
      <c r="Q431" s="990"/>
      <c r="R431" s="990"/>
      <c r="S431" s="990"/>
      <c r="T431" s="990"/>
      <c r="U431" s="1690"/>
      <c r="V431" s="1690"/>
      <c r="W431" s="1690"/>
      <c r="X431" s="1690"/>
      <c r="Y431" s="1690"/>
      <c r="Z431" s="1690"/>
      <c r="AA431" s="1047"/>
      <c r="AB431" s="974"/>
      <c r="AC431" s="974"/>
      <c r="AD431" s="974"/>
      <c r="AE431" s="974"/>
      <c r="AF431" s="974"/>
      <c r="AG431" s="974"/>
      <c r="AH431" s="974"/>
      <c r="AI431" s="974"/>
      <c r="AJ431" s="974"/>
      <c r="AK431" s="974"/>
      <c r="AL431" s="974"/>
      <c r="AM431" s="974"/>
      <c r="AN431" s="974"/>
      <c r="AO431" s="974"/>
      <c r="AP431" s="974"/>
      <c r="AQ431" s="974"/>
      <c r="AR431" s="974"/>
      <c r="AS431" s="974"/>
      <c r="AT431" s="974"/>
      <c r="AU431" s="974"/>
      <c r="AV431" s="974"/>
      <c r="AW431" s="974"/>
      <c r="AX431" s="974"/>
      <c r="AY431" s="974"/>
      <c r="AZ431" s="974"/>
      <c r="BA431" s="974"/>
      <c r="BB431" s="974"/>
      <c r="BC431" s="974"/>
      <c r="BD431" s="974"/>
      <c r="BE431" s="974"/>
      <c r="BF431" s="974"/>
      <c r="BG431" s="974"/>
      <c r="BH431" s="974"/>
      <c r="BI431" s="974"/>
      <c r="BJ431" s="974"/>
      <c r="BK431" s="974"/>
      <c r="BL431" s="974"/>
      <c r="BM431" s="974"/>
      <c r="BN431" s="974"/>
      <c r="BO431" s="974"/>
      <c r="BP431" s="974"/>
      <c r="BQ431" s="974"/>
      <c r="BR431" s="974"/>
      <c r="BS431" s="974"/>
      <c r="BT431" s="974"/>
      <c r="BU431" s="974"/>
      <c r="BV431" s="974"/>
      <c r="BW431" s="974"/>
      <c r="BX431" s="974"/>
      <c r="BY431" s="974"/>
      <c r="BZ431" s="974"/>
      <c r="CA431" s="974"/>
      <c r="CB431" s="974"/>
      <c r="CC431" s="974"/>
      <c r="CD431" s="974"/>
      <c r="CE431" s="974"/>
      <c r="CF431" s="974"/>
      <c r="CG431" s="974"/>
      <c r="CH431" s="974"/>
      <c r="CI431" s="974"/>
      <c r="CJ431" s="974"/>
      <c r="CK431" s="974"/>
      <c r="CL431" s="974"/>
      <c r="CM431" s="974"/>
      <c r="CN431" s="974"/>
      <c r="CO431" s="974"/>
      <c r="CP431" s="974"/>
      <c r="CQ431" s="974"/>
      <c r="CR431" s="974"/>
      <c r="CS431" s="974"/>
      <c r="CT431" s="974"/>
      <c r="CU431" s="974"/>
      <c r="CV431" s="974"/>
      <c r="CW431" s="974"/>
      <c r="CX431" s="974"/>
      <c r="CY431" s="974"/>
      <c r="CZ431" s="974"/>
      <c r="DA431" s="974"/>
      <c r="DB431" s="974"/>
      <c r="DC431" s="974"/>
      <c r="DD431" s="974"/>
      <c r="DE431" s="974"/>
      <c r="DF431" s="974"/>
      <c r="DG431" s="974"/>
      <c r="DH431" s="974"/>
      <c r="DI431" s="974"/>
      <c r="DJ431" s="974"/>
      <c r="DK431" s="974"/>
      <c r="DL431" s="974"/>
      <c r="DM431" s="974"/>
      <c r="DN431" s="974"/>
      <c r="DO431" s="974"/>
    </row>
    <row r="432" spans="2:119" s="980" customFormat="1" outlineLevel="1" collapsed="1">
      <c r="B432" s="1342">
        <v>25</v>
      </c>
      <c r="C432" s="1084" t="s">
        <v>387</v>
      </c>
      <c r="D432" s="1012"/>
      <c r="E432" s="1012"/>
      <c r="F432" s="984"/>
      <c r="G432" s="984"/>
      <c r="H432" s="984"/>
      <c r="I432" s="984"/>
      <c r="J432" s="984"/>
      <c r="K432" s="984"/>
      <c r="L432" s="984"/>
      <c r="M432" s="1085"/>
      <c r="N432" s="1085"/>
      <c r="O432" s="984"/>
      <c r="P432" s="984"/>
      <c r="Q432" s="984"/>
      <c r="R432" s="984"/>
      <c r="S432" s="984"/>
      <c r="T432" s="984"/>
      <c r="U432" s="1681"/>
      <c r="V432" s="1681"/>
      <c r="W432" s="1681"/>
      <c r="X432" s="1681"/>
      <c r="Y432" s="1681"/>
      <c r="Z432" s="1681"/>
      <c r="AA432" s="403"/>
      <c r="AB432" s="990"/>
      <c r="AC432" s="990"/>
      <c r="AD432" s="990"/>
      <c r="AE432" s="990"/>
      <c r="AF432" s="1086"/>
      <c r="AG432" s="1086"/>
      <c r="AH432" s="1086"/>
      <c r="AI432" s="1086"/>
      <c r="AJ432" s="984"/>
      <c r="AK432" s="984"/>
      <c r="AL432" s="984"/>
      <c r="AM432" s="984"/>
      <c r="AN432" s="984"/>
      <c r="AO432" s="984"/>
      <c r="AP432" s="984"/>
      <c r="AQ432" s="984"/>
      <c r="AR432" s="984"/>
      <c r="AS432" s="984"/>
      <c r="AT432" s="984"/>
      <c r="AU432" s="984"/>
      <c r="AV432" s="984"/>
      <c r="AW432" s="984"/>
      <c r="AX432" s="984"/>
      <c r="AY432" s="984"/>
      <c r="AZ432" s="984"/>
      <c r="BA432" s="984"/>
      <c r="BB432" s="984"/>
      <c r="BC432" s="984"/>
      <c r="BD432" s="984"/>
      <c r="BE432" s="984"/>
      <c r="BF432" s="984"/>
      <c r="BG432" s="984"/>
      <c r="BH432" s="984"/>
      <c r="BI432" s="984"/>
      <c r="BJ432" s="984"/>
      <c r="BK432" s="984"/>
      <c r="BL432" s="984"/>
      <c r="BM432" s="984"/>
      <c r="BN432" s="984"/>
      <c r="BO432" s="984"/>
      <c r="BP432" s="984"/>
      <c r="BQ432" s="984"/>
      <c r="BR432" s="984"/>
      <c r="BS432" s="984"/>
      <c r="BT432" s="984"/>
      <c r="BU432" s="984"/>
      <c r="BV432" s="984"/>
      <c r="BW432" s="984"/>
      <c r="BX432" s="990"/>
      <c r="BY432" s="990"/>
      <c r="BZ432" s="990"/>
      <c r="CA432" s="990"/>
      <c r="CB432" s="1013"/>
      <c r="CC432" s="984"/>
      <c r="CD432" s="984"/>
      <c r="CE432" s="984"/>
      <c r="CF432" s="984"/>
      <c r="CG432" s="984"/>
      <c r="CH432" s="984"/>
      <c r="CI432" s="984"/>
      <c r="CJ432" s="984"/>
      <c r="CK432" s="984"/>
      <c r="CL432" s="984"/>
      <c r="CM432" s="984"/>
      <c r="CN432" s="984"/>
      <c r="CO432" s="984"/>
      <c r="CP432" s="984"/>
      <c r="CQ432" s="984"/>
      <c r="CR432" s="984"/>
      <c r="CS432" s="984"/>
      <c r="CT432" s="984"/>
      <c r="CU432" s="984"/>
      <c r="CV432" s="984"/>
      <c r="CW432" s="984"/>
      <c r="CX432" s="984"/>
      <c r="CY432" s="984"/>
      <c r="CZ432" s="984"/>
      <c r="DA432" s="984"/>
      <c r="DB432" s="984"/>
      <c r="DC432" s="984"/>
      <c r="DD432" s="984"/>
      <c r="DE432" s="984"/>
      <c r="DF432" s="984"/>
      <c r="DG432" s="984"/>
      <c r="DH432" s="984"/>
      <c r="DI432" s="984"/>
      <c r="DJ432" s="984"/>
      <c r="DK432" s="984"/>
      <c r="DL432" s="984"/>
      <c r="DM432" s="984"/>
      <c r="DN432" s="984"/>
      <c r="DO432" s="984"/>
    </row>
    <row r="433" spans="2:119" s="980" customFormat="1" ht="12" customHeight="1" outlineLevel="1">
      <c r="B433" s="1342">
        <v>26</v>
      </c>
      <c r="C433" s="978"/>
      <c r="D433" s="1012"/>
      <c r="E433" s="1012"/>
      <c r="F433" s="984"/>
      <c r="G433" s="984"/>
      <c r="H433" s="984"/>
      <c r="I433" s="984"/>
      <c r="J433" s="984"/>
      <c r="K433" s="984"/>
      <c r="L433" s="984"/>
      <c r="M433" s="984"/>
      <c r="N433" s="984"/>
      <c r="O433" s="984"/>
      <c r="P433" s="984"/>
      <c r="Q433" s="984"/>
      <c r="R433" s="984"/>
      <c r="S433" s="984"/>
      <c r="T433" s="984"/>
      <c r="U433" s="1681"/>
      <c r="V433" s="1681"/>
      <c r="W433" s="1681"/>
      <c r="X433" s="1681"/>
      <c r="Y433" s="1681"/>
      <c r="Z433" s="1681"/>
      <c r="AA433" s="403"/>
      <c r="AB433" s="449"/>
      <c r="AC433" s="449"/>
      <c r="AD433" s="449"/>
      <c r="AE433" s="449"/>
      <c r="AF433" s="449"/>
      <c r="AG433" s="449"/>
      <c r="AH433" s="449"/>
      <c r="AI433" s="449"/>
      <c r="AJ433" s="984"/>
      <c r="AK433" s="984"/>
      <c r="AL433" s="984"/>
      <c r="AM433" s="984"/>
      <c r="AN433" s="984"/>
      <c r="AO433" s="984"/>
      <c r="AP433" s="984"/>
      <c r="AQ433" s="984"/>
      <c r="AR433" s="984"/>
      <c r="AS433" s="984"/>
      <c r="AT433" s="984"/>
      <c r="AU433" s="984"/>
      <c r="AV433" s="984"/>
      <c r="AW433" s="984"/>
      <c r="AX433" s="984"/>
      <c r="AY433" s="984"/>
      <c r="AZ433" s="984"/>
      <c r="BA433" s="984"/>
      <c r="BB433" s="984"/>
      <c r="BC433" s="984"/>
      <c r="BD433" s="984"/>
      <c r="BE433" s="984"/>
      <c r="BF433" s="984"/>
      <c r="BG433" s="984"/>
      <c r="BH433" s="984"/>
      <c r="BI433" s="984"/>
      <c r="BJ433" s="984"/>
      <c r="BK433" s="984"/>
      <c r="BL433" s="984"/>
      <c r="BM433" s="984"/>
      <c r="BN433" s="984"/>
      <c r="BO433" s="984"/>
      <c r="BP433" s="984"/>
      <c r="BQ433" s="984"/>
      <c r="BR433" s="984"/>
      <c r="BS433" s="984"/>
      <c r="BT433" s="1053"/>
      <c r="BU433" s="1053"/>
      <c r="BV433" s="984"/>
      <c r="BW433" s="984"/>
      <c r="BX433" s="984"/>
      <c r="BY433" s="984"/>
      <c r="BZ433" s="984"/>
      <c r="CA433" s="984"/>
      <c r="CB433" s="984"/>
      <c r="CC433" s="984"/>
      <c r="CD433" s="984"/>
      <c r="CE433" s="984"/>
      <c r="CF433" s="984"/>
      <c r="CG433" s="984"/>
      <c r="CH433" s="984"/>
      <c r="CI433" s="984"/>
      <c r="CJ433" s="984"/>
      <c r="CK433" s="984"/>
      <c r="CL433" s="984"/>
      <c r="CM433" s="984"/>
      <c r="CN433" s="984"/>
      <c r="CO433" s="984"/>
      <c r="CP433" s="984"/>
      <c r="CQ433" s="984"/>
      <c r="CR433" s="984"/>
      <c r="CS433" s="984"/>
      <c r="CT433" s="984"/>
      <c r="CU433" s="984"/>
      <c r="CV433" s="984"/>
      <c r="CW433" s="984"/>
      <c r="CX433" s="984"/>
      <c r="CY433" s="984"/>
      <c r="CZ433" s="984"/>
      <c r="DA433" s="984"/>
      <c r="DB433" s="984"/>
      <c r="DC433" s="984"/>
      <c r="DD433" s="984"/>
      <c r="DE433" s="984"/>
      <c r="DF433" s="984"/>
      <c r="DG433" s="984"/>
      <c r="DH433" s="984"/>
      <c r="DI433" s="984"/>
      <c r="DJ433" s="984"/>
      <c r="DK433" s="984"/>
      <c r="DL433" s="984"/>
      <c r="DM433" s="984"/>
      <c r="DN433" s="984"/>
      <c r="DO433" s="984"/>
    </row>
    <row r="434" spans="2:119" s="980" customFormat="1" ht="12" customHeight="1" outlineLevel="1">
      <c r="B434" s="1342">
        <v>27</v>
      </c>
      <c r="C434" s="978" t="s">
        <v>393</v>
      </c>
      <c r="D434" s="943"/>
      <c r="E434" s="944"/>
      <c r="F434" s="945" t="s">
        <v>105</v>
      </c>
      <c r="G434" s="945" t="s">
        <v>105</v>
      </c>
      <c r="H434" s="945" t="s">
        <v>105</v>
      </c>
      <c r="I434" s="945" t="s">
        <v>105</v>
      </c>
      <c r="J434" s="945" t="s">
        <v>105</v>
      </c>
      <c r="K434" s="945" t="s">
        <v>105</v>
      </c>
      <c r="L434" s="945">
        <v>79.900000000000006</v>
      </c>
      <c r="M434" s="945">
        <v>101.7</v>
      </c>
      <c r="N434" s="945">
        <v>155.9</v>
      </c>
      <c r="O434" s="945">
        <v>156.19999999999999</v>
      </c>
      <c r="P434" s="945">
        <v>207.46599999999998</v>
      </c>
      <c r="Q434" s="984">
        <v>220.46300000000002</v>
      </c>
      <c r="R434" s="232">
        <v>244.63800000000001</v>
      </c>
      <c r="S434" s="232" t="s">
        <v>105</v>
      </c>
      <c r="T434" s="232" t="s">
        <v>105</v>
      </c>
      <c r="U434" s="1655" t="s">
        <v>105</v>
      </c>
      <c r="V434" s="1655" t="s">
        <v>105</v>
      </c>
      <c r="W434" s="1655" t="s">
        <v>105</v>
      </c>
      <c r="X434" s="1655" t="s">
        <v>105</v>
      </c>
      <c r="Y434" s="1655" t="s">
        <v>105</v>
      </c>
      <c r="Z434" s="1655" t="s">
        <v>105</v>
      </c>
      <c r="AA434" s="403"/>
      <c r="AB434" s="449"/>
      <c r="AC434" s="449"/>
      <c r="AD434" s="449"/>
      <c r="AE434" s="449"/>
      <c r="AF434" s="449"/>
      <c r="AG434" s="449"/>
      <c r="AH434" s="449"/>
      <c r="AI434" s="449"/>
      <c r="AJ434" s="945" t="s">
        <v>105</v>
      </c>
      <c r="AK434" s="945" t="s">
        <v>105</v>
      </c>
      <c r="AL434" s="945" t="s">
        <v>105</v>
      </c>
      <c r="AM434" s="945" t="s">
        <v>105</v>
      </c>
      <c r="AN434" s="945" t="s">
        <v>105</v>
      </c>
      <c r="AO434" s="945" t="s">
        <v>105</v>
      </c>
      <c r="AP434" s="945" t="s">
        <v>105</v>
      </c>
      <c r="AQ434" s="945" t="s">
        <v>105</v>
      </c>
      <c r="AR434" s="945" t="s">
        <v>105</v>
      </c>
      <c r="AS434" s="945" t="s">
        <v>105</v>
      </c>
      <c r="AT434" s="945" t="s">
        <v>105</v>
      </c>
      <c r="AU434" s="945" t="s">
        <v>105</v>
      </c>
      <c r="AV434" s="945" t="s">
        <v>105</v>
      </c>
      <c r="AW434" s="945" t="s">
        <v>105</v>
      </c>
      <c r="AX434" s="945" t="s">
        <v>105</v>
      </c>
      <c r="AY434" s="945" t="s">
        <v>105</v>
      </c>
      <c r="AZ434" s="945" t="s">
        <v>105</v>
      </c>
      <c r="BA434" s="945" t="s">
        <v>105</v>
      </c>
      <c r="BB434" s="945" t="s">
        <v>105</v>
      </c>
      <c r="BC434" s="945" t="s">
        <v>105</v>
      </c>
      <c r="BD434" s="945" t="s">
        <v>105</v>
      </c>
      <c r="BE434" s="945" t="s">
        <v>105</v>
      </c>
      <c r="BF434" s="945" t="s">
        <v>105</v>
      </c>
      <c r="BG434" s="945" t="s">
        <v>105</v>
      </c>
      <c r="BH434" s="945">
        <v>16.8</v>
      </c>
      <c r="BI434" s="945">
        <v>19.100000000000001</v>
      </c>
      <c r="BJ434" s="945">
        <v>22.2</v>
      </c>
      <c r="BK434" s="945">
        <v>21.799999999999997</v>
      </c>
      <c r="BL434" s="945">
        <v>18.5</v>
      </c>
      <c r="BM434" s="945">
        <v>22.8</v>
      </c>
      <c r="BN434" s="945">
        <v>28.1</v>
      </c>
      <c r="BO434" s="945">
        <v>32.299999999999997</v>
      </c>
      <c r="BP434" s="945">
        <v>30.33</v>
      </c>
      <c r="BQ434" s="945">
        <v>37.36</v>
      </c>
      <c r="BR434" s="945">
        <v>42.1</v>
      </c>
      <c r="BS434" s="945">
        <v>46.110000000000014</v>
      </c>
      <c r="BT434" s="945">
        <v>29.8</v>
      </c>
      <c r="BU434" s="232">
        <v>41.7</v>
      </c>
      <c r="BV434" s="232">
        <v>41.2</v>
      </c>
      <c r="BW434" s="232">
        <v>43.499999999999986</v>
      </c>
      <c r="BX434" s="232">
        <v>39.799999999999997</v>
      </c>
      <c r="BY434" s="232">
        <v>51.9</v>
      </c>
      <c r="BZ434" s="232">
        <v>54.1</v>
      </c>
      <c r="CA434" s="232">
        <v>61.665999999999997</v>
      </c>
      <c r="CB434" s="232">
        <v>56.23899999999999</v>
      </c>
      <c r="CC434" s="232">
        <v>58.910000000000004</v>
      </c>
      <c r="CD434" s="232">
        <v>52.013999999999996</v>
      </c>
      <c r="CE434" s="232">
        <v>53.3</v>
      </c>
      <c r="CF434" s="232">
        <v>51.176000000000002</v>
      </c>
      <c r="CG434" s="232">
        <v>59.713000000000001</v>
      </c>
      <c r="CH434" s="232">
        <v>63.703000000000003</v>
      </c>
      <c r="CI434" s="232">
        <v>70.045999999999992</v>
      </c>
      <c r="CJ434" s="232" t="s">
        <v>105</v>
      </c>
      <c r="CK434" s="232" t="s">
        <v>105</v>
      </c>
      <c r="CL434" s="232" t="s">
        <v>105</v>
      </c>
      <c r="CM434" s="232" t="s">
        <v>105</v>
      </c>
      <c r="CN434" s="232" t="s">
        <v>105</v>
      </c>
      <c r="CO434" s="232" t="s">
        <v>105</v>
      </c>
      <c r="CP434" s="232" t="s">
        <v>105</v>
      </c>
      <c r="CQ434" s="232" t="s">
        <v>105</v>
      </c>
      <c r="CR434" s="232" t="s">
        <v>105</v>
      </c>
      <c r="CS434" s="232" t="s">
        <v>105</v>
      </c>
      <c r="CT434" s="232" t="s">
        <v>105</v>
      </c>
      <c r="CU434" s="232" t="s">
        <v>105</v>
      </c>
      <c r="CV434" s="232" t="s">
        <v>105</v>
      </c>
      <c r="CW434" s="232" t="s">
        <v>105</v>
      </c>
      <c r="CX434" s="232" t="s">
        <v>105</v>
      </c>
      <c r="CY434" s="232" t="s">
        <v>105</v>
      </c>
      <c r="CZ434" s="232" t="s">
        <v>105</v>
      </c>
      <c r="DA434" s="232" t="s">
        <v>105</v>
      </c>
      <c r="DB434" s="232" t="s">
        <v>105</v>
      </c>
      <c r="DC434" s="232" t="s">
        <v>105</v>
      </c>
      <c r="DD434" s="232" t="s">
        <v>105</v>
      </c>
      <c r="DE434" s="232" t="s">
        <v>105</v>
      </c>
      <c r="DF434" s="232" t="s">
        <v>105</v>
      </c>
      <c r="DG434" s="232" t="s">
        <v>105</v>
      </c>
      <c r="DH434" s="232" t="s">
        <v>105</v>
      </c>
      <c r="DI434" s="232" t="s">
        <v>105</v>
      </c>
      <c r="DJ434" s="232" t="s">
        <v>105</v>
      </c>
      <c r="DK434" s="232" t="s">
        <v>105</v>
      </c>
      <c r="DL434" s="232" t="s">
        <v>105</v>
      </c>
      <c r="DM434" s="232" t="s">
        <v>105</v>
      </c>
      <c r="DN434" s="232" t="s">
        <v>105</v>
      </c>
      <c r="DO434" s="232" t="s">
        <v>105</v>
      </c>
    </row>
    <row r="435" spans="2:119" s="986" customFormat="1" ht="12" customHeight="1" outlineLevel="1">
      <c r="B435" s="1342">
        <v>28</v>
      </c>
      <c r="C435" s="972" t="s">
        <v>94</v>
      </c>
      <c r="D435" s="939"/>
      <c r="E435" s="939"/>
      <c r="F435" s="945" t="s">
        <v>105</v>
      </c>
      <c r="G435" s="945" t="s">
        <v>105</v>
      </c>
      <c r="H435" s="945" t="s">
        <v>105</v>
      </c>
      <c r="I435" s="945" t="s">
        <v>105</v>
      </c>
      <c r="J435" s="945" t="s">
        <v>105</v>
      </c>
      <c r="K435" s="945" t="s">
        <v>105</v>
      </c>
      <c r="L435" s="945" t="s">
        <v>105</v>
      </c>
      <c r="M435" s="940">
        <v>0.2728410513141426</v>
      </c>
      <c r="N435" s="940">
        <v>0.5329400196656835</v>
      </c>
      <c r="O435" s="940">
        <v>1.9243104554200752E-3</v>
      </c>
      <c r="P435" s="940">
        <v>0.32820742637644051</v>
      </c>
      <c r="Q435" s="940">
        <v>6.2646409532164604E-2</v>
      </c>
      <c r="R435" s="940">
        <v>0.10965558846609169</v>
      </c>
      <c r="S435" s="940" t="s">
        <v>105</v>
      </c>
      <c r="T435" s="940" t="s">
        <v>105</v>
      </c>
      <c r="U435" s="1677" t="s">
        <v>105</v>
      </c>
      <c r="V435" s="1677" t="s">
        <v>105</v>
      </c>
      <c r="W435" s="1677" t="s">
        <v>105</v>
      </c>
      <c r="X435" s="1677" t="s">
        <v>105</v>
      </c>
      <c r="Y435" s="1677" t="s">
        <v>105</v>
      </c>
      <c r="Z435" s="1677" t="s">
        <v>105</v>
      </c>
      <c r="AA435" s="403"/>
      <c r="AB435" s="985"/>
      <c r="AC435" s="985"/>
      <c r="AD435" s="985"/>
      <c r="AE435" s="985"/>
      <c r="AF435" s="985"/>
      <c r="AG435" s="985"/>
      <c r="AH435" s="985"/>
      <c r="AI435" s="985"/>
      <c r="AJ435" s="940" t="s">
        <v>1045</v>
      </c>
      <c r="AK435" s="940" t="s">
        <v>1045</v>
      </c>
      <c r="AL435" s="940" t="s">
        <v>1045</v>
      </c>
      <c r="AM435" s="940" t="s">
        <v>1045</v>
      </c>
      <c r="AN435" s="940" t="s">
        <v>1045</v>
      </c>
      <c r="AO435" s="940" t="s">
        <v>1045</v>
      </c>
      <c r="AP435" s="940" t="s">
        <v>1045</v>
      </c>
      <c r="AQ435" s="940" t="s">
        <v>1045</v>
      </c>
      <c r="AR435" s="940" t="s">
        <v>1045</v>
      </c>
      <c r="AS435" s="940" t="s">
        <v>1045</v>
      </c>
      <c r="AT435" s="940" t="s">
        <v>1045</v>
      </c>
      <c r="AU435" s="940" t="s">
        <v>1045</v>
      </c>
      <c r="AV435" s="940" t="s">
        <v>1045</v>
      </c>
      <c r="AW435" s="940" t="s">
        <v>1045</v>
      </c>
      <c r="AX435" s="940" t="s">
        <v>1045</v>
      </c>
      <c r="AY435" s="940" t="s">
        <v>1045</v>
      </c>
      <c r="AZ435" s="940" t="s">
        <v>1045</v>
      </c>
      <c r="BA435" s="940" t="s">
        <v>1045</v>
      </c>
      <c r="BB435" s="940" t="s">
        <v>1045</v>
      </c>
      <c r="BC435" s="940" t="s">
        <v>1045</v>
      </c>
      <c r="BD435" s="940" t="s">
        <v>1045</v>
      </c>
      <c r="BE435" s="940" t="s">
        <v>1045</v>
      </c>
      <c r="BF435" s="940" t="s">
        <v>1045</v>
      </c>
      <c r="BG435" s="940" t="s">
        <v>1045</v>
      </c>
      <c r="BH435" s="940" t="s">
        <v>1045</v>
      </c>
      <c r="BI435" s="940" t="s">
        <v>1045</v>
      </c>
      <c r="BJ435" s="940" t="s">
        <v>1045</v>
      </c>
      <c r="BK435" s="940" t="s">
        <v>1045</v>
      </c>
      <c r="BL435" s="940">
        <v>0.10119047619047605</v>
      </c>
      <c r="BM435" s="940">
        <v>0.19371727748691092</v>
      </c>
      <c r="BN435" s="940">
        <v>0.26576576576576594</v>
      </c>
      <c r="BO435" s="940">
        <v>0.4816513761467891</v>
      </c>
      <c r="BP435" s="940">
        <v>0.63945945945945937</v>
      </c>
      <c r="BQ435" s="940">
        <v>0.63859649122807016</v>
      </c>
      <c r="BR435" s="940">
        <v>0.49822064056939497</v>
      </c>
      <c r="BS435" s="940">
        <v>0.42755417956656405</v>
      </c>
      <c r="BT435" s="940">
        <v>-1.7474447741509969E-2</v>
      </c>
      <c r="BU435" s="940">
        <v>0.11616702355460395</v>
      </c>
      <c r="BV435" s="940">
        <v>-2.1377672209026088E-2</v>
      </c>
      <c r="BW435" s="940">
        <v>-5.6603773584906203E-2</v>
      </c>
      <c r="BX435" s="992" t="s">
        <v>105</v>
      </c>
      <c r="BY435" s="992" t="s">
        <v>105</v>
      </c>
      <c r="BZ435" s="992" t="s">
        <v>105</v>
      </c>
      <c r="CA435" s="992" t="s">
        <v>105</v>
      </c>
      <c r="CB435" s="992" t="s">
        <v>1050</v>
      </c>
      <c r="CC435" s="992" t="s">
        <v>1050</v>
      </c>
      <c r="CD435" s="992" t="s">
        <v>1050</v>
      </c>
      <c r="CE435" s="992" t="s">
        <v>1050</v>
      </c>
      <c r="CF435" s="992">
        <v>-9.0026494069951224E-2</v>
      </c>
      <c r="CG435" s="992">
        <v>1.3630962485146725E-2</v>
      </c>
      <c r="CH435" s="992">
        <v>0.2247279578575001</v>
      </c>
      <c r="CI435" s="992">
        <v>0.31418386491557215</v>
      </c>
      <c r="CJ435" s="940" t="s">
        <v>105</v>
      </c>
      <c r="CK435" s="940" t="s">
        <v>105</v>
      </c>
      <c r="CL435" s="940" t="s">
        <v>105</v>
      </c>
      <c r="CM435" s="940" t="s">
        <v>105</v>
      </c>
      <c r="CN435" s="940" t="s">
        <v>105</v>
      </c>
      <c r="CO435" s="940" t="s">
        <v>105</v>
      </c>
      <c r="CP435" s="940" t="s">
        <v>105</v>
      </c>
      <c r="CQ435" s="940" t="s">
        <v>105</v>
      </c>
      <c r="CR435" s="940" t="s">
        <v>105</v>
      </c>
      <c r="CS435" s="940" t="s">
        <v>105</v>
      </c>
      <c r="CT435" s="940" t="s">
        <v>105</v>
      </c>
      <c r="CU435" s="940" t="s">
        <v>105</v>
      </c>
      <c r="CV435" s="940" t="s">
        <v>105</v>
      </c>
      <c r="CW435" s="940" t="s">
        <v>105</v>
      </c>
      <c r="CX435" s="940" t="s">
        <v>105</v>
      </c>
      <c r="CY435" s="940" t="s">
        <v>105</v>
      </c>
      <c r="CZ435" s="940" t="s">
        <v>105</v>
      </c>
      <c r="DA435" s="940" t="s">
        <v>105</v>
      </c>
      <c r="DB435" s="940" t="s">
        <v>105</v>
      </c>
      <c r="DC435" s="940" t="s">
        <v>105</v>
      </c>
      <c r="DD435" s="940" t="s">
        <v>105</v>
      </c>
      <c r="DE435" s="940" t="s">
        <v>105</v>
      </c>
      <c r="DF435" s="940" t="s">
        <v>105</v>
      </c>
      <c r="DG435" s="940" t="s">
        <v>105</v>
      </c>
      <c r="DH435" s="940" t="s">
        <v>105</v>
      </c>
      <c r="DI435" s="940" t="s">
        <v>105</v>
      </c>
      <c r="DJ435" s="940" t="s">
        <v>105</v>
      </c>
      <c r="DK435" s="940" t="s">
        <v>105</v>
      </c>
      <c r="DL435" s="940" t="s">
        <v>105</v>
      </c>
      <c r="DM435" s="940" t="s">
        <v>105</v>
      </c>
      <c r="DN435" s="940" t="s">
        <v>105</v>
      </c>
      <c r="DO435" s="940" t="s">
        <v>105</v>
      </c>
    </row>
    <row r="436" spans="2:119" s="1208" customFormat="1" ht="12" customHeight="1" outlineLevel="1">
      <c r="B436" s="1342">
        <v>29</v>
      </c>
      <c r="C436" s="1200" t="s">
        <v>347</v>
      </c>
      <c r="D436" s="1079"/>
      <c r="E436" s="1079"/>
      <c r="F436" s="945" t="s">
        <v>105</v>
      </c>
      <c r="G436" s="945" t="s">
        <v>105</v>
      </c>
      <c r="H436" s="945" t="s">
        <v>105</v>
      </c>
      <c r="I436" s="945" t="s">
        <v>105</v>
      </c>
      <c r="J436" s="945" t="s">
        <v>105</v>
      </c>
      <c r="K436" s="945" t="s">
        <v>105</v>
      </c>
      <c r="L436" s="975">
        <v>0.65425654724107296</v>
      </c>
      <c r="M436" s="975">
        <v>0.67485069674850706</v>
      </c>
      <c r="N436" s="975">
        <v>0.63632653061224487</v>
      </c>
      <c r="O436" s="975">
        <v>0.59572845156369181</v>
      </c>
      <c r="P436" s="975">
        <v>0.57731115353149709</v>
      </c>
      <c r="Q436" s="975">
        <v>0.54832949065196257</v>
      </c>
      <c r="R436" s="975">
        <v>0.50004496844033097</v>
      </c>
      <c r="S436" s="975" t="s">
        <v>105</v>
      </c>
      <c r="T436" s="975" t="s">
        <v>105</v>
      </c>
      <c r="U436" s="1678" t="s">
        <v>105</v>
      </c>
      <c r="V436" s="1678" t="s">
        <v>105</v>
      </c>
      <c r="W436" s="1678" t="s">
        <v>105</v>
      </c>
      <c r="X436" s="1678" t="s">
        <v>105</v>
      </c>
      <c r="Y436" s="1678" t="s">
        <v>105</v>
      </c>
      <c r="Z436" s="1678" t="s">
        <v>105</v>
      </c>
      <c r="AA436" s="1186"/>
      <c r="AB436" s="994"/>
      <c r="AC436" s="994"/>
      <c r="AD436" s="994"/>
      <c r="AE436" s="994"/>
      <c r="AF436" s="994"/>
      <c r="AG436" s="994"/>
      <c r="AH436" s="994"/>
      <c r="AI436" s="994"/>
      <c r="AJ436" s="994"/>
      <c r="AK436" s="994"/>
      <c r="AL436" s="994"/>
      <c r="AM436" s="994"/>
      <c r="AN436" s="994"/>
      <c r="AO436" s="994"/>
      <c r="AP436" s="994"/>
      <c r="AQ436" s="994"/>
      <c r="AR436" s="994"/>
      <c r="AS436" s="994"/>
      <c r="AT436" s="994"/>
      <c r="AU436" s="994"/>
      <c r="AV436" s="994"/>
      <c r="AW436" s="994"/>
      <c r="AX436" s="994"/>
      <c r="AY436" s="994"/>
      <c r="AZ436" s="994"/>
      <c r="BA436" s="994"/>
      <c r="BB436" s="994"/>
      <c r="BC436" s="994"/>
      <c r="BD436" s="994"/>
      <c r="BE436" s="994"/>
      <c r="BF436" s="994"/>
      <c r="BG436" s="994"/>
      <c r="BH436" s="994">
        <v>0.65571858619110523</v>
      </c>
      <c r="BI436" s="994">
        <v>0.65860170375778138</v>
      </c>
      <c r="BJ436" s="994">
        <v>0.66989906039414615</v>
      </c>
      <c r="BK436" s="994">
        <v>0.63441354753462809</v>
      </c>
      <c r="BL436" s="994">
        <v>0.66161824527111046</v>
      </c>
      <c r="BM436" s="994">
        <v>0.68535989796313745</v>
      </c>
      <c r="BN436" s="994">
        <v>0.68615868491559007</v>
      </c>
      <c r="BO436" s="994">
        <v>0.66572630936153199</v>
      </c>
      <c r="BP436" s="994">
        <v>0.63946869070208723</v>
      </c>
      <c r="BQ436" s="994">
        <v>0.65739926095372159</v>
      </c>
      <c r="BR436" s="994">
        <v>0.62648809523809523</v>
      </c>
      <c r="BS436" s="994">
        <v>0.62700571117759052</v>
      </c>
      <c r="BT436" s="994">
        <v>0.61825726141078841</v>
      </c>
      <c r="BU436" s="994">
        <v>0.61595273264401773</v>
      </c>
      <c r="BV436" s="994">
        <v>0.58857142857142863</v>
      </c>
      <c r="BW436" s="994">
        <v>0.5701179554390563</v>
      </c>
      <c r="BX436" s="994">
        <v>0.55742296918767498</v>
      </c>
      <c r="BY436" s="994">
        <v>0.58977272727272723</v>
      </c>
      <c r="BZ436" s="994">
        <v>0.59255202628696602</v>
      </c>
      <c r="CA436" s="994">
        <v>0.56748200909208035</v>
      </c>
      <c r="CB436" s="994">
        <v>0.53036147077961882</v>
      </c>
      <c r="CC436" s="994">
        <v>0.55675266987997352</v>
      </c>
      <c r="CD436" s="994">
        <v>0.57024141030982078</v>
      </c>
      <c r="CE436" s="994">
        <v>0.53838383838383841</v>
      </c>
      <c r="CF436" s="994">
        <v>0.49697016780609077</v>
      </c>
      <c r="CG436" s="994">
        <v>0.49100836259281494</v>
      </c>
      <c r="CH436" s="994">
        <v>0.50879771251487582</v>
      </c>
      <c r="CI436" s="994">
        <v>0.50233792312105563</v>
      </c>
      <c r="CJ436" s="994" t="s">
        <v>105</v>
      </c>
      <c r="CK436" s="994" t="s">
        <v>105</v>
      </c>
      <c r="CL436" s="994" t="s">
        <v>105</v>
      </c>
      <c r="CM436" s="994" t="s">
        <v>105</v>
      </c>
      <c r="CN436" s="994" t="s">
        <v>105</v>
      </c>
      <c r="CO436" s="994" t="s">
        <v>105</v>
      </c>
      <c r="CP436" s="994" t="s">
        <v>105</v>
      </c>
      <c r="CQ436" s="994" t="s">
        <v>105</v>
      </c>
      <c r="CR436" s="994" t="s">
        <v>105</v>
      </c>
      <c r="CS436" s="994" t="s">
        <v>105</v>
      </c>
      <c r="CT436" s="994" t="s">
        <v>105</v>
      </c>
      <c r="CU436" s="994" t="s">
        <v>105</v>
      </c>
      <c r="CV436" s="994" t="s">
        <v>105</v>
      </c>
      <c r="CW436" s="994" t="s">
        <v>105</v>
      </c>
      <c r="CX436" s="994" t="s">
        <v>105</v>
      </c>
      <c r="CY436" s="994" t="s">
        <v>105</v>
      </c>
      <c r="CZ436" s="994" t="s">
        <v>105</v>
      </c>
      <c r="DA436" s="994" t="s">
        <v>105</v>
      </c>
      <c r="DB436" s="994" t="s">
        <v>105</v>
      </c>
      <c r="DC436" s="994" t="s">
        <v>105</v>
      </c>
      <c r="DD436" s="994" t="s">
        <v>105</v>
      </c>
      <c r="DE436" s="994" t="s">
        <v>105</v>
      </c>
      <c r="DF436" s="994" t="s">
        <v>105</v>
      </c>
      <c r="DG436" s="994" t="s">
        <v>105</v>
      </c>
      <c r="DH436" s="994" t="s">
        <v>105</v>
      </c>
      <c r="DI436" s="994" t="s">
        <v>105</v>
      </c>
      <c r="DJ436" s="994" t="s">
        <v>105</v>
      </c>
      <c r="DK436" s="994" t="s">
        <v>105</v>
      </c>
      <c r="DL436" s="994" t="s">
        <v>105</v>
      </c>
      <c r="DM436" s="994" t="s">
        <v>105</v>
      </c>
      <c r="DN436" s="994" t="s">
        <v>105</v>
      </c>
      <c r="DO436" s="994" t="s">
        <v>105</v>
      </c>
    </row>
    <row r="437" spans="2:119" s="1208" customFormat="1" ht="12" customHeight="1" outlineLevel="1">
      <c r="B437" s="1342">
        <v>30</v>
      </c>
      <c r="C437" s="1200"/>
      <c r="D437" s="1079"/>
      <c r="E437" s="1079"/>
      <c r="F437" s="975"/>
      <c r="G437" s="975"/>
      <c r="H437" s="975"/>
      <c r="I437" s="975"/>
      <c r="J437" s="975"/>
      <c r="K437" s="975"/>
      <c r="L437" s="975"/>
      <c r="M437" s="975"/>
      <c r="N437" s="975"/>
      <c r="O437" s="975"/>
      <c r="P437" s="975"/>
      <c r="Q437" s="975"/>
      <c r="R437" s="975"/>
      <c r="S437" s="975"/>
      <c r="T437" s="975"/>
      <c r="U437" s="1678"/>
      <c r="V437" s="1678"/>
      <c r="W437" s="1678"/>
      <c r="X437" s="1678"/>
      <c r="Y437" s="1678"/>
      <c r="Z437" s="1678"/>
      <c r="AA437" s="1186"/>
      <c r="AB437" s="994"/>
      <c r="AC437" s="994"/>
      <c r="AD437" s="994"/>
      <c r="AE437" s="994"/>
      <c r="AF437" s="994"/>
      <c r="AG437" s="994"/>
      <c r="AH437" s="994"/>
      <c r="AI437" s="994"/>
      <c r="AJ437" s="994"/>
      <c r="AK437" s="994"/>
      <c r="AL437" s="994"/>
      <c r="AM437" s="994"/>
      <c r="AN437" s="994"/>
      <c r="AO437" s="994"/>
      <c r="AP437" s="994"/>
      <c r="AQ437" s="994"/>
      <c r="AR437" s="994"/>
      <c r="AS437" s="994"/>
      <c r="AT437" s="994"/>
      <c r="AU437" s="994"/>
      <c r="AV437" s="994"/>
      <c r="AW437" s="994"/>
      <c r="AX437" s="994"/>
      <c r="AY437" s="994"/>
      <c r="AZ437" s="994"/>
      <c r="BA437" s="994"/>
      <c r="BB437" s="994"/>
      <c r="BC437" s="994"/>
      <c r="BD437" s="994"/>
      <c r="BE437" s="994"/>
      <c r="BF437" s="994"/>
      <c r="BG437" s="994"/>
      <c r="BH437" s="994"/>
      <c r="BI437" s="994"/>
      <c r="BJ437" s="994"/>
      <c r="BK437" s="994"/>
      <c r="BL437" s="994"/>
      <c r="BM437" s="994"/>
      <c r="BN437" s="994"/>
      <c r="BO437" s="994"/>
      <c r="BP437" s="994"/>
      <c r="BQ437" s="994"/>
      <c r="BR437" s="994"/>
      <c r="BS437" s="994"/>
      <c r="BT437" s="994"/>
      <c r="BU437" s="994"/>
      <c r="BV437" s="994"/>
      <c r="BW437" s="994"/>
      <c r="BX437" s="994"/>
      <c r="BY437" s="994"/>
      <c r="BZ437" s="994"/>
      <c r="CA437" s="994"/>
      <c r="CB437" s="994"/>
      <c r="CC437" s="994"/>
      <c r="CD437" s="994"/>
      <c r="CE437" s="994"/>
      <c r="CF437" s="994"/>
      <c r="CG437" s="994"/>
      <c r="CH437" s="994"/>
      <c r="CI437" s="994"/>
      <c r="CJ437" s="994"/>
      <c r="CK437" s="994"/>
      <c r="CL437" s="994"/>
      <c r="CM437" s="994"/>
      <c r="CN437" s="994"/>
      <c r="CO437" s="994"/>
      <c r="CP437" s="994"/>
      <c r="CQ437" s="994"/>
      <c r="CR437" s="994"/>
      <c r="CS437" s="994"/>
      <c r="CT437" s="994"/>
      <c r="CU437" s="994"/>
      <c r="CV437" s="994"/>
      <c r="CW437" s="994"/>
      <c r="CX437" s="994"/>
      <c r="CY437" s="994"/>
      <c r="CZ437" s="994"/>
      <c r="DA437" s="994"/>
      <c r="DB437" s="994"/>
      <c r="DC437" s="994"/>
      <c r="DD437" s="994"/>
      <c r="DE437" s="994"/>
      <c r="DF437" s="994"/>
      <c r="DG437" s="994"/>
      <c r="DH437" s="994"/>
      <c r="DI437" s="994"/>
      <c r="DJ437" s="994"/>
      <c r="DK437" s="994"/>
      <c r="DL437" s="994"/>
      <c r="DM437" s="994"/>
      <c r="DN437" s="994"/>
      <c r="DO437" s="994"/>
    </row>
    <row r="438" spans="2:119" s="980" customFormat="1" ht="12" customHeight="1" outlineLevel="1">
      <c r="B438" s="1342">
        <v>31</v>
      </c>
      <c r="C438" s="978"/>
      <c r="D438" s="1012"/>
      <c r="E438" s="1012"/>
      <c r="F438" s="984"/>
      <c r="G438" s="984"/>
      <c r="H438" s="984"/>
      <c r="I438" s="984"/>
      <c r="J438" s="984"/>
      <c r="K438" s="984"/>
      <c r="L438" s="984"/>
      <c r="M438" s="984"/>
      <c r="N438" s="984"/>
      <c r="O438" s="984"/>
      <c r="P438" s="984"/>
      <c r="Q438" s="984"/>
      <c r="R438" s="984"/>
      <c r="S438" s="984"/>
      <c r="T438" s="984"/>
      <c r="U438" s="1681"/>
      <c r="V438" s="1681"/>
      <c r="W438" s="1681"/>
      <c r="X438" s="1681"/>
      <c r="Y438" s="1681"/>
      <c r="Z438" s="1681"/>
      <c r="AA438" s="403"/>
      <c r="AB438" s="449"/>
      <c r="AC438" s="449"/>
      <c r="AD438" s="449"/>
      <c r="AE438" s="449"/>
      <c r="AF438" s="449"/>
      <c r="AG438" s="449"/>
      <c r="AH438" s="449"/>
      <c r="AI438" s="449"/>
      <c r="AJ438" s="984"/>
      <c r="AK438" s="984"/>
      <c r="AL438" s="984"/>
      <c r="AM438" s="984"/>
      <c r="AN438" s="984"/>
      <c r="AO438" s="984"/>
      <c r="AP438" s="984"/>
      <c r="AQ438" s="984"/>
      <c r="AR438" s="984"/>
      <c r="AS438" s="984"/>
      <c r="AT438" s="984"/>
      <c r="AU438" s="984"/>
      <c r="AV438" s="984"/>
      <c r="AW438" s="984"/>
      <c r="AX438" s="984"/>
      <c r="AY438" s="984"/>
      <c r="AZ438" s="984"/>
      <c r="BA438" s="984"/>
      <c r="BB438" s="984"/>
      <c r="BC438" s="984"/>
      <c r="BD438" s="984"/>
      <c r="BE438" s="984"/>
      <c r="BF438" s="984"/>
      <c r="BG438" s="984"/>
      <c r="BH438" s="984"/>
      <c r="BI438" s="984"/>
      <c r="BJ438" s="984"/>
      <c r="BK438" s="984"/>
      <c r="BL438" s="984"/>
      <c r="BM438" s="984"/>
      <c r="BN438" s="984"/>
      <c r="BO438" s="984"/>
      <c r="BP438" s="984"/>
      <c r="BQ438" s="984"/>
      <c r="BR438" s="984"/>
      <c r="BS438" s="984"/>
      <c r="BT438" s="984"/>
      <c r="BU438" s="984"/>
      <c r="BV438" s="984"/>
      <c r="BW438" s="984"/>
      <c r="BX438" s="984"/>
      <c r="BY438" s="984"/>
      <c r="BZ438" s="984"/>
      <c r="CA438" s="984"/>
      <c r="CB438" s="984"/>
      <c r="CC438" s="984"/>
      <c r="CD438" s="984"/>
      <c r="CE438" s="984"/>
      <c r="CF438" s="984"/>
      <c r="CG438" s="984"/>
      <c r="CH438" s="984"/>
      <c r="CI438" s="984"/>
      <c r="CJ438" s="984"/>
      <c r="CK438" s="984"/>
      <c r="CL438" s="984"/>
      <c r="CM438" s="984"/>
      <c r="CN438" s="984"/>
      <c r="CO438" s="984"/>
      <c r="CP438" s="984"/>
      <c r="CQ438" s="984"/>
      <c r="CR438" s="984"/>
      <c r="CS438" s="984"/>
      <c r="CT438" s="984"/>
      <c r="CU438" s="984"/>
      <c r="CV438" s="984"/>
      <c r="CW438" s="984"/>
      <c r="CX438" s="984"/>
      <c r="CY438" s="984"/>
      <c r="CZ438" s="984"/>
      <c r="DA438" s="984"/>
      <c r="DB438" s="984"/>
      <c r="DC438" s="984"/>
      <c r="DD438" s="984"/>
      <c r="DE438" s="984"/>
      <c r="DF438" s="984"/>
      <c r="DG438" s="984"/>
      <c r="DH438" s="984"/>
      <c r="DI438" s="984"/>
      <c r="DJ438" s="984"/>
      <c r="DK438" s="984"/>
      <c r="DL438" s="984"/>
      <c r="DM438" s="984"/>
      <c r="DN438" s="984"/>
      <c r="DO438" s="984"/>
    </row>
    <row r="439" spans="2:119" s="980" customFormat="1" ht="12" customHeight="1" outlineLevel="1">
      <c r="B439" s="1342">
        <v>32</v>
      </c>
      <c r="C439" s="978" t="s">
        <v>394</v>
      </c>
      <c r="D439" s="943"/>
      <c r="E439" s="944"/>
      <c r="F439" s="945" t="s">
        <v>105</v>
      </c>
      <c r="G439" s="945" t="s">
        <v>105</v>
      </c>
      <c r="H439" s="945" t="s">
        <v>105</v>
      </c>
      <c r="I439" s="945" t="s">
        <v>105</v>
      </c>
      <c r="J439" s="945" t="s">
        <v>105</v>
      </c>
      <c r="K439" s="945" t="s">
        <v>105</v>
      </c>
      <c r="L439" s="945">
        <v>42.223348000000009</v>
      </c>
      <c r="M439" s="945">
        <v>49</v>
      </c>
      <c r="N439" s="945">
        <v>89.1</v>
      </c>
      <c r="O439" s="945">
        <v>106</v>
      </c>
      <c r="P439" s="945">
        <v>151.9</v>
      </c>
      <c r="Q439" s="984">
        <v>181.59999999999997</v>
      </c>
      <c r="R439" s="232">
        <v>244.59399999999999</v>
      </c>
      <c r="S439" s="232" t="s">
        <v>105</v>
      </c>
      <c r="T439" s="232" t="s">
        <v>105</v>
      </c>
      <c r="U439" s="1655" t="s">
        <v>105</v>
      </c>
      <c r="V439" s="1655" t="s">
        <v>105</v>
      </c>
      <c r="W439" s="1655" t="s">
        <v>105</v>
      </c>
      <c r="X439" s="1655" t="s">
        <v>105</v>
      </c>
      <c r="Y439" s="1655" t="s">
        <v>105</v>
      </c>
      <c r="Z439" s="1655" t="s">
        <v>105</v>
      </c>
      <c r="AA439" s="403"/>
      <c r="AB439" s="449"/>
      <c r="AC439" s="449"/>
      <c r="AD439" s="449"/>
      <c r="AE439" s="449"/>
      <c r="AF439" s="449"/>
      <c r="AG439" s="449"/>
      <c r="AH439" s="449"/>
      <c r="AI439" s="449"/>
      <c r="AJ439" s="945" t="s">
        <v>105</v>
      </c>
      <c r="AK439" s="945" t="s">
        <v>105</v>
      </c>
      <c r="AL439" s="945" t="s">
        <v>105</v>
      </c>
      <c r="AM439" s="945" t="s">
        <v>105</v>
      </c>
      <c r="AN439" s="945" t="s">
        <v>105</v>
      </c>
      <c r="AO439" s="945" t="s">
        <v>105</v>
      </c>
      <c r="AP439" s="945" t="s">
        <v>105</v>
      </c>
      <c r="AQ439" s="945" t="s">
        <v>105</v>
      </c>
      <c r="AR439" s="945" t="s">
        <v>105</v>
      </c>
      <c r="AS439" s="945" t="s">
        <v>105</v>
      </c>
      <c r="AT439" s="945" t="s">
        <v>105</v>
      </c>
      <c r="AU439" s="945" t="s">
        <v>105</v>
      </c>
      <c r="AV439" s="945" t="s">
        <v>105</v>
      </c>
      <c r="AW439" s="945" t="s">
        <v>105</v>
      </c>
      <c r="AX439" s="945" t="s">
        <v>105</v>
      </c>
      <c r="AY439" s="945" t="s">
        <v>105</v>
      </c>
      <c r="AZ439" s="945" t="s">
        <v>105</v>
      </c>
      <c r="BA439" s="945" t="s">
        <v>105</v>
      </c>
      <c r="BB439" s="945" t="s">
        <v>105</v>
      </c>
      <c r="BC439" s="945" t="s">
        <v>105</v>
      </c>
      <c r="BD439" s="945" t="s">
        <v>105</v>
      </c>
      <c r="BE439" s="945" t="s">
        <v>105</v>
      </c>
      <c r="BF439" s="945" t="s">
        <v>105</v>
      </c>
      <c r="BG439" s="945" t="s">
        <v>105</v>
      </c>
      <c r="BH439" s="945">
        <v>8.8207470000000008</v>
      </c>
      <c r="BI439" s="945">
        <v>9.9008359999999982</v>
      </c>
      <c r="BJ439" s="945">
        <v>10.939321000000003</v>
      </c>
      <c r="BK439" s="945">
        <v>12.562444000000006</v>
      </c>
      <c r="BL439" s="945">
        <v>9.4617439999999995</v>
      </c>
      <c r="BM439" s="945">
        <v>10.467192999999998</v>
      </c>
      <c r="BN439" s="945">
        <v>12.852626000000001</v>
      </c>
      <c r="BO439" s="945">
        <v>16.218437000000002</v>
      </c>
      <c r="BP439" s="945">
        <v>17.100000000000001</v>
      </c>
      <c r="BQ439" s="945">
        <v>19.47</v>
      </c>
      <c r="BR439" s="945">
        <v>25.1</v>
      </c>
      <c r="BS439" s="945">
        <v>27.429999999999993</v>
      </c>
      <c r="BT439" s="945">
        <v>18.399999999999999</v>
      </c>
      <c r="BU439" s="232">
        <v>26</v>
      </c>
      <c r="BV439" s="232">
        <v>28.8</v>
      </c>
      <c r="BW439" s="232">
        <v>32.800000000000004</v>
      </c>
      <c r="BX439" s="232">
        <v>31.6</v>
      </c>
      <c r="BY439" s="232">
        <v>36.1</v>
      </c>
      <c r="BZ439" s="232">
        <v>37.200000000000003</v>
      </c>
      <c r="CA439" s="232">
        <v>47</v>
      </c>
      <c r="CB439" s="232">
        <v>49.8</v>
      </c>
      <c r="CC439" s="232">
        <v>46.9</v>
      </c>
      <c r="CD439" s="232">
        <v>39.200000000000003</v>
      </c>
      <c r="CE439" s="232">
        <v>45.7</v>
      </c>
      <c r="CF439" s="232">
        <v>51.8</v>
      </c>
      <c r="CG439" s="232">
        <v>61.9</v>
      </c>
      <c r="CH439" s="232">
        <v>61.5</v>
      </c>
      <c r="CI439" s="232">
        <v>69.394000000000005</v>
      </c>
      <c r="CJ439" s="232" t="s">
        <v>105</v>
      </c>
      <c r="CK439" s="232" t="s">
        <v>105</v>
      </c>
      <c r="CL439" s="232" t="s">
        <v>105</v>
      </c>
      <c r="CM439" s="232" t="s">
        <v>105</v>
      </c>
      <c r="CN439" s="232" t="s">
        <v>105</v>
      </c>
      <c r="CO439" s="232" t="s">
        <v>105</v>
      </c>
      <c r="CP439" s="232" t="s">
        <v>105</v>
      </c>
      <c r="CQ439" s="232" t="s">
        <v>105</v>
      </c>
      <c r="CR439" s="232" t="s">
        <v>105</v>
      </c>
      <c r="CS439" s="232" t="s">
        <v>105</v>
      </c>
      <c r="CT439" s="232" t="s">
        <v>105</v>
      </c>
      <c r="CU439" s="232" t="s">
        <v>105</v>
      </c>
      <c r="CV439" s="232" t="s">
        <v>105</v>
      </c>
      <c r="CW439" s="232" t="s">
        <v>105</v>
      </c>
      <c r="CX439" s="232" t="s">
        <v>105</v>
      </c>
      <c r="CY439" s="232" t="s">
        <v>105</v>
      </c>
      <c r="CZ439" s="232" t="s">
        <v>105</v>
      </c>
      <c r="DA439" s="232" t="s">
        <v>105</v>
      </c>
      <c r="DB439" s="232" t="s">
        <v>105</v>
      </c>
      <c r="DC439" s="232" t="s">
        <v>105</v>
      </c>
      <c r="DD439" s="232" t="s">
        <v>105</v>
      </c>
      <c r="DE439" s="232" t="s">
        <v>105</v>
      </c>
      <c r="DF439" s="232" t="s">
        <v>105</v>
      </c>
      <c r="DG439" s="232" t="s">
        <v>105</v>
      </c>
      <c r="DH439" s="232" t="s">
        <v>105</v>
      </c>
      <c r="DI439" s="232" t="s">
        <v>105</v>
      </c>
      <c r="DJ439" s="232" t="s">
        <v>105</v>
      </c>
      <c r="DK439" s="232" t="s">
        <v>105</v>
      </c>
      <c r="DL439" s="232" t="s">
        <v>105</v>
      </c>
      <c r="DM439" s="232" t="s">
        <v>105</v>
      </c>
      <c r="DN439" s="232" t="s">
        <v>105</v>
      </c>
      <c r="DO439" s="232" t="s">
        <v>105</v>
      </c>
    </row>
    <row r="440" spans="2:119" s="986" customFormat="1" ht="12" customHeight="1" outlineLevel="1">
      <c r="B440" s="1342">
        <v>33</v>
      </c>
      <c r="C440" s="972" t="s">
        <v>94</v>
      </c>
      <c r="D440" s="939"/>
      <c r="E440" s="939"/>
      <c r="F440" s="945" t="s">
        <v>105</v>
      </c>
      <c r="G440" s="945" t="s">
        <v>105</v>
      </c>
      <c r="H440" s="945" t="s">
        <v>105</v>
      </c>
      <c r="I440" s="945" t="s">
        <v>105</v>
      </c>
      <c r="J440" s="945" t="s">
        <v>105</v>
      </c>
      <c r="K440" s="945" t="s">
        <v>105</v>
      </c>
      <c r="L440" s="940" t="s">
        <v>1045</v>
      </c>
      <c r="M440" s="940">
        <v>0.16049537331809849</v>
      </c>
      <c r="N440" s="940">
        <v>0.81836734693877533</v>
      </c>
      <c r="O440" s="940">
        <v>0.18967452300785648</v>
      </c>
      <c r="P440" s="940">
        <v>0.43301886792452837</v>
      </c>
      <c r="Q440" s="940">
        <v>0.19552337063857772</v>
      </c>
      <c r="R440" s="940">
        <v>0.3468832599118945</v>
      </c>
      <c r="S440" s="940" t="s">
        <v>105</v>
      </c>
      <c r="T440" s="940" t="s">
        <v>105</v>
      </c>
      <c r="U440" s="1677" t="s">
        <v>105</v>
      </c>
      <c r="V440" s="1677" t="s">
        <v>105</v>
      </c>
      <c r="W440" s="1677" t="s">
        <v>105</v>
      </c>
      <c r="X440" s="1677" t="s">
        <v>105</v>
      </c>
      <c r="Y440" s="1677" t="s">
        <v>105</v>
      </c>
      <c r="Z440" s="1677" t="s">
        <v>105</v>
      </c>
      <c r="AA440" s="403"/>
      <c r="AB440" s="985"/>
      <c r="AC440" s="985"/>
      <c r="AD440" s="985"/>
      <c r="AE440" s="985"/>
      <c r="AF440" s="985"/>
      <c r="AG440" s="985"/>
      <c r="AH440" s="985"/>
      <c r="AI440" s="985"/>
      <c r="AJ440" s="940" t="s">
        <v>1045</v>
      </c>
      <c r="AK440" s="940" t="s">
        <v>1045</v>
      </c>
      <c r="AL440" s="940" t="s">
        <v>1045</v>
      </c>
      <c r="AM440" s="940" t="s">
        <v>1045</v>
      </c>
      <c r="AN440" s="940" t="s">
        <v>1045</v>
      </c>
      <c r="AO440" s="940" t="s">
        <v>1045</v>
      </c>
      <c r="AP440" s="940" t="s">
        <v>1045</v>
      </c>
      <c r="AQ440" s="940" t="s">
        <v>1045</v>
      </c>
      <c r="AR440" s="940" t="s">
        <v>1045</v>
      </c>
      <c r="AS440" s="940" t="s">
        <v>1045</v>
      </c>
      <c r="AT440" s="940" t="s">
        <v>1045</v>
      </c>
      <c r="AU440" s="940" t="s">
        <v>1045</v>
      </c>
      <c r="AV440" s="940" t="s">
        <v>1045</v>
      </c>
      <c r="AW440" s="940" t="s">
        <v>1045</v>
      </c>
      <c r="AX440" s="940" t="s">
        <v>1045</v>
      </c>
      <c r="AY440" s="940" t="s">
        <v>1045</v>
      </c>
      <c r="AZ440" s="940" t="s">
        <v>1045</v>
      </c>
      <c r="BA440" s="940" t="s">
        <v>1045</v>
      </c>
      <c r="BB440" s="940" t="s">
        <v>1045</v>
      </c>
      <c r="BC440" s="940" t="s">
        <v>1045</v>
      </c>
      <c r="BD440" s="940" t="s">
        <v>1045</v>
      </c>
      <c r="BE440" s="940" t="s">
        <v>1045</v>
      </c>
      <c r="BF440" s="940" t="s">
        <v>1045</v>
      </c>
      <c r="BG440" s="940" t="s">
        <v>1045</v>
      </c>
      <c r="BH440" s="940" t="s">
        <v>1045</v>
      </c>
      <c r="BI440" s="940" t="s">
        <v>1045</v>
      </c>
      <c r="BJ440" s="940" t="s">
        <v>1045</v>
      </c>
      <c r="BK440" s="940" t="s">
        <v>1045</v>
      </c>
      <c r="BL440" s="940">
        <v>7.2669242185497307E-2</v>
      </c>
      <c r="BM440" s="940">
        <v>5.720294730667197E-2</v>
      </c>
      <c r="BN440" s="940">
        <v>0.17490162323603053</v>
      </c>
      <c r="BO440" s="940">
        <v>0.29102561571617702</v>
      </c>
      <c r="BP440" s="940">
        <v>0.80727781263158271</v>
      </c>
      <c r="BQ440" s="940">
        <v>0.86009754477633127</v>
      </c>
      <c r="BR440" s="940">
        <v>0.95290830060720655</v>
      </c>
      <c r="BS440" s="940">
        <v>0.69128504799815116</v>
      </c>
      <c r="BT440" s="940">
        <v>7.6023391812865215E-2</v>
      </c>
      <c r="BU440" s="940">
        <v>0.33538777606574222</v>
      </c>
      <c r="BV440" s="940">
        <v>0.14741035856573692</v>
      </c>
      <c r="BW440" s="940">
        <v>0.19577105359095937</v>
      </c>
      <c r="BX440" s="992" t="s">
        <v>105</v>
      </c>
      <c r="BY440" s="992" t="s">
        <v>105</v>
      </c>
      <c r="BZ440" s="992" t="s">
        <v>105</v>
      </c>
      <c r="CA440" s="992" t="s">
        <v>105</v>
      </c>
      <c r="CB440" s="992" t="s">
        <v>1050</v>
      </c>
      <c r="CC440" s="992" t="s">
        <v>1050</v>
      </c>
      <c r="CD440" s="992" t="s">
        <v>1050</v>
      </c>
      <c r="CE440" s="992" t="s">
        <v>1050</v>
      </c>
      <c r="CF440" s="992">
        <v>4.016064257028118E-2</v>
      </c>
      <c r="CG440" s="992">
        <v>0.31982942430703631</v>
      </c>
      <c r="CH440" s="992">
        <v>0.56887755102040805</v>
      </c>
      <c r="CI440" s="992">
        <v>0.51846827133479212</v>
      </c>
      <c r="CJ440" s="940" t="s">
        <v>105</v>
      </c>
      <c r="CK440" s="940" t="s">
        <v>105</v>
      </c>
      <c r="CL440" s="940" t="s">
        <v>105</v>
      </c>
      <c r="CM440" s="940" t="s">
        <v>105</v>
      </c>
      <c r="CN440" s="940" t="s">
        <v>105</v>
      </c>
      <c r="CO440" s="940" t="s">
        <v>105</v>
      </c>
      <c r="CP440" s="940" t="s">
        <v>105</v>
      </c>
      <c r="CQ440" s="940" t="s">
        <v>105</v>
      </c>
      <c r="CR440" s="940" t="s">
        <v>105</v>
      </c>
      <c r="CS440" s="940" t="s">
        <v>105</v>
      </c>
      <c r="CT440" s="940" t="s">
        <v>105</v>
      </c>
      <c r="CU440" s="940" t="s">
        <v>105</v>
      </c>
      <c r="CV440" s="940" t="s">
        <v>105</v>
      </c>
      <c r="CW440" s="940" t="s">
        <v>105</v>
      </c>
      <c r="CX440" s="940" t="s">
        <v>105</v>
      </c>
      <c r="CY440" s="940" t="s">
        <v>105</v>
      </c>
      <c r="CZ440" s="940" t="s">
        <v>105</v>
      </c>
      <c r="DA440" s="940" t="s">
        <v>105</v>
      </c>
      <c r="DB440" s="940" t="s">
        <v>105</v>
      </c>
      <c r="DC440" s="940" t="s">
        <v>105</v>
      </c>
      <c r="DD440" s="940" t="s">
        <v>105</v>
      </c>
      <c r="DE440" s="940" t="s">
        <v>105</v>
      </c>
      <c r="DF440" s="940" t="s">
        <v>105</v>
      </c>
      <c r="DG440" s="940" t="s">
        <v>105</v>
      </c>
      <c r="DH440" s="940" t="s">
        <v>105</v>
      </c>
      <c r="DI440" s="940" t="s">
        <v>105</v>
      </c>
      <c r="DJ440" s="940" t="s">
        <v>105</v>
      </c>
      <c r="DK440" s="940" t="s">
        <v>105</v>
      </c>
      <c r="DL440" s="940" t="s">
        <v>105</v>
      </c>
      <c r="DM440" s="940" t="s">
        <v>105</v>
      </c>
      <c r="DN440" s="940" t="s">
        <v>105</v>
      </c>
      <c r="DO440" s="940" t="s">
        <v>105</v>
      </c>
    </row>
    <row r="441" spans="2:119" s="1208" customFormat="1" ht="12" customHeight="1" outlineLevel="1">
      <c r="B441" s="1342">
        <v>34</v>
      </c>
      <c r="C441" s="1200" t="s">
        <v>347</v>
      </c>
      <c r="D441" s="1079"/>
      <c r="E441" s="1079"/>
      <c r="F441" s="945" t="s">
        <v>105</v>
      </c>
      <c r="G441" s="945" t="s">
        <v>105</v>
      </c>
      <c r="H441" s="945" t="s">
        <v>105</v>
      </c>
      <c r="I441" s="945" t="s">
        <v>105</v>
      </c>
      <c r="J441" s="945" t="s">
        <v>105</v>
      </c>
      <c r="K441" s="945" t="s">
        <v>105</v>
      </c>
      <c r="L441" s="975">
        <v>0.34574345275892698</v>
      </c>
      <c r="M441" s="975">
        <v>0.32514930325149305</v>
      </c>
      <c r="N441" s="975">
        <v>0.36367346938775508</v>
      </c>
      <c r="O441" s="975">
        <v>0.40427154843630819</v>
      </c>
      <c r="P441" s="975">
        <v>0.42268884646850291</v>
      </c>
      <c r="Q441" s="975">
        <v>0.45167050934803743</v>
      </c>
      <c r="R441" s="975">
        <v>0.49995503155966903</v>
      </c>
      <c r="S441" s="975" t="s">
        <v>105</v>
      </c>
      <c r="T441" s="975" t="s">
        <v>105</v>
      </c>
      <c r="U441" s="1678" t="s">
        <v>105</v>
      </c>
      <c r="V441" s="1678" t="s">
        <v>105</v>
      </c>
      <c r="W441" s="1678" t="s">
        <v>105</v>
      </c>
      <c r="X441" s="1678" t="s">
        <v>105</v>
      </c>
      <c r="Y441" s="1678" t="s">
        <v>105</v>
      </c>
      <c r="Z441" s="1678" t="s">
        <v>105</v>
      </c>
      <c r="AA441" s="1186"/>
      <c r="AB441" s="994"/>
      <c r="AC441" s="994"/>
      <c r="AD441" s="994"/>
      <c r="AE441" s="994"/>
      <c r="AF441" s="994"/>
      <c r="AG441" s="994"/>
      <c r="AH441" s="994"/>
      <c r="AI441" s="994"/>
      <c r="AJ441" s="994"/>
      <c r="AK441" s="994"/>
      <c r="AL441" s="994"/>
      <c r="AM441" s="994"/>
      <c r="AN441" s="994"/>
      <c r="AO441" s="994"/>
      <c r="AP441" s="994"/>
      <c r="AQ441" s="994"/>
      <c r="AR441" s="994"/>
      <c r="AS441" s="994"/>
      <c r="AT441" s="994"/>
      <c r="AU441" s="994"/>
      <c r="AV441" s="994"/>
      <c r="AW441" s="994"/>
      <c r="AX441" s="994"/>
      <c r="AY441" s="994"/>
      <c r="AZ441" s="994"/>
      <c r="BA441" s="994"/>
      <c r="BB441" s="994"/>
      <c r="BC441" s="994"/>
      <c r="BD441" s="994"/>
      <c r="BE441" s="994"/>
      <c r="BF441" s="994"/>
      <c r="BG441" s="994"/>
      <c r="BH441" s="994">
        <v>0.34428141380889482</v>
      </c>
      <c r="BI441" s="994">
        <v>0.34139829624221862</v>
      </c>
      <c r="BJ441" s="994">
        <v>0.33010093960585379</v>
      </c>
      <c r="BK441" s="994">
        <v>0.36558645246537191</v>
      </c>
      <c r="BL441" s="994">
        <v>0.33838175472888959</v>
      </c>
      <c r="BM441" s="994">
        <v>0.31464010203686255</v>
      </c>
      <c r="BN441" s="994">
        <v>0.31384131508440999</v>
      </c>
      <c r="BO441" s="994">
        <v>0.33427369063846807</v>
      </c>
      <c r="BP441" s="994">
        <v>0.36053130929791277</v>
      </c>
      <c r="BQ441" s="994">
        <v>0.34260073904627836</v>
      </c>
      <c r="BR441" s="994">
        <v>0.37351190476190477</v>
      </c>
      <c r="BS441" s="994">
        <v>0.37299428882240943</v>
      </c>
      <c r="BT441" s="994">
        <v>0.38174273858921154</v>
      </c>
      <c r="BU441" s="994">
        <v>0.38404726735598227</v>
      </c>
      <c r="BV441" s="994">
        <v>0.41142857142857142</v>
      </c>
      <c r="BW441" s="994">
        <v>0.42988204456094381</v>
      </c>
      <c r="BX441" s="994">
        <v>0.44257703081232491</v>
      </c>
      <c r="BY441" s="994">
        <v>0.41022727272727272</v>
      </c>
      <c r="BZ441" s="994">
        <v>0.40744797371303393</v>
      </c>
      <c r="CA441" s="994">
        <v>0.4325179909079197</v>
      </c>
      <c r="CB441" s="994">
        <v>0.46963852922038118</v>
      </c>
      <c r="CC441" s="994">
        <v>0.44324733012002643</v>
      </c>
      <c r="CD441" s="994">
        <v>0.42975858969017916</v>
      </c>
      <c r="CE441" s="994">
        <v>0.46161616161616165</v>
      </c>
      <c r="CF441" s="994">
        <v>0.50302983219390929</v>
      </c>
      <c r="CG441" s="994">
        <v>0.50899163740718512</v>
      </c>
      <c r="CH441" s="994">
        <v>0.49120228748512412</v>
      </c>
      <c r="CI441" s="994">
        <v>0.49766207687894437</v>
      </c>
      <c r="CJ441" s="994" t="s">
        <v>105</v>
      </c>
      <c r="CK441" s="994" t="s">
        <v>105</v>
      </c>
      <c r="CL441" s="994" t="s">
        <v>105</v>
      </c>
      <c r="CM441" s="994" t="s">
        <v>105</v>
      </c>
      <c r="CN441" s="994" t="s">
        <v>105</v>
      </c>
      <c r="CO441" s="994" t="s">
        <v>105</v>
      </c>
      <c r="CP441" s="994" t="s">
        <v>105</v>
      </c>
      <c r="CQ441" s="994" t="s">
        <v>105</v>
      </c>
      <c r="CR441" s="994" t="s">
        <v>105</v>
      </c>
      <c r="CS441" s="994" t="s">
        <v>105</v>
      </c>
      <c r="CT441" s="994" t="s">
        <v>105</v>
      </c>
      <c r="CU441" s="994" t="s">
        <v>105</v>
      </c>
      <c r="CV441" s="994" t="s">
        <v>105</v>
      </c>
      <c r="CW441" s="994" t="s">
        <v>105</v>
      </c>
      <c r="CX441" s="994" t="s">
        <v>105</v>
      </c>
      <c r="CY441" s="994" t="s">
        <v>105</v>
      </c>
      <c r="CZ441" s="994" t="s">
        <v>105</v>
      </c>
      <c r="DA441" s="994" t="s">
        <v>105</v>
      </c>
      <c r="DB441" s="994" t="s">
        <v>105</v>
      </c>
      <c r="DC441" s="994" t="s">
        <v>105</v>
      </c>
      <c r="DD441" s="994" t="s">
        <v>105</v>
      </c>
      <c r="DE441" s="994" t="s">
        <v>105</v>
      </c>
      <c r="DF441" s="994" t="s">
        <v>105</v>
      </c>
      <c r="DG441" s="994" t="s">
        <v>105</v>
      </c>
      <c r="DH441" s="994" t="s">
        <v>105</v>
      </c>
      <c r="DI441" s="994" t="s">
        <v>105</v>
      </c>
      <c r="DJ441" s="994" t="s">
        <v>105</v>
      </c>
      <c r="DK441" s="994" t="s">
        <v>105</v>
      </c>
      <c r="DL441" s="994" t="s">
        <v>105</v>
      </c>
      <c r="DM441" s="994" t="s">
        <v>105</v>
      </c>
      <c r="DN441" s="994" t="s">
        <v>105</v>
      </c>
      <c r="DO441" s="994" t="s">
        <v>105</v>
      </c>
    </row>
    <row r="442" spans="2:119" s="980" customFormat="1" ht="12" customHeight="1" outlineLevel="1">
      <c r="B442" s="1342">
        <v>35</v>
      </c>
      <c r="C442" s="978"/>
      <c r="D442" s="1012"/>
      <c r="E442" s="1012"/>
      <c r="F442" s="984"/>
      <c r="G442" s="984"/>
      <c r="H442" s="984"/>
      <c r="I442" s="984"/>
      <c r="J442" s="984"/>
      <c r="K442" s="984"/>
      <c r="L442" s="984"/>
      <c r="M442" s="984"/>
      <c r="N442" s="984"/>
      <c r="O442" s="984"/>
      <c r="P442" s="984"/>
      <c r="Q442" s="984"/>
      <c r="R442" s="984"/>
      <c r="S442" s="984"/>
      <c r="T442" s="984"/>
      <c r="U442" s="1681"/>
      <c r="V442" s="1681"/>
      <c r="W442" s="1681"/>
      <c r="X442" s="1681"/>
      <c r="Y442" s="1681"/>
      <c r="Z442" s="1681"/>
      <c r="AA442" s="403"/>
      <c r="AB442" s="449"/>
      <c r="AC442" s="449"/>
      <c r="AD442" s="449"/>
      <c r="AE442" s="449"/>
      <c r="AF442" s="449"/>
      <c r="AG442" s="449"/>
      <c r="AH442" s="449"/>
      <c r="AI442" s="449"/>
      <c r="AJ442" s="984"/>
      <c r="AK442" s="984"/>
      <c r="AL442" s="984"/>
      <c r="AM442" s="984"/>
      <c r="AN442" s="984"/>
      <c r="AO442" s="984"/>
      <c r="AP442" s="984"/>
      <c r="AQ442" s="984"/>
      <c r="AR442" s="984"/>
      <c r="AS442" s="984"/>
      <c r="AT442" s="984"/>
      <c r="AU442" s="984"/>
      <c r="AV442" s="984"/>
      <c r="AW442" s="984"/>
      <c r="AX442" s="984"/>
      <c r="AY442" s="984"/>
      <c r="AZ442" s="984"/>
      <c r="BA442" s="984"/>
      <c r="BB442" s="984"/>
      <c r="BC442" s="984"/>
      <c r="BD442" s="984"/>
      <c r="BE442" s="984"/>
      <c r="BF442" s="984"/>
      <c r="BG442" s="984"/>
      <c r="BH442" s="984"/>
      <c r="BI442" s="984"/>
      <c r="BJ442" s="984"/>
      <c r="BK442" s="984"/>
      <c r="BL442" s="984"/>
      <c r="BM442" s="984"/>
      <c r="BN442" s="984"/>
      <c r="BO442" s="984"/>
      <c r="BP442" s="984"/>
      <c r="BQ442" s="984"/>
      <c r="BR442" s="984"/>
      <c r="BS442" s="984"/>
      <c r="BT442" s="984"/>
      <c r="BU442" s="984"/>
      <c r="BV442" s="984"/>
      <c r="BW442" s="984"/>
      <c r="BX442" s="984"/>
      <c r="BY442" s="984"/>
      <c r="BZ442" s="984"/>
      <c r="CA442" s="984"/>
      <c r="CB442" s="984"/>
      <c r="CC442" s="984"/>
      <c r="CD442" s="984"/>
      <c r="CE442" s="984"/>
      <c r="CF442" s="984"/>
      <c r="CG442" s="984"/>
      <c r="CH442" s="984"/>
      <c r="CI442" s="984"/>
      <c r="CJ442" s="984"/>
      <c r="CK442" s="984"/>
      <c r="CL442" s="984"/>
      <c r="CM442" s="984"/>
      <c r="CN442" s="984"/>
      <c r="CO442" s="984"/>
      <c r="CP442" s="984"/>
      <c r="CQ442" s="984"/>
      <c r="CR442" s="984"/>
      <c r="CS442" s="984"/>
      <c r="CT442" s="984"/>
      <c r="CU442" s="984"/>
      <c r="CV442" s="984"/>
      <c r="CW442" s="984"/>
      <c r="CX442" s="984"/>
      <c r="CY442" s="984"/>
      <c r="CZ442" s="984"/>
      <c r="DA442" s="984"/>
      <c r="DB442" s="984"/>
      <c r="DC442" s="984"/>
      <c r="DD442" s="984"/>
      <c r="DE442" s="984"/>
      <c r="DF442" s="984"/>
      <c r="DG442" s="984"/>
      <c r="DH442" s="984"/>
      <c r="DI442" s="984"/>
      <c r="DJ442" s="984"/>
      <c r="DK442" s="984"/>
      <c r="DL442" s="984"/>
      <c r="DM442" s="984"/>
      <c r="DN442" s="984"/>
      <c r="DO442" s="984"/>
    </row>
    <row r="443" spans="2:119" s="971" customFormat="1" ht="12" customHeight="1" outlineLevel="1">
      <c r="B443" s="1342">
        <v>36</v>
      </c>
      <c r="C443" s="942" t="s">
        <v>349</v>
      </c>
      <c r="D443" s="967"/>
      <c r="E443" s="967"/>
      <c r="F443" s="968">
        <v>11.342791999999999</v>
      </c>
      <c r="G443" s="968">
        <v>18.254619999999999</v>
      </c>
      <c r="H443" s="968">
        <v>25.741958199999999</v>
      </c>
      <c r="I443" s="968">
        <v>39.892762000000005</v>
      </c>
      <c r="J443" s="968">
        <v>56.714941000000003</v>
      </c>
      <c r="K443" s="968">
        <v>88.513639999999995</v>
      </c>
      <c r="L443" s="968">
        <v>122.12334800000002</v>
      </c>
      <c r="M443" s="968">
        <v>150.69999999999999</v>
      </c>
      <c r="N443" s="968">
        <v>245</v>
      </c>
      <c r="O443" s="968">
        <v>262.2</v>
      </c>
      <c r="P443" s="968">
        <v>359.36599999999999</v>
      </c>
      <c r="Q443" s="968">
        <v>402.06299999999999</v>
      </c>
      <c r="R443" s="968">
        <v>489.23199999999997</v>
      </c>
      <c r="S443" s="968" t="s">
        <v>105</v>
      </c>
      <c r="T443" s="968" t="s">
        <v>105</v>
      </c>
      <c r="U443" s="1674" t="s">
        <v>105</v>
      </c>
      <c r="V443" s="1674" t="s">
        <v>105</v>
      </c>
      <c r="W443" s="1674" t="s">
        <v>105</v>
      </c>
      <c r="X443" s="1674" t="s">
        <v>105</v>
      </c>
      <c r="Y443" s="1674" t="s">
        <v>105</v>
      </c>
      <c r="Z443" s="1674" t="s">
        <v>105</v>
      </c>
      <c r="AA443" s="403"/>
      <c r="AB443" s="946"/>
      <c r="AC443" s="946"/>
      <c r="AD443" s="946"/>
      <c r="AE443" s="946"/>
      <c r="AF443" s="946"/>
      <c r="AG443" s="946"/>
      <c r="AH443" s="946"/>
      <c r="AI443" s="946"/>
      <c r="AJ443" s="968">
        <v>2.2080039999999999</v>
      </c>
      <c r="AK443" s="968">
        <v>2.5342660000000001</v>
      </c>
      <c r="AL443" s="968">
        <v>3.1175459999999999</v>
      </c>
      <c r="AM443" s="968">
        <v>3.4829759999999998</v>
      </c>
      <c r="AN443" s="968">
        <v>3.5263520000000002</v>
      </c>
      <c r="AO443" s="968">
        <v>4.25204</v>
      </c>
      <c r="AP443" s="968">
        <v>5.4057519999999997</v>
      </c>
      <c r="AQ443" s="968">
        <v>5.0704760000000002</v>
      </c>
      <c r="AR443" s="968">
        <v>4.9658769999999999</v>
      </c>
      <c r="AS443" s="968">
        <v>5.5490311999999999</v>
      </c>
      <c r="AT443" s="968">
        <v>7.5125440000000001</v>
      </c>
      <c r="AU443" s="968">
        <v>7.7145060000000001</v>
      </c>
      <c r="AV443" s="968">
        <v>8.3542459999999998</v>
      </c>
      <c r="AW443" s="968">
        <v>9.452261</v>
      </c>
      <c r="AX443" s="968">
        <v>10.802682000000001</v>
      </c>
      <c r="AY443" s="968">
        <v>11.283573000000001</v>
      </c>
      <c r="AZ443" s="968">
        <v>10.579931999999999</v>
      </c>
      <c r="BA443" s="968">
        <v>12.391873</v>
      </c>
      <c r="BB443" s="968">
        <v>15.828272</v>
      </c>
      <c r="BC443" s="968">
        <v>17.914864000000001</v>
      </c>
      <c r="BD443" s="968">
        <v>18.116468999999999</v>
      </c>
      <c r="BE443" s="968">
        <v>20.561212999999999</v>
      </c>
      <c r="BF443" s="968">
        <v>24.122810000000001</v>
      </c>
      <c r="BG443" s="968">
        <v>25.713148</v>
      </c>
      <c r="BH443" s="968">
        <v>25.620747000000001</v>
      </c>
      <c r="BI443" s="968">
        <v>29.000836</v>
      </c>
      <c r="BJ443" s="968">
        <v>33.139321000000002</v>
      </c>
      <c r="BK443" s="968">
        <v>34.362444000000004</v>
      </c>
      <c r="BL443" s="968">
        <v>27.961743999999999</v>
      </c>
      <c r="BM443" s="968">
        <v>33.267192999999999</v>
      </c>
      <c r="BN443" s="968">
        <v>40.952626000000002</v>
      </c>
      <c r="BO443" s="968">
        <v>48.518436999999999</v>
      </c>
      <c r="BP443" s="968">
        <v>47.43</v>
      </c>
      <c r="BQ443" s="968">
        <v>56.83</v>
      </c>
      <c r="BR443" s="968">
        <v>67.2</v>
      </c>
      <c r="BS443" s="968">
        <v>73.540000000000006</v>
      </c>
      <c r="BT443" s="968">
        <v>48.2</v>
      </c>
      <c r="BU443" s="968">
        <v>67.7</v>
      </c>
      <c r="BV443" s="968">
        <v>70</v>
      </c>
      <c r="BW443" s="968">
        <v>76.299999999999983</v>
      </c>
      <c r="BX443" s="968">
        <v>71.400000000000006</v>
      </c>
      <c r="BY443" s="968">
        <v>88</v>
      </c>
      <c r="BZ443" s="968">
        <v>91.300000000000011</v>
      </c>
      <c r="CA443" s="282">
        <v>108.666</v>
      </c>
      <c r="CB443" s="282">
        <v>106.03899999999999</v>
      </c>
      <c r="CC443" s="968">
        <v>105.81</v>
      </c>
      <c r="CD443" s="968">
        <v>91.213999999999999</v>
      </c>
      <c r="CE443" s="968">
        <v>99</v>
      </c>
      <c r="CF443" s="968">
        <v>102.976</v>
      </c>
      <c r="CG443" s="968">
        <v>121.613</v>
      </c>
      <c r="CH443" s="968">
        <v>125.203</v>
      </c>
      <c r="CI443" s="968">
        <v>139.44</v>
      </c>
      <c r="CJ443" s="968" t="s">
        <v>105</v>
      </c>
      <c r="CK443" s="968" t="s">
        <v>105</v>
      </c>
      <c r="CL443" s="968" t="s">
        <v>105</v>
      </c>
      <c r="CM443" s="968" t="s">
        <v>105</v>
      </c>
      <c r="CN443" s="968" t="s">
        <v>105</v>
      </c>
      <c r="CO443" s="968" t="s">
        <v>105</v>
      </c>
      <c r="CP443" s="968" t="s">
        <v>105</v>
      </c>
      <c r="CQ443" s="968" t="s">
        <v>105</v>
      </c>
      <c r="CR443" s="968" t="s">
        <v>105</v>
      </c>
      <c r="CS443" s="968" t="s">
        <v>105</v>
      </c>
      <c r="CT443" s="968" t="s">
        <v>105</v>
      </c>
      <c r="CU443" s="968" t="s">
        <v>105</v>
      </c>
      <c r="CV443" s="968" t="s">
        <v>105</v>
      </c>
      <c r="CW443" s="968" t="s">
        <v>105</v>
      </c>
      <c r="CX443" s="968" t="s">
        <v>105</v>
      </c>
      <c r="CY443" s="968" t="s">
        <v>105</v>
      </c>
      <c r="CZ443" s="968" t="s">
        <v>105</v>
      </c>
      <c r="DA443" s="968" t="s">
        <v>105</v>
      </c>
      <c r="DB443" s="968" t="s">
        <v>105</v>
      </c>
      <c r="DC443" s="968" t="s">
        <v>105</v>
      </c>
      <c r="DD443" s="968" t="s">
        <v>105</v>
      </c>
      <c r="DE443" s="968" t="s">
        <v>105</v>
      </c>
      <c r="DF443" s="968" t="s">
        <v>105</v>
      </c>
      <c r="DG443" s="968" t="s">
        <v>105</v>
      </c>
      <c r="DH443" s="968" t="s">
        <v>105</v>
      </c>
      <c r="DI443" s="968" t="s">
        <v>105</v>
      </c>
      <c r="DJ443" s="968" t="s">
        <v>105</v>
      </c>
      <c r="DK443" s="968" t="s">
        <v>105</v>
      </c>
      <c r="DL443" s="968" t="s">
        <v>105</v>
      </c>
      <c r="DM443" s="968" t="s">
        <v>105</v>
      </c>
      <c r="DN443" s="968" t="s">
        <v>105</v>
      </c>
      <c r="DO443" s="968" t="s">
        <v>105</v>
      </c>
    </row>
    <row r="444" spans="2:119" s="973" customFormat="1" ht="12" customHeight="1" outlineLevel="1">
      <c r="B444" s="1342">
        <v>37</v>
      </c>
      <c r="C444" s="938" t="s">
        <v>94</v>
      </c>
      <c r="D444" s="939"/>
      <c r="E444" s="939"/>
      <c r="F444" s="940" t="s">
        <v>1045</v>
      </c>
      <c r="G444" s="940">
        <v>0.60935861294115234</v>
      </c>
      <c r="H444" s="940">
        <v>0.41016127424180837</v>
      </c>
      <c r="I444" s="940">
        <v>0.54971745700371799</v>
      </c>
      <c r="J444" s="940">
        <v>0.42168499137763371</v>
      </c>
      <c r="K444" s="940">
        <v>0.56067587198935809</v>
      </c>
      <c r="L444" s="940">
        <v>0.37971218899143722</v>
      </c>
      <c r="M444" s="940">
        <v>0.23399826870124762</v>
      </c>
      <c r="N444" s="940">
        <v>0.62574651625746536</v>
      </c>
      <c r="O444" s="940">
        <v>7.0204081632653015E-2</v>
      </c>
      <c r="P444" s="940">
        <v>0.37057971014492752</v>
      </c>
      <c r="Q444" s="940">
        <v>0.11881201894447435</v>
      </c>
      <c r="R444" s="940">
        <v>0.21680433165946633</v>
      </c>
      <c r="S444" s="940" t="s">
        <v>105</v>
      </c>
      <c r="T444" s="940" t="s">
        <v>105</v>
      </c>
      <c r="U444" s="1677" t="s">
        <v>105</v>
      </c>
      <c r="V444" s="1677" t="s">
        <v>105</v>
      </c>
      <c r="W444" s="1677" t="s">
        <v>105</v>
      </c>
      <c r="X444" s="1677" t="s">
        <v>105</v>
      </c>
      <c r="Y444" s="1677" t="s">
        <v>105</v>
      </c>
      <c r="Z444" s="1677" t="s">
        <v>105</v>
      </c>
      <c r="AA444" s="403"/>
      <c r="AB444" s="985"/>
      <c r="AC444" s="985"/>
      <c r="AD444" s="985"/>
      <c r="AE444" s="985"/>
      <c r="AF444" s="985"/>
      <c r="AG444" s="985"/>
      <c r="AH444" s="985"/>
      <c r="AI444" s="985"/>
      <c r="AJ444" s="940" t="s">
        <v>1045</v>
      </c>
      <c r="AK444" s="940" t="s">
        <v>1045</v>
      </c>
      <c r="AL444" s="940" t="s">
        <v>1045</v>
      </c>
      <c r="AM444" s="940" t="s">
        <v>1045</v>
      </c>
      <c r="AN444" s="940">
        <v>0.59707681688982461</v>
      </c>
      <c r="AO444" s="940">
        <v>0.67781913974302621</v>
      </c>
      <c r="AP444" s="940">
        <v>0.73397665984720017</v>
      </c>
      <c r="AQ444" s="940">
        <v>0.45578838326764259</v>
      </c>
      <c r="AR444" s="940">
        <v>0.40821931559866953</v>
      </c>
      <c r="AS444" s="940">
        <v>0.30502798656644803</v>
      </c>
      <c r="AT444" s="940">
        <v>0.38973153041426989</v>
      </c>
      <c r="AU444" s="940">
        <v>0.52145597375867658</v>
      </c>
      <c r="AV444" s="940">
        <v>0.68233043226805656</v>
      </c>
      <c r="AW444" s="940">
        <v>0.70340743443648335</v>
      </c>
      <c r="AX444" s="940">
        <v>0.4379525763842449</v>
      </c>
      <c r="AY444" s="940">
        <v>0.46264362228767464</v>
      </c>
      <c r="AZ444" s="940">
        <v>0.2664137493676868</v>
      </c>
      <c r="BA444" s="940">
        <v>0.31099564432255944</v>
      </c>
      <c r="BB444" s="940">
        <v>0.46521687854923433</v>
      </c>
      <c r="BC444" s="940">
        <v>0.58769425252089924</v>
      </c>
      <c r="BD444" s="940">
        <v>0.71234266912112476</v>
      </c>
      <c r="BE444" s="940">
        <v>0.65924981639175928</v>
      </c>
      <c r="BF444" s="940">
        <v>0.52403307196136129</v>
      </c>
      <c r="BG444" s="940">
        <v>0.4352968574028806</v>
      </c>
      <c r="BH444" s="940">
        <v>0.41422409631810719</v>
      </c>
      <c r="BI444" s="940">
        <v>0.41046328346484229</v>
      </c>
      <c r="BJ444" s="940">
        <v>0.37377531887868787</v>
      </c>
      <c r="BK444" s="940">
        <v>0.33637639389778351</v>
      </c>
      <c r="BL444" s="940">
        <v>9.1371145423667643E-2</v>
      </c>
      <c r="BM444" s="940">
        <v>0.14711151775072961</v>
      </c>
      <c r="BN444" s="940">
        <v>0.23577142694022002</v>
      </c>
      <c r="BO444" s="940">
        <v>0.41196118064244769</v>
      </c>
      <c r="BP444" s="940">
        <v>0.69624612828155508</v>
      </c>
      <c r="BQ444" s="940">
        <v>0.70828960531776763</v>
      </c>
      <c r="BR444" s="940">
        <v>0.64092041374831488</v>
      </c>
      <c r="BS444" s="940">
        <v>0.51571247029247891</v>
      </c>
      <c r="BT444" s="940">
        <v>1.6234450769555098E-2</v>
      </c>
      <c r="BU444" s="940">
        <v>0.19127221537920125</v>
      </c>
      <c r="BV444" s="940">
        <v>4.1666666666666519E-2</v>
      </c>
      <c r="BW444" s="940">
        <v>3.7530595594234217E-2</v>
      </c>
      <c r="BX444" s="940">
        <v>0.48132780082987559</v>
      </c>
      <c r="BY444" s="940">
        <v>0.29985228951255527</v>
      </c>
      <c r="BZ444" s="940">
        <v>0.30428571428571449</v>
      </c>
      <c r="CA444" s="940">
        <v>0.42419397116644841</v>
      </c>
      <c r="CB444" s="940">
        <v>0.48514005602240862</v>
      </c>
      <c r="CC444" s="940">
        <v>0.20238636363636364</v>
      </c>
      <c r="CD444" s="940">
        <v>-9.4194961664850752E-4</v>
      </c>
      <c r="CE444" s="940">
        <v>-8.8951465959913878E-2</v>
      </c>
      <c r="CF444" s="940">
        <v>-2.888559869481977E-2</v>
      </c>
      <c r="CG444" s="940">
        <v>0.14935261317455817</v>
      </c>
      <c r="CH444" s="940">
        <v>0.37262920165764024</v>
      </c>
      <c r="CI444" s="940">
        <v>0.40848484848484845</v>
      </c>
      <c r="CJ444" s="940" t="s">
        <v>105</v>
      </c>
      <c r="CK444" s="940" t="s">
        <v>105</v>
      </c>
      <c r="CL444" s="940" t="s">
        <v>105</v>
      </c>
      <c r="CM444" s="940" t="s">
        <v>105</v>
      </c>
      <c r="CN444" s="940" t="s">
        <v>105</v>
      </c>
      <c r="CO444" s="940" t="s">
        <v>105</v>
      </c>
      <c r="CP444" s="940" t="s">
        <v>105</v>
      </c>
      <c r="CQ444" s="940" t="s">
        <v>105</v>
      </c>
      <c r="CR444" s="940" t="s">
        <v>105</v>
      </c>
      <c r="CS444" s="940" t="s">
        <v>105</v>
      </c>
      <c r="CT444" s="940" t="s">
        <v>105</v>
      </c>
      <c r="CU444" s="940" t="s">
        <v>105</v>
      </c>
      <c r="CV444" s="940" t="s">
        <v>105</v>
      </c>
      <c r="CW444" s="940" t="s">
        <v>105</v>
      </c>
      <c r="CX444" s="940" t="s">
        <v>105</v>
      </c>
      <c r="CY444" s="940" t="s">
        <v>105</v>
      </c>
      <c r="CZ444" s="940" t="s">
        <v>105</v>
      </c>
      <c r="DA444" s="940" t="s">
        <v>105</v>
      </c>
      <c r="DB444" s="940" t="s">
        <v>105</v>
      </c>
      <c r="DC444" s="940" t="s">
        <v>105</v>
      </c>
      <c r="DD444" s="940" t="s">
        <v>105</v>
      </c>
      <c r="DE444" s="940" t="s">
        <v>105</v>
      </c>
      <c r="DF444" s="940" t="s">
        <v>105</v>
      </c>
      <c r="DG444" s="940" t="s">
        <v>105</v>
      </c>
      <c r="DH444" s="940" t="s">
        <v>105</v>
      </c>
      <c r="DI444" s="940" t="s">
        <v>105</v>
      </c>
      <c r="DJ444" s="940" t="s">
        <v>105</v>
      </c>
      <c r="DK444" s="940" t="s">
        <v>105</v>
      </c>
      <c r="DL444" s="940" t="s">
        <v>105</v>
      </c>
      <c r="DM444" s="940" t="s">
        <v>105</v>
      </c>
      <c r="DN444" s="940" t="s">
        <v>105</v>
      </c>
      <c r="DO444" s="940" t="s">
        <v>105</v>
      </c>
    </row>
    <row r="445" spans="2:119" s="973" customFormat="1" ht="12" customHeight="1" outlineLevel="1">
      <c r="B445" s="1342">
        <v>38</v>
      </c>
      <c r="C445" s="938" t="s">
        <v>104</v>
      </c>
      <c r="D445" s="993"/>
      <c r="E445" s="993"/>
      <c r="F445" s="974"/>
      <c r="G445" s="974"/>
      <c r="H445" s="974"/>
      <c r="I445" s="974"/>
      <c r="J445" s="974"/>
      <c r="K445" s="974"/>
      <c r="L445" s="974"/>
      <c r="M445" s="974"/>
      <c r="N445" s="974"/>
      <c r="O445" s="974"/>
      <c r="P445" s="974"/>
      <c r="Q445" s="974"/>
      <c r="R445" s="974"/>
      <c r="S445" s="974"/>
      <c r="T445" s="974"/>
      <c r="U445" s="1650"/>
      <c r="V445" s="1650"/>
      <c r="W445" s="1650"/>
      <c r="X445" s="1650"/>
      <c r="Y445" s="1650"/>
      <c r="Z445" s="1650"/>
      <c r="AA445" s="1047"/>
      <c r="AB445" s="974"/>
      <c r="AC445" s="974"/>
      <c r="AD445" s="974"/>
      <c r="AE445" s="974"/>
      <c r="AF445" s="974"/>
      <c r="AG445" s="974"/>
      <c r="AH445" s="974"/>
      <c r="AI445" s="974"/>
      <c r="AJ445" s="974">
        <v>0.19466142022175845</v>
      </c>
      <c r="AK445" s="974">
        <v>0.22342523780741111</v>
      </c>
      <c r="AL445" s="974">
        <v>0.27484820315844638</v>
      </c>
      <c r="AM445" s="974">
        <v>0.30706513881238412</v>
      </c>
      <c r="AN445" s="974">
        <v>0.19317586452087199</v>
      </c>
      <c r="AO445" s="974">
        <v>0.23292952688141413</v>
      </c>
      <c r="AP445" s="974">
        <v>0.29613062337096036</v>
      </c>
      <c r="AQ445" s="974">
        <v>0.27776398522675361</v>
      </c>
      <c r="AR445" s="974">
        <v>0.19290983853745827</v>
      </c>
      <c r="AS445" s="974">
        <v>0.21556367844618751</v>
      </c>
      <c r="AT445" s="974">
        <v>0.29184042416788636</v>
      </c>
      <c r="AU445" s="974">
        <v>0.29968605884846788</v>
      </c>
      <c r="AV445" s="974">
        <v>0.20941758808277047</v>
      </c>
      <c r="AW445" s="974">
        <v>0.23694175399537387</v>
      </c>
      <c r="AX445" s="974">
        <v>0.2707930325806972</v>
      </c>
      <c r="AY445" s="974">
        <v>0.28284762534115837</v>
      </c>
      <c r="AZ445" s="974">
        <v>0.18654576401657544</v>
      </c>
      <c r="BA445" s="974">
        <v>0.21849397674591603</v>
      </c>
      <c r="BB445" s="974">
        <v>0.27908469480731718</v>
      </c>
      <c r="BC445" s="974">
        <v>0.31587556443019132</v>
      </c>
      <c r="BD445" s="974">
        <v>0.20467431912188899</v>
      </c>
      <c r="BE445" s="974">
        <v>0.23229428820236067</v>
      </c>
      <c r="BF445" s="974">
        <v>0.27253212047318359</v>
      </c>
      <c r="BG445" s="974">
        <v>0.29049927220256677</v>
      </c>
      <c r="BH445" s="974">
        <v>0.20979401088807356</v>
      </c>
      <c r="BI445" s="974">
        <v>0.23747167494949445</v>
      </c>
      <c r="BJ445" s="974">
        <v>0.27135942096838023</v>
      </c>
      <c r="BK445" s="974">
        <v>0.28137489319405162</v>
      </c>
      <c r="BL445" s="974">
        <v>0.18554574651625744</v>
      </c>
      <c r="BM445" s="974">
        <v>0.22075111479761111</v>
      </c>
      <c r="BN445" s="974">
        <v>0.27174934306569343</v>
      </c>
      <c r="BO445" s="974">
        <v>0.32195379562043791</v>
      </c>
      <c r="BP445" s="955">
        <v>0.19359183673469388</v>
      </c>
      <c r="BQ445" s="955">
        <v>0.23195918367346938</v>
      </c>
      <c r="BR445" s="955">
        <v>0.2742857142857143</v>
      </c>
      <c r="BS445" s="955">
        <v>0.30016326530612247</v>
      </c>
      <c r="BT445" s="955">
        <v>0.18382913806254769</v>
      </c>
      <c r="BU445" s="955">
        <v>0.2581998474446987</v>
      </c>
      <c r="BV445" s="955">
        <v>0.26697177726926014</v>
      </c>
      <c r="BW445" s="955">
        <v>0.29099923722349347</v>
      </c>
      <c r="BX445" s="955">
        <v>0.19868323658888157</v>
      </c>
      <c r="BY445" s="955">
        <v>0.2448756977566047</v>
      </c>
      <c r="BZ445" s="955">
        <v>0.25405853642247739</v>
      </c>
      <c r="CA445" s="955">
        <v>0.3023825292320364</v>
      </c>
      <c r="CB445" s="955">
        <v>0.26373727500416599</v>
      </c>
      <c r="CC445" s="955">
        <v>0.26316771252266435</v>
      </c>
      <c r="CD445" s="955">
        <v>0.22686494405105667</v>
      </c>
      <c r="CE445" s="955">
        <v>0.24623006842211295</v>
      </c>
      <c r="CF445" s="955">
        <v>0.21048500506916962</v>
      </c>
      <c r="CG445" s="955">
        <v>0.2485794060895444</v>
      </c>
      <c r="CH445" s="955">
        <v>0.25591743794355232</v>
      </c>
      <c r="CI445" s="955">
        <v>0.28501815089773358</v>
      </c>
      <c r="CJ445" s="955" t="s">
        <v>105</v>
      </c>
      <c r="CK445" s="955" t="s">
        <v>105</v>
      </c>
      <c r="CL445" s="955" t="s">
        <v>105</v>
      </c>
      <c r="CM445" s="955" t="s">
        <v>105</v>
      </c>
      <c r="CN445" s="955" t="s">
        <v>105</v>
      </c>
      <c r="CO445" s="955" t="s">
        <v>105</v>
      </c>
      <c r="CP445" s="955" t="s">
        <v>105</v>
      </c>
      <c r="CQ445" s="955" t="s">
        <v>105</v>
      </c>
      <c r="CR445" s="955" t="s">
        <v>105</v>
      </c>
      <c r="CS445" s="955" t="s">
        <v>105</v>
      </c>
      <c r="CT445" s="955" t="s">
        <v>105</v>
      </c>
      <c r="CU445" s="955" t="s">
        <v>105</v>
      </c>
      <c r="CV445" s="955" t="s">
        <v>105</v>
      </c>
      <c r="CW445" s="955" t="s">
        <v>105</v>
      </c>
      <c r="CX445" s="955" t="s">
        <v>105</v>
      </c>
      <c r="CY445" s="955" t="s">
        <v>105</v>
      </c>
      <c r="CZ445" s="955" t="s">
        <v>105</v>
      </c>
      <c r="DA445" s="955" t="s">
        <v>105</v>
      </c>
      <c r="DB445" s="955" t="s">
        <v>105</v>
      </c>
      <c r="DC445" s="955" t="s">
        <v>105</v>
      </c>
      <c r="DD445" s="955" t="s">
        <v>105</v>
      </c>
      <c r="DE445" s="955" t="s">
        <v>105</v>
      </c>
      <c r="DF445" s="955" t="s">
        <v>105</v>
      </c>
      <c r="DG445" s="955" t="s">
        <v>105</v>
      </c>
      <c r="DH445" s="955" t="s">
        <v>105</v>
      </c>
      <c r="DI445" s="955" t="s">
        <v>105</v>
      </c>
      <c r="DJ445" s="955" t="s">
        <v>105</v>
      </c>
      <c r="DK445" s="955" t="s">
        <v>105</v>
      </c>
      <c r="DL445" s="955" t="s">
        <v>105</v>
      </c>
      <c r="DM445" s="955" t="s">
        <v>105</v>
      </c>
      <c r="DN445" s="955" t="s">
        <v>105</v>
      </c>
      <c r="DO445" s="955" t="s">
        <v>105</v>
      </c>
    </row>
    <row r="446" spans="2:119" s="980" customFormat="1" ht="12" customHeight="1" outlineLevel="1">
      <c r="B446" s="1342">
        <v>39</v>
      </c>
      <c r="C446" s="1025"/>
      <c r="D446" s="1012"/>
      <c r="E446" s="1012"/>
      <c r="F446" s="984"/>
      <c r="G446" s="984"/>
      <c r="H446" s="984"/>
      <c r="I446" s="984"/>
      <c r="J446" s="984"/>
      <c r="K446" s="984"/>
      <c r="L446" s="984"/>
      <c r="M446" s="984"/>
      <c r="N446" s="984"/>
      <c r="O446" s="984"/>
      <c r="P446" s="984"/>
      <c r="Q446" s="984"/>
      <c r="R446" s="984"/>
      <c r="S446" s="984"/>
      <c r="T446" s="984"/>
      <c r="U446" s="1681"/>
      <c r="V446" s="1681"/>
      <c r="W446" s="1681"/>
      <c r="X446" s="1681"/>
      <c r="Y446" s="1681"/>
      <c r="Z446" s="1681"/>
      <c r="AA446" s="403"/>
      <c r="AB446" s="449"/>
      <c r="AC446" s="449"/>
      <c r="AD446" s="449"/>
      <c r="AE446" s="449"/>
      <c r="AF446" s="449"/>
      <c r="AG446" s="449"/>
      <c r="AH446" s="449"/>
      <c r="AI446" s="449"/>
      <c r="AJ446" s="984"/>
      <c r="AK446" s="984"/>
      <c r="AL446" s="984"/>
      <c r="AM446" s="984"/>
      <c r="AN446" s="984"/>
      <c r="AO446" s="984"/>
      <c r="AP446" s="984"/>
      <c r="AQ446" s="984"/>
      <c r="AR446" s="984"/>
      <c r="AS446" s="984"/>
      <c r="AT446" s="984"/>
      <c r="AU446" s="984"/>
      <c r="AV446" s="984"/>
      <c r="AW446" s="984"/>
      <c r="AX446" s="984"/>
      <c r="AY446" s="984"/>
      <c r="AZ446" s="984"/>
      <c r="BA446" s="984"/>
      <c r="BB446" s="984"/>
      <c r="BC446" s="984"/>
      <c r="BD446" s="984"/>
      <c r="BE446" s="984"/>
      <c r="BF446" s="984"/>
      <c r="BG446" s="984"/>
      <c r="BH446" s="984"/>
      <c r="BI446" s="984"/>
      <c r="BJ446" s="984"/>
      <c r="BK446" s="984"/>
      <c r="BL446" s="984"/>
      <c r="BM446" s="984"/>
      <c r="BN446" s="984"/>
      <c r="BO446" s="984"/>
      <c r="BP446" s="984"/>
      <c r="BQ446" s="984"/>
      <c r="BR446" s="984"/>
      <c r="BS446" s="984"/>
      <c r="BT446" s="984"/>
      <c r="BU446" s="984"/>
      <c r="BV446" s="984"/>
      <c r="BW446" s="984"/>
      <c r="BX446" s="968"/>
      <c r="BY446" s="968"/>
      <c r="BZ446" s="968"/>
      <c r="CA446" s="968"/>
      <c r="CB446" s="984"/>
      <c r="CC446" s="984"/>
      <c r="CD446" s="984"/>
      <c r="CE446" s="984"/>
      <c r="CF446" s="984"/>
      <c r="CG446" s="984"/>
      <c r="CH446" s="984"/>
      <c r="CI446" s="984"/>
      <c r="CJ446" s="984"/>
      <c r="CK446" s="984"/>
      <c r="CL446" s="984"/>
      <c r="CM446" s="984"/>
      <c r="CN446" s="984"/>
      <c r="CO446" s="984"/>
      <c r="CP446" s="984"/>
      <c r="CQ446" s="984"/>
      <c r="CR446" s="984"/>
      <c r="CS446" s="984"/>
      <c r="CT446" s="984"/>
      <c r="CU446" s="984"/>
      <c r="CV446" s="984"/>
      <c r="CW446" s="984"/>
      <c r="CX446" s="984"/>
      <c r="CY446" s="984"/>
      <c r="CZ446" s="984"/>
      <c r="DA446" s="984"/>
      <c r="DB446" s="984"/>
      <c r="DC446" s="984"/>
      <c r="DD446" s="984"/>
      <c r="DE446" s="984"/>
      <c r="DF446" s="984"/>
      <c r="DG446" s="984"/>
      <c r="DH446" s="984"/>
      <c r="DI446" s="984"/>
      <c r="DJ446" s="984"/>
      <c r="DK446" s="984"/>
      <c r="DL446" s="984"/>
      <c r="DM446" s="984"/>
      <c r="DN446" s="984"/>
      <c r="DO446" s="984"/>
    </row>
    <row r="447" spans="2:119" s="980" customFormat="1" outlineLevel="1">
      <c r="B447" s="1342">
        <v>40</v>
      </c>
      <c r="C447" s="1084" t="s">
        <v>388</v>
      </c>
      <c r="D447" s="1012"/>
      <c r="E447" s="1012"/>
      <c r="F447" s="984"/>
      <c r="G447" s="984"/>
      <c r="H447" s="984"/>
      <c r="I447" s="984"/>
      <c r="J447" s="984"/>
      <c r="K447" s="984"/>
      <c r="L447" s="984"/>
      <c r="M447" s="1085"/>
      <c r="N447" s="1085"/>
      <c r="O447" s="984"/>
      <c r="P447" s="984"/>
      <c r="Q447" s="984"/>
      <c r="R447" s="984"/>
      <c r="S447" s="984"/>
      <c r="T447" s="984"/>
      <c r="U447" s="1681"/>
      <c r="V447" s="1681"/>
      <c r="W447" s="1681"/>
      <c r="X447" s="1681"/>
      <c r="Y447" s="1681"/>
      <c r="Z447" s="1681"/>
      <c r="AA447" s="403"/>
      <c r="AB447" s="990"/>
      <c r="AC447" s="990"/>
      <c r="AD447" s="990"/>
      <c r="AE447" s="990"/>
      <c r="AF447" s="1086"/>
      <c r="AG447" s="1086"/>
      <c r="AH447" s="1086"/>
      <c r="AI447" s="1086"/>
      <c r="AJ447" s="984"/>
      <c r="AK447" s="984"/>
      <c r="AL447" s="984"/>
      <c r="AM447" s="984"/>
      <c r="AN447" s="984"/>
      <c r="AO447" s="984"/>
      <c r="AP447" s="984"/>
      <c r="AQ447" s="984"/>
      <c r="AR447" s="984"/>
      <c r="AS447" s="984"/>
      <c r="AT447" s="984"/>
      <c r="AU447" s="984"/>
      <c r="AV447" s="984"/>
      <c r="AW447" s="984"/>
      <c r="AX447" s="984"/>
      <c r="AY447" s="984"/>
      <c r="AZ447" s="984"/>
      <c r="BA447" s="984"/>
      <c r="BB447" s="984"/>
      <c r="BC447" s="984"/>
      <c r="BD447" s="984"/>
      <c r="BE447" s="984"/>
      <c r="BF447" s="984"/>
      <c r="BG447" s="984"/>
      <c r="BH447" s="984"/>
      <c r="BI447" s="984"/>
      <c r="BJ447" s="984"/>
      <c r="BK447" s="984"/>
      <c r="BL447" s="984"/>
      <c r="BM447" s="984"/>
      <c r="BN447" s="984"/>
      <c r="BO447" s="984"/>
      <c r="BP447" s="984"/>
      <c r="BQ447" s="984"/>
      <c r="BR447" s="984"/>
      <c r="BS447" s="984"/>
      <c r="BT447" s="984"/>
      <c r="BU447" s="984"/>
      <c r="BV447" s="984"/>
      <c r="BW447" s="984"/>
      <c r="BX447" s="984"/>
      <c r="BY447" s="984"/>
      <c r="BZ447" s="984"/>
      <c r="CA447" s="984"/>
      <c r="CB447" s="984"/>
      <c r="CC447" s="984"/>
      <c r="CD447" s="984"/>
      <c r="CE447" s="984"/>
      <c r="CF447" s="984"/>
      <c r="CG447" s="984"/>
      <c r="CH447" s="984"/>
      <c r="CI447" s="1053"/>
      <c r="CJ447" s="984"/>
      <c r="CK447" s="984"/>
      <c r="CL447" s="984"/>
      <c r="CM447" s="984"/>
      <c r="CN447" s="984"/>
      <c r="CO447" s="984"/>
      <c r="CP447" s="984"/>
      <c r="CQ447" s="984"/>
      <c r="CR447" s="984"/>
      <c r="CS447" s="984"/>
      <c r="CT447" s="984"/>
      <c r="CU447" s="984"/>
      <c r="CV447" s="984"/>
      <c r="CW447" s="984"/>
      <c r="CX447" s="984"/>
      <c r="CY447" s="984"/>
      <c r="CZ447" s="984"/>
      <c r="DA447" s="984"/>
      <c r="DB447" s="984"/>
      <c r="DC447" s="984"/>
      <c r="DD447" s="984"/>
      <c r="DE447" s="984"/>
      <c r="DF447" s="984"/>
      <c r="DG447" s="984"/>
      <c r="DH447" s="984"/>
      <c r="DI447" s="984"/>
      <c r="DJ447" s="984"/>
      <c r="DK447" s="984"/>
      <c r="DL447" s="984"/>
      <c r="DM447" s="984"/>
      <c r="DN447" s="984"/>
      <c r="DO447" s="984"/>
    </row>
    <row r="448" spans="2:119" s="980" customFormat="1" ht="12" customHeight="1" outlineLevel="1">
      <c r="B448" s="1342">
        <v>41</v>
      </c>
      <c r="C448" s="1180"/>
      <c r="D448" s="1012"/>
      <c r="E448" s="1012"/>
      <c r="F448" s="984"/>
      <c r="G448" s="984"/>
      <c r="H448" s="984"/>
      <c r="I448" s="984"/>
      <c r="J448" s="984"/>
      <c r="K448" s="984"/>
      <c r="L448" s="984"/>
      <c r="M448" s="984"/>
      <c r="N448" s="984"/>
      <c r="O448" s="984"/>
      <c r="P448" s="984"/>
      <c r="Q448" s="984"/>
      <c r="R448" s="984"/>
      <c r="S448" s="984"/>
      <c r="T448" s="984"/>
      <c r="U448" s="1681"/>
      <c r="V448" s="1681"/>
      <c r="W448" s="1681"/>
      <c r="X448" s="1681"/>
      <c r="Y448" s="1681"/>
      <c r="Z448" s="1681"/>
      <c r="AA448" s="403"/>
      <c r="AB448" s="449"/>
      <c r="AC448" s="449"/>
      <c r="AD448" s="449"/>
      <c r="AE448" s="449"/>
      <c r="AF448" s="449"/>
      <c r="AG448" s="449"/>
      <c r="AH448" s="449"/>
      <c r="AI448" s="449"/>
      <c r="AJ448" s="984"/>
      <c r="AK448" s="984"/>
      <c r="AL448" s="984"/>
      <c r="AM448" s="984"/>
      <c r="AN448" s="984"/>
      <c r="AO448" s="984"/>
      <c r="AP448" s="984"/>
      <c r="AQ448" s="984"/>
      <c r="AR448" s="984"/>
      <c r="AS448" s="984"/>
      <c r="AT448" s="984"/>
      <c r="AU448" s="984"/>
      <c r="AV448" s="984"/>
      <c r="AW448" s="984"/>
      <c r="AX448" s="984"/>
      <c r="AY448" s="984"/>
      <c r="AZ448" s="984"/>
      <c r="BA448" s="984"/>
      <c r="BB448" s="984"/>
      <c r="BC448" s="984"/>
      <c r="BD448" s="984"/>
      <c r="BE448" s="984"/>
      <c r="BF448" s="984"/>
      <c r="BG448" s="984"/>
      <c r="BH448" s="984"/>
      <c r="BI448" s="984"/>
      <c r="BJ448" s="984"/>
      <c r="BK448" s="984"/>
      <c r="BL448" s="984"/>
      <c r="BM448" s="984"/>
      <c r="BN448" s="984"/>
      <c r="BO448" s="984"/>
      <c r="BP448" s="984"/>
      <c r="BQ448" s="984"/>
      <c r="BR448" s="984"/>
      <c r="BS448" s="984"/>
      <c r="BT448" s="984"/>
      <c r="BU448" s="984"/>
      <c r="BV448" s="984"/>
      <c r="BW448" s="984"/>
      <c r="BX448" s="968"/>
      <c r="BY448" s="968"/>
      <c r="BZ448" s="968"/>
      <c r="CA448" s="968"/>
      <c r="CB448" s="984"/>
      <c r="CC448" s="984"/>
      <c r="CD448" s="984"/>
      <c r="CE448" s="984"/>
      <c r="CF448" s="984"/>
      <c r="CG448" s="984"/>
      <c r="CH448" s="984"/>
      <c r="CI448" s="984"/>
      <c r="CJ448" s="984"/>
      <c r="CK448" s="984"/>
      <c r="CL448" s="984"/>
      <c r="CM448" s="984"/>
      <c r="CN448" s="984"/>
      <c r="CO448" s="984"/>
      <c r="CP448" s="984"/>
      <c r="CQ448" s="984"/>
      <c r="CR448" s="984"/>
      <c r="CS448" s="984"/>
      <c r="CT448" s="984"/>
      <c r="CU448" s="984"/>
      <c r="CV448" s="984"/>
      <c r="CW448" s="984"/>
      <c r="CX448" s="984"/>
      <c r="CY448" s="984"/>
      <c r="CZ448" s="984"/>
      <c r="DA448" s="984"/>
      <c r="DB448" s="984"/>
      <c r="DC448" s="984"/>
      <c r="DD448" s="984"/>
      <c r="DE448" s="984"/>
      <c r="DF448" s="984"/>
      <c r="DG448" s="984"/>
      <c r="DH448" s="984"/>
      <c r="DI448" s="984"/>
      <c r="DJ448" s="984"/>
      <c r="DK448" s="984"/>
      <c r="DL448" s="984"/>
      <c r="DM448" s="984"/>
      <c r="DN448" s="984"/>
      <c r="DO448" s="984"/>
    </row>
    <row r="449" spans="2:119" s="980" customFormat="1" ht="12" customHeight="1" outlineLevel="1">
      <c r="B449" s="1342">
        <v>42</v>
      </c>
      <c r="C449" s="1192" t="s">
        <v>466</v>
      </c>
      <c r="D449" s="1012"/>
      <c r="E449" s="1012"/>
      <c r="F449" s="984"/>
      <c r="G449" s="984"/>
      <c r="H449" s="984"/>
      <c r="I449" s="984"/>
      <c r="J449" s="984"/>
      <c r="K449" s="984"/>
      <c r="L449" s="984"/>
      <c r="M449" s="984"/>
      <c r="N449" s="945" t="s">
        <v>105</v>
      </c>
      <c r="O449" s="945" t="s">
        <v>105</v>
      </c>
      <c r="P449" s="945" t="s">
        <v>105</v>
      </c>
      <c r="Q449" s="945" t="s">
        <v>105</v>
      </c>
      <c r="R449" s="945" t="s">
        <v>105</v>
      </c>
      <c r="S449" s="984" t="s">
        <v>105</v>
      </c>
      <c r="T449" s="984" t="s">
        <v>105</v>
      </c>
      <c r="U449" s="1681" t="s">
        <v>105</v>
      </c>
      <c r="V449" s="1681" t="s">
        <v>105</v>
      </c>
      <c r="W449" s="1681" t="s">
        <v>105</v>
      </c>
      <c r="X449" s="1681" t="s">
        <v>105</v>
      </c>
      <c r="Y449" s="1681" t="s">
        <v>105</v>
      </c>
      <c r="Z449" s="1681" t="s">
        <v>105</v>
      </c>
      <c r="AA449" s="403"/>
      <c r="AB449" s="449"/>
      <c r="AC449" s="449"/>
      <c r="AD449" s="449"/>
      <c r="AE449" s="449"/>
      <c r="AF449" s="449"/>
      <c r="AG449" s="449"/>
      <c r="AH449" s="449"/>
      <c r="AI449" s="449"/>
      <c r="AJ449" s="984"/>
      <c r="AK449" s="984"/>
      <c r="AL449" s="984"/>
      <c r="AM449" s="984"/>
      <c r="AN449" s="984"/>
      <c r="AO449" s="984"/>
      <c r="AP449" s="984"/>
      <c r="AQ449" s="984"/>
      <c r="AR449" s="984"/>
      <c r="AS449" s="984"/>
      <c r="AT449" s="984"/>
      <c r="AU449" s="984"/>
      <c r="AV449" s="984"/>
      <c r="AW449" s="984"/>
      <c r="AX449" s="984"/>
      <c r="AY449" s="984"/>
      <c r="AZ449" s="984"/>
      <c r="BA449" s="984"/>
      <c r="BB449" s="984"/>
      <c r="BC449" s="984"/>
      <c r="BD449" s="984"/>
      <c r="BE449" s="984"/>
      <c r="BF449" s="984"/>
      <c r="BG449" s="984"/>
      <c r="BH449" s="984"/>
      <c r="BI449" s="984"/>
      <c r="BJ449" s="984"/>
      <c r="BK449" s="984"/>
      <c r="BL449" s="984"/>
      <c r="BM449" s="984"/>
      <c r="BN449" s="984"/>
      <c r="BO449" s="984"/>
      <c r="BP449" s="984"/>
      <c r="BQ449" s="984"/>
      <c r="BR449" s="984"/>
      <c r="BS449" s="984"/>
      <c r="BT449" s="984"/>
      <c r="BU449" s="984"/>
      <c r="BV449" s="984"/>
      <c r="BW449" s="984"/>
      <c r="BX449" s="945">
        <v>31.6</v>
      </c>
      <c r="BY449" s="945">
        <v>36.1</v>
      </c>
      <c r="BZ449" s="945">
        <v>37.200000000000003</v>
      </c>
      <c r="CA449" s="945">
        <v>47</v>
      </c>
      <c r="CB449" s="984"/>
      <c r="CC449" s="984"/>
      <c r="CD449" s="984"/>
      <c r="CE449" s="984"/>
      <c r="CF449" s="984"/>
      <c r="CG449" s="984"/>
      <c r="CH449" s="984"/>
      <c r="CI449" s="984"/>
      <c r="CJ449" s="984"/>
      <c r="CK449" s="984"/>
      <c r="CL449" s="984"/>
      <c r="CM449" s="984"/>
      <c r="CN449" s="984"/>
      <c r="CO449" s="984"/>
      <c r="CP449" s="984"/>
      <c r="CQ449" s="984"/>
      <c r="CR449" s="984"/>
      <c r="CS449" s="984"/>
      <c r="CT449" s="984"/>
      <c r="CU449" s="984"/>
      <c r="CV449" s="984"/>
      <c r="CW449" s="984"/>
      <c r="CX449" s="984"/>
      <c r="CY449" s="984"/>
      <c r="CZ449" s="984"/>
      <c r="DA449" s="984"/>
      <c r="DB449" s="984"/>
      <c r="DC449" s="984"/>
      <c r="DD449" s="984"/>
      <c r="DE449" s="984"/>
      <c r="DF449" s="984"/>
      <c r="DG449" s="984"/>
      <c r="DH449" s="984"/>
      <c r="DI449" s="984"/>
      <c r="DJ449" s="984"/>
      <c r="DK449" s="984"/>
      <c r="DL449" s="984"/>
      <c r="DM449" s="984"/>
      <c r="DN449" s="984"/>
      <c r="DO449" s="984"/>
    </row>
    <row r="450" spans="2:119" s="980" customFormat="1" ht="12" customHeight="1" outlineLevel="1">
      <c r="B450" s="1342">
        <v>43</v>
      </c>
      <c r="C450" s="942"/>
      <c r="D450" s="1012"/>
      <c r="E450" s="1012"/>
      <c r="F450" s="984"/>
      <c r="G450" s="984"/>
      <c r="H450" s="984"/>
      <c r="I450" s="984"/>
      <c r="J450" s="984"/>
      <c r="K450" s="984"/>
      <c r="L450" s="984"/>
      <c r="M450" s="984"/>
      <c r="N450" s="984"/>
      <c r="O450" s="984"/>
      <c r="P450" s="984"/>
      <c r="Q450" s="984"/>
      <c r="R450" s="984"/>
      <c r="S450" s="984"/>
      <c r="T450" s="984"/>
      <c r="U450" s="1681"/>
      <c r="V450" s="1681"/>
      <c r="W450" s="1681"/>
      <c r="X450" s="1681"/>
      <c r="Y450" s="1681"/>
      <c r="Z450" s="1681"/>
      <c r="AA450" s="403"/>
      <c r="AB450" s="449"/>
      <c r="AC450" s="449"/>
      <c r="AD450" s="449"/>
      <c r="AE450" s="449"/>
      <c r="AF450" s="449"/>
      <c r="AG450" s="449"/>
      <c r="AH450" s="449"/>
      <c r="AI450" s="449"/>
      <c r="AJ450" s="984"/>
      <c r="AK450" s="984"/>
      <c r="AL450" s="984"/>
      <c r="AM450" s="984"/>
      <c r="AN450" s="984"/>
      <c r="AO450" s="984"/>
      <c r="AP450" s="984"/>
      <c r="AQ450" s="984"/>
      <c r="AR450" s="984"/>
      <c r="AS450" s="984"/>
      <c r="AT450" s="984"/>
      <c r="AU450" s="984"/>
      <c r="AV450" s="984"/>
      <c r="AW450" s="984"/>
      <c r="AX450" s="984"/>
      <c r="AY450" s="984"/>
      <c r="AZ450" s="984"/>
      <c r="BA450" s="984"/>
      <c r="BB450" s="984"/>
      <c r="BC450" s="984"/>
      <c r="BD450" s="984"/>
      <c r="BE450" s="984"/>
      <c r="BF450" s="984"/>
      <c r="BG450" s="984"/>
      <c r="BH450" s="984"/>
      <c r="BI450" s="984"/>
      <c r="BJ450" s="984"/>
      <c r="BK450" s="984"/>
      <c r="BL450" s="984"/>
      <c r="BM450" s="984"/>
      <c r="BN450" s="984"/>
      <c r="BO450" s="984"/>
      <c r="BP450" s="984"/>
      <c r="BQ450" s="984"/>
      <c r="BR450" s="984"/>
      <c r="BS450" s="984"/>
      <c r="BT450" s="984"/>
      <c r="BU450" s="984"/>
      <c r="BV450" s="984"/>
      <c r="BW450" s="984"/>
      <c r="BX450" s="968"/>
      <c r="BY450" s="968"/>
      <c r="BZ450" s="968"/>
      <c r="CA450" s="968"/>
      <c r="CB450" s="984"/>
      <c r="CC450" s="984"/>
      <c r="CD450" s="984"/>
      <c r="CE450" s="984"/>
      <c r="CF450" s="984"/>
      <c r="CG450" s="984"/>
      <c r="CH450" s="984"/>
      <c r="CI450" s="984"/>
      <c r="CJ450" s="984"/>
      <c r="CK450" s="984"/>
      <c r="CL450" s="984"/>
      <c r="CM450" s="984"/>
      <c r="CN450" s="984"/>
      <c r="CO450" s="984"/>
      <c r="CP450" s="984"/>
      <c r="CQ450" s="984"/>
      <c r="CR450" s="984"/>
      <c r="CS450" s="984"/>
      <c r="CT450" s="984"/>
      <c r="CU450" s="984"/>
      <c r="CV450" s="984"/>
      <c r="CW450" s="984"/>
      <c r="CX450" s="984"/>
      <c r="CY450" s="984"/>
      <c r="CZ450" s="984"/>
      <c r="DA450" s="984"/>
      <c r="DB450" s="984"/>
      <c r="DC450" s="984"/>
      <c r="DD450" s="984"/>
      <c r="DE450" s="984"/>
      <c r="DF450" s="984"/>
      <c r="DG450" s="984"/>
      <c r="DH450" s="984"/>
      <c r="DI450" s="984"/>
      <c r="DJ450" s="984"/>
      <c r="DK450" s="984"/>
      <c r="DL450" s="984"/>
      <c r="DM450" s="984"/>
      <c r="DN450" s="984"/>
      <c r="DO450" s="984"/>
    </row>
    <row r="451" spans="2:119" s="971" customFormat="1" ht="12" customHeight="1" outlineLevel="1">
      <c r="B451" s="1342">
        <v>44</v>
      </c>
      <c r="C451" s="942" t="s">
        <v>358</v>
      </c>
      <c r="D451" s="967"/>
      <c r="E451" s="967"/>
      <c r="F451" s="945" t="s">
        <v>105</v>
      </c>
      <c r="G451" s="945" t="s">
        <v>105</v>
      </c>
      <c r="H451" s="945" t="s">
        <v>105</v>
      </c>
      <c r="I451" s="945" t="s">
        <v>105</v>
      </c>
      <c r="J451" s="945" t="s">
        <v>105</v>
      </c>
      <c r="K451" s="945" t="s">
        <v>105</v>
      </c>
      <c r="L451" s="945" t="s">
        <v>105</v>
      </c>
      <c r="M451" s="945" t="s">
        <v>105</v>
      </c>
      <c r="N451" s="1193">
        <v>0</v>
      </c>
      <c r="O451" s="1193">
        <v>0</v>
      </c>
      <c r="P451" s="1193">
        <v>0</v>
      </c>
      <c r="Q451" s="969">
        <v>-25.5</v>
      </c>
      <c r="R451" s="282">
        <v>-32.9</v>
      </c>
      <c r="S451" s="282" t="s">
        <v>105</v>
      </c>
      <c r="T451" s="282" t="s">
        <v>105</v>
      </c>
      <c r="U451" s="1658" t="s">
        <v>105</v>
      </c>
      <c r="V451" s="1658" t="s">
        <v>105</v>
      </c>
      <c r="W451" s="1658" t="s">
        <v>105</v>
      </c>
      <c r="X451" s="1658" t="s">
        <v>105</v>
      </c>
      <c r="Y451" s="1658" t="s">
        <v>105</v>
      </c>
      <c r="Z451" s="1658" t="s">
        <v>105</v>
      </c>
      <c r="AA451" s="403"/>
      <c r="AB451" s="946"/>
      <c r="AC451" s="946"/>
      <c r="AD451" s="946"/>
      <c r="AE451" s="946"/>
      <c r="AF451" s="946"/>
      <c r="AG451" s="946"/>
      <c r="AH451" s="946"/>
      <c r="AI451" s="946"/>
      <c r="AJ451" s="968"/>
      <c r="AK451" s="968"/>
      <c r="AL451" s="968"/>
      <c r="AM451" s="968"/>
      <c r="AN451" s="968"/>
      <c r="AO451" s="968"/>
      <c r="AP451" s="968"/>
      <c r="AQ451" s="968"/>
      <c r="AR451" s="968"/>
      <c r="AS451" s="968"/>
      <c r="AT451" s="968"/>
      <c r="AU451" s="968"/>
      <c r="AV451" s="968">
        <v>0</v>
      </c>
      <c r="AW451" s="968">
        <v>0</v>
      </c>
      <c r="AX451" s="968">
        <v>0</v>
      </c>
      <c r="AY451" s="968">
        <v>0</v>
      </c>
      <c r="AZ451" s="968">
        <v>0</v>
      </c>
      <c r="BA451" s="968">
        <v>0</v>
      </c>
      <c r="BB451" s="968">
        <v>0</v>
      </c>
      <c r="BC451" s="968">
        <v>0</v>
      </c>
      <c r="BD451" s="968">
        <v>0</v>
      </c>
      <c r="BE451" s="968">
        <v>0</v>
      </c>
      <c r="BF451" s="968">
        <v>0</v>
      </c>
      <c r="BG451" s="968">
        <v>0</v>
      </c>
      <c r="BH451" s="968">
        <v>0</v>
      </c>
      <c r="BI451" s="968">
        <v>0</v>
      </c>
      <c r="BJ451" s="968">
        <v>0</v>
      </c>
      <c r="BK451" s="968">
        <v>0</v>
      </c>
      <c r="BL451" s="968">
        <v>0</v>
      </c>
      <c r="BM451" s="968">
        <v>0</v>
      </c>
      <c r="BN451" s="968">
        <v>0</v>
      </c>
      <c r="BO451" s="968">
        <v>0</v>
      </c>
      <c r="BP451" s="968">
        <v>0</v>
      </c>
      <c r="BQ451" s="968">
        <v>0</v>
      </c>
      <c r="BR451" s="968">
        <v>0</v>
      </c>
      <c r="BS451" s="968">
        <v>0</v>
      </c>
      <c r="BT451" s="968">
        <v>0</v>
      </c>
      <c r="BU451" s="968">
        <v>0</v>
      </c>
      <c r="BV451" s="968">
        <v>0</v>
      </c>
      <c r="BW451" s="968">
        <v>0</v>
      </c>
      <c r="BX451" s="968">
        <v>0</v>
      </c>
      <c r="BY451" s="968">
        <v>0</v>
      </c>
      <c r="BZ451" s="968">
        <v>0</v>
      </c>
      <c r="CA451" s="968">
        <v>0</v>
      </c>
      <c r="CB451" s="968">
        <v>-4.0999999999999996</v>
      </c>
      <c r="CC451" s="968">
        <v>-5.7</v>
      </c>
      <c r="CD451" s="968">
        <v>-7.5</v>
      </c>
      <c r="CE451" s="968">
        <v>-8.1999999999999993</v>
      </c>
      <c r="CF451" s="968">
        <v>-9.1999999999999993</v>
      </c>
      <c r="CG451" s="968">
        <v>-7.7</v>
      </c>
      <c r="CH451" s="968">
        <v>-9</v>
      </c>
      <c r="CI451" s="968">
        <v>-7</v>
      </c>
      <c r="CJ451" s="968" t="s">
        <v>105</v>
      </c>
      <c r="CK451" s="968" t="s">
        <v>105</v>
      </c>
      <c r="CL451" s="968" t="s">
        <v>105</v>
      </c>
      <c r="CM451" s="968" t="s">
        <v>105</v>
      </c>
      <c r="CN451" s="968" t="s">
        <v>105</v>
      </c>
      <c r="CO451" s="968" t="s">
        <v>105</v>
      </c>
      <c r="CP451" s="968" t="s">
        <v>105</v>
      </c>
      <c r="CQ451" s="968" t="s">
        <v>105</v>
      </c>
      <c r="CR451" s="968" t="s">
        <v>105</v>
      </c>
      <c r="CS451" s="968" t="s">
        <v>105</v>
      </c>
      <c r="CT451" s="968" t="s">
        <v>105</v>
      </c>
      <c r="CU451" s="968" t="s">
        <v>105</v>
      </c>
      <c r="CV451" s="968" t="s">
        <v>105</v>
      </c>
      <c r="CW451" s="968" t="s">
        <v>105</v>
      </c>
      <c r="CX451" s="968" t="s">
        <v>105</v>
      </c>
      <c r="CY451" s="968" t="s">
        <v>105</v>
      </c>
      <c r="CZ451" s="968" t="s">
        <v>105</v>
      </c>
      <c r="DA451" s="968" t="s">
        <v>105</v>
      </c>
      <c r="DB451" s="968" t="s">
        <v>105</v>
      </c>
      <c r="DC451" s="968" t="s">
        <v>105</v>
      </c>
      <c r="DD451" s="968" t="s">
        <v>105</v>
      </c>
      <c r="DE451" s="968" t="s">
        <v>105</v>
      </c>
      <c r="DF451" s="968" t="s">
        <v>105</v>
      </c>
      <c r="DG451" s="968" t="s">
        <v>105</v>
      </c>
      <c r="DH451" s="968" t="s">
        <v>105</v>
      </c>
      <c r="DI451" s="968" t="s">
        <v>105</v>
      </c>
      <c r="DJ451" s="968" t="s">
        <v>105</v>
      </c>
      <c r="DK451" s="968" t="s">
        <v>105</v>
      </c>
      <c r="DL451" s="968" t="s">
        <v>105</v>
      </c>
      <c r="DM451" s="968" t="s">
        <v>105</v>
      </c>
      <c r="DN451" s="968" t="s">
        <v>105</v>
      </c>
      <c r="DO451" s="968" t="s">
        <v>105</v>
      </c>
    </row>
    <row r="452" spans="2:119" s="973" customFormat="1" ht="12" customHeight="1" outlineLevel="1">
      <c r="B452" s="1342">
        <v>45</v>
      </c>
      <c r="C452" s="938" t="s">
        <v>94</v>
      </c>
      <c r="D452" s="939"/>
      <c r="E452" s="939"/>
      <c r="F452" s="945" t="s">
        <v>105</v>
      </c>
      <c r="G452" s="945" t="s">
        <v>105</v>
      </c>
      <c r="H452" s="945" t="s">
        <v>105</v>
      </c>
      <c r="I452" s="945" t="s">
        <v>105</v>
      </c>
      <c r="J452" s="945" t="s">
        <v>105</v>
      </c>
      <c r="K452" s="945" t="s">
        <v>105</v>
      </c>
      <c r="L452" s="945" t="s">
        <v>105</v>
      </c>
      <c r="M452" s="945" t="s">
        <v>105</v>
      </c>
      <c r="N452" s="940" t="s">
        <v>276</v>
      </c>
      <c r="O452" s="940" t="s">
        <v>276</v>
      </c>
      <c r="P452" s="940" t="s">
        <v>276</v>
      </c>
      <c r="Q452" s="940" t="s">
        <v>276</v>
      </c>
      <c r="R452" s="940">
        <v>0.29019607843137241</v>
      </c>
      <c r="S452" s="940" t="s">
        <v>105</v>
      </c>
      <c r="T452" s="940" t="s">
        <v>105</v>
      </c>
      <c r="U452" s="1677" t="s">
        <v>105</v>
      </c>
      <c r="V452" s="1677" t="s">
        <v>105</v>
      </c>
      <c r="W452" s="1677" t="s">
        <v>105</v>
      </c>
      <c r="X452" s="1677" t="s">
        <v>105</v>
      </c>
      <c r="Y452" s="1677" t="s">
        <v>105</v>
      </c>
      <c r="Z452" s="1677" t="s">
        <v>105</v>
      </c>
      <c r="AA452" s="403"/>
      <c r="AB452" s="985"/>
      <c r="AC452" s="985"/>
      <c r="AD452" s="985"/>
      <c r="AE452" s="985"/>
      <c r="AF452" s="985"/>
      <c r="AG452" s="985"/>
      <c r="AH452" s="985"/>
      <c r="AI452" s="985"/>
      <c r="AJ452" s="940"/>
      <c r="AK452" s="940"/>
      <c r="AL452" s="940"/>
      <c r="AM452" s="940"/>
      <c r="AN452" s="940"/>
      <c r="AO452" s="940"/>
      <c r="AP452" s="940"/>
      <c r="AQ452" s="940"/>
      <c r="AR452" s="940"/>
      <c r="AS452" s="940"/>
      <c r="AT452" s="940"/>
      <c r="AU452" s="940"/>
      <c r="AV452" s="940" t="s">
        <v>276</v>
      </c>
      <c r="AW452" s="940" t="s">
        <v>276</v>
      </c>
      <c r="AX452" s="940" t="s">
        <v>276</v>
      </c>
      <c r="AY452" s="940" t="s">
        <v>276</v>
      </c>
      <c r="AZ452" s="940" t="s">
        <v>276</v>
      </c>
      <c r="BA452" s="940" t="s">
        <v>276</v>
      </c>
      <c r="BB452" s="940" t="s">
        <v>276</v>
      </c>
      <c r="BC452" s="940" t="s">
        <v>276</v>
      </c>
      <c r="BD452" s="940" t="s">
        <v>276</v>
      </c>
      <c r="BE452" s="940" t="s">
        <v>276</v>
      </c>
      <c r="BF452" s="940" t="s">
        <v>276</v>
      </c>
      <c r="BG452" s="940" t="s">
        <v>276</v>
      </c>
      <c r="BH452" s="940" t="s">
        <v>276</v>
      </c>
      <c r="BI452" s="940" t="s">
        <v>276</v>
      </c>
      <c r="BJ452" s="940" t="s">
        <v>276</v>
      </c>
      <c r="BK452" s="940" t="s">
        <v>276</v>
      </c>
      <c r="BL452" s="940" t="s">
        <v>276</v>
      </c>
      <c r="BM452" s="940" t="s">
        <v>276</v>
      </c>
      <c r="BN452" s="940" t="s">
        <v>276</v>
      </c>
      <c r="BO452" s="940" t="s">
        <v>276</v>
      </c>
      <c r="BP452" s="940" t="s">
        <v>276</v>
      </c>
      <c r="BQ452" s="940" t="s">
        <v>276</v>
      </c>
      <c r="BR452" s="940" t="s">
        <v>276</v>
      </c>
      <c r="BS452" s="940" t="s">
        <v>276</v>
      </c>
      <c r="BT452" s="940" t="s">
        <v>276</v>
      </c>
      <c r="BU452" s="940" t="s">
        <v>276</v>
      </c>
      <c r="BV452" s="940" t="s">
        <v>276</v>
      </c>
      <c r="BW452" s="940" t="s">
        <v>276</v>
      </c>
      <c r="BX452" s="940" t="s">
        <v>105</v>
      </c>
      <c r="BY452" s="940" t="s">
        <v>105</v>
      </c>
      <c r="BZ452" s="940" t="s">
        <v>105</v>
      </c>
      <c r="CA452" s="940" t="s">
        <v>105</v>
      </c>
      <c r="CB452" s="940" t="s">
        <v>105</v>
      </c>
      <c r="CC452" s="940" t="s">
        <v>105</v>
      </c>
      <c r="CD452" s="940" t="s">
        <v>105</v>
      </c>
      <c r="CE452" s="940" t="s">
        <v>105</v>
      </c>
      <c r="CF452" s="940">
        <v>1.2439024390243905</v>
      </c>
      <c r="CG452" s="940">
        <v>0.35087719298245612</v>
      </c>
      <c r="CH452" s="940">
        <v>0.19999999999999996</v>
      </c>
      <c r="CI452" s="940">
        <v>-0.14634146341463405</v>
      </c>
      <c r="CJ452" s="940" t="s">
        <v>105</v>
      </c>
      <c r="CK452" s="940" t="s">
        <v>105</v>
      </c>
      <c r="CL452" s="940" t="s">
        <v>105</v>
      </c>
      <c r="CM452" s="940" t="s">
        <v>105</v>
      </c>
      <c r="CN452" s="940" t="s">
        <v>105</v>
      </c>
      <c r="CO452" s="940" t="s">
        <v>105</v>
      </c>
      <c r="CP452" s="940" t="s">
        <v>105</v>
      </c>
      <c r="CQ452" s="940" t="s">
        <v>105</v>
      </c>
      <c r="CR452" s="940" t="s">
        <v>105</v>
      </c>
      <c r="CS452" s="940" t="s">
        <v>105</v>
      </c>
      <c r="CT452" s="940" t="s">
        <v>105</v>
      </c>
      <c r="CU452" s="940" t="s">
        <v>105</v>
      </c>
      <c r="CV452" s="940" t="s">
        <v>105</v>
      </c>
      <c r="CW452" s="940" t="s">
        <v>105</v>
      </c>
      <c r="CX452" s="940" t="s">
        <v>105</v>
      </c>
      <c r="CY452" s="940" t="s">
        <v>105</v>
      </c>
      <c r="CZ452" s="940" t="s">
        <v>105</v>
      </c>
      <c r="DA452" s="940" t="s">
        <v>105</v>
      </c>
      <c r="DB452" s="940" t="s">
        <v>105</v>
      </c>
      <c r="DC452" s="940" t="s">
        <v>105</v>
      </c>
      <c r="DD452" s="940" t="s">
        <v>105</v>
      </c>
      <c r="DE452" s="940" t="s">
        <v>105</v>
      </c>
      <c r="DF452" s="940" t="s">
        <v>105</v>
      </c>
      <c r="DG452" s="940" t="s">
        <v>105</v>
      </c>
      <c r="DH452" s="940" t="s">
        <v>105</v>
      </c>
      <c r="DI452" s="940" t="s">
        <v>105</v>
      </c>
      <c r="DJ452" s="940" t="s">
        <v>105</v>
      </c>
      <c r="DK452" s="940" t="s">
        <v>105</v>
      </c>
      <c r="DL452" s="940" t="s">
        <v>105</v>
      </c>
      <c r="DM452" s="940" t="s">
        <v>105</v>
      </c>
      <c r="DN452" s="940" t="s">
        <v>105</v>
      </c>
      <c r="DO452" s="940" t="s">
        <v>105</v>
      </c>
    </row>
    <row r="453" spans="2:119" s="973" customFormat="1" ht="12" customHeight="1" outlineLevel="1">
      <c r="B453" s="1342">
        <v>46</v>
      </c>
      <c r="C453" s="938" t="s">
        <v>376</v>
      </c>
      <c r="D453" s="993"/>
      <c r="E453" s="993"/>
      <c r="F453" s="974"/>
      <c r="G453" s="974"/>
      <c r="H453" s="974"/>
      <c r="I453" s="974"/>
      <c r="J453" s="974"/>
      <c r="K453" s="974"/>
      <c r="L453" s="974"/>
      <c r="M453" s="974"/>
      <c r="N453" s="955">
        <v>0</v>
      </c>
      <c r="O453" s="955">
        <v>0</v>
      </c>
      <c r="P453" s="955">
        <v>0</v>
      </c>
      <c r="Q453" s="955">
        <v>6.3422896411756371E-2</v>
      </c>
      <c r="R453" s="955">
        <v>6.7248258494947186E-2</v>
      </c>
      <c r="S453" s="955" t="s">
        <v>105</v>
      </c>
      <c r="T453" s="955" t="s">
        <v>105</v>
      </c>
      <c r="U453" s="1698" t="s">
        <v>105</v>
      </c>
      <c r="V453" s="1698" t="s">
        <v>105</v>
      </c>
      <c r="W453" s="1698" t="s">
        <v>105</v>
      </c>
      <c r="X453" s="1698" t="s">
        <v>105</v>
      </c>
      <c r="Y453" s="1698" t="s">
        <v>105</v>
      </c>
      <c r="Z453" s="1698" t="s">
        <v>105</v>
      </c>
      <c r="AA453" s="1047"/>
      <c r="AB453" s="974"/>
      <c r="AC453" s="974"/>
      <c r="AD453" s="974"/>
      <c r="AE453" s="974"/>
      <c r="AF453" s="974"/>
      <c r="AG453" s="974"/>
      <c r="AH453" s="974"/>
      <c r="AI453" s="974"/>
      <c r="AJ453" s="974"/>
      <c r="AK453" s="974"/>
      <c r="AL453" s="974"/>
      <c r="AM453" s="974"/>
      <c r="AN453" s="974"/>
      <c r="AO453" s="974"/>
      <c r="AP453" s="974"/>
      <c r="AQ453" s="974"/>
      <c r="AR453" s="974"/>
      <c r="AS453" s="974"/>
      <c r="AT453" s="974"/>
      <c r="AU453" s="974"/>
      <c r="AV453" s="955">
        <v>0</v>
      </c>
      <c r="AW453" s="955">
        <v>0</v>
      </c>
      <c r="AX453" s="955">
        <v>0</v>
      </c>
      <c r="AY453" s="955">
        <v>0</v>
      </c>
      <c r="AZ453" s="955">
        <v>0</v>
      </c>
      <c r="BA453" s="955">
        <v>0</v>
      </c>
      <c r="BB453" s="955">
        <v>0</v>
      </c>
      <c r="BC453" s="955">
        <v>0</v>
      </c>
      <c r="BD453" s="955">
        <v>0</v>
      </c>
      <c r="BE453" s="955">
        <v>0</v>
      </c>
      <c r="BF453" s="955">
        <v>0</v>
      </c>
      <c r="BG453" s="955">
        <v>0</v>
      </c>
      <c r="BH453" s="955">
        <v>0</v>
      </c>
      <c r="BI453" s="955">
        <v>0</v>
      </c>
      <c r="BJ453" s="955">
        <v>0</v>
      </c>
      <c r="BK453" s="955">
        <v>0</v>
      </c>
      <c r="BL453" s="955">
        <v>0</v>
      </c>
      <c r="BM453" s="955">
        <v>0</v>
      </c>
      <c r="BN453" s="955">
        <v>0</v>
      </c>
      <c r="BO453" s="955">
        <v>0</v>
      </c>
      <c r="BP453" s="955">
        <v>0</v>
      </c>
      <c r="BQ453" s="955">
        <v>0</v>
      </c>
      <c r="BR453" s="955">
        <v>0</v>
      </c>
      <c r="BS453" s="955">
        <v>0</v>
      </c>
      <c r="BT453" s="955">
        <v>0</v>
      </c>
      <c r="BU453" s="955">
        <v>0</v>
      </c>
      <c r="BV453" s="955">
        <v>0</v>
      </c>
      <c r="BW453" s="955">
        <v>0</v>
      </c>
      <c r="BX453" s="955">
        <v>0</v>
      </c>
      <c r="BY453" s="955">
        <v>0</v>
      </c>
      <c r="BZ453" s="955">
        <v>0</v>
      </c>
      <c r="CA453" s="955">
        <v>0</v>
      </c>
      <c r="CB453" s="955">
        <v>3.8665019473967124E-2</v>
      </c>
      <c r="CC453" s="955">
        <v>5.3870144598809185E-2</v>
      </c>
      <c r="CD453" s="955">
        <v>8.2224219966233261E-2</v>
      </c>
      <c r="CE453" s="955">
        <v>8.282828282828282E-2</v>
      </c>
      <c r="CF453" s="955">
        <v>8.9341205717837158E-2</v>
      </c>
      <c r="CG453" s="955">
        <v>6.3315599483607835E-2</v>
      </c>
      <c r="CH453" s="955">
        <v>7.1883261583188904E-2</v>
      </c>
      <c r="CI453" s="955">
        <v>5.0200803212851405E-2</v>
      </c>
      <c r="CJ453" s="955" t="s">
        <v>105</v>
      </c>
      <c r="CK453" s="955" t="s">
        <v>105</v>
      </c>
      <c r="CL453" s="955" t="s">
        <v>105</v>
      </c>
      <c r="CM453" s="955" t="s">
        <v>105</v>
      </c>
      <c r="CN453" s="955" t="s">
        <v>105</v>
      </c>
      <c r="CO453" s="955" t="s">
        <v>105</v>
      </c>
      <c r="CP453" s="955" t="s">
        <v>105</v>
      </c>
      <c r="CQ453" s="955" t="s">
        <v>105</v>
      </c>
      <c r="CR453" s="955" t="s">
        <v>105</v>
      </c>
      <c r="CS453" s="955" t="s">
        <v>105</v>
      </c>
      <c r="CT453" s="955" t="s">
        <v>105</v>
      </c>
      <c r="CU453" s="955" t="s">
        <v>105</v>
      </c>
      <c r="CV453" s="955" t="s">
        <v>105</v>
      </c>
      <c r="CW453" s="955" t="s">
        <v>105</v>
      </c>
      <c r="CX453" s="955" t="s">
        <v>105</v>
      </c>
      <c r="CY453" s="955" t="s">
        <v>105</v>
      </c>
      <c r="CZ453" s="955" t="s">
        <v>105</v>
      </c>
      <c r="DA453" s="955" t="s">
        <v>105</v>
      </c>
      <c r="DB453" s="955" t="s">
        <v>105</v>
      </c>
      <c r="DC453" s="955" t="s">
        <v>105</v>
      </c>
      <c r="DD453" s="955" t="s">
        <v>105</v>
      </c>
      <c r="DE453" s="955" t="s">
        <v>105</v>
      </c>
      <c r="DF453" s="955" t="s">
        <v>105</v>
      </c>
      <c r="DG453" s="955" t="s">
        <v>105</v>
      </c>
      <c r="DH453" s="955" t="s">
        <v>105</v>
      </c>
      <c r="DI453" s="955" t="s">
        <v>105</v>
      </c>
      <c r="DJ453" s="955" t="s">
        <v>105</v>
      </c>
      <c r="DK453" s="955" t="s">
        <v>105</v>
      </c>
      <c r="DL453" s="955" t="s">
        <v>105</v>
      </c>
      <c r="DM453" s="955" t="s">
        <v>105</v>
      </c>
      <c r="DN453" s="955" t="s">
        <v>105</v>
      </c>
      <c r="DO453" s="955" t="s">
        <v>105</v>
      </c>
    </row>
    <row r="454" spans="2:119" s="973" customFormat="1" ht="12" customHeight="1" outlineLevel="1">
      <c r="B454" s="1342">
        <v>47</v>
      </c>
      <c r="C454" s="938"/>
      <c r="D454" s="993"/>
      <c r="E454" s="993"/>
      <c r="F454" s="974"/>
      <c r="G454" s="974"/>
      <c r="H454" s="974"/>
      <c r="I454" s="974"/>
      <c r="J454" s="974"/>
      <c r="K454" s="974"/>
      <c r="L454" s="974"/>
      <c r="M454" s="974"/>
      <c r="N454" s="974"/>
      <c r="O454" s="974"/>
      <c r="P454" s="974"/>
      <c r="Q454" s="974"/>
      <c r="R454" s="974"/>
      <c r="S454" s="974"/>
      <c r="T454" s="974"/>
      <c r="U454" s="1650"/>
      <c r="V454" s="1650"/>
      <c r="W454" s="1650"/>
      <c r="X454" s="1650"/>
      <c r="Y454" s="1650"/>
      <c r="Z454" s="1650"/>
      <c r="AA454" s="1047"/>
      <c r="AB454" s="974"/>
      <c r="AC454" s="974"/>
      <c r="AD454" s="974"/>
      <c r="AE454" s="974"/>
      <c r="AF454" s="974"/>
      <c r="AG454" s="974"/>
      <c r="AH454" s="974"/>
      <c r="AI454" s="974"/>
      <c r="AJ454" s="974"/>
      <c r="AK454" s="974"/>
      <c r="AL454" s="974"/>
      <c r="AM454" s="974"/>
      <c r="AN454" s="974"/>
      <c r="AO454" s="974"/>
      <c r="AP454" s="974"/>
      <c r="AQ454" s="974"/>
      <c r="AR454" s="974"/>
      <c r="AS454" s="974"/>
      <c r="AT454" s="974"/>
      <c r="AU454" s="974"/>
      <c r="AV454" s="955"/>
      <c r="AW454" s="955"/>
      <c r="AX454" s="955"/>
      <c r="AY454" s="955"/>
      <c r="AZ454" s="955"/>
      <c r="BA454" s="955"/>
      <c r="BB454" s="955"/>
      <c r="BC454" s="955"/>
      <c r="BD454" s="955"/>
      <c r="BE454" s="955"/>
      <c r="BF454" s="955"/>
      <c r="BG454" s="955"/>
      <c r="BH454" s="955"/>
      <c r="BI454" s="955"/>
      <c r="BJ454" s="955"/>
      <c r="BK454" s="955"/>
      <c r="BL454" s="955"/>
      <c r="BM454" s="955"/>
      <c r="BN454" s="955"/>
      <c r="BO454" s="955"/>
      <c r="BP454" s="955"/>
      <c r="BQ454" s="955"/>
      <c r="BR454" s="955"/>
      <c r="BS454" s="955"/>
      <c r="BT454" s="955"/>
      <c r="BU454" s="955"/>
      <c r="BV454" s="955"/>
      <c r="BW454" s="955"/>
      <c r="BX454" s="955"/>
      <c r="BY454" s="955"/>
      <c r="BZ454" s="955"/>
      <c r="CA454" s="955"/>
      <c r="CB454" s="955"/>
      <c r="CC454" s="955"/>
      <c r="CD454" s="955"/>
      <c r="CE454" s="955"/>
      <c r="CF454" s="955"/>
      <c r="CG454" s="955"/>
      <c r="CH454" s="955"/>
      <c r="CI454" s="955"/>
      <c r="CJ454" s="955"/>
      <c r="CK454" s="955"/>
      <c r="CL454" s="955"/>
      <c r="CM454" s="955"/>
      <c r="CN454" s="955"/>
      <c r="CO454" s="955"/>
      <c r="CP454" s="955"/>
      <c r="CQ454" s="955"/>
      <c r="CR454" s="955"/>
      <c r="CS454" s="955"/>
      <c r="CT454" s="955"/>
      <c r="CU454" s="955"/>
      <c r="CV454" s="955"/>
      <c r="CW454" s="955"/>
      <c r="CX454" s="955"/>
      <c r="CY454" s="955"/>
      <c r="CZ454" s="955"/>
      <c r="DA454" s="955"/>
      <c r="DB454" s="955"/>
      <c r="DC454" s="955"/>
      <c r="DD454" s="955"/>
      <c r="DE454" s="955"/>
      <c r="DF454" s="955"/>
      <c r="DG454" s="955"/>
      <c r="DH454" s="955"/>
      <c r="DI454" s="955"/>
      <c r="DJ454" s="955"/>
      <c r="DK454" s="955"/>
      <c r="DL454" s="955"/>
      <c r="DM454" s="955"/>
      <c r="DN454" s="955"/>
      <c r="DO454" s="955"/>
    </row>
    <row r="455" spans="2:119" s="980" customFormat="1" ht="12" customHeight="1">
      <c r="B455" s="1342">
        <v>48</v>
      </c>
      <c r="C455" s="1084" t="s">
        <v>389</v>
      </c>
      <c r="D455" s="1012"/>
      <c r="E455" s="1012"/>
      <c r="F455" s="984"/>
      <c r="G455" s="984"/>
      <c r="H455" s="984"/>
      <c r="I455" s="984"/>
      <c r="J455" s="984"/>
      <c r="K455" s="984"/>
      <c r="L455" s="984"/>
      <c r="M455" s="1085"/>
      <c r="N455" s="1085"/>
      <c r="O455" s="984"/>
      <c r="P455" s="984"/>
      <c r="Q455" s="984"/>
      <c r="R455" s="984"/>
      <c r="S455" s="984"/>
      <c r="T455" s="984"/>
      <c r="U455" s="1681"/>
      <c r="V455" s="1681"/>
      <c r="W455" s="1681"/>
      <c r="X455" s="1681"/>
      <c r="Y455" s="1681"/>
      <c r="Z455" s="1681"/>
      <c r="AA455" s="403"/>
      <c r="AB455" s="990"/>
      <c r="AC455" s="990"/>
      <c r="AD455" s="990"/>
      <c r="AE455" s="990"/>
      <c r="AF455" s="1086"/>
      <c r="AG455" s="1086"/>
      <c r="AH455" s="1086"/>
      <c r="AI455" s="1086"/>
      <c r="AJ455" s="984"/>
      <c r="AK455" s="984"/>
      <c r="AL455" s="984"/>
      <c r="AM455" s="984"/>
      <c r="AN455" s="984"/>
      <c r="AO455" s="984"/>
      <c r="AP455" s="984"/>
      <c r="AQ455" s="984"/>
      <c r="AR455" s="984"/>
      <c r="AS455" s="984"/>
      <c r="AT455" s="984"/>
      <c r="AU455" s="984"/>
      <c r="AV455" s="984"/>
      <c r="AW455" s="984"/>
      <c r="AX455" s="984"/>
      <c r="AY455" s="984"/>
      <c r="AZ455" s="984"/>
      <c r="BA455" s="984"/>
      <c r="BB455" s="984"/>
      <c r="BC455" s="984"/>
      <c r="BD455" s="984"/>
      <c r="BE455" s="984"/>
      <c r="BF455" s="984"/>
      <c r="BG455" s="984"/>
      <c r="BH455" s="984"/>
      <c r="BI455" s="984"/>
      <c r="BJ455" s="984"/>
      <c r="BK455" s="984"/>
      <c r="BL455" s="984"/>
      <c r="BM455" s="984"/>
      <c r="BN455" s="984"/>
      <c r="BO455" s="984"/>
      <c r="BP455" s="984"/>
      <c r="BQ455" s="984"/>
      <c r="BR455" s="984"/>
      <c r="BS455" s="984"/>
      <c r="BT455" s="984"/>
      <c r="BU455" s="984"/>
      <c r="BV455" s="984"/>
      <c r="BW455" s="984"/>
      <c r="BX455" s="990"/>
      <c r="BY455" s="990"/>
      <c r="BZ455" s="990"/>
      <c r="CA455" s="990"/>
      <c r="CB455" s="1013"/>
      <c r="CC455" s="984"/>
      <c r="CD455" s="984"/>
      <c r="CE455" s="984"/>
      <c r="CF455" s="984"/>
      <c r="CG455" s="984"/>
      <c r="CH455" s="984"/>
      <c r="CI455" s="984"/>
      <c r="CJ455" s="984"/>
      <c r="CK455" s="984"/>
      <c r="CL455" s="984"/>
      <c r="CM455" s="984"/>
      <c r="CN455" s="984"/>
      <c r="CO455" s="984"/>
      <c r="CP455" s="984"/>
      <c r="CQ455" s="984"/>
      <c r="CR455" s="984"/>
      <c r="CS455" s="984"/>
      <c r="CT455" s="984"/>
      <c r="CU455" s="984"/>
      <c r="CV455" s="984"/>
      <c r="CW455" s="984"/>
      <c r="CX455" s="984"/>
      <c r="CY455" s="984"/>
      <c r="CZ455" s="984"/>
      <c r="DA455" s="984"/>
      <c r="DB455" s="984"/>
      <c r="DC455" s="984"/>
      <c r="DD455" s="984"/>
      <c r="DE455" s="984"/>
      <c r="DF455" s="984"/>
      <c r="DG455" s="984"/>
      <c r="DH455" s="984"/>
      <c r="DI455" s="984"/>
      <c r="DJ455" s="984"/>
      <c r="DK455" s="984"/>
      <c r="DL455" s="984"/>
      <c r="DM455" s="984"/>
      <c r="DN455" s="984"/>
      <c r="DO455" s="984"/>
    </row>
    <row r="456" spans="2:119" s="973" customFormat="1" ht="12" customHeight="1">
      <c r="B456" s="1342">
        <v>49</v>
      </c>
      <c r="C456" s="1062"/>
      <c r="D456" s="993"/>
      <c r="E456" s="993"/>
      <c r="F456" s="974"/>
      <c r="G456" s="974"/>
      <c r="H456" s="974"/>
      <c r="I456" s="974"/>
      <c r="J456" s="974"/>
      <c r="K456" s="974"/>
      <c r="L456" s="974"/>
      <c r="M456" s="974"/>
      <c r="N456" s="974"/>
      <c r="O456" s="974"/>
      <c r="P456" s="974"/>
      <c r="Q456" s="974"/>
      <c r="R456" s="974"/>
      <c r="S456" s="974"/>
      <c r="T456" s="974"/>
      <c r="U456" s="1650"/>
      <c r="V456" s="1650"/>
      <c r="W456" s="1650"/>
      <c r="X456" s="1650"/>
      <c r="Y456" s="1650"/>
      <c r="Z456" s="1650"/>
      <c r="AA456" s="1047"/>
      <c r="AB456" s="974"/>
      <c r="AC456" s="974"/>
      <c r="AD456" s="974"/>
      <c r="AE456" s="974"/>
      <c r="AF456" s="974"/>
      <c r="AG456" s="974"/>
      <c r="AH456" s="974"/>
      <c r="AI456" s="974"/>
      <c r="AJ456" s="974"/>
      <c r="AK456" s="974"/>
      <c r="AL456" s="974"/>
      <c r="AM456" s="974"/>
      <c r="AN456" s="974"/>
      <c r="AO456" s="974"/>
      <c r="AP456" s="974"/>
      <c r="AQ456" s="974"/>
      <c r="AR456" s="974"/>
      <c r="AS456" s="974"/>
      <c r="AT456" s="974"/>
      <c r="AU456" s="974"/>
      <c r="AV456" s="974"/>
      <c r="AW456" s="974"/>
      <c r="AX456" s="974"/>
      <c r="AY456" s="974"/>
      <c r="AZ456" s="974"/>
      <c r="BA456" s="974"/>
      <c r="BB456" s="974"/>
      <c r="BC456" s="974"/>
      <c r="BD456" s="974"/>
      <c r="BE456" s="974"/>
      <c r="BF456" s="974"/>
      <c r="BG456" s="974"/>
      <c r="BH456" s="974"/>
      <c r="BI456" s="974"/>
      <c r="BJ456" s="974"/>
      <c r="BK456" s="974"/>
      <c r="BL456" s="974"/>
      <c r="BM456" s="974"/>
      <c r="BN456" s="974"/>
      <c r="BO456" s="974"/>
      <c r="BP456" s="974"/>
      <c r="BQ456" s="974"/>
      <c r="BR456" s="974"/>
      <c r="BS456" s="974"/>
      <c r="BT456" s="974"/>
      <c r="BU456" s="974"/>
      <c r="BV456" s="974"/>
      <c r="BW456" s="974"/>
      <c r="BX456" s="1015"/>
      <c r="BY456" s="974"/>
      <c r="BZ456" s="974"/>
      <c r="CA456" s="974"/>
      <c r="CB456" s="974"/>
      <c r="CC456" s="974"/>
      <c r="CD456" s="974"/>
      <c r="CE456" s="974"/>
      <c r="CF456" s="974"/>
      <c r="CG456" s="974"/>
      <c r="CH456" s="974"/>
      <c r="CI456" s="974"/>
      <c r="CJ456" s="974"/>
      <c r="CK456" s="974"/>
      <c r="CL456" s="974"/>
      <c r="CM456" s="974"/>
      <c r="CN456" s="974"/>
      <c r="CO456" s="1211"/>
      <c r="CP456" s="974"/>
      <c r="CQ456" s="974"/>
      <c r="CR456" s="974"/>
      <c r="CS456" s="974"/>
      <c r="CT456" s="974"/>
      <c r="CU456" s="974"/>
      <c r="CV456" s="974"/>
      <c r="CW456" s="974"/>
      <c r="CX456" s="974"/>
      <c r="CY456" s="974"/>
      <c r="CZ456" s="974"/>
      <c r="DA456" s="974"/>
      <c r="DB456" s="974"/>
      <c r="DC456" s="974"/>
      <c r="DD456" s="974"/>
      <c r="DE456" s="974"/>
      <c r="DF456" s="974"/>
      <c r="DG456" s="974"/>
      <c r="DH456" s="974"/>
      <c r="DI456" s="974"/>
      <c r="DJ456" s="974"/>
      <c r="DK456" s="974"/>
      <c r="DL456" s="974"/>
      <c r="DM456" s="974"/>
      <c r="DN456" s="974"/>
      <c r="DO456" s="974"/>
    </row>
    <row r="457" spans="2:119" s="980" customFormat="1" ht="12" customHeight="1">
      <c r="B457" s="1342">
        <v>50</v>
      </c>
      <c r="C457" s="978" t="s">
        <v>702</v>
      </c>
      <c r="D457" s="943"/>
      <c r="E457" s="944"/>
      <c r="F457" s="232" t="s">
        <v>105</v>
      </c>
      <c r="G457" s="232" t="s">
        <v>105</v>
      </c>
      <c r="H457" s="232" t="s">
        <v>105</v>
      </c>
      <c r="I457" s="232" t="s">
        <v>105</v>
      </c>
      <c r="J457" s="232" t="s">
        <v>105</v>
      </c>
      <c r="K457" s="232" t="s">
        <v>105</v>
      </c>
      <c r="L457" s="232" t="s">
        <v>105</v>
      </c>
      <c r="M457" s="232" t="s">
        <v>105</v>
      </c>
      <c r="N457" s="232" t="s">
        <v>105</v>
      </c>
      <c r="O457" s="232" t="s">
        <v>105</v>
      </c>
      <c r="P457" s="232" t="s">
        <v>105</v>
      </c>
      <c r="Q457" s="984">
        <v>165.694603</v>
      </c>
      <c r="R457" s="232">
        <v>240.160709</v>
      </c>
      <c r="S457" s="232">
        <v>561.23064099999999</v>
      </c>
      <c r="T457" s="232">
        <v>855.60000000000014</v>
      </c>
      <c r="U457" s="1655">
        <v>1146.2178017862402</v>
      </c>
      <c r="V457" s="1655">
        <v>1141.4233557094649</v>
      </c>
      <c r="W457" s="1655">
        <v>1197.731341880035</v>
      </c>
      <c r="X457" s="1655">
        <v>1200.8750033688816</v>
      </c>
      <c r="Y457" s="1655">
        <v>1251.2935910483832</v>
      </c>
      <c r="Z457" s="1655">
        <v>1317.9305419019281</v>
      </c>
      <c r="AA457" s="399"/>
      <c r="AB457" s="249"/>
      <c r="AC457" s="249"/>
      <c r="AD457" s="249"/>
      <c r="AE457" s="249"/>
      <c r="AF457" s="249"/>
      <c r="AG457" s="249"/>
      <c r="AH457" s="249"/>
      <c r="AI457" s="249"/>
      <c r="AJ457" s="595" t="s">
        <v>105</v>
      </c>
      <c r="AK457" s="595" t="s">
        <v>105</v>
      </c>
      <c r="AL457" s="595" t="s">
        <v>105</v>
      </c>
      <c r="AM457" s="595" t="s">
        <v>105</v>
      </c>
      <c r="AN457" s="595" t="s">
        <v>105</v>
      </c>
      <c r="AO457" s="595" t="s">
        <v>105</v>
      </c>
      <c r="AP457" s="595" t="s">
        <v>105</v>
      </c>
      <c r="AQ457" s="595" t="s">
        <v>105</v>
      </c>
      <c r="AR457" s="595" t="s">
        <v>105</v>
      </c>
      <c r="AS457" s="595" t="s">
        <v>105</v>
      </c>
      <c r="AT457" s="595" t="s">
        <v>105</v>
      </c>
      <c r="AU457" s="595" t="s">
        <v>105</v>
      </c>
      <c r="AV457" s="595" t="s">
        <v>105</v>
      </c>
      <c r="AW457" s="595" t="s">
        <v>105</v>
      </c>
      <c r="AX457" s="595" t="s">
        <v>105</v>
      </c>
      <c r="AY457" s="595" t="s">
        <v>105</v>
      </c>
      <c r="AZ457" s="595" t="s">
        <v>105</v>
      </c>
      <c r="BA457" s="595" t="s">
        <v>105</v>
      </c>
      <c r="BB457" s="595" t="s">
        <v>105</v>
      </c>
      <c r="BC457" s="595" t="s">
        <v>105</v>
      </c>
      <c r="BD457" s="595" t="s">
        <v>105</v>
      </c>
      <c r="BE457" s="595" t="s">
        <v>105</v>
      </c>
      <c r="BF457" s="595" t="s">
        <v>105</v>
      </c>
      <c r="BG457" s="595" t="s">
        <v>105</v>
      </c>
      <c r="BH457" s="595" t="s">
        <v>105</v>
      </c>
      <c r="BI457" s="595" t="s">
        <v>105</v>
      </c>
      <c r="BJ457" s="595" t="s">
        <v>105</v>
      </c>
      <c r="BK457" s="595" t="s">
        <v>105</v>
      </c>
      <c r="BL457" s="595" t="s">
        <v>105</v>
      </c>
      <c r="BM457" s="595" t="s">
        <v>105</v>
      </c>
      <c r="BN457" s="595" t="s">
        <v>105</v>
      </c>
      <c r="BO457" s="595" t="s">
        <v>105</v>
      </c>
      <c r="BP457" s="595" t="s">
        <v>105</v>
      </c>
      <c r="BQ457" s="595" t="s">
        <v>105</v>
      </c>
      <c r="BR457" s="595" t="s">
        <v>105</v>
      </c>
      <c r="BS457" s="595" t="s">
        <v>105</v>
      </c>
      <c r="BT457" s="595" t="s">
        <v>105</v>
      </c>
      <c r="BU457" s="595" t="s">
        <v>105</v>
      </c>
      <c r="BV457" s="595" t="s">
        <v>105</v>
      </c>
      <c r="BW457" s="595" t="s">
        <v>105</v>
      </c>
      <c r="BX457" s="595" t="s">
        <v>105</v>
      </c>
      <c r="BY457" s="595" t="s">
        <v>105</v>
      </c>
      <c r="BZ457" s="595" t="s">
        <v>105</v>
      </c>
      <c r="CA457" s="595" t="s">
        <v>105</v>
      </c>
      <c r="CB457" s="595" t="s">
        <v>105</v>
      </c>
      <c r="CC457" s="596">
        <v>62.133175000000001</v>
      </c>
      <c r="CD457" s="596">
        <v>51.099142999999998</v>
      </c>
      <c r="CE457" s="596">
        <v>52.462285000000001</v>
      </c>
      <c r="CF457" s="596">
        <v>48.937497999999998</v>
      </c>
      <c r="CG457" s="596">
        <v>59.267172000000002</v>
      </c>
      <c r="CH457" s="596">
        <v>61.811132000000001</v>
      </c>
      <c r="CI457" s="596">
        <v>70.144907000000003</v>
      </c>
      <c r="CJ457" s="596">
        <v>67.447474</v>
      </c>
      <c r="CK457" s="596">
        <v>138</v>
      </c>
      <c r="CL457" s="596">
        <v>163.798835</v>
      </c>
      <c r="CM457" s="596">
        <v>191.98433199999999</v>
      </c>
      <c r="CN457" s="596">
        <v>167.244404</v>
      </c>
      <c r="CO457" s="596">
        <v>210.3</v>
      </c>
      <c r="CP457" s="596">
        <v>234.7</v>
      </c>
      <c r="CQ457" s="596">
        <v>243.35559600000008</v>
      </c>
      <c r="CR457" s="596">
        <v>240</v>
      </c>
      <c r="CS457" s="232">
        <v>307.04785254976173</v>
      </c>
      <c r="CT457" s="232">
        <v>287.61901998172704</v>
      </c>
      <c r="CU457" s="232">
        <v>311.55092925475157</v>
      </c>
      <c r="CV457" s="232">
        <v>241.28875615106867</v>
      </c>
      <c r="CW457" s="232">
        <v>300.30553967114002</v>
      </c>
      <c r="CX457" s="232">
        <v>285.37407106878823</v>
      </c>
      <c r="CY457" s="232">
        <v>314.454988818468</v>
      </c>
      <c r="CZ457" s="232">
        <v>256.14649370658765</v>
      </c>
      <c r="DA457" s="232">
        <v>316.86529208719367</v>
      </c>
      <c r="DB457" s="232">
        <v>298.46396649603963</v>
      </c>
      <c r="DC457" s="232">
        <v>326.25558959021396</v>
      </c>
      <c r="DD457" s="232">
        <v>252.48844081534637</v>
      </c>
      <c r="DE457" s="232">
        <v>315.15661255302643</v>
      </c>
      <c r="DF457" s="232">
        <v>300.37681737954665</v>
      </c>
      <c r="DG457" s="232">
        <v>332.85313262096219</v>
      </c>
      <c r="DH457" s="232">
        <v>260.44259346661431</v>
      </c>
      <c r="DI457" s="232">
        <v>327.82477393257369</v>
      </c>
      <c r="DJ457" s="232">
        <v>314.07051344447723</v>
      </c>
      <c r="DK457" s="232">
        <v>348.95571020471783</v>
      </c>
      <c r="DL457" s="232">
        <v>273.57616125864035</v>
      </c>
      <c r="DM457" s="232">
        <v>344.85983648899969</v>
      </c>
      <c r="DN457" s="232">
        <v>330.97228379562011</v>
      </c>
      <c r="DO457" s="232">
        <v>368.52226035866801</v>
      </c>
    </row>
    <row r="458" spans="2:119" s="986" customFormat="1" ht="12" customHeight="1">
      <c r="B458" s="1342">
        <v>51</v>
      </c>
      <c r="C458" s="972" t="s">
        <v>94</v>
      </c>
      <c r="D458" s="939"/>
      <c r="E458" s="939"/>
      <c r="F458" s="232" t="s">
        <v>105</v>
      </c>
      <c r="G458" s="232" t="s">
        <v>105</v>
      </c>
      <c r="H458" s="232" t="s">
        <v>105</v>
      </c>
      <c r="I458" s="232" t="s">
        <v>105</v>
      </c>
      <c r="J458" s="232" t="s">
        <v>105</v>
      </c>
      <c r="K458" s="232" t="s">
        <v>105</v>
      </c>
      <c r="L458" s="232" t="s">
        <v>105</v>
      </c>
      <c r="M458" s="232" t="s">
        <v>105</v>
      </c>
      <c r="N458" s="232" t="s">
        <v>105</v>
      </c>
      <c r="O458" s="232" t="s">
        <v>105</v>
      </c>
      <c r="P458" s="232" t="s">
        <v>105</v>
      </c>
      <c r="Q458" s="232" t="s">
        <v>105</v>
      </c>
      <c r="R458" s="940">
        <v>0.44941781235928357</v>
      </c>
      <c r="S458" s="940">
        <v>1.3368961698060278</v>
      </c>
      <c r="T458" s="940">
        <v>0.52450692726878412</v>
      </c>
      <c r="U458" s="1677">
        <v>0.33966549998391771</v>
      </c>
      <c r="V458" s="1677">
        <v>-4.1828403548642701E-3</v>
      </c>
      <c r="W458" s="1677">
        <v>4.933137725710135E-2</v>
      </c>
      <c r="X458" s="1677">
        <v>2.6246799920190966E-3</v>
      </c>
      <c r="Y458" s="1677">
        <v>4.1984875643226394E-2</v>
      </c>
      <c r="Z458" s="1677">
        <v>9.7475206166057315E-2</v>
      </c>
      <c r="AA458" s="403"/>
      <c r="AB458" s="985"/>
      <c r="AC458" s="985"/>
      <c r="AD458" s="985"/>
      <c r="AE458" s="985"/>
      <c r="AF458" s="985"/>
      <c r="AG458" s="985"/>
      <c r="AH458" s="985"/>
      <c r="AI458" s="985"/>
      <c r="AJ458" s="940" t="s">
        <v>105</v>
      </c>
      <c r="AK458" s="940" t="s">
        <v>105</v>
      </c>
      <c r="AL458" s="940" t="s">
        <v>105</v>
      </c>
      <c r="AM458" s="940" t="s">
        <v>105</v>
      </c>
      <c r="AN458" s="940" t="s">
        <v>105</v>
      </c>
      <c r="AO458" s="940" t="s">
        <v>105</v>
      </c>
      <c r="AP458" s="940" t="s">
        <v>105</v>
      </c>
      <c r="AQ458" s="940" t="s">
        <v>105</v>
      </c>
      <c r="AR458" s="940" t="s">
        <v>105</v>
      </c>
      <c r="AS458" s="940" t="s">
        <v>105</v>
      </c>
      <c r="AT458" s="940" t="s">
        <v>105</v>
      </c>
      <c r="AU458" s="940" t="s">
        <v>105</v>
      </c>
      <c r="AV458" s="940" t="s">
        <v>105</v>
      </c>
      <c r="AW458" s="940" t="s">
        <v>105</v>
      </c>
      <c r="AX458" s="940" t="s">
        <v>105</v>
      </c>
      <c r="AY458" s="940" t="s">
        <v>105</v>
      </c>
      <c r="AZ458" s="940" t="s">
        <v>105</v>
      </c>
      <c r="BA458" s="940" t="s">
        <v>105</v>
      </c>
      <c r="BB458" s="940" t="s">
        <v>105</v>
      </c>
      <c r="BC458" s="940" t="s">
        <v>105</v>
      </c>
      <c r="BD458" s="940" t="s">
        <v>105</v>
      </c>
      <c r="BE458" s="940" t="s">
        <v>105</v>
      </c>
      <c r="BF458" s="940" t="s">
        <v>105</v>
      </c>
      <c r="BG458" s="940" t="s">
        <v>105</v>
      </c>
      <c r="BH458" s="940" t="s">
        <v>105</v>
      </c>
      <c r="BI458" s="940" t="s">
        <v>105</v>
      </c>
      <c r="BJ458" s="940" t="s">
        <v>105</v>
      </c>
      <c r="BK458" s="940" t="s">
        <v>105</v>
      </c>
      <c r="BL458" s="940" t="s">
        <v>105</v>
      </c>
      <c r="BM458" s="940" t="s">
        <v>105</v>
      </c>
      <c r="BN458" s="940" t="s">
        <v>105</v>
      </c>
      <c r="BO458" s="940" t="s">
        <v>105</v>
      </c>
      <c r="BP458" s="940" t="s">
        <v>105</v>
      </c>
      <c r="BQ458" s="940" t="s">
        <v>105</v>
      </c>
      <c r="BR458" s="940" t="s">
        <v>105</v>
      </c>
      <c r="BS458" s="940" t="s">
        <v>105</v>
      </c>
      <c r="BT458" s="940" t="s">
        <v>105</v>
      </c>
      <c r="BU458" s="940" t="s">
        <v>105</v>
      </c>
      <c r="BV458" s="940" t="s">
        <v>105</v>
      </c>
      <c r="BW458" s="940" t="s">
        <v>105</v>
      </c>
      <c r="BX458" s="940" t="s">
        <v>105</v>
      </c>
      <c r="BY458" s="940" t="s">
        <v>105</v>
      </c>
      <c r="BZ458" s="940" t="s">
        <v>105</v>
      </c>
      <c r="CA458" s="940" t="s">
        <v>105</v>
      </c>
      <c r="CB458" s="940" t="s">
        <v>105</v>
      </c>
      <c r="CC458" s="940" t="s">
        <v>276</v>
      </c>
      <c r="CD458" s="940" t="s">
        <v>276</v>
      </c>
      <c r="CE458" s="940" t="s">
        <v>276</v>
      </c>
      <c r="CF458" s="940" t="s">
        <v>276</v>
      </c>
      <c r="CG458" s="940">
        <v>-4.6126775269411224E-2</v>
      </c>
      <c r="CH458" s="940">
        <v>0.2096314805123054</v>
      </c>
      <c r="CI458" s="940">
        <v>0.33705398077876336</v>
      </c>
      <c r="CJ458" s="940">
        <v>0.37823707292922903</v>
      </c>
      <c r="CK458" s="940">
        <v>1.3284390893494966</v>
      </c>
      <c r="CL458" s="940">
        <v>1.6499892446558007</v>
      </c>
      <c r="CM458" s="940">
        <v>1.7369675178270603</v>
      </c>
      <c r="CN458" s="940">
        <v>1.4796244259644178</v>
      </c>
      <c r="CO458" s="940">
        <v>0.52391304347826084</v>
      </c>
      <c r="CP458" s="940">
        <v>0.43285512378644198</v>
      </c>
      <c r="CQ458" s="940">
        <v>0.26758050235057773</v>
      </c>
      <c r="CR458" s="940">
        <v>0.43502559284435005</v>
      </c>
      <c r="CS458" s="940">
        <v>0.46004684997509138</v>
      </c>
      <c r="CT458" s="940">
        <v>0.22547515970058396</v>
      </c>
      <c r="CU458" s="940">
        <v>0.28022915591697117</v>
      </c>
      <c r="CV458" s="940">
        <v>5.3698172961194057E-3</v>
      </c>
      <c r="CW458" s="940">
        <v>-2.1958508495118045E-2</v>
      </c>
      <c r="CX458" s="940">
        <v>-7.8052867055921071E-3</v>
      </c>
      <c r="CY458" s="940">
        <v>9.3212996368301493E-3</v>
      </c>
      <c r="CZ458" s="940">
        <v>6.1576584804543089E-2</v>
      </c>
      <c r="DA458" s="940">
        <v>5.5143013459518553E-2</v>
      </c>
      <c r="DB458" s="940">
        <v>4.5869252865990529E-2</v>
      </c>
      <c r="DC458" s="940">
        <v>3.7527153937310764E-2</v>
      </c>
      <c r="DD458" s="940">
        <v>-1.4281096876662791E-2</v>
      </c>
      <c r="DE458" s="940">
        <v>-5.3924477588319641E-3</v>
      </c>
      <c r="DF458" s="940">
        <v>6.4089843271999403E-3</v>
      </c>
      <c r="DG458" s="940">
        <v>2.0222007656742091E-2</v>
      </c>
      <c r="DH458" s="940">
        <v>3.1503036834407361E-2</v>
      </c>
      <c r="DI458" s="940">
        <v>4.0196400376704133E-2</v>
      </c>
      <c r="DJ458" s="940">
        <v>4.5588391888538027E-2</v>
      </c>
      <c r="DK458" s="940">
        <v>4.8377425373648197E-2</v>
      </c>
      <c r="DL458" s="940">
        <v>5.042787977654517E-2</v>
      </c>
      <c r="DM458" s="940">
        <v>5.1963926801730231E-2</v>
      </c>
      <c r="DN458" s="940">
        <v>5.3815209093581062E-2</v>
      </c>
      <c r="DO458" s="940">
        <v>5.6071729396464987E-2</v>
      </c>
    </row>
    <row r="459" spans="2:119" s="986" customFormat="1" ht="12" customHeight="1">
      <c r="B459" s="1342">
        <v>52</v>
      </c>
      <c r="C459" s="972" t="s">
        <v>324</v>
      </c>
      <c r="D459" s="993"/>
      <c r="E459" s="993"/>
      <c r="F459" s="232" t="s">
        <v>105</v>
      </c>
      <c r="G459" s="232" t="s">
        <v>105</v>
      </c>
      <c r="H459" s="232" t="s">
        <v>105</v>
      </c>
      <c r="I459" s="232" t="s">
        <v>105</v>
      </c>
      <c r="J459" s="232" t="s">
        <v>105</v>
      </c>
      <c r="K459" s="232" t="s">
        <v>105</v>
      </c>
      <c r="L459" s="232" t="s">
        <v>105</v>
      </c>
      <c r="M459" s="232" t="s">
        <v>105</v>
      </c>
      <c r="N459" s="232" t="s">
        <v>105</v>
      </c>
      <c r="O459" s="232" t="s">
        <v>105</v>
      </c>
      <c r="P459" s="232" t="s">
        <v>105</v>
      </c>
      <c r="Q459" s="994">
        <v>0.44001827848195391</v>
      </c>
      <c r="R459" s="994">
        <v>0.52628504904324047</v>
      </c>
      <c r="S459" s="994">
        <v>0.57252587867725613</v>
      </c>
      <c r="T459" s="994">
        <v>0.55884056910818702</v>
      </c>
      <c r="U459" s="1679">
        <v>0.49939417908598144</v>
      </c>
      <c r="V459" s="1679">
        <v>0.50712848923841503</v>
      </c>
      <c r="W459" s="1679">
        <v>0.51486682747193169</v>
      </c>
      <c r="X459" s="1679">
        <v>0.50573743186978382</v>
      </c>
      <c r="Y459" s="1679">
        <v>0.49772803759942558</v>
      </c>
      <c r="Z459" s="1679">
        <v>0.71798281136151554</v>
      </c>
      <c r="AA459" s="1186"/>
      <c r="AB459" s="994"/>
      <c r="AC459" s="994"/>
      <c r="AD459" s="994"/>
      <c r="AE459" s="994"/>
      <c r="AF459" s="994"/>
      <c r="AG459" s="994"/>
      <c r="AH459" s="994"/>
      <c r="AI459" s="994"/>
      <c r="AJ459" s="994" t="s">
        <v>105</v>
      </c>
      <c r="AK459" s="994" t="s">
        <v>105</v>
      </c>
      <c r="AL459" s="994" t="s">
        <v>105</v>
      </c>
      <c r="AM459" s="994" t="s">
        <v>105</v>
      </c>
      <c r="AN459" s="994" t="s">
        <v>105</v>
      </c>
      <c r="AO459" s="994" t="s">
        <v>105</v>
      </c>
      <c r="AP459" s="994" t="s">
        <v>105</v>
      </c>
      <c r="AQ459" s="994" t="s">
        <v>105</v>
      </c>
      <c r="AR459" s="994" t="s">
        <v>105</v>
      </c>
      <c r="AS459" s="994" t="s">
        <v>105</v>
      </c>
      <c r="AT459" s="994" t="s">
        <v>105</v>
      </c>
      <c r="AU459" s="994" t="s">
        <v>105</v>
      </c>
      <c r="AV459" s="994" t="s">
        <v>105</v>
      </c>
      <c r="AW459" s="994" t="s">
        <v>105</v>
      </c>
      <c r="AX459" s="994" t="s">
        <v>105</v>
      </c>
      <c r="AY459" s="994" t="s">
        <v>105</v>
      </c>
      <c r="AZ459" s="994" t="s">
        <v>105</v>
      </c>
      <c r="BA459" s="994" t="s">
        <v>105</v>
      </c>
      <c r="BB459" s="994" t="s">
        <v>105</v>
      </c>
      <c r="BC459" s="994" t="s">
        <v>105</v>
      </c>
      <c r="BD459" s="994" t="s">
        <v>105</v>
      </c>
      <c r="BE459" s="994" t="s">
        <v>105</v>
      </c>
      <c r="BF459" s="994" t="s">
        <v>105</v>
      </c>
      <c r="BG459" s="994" t="s">
        <v>105</v>
      </c>
      <c r="BH459" s="994" t="s">
        <v>105</v>
      </c>
      <c r="BI459" s="994" t="s">
        <v>105</v>
      </c>
      <c r="BJ459" s="994" t="s">
        <v>105</v>
      </c>
      <c r="BK459" s="994" t="s">
        <v>105</v>
      </c>
      <c r="BL459" s="994" t="s">
        <v>105</v>
      </c>
      <c r="BM459" s="994" t="s">
        <v>105</v>
      </c>
      <c r="BN459" s="994" t="s">
        <v>105</v>
      </c>
      <c r="BO459" s="994" t="s">
        <v>105</v>
      </c>
      <c r="BP459" s="994" t="s">
        <v>105</v>
      </c>
      <c r="BQ459" s="994" t="s">
        <v>105</v>
      </c>
      <c r="BR459" s="994" t="s">
        <v>105</v>
      </c>
      <c r="BS459" s="994" t="s">
        <v>105</v>
      </c>
      <c r="BT459" s="994" t="s">
        <v>105</v>
      </c>
      <c r="BU459" s="994" t="s">
        <v>105</v>
      </c>
      <c r="BV459" s="994" t="s">
        <v>105</v>
      </c>
      <c r="BW459" s="994" t="s">
        <v>105</v>
      </c>
      <c r="BX459" s="994" t="s">
        <v>105</v>
      </c>
      <c r="BY459" s="994" t="s">
        <v>105</v>
      </c>
      <c r="BZ459" s="994" t="s">
        <v>105</v>
      </c>
      <c r="CA459" s="994" t="s">
        <v>105</v>
      </c>
      <c r="CB459" s="994" t="s">
        <v>105</v>
      </c>
      <c r="CC459" s="994">
        <v>0.62064903606033361</v>
      </c>
      <c r="CD459" s="994">
        <v>0.61040140239386476</v>
      </c>
      <c r="CE459" s="994">
        <v>0.57777846916299558</v>
      </c>
      <c r="CF459" s="994">
        <v>0.52185525081044193</v>
      </c>
      <c r="CG459" s="994">
        <v>0.5202845329330279</v>
      </c>
      <c r="CH459" s="994">
        <v>0.53192371969742602</v>
      </c>
      <c r="CI459" s="994">
        <v>0.52963535940803386</v>
      </c>
      <c r="CJ459" s="994">
        <v>0.50760093320790212</v>
      </c>
      <c r="CK459" s="994">
        <v>0.57692307692307698</v>
      </c>
      <c r="CL459" s="994">
        <v>0.57524567370472812</v>
      </c>
      <c r="CM459" s="994">
        <v>0.59355118315844102</v>
      </c>
      <c r="CN459" s="994">
        <v>0.56266537027816288</v>
      </c>
      <c r="CO459" s="994">
        <v>0.57448813735265603</v>
      </c>
      <c r="CP459" s="994">
        <v>0.5970354278329929</v>
      </c>
      <c r="CQ459" s="994">
        <v>0.51274100169189063</v>
      </c>
      <c r="CR459" s="994">
        <v>0.46332046332046334</v>
      </c>
      <c r="CS459" s="994">
        <v>0.50868397665264342</v>
      </c>
      <c r="CT459" s="994">
        <v>0.49467071216073505</v>
      </c>
      <c r="CU459" s="994">
        <v>0.52611820231338824</v>
      </c>
      <c r="CV459" s="994">
        <v>0.48852422883311503</v>
      </c>
      <c r="CW459" s="994">
        <v>0.51122086542205492</v>
      </c>
      <c r="CX459" s="994">
        <v>0.49727515705007175</v>
      </c>
      <c r="CY459" s="994">
        <v>0.52801625375014871</v>
      </c>
      <c r="CZ459" s="994">
        <v>0.4982576495044817</v>
      </c>
      <c r="DA459" s="994">
        <v>0.52119853795532012</v>
      </c>
      <c r="DB459" s="994">
        <v>0.50472447449144975</v>
      </c>
      <c r="DC459" s="994">
        <v>0.53230273850458387</v>
      </c>
      <c r="DD459" s="994">
        <v>0.48669878597182442</v>
      </c>
      <c r="DE459" s="994">
        <v>0.51245431764707783</v>
      </c>
      <c r="DF459" s="994">
        <v>0.49632344923656618</v>
      </c>
      <c r="DG459" s="994">
        <v>0.52374351741885095</v>
      </c>
      <c r="DH459" s="994">
        <v>0.47657528786686598</v>
      </c>
      <c r="DI459" s="994">
        <v>0.50481262218276191</v>
      </c>
      <c r="DJ459" s="994">
        <v>0.48902079595346204</v>
      </c>
      <c r="DK459" s="994">
        <v>0.51629814653736261</v>
      </c>
      <c r="DL459" s="994">
        <v>0.69627850387369428</v>
      </c>
      <c r="DM459" s="994">
        <v>0.72073975550241232</v>
      </c>
      <c r="DN459" s="994">
        <v>0.71972107520748529</v>
      </c>
      <c r="DO459" s="994">
        <v>0.73069106606923839</v>
      </c>
    </row>
    <row r="460" spans="2:119" s="980" customFormat="1" ht="12" customHeight="1">
      <c r="B460" s="1342">
        <v>53</v>
      </c>
      <c r="C460" s="978"/>
      <c r="D460" s="1012"/>
      <c r="E460" s="1012"/>
      <c r="F460" s="984"/>
      <c r="G460" s="984"/>
      <c r="H460" s="984"/>
      <c r="I460" s="984"/>
      <c r="J460" s="984"/>
      <c r="K460" s="984"/>
      <c r="L460" s="984"/>
      <c r="M460" s="984"/>
      <c r="N460" s="984"/>
      <c r="O460" s="984"/>
      <c r="P460" s="984"/>
      <c r="Q460" s="1053"/>
      <c r="R460" s="984"/>
      <c r="S460" s="984"/>
      <c r="T460" s="984"/>
      <c r="U460" s="1681"/>
      <c r="V460" s="1681"/>
      <c r="W460" s="1681"/>
      <c r="X460" s="1681"/>
      <c r="Y460" s="1681"/>
      <c r="Z460" s="1681"/>
      <c r="AA460" s="403"/>
      <c r="AB460" s="449"/>
      <c r="AC460" s="449"/>
      <c r="AD460" s="449"/>
      <c r="AE460" s="449"/>
      <c r="AF460" s="449"/>
      <c r="AG460" s="449"/>
      <c r="AH460" s="449"/>
      <c r="AI460" s="449"/>
      <c r="AJ460" s="984"/>
      <c r="AK460" s="984"/>
      <c r="AL460" s="984"/>
      <c r="AM460" s="984"/>
      <c r="AN460" s="984"/>
      <c r="AO460" s="984"/>
      <c r="AP460" s="984"/>
      <c r="AQ460" s="984"/>
      <c r="AR460" s="984"/>
      <c r="AS460" s="984"/>
      <c r="AT460" s="984"/>
      <c r="AU460" s="984"/>
      <c r="AV460" s="984"/>
      <c r="AW460" s="984"/>
      <c r="AX460" s="984"/>
      <c r="AY460" s="984"/>
      <c r="AZ460" s="984"/>
      <c r="BA460" s="984"/>
      <c r="BB460" s="984"/>
      <c r="BC460" s="984"/>
      <c r="BD460" s="984"/>
      <c r="BE460" s="984"/>
      <c r="BF460" s="984"/>
      <c r="BG460" s="984"/>
      <c r="BH460" s="984"/>
      <c r="BI460" s="984"/>
      <c r="BJ460" s="984"/>
      <c r="BK460" s="984"/>
      <c r="BL460" s="984"/>
      <c r="BM460" s="984"/>
      <c r="BN460" s="984"/>
      <c r="BO460" s="984"/>
      <c r="BP460" s="984"/>
      <c r="BQ460" s="984"/>
      <c r="BR460" s="984"/>
      <c r="BS460" s="984"/>
      <c r="BT460" s="984"/>
      <c r="BU460" s="984"/>
      <c r="BV460" s="984"/>
      <c r="BW460" s="984"/>
      <c r="BX460" s="984"/>
      <c r="BY460" s="984"/>
      <c r="BZ460" s="984"/>
      <c r="CA460" s="984"/>
      <c r="CB460" s="984"/>
      <c r="CC460" s="990"/>
      <c r="CD460" s="990"/>
      <c r="CE460" s="990"/>
      <c r="CF460" s="984"/>
      <c r="CG460" s="984"/>
      <c r="CH460" s="984"/>
      <c r="CI460" s="984"/>
      <c r="CJ460" s="984"/>
      <c r="CK460" s="984"/>
      <c r="CL460" s="984"/>
      <c r="CM460" s="984"/>
      <c r="CN460" s="984"/>
      <c r="CO460" s="984"/>
      <c r="CP460" s="984"/>
      <c r="CQ460" s="984"/>
      <c r="CR460" s="984"/>
      <c r="CS460" s="984"/>
      <c r="CT460" s="984"/>
      <c r="CU460" s="984"/>
      <c r="CV460" s="984"/>
      <c r="CW460" s="984"/>
      <c r="CX460" s="984"/>
      <c r="CY460" s="984"/>
      <c r="CZ460" s="984"/>
      <c r="DA460" s="984"/>
      <c r="DB460" s="984"/>
      <c r="DC460" s="984"/>
      <c r="DD460" s="984"/>
      <c r="DE460" s="984"/>
      <c r="DF460" s="984"/>
      <c r="DG460" s="984"/>
      <c r="DH460" s="984"/>
      <c r="DI460" s="984"/>
      <c r="DJ460" s="984"/>
      <c r="DK460" s="984"/>
      <c r="DL460" s="984"/>
      <c r="DM460" s="984"/>
      <c r="DN460" s="984"/>
      <c r="DO460" s="984"/>
    </row>
    <row r="461" spans="2:119" s="980" customFormat="1" ht="12" customHeight="1">
      <c r="B461" s="1342">
        <v>54</v>
      </c>
      <c r="C461" s="978" t="s">
        <v>703</v>
      </c>
      <c r="D461" s="943"/>
      <c r="E461" s="944"/>
      <c r="F461" s="232" t="s">
        <v>105</v>
      </c>
      <c r="G461" s="232" t="s">
        <v>105</v>
      </c>
      <c r="H461" s="232" t="s">
        <v>105</v>
      </c>
      <c r="I461" s="232" t="s">
        <v>105</v>
      </c>
      <c r="J461" s="232" t="s">
        <v>105</v>
      </c>
      <c r="K461" s="232" t="s">
        <v>105</v>
      </c>
      <c r="L461" s="232" t="s">
        <v>105</v>
      </c>
      <c r="M461" s="232" t="s">
        <v>105</v>
      </c>
      <c r="N461" s="232" t="s">
        <v>105</v>
      </c>
      <c r="O461" s="232" t="s">
        <v>105</v>
      </c>
      <c r="P461" s="232" t="s">
        <v>105</v>
      </c>
      <c r="Q461" s="984">
        <v>108.92948800000002</v>
      </c>
      <c r="R461" s="232">
        <v>216.17089799999999</v>
      </c>
      <c r="S461" s="232">
        <v>419.04077999999998</v>
      </c>
      <c r="T461" s="232">
        <v>675.4</v>
      </c>
      <c r="U461" s="1655">
        <v>1148.9987822038067</v>
      </c>
      <c r="V461" s="1655">
        <v>1109.3343515209217</v>
      </c>
      <c r="W461" s="1655">
        <v>1128.5621343593723</v>
      </c>
      <c r="X461" s="1655">
        <v>1173.6279060342733</v>
      </c>
      <c r="Y461" s="1655">
        <v>1262.7170664252303</v>
      </c>
      <c r="Z461" s="1655">
        <v>517.67125948761736</v>
      </c>
      <c r="AA461" s="399"/>
      <c r="AB461" s="249"/>
      <c r="AC461" s="249"/>
      <c r="AD461" s="249"/>
      <c r="AE461" s="249"/>
      <c r="AF461" s="249"/>
      <c r="AG461" s="249"/>
      <c r="AH461" s="249"/>
      <c r="AI461" s="249"/>
      <c r="AJ461" s="595" t="s">
        <v>105</v>
      </c>
      <c r="AK461" s="595" t="s">
        <v>105</v>
      </c>
      <c r="AL461" s="595" t="s">
        <v>105</v>
      </c>
      <c r="AM461" s="595" t="s">
        <v>105</v>
      </c>
      <c r="AN461" s="595" t="s">
        <v>105</v>
      </c>
      <c r="AO461" s="595" t="s">
        <v>105</v>
      </c>
      <c r="AP461" s="595" t="s">
        <v>105</v>
      </c>
      <c r="AQ461" s="595" t="s">
        <v>105</v>
      </c>
      <c r="AR461" s="595" t="s">
        <v>105</v>
      </c>
      <c r="AS461" s="595" t="s">
        <v>105</v>
      </c>
      <c r="AT461" s="595" t="s">
        <v>105</v>
      </c>
      <c r="AU461" s="595" t="s">
        <v>105</v>
      </c>
      <c r="AV461" s="595" t="s">
        <v>105</v>
      </c>
      <c r="AW461" s="595" t="s">
        <v>105</v>
      </c>
      <c r="AX461" s="595" t="s">
        <v>105</v>
      </c>
      <c r="AY461" s="595" t="s">
        <v>105</v>
      </c>
      <c r="AZ461" s="595" t="s">
        <v>105</v>
      </c>
      <c r="BA461" s="595" t="s">
        <v>105</v>
      </c>
      <c r="BB461" s="595" t="s">
        <v>105</v>
      </c>
      <c r="BC461" s="595" t="s">
        <v>105</v>
      </c>
      <c r="BD461" s="595" t="s">
        <v>105</v>
      </c>
      <c r="BE461" s="595" t="s">
        <v>105</v>
      </c>
      <c r="BF461" s="595" t="s">
        <v>105</v>
      </c>
      <c r="BG461" s="595" t="s">
        <v>105</v>
      </c>
      <c r="BH461" s="595" t="s">
        <v>105</v>
      </c>
      <c r="BI461" s="595" t="s">
        <v>105</v>
      </c>
      <c r="BJ461" s="595" t="s">
        <v>105</v>
      </c>
      <c r="BK461" s="595" t="s">
        <v>105</v>
      </c>
      <c r="BL461" s="595" t="s">
        <v>105</v>
      </c>
      <c r="BM461" s="595" t="s">
        <v>105</v>
      </c>
      <c r="BN461" s="595" t="s">
        <v>105</v>
      </c>
      <c r="BO461" s="595" t="s">
        <v>105</v>
      </c>
      <c r="BP461" s="595" t="s">
        <v>105</v>
      </c>
      <c r="BQ461" s="595" t="s">
        <v>105</v>
      </c>
      <c r="BR461" s="595" t="s">
        <v>105</v>
      </c>
      <c r="BS461" s="595" t="s">
        <v>105</v>
      </c>
      <c r="BT461" s="595" t="s">
        <v>105</v>
      </c>
      <c r="BU461" s="595" t="s">
        <v>105</v>
      </c>
      <c r="BV461" s="595" t="s">
        <v>105</v>
      </c>
      <c r="BW461" s="595" t="s">
        <v>105</v>
      </c>
      <c r="BX461" s="595" t="s">
        <v>105</v>
      </c>
      <c r="BY461" s="595" t="s">
        <v>105</v>
      </c>
      <c r="BZ461" s="595" t="s">
        <v>105</v>
      </c>
      <c r="CA461" s="595" t="s">
        <v>105</v>
      </c>
      <c r="CB461" s="595" t="s">
        <v>105</v>
      </c>
      <c r="CC461" s="596">
        <v>37.976525000000002</v>
      </c>
      <c r="CD461" s="596">
        <v>32.615690000000001</v>
      </c>
      <c r="CE461" s="596">
        <v>38.337273000000003</v>
      </c>
      <c r="CF461" s="596">
        <v>44.838937999999999</v>
      </c>
      <c r="CG461" s="596">
        <v>54.645555999999999</v>
      </c>
      <c r="CH461" s="596">
        <v>54.391418000000002</v>
      </c>
      <c r="CI461" s="596">
        <v>62.294986000000002</v>
      </c>
      <c r="CJ461" s="596">
        <v>65.427728999999999</v>
      </c>
      <c r="CK461" s="596">
        <v>101.2</v>
      </c>
      <c r="CL461" s="596">
        <v>120.94704299999999</v>
      </c>
      <c r="CM461" s="596">
        <v>131.46600799999999</v>
      </c>
      <c r="CN461" s="596">
        <v>129.99135799999999</v>
      </c>
      <c r="CO461" s="596">
        <v>155.76499999999999</v>
      </c>
      <c r="CP461" s="596">
        <v>158.40899999999999</v>
      </c>
      <c r="CQ461" s="596">
        <v>231.23464200000001</v>
      </c>
      <c r="CR461" s="596">
        <v>278</v>
      </c>
      <c r="CS461" s="232">
        <v>296.56434410378131</v>
      </c>
      <c r="CT461" s="232">
        <v>293.81629225941896</v>
      </c>
      <c r="CU461" s="232">
        <v>280.61814584060653</v>
      </c>
      <c r="CV461" s="232">
        <v>252.6248348440167</v>
      </c>
      <c r="CW461" s="232">
        <v>287.12263469183921</v>
      </c>
      <c r="CX461" s="232">
        <v>288.50151274617656</v>
      </c>
      <c r="CY461" s="232">
        <v>281.08536923888931</v>
      </c>
      <c r="CZ461" s="232">
        <v>257.93792418709825</v>
      </c>
      <c r="DA461" s="232">
        <v>291.08977495936244</v>
      </c>
      <c r="DB461" s="232">
        <v>292.87642133985031</v>
      </c>
      <c r="DC461" s="232">
        <v>286.65801387306118</v>
      </c>
      <c r="DD461" s="232">
        <v>266.28918529108739</v>
      </c>
      <c r="DE461" s="232">
        <v>299.83793759548394</v>
      </c>
      <c r="DF461" s="232">
        <v>304.82694206720049</v>
      </c>
      <c r="DG461" s="232">
        <v>302.67384108050152</v>
      </c>
      <c r="DH461" s="232">
        <v>286.04523352992607</v>
      </c>
      <c r="DI461" s="232">
        <v>321.57415059330378</v>
      </c>
      <c r="DJ461" s="232">
        <v>328.17316216879038</v>
      </c>
      <c r="DK461" s="232">
        <v>326.92452013320997</v>
      </c>
      <c r="DL461" s="232">
        <v>119.33581252285583</v>
      </c>
      <c r="DM461" s="232">
        <v>133.62054960903819</v>
      </c>
      <c r="DN461" s="232">
        <v>128.88959214042296</v>
      </c>
      <c r="DO461" s="232">
        <v>135.82530521530032</v>
      </c>
    </row>
    <row r="462" spans="2:119" s="986" customFormat="1" ht="12" customHeight="1">
      <c r="B462" s="1342">
        <v>55</v>
      </c>
      <c r="C462" s="972" t="s">
        <v>94</v>
      </c>
      <c r="D462" s="939"/>
      <c r="E462" s="939"/>
      <c r="F462" s="232" t="s">
        <v>105</v>
      </c>
      <c r="G462" s="232" t="s">
        <v>105</v>
      </c>
      <c r="H462" s="232" t="s">
        <v>105</v>
      </c>
      <c r="I462" s="232" t="s">
        <v>105</v>
      </c>
      <c r="J462" s="232" t="s">
        <v>105</v>
      </c>
      <c r="K462" s="232" t="s">
        <v>105</v>
      </c>
      <c r="L462" s="232" t="s">
        <v>105</v>
      </c>
      <c r="M462" s="232" t="s">
        <v>105</v>
      </c>
      <c r="N462" s="232" t="s">
        <v>105</v>
      </c>
      <c r="O462" s="232" t="s">
        <v>105</v>
      </c>
      <c r="P462" s="232" t="s">
        <v>105</v>
      </c>
      <c r="Q462" s="232" t="s">
        <v>105</v>
      </c>
      <c r="R462" s="940">
        <v>0.98450302088999031</v>
      </c>
      <c r="S462" s="940">
        <v>0.93846990449195422</v>
      </c>
      <c r="T462" s="940">
        <v>0.61177630492192203</v>
      </c>
      <c r="U462" s="1677">
        <v>0.70121229227688309</v>
      </c>
      <c r="V462" s="1677">
        <v>-3.4520863988043327E-2</v>
      </c>
      <c r="W462" s="1677">
        <v>1.7332721025080433E-2</v>
      </c>
      <c r="X462" s="1677">
        <v>3.9932025276111727E-2</v>
      </c>
      <c r="Y462" s="1677">
        <v>7.5909204214470449E-2</v>
      </c>
      <c r="Z462" s="1677">
        <v>-0.5589136413457948</v>
      </c>
      <c r="AA462" s="403"/>
      <c r="AB462" s="985"/>
      <c r="AC462" s="985"/>
      <c r="AD462" s="985"/>
      <c r="AE462" s="985"/>
      <c r="AF462" s="985"/>
      <c r="AG462" s="985"/>
      <c r="AH462" s="985"/>
      <c r="AI462" s="985"/>
      <c r="AJ462" s="940" t="s">
        <v>105</v>
      </c>
      <c r="AK462" s="940" t="s">
        <v>105</v>
      </c>
      <c r="AL462" s="940" t="s">
        <v>105</v>
      </c>
      <c r="AM462" s="940" t="s">
        <v>105</v>
      </c>
      <c r="AN462" s="940" t="s">
        <v>105</v>
      </c>
      <c r="AO462" s="940" t="s">
        <v>105</v>
      </c>
      <c r="AP462" s="940" t="s">
        <v>105</v>
      </c>
      <c r="AQ462" s="940" t="s">
        <v>105</v>
      </c>
      <c r="AR462" s="940" t="s">
        <v>105</v>
      </c>
      <c r="AS462" s="940" t="s">
        <v>105</v>
      </c>
      <c r="AT462" s="940" t="s">
        <v>105</v>
      </c>
      <c r="AU462" s="940" t="s">
        <v>105</v>
      </c>
      <c r="AV462" s="940" t="s">
        <v>105</v>
      </c>
      <c r="AW462" s="940" t="s">
        <v>105</v>
      </c>
      <c r="AX462" s="940" t="s">
        <v>105</v>
      </c>
      <c r="AY462" s="940" t="s">
        <v>105</v>
      </c>
      <c r="AZ462" s="940" t="s">
        <v>105</v>
      </c>
      <c r="BA462" s="940" t="s">
        <v>105</v>
      </c>
      <c r="BB462" s="940" t="s">
        <v>105</v>
      </c>
      <c r="BC462" s="940" t="s">
        <v>105</v>
      </c>
      <c r="BD462" s="940" t="s">
        <v>105</v>
      </c>
      <c r="BE462" s="940" t="s">
        <v>105</v>
      </c>
      <c r="BF462" s="940" t="s">
        <v>105</v>
      </c>
      <c r="BG462" s="940" t="s">
        <v>105</v>
      </c>
      <c r="BH462" s="940" t="s">
        <v>105</v>
      </c>
      <c r="BI462" s="940" t="s">
        <v>105</v>
      </c>
      <c r="BJ462" s="940" t="s">
        <v>105</v>
      </c>
      <c r="BK462" s="940" t="s">
        <v>105</v>
      </c>
      <c r="BL462" s="940" t="s">
        <v>105</v>
      </c>
      <c r="BM462" s="940" t="s">
        <v>105</v>
      </c>
      <c r="BN462" s="940" t="s">
        <v>105</v>
      </c>
      <c r="BO462" s="940" t="s">
        <v>105</v>
      </c>
      <c r="BP462" s="940" t="s">
        <v>105</v>
      </c>
      <c r="BQ462" s="940" t="s">
        <v>105</v>
      </c>
      <c r="BR462" s="940" t="s">
        <v>105</v>
      </c>
      <c r="BS462" s="940" t="s">
        <v>105</v>
      </c>
      <c r="BT462" s="940" t="s">
        <v>105</v>
      </c>
      <c r="BU462" s="940" t="s">
        <v>105</v>
      </c>
      <c r="BV462" s="940" t="s">
        <v>105</v>
      </c>
      <c r="BW462" s="940" t="s">
        <v>105</v>
      </c>
      <c r="BX462" s="940" t="s">
        <v>105</v>
      </c>
      <c r="BY462" s="940" t="s">
        <v>105</v>
      </c>
      <c r="BZ462" s="940" t="s">
        <v>105</v>
      </c>
      <c r="CA462" s="940" t="s">
        <v>105</v>
      </c>
      <c r="CB462" s="940" t="s">
        <v>105</v>
      </c>
      <c r="CC462" s="940" t="s">
        <v>105</v>
      </c>
      <c r="CD462" s="940" t="s">
        <v>105</v>
      </c>
      <c r="CE462" s="940" t="s">
        <v>105</v>
      </c>
      <c r="CF462" s="940" t="s">
        <v>105</v>
      </c>
      <c r="CG462" s="940">
        <v>0.4389298652259519</v>
      </c>
      <c r="CH462" s="940">
        <v>0.66764578642978267</v>
      </c>
      <c r="CI462" s="940">
        <v>0.62491959195950098</v>
      </c>
      <c r="CJ462" s="940">
        <v>0.45917213739540408</v>
      </c>
      <c r="CK462" s="940">
        <v>0.85193467516370425</v>
      </c>
      <c r="CL462" s="940">
        <v>1.2236420274977937</v>
      </c>
      <c r="CM462" s="940">
        <v>1.1103786426727824</v>
      </c>
      <c r="CN462" s="940">
        <v>0.9867930613945044</v>
      </c>
      <c r="CO462" s="940">
        <v>0.53917984189723311</v>
      </c>
      <c r="CP462" s="940">
        <v>0.30973851092829108</v>
      </c>
      <c r="CQ462" s="940">
        <v>0.75889300601566934</v>
      </c>
      <c r="CR462" s="940">
        <v>1.1386037062556116</v>
      </c>
      <c r="CS462" s="940">
        <v>0.90392157483248048</v>
      </c>
      <c r="CT462" s="940">
        <v>0.85479544886603009</v>
      </c>
      <c r="CU462" s="940">
        <v>0.21356447032969439</v>
      </c>
      <c r="CV462" s="940">
        <v>-9.1277572503537074E-2</v>
      </c>
      <c r="CW462" s="940">
        <v>-3.1836967591215237E-2</v>
      </c>
      <c r="CX462" s="940">
        <v>-1.8088784227628274E-2</v>
      </c>
      <c r="CY462" s="940">
        <v>1.6649792795231377E-3</v>
      </c>
      <c r="CZ462" s="940">
        <v>2.1031540095264534E-2</v>
      </c>
      <c r="DA462" s="940">
        <v>1.3816884453505596E-2</v>
      </c>
      <c r="DB462" s="940">
        <v>1.5164248367469657E-2</v>
      </c>
      <c r="DC462" s="940">
        <v>1.982545249246237E-2</v>
      </c>
      <c r="DD462" s="940">
        <v>3.2377019123141615E-2</v>
      </c>
      <c r="DE462" s="940">
        <v>3.005314301178319E-2</v>
      </c>
      <c r="DF462" s="940">
        <v>4.0803970059040573E-2</v>
      </c>
      <c r="DG462" s="940">
        <v>5.5870851092035156E-2</v>
      </c>
      <c r="DH462" s="940">
        <v>7.419020121768316E-2</v>
      </c>
      <c r="DI462" s="940">
        <v>7.2493204736301609E-2</v>
      </c>
      <c r="DJ462" s="940">
        <v>7.6588440454988138E-2</v>
      </c>
      <c r="DK462" s="940">
        <v>8.0121489740035301E-2</v>
      </c>
      <c r="DL462" s="940">
        <v>-0.58280789702314362</v>
      </c>
      <c r="DM462" s="940">
        <v>-0.58447981791288728</v>
      </c>
      <c r="DN462" s="940">
        <v>-0.60725127158895842</v>
      </c>
      <c r="DO462" s="940">
        <v>-0.58453619459330741</v>
      </c>
    </row>
    <row r="463" spans="2:119" s="986" customFormat="1" ht="12" customHeight="1">
      <c r="B463" s="1342">
        <v>56</v>
      </c>
      <c r="C463" s="972" t="s">
        <v>324</v>
      </c>
      <c r="D463" s="993"/>
      <c r="E463" s="993"/>
      <c r="F463" s="232" t="s">
        <v>105</v>
      </c>
      <c r="G463" s="232" t="s">
        <v>105</v>
      </c>
      <c r="H463" s="232" t="s">
        <v>105</v>
      </c>
      <c r="I463" s="232" t="s">
        <v>105</v>
      </c>
      <c r="J463" s="232" t="s">
        <v>105</v>
      </c>
      <c r="K463" s="232" t="s">
        <v>105</v>
      </c>
      <c r="L463" s="232" t="s">
        <v>105</v>
      </c>
      <c r="M463" s="232" t="s">
        <v>105</v>
      </c>
      <c r="N463" s="232" t="s">
        <v>105</v>
      </c>
      <c r="O463" s="232" t="s">
        <v>105</v>
      </c>
      <c r="P463" s="232" t="s">
        <v>105</v>
      </c>
      <c r="Q463" s="994">
        <v>0.28927294503177431</v>
      </c>
      <c r="R463" s="994">
        <v>0.47371408974167928</v>
      </c>
      <c r="S463" s="994">
        <v>0.42747432738816338</v>
      </c>
      <c r="T463" s="994">
        <v>0.44114179567048789</v>
      </c>
      <c r="U463" s="1679">
        <v>0.5006058209140184</v>
      </c>
      <c r="V463" s="1679">
        <v>0.49287151076158492</v>
      </c>
      <c r="W463" s="1679">
        <v>0.48513317252806842</v>
      </c>
      <c r="X463" s="1679">
        <v>0.49426256813021613</v>
      </c>
      <c r="Y463" s="1679">
        <v>0.50227196240057448</v>
      </c>
      <c r="Z463" s="1679">
        <v>0.28201718863848446</v>
      </c>
      <c r="AA463" s="1186"/>
      <c r="AB463" s="994"/>
      <c r="AC463" s="994"/>
      <c r="AD463" s="994"/>
      <c r="AE463" s="994"/>
      <c r="AF463" s="994"/>
      <c r="AG463" s="994"/>
      <c r="AH463" s="994"/>
      <c r="AI463" s="994"/>
      <c r="AJ463" s="994" t="s">
        <v>105</v>
      </c>
      <c r="AK463" s="994" t="s">
        <v>105</v>
      </c>
      <c r="AL463" s="994" t="s">
        <v>105</v>
      </c>
      <c r="AM463" s="994" t="s">
        <v>105</v>
      </c>
      <c r="AN463" s="994" t="s">
        <v>105</v>
      </c>
      <c r="AO463" s="994" t="s">
        <v>105</v>
      </c>
      <c r="AP463" s="994" t="s">
        <v>105</v>
      </c>
      <c r="AQ463" s="994" t="s">
        <v>105</v>
      </c>
      <c r="AR463" s="994" t="s">
        <v>105</v>
      </c>
      <c r="AS463" s="994" t="s">
        <v>105</v>
      </c>
      <c r="AT463" s="994" t="s">
        <v>105</v>
      </c>
      <c r="AU463" s="994" t="s">
        <v>105</v>
      </c>
      <c r="AV463" s="994" t="s">
        <v>105</v>
      </c>
      <c r="AW463" s="994" t="s">
        <v>105</v>
      </c>
      <c r="AX463" s="994" t="s">
        <v>105</v>
      </c>
      <c r="AY463" s="994" t="s">
        <v>105</v>
      </c>
      <c r="AZ463" s="994" t="s">
        <v>105</v>
      </c>
      <c r="BA463" s="994" t="s">
        <v>105</v>
      </c>
      <c r="BB463" s="994" t="s">
        <v>105</v>
      </c>
      <c r="BC463" s="994" t="s">
        <v>105</v>
      </c>
      <c r="BD463" s="994" t="s">
        <v>105</v>
      </c>
      <c r="BE463" s="994" t="s">
        <v>105</v>
      </c>
      <c r="BF463" s="994" t="s">
        <v>105</v>
      </c>
      <c r="BG463" s="994" t="s">
        <v>105</v>
      </c>
      <c r="BH463" s="994" t="s">
        <v>105</v>
      </c>
      <c r="BI463" s="994" t="s">
        <v>105</v>
      </c>
      <c r="BJ463" s="994" t="s">
        <v>105</v>
      </c>
      <c r="BK463" s="994" t="s">
        <v>105</v>
      </c>
      <c r="BL463" s="994" t="s">
        <v>105</v>
      </c>
      <c r="BM463" s="994" t="s">
        <v>105</v>
      </c>
      <c r="BN463" s="994" t="s">
        <v>105</v>
      </c>
      <c r="BO463" s="994" t="s">
        <v>105</v>
      </c>
      <c r="BP463" s="994" t="s">
        <v>105</v>
      </c>
      <c r="BQ463" s="994" t="s">
        <v>105</v>
      </c>
      <c r="BR463" s="994" t="s">
        <v>105</v>
      </c>
      <c r="BS463" s="994" t="s">
        <v>105</v>
      </c>
      <c r="BT463" s="994" t="s">
        <v>105</v>
      </c>
      <c r="BU463" s="994" t="s">
        <v>105</v>
      </c>
      <c r="BV463" s="994" t="s">
        <v>105</v>
      </c>
      <c r="BW463" s="994" t="s">
        <v>105</v>
      </c>
      <c r="BX463" s="994" t="s">
        <v>105</v>
      </c>
      <c r="BY463" s="994" t="s">
        <v>105</v>
      </c>
      <c r="BZ463" s="994" t="s">
        <v>105</v>
      </c>
      <c r="CA463" s="994" t="s">
        <v>105</v>
      </c>
      <c r="CB463" s="994" t="s">
        <v>105</v>
      </c>
      <c r="CC463" s="994">
        <v>0.37934796723604036</v>
      </c>
      <c r="CD463" s="994">
        <v>0.38960854815204149</v>
      </c>
      <c r="CE463" s="994">
        <v>0.42221666299559474</v>
      </c>
      <c r="CF463" s="994">
        <v>0.4781493985667975</v>
      </c>
      <c r="CG463" s="994">
        <v>0.47971307927980128</v>
      </c>
      <c r="CH463" s="994">
        <v>0.46807240776916259</v>
      </c>
      <c r="CI463" s="994">
        <v>0.47036383267894899</v>
      </c>
      <c r="CJ463" s="994">
        <v>0.49240059454374413</v>
      </c>
      <c r="CK463" s="994">
        <v>0.42307692307692313</v>
      </c>
      <c r="CL463" s="994">
        <v>0.4247543227833685</v>
      </c>
      <c r="CM463" s="994">
        <v>0.40644881684155904</v>
      </c>
      <c r="CN463" s="994">
        <v>0.4373338290112907</v>
      </c>
      <c r="CO463" s="994">
        <v>0.42551186264734403</v>
      </c>
      <c r="CP463" s="994">
        <v>0.4029645721670071</v>
      </c>
      <c r="CQ463" s="994">
        <v>0.48720261179013813</v>
      </c>
      <c r="CR463" s="994">
        <v>0.53667953667953672</v>
      </c>
      <c r="CS463" s="994">
        <v>0.49131602334735652</v>
      </c>
      <c r="CT463" s="994">
        <v>0.50532928783926501</v>
      </c>
      <c r="CU463" s="994">
        <v>0.47388179768661187</v>
      </c>
      <c r="CV463" s="994">
        <v>0.51147577116688492</v>
      </c>
      <c r="CW463" s="994">
        <v>0.48877913457794508</v>
      </c>
      <c r="CX463" s="994">
        <v>0.50272484294992825</v>
      </c>
      <c r="CY463" s="994">
        <v>0.47198374624985134</v>
      </c>
      <c r="CZ463" s="994">
        <v>0.5017423504955183</v>
      </c>
      <c r="DA463" s="994">
        <v>0.47880146204467988</v>
      </c>
      <c r="DB463" s="994">
        <v>0.49527552550855025</v>
      </c>
      <c r="DC463" s="994">
        <v>0.46769726149541607</v>
      </c>
      <c r="DD463" s="994">
        <v>0.51330121402817552</v>
      </c>
      <c r="DE463" s="994">
        <v>0.48754568235292223</v>
      </c>
      <c r="DF463" s="994">
        <v>0.50367655076343376</v>
      </c>
      <c r="DG463" s="994">
        <v>0.47625648258114905</v>
      </c>
      <c r="DH463" s="994">
        <v>0.52342471213313391</v>
      </c>
      <c r="DI463" s="994">
        <v>0.49518737781723815</v>
      </c>
      <c r="DJ463" s="994">
        <v>0.51097920404653785</v>
      </c>
      <c r="DK463" s="994">
        <v>0.48370185346263744</v>
      </c>
      <c r="DL463" s="994">
        <v>0.30372149612630572</v>
      </c>
      <c r="DM463" s="994">
        <v>0.27926024449758763</v>
      </c>
      <c r="DN463" s="994">
        <v>0.28027892479251476</v>
      </c>
      <c r="DO463" s="994">
        <v>0.26930893393076166</v>
      </c>
    </row>
    <row r="464" spans="2:119" s="986" customFormat="1" ht="12" customHeight="1">
      <c r="B464" s="1342">
        <v>57</v>
      </c>
      <c r="C464" s="972"/>
      <c r="D464" s="993"/>
      <c r="E464" s="993"/>
      <c r="F464" s="974"/>
      <c r="G464" s="974"/>
      <c r="H464" s="974"/>
      <c r="I464" s="974"/>
      <c r="J464" s="974"/>
      <c r="K464" s="974"/>
      <c r="L464" s="974"/>
      <c r="M464" s="974"/>
      <c r="N464" s="974"/>
      <c r="O464" s="974"/>
      <c r="P464" s="974"/>
      <c r="Q464" s="974"/>
      <c r="R464" s="974"/>
      <c r="S464" s="974"/>
      <c r="T464" s="974"/>
      <c r="U464" s="1650"/>
      <c r="V464" s="1650"/>
      <c r="W464" s="1650"/>
      <c r="X464" s="1650"/>
      <c r="Y464" s="1650"/>
      <c r="Z464" s="1650"/>
      <c r="AA464" s="1047"/>
      <c r="AB464" s="974"/>
      <c r="AC464" s="974"/>
      <c r="AD464" s="974"/>
      <c r="AE464" s="974"/>
      <c r="AF464" s="974"/>
      <c r="AG464" s="974"/>
      <c r="AH464" s="974"/>
      <c r="AI464" s="974"/>
      <c r="AJ464" s="974"/>
      <c r="AK464" s="974"/>
      <c r="AL464" s="974"/>
      <c r="AM464" s="974"/>
      <c r="AN464" s="974"/>
      <c r="AO464" s="974"/>
      <c r="AP464" s="974"/>
      <c r="AQ464" s="974"/>
      <c r="AR464" s="974"/>
      <c r="AS464" s="974"/>
      <c r="AT464" s="974"/>
      <c r="AU464" s="974"/>
      <c r="AV464" s="974"/>
      <c r="AW464" s="974"/>
      <c r="AX464" s="974"/>
      <c r="AY464" s="974"/>
      <c r="AZ464" s="974"/>
      <c r="BA464" s="974"/>
      <c r="BB464" s="974"/>
      <c r="BC464" s="974"/>
      <c r="BD464" s="974"/>
      <c r="BE464" s="974"/>
      <c r="BF464" s="974"/>
      <c r="BG464" s="974"/>
      <c r="BH464" s="974"/>
      <c r="BI464" s="974"/>
      <c r="BJ464" s="974"/>
      <c r="BK464" s="974"/>
      <c r="BL464" s="974"/>
      <c r="BM464" s="974"/>
      <c r="BN464" s="974"/>
      <c r="BO464" s="974"/>
      <c r="BP464" s="974"/>
      <c r="BQ464" s="974"/>
      <c r="BR464" s="974"/>
      <c r="BS464" s="974"/>
      <c r="BT464" s="974"/>
      <c r="BU464" s="974"/>
      <c r="BV464" s="974"/>
      <c r="BW464" s="974"/>
      <c r="BX464" s="974"/>
      <c r="BY464" s="974"/>
      <c r="BZ464" s="974"/>
      <c r="CA464" s="974"/>
      <c r="CB464" s="974"/>
      <c r="CC464" s="974"/>
      <c r="CD464" s="974"/>
      <c r="CE464" s="974"/>
      <c r="CF464" s="974"/>
      <c r="CG464" s="974"/>
      <c r="CH464" s="974"/>
      <c r="CI464" s="974"/>
      <c r="CJ464" s="974"/>
      <c r="CK464" s="1212"/>
      <c r="CL464" s="974"/>
      <c r="CM464" s="974"/>
      <c r="CN464" s="974"/>
      <c r="CO464" s="974"/>
      <c r="CP464" s="974"/>
      <c r="CQ464" s="974"/>
      <c r="CR464" s="974"/>
      <c r="CS464" s="974"/>
      <c r="CT464" s="974"/>
      <c r="CU464" s="974"/>
      <c r="CV464" s="974"/>
      <c r="CW464" s="974"/>
      <c r="CX464" s="974"/>
      <c r="CY464" s="974"/>
      <c r="CZ464" s="974"/>
      <c r="DA464" s="974"/>
      <c r="DB464" s="974"/>
      <c r="DC464" s="974"/>
      <c r="DD464" s="974"/>
      <c r="DE464" s="974"/>
      <c r="DF464" s="974"/>
      <c r="DG464" s="974"/>
      <c r="DH464" s="974"/>
      <c r="DI464" s="974"/>
      <c r="DJ464" s="974"/>
      <c r="DK464" s="974"/>
      <c r="DL464" s="974"/>
      <c r="DM464" s="974"/>
      <c r="DN464" s="974"/>
      <c r="DO464" s="974"/>
    </row>
    <row r="465" spans="2:119" s="971" customFormat="1" ht="12" customHeight="1">
      <c r="B465" s="1342">
        <v>58</v>
      </c>
      <c r="C465" s="942" t="s">
        <v>390</v>
      </c>
      <c r="D465" s="967"/>
      <c r="E465" s="967"/>
      <c r="F465" s="969">
        <v>11.342791999999999</v>
      </c>
      <c r="G465" s="969">
        <v>18.254619999999999</v>
      </c>
      <c r="H465" s="969">
        <v>25.741958199999999</v>
      </c>
      <c r="I465" s="969">
        <v>39.892762000000005</v>
      </c>
      <c r="J465" s="969">
        <v>56.714941000000003</v>
      </c>
      <c r="K465" s="969">
        <v>88.513639999999995</v>
      </c>
      <c r="L465" s="282">
        <v>122.12334800000002</v>
      </c>
      <c r="M465" s="969">
        <v>150.70000000000002</v>
      </c>
      <c r="N465" s="969">
        <v>245</v>
      </c>
      <c r="O465" s="969">
        <v>262.2</v>
      </c>
      <c r="P465" s="969">
        <v>359.36599999999999</v>
      </c>
      <c r="Q465" s="969">
        <v>376.56299999999999</v>
      </c>
      <c r="R465" s="282">
        <v>456.33199999999999</v>
      </c>
      <c r="S465" s="282">
        <v>980.27121899999997</v>
      </c>
      <c r="T465" s="282">
        <v>1531.0269999999998</v>
      </c>
      <c r="U465" s="1658">
        <v>2295.2165839900472</v>
      </c>
      <c r="V465" s="1658">
        <v>2250.7577072303866</v>
      </c>
      <c r="W465" s="1658">
        <v>2326.293476239407</v>
      </c>
      <c r="X465" s="1658">
        <v>2374.5029094031552</v>
      </c>
      <c r="Y465" s="1658">
        <v>2514.0106574736133</v>
      </c>
      <c r="Z465" s="1658">
        <v>1835.6018013895455</v>
      </c>
      <c r="AA465" s="399"/>
      <c r="AB465" s="249"/>
      <c r="AC465" s="249"/>
      <c r="AD465" s="249"/>
      <c r="AE465" s="249"/>
      <c r="AF465" s="249"/>
      <c r="AG465" s="249"/>
      <c r="AH465" s="249"/>
      <c r="AI465" s="249"/>
      <c r="AJ465" s="595">
        <v>2.2080039999999999</v>
      </c>
      <c r="AK465" s="595">
        <v>2.5342660000000001</v>
      </c>
      <c r="AL465" s="595">
        <v>3.1175459999999999</v>
      </c>
      <c r="AM465" s="595">
        <v>3.4829759999999998</v>
      </c>
      <c r="AN465" s="595">
        <v>3.5263520000000002</v>
      </c>
      <c r="AO465" s="595">
        <v>4.25204</v>
      </c>
      <c r="AP465" s="595">
        <v>5.4057519999999997</v>
      </c>
      <c r="AQ465" s="595">
        <v>5.0704760000000002</v>
      </c>
      <c r="AR465" s="595">
        <v>4.9658769999999999</v>
      </c>
      <c r="AS465" s="595">
        <v>5.5490311999999999</v>
      </c>
      <c r="AT465" s="595">
        <v>7.5125440000000001</v>
      </c>
      <c r="AU465" s="595">
        <v>7.7145060000000001</v>
      </c>
      <c r="AV465" s="595">
        <v>8.3542459999999998</v>
      </c>
      <c r="AW465" s="595">
        <v>9.452261</v>
      </c>
      <c r="AX465" s="595">
        <v>10.802682000000001</v>
      </c>
      <c r="AY465" s="595">
        <v>11.283573000000001</v>
      </c>
      <c r="AZ465" s="595">
        <v>10.579931999999999</v>
      </c>
      <c r="BA465" s="595">
        <v>12.391873</v>
      </c>
      <c r="BB465" s="595">
        <v>15.828272</v>
      </c>
      <c r="BC465" s="595">
        <v>17.914864000000001</v>
      </c>
      <c r="BD465" s="595">
        <v>18.116468999999999</v>
      </c>
      <c r="BE465" s="595">
        <v>20.561212999999999</v>
      </c>
      <c r="BF465" s="595">
        <v>24.122810000000001</v>
      </c>
      <c r="BG465" s="595">
        <v>25.713148</v>
      </c>
      <c r="BH465" s="595">
        <v>25.620747000000001</v>
      </c>
      <c r="BI465" s="595">
        <v>29.000836</v>
      </c>
      <c r="BJ465" s="595">
        <v>33.139321000000002</v>
      </c>
      <c r="BK465" s="595">
        <v>34.362444000000004</v>
      </c>
      <c r="BL465" s="595">
        <v>27.961743999999999</v>
      </c>
      <c r="BM465" s="595">
        <v>33.267192999999999</v>
      </c>
      <c r="BN465" s="595">
        <v>40.952626000000002</v>
      </c>
      <c r="BO465" s="595">
        <v>48.518436999999999</v>
      </c>
      <c r="BP465" s="595">
        <v>47.43</v>
      </c>
      <c r="BQ465" s="595">
        <v>56.83</v>
      </c>
      <c r="BR465" s="595">
        <v>67.2</v>
      </c>
      <c r="BS465" s="595">
        <v>73.540000000000006</v>
      </c>
      <c r="BT465" s="595">
        <v>48.2</v>
      </c>
      <c r="BU465" s="595">
        <v>67.7</v>
      </c>
      <c r="BV465" s="595">
        <v>70</v>
      </c>
      <c r="BW465" s="595">
        <v>76.299999999999983</v>
      </c>
      <c r="BX465" s="595">
        <v>71.400000000000006</v>
      </c>
      <c r="BY465" s="595">
        <v>88</v>
      </c>
      <c r="BZ465" s="595">
        <v>91.300000000000011</v>
      </c>
      <c r="CA465" s="596">
        <v>108.666</v>
      </c>
      <c r="CB465" s="596">
        <v>101.93899999999999</v>
      </c>
      <c r="CC465" s="595">
        <v>100.11</v>
      </c>
      <c r="CD465" s="595">
        <v>83.713999999999999</v>
      </c>
      <c r="CE465" s="595">
        <v>90.8</v>
      </c>
      <c r="CF465" s="595">
        <v>93.775999999999996</v>
      </c>
      <c r="CG465" s="595">
        <v>113.913</v>
      </c>
      <c r="CH465" s="595">
        <v>116.203</v>
      </c>
      <c r="CI465" s="595">
        <v>132.44</v>
      </c>
      <c r="CJ465" s="595">
        <v>132.875</v>
      </c>
      <c r="CK465" s="595">
        <v>239.2</v>
      </c>
      <c r="CL465" s="595">
        <v>284.745879</v>
      </c>
      <c r="CM465" s="595">
        <v>323.45033999999998</v>
      </c>
      <c r="CN465" s="595">
        <v>297.23599999999999</v>
      </c>
      <c r="CO465" s="595">
        <v>366.065</v>
      </c>
      <c r="CP465" s="595">
        <v>393.10899999999998</v>
      </c>
      <c r="CQ465" s="595">
        <v>474.61700000000002</v>
      </c>
      <c r="CR465" s="596">
        <v>518</v>
      </c>
      <c r="CS465" s="282">
        <v>603.61219665354304</v>
      </c>
      <c r="CT465" s="282">
        <v>581.43531224114599</v>
      </c>
      <c r="CU465" s="282">
        <v>592.16907509535804</v>
      </c>
      <c r="CV465" s="282">
        <v>493.91359099508537</v>
      </c>
      <c r="CW465" s="282">
        <v>587.42817436297923</v>
      </c>
      <c r="CX465" s="282">
        <v>573.87558381496478</v>
      </c>
      <c r="CY465" s="282">
        <v>595.54035805735725</v>
      </c>
      <c r="CZ465" s="282">
        <v>514.0844178936859</v>
      </c>
      <c r="DA465" s="282">
        <v>607.95506704655611</v>
      </c>
      <c r="DB465" s="282">
        <v>591.34038783588994</v>
      </c>
      <c r="DC465" s="282">
        <v>612.91360346327519</v>
      </c>
      <c r="DD465" s="282">
        <v>518.77762610643379</v>
      </c>
      <c r="DE465" s="282">
        <v>614.99455014851037</v>
      </c>
      <c r="DF465" s="282">
        <v>605.2037594467472</v>
      </c>
      <c r="DG465" s="282">
        <v>635.5269737014637</v>
      </c>
      <c r="DH465" s="282">
        <v>546.48782699654043</v>
      </c>
      <c r="DI465" s="282">
        <v>649.39892452587742</v>
      </c>
      <c r="DJ465" s="282">
        <v>642.24367561326767</v>
      </c>
      <c r="DK465" s="282">
        <v>675.88023033792774</v>
      </c>
      <c r="DL465" s="282">
        <v>392.91197378149616</v>
      </c>
      <c r="DM465" s="282">
        <v>478.48038609803791</v>
      </c>
      <c r="DN465" s="282">
        <v>459.86187593604308</v>
      </c>
      <c r="DO465" s="282">
        <v>504.34756557396832</v>
      </c>
    </row>
    <row r="466" spans="2:119" s="973" customFormat="1" ht="12" customHeight="1">
      <c r="B466" s="1342">
        <v>59</v>
      </c>
      <c r="C466" s="938" t="s">
        <v>94</v>
      </c>
      <c r="D466" s="939"/>
      <c r="E466" s="939"/>
      <c r="F466" s="945" t="s">
        <v>105</v>
      </c>
      <c r="G466" s="940">
        <v>0.60935861294115234</v>
      </c>
      <c r="H466" s="940">
        <v>0.41016127424180837</v>
      </c>
      <c r="I466" s="940">
        <v>0.54971745700371799</v>
      </c>
      <c r="J466" s="940">
        <v>0.42168499137763371</v>
      </c>
      <c r="K466" s="940">
        <v>0.56067587198935809</v>
      </c>
      <c r="L466" s="940">
        <v>0.37971218899143722</v>
      </c>
      <c r="M466" s="940">
        <v>0.23399826870124785</v>
      </c>
      <c r="N466" s="940">
        <v>0.62574651625746491</v>
      </c>
      <c r="O466" s="940">
        <v>7.0204081632653015E-2</v>
      </c>
      <c r="P466" s="940">
        <v>0.37057971014492752</v>
      </c>
      <c r="Q466" s="940">
        <v>4.785372016273115E-2</v>
      </c>
      <c r="R466" s="940">
        <v>0.21183440752277849</v>
      </c>
      <c r="S466" s="940">
        <v>1.1481535789732038</v>
      </c>
      <c r="T466" s="940">
        <v>0.56184020332846263</v>
      </c>
      <c r="U466" s="1677">
        <v>0.49913527585734774</v>
      </c>
      <c r="V466" s="1677">
        <v>-1.9370231580660868E-2</v>
      </c>
      <c r="W466" s="1677">
        <v>3.3560151217684409E-2</v>
      </c>
      <c r="X466" s="1677">
        <v>2.0723710768291159E-2</v>
      </c>
      <c r="Y466" s="1677">
        <v>5.8752401404942534E-2</v>
      </c>
      <c r="Z466" s="1677">
        <v>-0.22695323129718359</v>
      </c>
      <c r="AA466" s="403"/>
      <c r="AB466" s="985"/>
      <c r="AC466" s="985"/>
      <c r="AD466" s="985"/>
      <c r="AE466" s="985"/>
      <c r="AF466" s="985"/>
      <c r="AG466" s="985"/>
      <c r="AH466" s="985"/>
      <c r="AI466" s="985"/>
      <c r="AJ466" s="940" t="s">
        <v>1045</v>
      </c>
      <c r="AK466" s="940" t="s">
        <v>1045</v>
      </c>
      <c r="AL466" s="940" t="s">
        <v>1045</v>
      </c>
      <c r="AM466" s="940" t="s">
        <v>1045</v>
      </c>
      <c r="AN466" s="940">
        <v>0.59707681688982461</v>
      </c>
      <c r="AO466" s="940">
        <v>0.67781913974302621</v>
      </c>
      <c r="AP466" s="940">
        <v>0.73397665984720017</v>
      </c>
      <c r="AQ466" s="940">
        <v>0.45578838326764259</v>
      </c>
      <c r="AR466" s="940">
        <v>0.40821931559866953</v>
      </c>
      <c r="AS466" s="940">
        <v>0.30502798656644803</v>
      </c>
      <c r="AT466" s="940">
        <v>0.38973153041426989</v>
      </c>
      <c r="AU466" s="940">
        <v>0.52145597375867658</v>
      </c>
      <c r="AV466" s="940">
        <v>0.68233043226805656</v>
      </c>
      <c r="AW466" s="940">
        <v>0.70340743443648335</v>
      </c>
      <c r="AX466" s="940">
        <v>0.4379525763842449</v>
      </c>
      <c r="AY466" s="940">
        <v>0.46264362228767464</v>
      </c>
      <c r="AZ466" s="940">
        <v>0.2664137493676868</v>
      </c>
      <c r="BA466" s="940">
        <v>0.31099564432255944</v>
      </c>
      <c r="BB466" s="940">
        <v>0.46521687854923433</v>
      </c>
      <c r="BC466" s="940">
        <v>0.58769425252089924</v>
      </c>
      <c r="BD466" s="940">
        <v>0.71234266912112476</v>
      </c>
      <c r="BE466" s="940">
        <v>0.65924981639175928</v>
      </c>
      <c r="BF466" s="940">
        <v>0.52403307196136129</v>
      </c>
      <c r="BG466" s="940">
        <v>0.4352968574028806</v>
      </c>
      <c r="BH466" s="940">
        <v>0.41422409631810719</v>
      </c>
      <c r="BI466" s="940">
        <v>0.41046328346484229</v>
      </c>
      <c r="BJ466" s="940">
        <v>0.37377531887868787</v>
      </c>
      <c r="BK466" s="940">
        <v>0.33637639389778351</v>
      </c>
      <c r="BL466" s="940">
        <v>9.1371145423667643E-2</v>
      </c>
      <c r="BM466" s="940">
        <v>0.14711151775072961</v>
      </c>
      <c r="BN466" s="940">
        <v>0.23577142694022002</v>
      </c>
      <c r="BO466" s="940">
        <v>0.41196118064244769</v>
      </c>
      <c r="BP466" s="940">
        <v>0.69624612828155508</v>
      </c>
      <c r="BQ466" s="940">
        <v>0.70828960531776763</v>
      </c>
      <c r="BR466" s="940">
        <v>0.64092041374831488</v>
      </c>
      <c r="BS466" s="940">
        <v>0.51571247029247891</v>
      </c>
      <c r="BT466" s="940">
        <v>1.6234450769555098E-2</v>
      </c>
      <c r="BU466" s="940">
        <v>0.19127221537920125</v>
      </c>
      <c r="BV466" s="940">
        <v>4.1666666666666519E-2</v>
      </c>
      <c r="BW466" s="940">
        <v>3.7530595594234217E-2</v>
      </c>
      <c r="BX466" s="940">
        <v>0.48132780082987559</v>
      </c>
      <c r="BY466" s="940">
        <v>0.29985228951255527</v>
      </c>
      <c r="BZ466" s="940">
        <v>0.30428571428571449</v>
      </c>
      <c r="CA466" s="940">
        <v>0.42419397116644841</v>
      </c>
      <c r="CB466" s="940">
        <v>0.42771708683473375</v>
      </c>
      <c r="CC466" s="940">
        <v>0.13761363636363644</v>
      </c>
      <c r="CD466" s="940">
        <v>-8.3088718510405335E-2</v>
      </c>
      <c r="CE466" s="940">
        <v>-0.16441205160767858</v>
      </c>
      <c r="CF466" s="940">
        <v>-8.007730113106859E-2</v>
      </c>
      <c r="CG466" s="940">
        <v>0.13787833383278381</v>
      </c>
      <c r="CH466" s="940">
        <v>0.38809518121222264</v>
      </c>
      <c r="CI466" s="940">
        <v>0.458590308370044</v>
      </c>
      <c r="CJ466" s="940">
        <v>0.41694036853779215</v>
      </c>
      <c r="CK466" s="940">
        <v>1.0998481297130267</v>
      </c>
      <c r="CL466" s="940">
        <v>1.4504176226087107</v>
      </c>
      <c r="CM466" s="940">
        <v>1.4422405617638177</v>
      </c>
      <c r="CN466" s="940">
        <v>1.2369595484477891</v>
      </c>
      <c r="CO466" s="940">
        <v>0.53037207357859528</v>
      </c>
      <c r="CP466" s="940">
        <v>0.38056080523644731</v>
      </c>
      <c r="CQ466" s="940">
        <v>0.46735662729555338</v>
      </c>
      <c r="CR466" s="940">
        <v>0.74272295415091039</v>
      </c>
      <c r="CS466" s="940">
        <v>0.64892081093123632</v>
      </c>
      <c r="CT466" s="940">
        <v>0.47906894078015516</v>
      </c>
      <c r="CU466" s="940">
        <v>0.24767775932037406</v>
      </c>
      <c r="CV466" s="940">
        <v>-4.6498859082846788E-2</v>
      </c>
      <c r="CW466" s="940">
        <v>-2.6811953735012106E-2</v>
      </c>
      <c r="CX466" s="940">
        <v>-1.30018391848995E-2</v>
      </c>
      <c r="CY466" s="940">
        <v>5.6931087822449378E-3</v>
      </c>
      <c r="CZ466" s="940">
        <v>4.0838776794869025E-2</v>
      </c>
      <c r="DA466" s="940">
        <v>3.4943663888503007E-2</v>
      </c>
      <c r="DB466" s="940">
        <v>3.043308430169489E-2</v>
      </c>
      <c r="DC466" s="940">
        <v>2.9172238574374898E-2</v>
      </c>
      <c r="DD466" s="940">
        <v>9.1292559147717611E-3</v>
      </c>
      <c r="DE466" s="940">
        <v>1.1578952925175967E-2</v>
      </c>
      <c r="DF466" s="940">
        <v>2.3443978960396405E-2</v>
      </c>
      <c r="DG466" s="940">
        <v>3.6894874106907505E-2</v>
      </c>
      <c r="DH466" s="940">
        <v>5.3414410135763202E-2</v>
      </c>
      <c r="DI466" s="940">
        <v>5.594256789602281E-2</v>
      </c>
      <c r="DJ466" s="940">
        <v>6.1202389423986592E-2</v>
      </c>
      <c r="DK466" s="940">
        <v>6.3495741811613104E-2</v>
      </c>
      <c r="DL466" s="940">
        <v>-0.28102337440723357</v>
      </c>
      <c r="DM466" s="940">
        <v>-0.26319498227168481</v>
      </c>
      <c r="DN466" s="940">
        <v>-0.28397601502742909</v>
      </c>
      <c r="DO466" s="940">
        <v>-0.2537915107802402</v>
      </c>
    </row>
    <row r="467" spans="2:119" s="403" customFormat="1">
      <c r="B467" s="1342">
        <v>60</v>
      </c>
      <c r="C467" s="1192" t="s">
        <v>7</v>
      </c>
      <c r="D467" s="953"/>
      <c r="E467" s="953"/>
      <c r="F467" s="954"/>
      <c r="G467" s="954"/>
      <c r="H467" s="954"/>
      <c r="I467" s="954"/>
      <c r="J467" s="954"/>
      <c r="K467" s="954"/>
      <c r="L467" s="954"/>
      <c r="M467" s="954"/>
      <c r="N467" s="954"/>
      <c r="O467" s="954"/>
      <c r="P467" s="954"/>
      <c r="Q467" s="954"/>
      <c r="R467" s="954"/>
      <c r="S467" s="954"/>
      <c r="T467" s="954"/>
      <c r="U467" s="1684"/>
      <c r="V467" s="1684"/>
      <c r="W467" s="1684"/>
      <c r="X467" s="1684"/>
      <c r="Y467" s="1684"/>
      <c r="Z467" s="1684"/>
      <c r="AB467" s="449"/>
      <c r="AC467" s="449"/>
      <c r="AD467" s="449"/>
      <c r="AE467" s="449"/>
      <c r="AF467" s="449"/>
      <c r="AG467" s="449"/>
      <c r="AH467" s="449"/>
      <c r="AI467" s="449"/>
      <c r="AJ467" s="955">
        <v>0.19466142022175845</v>
      </c>
      <c r="AK467" s="955">
        <v>0.22342523780741111</v>
      </c>
      <c r="AL467" s="955">
        <v>0.27484820315844638</v>
      </c>
      <c r="AM467" s="955">
        <v>0.30706513881238412</v>
      </c>
      <c r="AN467" s="955">
        <v>0.19317586452087199</v>
      </c>
      <c r="AO467" s="955">
        <v>0.23292952688141413</v>
      </c>
      <c r="AP467" s="955">
        <v>0.29613062337096036</v>
      </c>
      <c r="AQ467" s="955">
        <v>0.27776398522675361</v>
      </c>
      <c r="AR467" s="955">
        <v>0.19290983853745827</v>
      </c>
      <c r="AS467" s="955">
        <v>0.21556367844618751</v>
      </c>
      <c r="AT467" s="955">
        <v>0.29184042416788636</v>
      </c>
      <c r="AU467" s="955">
        <v>0.29968605884846788</v>
      </c>
      <c r="AV467" s="955">
        <v>0.20941758808277047</v>
      </c>
      <c r="AW467" s="955">
        <v>0.23694175399537387</v>
      </c>
      <c r="AX467" s="955">
        <v>0.2707930325806972</v>
      </c>
      <c r="AY467" s="955">
        <v>0.28284762534115837</v>
      </c>
      <c r="AZ467" s="955">
        <v>0.18654576401657544</v>
      </c>
      <c r="BA467" s="955">
        <v>0.21849397674591603</v>
      </c>
      <c r="BB467" s="955">
        <v>0.27908469480731718</v>
      </c>
      <c r="BC467" s="955">
        <v>0.31587556443019132</v>
      </c>
      <c r="BD467" s="955">
        <v>0.20467431912188899</v>
      </c>
      <c r="BE467" s="955">
        <v>0.23229428820236067</v>
      </c>
      <c r="BF467" s="955">
        <v>0.27253212047318359</v>
      </c>
      <c r="BG467" s="955">
        <v>0.29049927220256677</v>
      </c>
      <c r="BH467" s="955">
        <v>0.20979401088807356</v>
      </c>
      <c r="BI467" s="955">
        <v>0.23747167494949445</v>
      </c>
      <c r="BJ467" s="955">
        <v>0.27135942096838023</v>
      </c>
      <c r="BK467" s="955">
        <v>0.28137489319405162</v>
      </c>
      <c r="BL467" s="955">
        <v>0.18554574651625744</v>
      </c>
      <c r="BM467" s="955">
        <v>0.22075111479761111</v>
      </c>
      <c r="BN467" s="955">
        <v>0.27174934306569343</v>
      </c>
      <c r="BO467" s="955">
        <v>0.32195379562043791</v>
      </c>
      <c r="BP467" s="955">
        <v>0.19359183673469388</v>
      </c>
      <c r="BQ467" s="955">
        <v>0.23195918367346938</v>
      </c>
      <c r="BR467" s="955">
        <v>0.2742857142857143</v>
      </c>
      <c r="BS467" s="955">
        <v>0.30016326530612247</v>
      </c>
      <c r="BT467" s="955">
        <v>0.18382913806254769</v>
      </c>
      <c r="BU467" s="955">
        <v>0.2581998474446987</v>
      </c>
      <c r="BV467" s="955">
        <v>0.26697177726926014</v>
      </c>
      <c r="BW467" s="955">
        <v>0.29099923722349347</v>
      </c>
      <c r="BX467" s="976">
        <v>0.19868323658888157</v>
      </c>
      <c r="BY467" s="976">
        <v>0.2448756977566047</v>
      </c>
      <c r="BZ467" s="976">
        <v>0.25405853642247739</v>
      </c>
      <c r="CA467" s="976">
        <v>0.3023825292320364</v>
      </c>
      <c r="CB467" s="976">
        <v>0.27070901814570203</v>
      </c>
      <c r="CC467" s="976">
        <v>0.2658519291592642</v>
      </c>
      <c r="CD467" s="976">
        <v>0.2223107421600104</v>
      </c>
      <c r="CE467" s="976">
        <v>0.24112831053502334</v>
      </c>
      <c r="CF467" s="976">
        <v>0.20549950474654419</v>
      </c>
      <c r="CG467" s="976">
        <v>0.24962746421465073</v>
      </c>
      <c r="CH467" s="976">
        <v>0.25464574038200261</v>
      </c>
      <c r="CI467" s="976">
        <v>0.29022729065680253</v>
      </c>
      <c r="CJ467" s="976">
        <v>0.13554922089373309</v>
      </c>
      <c r="CK467" s="976">
        <v>0.24401410075470142</v>
      </c>
      <c r="CL467" s="976">
        <v>0.29047662879511715</v>
      </c>
      <c r="CM467" s="976">
        <v>0.32996004955644831</v>
      </c>
      <c r="CN467" s="976">
        <v>0.19414157947573754</v>
      </c>
      <c r="CO467" s="976">
        <v>0.23909767757198275</v>
      </c>
      <c r="CP467" s="976">
        <v>0.25676163777647293</v>
      </c>
      <c r="CQ467" s="976">
        <v>0.30999910517580687</v>
      </c>
      <c r="CR467" s="976">
        <v>0.2256867624664419</v>
      </c>
      <c r="CS467" s="976">
        <v>0.26298703175288685</v>
      </c>
      <c r="CT467" s="976">
        <v>0.25332481313391697</v>
      </c>
      <c r="CU467" s="976">
        <v>0.2580013926467542</v>
      </c>
      <c r="CV467" s="976">
        <v>0.21944325211391072</v>
      </c>
      <c r="CW467" s="976">
        <v>0.26099129749768768</v>
      </c>
      <c r="CX467" s="976">
        <v>0.25496995166180414</v>
      </c>
      <c r="CY467" s="976">
        <v>0.26459549872659749</v>
      </c>
      <c r="CZ467" s="976">
        <v>0.22098863412742498</v>
      </c>
      <c r="DA467" s="976">
        <v>0.26134065768406484</v>
      </c>
      <c r="DB467" s="976">
        <v>0.25419853250494739</v>
      </c>
      <c r="DC467" s="976">
        <v>0.26347217568356285</v>
      </c>
      <c r="DD467" s="976">
        <v>0.21847841249300953</v>
      </c>
      <c r="DE467" s="976">
        <v>0.25899928263431471</v>
      </c>
      <c r="DF467" s="976">
        <v>0.25487598143178042</v>
      </c>
      <c r="DG467" s="976">
        <v>0.26764632344089528</v>
      </c>
      <c r="DH467" s="976">
        <v>0.21737689351950423</v>
      </c>
      <c r="DI467" s="976">
        <v>0.25831192186689983</v>
      </c>
      <c r="DJ467" s="976">
        <v>0.25546577286934535</v>
      </c>
      <c r="DK467" s="976">
        <v>0.26884541174425058</v>
      </c>
      <c r="DL467" s="976">
        <v>0.21405076715661472</v>
      </c>
      <c r="DM467" s="976">
        <v>0.26066676647180753</v>
      </c>
      <c r="DN467" s="976">
        <v>0.25052376587772407</v>
      </c>
      <c r="DO467" s="976">
        <v>0.27475870049385365</v>
      </c>
    </row>
    <row r="468" spans="2:119" s="973" customFormat="1" ht="12" customHeight="1">
      <c r="B468" s="1342">
        <v>61</v>
      </c>
      <c r="C468" s="938" t="s">
        <v>350</v>
      </c>
      <c r="D468" s="993"/>
      <c r="E468" s="993"/>
      <c r="F468" s="945" t="s">
        <v>105</v>
      </c>
      <c r="G468" s="945" t="s">
        <v>105</v>
      </c>
      <c r="H468" s="945" t="s">
        <v>105</v>
      </c>
      <c r="I468" s="974">
        <v>0.18407876966411399</v>
      </c>
      <c r="J468" s="974">
        <v>0.18972546313893685</v>
      </c>
      <c r="K468" s="974">
        <v>0.23691993051826499</v>
      </c>
      <c r="L468" s="974">
        <v>0.25841029393240261</v>
      </c>
      <c r="M468" s="974">
        <v>0.27078212322153083</v>
      </c>
      <c r="N468" s="974">
        <v>0.37591273914571149</v>
      </c>
      <c r="O468" s="974">
        <v>0.31051781391669314</v>
      </c>
      <c r="P468" s="974">
        <v>0.29534204650146001</v>
      </c>
      <c r="Q468" s="974">
        <v>0.26156511325993137</v>
      </c>
      <c r="R468" s="974">
        <v>0.1987236937108775</v>
      </c>
      <c r="S468" s="974">
        <v>0.24670754757514213</v>
      </c>
      <c r="T468" s="974">
        <v>0.21657072040958444</v>
      </c>
      <c r="U468" s="1650">
        <v>0.21324068048740566</v>
      </c>
      <c r="V468" s="1650">
        <v>0.17061830145535348</v>
      </c>
      <c r="W468" s="1650">
        <v>0.14360084356198838</v>
      </c>
      <c r="X468" s="1650">
        <v>0.12491370612869605</v>
      </c>
      <c r="Y468" s="1650">
        <v>0.11302763214963576</v>
      </c>
      <c r="Z468" s="1650">
        <v>9.6389492673398663E-2</v>
      </c>
      <c r="AA468" s="1047"/>
      <c r="AB468" s="974"/>
      <c r="AC468" s="974"/>
      <c r="AD468" s="974"/>
      <c r="AE468" s="974"/>
      <c r="AF468" s="974"/>
      <c r="AG468" s="974"/>
      <c r="AH468" s="974"/>
      <c r="AI468" s="974"/>
      <c r="AJ468" s="974">
        <v>0.13414902435013024</v>
      </c>
      <c r="AK468" s="974">
        <v>0.13357020670323458</v>
      </c>
      <c r="AL468" s="974">
        <v>0.13673369406227071</v>
      </c>
      <c r="AM468" s="974">
        <v>0.12950954179186069</v>
      </c>
      <c r="AN468" s="974">
        <v>0.12226985932741648</v>
      </c>
      <c r="AO468" s="974">
        <v>0.12334940496365869</v>
      </c>
      <c r="AP468" s="974">
        <v>0.1342688938177167</v>
      </c>
      <c r="AQ468" s="974">
        <v>0.15158491969100268</v>
      </c>
      <c r="AR468" s="974">
        <v>0.153635295734077</v>
      </c>
      <c r="AS468" s="974">
        <v>0.13566716710920224</v>
      </c>
      <c r="AT468" s="974">
        <v>0.14847137338486818</v>
      </c>
      <c r="AU468" s="974">
        <v>0.15737451764987553</v>
      </c>
      <c r="AV468" s="974">
        <v>0.18186005268779459</v>
      </c>
      <c r="AW468" s="974">
        <v>0.18000764459092822</v>
      </c>
      <c r="AX468" s="974">
        <v>0.1930726710609344</v>
      </c>
      <c r="AY468" s="974">
        <v>0.18106956757381557</v>
      </c>
      <c r="AZ468" s="974">
        <v>0.17214430771087144</v>
      </c>
      <c r="BA468" s="974">
        <v>0.17861345703028159</v>
      </c>
      <c r="BB468" s="974">
        <v>0.19390704264940778</v>
      </c>
      <c r="BC468" s="974">
        <v>0.20719052454273376</v>
      </c>
      <c r="BD468" s="974">
        <v>0.21635219859901125</v>
      </c>
      <c r="BE468" s="974">
        <v>0.23143036497240629</v>
      </c>
      <c r="BF468" s="974">
        <v>0.24800665764789756</v>
      </c>
      <c r="BG468" s="974">
        <v>0.24782647562429616</v>
      </c>
      <c r="BH468" s="974">
        <v>0.24940920604841163</v>
      </c>
      <c r="BI468" s="974">
        <v>0.25851272113342971</v>
      </c>
      <c r="BJ468" s="974">
        <v>0.26930400983277203</v>
      </c>
      <c r="BK468" s="974">
        <v>0.25523583417271306</v>
      </c>
      <c r="BL468" s="974">
        <v>0.2423399377161071</v>
      </c>
      <c r="BM468" s="974">
        <v>0.25231255397124736</v>
      </c>
      <c r="BN468" s="974">
        <v>0.27682870900743195</v>
      </c>
      <c r="BO468" s="974">
        <v>0.30066643635487134</v>
      </c>
      <c r="BP468" s="974">
        <v>0.32034310414696743</v>
      </c>
      <c r="BQ468" s="974">
        <v>0.36827507549541844</v>
      </c>
      <c r="BR468" s="974">
        <v>0.3984796105336188</v>
      </c>
      <c r="BS468" s="974">
        <v>0.40690082553172657</v>
      </c>
      <c r="BT468" s="974">
        <v>0.3057793567214363</v>
      </c>
      <c r="BU468" s="974">
        <v>0.33910360441586024</v>
      </c>
      <c r="BV468" s="974">
        <v>0.30323114443765781</v>
      </c>
      <c r="BW468" s="974">
        <v>0.29772705101941271</v>
      </c>
      <c r="BX468" s="974">
        <v>0.26464047442550037</v>
      </c>
      <c r="BY468" s="974">
        <v>0.30996829869672421</v>
      </c>
      <c r="BZ468" s="974">
        <v>0.29934426229508199</v>
      </c>
      <c r="CA468" s="974">
        <v>0.30346934614987192</v>
      </c>
      <c r="CB468" s="974">
        <v>0.31759072329395344</v>
      </c>
      <c r="CC468" s="974">
        <v>0.29849989713069169</v>
      </c>
      <c r="CD468" s="974">
        <v>0.23562757366704101</v>
      </c>
      <c r="CE468" s="974">
        <v>0.21214011527525647</v>
      </c>
      <c r="CF468" s="974">
        <v>0.19793570719969605</v>
      </c>
      <c r="CG468" s="974">
        <v>0.20892190990422602</v>
      </c>
      <c r="CH468" s="974">
        <v>0.19269821949452018</v>
      </c>
      <c r="CI468" s="974">
        <v>0.19641954051115942</v>
      </c>
      <c r="CJ468" s="974">
        <v>0.20376757231736062</v>
      </c>
      <c r="CK468" s="974">
        <v>0.27233903021346506</v>
      </c>
      <c r="CL468" s="974">
        <v>0.25521673125329863</v>
      </c>
      <c r="CM468" s="974">
        <v>0.24368976746521498</v>
      </c>
      <c r="CN468" s="974">
        <v>0.21563200746350408</v>
      </c>
      <c r="CO468" s="974">
        <v>0.21498458376156218</v>
      </c>
      <c r="CP468" s="974">
        <v>0.21163884719497461</v>
      </c>
      <c r="CQ468" s="974">
        <v>0.22274477816897773</v>
      </c>
      <c r="CR468" s="974">
        <v>0.2304270462633452</v>
      </c>
      <c r="CS468" s="974">
        <v>0.2318089508176972</v>
      </c>
      <c r="CT468" s="974">
        <v>0.20528484382775727</v>
      </c>
      <c r="CU468" s="974">
        <v>0.19230969698131417</v>
      </c>
      <c r="CV468" s="974">
        <v>0.17930181110380725</v>
      </c>
      <c r="CW468" s="974">
        <v>0.18871199734324581</v>
      </c>
      <c r="CX468" s="974">
        <v>0.16429345105794488</v>
      </c>
      <c r="CY468" s="974">
        <v>0.15544070642788563</v>
      </c>
      <c r="CZ468" s="974">
        <v>0.15572193852165955</v>
      </c>
      <c r="DA468" s="974">
        <v>0.156590118167764</v>
      </c>
      <c r="DB468" s="974">
        <v>0.13615326037804606</v>
      </c>
      <c r="DC468" s="974">
        <v>0.13116722521214524</v>
      </c>
      <c r="DD468" s="974">
        <v>0.13808293638813776</v>
      </c>
      <c r="DE468" s="974">
        <v>0.13290946395956213</v>
      </c>
      <c r="DF468" s="974">
        <v>0.11620045646040354</v>
      </c>
      <c r="DG468" s="974">
        <v>0.11732725866862104</v>
      </c>
      <c r="DH468" s="974">
        <v>0.12661551520089526</v>
      </c>
      <c r="DI468" s="974">
        <v>0.12000198010760485</v>
      </c>
      <c r="DJ468" s="974">
        <v>0.1054563450518419</v>
      </c>
      <c r="DK468" s="974">
        <v>0.10520165169341583</v>
      </c>
      <c r="DL468" s="974">
        <v>9.7299810439210224E-2</v>
      </c>
      <c r="DM468" s="974">
        <v>0.10453970309707621</v>
      </c>
      <c r="DN468" s="974">
        <v>9.1750531916503897E-2</v>
      </c>
      <c r="DO468" s="974">
        <v>9.3116273755239468E-2</v>
      </c>
    </row>
    <row r="469" spans="2:119" s="1024" customFormat="1" ht="12" customHeight="1">
      <c r="B469" s="1342">
        <v>62</v>
      </c>
      <c r="C469" s="1020" t="s">
        <v>62</v>
      </c>
      <c r="D469" s="1021"/>
      <c r="E469" s="993"/>
      <c r="F469" s="945"/>
      <c r="G469" s="945"/>
      <c r="H469" s="945"/>
      <c r="I469" s="974"/>
      <c r="J469" s="974"/>
      <c r="K469" s="974"/>
      <c r="L469" s="974"/>
      <c r="M469" s="974"/>
      <c r="N469" s="974"/>
      <c r="O469" s="974"/>
      <c r="P469" s="974"/>
      <c r="Q469" s="974"/>
      <c r="R469" s="974"/>
      <c r="S469" s="974"/>
      <c r="T469" s="974"/>
      <c r="U469" s="1650"/>
      <c r="V469" s="1650"/>
      <c r="W469" s="1650"/>
      <c r="X469" s="1650"/>
      <c r="Y469" s="1650"/>
      <c r="Z469" s="1650"/>
      <c r="AA469" s="1195"/>
      <c r="AB469" s="974"/>
      <c r="AC469" s="974"/>
      <c r="AD469" s="974"/>
      <c r="AE469" s="974"/>
      <c r="AF469" s="974"/>
      <c r="AG469" s="974"/>
      <c r="AH469" s="974"/>
      <c r="AI469" s="974"/>
      <c r="AJ469" s="974"/>
      <c r="AK469" s="974"/>
      <c r="AL469" s="974"/>
      <c r="AM469" s="974"/>
      <c r="AN469" s="974"/>
      <c r="AO469" s="974"/>
      <c r="AP469" s="974"/>
      <c r="AQ469" s="974"/>
      <c r="AR469" s="974"/>
      <c r="AS469" s="974"/>
      <c r="AT469" s="974"/>
      <c r="AU469" s="974"/>
      <c r="AV469" s="974"/>
      <c r="AW469" s="974"/>
      <c r="AX469" s="974"/>
      <c r="AY469" s="974"/>
      <c r="AZ469" s="974"/>
      <c r="BA469" s="974"/>
      <c r="BB469" s="974"/>
      <c r="BC469" s="974"/>
      <c r="BD469" s="974"/>
      <c r="BE469" s="974"/>
      <c r="BF469" s="974"/>
      <c r="BG469" s="974"/>
      <c r="BH469" s="974"/>
      <c r="BI469" s="974"/>
      <c r="BJ469" s="974"/>
      <c r="BK469" s="974"/>
      <c r="BL469" s="974"/>
      <c r="BM469" s="974"/>
      <c r="BN469" s="974"/>
      <c r="BO469" s="974"/>
      <c r="BP469" s="974"/>
      <c r="BQ469" s="974"/>
      <c r="BR469" s="974"/>
      <c r="BS469" s="974"/>
      <c r="BT469" s="974"/>
      <c r="BU469" s="974"/>
      <c r="BV469" s="974"/>
      <c r="BW469" s="974"/>
      <c r="BX469" s="974"/>
      <c r="BY469" s="974"/>
      <c r="BZ469" s="974"/>
      <c r="CA469" s="974"/>
      <c r="CB469" s="974"/>
      <c r="CC469" s="1196">
        <v>2.9999999999574811E-4</v>
      </c>
      <c r="CD469" s="1196">
        <v>-8.3300000000008367E-4</v>
      </c>
      <c r="CE469" s="1196">
        <v>4.4199999999250394E-4</v>
      </c>
      <c r="CF469" s="1196">
        <v>-4.3599999999344163E-4</v>
      </c>
      <c r="CG469" s="1196">
        <v>2.7199999999538704E-4</v>
      </c>
      <c r="CH469" s="1196">
        <v>4.500000000007276E-4</v>
      </c>
      <c r="CI469" s="1196">
        <v>1.0699999998564635E-4</v>
      </c>
      <c r="CJ469" s="1196">
        <v>-2.0299999999906504E-4</v>
      </c>
      <c r="CK469" s="1196">
        <v>0</v>
      </c>
      <c r="CL469" s="1196">
        <v>9.9999999747524271E-7</v>
      </c>
      <c r="CM469" s="1196">
        <v>0</v>
      </c>
      <c r="CN469" s="1196">
        <v>2.3799999996754195E-4</v>
      </c>
      <c r="CO469" s="1196">
        <v>0</v>
      </c>
      <c r="CP469" s="1196">
        <v>0</v>
      </c>
      <c r="CQ469" s="1196">
        <v>2.6761999999905584E-2</v>
      </c>
      <c r="CR469" s="974">
        <v>0</v>
      </c>
      <c r="CS469" s="974"/>
      <c r="CT469" s="974"/>
      <c r="CU469" s="974"/>
      <c r="CV469" s="974"/>
      <c r="CW469" s="974"/>
      <c r="CX469" s="974"/>
      <c r="CY469" s="974"/>
      <c r="CZ469" s="974"/>
      <c r="DA469" s="974"/>
      <c r="DB469" s="974"/>
      <c r="DC469" s="974"/>
      <c r="DD469" s="974"/>
      <c r="DE469" s="974"/>
      <c r="DF469" s="974"/>
      <c r="DG469" s="974"/>
      <c r="DH469" s="974"/>
      <c r="DI469" s="974"/>
      <c r="DJ469" s="974"/>
      <c r="DK469" s="974"/>
      <c r="DL469" s="974"/>
      <c r="DM469" s="974"/>
      <c r="DN469" s="974"/>
      <c r="DO469" s="974"/>
    </row>
    <row r="470" spans="2:119" s="973" customFormat="1" ht="12" customHeight="1">
      <c r="B470" s="1342">
        <v>63</v>
      </c>
      <c r="C470" s="938"/>
      <c r="D470" s="993"/>
      <c r="E470" s="993"/>
      <c r="F470" s="974"/>
      <c r="G470" s="974"/>
      <c r="H470" s="974"/>
      <c r="I470" s="974"/>
      <c r="J470" s="974"/>
      <c r="K470" s="974"/>
      <c r="L470" s="974"/>
      <c r="M470" s="974"/>
      <c r="N470" s="974"/>
      <c r="O470" s="974"/>
      <c r="P470" s="974"/>
      <c r="Q470" s="974"/>
      <c r="R470" s="974"/>
      <c r="S470" s="974"/>
      <c r="T470" s="974"/>
      <c r="U470" s="1650"/>
      <c r="V470" s="1650"/>
      <c r="W470" s="1650"/>
      <c r="X470" s="1650"/>
      <c r="Y470" s="1650"/>
      <c r="Z470" s="1650"/>
      <c r="AA470" s="1047"/>
      <c r="AB470" s="974"/>
      <c r="AC470" s="974"/>
      <c r="AD470" s="974"/>
      <c r="AE470" s="974"/>
      <c r="AF470" s="974"/>
      <c r="AG470" s="974"/>
      <c r="AH470" s="974"/>
      <c r="AI470" s="974"/>
      <c r="AJ470" s="974"/>
      <c r="AK470" s="974"/>
      <c r="AL470" s="974"/>
      <c r="AM470" s="974"/>
      <c r="AN470" s="974"/>
      <c r="AO470" s="974"/>
      <c r="AP470" s="974"/>
      <c r="AQ470" s="974"/>
      <c r="AR470" s="974"/>
      <c r="AS470" s="974"/>
      <c r="AT470" s="974"/>
      <c r="AU470" s="974"/>
      <c r="AV470" s="974"/>
      <c r="AW470" s="974"/>
      <c r="AX470" s="974"/>
      <c r="AY470" s="974"/>
      <c r="AZ470" s="974"/>
      <c r="BA470" s="974"/>
      <c r="BB470" s="974"/>
      <c r="BC470" s="974"/>
      <c r="BD470" s="974"/>
      <c r="BE470" s="974"/>
      <c r="BF470" s="974"/>
      <c r="BG470" s="974"/>
      <c r="BH470" s="974"/>
      <c r="BI470" s="974"/>
      <c r="BJ470" s="974"/>
      <c r="BK470" s="974"/>
      <c r="BL470" s="974"/>
      <c r="BM470" s="974"/>
      <c r="BN470" s="974"/>
      <c r="BO470" s="974"/>
      <c r="BP470" s="974"/>
      <c r="BQ470" s="974"/>
      <c r="BR470" s="974"/>
      <c r="BS470" s="974"/>
      <c r="BT470" s="974"/>
      <c r="BU470" s="974"/>
      <c r="BV470" s="974"/>
      <c r="BW470" s="974"/>
      <c r="BX470" s="974"/>
      <c r="BY470" s="974"/>
      <c r="BZ470" s="974"/>
      <c r="CA470" s="974"/>
      <c r="CB470" s="974"/>
      <c r="CC470" s="974"/>
      <c r="CD470" s="974"/>
      <c r="CE470" s="974"/>
      <c r="CF470" s="974"/>
      <c r="CG470" s="974"/>
      <c r="CH470" s="974"/>
      <c r="CI470" s="964"/>
      <c r="CJ470" s="974"/>
      <c r="CK470" s="974"/>
      <c r="CL470" s="974"/>
      <c r="CM470" s="974"/>
      <c r="CN470" s="974"/>
      <c r="CO470" s="974"/>
      <c r="CP470" s="974"/>
      <c r="CQ470" s="974"/>
      <c r="CR470" s="974"/>
      <c r="CS470" s="974"/>
      <c r="CT470" s="974"/>
      <c r="CU470" s="974"/>
      <c r="CV470" s="974"/>
      <c r="CW470" s="974"/>
      <c r="CX470" s="974"/>
      <c r="CY470" s="974"/>
      <c r="CZ470" s="974"/>
      <c r="DA470" s="974"/>
      <c r="DB470" s="974"/>
      <c r="DC470" s="974"/>
      <c r="DD470" s="974"/>
      <c r="DE470" s="974"/>
      <c r="DF470" s="974"/>
      <c r="DG470" s="974"/>
      <c r="DH470" s="974"/>
      <c r="DI470" s="974"/>
      <c r="DJ470" s="974"/>
      <c r="DK470" s="974"/>
      <c r="DL470" s="974"/>
      <c r="DM470" s="974"/>
      <c r="DN470" s="974"/>
      <c r="DO470" s="974"/>
    </row>
    <row r="471" spans="2:119" s="948" customFormat="1" ht="12" customHeight="1">
      <c r="B471" s="1342">
        <v>64</v>
      </c>
      <c r="C471" s="942" t="s">
        <v>392</v>
      </c>
      <c r="D471" s="1027"/>
      <c r="E471" s="1028"/>
      <c r="F471" s="282">
        <v>-5.657006</v>
      </c>
      <c r="G471" s="282">
        <v>-8.5733890000000006</v>
      </c>
      <c r="H471" s="282">
        <v>-11.466476999999999</v>
      </c>
      <c r="I471" s="282">
        <v>-19.649504999999998</v>
      </c>
      <c r="J471" s="282">
        <v>-23.463870999999997</v>
      </c>
      <c r="K471" s="282">
        <v>-41.841586</v>
      </c>
      <c r="L471" s="282">
        <v>-66.492768999999996</v>
      </c>
      <c r="M471" s="282">
        <v>-81.271715999999998</v>
      </c>
      <c r="N471" s="282">
        <v>-134.75</v>
      </c>
      <c r="O471" s="282">
        <v>-152.11500000000001</v>
      </c>
      <c r="P471" s="969">
        <v>-216.18800000000002</v>
      </c>
      <c r="Q471" s="969">
        <v>-254.53800000000001</v>
      </c>
      <c r="R471" s="282">
        <v>-347.733</v>
      </c>
      <c r="S471" s="282">
        <v>-708.65300000000002</v>
      </c>
      <c r="T471" s="282">
        <v>-997.80499999999995</v>
      </c>
      <c r="U471" s="1658">
        <v>-1480.8836297893031</v>
      </c>
      <c r="V471" s="1658">
        <v>-1380.5126003814923</v>
      </c>
      <c r="W471" s="1658">
        <v>-1355.3196358676666</v>
      </c>
      <c r="X471" s="1658">
        <v>-1320.3724094016222</v>
      </c>
      <c r="Y471" s="1658">
        <v>-1364.6328002529303</v>
      </c>
      <c r="Z471" s="1658">
        <v>-996.5605452196188</v>
      </c>
      <c r="AA471" s="399"/>
      <c r="AB471" s="1316"/>
      <c r="AC471" s="1316"/>
      <c r="AD471" s="1316"/>
      <c r="AE471" s="1316"/>
      <c r="AF471" s="1316"/>
      <c r="AG471" s="1316"/>
      <c r="AH471" s="1316"/>
      <c r="AI471" s="1316"/>
      <c r="AJ471" s="596">
        <v>-1.226086</v>
      </c>
      <c r="AK471" s="596">
        <v>-1.2730079999999999</v>
      </c>
      <c r="AL471" s="596">
        <v>-1.4883040000000001</v>
      </c>
      <c r="AM471" s="596">
        <v>-1.669608</v>
      </c>
      <c r="AN471" s="596">
        <v>-1.8518049999999999</v>
      </c>
      <c r="AO471" s="596">
        <v>-2.020438</v>
      </c>
      <c r="AP471" s="596">
        <v>-2.3759800000000002</v>
      </c>
      <c r="AQ471" s="596">
        <v>-2.3251659999999998</v>
      </c>
      <c r="AR471" s="596">
        <v>-2.176755</v>
      </c>
      <c r="AS471" s="596">
        <v>-2.262079</v>
      </c>
      <c r="AT471" s="596">
        <v>-3.2094480000000001</v>
      </c>
      <c r="AU471" s="596">
        <v>-3.8181949999999998</v>
      </c>
      <c r="AV471" s="596">
        <v>-3.9457840000000002</v>
      </c>
      <c r="AW471" s="596">
        <v>-4.6864520000000001</v>
      </c>
      <c r="AX471" s="596">
        <v>-5.3534519999999999</v>
      </c>
      <c r="AY471" s="596">
        <v>-5.6638169999999999</v>
      </c>
      <c r="AZ471" s="596">
        <v>-4.427098</v>
      </c>
      <c r="BA471" s="596">
        <v>-5.1538069999999996</v>
      </c>
      <c r="BB471" s="596">
        <v>-6.2647690000000003</v>
      </c>
      <c r="BC471" s="596">
        <v>-7.6181970000000003</v>
      </c>
      <c r="BD471" s="596">
        <v>-8.122935</v>
      </c>
      <c r="BE471" s="596">
        <v>-9.5434760000000001</v>
      </c>
      <c r="BF471" s="596">
        <v>-11.291054000000001</v>
      </c>
      <c r="BG471" s="596">
        <v>-12.884121</v>
      </c>
      <c r="BH471" s="596">
        <v>-13.475709999999999</v>
      </c>
      <c r="BI471" s="596">
        <v>-16.203748000000001</v>
      </c>
      <c r="BJ471" s="596">
        <v>-18.385611999999998</v>
      </c>
      <c r="BK471" s="596">
        <v>-18.427699</v>
      </c>
      <c r="BL471" s="596">
        <v>-16.915877999999999</v>
      </c>
      <c r="BM471" s="596">
        <v>-17.609259000000002</v>
      </c>
      <c r="BN471" s="596">
        <v>-20.387594</v>
      </c>
      <c r="BO471" s="596">
        <v>-26.358985000000001</v>
      </c>
      <c r="BP471" s="596">
        <v>-24.785</v>
      </c>
      <c r="BQ471" s="596">
        <v>-29.056999999999999</v>
      </c>
      <c r="BR471" s="596">
        <v>-38.704999999999998</v>
      </c>
      <c r="BS471" s="596">
        <v>-42.203000000000003</v>
      </c>
      <c r="BT471" s="596">
        <v>-27.757000000000001</v>
      </c>
      <c r="BU471" s="596">
        <v>-38.445999999999998</v>
      </c>
      <c r="BV471" s="596">
        <v>-39.026000000000003</v>
      </c>
      <c r="BW471" s="596">
        <v>-46.886000000000003</v>
      </c>
      <c r="BX471" s="596">
        <v>-45.066000000000003</v>
      </c>
      <c r="BY471" s="596">
        <v>-49.697000000000003</v>
      </c>
      <c r="BZ471" s="596">
        <v>-56.21</v>
      </c>
      <c r="CA471" s="596">
        <v>-65.215000000000003</v>
      </c>
      <c r="CB471" s="596">
        <v>-57.295000000000002</v>
      </c>
      <c r="CC471" s="596">
        <v>-68.051000000000002</v>
      </c>
      <c r="CD471" s="596">
        <v>-60.408999999999999</v>
      </c>
      <c r="CE471" s="596">
        <v>-68.783000000000001</v>
      </c>
      <c r="CF471" s="596">
        <v>-67.492000000000004</v>
      </c>
      <c r="CG471" s="596">
        <v>-83.909000000000006</v>
      </c>
      <c r="CH471" s="596">
        <v>-88.542000000000002</v>
      </c>
      <c r="CI471" s="596">
        <v>-107.79</v>
      </c>
      <c r="CJ471" s="596">
        <v>-101.02500000000001</v>
      </c>
      <c r="CK471" s="596">
        <v>-171.4</v>
      </c>
      <c r="CL471" s="596">
        <v>-193.37299999999999</v>
      </c>
      <c r="CM471" s="596">
        <v>-242.85499999999999</v>
      </c>
      <c r="CN471" s="596">
        <v>-188.96899999999999</v>
      </c>
      <c r="CO471" s="596">
        <v>-232.17599999999999</v>
      </c>
      <c r="CP471" s="596">
        <v>-253.06899999999999</v>
      </c>
      <c r="CQ471" s="596">
        <v>-323.59100000000001</v>
      </c>
      <c r="CR471" s="596">
        <v>-320</v>
      </c>
      <c r="CS471" s="282">
        <v>-382.83983819877074</v>
      </c>
      <c r="CT471" s="282">
        <v>-374.30649777429306</v>
      </c>
      <c r="CU471" s="282">
        <v>-403.73729381623923</v>
      </c>
      <c r="CV471" s="282">
        <v>-289.86434683881458</v>
      </c>
      <c r="CW471" s="282">
        <v>-353.94639646061245</v>
      </c>
      <c r="CX471" s="282">
        <v>-350.96783364015022</v>
      </c>
      <c r="CY471" s="282">
        <v>-385.73402344191504</v>
      </c>
      <c r="CZ471" s="282">
        <v>-286.61694959014761</v>
      </c>
      <c r="DA471" s="282">
        <v>-347.99885135442497</v>
      </c>
      <c r="DB471" s="282">
        <v>-343.56642394307897</v>
      </c>
      <c r="DC471" s="282">
        <v>-377.1374109800152</v>
      </c>
      <c r="DD471" s="282">
        <v>-280.40631698816708</v>
      </c>
      <c r="DE471" s="282">
        <v>-334.42689798865945</v>
      </c>
      <c r="DF471" s="282">
        <v>-334.03993855962415</v>
      </c>
      <c r="DG471" s="282">
        <v>-371.49925586517151</v>
      </c>
      <c r="DH471" s="282">
        <v>-295.3840550084318</v>
      </c>
      <c r="DI471" s="282">
        <v>-346.55135858676584</v>
      </c>
      <c r="DJ471" s="282">
        <v>-345.78639380676935</v>
      </c>
      <c r="DK471" s="282">
        <v>-376.91099285096323</v>
      </c>
      <c r="DL471" s="282">
        <v>-212.37423112387043</v>
      </c>
      <c r="DM471" s="282">
        <v>-255.34077990729369</v>
      </c>
      <c r="DN471" s="282">
        <v>-247.59135164281773</v>
      </c>
      <c r="DO471" s="282">
        <v>-281.25418254563692</v>
      </c>
    </row>
    <row r="472" spans="2:119" s="973" customFormat="1" ht="12" customHeight="1">
      <c r="B472" s="1342">
        <v>65</v>
      </c>
      <c r="C472" s="938" t="s">
        <v>94</v>
      </c>
      <c r="D472" s="939"/>
      <c r="E472" s="939"/>
      <c r="F472" s="945" t="s">
        <v>105</v>
      </c>
      <c r="G472" s="940">
        <v>0.51553471924901628</v>
      </c>
      <c r="H472" s="940">
        <v>0.33744975295067081</v>
      </c>
      <c r="I472" s="940">
        <v>0.71364796702596611</v>
      </c>
      <c r="J472" s="940">
        <v>0.19412020811720199</v>
      </c>
      <c r="K472" s="940">
        <v>0.78323457369843208</v>
      </c>
      <c r="L472" s="940">
        <v>0.58915508126293292</v>
      </c>
      <c r="M472" s="940">
        <v>0.22226397279379362</v>
      </c>
      <c r="N472" s="940">
        <v>0.65801839350851177</v>
      </c>
      <c r="O472" s="940">
        <v>0.12886827458256045</v>
      </c>
      <c r="P472" s="940">
        <v>0.42121421293100614</v>
      </c>
      <c r="Q472" s="940">
        <v>0.17739189964290336</v>
      </c>
      <c r="R472" s="940">
        <v>0.36613393677957706</v>
      </c>
      <c r="S472" s="940">
        <v>1.0379227740824137</v>
      </c>
      <c r="T472" s="940">
        <v>0.40803044649497</v>
      </c>
      <c r="U472" s="1677">
        <v>0.48414131998667398</v>
      </c>
      <c r="V472" s="1677">
        <v>-6.7777796572774163E-2</v>
      </c>
      <c r="W472" s="1677">
        <v>-1.8248992806631281E-2</v>
      </c>
      <c r="X472" s="1677">
        <v>-2.5785228473924837E-2</v>
      </c>
      <c r="Y472" s="1677">
        <v>3.3521141865851645E-2</v>
      </c>
      <c r="Z472" s="1677">
        <v>-0.24524282836896849</v>
      </c>
      <c r="AA472" s="403"/>
      <c r="AB472" s="985"/>
      <c r="AC472" s="985"/>
      <c r="AD472" s="985"/>
      <c r="AE472" s="985"/>
      <c r="AF472" s="985"/>
      <c r="AG472" s="985"/>
      <c r="AH472" s="985"/>
      <c r="AI472" s="985"/>
      <c r="AJ472" s="940" t="s">
        <v>1045</v>
      </c>
      <c r="AK472" s="940" t="s">
        <v>1045</v>
      </c>
      <c r="AL472" s="940" t="s">
        <v>1045</v>
      </c>
      <c r="AM472" s="940" t="s">
        <v>1045</v>
      </c>
      <c r="AN472" s="940">
        <v>0.51033858962584988</v>
      </c>
      <c r="AO472" s="940">
        <v>0.58713692294156838</v>
      </c>
      <c r="AP472" s="940">
        <v>0.59643459938292187</v>
      </c>
      <c r="AQ472" s="940">
        <v>0.39264186563552639</v>
      </c>
      <c r="AR472" s="940">
        <v>0.17547743957922135</v>
      </c>
      <c r="AS472" s="940">
        <v>0.11959832471968945</v>
      </c>
      <c r="AT472" s="940">
        <v>0.35078914805680173</v>
      </c>
      <c r="AU472" s="940">
        <v>0.64211716496800664</v>
      </c>
      <c r="AV472" s="940">
        <v>0.81269090917443632</v>
      </c>
      <c r="AW472" s="940">
        <v>1.0717455049094218</v>
      </c>
      <c r="AX472" s="940">
        <v>0.6680288946884323</v>
      </c>
      <c r="AY472" s="940">
        <v>0.48337552167974662</v>
      </c>
      <c r="AZ472" s="940">
        <v>0.1219818418849079</v>
      </c>
      <c r="BA472" s="940">
        <v>9.972469578265164E-2</v>
      </c>
      <c r="BB472" s="940">
        <v>0.17022978818153223</v>
      </c>
      <c r="BC472" s="940">
        <v>0.34506411488930522</v>
      </c>
      <c r="BD472" s="940">
        <v>0.83482159193223193</v>
      </c>
      <c r="BE472" s="940">
        <v>0.85173329152605071</v>
      </c>
      <c r="BF472" s="940">
        <v>0.80230971006273344</v>
      </c>
      <c r="BG472" s="940">
        <v>0.69122969647542587</v>
      </c>
      <c r="BH472" s="940">
        <v>0.65897055682459604</v>
      </c>
      <c r="BI472" s="940">
        <v>0.69788743640157946</v>
      </c>
      <c r="BJ472" s="940">
        <v>0.62833443184312077</v>
      </c>
      <c r="BK472" s="940">
        <v>0.43026435408360419</v>
      </c>
      <c r="BL472" s="940">
        <v>0.25528658601290766</v>
      </c>
      <c r="BM472" s="940">
        <v>8.673987030654895E-2</v>
      </c>
      <c r="BN472" s="940">
        <v>0.10888851565017266</v>
      </c>
      <c r="BO472" s="940">
        <v>0.43040023607939326</v>
      </c>
      <c r="BP472" s="940">
        <v>0.46519146094574593</v>
      </c>
      <c r="BQ472" s="940">
        <v>0.65009782637645319</v>
      </c>
      <c r="BR472" s="940">
        <v>0.8984584448758397</v>
      </c>
      <c r="BS472" s="940">
        <v>0.60108592952270357</v>
      </c>
      <c r="BT472" s="940">
        <v>0.11991123663506165</v>
      </c>
      <c r="BU472" s="940">
        <v>0.32312351584816046</v>
      </c>
      <c r="BV472" s="940">
        <v>8.2935021315075907E-3</v>
      </c>
      <c r="BW472" s="940">
        <v>0.11096367556808762</v>
      </c>
      <c r="BX472" s="940">
        <v>0.62359044565334876</v>
      </c>
      <c r="BY472" s="940">
        <v>0.29264422826822045</v>
      </c>
      <c r="BZ472" s="940">
        <v>0.44032183672423497</v>
      </c>
      <c r="CA472" s="940">
        <v>0.39092692914729343</v>
      </c>
      <c r="CB472" s="940">
        <v>0.27135756446101267</v>
      </c>
      <c r="CC472" s="940">
        <v>0.3693180674889831</v>
      </c>
      <c r="CD472" s="940">
        <v>7.4702010318448586E-2</v>
      </c>
      <c r="CE472" s="940">
        <v>5.4711339415778548E-2</v>
      </c>
      <c r="CF472" s="940">
        <v>0.17797364516973557</v>
      </c>
      <c r="CG472" s="940">
        <v>0.23303110902117541</v>
      </c>
      <c r="CH472" s="940">
        <v>0.46570875200715123</v>
      </c>
      <c r="CI472" s="940">
        <v>0.56710233633310558</v>
      </c>
      <c r="CJ472" s="940">
        <v>0.49684407040834477</v>
      </c>
      <c r="CK472" s="940">
        <v>1.0426891036718349</v>
      </c>
      <c r="CL472" s="940">
        <v>1.18396918976305</v>
      </c>
      <c r="CM472" s="940">
        <v>1.253038315242601</v>
      </c>
      <c r="CN472" s="940">
        <v>0.87051719871318967</v>
      </c>
      <c r="CO472" s="940">
        <v>0.35458576429404887</v>
      </c>
      <c r="CP472" s="940">
        <v>0.30870907520698343</v>
      </c>
      <c r="CQ472" s="940">
        <v>0.33244528628193781</v>
      </c>
      <c r="CR472" s="940">
        <v>0.69339944647005591</v>
      </c>
      <c r="CS472" s="940">
        <v>0.64892081093123655</v>
      </c>
      <c r="CT472" s="940">
        <v>0.47906894078015516</v>
      </c>
      <c r="CU472" s="940">
        <v>0.24767775932037428</v>
      </c>
      <c r="CV472" s="940">
        <v>-9.4173916128704405E-2</v>
      </c>
      <c r="CW472" s="940">
        <v>-7.5471356048261606E-2</v>
      </c>
      <c r="CX472" s="940">
        <v>-6.2351747225654841E-2</v>
      </c>
      <c r="CY472" s="940">
        <v>-4.4591546656867376E-2</v>
      </c>
      <c r="CZ472" s="940">
        <v>-1.1203162044874593E-2</v>
      </c>
      <c r="DA472" s="940">
        <v>-1.6803519305922165E-2</v>
      </c>
      <c r="DB472" s="940">
        <v>-2.1088569913389699E-2</v>
      </c>
      <c r="DC472" s="940">
        <v>-2.2286373354344136E-2</v>
      </c>
      <c r="DD472" s="940">
        <v>-2.1668755497054604E-2</v>
      </c>
      <c r="DE472" s="940">
        <v>-3.8999994721082953E-2</v>
      </c>
      <c r="DF472" s="940">
        <v>-2.7728219987623537E-2</v>
      </c>
      <c r="DG472" s="940">
        <v>-1.4949869598437915E-2</v>
      </c>
      <c r="DH472" s="940">
        <v>5.341441013576298E-2</v>
      </c>
      <c r="DI472" s="940">
        <v>3.6254442064996617E-2</v>
      </c>
      <c r="DJ472" s="940">
        <v>3.5164822798722017E-2</v>
      </c>
      <c r="DK472" s="940">
        <v>1.4567288898569952E-2</v>
      </c>
      <c r="DL472" s="940">
        <v>-0.28102337440723346</v>
      </c>
      <c r="DM472" s="940">
        <v>-0.26319498227168492</v>
      </c>
      <c r="DN472" s="940">
        <v>-0.28397601502742909</v>
      </c>
      <c r="DO472" s="940">
        <v>-0.25379151078024031</v>
      </c>
    </row>
    <row r="473" spans="2:119" s="973" customFormat="1" ht="12" customHeight="1">
      <c r="B473" s="1342">
        <v>66</v>
      </c>
      <c r="C473" s="949" t="s">
        <v>873</v>
      </c>
      <c r="D473" s="939"/>
      <c r="E473" s="939"/>
      <c r="F473" s="974">
        <v>0.49873135291557846</v>
      </c>
      <c r="G473" s="974">
        <v>0.46965584602692367</v>
      </c>
      <c r="H473" s="974">
        <v>0.44543918962621887</v>
      </c>
      <c r="I473" s="974">
        <v>0.49255814876894199</v>
      </c>
      <c r="J473" s="974">
        <v>0.41371586721742332</v>
      </c>
      <c r="K473" s="974">
        <v>0.47271342586295179</v>
      </c>
      <c r="L473" s="974">
        <v>0.54447220854115452</v>
      </c>
      <c r="M473" s="974">
        <v>0.53929473125414729</v>
      </c>
      <c r="N473" s="974">
        <v>0.55000000000000004</v>
      </c>
      <c r="O473" s="974">
        <v>0.58014874141876438</v>
      </c>
      <c r="P473" s="974">
        <v>0.60158167439323706</v>
      </c>
      <c r="Q473" s="974">
        <v>0.63307989046492719</v>
      </c>
      <c r="R473" s="974">
        <v>0.71077321189129083</v>
      </c>
      <c r="S473" s="974" t="s">
        <v>105</v>
      </c>
      <c r="T473" s="974" t="s">
        <v>105</v>
      </c>
      <c r="U473" s="1650" t="s">
        <v>105</v>
      </c>
      <c r="V473" s="1650" t="s">
        <v>105</v>
      </c>
      <c r="W473" s="1650" t="s">
        <v>105</v>
      </c>
      <c r="X473" s="1650" t="s">
        <v>105</v>
      </c>
      <c r="Y473" s="1650" t="s">
        <v>105</v>
      </c>
      <c r="Z473" s="1650" t="s">
        <v>105</v>
      </c>
      <c r="AA473" s="403"/>
      <c r="AB473" s="985"/>
      <c r="AC473" s="985"/>
      <c r="AD473" s="985"/>
      <c r="AE473" s="985"/>
      <c r="AF473" s="985"/>
      <c r="AG473" s="985"/>
      <c r="AH473" s="985"/>
      <c r="AI473" s="985"/>
      <c r="AJ473" s="974">
        <v>0.55529156650078537</v>
      </c>
      <c r="AK473" s="974">
        <v>0.50231822547435823</v>
      </c>
      <c r="AL473" s="974">
        <v>0.47739600313836589</v>
      </c>
      <c r="AM473" s="974">
        <v>0.47936247622722639</v>
      </c>
      <c r="AN473" s="974">
        <v>0.5251333389292957</v>
      </c>
      <c r="AO473" s="974">
        <v>0.47516909530484192</v>
      </c>
      <c r="AP473" s="974">
        <v>0.43952811745710874</v>
      </c>
      <c r="AQ473" s="974">
        <v>0.45856957019419869</v>
      </c>
      <c r="AR473" s="974">
        <v>0.43834251230950749</v>
      </c>
      <c r="AS473" s="974">
        <v>0.4076529611150862</v>
      </c>
      <c r="AT473" s="974">
        <v>0.42721187390050563</v>
      </c>
      <c r="AU473" s="974">
        <v>0.49493707050069047</v>
      </c>
      <c r="AV473" s="974">
        <v>0.47230881159113586</v>
      </c>
      <c r="AW473" s="974">
        <v>0.49580222128864193</v>
      </c>
      <c r="AX473" s="974">
        <v>0.49556693421133746</v>
      </c>
      <c r="AY473" s="974">
        <v>0.50195244006486239</v>
      </c>
      <c r="AZ473" s="974">
        <v>0.41844295407569732</v>
      </c>
      <c r="BA473" s="974">
        <v>0.41590218040485077</v>
      </c>
      <c r="BB473" s="974">
        <v>0.3957961424974249</v>
      </c>
      <c r="BC473" s="974">
        <v>0.42524447855144198</v>
      </c>
      <c r="BD473" s="974">
        <v>0.44837296936836868</v>
      </c>
      <c r="BE473" s="974">
        <v>0.46414946433364612</v>
      </c>
      <c r="BF473" s="974">
        <v>0.46806545340281669</v>
      </c>
      <c r="BG473" s="974">
        <v>0.50107131962216378</v>
      </c>
      <c r="BH473" s="974">
        <v>0.52596866125722241</v>
      </c>
      <c r="BI473" s="974">
        <v>0.55873382408700223</v>
      </c>
      <c r="BJ473" s="974">
        <v>0.55479748664735762</v>
      </c>
      <c r="BK473" s="974">
        <v>0.53627439887570272</v>
      </c>
      <c r="BL473" s="974">
        <v>0.60496505511244214</v>
      </c>
      <c r="BM473" s="974">
        <v>0.52932806804589738</v>
      </c>
      <c r="BN473" s="974">
        <v>0.49783361877697413</v>
      </c>
      <c r="BO473" s="974">
        <v>0.54327770286581989</v>
      </c>
      <c r="BP473" s="974">
        <v>0.52255956145899218</v>
      </c>
      <c r="BQ473" s="974">
        <v>0.51129685025514693</v>
      </c>
      <c r="BR473" s="974">
        <v>0.57596726190476188</v>
      </c>
      <c r="BS473" s="974">
        <v>0.57387816154473759</v>
      </c>
      <c r="BT473" s="974">
        <v>0.57587136929460581</v>
      </c>
      <c r="BU473" s="974">
        <v>0.56788774002954201</v>
      </c>
      <c r="BV473" s="974">
        <v>0.55751428571428574</v>
      </c>
      <c r="BW473" s="974">
        <v>0.61449541284403686</v>
      </c>
      <c r="BX473" s="974">
        <v>0.63117647058823523</v>
      </c>
      <c r="BY473" s="974">
        <v>0.56473863636363641</v>
      </c>
      <c r="BZ473" s="974">
        <v>0.61566265060240954</v>
      </c>
      <c r="CA473" s="974">
        <v>0.60014171866085075</v>
      </c>
      <c r="CB473" s="974">
        <v>0.54032007091730405</v>
      </c>
      <c r="CC473" s="974">
        <v>0.6431433701918533</v>
      </c>
      <c r="CD473" s="974">
        <v>0.66227772052535794</v>
      </c>
      <c r="CE473" s="974">
        <v>0.69477777777777783</v>
      </c>
      <c r="CF473" s="974">
        <v>0.65541485394655075</v>
      </c>
      <c r="CG473" s="974">
        <v>0.68996735546364296</v>
      </c>
      <c r="CH473" s="974">
        <v>0.70718752745541236</v>
      </c>
      <c r="CI473" s="974">
        <v>0.77302065404475051</v>
      </c>
      <c r="CJ473" s="974" t="s">
        <v>105</v>
      </c>
      <c r="CK473" s="974" t="s">
        <v>105</v>
      </c>
      <c r="CL473" s="974" t="s">
        <v>105</v>
      </c>
      <c r="CM473" s="974" t="s">
        <v>105</v>
      </c>
      <c r="CN473" s="974" t="s">
        <v>105</v>
      </c>
      <c r="CO473" s="974" t="s">
        <v>105</v>
      </c>
      <c r="CP473" s="974" t="s">
        <v>105</v>
      </c>
      <c r="CQ473" s="974" t="s">
        <v>105</v>
      </c>
      <c r="CR473" s="974" t="s">
        <v>105</v>
      </c>
      <c r="CS473" s="974" t="s">
        <v>105</v>
      </c>
      <c r="CT473" s="974" t="s">
        <v>105</v>
      </c>
      <c r="CU473" s="974" t="s">
        <v>105</v>
      </c>
      <c r="CV473" s="974" t="s">
        <v>105</v>
      </c>
      <c r="CW473" s="974" t="s">
        <v>105</v>
      </c>
      <c r="CX473" s="974" t="s">
        <v>105</v>
      </c>
      <c r="CY473" s="974" t="s">
        <v>105</v>
      </c>
      <c r="CZ473" s="974" t="s">
        <v>105</v>
      </c>
      <c r="DA473" s="974" t="s">
        <v>105</v>
      </c>
      <c r="DB473" s="974" t="s">
        <v>105</v>
      </c>
      <c r="DC473" s="974" t="s">
        <v>105</v>
      </c>
      <c r="DD473" s="974" t="s">
        <v>105</v>
      </c>
      <c r="DE473" s="974" t="s">
        <v>105</v>
      </c>
      <c r="DF473" s="974" t="s">
        <v>105</v>
      </c>
      <c r="DG473" s="974" t="s">
        <v>105</v>
      </c>
      <c r="DH473" s="974" t="s">
        <v>105</v>
      </c>
      <c r="DI473" s="974" t="s">
        <v>105</v>
      </c>
      <c r="DJ473" s="974" t="s">
        <v>105</v>
      </c>
      <c r="DK473" s="974" t="s">
        <v>105</v>
      </c>
      <c r="DL473" s="974" t="s">
        <v>105</v>
      </c>
      <c r="DM473" s="974" t="s">
        <v>105</v>
      </c>
      <c r="DN473" s="974" t="s">
        <v>105</v>
      </c>
      <c r="DO473" s="974" t="s">
        <v>105</v>
      </c>
    </row>
    <row r="474" spans="2:119" s="973" customFormat="1" ht="12" customHeight="1">
      <c r="B474" s="1342">
        <v>67</v>
      </c>
      <c r="C474" s="949" t="s">
        <v>874</v>
      </c>
      <c r="D474" s="993"/>
      <c r="E474" s="993"/>
      <c r="F474" s="974">
        <v>0.49873135291557846</v>
      </c>
      <c r="G474" s="974">
        <v>0.46965584602692367</v>
      </c>
      <c r="H474" s="974">
        <v>0.44543918962621887</v>
      </c>
      <c r="I474" s="974">
        <v>0.49255814876894199</v>
      </c>
      <c r="J474" s="974">
        <v>0.41371586721742332</v>
      </c>
      <c r="K474" s="974">
        <v>0.47271342586295179</v>
      </c>
      <c r="L474" s="974">
        <v>0.54447220854115452</v>
      </c>
      <c r="M474" s="974">
        <v>0.53929473125414729</v>
      </c>
      <c r="N474" s="974">
        <v>0.55000000000000004</v>
      </c>
      <c r="O474" s="974">
        <v>0.58014874141876438</v>
      </c>
      <c r="P474" s="974">
        <v>0.60158167439323706</v>
      </c>
      <c r="Q474" s="974">
        <v>0.67595063774189179</v>
      </c>
      <c r="R474" s="974">
        <v>0.76201756615797267</v>
      </c>
      <c r="S474" s="974">
        <v>0.72291523638010635</v>
      </c>
      <c r="T474" s="974">
        <v>0.65172266720312577</v>
      </c>
      <c r="U474" s="1650">
        <v>0.64520430887393965</v>
      </c>
      <c r="V474" s="1650">
        <v>0.61335460318394175</v>
      </c>
      <c r="W474" s="1650">
        <v>0.58260905157100906</v>
      </c>
      <c r="X474" s="1650">
        <v>0.55606266228307355</v>
      </c>
      <c r="Y474" s="1650">
        <v>0.54281106414412783</v>
      </c>
      <c r="Z474" s="1650">
        <v>0.54290671564237147</v>
      </c>
      <c r="AA474" s="1047"/>
      <c r="AB474" s="974"/>
      <c r="AC474" s="974"/>
      <c r="AD474" s="974"/>
      <c r="AE474" s="974"/>
      <c r="AF474" s="974"/>
      <c r="AG474" s="974"/>
      <c r="AH474" s="974"/>
      <c r="AI474" s="974"/>
      <c r="AJ474" s="974">
        <v>0.55529156650078537</v>
      </c>
      <c r="AK474" s="974">
        <v>0.50231822547435823</v>
      </c>
      <c r="AL474" s="974">
        <v>0.47739600313836589</v>
      </c>
      <c r="AM474" s="974">
        <v>0.47936247622722639</v>
      </c>
      <c r="AN474" s="974">
        <v>0.5251333389292957</v>
      </c>
      <c r="AO474" s="974">
        <v>0.47516909530484192</v>
      </c>
      <c r="AP474" s="974">
        <v>0.43952811745710874</v>
      </c>
      <c r="AQ474" s="974">
        <v>0.45856957019419869</v>
      </c>
      <c r="AR474" s="974">
        <v>0.43834251230950749</v>
      </c>
      <c r="AS474" s="974">
        <v>0.4076529611150862</v>
      </c>
      <c r="AT474" s="974">
        <v>0.42721187390050563</v>
      </c>
      <c r="AU474" s="974">
        <v>0.49493707050069047</v>
      </c>
      <c r="AV474" s="974">
        <v>0.47230881159113586</v>
      </c>
      <c r="AW474" s="974">
        <v>0.49580222128864193</v>
      </c>
      <c r="AX474" s="974">
        <v>0.49556693421133746</v>
      </c>
      <c r="AY474" s="974">
        <v>0.50195244006486239</v>
      </c>
      <c r="AZ474" s="974">
        <v>0.41844295407569732</v>
      </c>
      <c r="BA474" s="974">
        <v>0.41590218040485077</v>
      </c>
      <c r="BB474" s="974">
        <v>0.3957961424974249</v>
      </c>
      <c r="BC474" s="974">
        <v>0.42524447855144198</v>
      </c>
      <c r="BD474" s="974">
        <v>0.44837296936836868</v>
      </c>
      <c r="BE474" s="974">
        <v>0.46414946433364612</v>
      </c>
      <c r="BF474" s="974">
        <v>0.46806545340281669</v>
      </c>
      <c r="BG474" s="974">
        <v>0.50107131962216378</v>
      </c>
      <c r="BH474" s="974">
        <v>0.52596866125722241</v>
      </c>
      <c r="BI474" s="974">
        <v>0.55873382408700223</v>
      </c>
      <c r="BJ474" s="974">
        <v>0.55479748664735762</v>
      </c>
      <c r="BK474" s="974">
        <v>0.53627439887570272</v>
      </c>
      <c r="BL474" s="974">
        <v>0.60496505511244214</v>
      </c>
      <c r="BM474" s="974">
        <v>0.52932806804589738</v>
      </c>
      <c r="BN474" s="974">
        <v>0.49783361877697413</v>
      </c>
      <c r="BO474" s="974">
        <v>0.54327770286581989</v>
      </c>
      <c r="BP474" s="974">
        <v>0.52255956145899218</v>
      </c>
      <c r="BQ474" s="974">
        <v>0.51129685025514693</v>
      </c>
      <c r="BR474" s="974">
        <v>0.57596726190476188</v>
      </c>
      <c r="BS474" s="974">
        <v>0.57387816154473759</v>
      </c>
      <c r="BT474" s="974">
        <v>0.57587136929460581</v>
      </c>
      <c r="BU474" s="974">
        <v>0.56788774002954201</v>
      </c>
      <c r="BV474" s="974">
        <v>0.55751428571428574</v>
      </c>
      <c r="BW474" s="974">
        <v>0.61449541284403686</v>
      </c>
      <c r="BX474" s="974">
        <v>0.63117647058823523</v>
      </c>
      <c r="BY474" s="974">
        <v>0.56473863636363641</v>
      </c>
      <c r="BZ474" s="974">
        <v>0.61566265060240954</v>
      </c>
      <c r="CA474" s="974">
        <v>0.60014171866085075</v>
      </c>
      <c r="CB474" s="974">
        <v>0.56205181530130766</v>
      </c>
      <c r="CC474" s="974">
        <v>0.67976226151233643</v>
      </c>
      <c r="CD474" s="974">
        <v>0.7216116778555558</v>
      </c>
      <c r="CE474" s="974">
        <v>0.75752202643171807</v>
      </c>
      <c r="CF474" s="974">
        <v>0.71971506568844912</v>
      </c>
      <c r="CG474" s="974">
        <v>0.73660600633817042</v>
      </c>
      <c r="CH474" s="974">
        <v>0.76195967401874309</v>
      </c>
      <c r="CI474" s="974">
        <v>0.81387798248263366</v>
      </c>
      <c r="CJ474" s="974">
        <v>0.76030103480714961</v>
      </c>
      <c r="CK474" s="974">
        <v>0.71655518394648832</v>
      </c>
      <c r="CL474" s="974">
        <v>0.67910728218124616</v>
      </c>
      <c r="CM474" s="974">
        <v>0.75082623193408915</v>
      </c>
      <c r="CN474" s="974">
        <v>0.63575408093232311</v>
      </c>
      <c r="CO474" s="974">
        <v>0.63424801606272108</v>
      </c>
      <c r="CP474" s="974">
        <v>0.64376292580429351</v>
      </c>
      <c r="CQ474" s="974">
        <v>0.6817939517547833</v>
      </c>
      <c r="CR474" s="974">
        <v>0.61776061776061775</v>
      </c>
      <c r="CS474" s="974">
        <v>0.63424801606272108</v>
      </c>
      <c r="CT474" s="974">
        <v>0.6437629258042934</v>
      </c>
      <c r="CU474" s="974">
        <v>0.68179395175478341</v>
      </c>
      <c r="CV474" s="974">
        <v>0.58687258687258692</v>
      </c>
      <c r="CW474" s="974">
        <v>0.60253561525958499</v>
      </c>
      <c r="CX474" s="974">
        <v>0.61157477951407857</v>
      </c>
      <c r="CY474" s="974">
        <v>0.64770425416704425</v>
      </c>
      <c r="CZ474" s="974">
        <v>0.55752895752895748</v>
      </c>
      <c r="DA474" s="974">
        <v>0.57240883449660573</v>
      </c>
      <c r="DB474" s="974">
        <v>0.58099604053837473</v>
      </c>
      <c r="DC474" s="974">
        <v>0.61531904145869176</v>
      </c>
      <c r="DD474" s="974">
        <v>0.54051351268305892</v>
      </c>
      <c r="DE474" s="974">
        <v>0.54378839277177538</v>
      </c>
      <c r="DF474" s="974">
        <v>0.55194623851145597</v>
      </c>
      <c r="DG474" s="974">
        <v>0.58455308938575723</v>
      </c>
      <c r="DH474" s="974">
        <v>0.54051351268305881</v>
      </c>
      <c r="DI474" s="974">
        <v>0.53364941871405325</v>
      </c>
      <c r="DJ474" s="974">
        <v>0.53840373511904771</v>
      </c>
      <c r="DK474" s="974">
        <v>0.55765944309765447</v>
      </c>
      <c r="DL474" s="974">
        <v>0.54051351268305892</v>
      </c>
      <c r="DM474" s="974">
        <v>0.53364941871405325</v>
      </c>
      <c r="DN474" s="974">
        <v>0.53840373511904771</v>
      </c>
      <c r="DO474" s="974">
        <v>0.55765944309765447</v>
      </c>
    </row>
    <row r="475" spans="2:119" s="1032" customFormat="1" ht="12" customHeight="1">
      <c r="B475" s="1342">
        <v>68</v>
      </c>
      <c r="C475" s="1029"/>
      <c r="D475" s="1030"/>
      <c r="E475" s="1030"/>
      <c r="F475" s="1031"/>
      <c r="G475" s="1031"/>
      <c r="H475" s="1031"/>
      <c r="I475" s="1031"/>
      <c r="J475" s="1031"/>
      <c r="K475" s="1031"/>
      <c r="L475" s="1031"/>
      <c r="M475" s="1031"/>
      <c r="N475" s="1031"/>
      <c r="O475" s="1031"/>
      <c r="P475" s="1031"/>
      <c r="Q475" s="1031"/>
      <c r="R475" s="1031"/>
      <c r="S475" s="1031"/>
      <c r="T475" s="1031"/>
      <c r="U475" s="1694"/>
      <c r="V475" s="1694"/>
      <c r="W475" s="1694"/>
      <c r="X475" s="1694"/>
      <c r="Y475" s="1694"/>
      <c r="Z475" s="1694"/>
      <c r="AA475" s="403"/>
      <c r="AB475" s="1048"/>
      <c r="AC475" s="1048"/>
      <c r="AD475" s="1048"/>
      <c r="AE475" s="1048"/>
      <c r="AF475" s="1048"/>
      <c r="AG475" s="1048"/>
      <c r="AH475" s="1048"/>
      <c r="AI475" s="1048"/>
      <c r="AJ475" s="1031"/>
      <c r="AK475" s="1031"/>
      <c r="AL475" s="1031"/>
      <c r="AM475" s="1031"/>
      <c r="AN475" s="1031"/>
      <c r="AO475" s="1031"/>
      <c r="AP475" s="1031"/>
      <c r="AQ475" s="1031"/>
      <c r="AR475" s="1031"/>
      <c r="AS475" s="1031"/>
      <c r="AT475" s="1031"/>
      <c r="AU475" s="1031"/>
      <c r="AV475" s="1031"/>
      <c r="AW475" s="1031"/>
      <c r="AX475" s="1031"/>
      <c r="AY475" s="1031"/>
      <c r="AZ475" s="1031"/>
      <c r="BA475" s="1031"/>
      <c r="BB475" s="1031"/>
      <c r="BC475" s="1031"/>
      <c r="BD475" s="1031"/>
      <c r="BE475" s="1031"/>
      <c r="BF475" s="1031"/>
      <c r="BG475" s="1031"/>
      <c r="BH475" s="1031"/>
      <c r="BI475" s="1031"/>
      <c r="BJ475" s="1031"/>
      <c r="BK475" s="1031"/>
      <c r="BL475" s="1031"/>
      <c r="BM475" s="1031"/>
      <c r="BN475" s="1031"/>
      <c r="BO475" s="1031"/>
      <c r="BP475" s="1031"/>
      <c r="BQ475" s="1031"/>
      <c r="BR475" s="1031"/>
      <c r="BS475" s="1031"/>
      <c r="BT475" s="1031"/>
      <c r="BU475" s="1031"/>
      <c r="BV475" s="1031"/>
      <c r="BW475" s="1031"/>
      <c r="BX475" s="1031"/>
      <c r="BY475" s="1031"/>
      <c r="BZ475" s="1031"/>
      <c r="CA475" s="1031"/>
      <c r="CB475" s="1031"/>
      <c r="CC475" s="1031"/>
      <c r="CD475" s="1031"/>
      <c r="CE475" s="1031"/>
      <c r="CF475" s="1031"/>
      <c r="CG475" s="1031"/>
      <c r="CH475" s="1031"/>
      <c r="CI475" s="1031"/>
      <c r="CJ475" s="1031"/>
      <c r="CK475" s="1031"/>
      <c r="CL475" s="1031"/>
      <c r="CM475" s="1031"/>
      <c r="CN475" s="1031"/>
      <c r="CO475" s="1031"/>
      <c r="CP475" s="1031"/>
      <c r="CQ475" s="1031"/>
      <c r="CR475" s="1031"/>
      <c r="CS475" s="1031"/>
      <c r="CT475" s="1031"/>
      <c r="CU475" s="1031"/>
      <c r="CV475" s="1031"/>
      <c r="CW475" s="1031"/>
      <c r="CX475" s="1031"/>
      <c r="CY475" s="1031"/>
      <c r="CZ475" s="1031"/>
      <c r="DA475" s="1031"/>
      <c r="DB475" s="1031"/>
      <c r="DC475" s="1031"/>
      <c r="DD475" s="1031"/>
      <c r="DE475" s="1031"/>
      <c r="DF475" s="1031"/>
      <c r="DG475" s="1031"/>
      <c r="DH475" s="1031"/>
      <c r="DI475" s="1031"/>
      <c r="DJ475" s="1031"/>
      <c r="DK475" s="1031"/>
      <c r="DL475" s="1031"/>
      <c r="DM475" s="1031"/>
      <c r="DN475" s="1031"/>
      <c r="DO475" s="1031"/>
    </row>
    <row r="476" spans="2:119" s="948" customFormat="1" ht="12" customHeight="1">
      <c r="B476" s="1342">
        <v>69</v>
      </c>
      <c r="C476" s="942" t="s">
        <v>391</v>
      </c>
      <c r="D476" s="1033"/>
      <c r="E476" s="1033"/>
      <c r="F476" s="1034">
        <v>5.6857859999999993</v>
      </c>
      <c r="G476" s="1034">
        <v>9.6812309999999986</v>
      </c>
      <c r="H476" s="1034">
        <v>14.2754812</v>
      </c>
      <c r="I476" s="1034">
        <v>20.243257000000007</v>
      </c>
      <c r="J476" s="1034">
        <v>33.251070000000006</v>
      </c>
      <c r="K476" s="1034">
        <v>46.672053999999996</v>
      </c>
      <c r="L476" s="1034">
        <v>55.630579000000026</v>
      </c>
      <c r="M476" s="1034">
        <v>69.428283999999991</v>
      </c>
      <c r="N476" s="1034">
        <v>110.25</v>
      </c>
      <c r="O476" s="1034">
        <v>110.08499999999998</v>
      </c>
      <c r="P476" s="969">
        <v>143.178</v>
      </c>
      <c r="Q476" s="969">
        <v>122.02499999999998</v>
      </c>
      <c r="R476" s="282">
        <v>108.59899999999998</v>
      </c>
      <c r="S476" s="282">
        <v>271.61821899999995</v>
      </c>
      <c r="T476" s="282">
        <v>533.22199999999998</v>
      </c>
      <c r="U476" s="1658">
        <v>814.33295420074398</v>
      </c>
      <c r="V476" s="1658">
        <v>870.24510684889435</v>
      </c>
      <c r="W476" s="1658">
        <v>970.97384037174038</v>
      </c>
      <c r="X476" s="1658">
        <v>1054.1305000015329</v>
      </c>
      <c r="Y476" s="1658">
        <v>1149.3778572206829</v>
      </c>
      <c r="Z476" s="1658">
        <v>839.04125616992678</v>
      </c>
      <c r="AA476" s="403"/>
      <c r="AB476" s="1040"/>
      <c r="AC476" s="1040"/>
      <c r="AD476" s="1040"/>
      <c r="AE476" s="1040"/>
      <c r="AF476" s="1040"/>
      <c r="AG476" s="1040"/>
      <c r="AH476" s="1040"/>
      <c r="AI476" s="1040"/>
      <c r="AJ476" s="1034">
        <v>0.98191799999999985</v>
      </c>
      <c r="AK476" s="1034">
        <v>1.2612580000000002</v>
      </c>
      <c r="AL476" s="1034">
        <v>1.6292419999999999</v>
      </c>
      <c r="AM476" s="1034">
        <v>1.8133679999999999</v>
      </c>
      <c r="AN476" s="1034">
        <v>1.6745470000000002</v>
      </c>
      <c r="AO476" s="1034">
        <v>2.2316020000000001</v>
      </c>
      <c r="AP476" s="1034">
        <v>3.0297719999999995</v>
      </c>
      <c r="AQ476" s="1034">
        <v>2.7453100000000004</v>
      </c>
      <c r="AR476" s="1034">
        <v>2.7891219999999999</v>
      </c>
      <c r="AS476" s="1034">
        <v>3.2869522</v>
      </c>
      <c r="AT476" s="1034">
        <v>4.303096</v>
      </c>
      <c r="AU476" s="1034">
        <v>3.8963110000000003</v>
      </c>
      <c r="AV476" s="1034">
        <v>4.4084620000000001</v>
      </c>
      <c r="AW476" s="1034">
        <v>4.765809</v>
      </c>
      <c r="AX476" s="1034">
        <v>5.4492300000000009</v>
      </c>
      <c r="AY476" s="1034">
        <v>5.6197560000000006</v>
      </c>
      <c r="AZ476" s="1034">
        <v>6.1528339999999995</v>
      </c>
      <c r="BA476" s="1034">
        <v>7.2380660000000008</v>
      </c>
      <c r="BB476" s="1034">
        <v>9.5635030000000008</v>
      </c>
      <c r="BC476" s="1034">
        <v>10.296667000000001</v>
      </c>
      <c r="BD476" s="1034">
        <v>9.9935339999999986</v>
      </c>
      <c r="BE476" s="1034">
        <v>11.017736999999999</v>
      </c>
      <c r="BF476" s="1034">
        <v>12.831756</v>
      </c>
      <c r="BG476" s="1034">
        <v>12.829027</v>
      </c>
      <c r="BH476" s="1034">
        <v>12.145037000000002</v>
      </c>
      <c r="BI476" s="1034">
        <v>12.797087999999999</v>
      </c>
      <c r="BJ476" s="1034">
        <v>14.753709000000004</v>
      </c>
      <c r="BK476" s="1034">
        <v>15.934745000000003</v>
      </c>
      <c r="BL476" s="1034">
        <v>11.045866</v>
      </c>
      <c r="BM476" s="1034">
        <v>15.657933999999997</v>
      </c>
      <c r="BN476" s="1034">
        <v>20.565032000000002</v>
      </c>
      <c r="BO476" s="1034">
        <v>22.159451999999998</v>
      </c>
      <c r="BP476" s="1034">
        <v>22.645</v>
      </c>
      <c r="BQ476" s="1034">
        <v>27.773</v>
      </c>
      <c r="BR476" s="1034">
        <v>28.495000000000005</v>
      </c>
      <c r="BS476" s="1034">
        <v>31.337000000000003</v>
      </c>
      <c r="BT476" s="1034">
        <v>20.443000000000001</v>
      </c>
      <c r="BU476" s="1034">
        <v>29.254000000000005</v>
      </c>
      <c r="BV476" s="1034">
        <v>30.973999999999997</v>
      </c>
      <c r="BW476" s="282">
        <v>29.41399999999998</v>
      </c>
      <c r="BX476" s="282">
        <v>26.334000000000003</v>
      </c>
      <c r="BY476" s="282">
        <v>38.302999999999997</v>
      </c>
      <c r="BZ476" s="282">
        <v>35.090000000000011</v>
      </c>
      <c r="CA476" s="282">
        <v>43.450999999999993</v>
      </c>
      <c r="CB476" s="282">
        <v>44.643999999999991</v>
      </c>
      <c r="CC476" s="282">
        <v>32.058999999999997</v>
      </c>
      <c r="CD476" s="282">
        <v>23.305</v>
      </c>
      <c r="CE476" s="282">
        <v>22.016999999999996</v>
      </c>
      <c r="CF476" s="282">
        <v>26.283999999999992</v>
      </c>
      <c r="CG476" s="282">
        <v>30.003999999999991</v>
      </c>
      <c r="CH476" s="282">
        <v>27.661000000000001</v>
      </c>
      <c r="CI476" s="282">
        <v>24.649999999999991</v>
      </c>
      <c r="CJ476" s="282">
        <v>31.849999999999994</v>
      </c>
      <c r="CK476" s="282">
        <v>67.799999999999983</v>
      </c>
      <c r="CL476" s="282">
        <v>91.372879000000012</v>
      </c>
      <c r="CM476" s="282">
        <v>80.595339999999993</v>
      </c>
      <c r="CN476" s="282">
        <v>108.267</v>
      </c>
      <c r="CO476" s="282">
        <v>133.88900000000001</v>
      </c>
      <c r="CP476" s="282">
        <v>140.04</v>
      </c>
      <c r="CQ476" s="282">
        <v>151.02600000000001</v>
      </c>
      <c r="CR476" s="282">
        <v>198</v>
      </c>
      <c r="CS476" s="282">
        <v>220.7723584547723</v>
      </c>
      <c r="CT476" s="282">
        <v>207.12881446685293</v>
      </c>
      <c r="CU476" s="282">
        <v>188.43178127911881</v>
      </c>
      <c r="CV476" s="282">
        <v>204.04924415627079</v>
      </c>
      <c r="CW476" s="282">
        <v>233.48177790236679</v>
      </c>
      <c r="CX476" s="282">
        <v>222.90775017481457</v>
      </c>
      <c r="CY476" s="282">
        <v>209.80633461544221</v>
      </c>
      <c r="CZ476" s="282">
        <v>227.46746830353828</v>
      </c>
      <c r="DA476" s="282">
        <v>259.95621569213114</v>
      </c>
      <c r="DB476" s="282">
        <v>247.77396389281097</v>
      </c>
      <c r="DC476" s="282">
        <v>235.77619248325999</v>
      </c>
      <c r="DD476" s="282">
        <v>238.37130911826671</v>
      </c>
      <c r="DE476" s="282">
        <v>280.56765215985092</v>
      </c>
      <c r="DF476" s="282">
        <v>271.16382088712305</v>
      </c>
      <c r="DG476" s="282">
        <v>264.0277178362922</v>
      </c>
      <c r="DH476" s="282">
        <v>251.10377198810863</v>
      </c>
      <c r="DI476" s="282">
        <v>302.84756593911158</v>
      </c>
      <c r="DJ476" s="282">
        <v>296.45728180649832</v>
      </c>
      <c r="DK476" s="282">
        <v>298.96923748696452</v>
      </c>
      <c r="DL476" s="282">
        <v>180.53774265762573</v>
      </c>
      <c r="DM476" s="282">
        <v>223.13960619074422</v>
      </c>
      <c r="DN476" s="282">
        <v>212.27052429322535</v>
      </c>
      <c r="DO476" s="282">
        <v>223.0933830283314</v>
      </c>
    </row>
    <row r="477" spans="2:119" s="973" customFormat="1" ht="12" customHeight="1">
      <c r="B477" s="1342">
        <v>70</v>
      </c>
      <c r="C477" s="938" t="s">
        <v>94</v>
      </c>
      <c r="D477" s="939"/>
      <c r="E477" s="939"/>
      <c r="F477" s="945" t="s">
        <v>105</v>
      </c>
      <c r="G477" s="940">
        <v>0.70270759398964366</v>
      </c>
      <c r="H477" s="940">
        <v>0.47455227542861045</v>
      </c>
      <c r="I477" s="940">
        <v>0.41804375743214939</v>
      </c>
      <c r="J477" s="940">
        <v>0.64257510537953433</v>
      </c>
      <c r="K477" s="940">
        <v>0.40362562768656729</v>
      </c>
      <c r="L477" s="940">
        <v>0.19194623403546873</v>
      </c>
      <c r="M477" s="940">
        <v>0.24802375326706483</v>
      </c>
      <c r="N477" s="940">
        <v>0.58796953702614929</v>
      </c>
      <c r="O477" s="940">
        <v>-1.4965986394559483E-3</v>
      </c>
      <c r="P477" s="940">
        <v>0.30061316255620674</v>
      </c>
      <c r="Q477" s="940">
        <v>-0.14773917780664636</v>
      </c>
      <c r="R477" s="940">
        <v>-0.11002663388649869</v>
      </c>
      <c r="S477" s="940">
        <v>1.5011116032375988</v>
      </c>
      <c r="T477" s="940">
        <v>0.96313046290904403</v>
      </c>
      <c r="U477" s="1677">
        <v>0.52719309068407538</v>
      </c>
      <c r="V477" s="1677">
        <v>6.8660063871573751E-2</v>
      </c>
      <c r="W477" s="1677">
        <v>0.11574754368637441</v>
      </c>
      <c r="X477" s="1677">
        <v>8.5642533477478411E-2</v>
      </c>
      <c r="Y477" s="1677">
        <v>9.0356324211292138E-2</v>
      </c>
      <c r="Z477" s="1677">
        <v>-0.20404422776050346</v>
      </c>
      <c r="AA477" s="403"/>
      <c r="AB477" s="985"/>
      <c r="AC477" s="985"/>
      <c r="AD477" s="985"/>
      <c r="AE477" s="985"/>
      <c r="AF477" s="985"/>
      <c r="AG477" s="985"/>
      <c r="AH477" s="985"/>
      <c r="AI477" s="985"/>
      <c r="AJ477" s="940" t="s">
        <v>1045</v>
      </c>
      <c r="AK477" s="940" t="s">
        <v>1045</v>
      </c>
      <c r="AL477" s="940" t="s">
        <v>1045</v>
      </c>
      <c r="AM477" s="940" t="s">
        <v>1045</v>
      </c>
      <c r="AN477" s="940">
        <v>0.7053837489484871</v>
      </c>
      <c r="AO477" s="940">
        <v>0.76934616073792972</v>
      </c>
      <c r="AP477" s="940">
        <v>0.85962060884754976</v>
      </c>
      <c r="AQ477" s="940">
        <v>0.51392877783218882</v>
      </c>
      <c r="AR477" s="940">
        <v>0.66559791991505723</v>
      </c>
      <c r="AS477" s="940">
        <v>0.47291147794275146</v>
      </c>
      <c r="AT477" s="940">
        <v>0.42027056821437414</v>
      </c>
      <c r="AU477" s="940">
        <v>0.41926084850162626</v>
      </c>
      <c r="AV477" s="940">
        <v>0.5805913115310124</v>
      </c>
      <c r="AW477" s="940">
        <v>0.44991734288073926</v>
      </c>
      <c r="AX477" s="940">
        <v>0.26635101796473992</v>
      </c>
      <c r="AY477" s="940">
        <v>0.44232737068473238</v>
      </c>
      <c r="AZ477" s="940">
        <v>0.39568720338294838</v>
      </c>
      <c r="BA477" s="940">
        <v>0.51874865316675534</v>
      </c>
      <c r="BB477" s="940">
        <v>0.75501914949451554</v>
      </c>
      <c r="BC477" s="940">
        <v>0.83222670165750978</v>
      </c>
      <c r="BD477" s="940">
        <v>0.62421641799534977</v>
      </c>
      <c r="BE477" s="940">
        <v>0.52219349754478572</v>
      </c>
      <c r="BF477" s="940">
        <v>0.34174224653874208</v>
      </c>
      <c r="BG477" s="940">
        <v>0.24593977837682801</v>
      </c>
      <c r="BH477" s="940">
        <v>0.21528950619470577</v>
      </c>
      <c r="BI477" s="940">
        <v>0.16149877238855859</v>
      </c>
      <c r="BJ477" s="940">
        <v>0.14978098087276637</v>
      </c>
      <c r="BK477" s="940">
        <v>0.24208523374375956</v>
      </c>
      <c r="BL477" s="940">
        <v>-9.0503717691432506E-2</v>
      </c>
      <c r="BM477" s="940">
        <v>0.22355445238791827</v>
      </c>
      <c r="BN477" s="940">
        <v>0.39388895361837473</v>
      </c>
      <c r="BO477" s="940">
        <v>0.39063737762982687</v>
      </c>
      <c r="BP477" s="940">
        <v>1.0500882411573706</v>
      </c>
      <c r="BQ477" s="940">
        <v>0.77373336737784215</v>
      </c>
      <c r="BR477" s="940">
        <v>0.38560445711924984</v>
      </c>
      <c r="BS477" s="940">
        <v>0.41415951982928134</v>
      </c>
      <c r="BT477" s="940">
        <v>-9.7240008831971703E-2</v>
      </c>
      <c r="BU477" s="940">
        <v>5.3325171929571979E-2</v>
      </c>
      <c r="BV477" s="940">
        <v>8.6997718898051968E-2</v>
      </c>
      <c r="BW477" s="940">
        <v>-6.1365159396241542E-2</v>
      </c>
      <c r="BX477" s="940">
        <v>0.28816709876241253</v>
      </c>
      <c r="BY477" s="940">
        <v>0.30932522048266864</v>
      </c>
      <c r="BZ477" s="940">
        <v>0.13288564602569952</v>
      </c>
      <c r="CA477" s="940">
        <v>0.47722173114843347</v>
      </c>
      <c r="CB477" s="940">
        <v>0.69529885319358953</v>
      </c>
      <c r="CC477" s="940">
        <v>-0.16301595175312644</v>
      </c>
      <c r="CD477" s="940">
        <v>-0.33585066970646926</v>
      </c>
      <c r="CE477" s="940">
        <v>-0.49329129364111302</v>
      </c>
      <c r="CF477" s="940">
        <v>-0.41125347191111916</v>
      </c>
      <c r="CG477" s="940">
        <v>-6.4100564584048336E-2</v>
      </c>
      <c r="CH477" s="940">
        <v>0.18691267968247161</v>
      </c>
      <c r="CI477" s="940">
        <v>0.11958940818458452</v>
      </c>
      <c r="CJ477" s="940">
        <v>0.21176381068330552</v>
      </c>
      <c r="CK477" s="940">
        <v>1.2596987068390884</v>
      </c>
      <c r="CL477" s="940">
        <v>2.3033107624453204</v>
      </c>
      <c r="CM477" s="940">
        <v>2.2695878296146055</v>
      </c>
      <c r="CN477" s="940">
        <v>2.3992778649921513</v>
      </c>
      <c r="CO477" s="940">
        <v>0.97476401179941075</v>
      </c>
      <c r="CP477" s="940">
        <v>0.53262107457509322</v>
      </c>
      <c r="CQ477" s="940">
        <v>0.87388005311473371</v>
      </c>
      <c r="CR477" s="940">
        <v>0.82881210341101164</v>
      </c>
      <c r="CS477" s="940">
        <v>0.64892081093123632</v>
      </c>
      <c r="CT477" s="940">
        <v>0.47906894078015516</v>
      </c>
      <c r="CU477" s="940">
        <v>0.24767775932037406</v>
      </c>
      <c r="CV477" s="940">
        <v>3.0551738162983844E-2</v>
      </c>
      <c r="CW477" s="940">
        <v>5.7567983313446147E-2</v>
      </c>
      <c r="CX477" s="940">
        <v>7.6179336750304083E-2</v>
      </c>
      <c r="CY477" s="940">
        <v>0.11343390797044939</v>
      </c>
      <c r="CZ477" s="940">
        <v>0.11476751234291593</v>
      </c>
      <c r="DA477" s="940">
        <v>0.1133897387094378</v>
      </c>
      <c r="DB477" s="940">
        <v>0.1115538320156888</v>
      </c>
      <c r="DC477" s="940">
        <v>0.12378014188855824</v>
      </c>
      <c r="DD477" s="940">
        <v>4.7935825267893195E-2</v>
      </c>
      <c r="DE477" s="940">
        <v>7.9288107856325007E-2</v>
      </c>
      <c r="DF477" s="940">
        <v>9.4399979024554437E-2</v>
      </c>
      <c r="DG477" s="940">
        <v>0.11982348622852612</v>
      </c>
      <c r="DH477" s="940">
        <v>5.3414410135763424E-2</v>
      </c>
      <c r="DI477" s="940">
        <v>7.9410130169129012E-2</v>
      </c>
      <c r="DJ477" s="940">
        <v>9.3277417454241229E-2</v>
      </c>
      <c r="DK477" s="940">
        <v>0.1323403464492976</v>
      </c>
      <c r="DL477" s="940">
        <v>-0.28102337440723379</v>
      </c>
      <c r="DM477" s="940">
        <v>-0.26319498227168481</v>
      </c>
      <c r="DN477" s="940">
        <v>-0.2839760150274292</v>
      </c>
      <c r="DO477" s="940">
        <v>-0.25379151078024009</v>
      </c>
    </row>
    <row r="478" spans="2:119" s="941" customFormat="1" ht="12" customHeight="1">
      <c r="B478" s="1342">
        <v>71</v>
      </c>
      <c r="C478" s="949" t="s">
        <v>875</v>
      </c>
      <c r="D478" s="1036"/>
      <c r="E478" s="1036"/>
      <c r="F478" s="996">
        <v>0.50126864708442154</v>
      </c>
      <c r="G478" s="996">
        <v>0.53034415397307633</v>
      </c>
      <c r="H478" s="996">
        <v>0.55456081037378113</v>
      </c>
      <c r="I478" s="996">
        <v>0.50744185123105801</v>
      </c>
      <c r="J478" s="996">
        <v>0.58628413278257674</v>
      </c>
      <c r="K478" s="996">
        <v>0.52728657413704827</v>
      </c>
      <c r="L478" s="996">
        <v>0.45552779145884548</v>
      </c>
      <c r="M478" s="996">
        <v>0.46070526874585266</v>
      </c>
      <c r="N478" s="996">
        <v>0.45</v>
      </c>
      <c r="O478" s="996">
        <v>0.41985125858123562</v>
      </c>
      <c r="P478" s="996">
        <v>0.39841832560676305</v>
      </c>
      <c r="Q478" s="996">
        <v>0.30349721312331646</v>
      </c>
      <c r="R478" s="996">
        <v>0.22197852961376194</v>
      </c>
      <c r="S478" s="974" t="s">
        <v>105</v>
      </c>
      <c r="T478" s="974" t="s">
        <v>105</v>
      </c>
      <c r="U478" s="1650" t="s">
        <v>105</v>
      </c>
      <c r="V478" s="1650" t="s">
        <v>105</v>
      </c>
      <c r="W478" s="1650" t="s">
        <v>105</v>
      </c>
      <c r="X478" s="1650" t="s">
        <v>105</v>
      </c>
      <c r="Y478" s="1650" t="s">
        <v>105</v>
      </c>
      <c r="Z478" s="1650" t="s">
        <v>105</v>
      </c>
      <c r="AA478" s="403"/>
      <c r="AB478" s="1049"/>
      <c r="AC478" s="1049"/>
      <c r="AD478" s="1049"/>
      <c r="AE478" s="1049"/>
      <c r="AF478" s="1049"/>
      <c r="AG478" s="1049"/>
      <c r="AH478" s="1049"/>
      <c r="AI478" s="1049"/>
      <c r="AJ478" s="996">
        <v>0.44470843349921463</v>
      </c>
      <c r="AK478" s="996">
        <v>0.49768177452564183</v>
      </c>
      <c r="AL478" s="996">
        <v>0.52260399686163406</v>
      </c>
      <c r="AM478" s="996">
        <v>0.52063752377277361</v>
      </c>
      <c r="AN478" s="996">
        <v>0.4748666610707043</v>
      </c>
      <c r="AO478" s="996">
        <v>0.52483090469515814</v>
      </c>
      <c r="AP478" s="996">
        <v>0.56047188254289126</v>
      </c>
      <c r="AQ478" s="996">
        <v>0.54143042980580136</v>
      </c>
      <c r="AR478" s="996">
        <v>0.56165748769049251</v>
      </c>
      <c r="AS478" s="996">
        <v>0.5923470388849138</v>
      </c>
      <c r="AT478" s="996">
        <v>0.57278812609949437</v>
      </c>
      <c r="AU478" s="996">
        <v>0.50506292949930953</v>
      </c>
      <c r="AV478" s="996">
        <v>0.5276911884088642</v>
      </c>
      <c r="AW478" s="996">
        <v>0.50419777871135807</v>
      </c>
      <c r="AX478" s="996">
        <v>0.50443306578866254</v>
      </c>
      <c r="AY478" s="996">
        <v>0.49804755993513761</v>
      </c>
      <c r="AZ478" s="996">
        <v>0.58155704592430268</v>
      </c>
      <c r="BA478" s="996">
        <v>0.58409781959514917</v>
      </c>
      <c r="BB478" s="996">
        <v>0.60420385750257521</v>
      </c>
      <c r="BC478" s="996">
        <v>0.57475552144855802</v>
      </c>
      <c r="BD478" s="996">
        <v>0.55162703063163132</v>
      </c>
      <c r="BE478" s="996">
        <v>0.53585053566635388</v>
      </c>
      <c r="BF478" s="996">
        <v>0.53193454659718331</v>
      </c>
      <c r="BG478" s="996">
        <v>0.49892868037783628</v>
      </c>
      <c r="BH478" s="996">
        <v>0.47403133874277753</v>
      </c>
      <c r="BI478" s="996">
        <v>0.44126617591299777</v>
      </c>
      <c r="BJ478" s="996">
        <v>0.44520251335264244</v>
      </c>
      <c r="BK478" s="996">
        <v>0.46372560112429723</v>
      </c>
      <c r="BL478" s="996">
        <v>0.3950349448875578</v>
      </c>
      <c r="BM478" s="996">
        <v>0.47067193195410256</v>
      </c>
      <c r="BN478" s="996">
        <v>0.50216638122302593</v>
      </c>
      <c r="BO478" s="996">
        <v>0.45672229713418011</v>
      </c>
      <c r="BP478" s="996">
        <v>0.47744043854100782</v>
      </c>
      <c r="BQ478" s="996">
        <v>0.48870314974485307</v>
      </c>
      <c r="BR478" s="996">
        <v>0.42403273809523817</v>
      </c>
      <c r="BS478" s="996">
        <v>0.42612183845526247</v>
      </c>
      <c r="BT478" s="996">
        <v>0.42412863070539419</v>
      </c>
      <c r="BU478" s="996">
        <v>0.43211225997045793</v>
      </c>
      <c r="BV478" s="996">
        <v>0.44248571428571426</v>
      </c>
      <c r="BW478" s="996">
        <v>0.38550458715596314</v>
      </c>
      <c r="BX478" s="996">
        <v>0.36882352941176472</v>
      </c>
      <c r="BY478" s="996">
        <v>0.43526136363636359</v>
      </c>
      <c r="BZ478" s="996">
        <v>0.38433734939759046</v>
      </c>
      <c r="CA478" s="996">
        <v>0.39985828133914925</v>
      </c>
      <c r="CB478" s="996">
        <v>0.42101490960872884</v>
      </c>
      <c r="CC478" s="996">
        <v>0.30298648520933746</v>
      </c>
      <c r="CD478" s="996">
        <v>0.25549805950840881</v>
      </c>
      <c r="CE478" s="996">
        <v>0.22239393939393937</v>
      </c>
      <c r="CF478" s="996">
        <v>0.2552439403356121</v>
      </c>
      <c r="CG478" s="996">
        <v>0.24671704505274922</v>
      </c>
      <c r="CH478" s="996">
        <v>0.2209292109613987</v>
      </c>
      <c r="CI478" s="996">
        <v>0.1767785427423981</v>
      </c>
      <c r="CJ478" s="974" t="s">
        <v>105</v>
      </c>
      <c r="CK478" s="974" t="s">
        <v>105</v>
      </c>
      <c r="CL478" s="974" t="s">
        <v>105</v>
      </c>
      <c r="CM478" s="974" t="s">
        <v>105</v>
      </c>
      <c r="CN478" s="974" t="s">
        <v>105</v>
      </c>
      <c r="CO478" s="974" t="s">
        <v>105</v>
      </c>
      <c r="CP478" s="974" t="s">
        <v>105</v>
      </c>
      <c r="CQ478" s="974" t="s">
        <v>105</v>
      </c>
      <c r="CR478" s="974" t="s">
        <v>105</v>
      </c>
      <c r="CS478" s="974" t="s">
        <v>105</v>
      </c>
      <c r="CT478" s="974" t="s">
        <v>105</v>
      </c>
      <c r="CU478" s="974" t="s">
        <v>105</v>
      </c>
      <c r="CV478" s="974" t="s">
        <v>105</v>
      </c>
      <c r="CW478" s="974" t="s">
        <v>105</v>
      </c>
      <c r="CX478" s="974" t="s">
        <v>105</v>
      </c>
      <c r="CY478" s="974" t="s">
        <v>105</v>
      </c>
      <c r="CZ478" s="974" t="s">
        <v>105</v>
      </c>
      <c r="DA478" s="974" t="s">
        <v>105</v>
      </c>
      <c r="DB478" s="974" t="s">
        <v>105</v>
      </c>
      <c r="DC478" s="974" t="s">
        <v>105</v>
      </c>
      <c r="DD478" s="974" t="s">
        <v>105</v>
      </c>
      <c r="DE478" s="974" t="s">
        <v>105</v>
      </c>
      <c r="DF478" s="974" t="s">
        <v>105</v>
      </c>
      <c r="DG478" s="974" t="s">
        <v>105</v>
      </c>
      <c r="DH478" s="974" t="s">
        <v>105</v>
      </c>
      <c r="DI478" s="974" t="s">
        <v>105</v>
      </c>
      <c r="DJ478" s="974" t="s">
        <v>105</v>
      </c>
      <c r="DK478" s="974" t="s">
        <v>105</v>
      </c>
      <c r="DL478" s="974" t="s">
        <v>105</v>
      </c>
      <c r="DM478" s="974" t="s">
        <v>105</v>
      </c>
      <c r="DN478" s="974" t="s">
        <v>105</v>
      </c>
      <c r="DO478" s="974" t="s">
        <v>105</v>
      </c>
    </row>
    <row r="479" spans="2:119" s="1032" customFormat="1" ht="12" customHeight="1">
      <c r="B479" s="1342">
        <v>72</v>
      </c>
      <c r="C479" s="949" t="s">
        <v>494</v>
      </c>
      <c r="D479" s="1030"/>
      <c r="E479" s="1030"/>
      <c r="F479" s="1067"/>
      <c r="G479" s="1067"/>
      <c r="H479" s="1067"/>
      <c r="I479" s="1067"/>
      <c r="J479" s="1067"/>
      <c r="K479" s="1067"/>
      <c r="L479" s="1067"/>
      <c r="M479" s="1067"/>
      <c r="N479" s="1067"/>
      <c r="O479" s="959">
        <v>-301.48741418764394</v>
      </c>
      <c r="P479" s="959">
        <v>-214.32932974472573</v>
      </c>
      <c r="Q479" s="959">
        <v>-949.21112483446586</v>
      </c>
      <c r="R479" s="959">
        <v>-815.18683509554523</v>
      </c>
      <c r="S479" s="974" t="s">
        <v>105</v>
      </c>
      <c r="T479" s="974" t="s">
        <v>105</v>
      </c>
      <c r="U479" s="1650" t="s">
        <v>105</v>
      </c>
      <c r="V479" s="1650" t="s">
        <v>105</v>
      </c>
      <c r="W479" s="1650" t="s">
        <v>105</v>
      </c>
      <c r="X479" s="1650" t="s">
        <v>105</v>
      </c>
      <c r="Y479" s="1650" t="s">
        <v>105</v>
      </c>
      <c r="Z479" s="1650" t="s">
        <v>105</v>
      </c>
      <c r="AA479" s="403"/>
      <c r="AB479" s="1048"/>
      <c r="AC479" s="1048"/>
      <c r="AD479" s="1048"/>
      <c r="AE479" s="1048"/>
      <c r="AF479" s="1048"/>
      <c r="AG479" s="1048"/>
      <c r="AH479" s="1048"/>
      <c r="AI479" s="1048"/>
      <c r="AJ479" s="1031"/>
      <c r="AK479" s="1031"/>
      <c r="AL479" s="1031"/>
      <c r="AM479" s="1031"/>
      <c r="AN479" s="1031"/>
      <c r="AO479" s="1031"/>
      <c r="AP479" s="1031"/>
      <c r="AQ479" s="1031"/>
      <c r="AR479" s="1031"/>
      <c r="AS479" s="1031"/>
      <c r="AT479" s="1031"/>
      <c r="AU479" s="1031"/>
      <c r="AV479" s="1031"/>
      <c r="AW479" s="1031"/>
      <c r="AX479" s="1031"/>
      <c r="AY479" s="1031"/>
      <c r="AZ479" s="1031"/>
      <c r="BA479" s="1031"/>
      <c r="BB479" s="1031"/>
      <c r="BC479" s="1031"/>
      <c r="BD479" s="1031"/>
      <c r="BE479" s="1031"/>
      <c r="BF479" s="1031"/>
      <c r="BG479" s="1031"/>
      <c r="BH479" s="1031"/>
      <c r="BI479" s="1031"/>
      <c r="BJ479" s="1031"/>
      <c r="BK479" s="1031"/>
      <c r="BL479" s="1031"/>
      <c r="BM479" s="1031"/>
      <c r="BN479" s="1031"/>
      <c r="BO479" s="1031"/>
      <c r="BP479" s="1031"/>
      <c r="BQ479" s="1031"/>
      <c r="BR479" s="1031"/>
      <c r="BS479" s="1031"/>
      <c r="BT479" s="1031"/>
      <c r="BU479" s="1031"/>
      <c r="BV479" s="1031"/>
      <c r="BW479" s="1031"/>
      <c r="BX479" s="959">
        <v>-553.0510129362948</v>
      </c>
      <c r="BY479" s="959">
        <v>31.491036659056505</v>
      </c>
      <c r="BZ479" s="959">
        <v>-581.48364888123808</v>
      </c>
      <c r="CA479" s="959">
        <v>143.53694183186104</v>
      </c>
      <c r="CB479" s="959">
        <v>521.91380196964121</v>
      </c>
      <c r="CC479" s="959">
        <v>-1322.7487842702612</v>
      </c>
      <c r="CD479" s="959">
        <v>-1288.3928988918165</v>
      </c>
      <c r="CE479" s="959">
        <v>-1774.6434194520989</v>
      </c>
      <c r="CF479" s="959">
        <v>-1657.7096927311675</v>
      </c>
      <c r="CG479" s="959">
        <v>-562.69440156588246</v>
      </c>
      <c r="CH479" s="959">
        <v>-345.68848547010117</v>
      </c>
      <c r="CI479" s="959">
        <v>-456.15396651541266</v>
      </c>
      <c r="CJ479" s="974" t="s">
        <v>105</v>
      </c>
      <c r="CK479" s="974" t="s">
        <v>105</v>
      </c>
      <c r="CL479" s="974" t="s">
        <v>105</v>
      </c>
      <c r="CM479" s="974" t="s">
        <v>105</v>
      </c>
      <c r="CN479" s="974" t="s">
        <v>105</v>
      </c>
      <c r="CO479" s="974" t="s">
        <v>105</v>
      </c>
      <c r="CP479" s="974" t="s">
        <v>105</v>
      </c>
      <c r="CQ479" s="974" t="s">
        <v>105</v>
      </c>
      <c r="CR479" s="974" t="s">
        <v>105</v>
      </c>
      <c r="CS479" s="974" t="s">
        <v>105</v>
      </c>
      <c r="CT479" s="974" t="s">
        <v>105</v>
      </c>
      <c r="CU479" s="974" t="s">
        <v>105</v>
      </c>
      <c r="CV479" s="974" t="s">
        <v>105</v>
      </c>
      <c r="CW479" s="974" t="s">
        <v>105</v>
      </c>
      <c r="CX479" s="974" t="s">
        <v>105</v>
      </c>
      <c r="CY479" s="974" t="s">
        <v>105</v>
      </c>
      <c r="CZ479" s="974" t="s">
        <v>105</v>
      </c>
      <c r="DA479" s="974" t="s">
        <v>105</v>
      </c>
      <c r="DB479" s="974" t="s">
        <v>105</v>
      </c>
      <c r="DC479" s="974" t="s">
        <v>105</v>
      </c>
      <c r="DD479" s="974" t="s">
        <v>105</v>
      </c>
      <c r="DE479" s="974" t="s">
        <v>105</v>
      </c>
      <c r="DF479" s="974" t="s">
        <v>105</v>
      </c>
      <c r="DG479" s="974" t="s">
        <v>105</v>
      </c>
      <c r="DH479" s="974" t="s">
        <v>105</v>
      </c>
      <c r="DI479" s="974" t="s">
        <v>105</v>
      </c>
      <c r="DJ479" s="974" t="s">
        <v>105</v>
      </c>
      <c r="DK479" s="974" t="s">
        <v>105</v>
      </c>
      <c r="DL479" s="974" t="s">
        <v>105</v>
      </c>
      <c r="DM479" s="974" t="s">
        <v>105</v>
      </c>
      <c r="DN479" s="974" t="s">
        <v>105</v>
      </c>
      <c r="DO479" s="974" t="s">
        <v>105</v>
      </c>
    </row>
    <row r="480" spans="2:119" s="980" customFormat="1" ht="12" customHeight="1">
      <c r="B480" s="1342">
        <v>73</v>
      </c>
      <c r="C480" s="949" t="s">
        <v>876</v>
      </c>
      <c r="D480" s="1012"/>
      <c r="E480" s="1012"/>
      <c r="F480" s="945" t="s">
        <v>105</v>
      </c>
      <c r="G480" s="1053">
        <v>0.53034415397307633</v>
      </c>
      <c r="H480" s="1053">
        <v>0.55456081037378113</v>
      </c>
      <c r="I480" s="1053">
        <v>0.50744185123105801</v>
      </c>
      <c r="J480" s="1053">
        <v>0.58628413278257674</v>
      </c>
      <c r="K480" s="1053">
        <v>0.52728657413704827</v>
      </c>
      <c r="L480" s="1053">
        <v>0.45552779145884548</v>
      </c>
      <c r="M480" s="1053">
        <v>0.46070526874585255</v>
      </c>
      <c r="N480" s="1053">
        <v>0.45</v>
      </c>
      <c r="O480" s="1053">
        <v>0.41985125858123562</v>
      </c>
      <c r="P480" s="1053">
        <v>0.39841832560676305</v>
      </c>
      <c r="Q480" s="1053">
        <v>0.32404936225810815</v>
      </c>
      <c r="R480" s="1053">
        <v>0.23798243384202725</v>
      </c>
      <c r="S480" s="1053">
        <v>0.27708476361989359</v>
      </c>
      <c r="T480" s="1053">
        <v>0.34827733279687428</v>
      </c>
      <c r="U480" s="1699">
        <v>0.3547956911260603</v>
      </c>
      <c r="V480" s="1699">
        <v>0.38664539681605831</v>
      </c>
      <c r="W480" s="1699">
        <v>0.41739094842899094</v>
      </c>
      <c r="X480" s="1699">
        <v>0.44393733771692645</v>
      </c>
      <c r="Y480" s="1699">
        <v>0.45718893585587222</v>
      </c>
      <c r="Z480" s="1699">
        <v>0.45709328435762858</v>
      </c>
      <c r="AA480" s="403"/>
      <c r="AB480" s="449"/>
      <c r="AC480" s="449"/>
      <c r="AD480" s="449"/>
      <c r="AE480" s="449"/>
      <c r="AF480" s="449"/>
      <c r="AG480" s="449"/>
      <c r="AH480" s="449"/>
      <c r="AI480" s="449"/>
      <c r="AJ480" s="984"/>
      <c r="AK480" s="984"/>
      <c r="AL480" s="984"/>
      <c r="AM480" s="984"/>
      <c r="AN480" s="984"/>
      <c r="AO480" s="984"/>
      <c r="AP480" s="984"/>
      <c r="AQ480" s="984"/>
      <c r="AR480" s="984"/>
      <c r="AS480" s="984"/>
      <c r="AT480" s="984"/>
      <c r="AU480" s="984"/>
      <c r="AV480" s="984"/>
      <c r="AW480" s="984"/>
      <c r="AX480" s="984"/>
      <c r="AY480" s="984"/>
      <c r="AZ480" s="984"/>
      <c r="BA480" s="984"/>
      <c r="BB480" s="984"/>
      <c r="BC480" s="984"/>
      <c r="BD480" s="984"/>
      <c r="BE480" s="984"/>
      <c r="BF480" s="984"/>
      <c r="BG480" s="984"/>
      <c r="BH480" s="984"/>
      <c r="BI480" s="984"/>
      <c r="BJ480" s="984"/>
      <c r="BK480" s="984"/>
      <c r="BL480" s="984"/>
      <c r="BM480" s="984"/>
      <c r="BN480" s="984"/>
      <c r="BO480" s="984"/>
      <c r="BP480" s="984"/>
      <c r="BQ480" s="984"/>
      <c r="BR480" s="984"/>
      <c r="BS480" s="984"/>
      <c r="BT480" s="1053">
        <v>0.42412863070539419</v>
      </c>
      <c r="BU480" s="1053">
        <v>0.43211225997045793</v>
      </c>
      <c r="BV480" s="1053">
        <v>0.44248571428571426</v>
      </c>
      <c r="BW480" s="1053">
        <v>0.38550458715596314</v>
      </c>
      <c r="BX480" s="1053">
        <v>0.36882352941176472</v>
      </c>
      <c r="BY480" s="1053">
        <v>0.43526136363636359</v>
      </c>
      <c r="BZ480" s="1053">
        <v>0.38433734939759046</v>
      </c>
      <c r="CA480" s="1053">
        <v>0.39985828133914925</v>
      </c>
      <c r="CB480" s="1053">
        <v>0.43794818469869229</v>
      </c>
      <c r="CC480" s="1053">
        <v>0.32023773848766357</v>
      </c>
      <c r="CD480" s="1053">
        <v>0.2783883221444442</v>
      </c>
      <c r="CE480" s="1053">
        <v>0.24247797356828191</v>
      </c>
      <c r="CF480" s="1053">
        <v>0.28028493431155083</v>
      </c>
      <c r="CG480" s="1053">
        <v>0.26339399366182958</v>
      </c>
      <c r="CH480" s="1053">
        <v>0.23804032598125693</v>
      </c>
      <c r="CI480" s="1053">
        <v>0.18612201751736629</v>
      </c>
      <c r="CJ480" s="1053">
        <v>0.23969896519285039</v>
      </c>
      <c r="CK480" s="1053">
        <v>0.28344481605351163</v>
      </c>
      <c r="CL480" s="1053">
        <v>0.32089271781875378</v>
      </c>
      <c r="CM480" s="1053">
        <v>0.24917376806591082</v>
      </c>
      <c r="CN480" s="1053">
        <v>0.36424591906767684</v>
      </c>
      <c r="CO480" s="1053">
        <v>0.36575198393727892</v>
      </c>
      <c r="CP480" s="1053">
        <v>0.35623707419570655</v>
      </c>
      <c r="CQ480" s="1053">
        <v>0.3182060482452167</v>
      </c>
      <c r="CR480" s="1053">
        <v>0.38223938223938225</v>
      </c>
      <c r="CS480" s="1053">
        <v>0.36575198393727887</v>
      </c>
      <c r="CT480" s="1053">
        <v>0.35623707419570655</v>
      </c>
      <c r="CU480" s="1053">
        <v>0.31820604824521664</v>
      </c>
      <c r="CV480" s="1053">
        <v>0.41312741312741313</v>
      </c>
      <c r="CW480" s="1053">
        <v>0.39746438474041501</v>
      </c>
      <c r="CX480" s="1053">
        <v>0.38842522048592143</v>
      </c>
      <c r="CY480" s="1053">
        <v>0.35229574583295581</v>
      </c>
      <c r="CZ480" s="1053">
        <v>0.44247104247104257</v>
      </c>
      <c r="DA480" s="1053">
        <v>0.42759116550339427</v>
      </c>
      <c r="DB480" s="1053">
        <v>0.41900395946162522</v>
      </c>
      <c r="DC480" s="1053">
        <v>0.38468095854130824</v>
      </c>
      <c r="DD480" s="1053">
        <v>0.45948648731694114</v>
      </c>
      <c r="DE480" s="1053">
        <v>0.45621160722822468</v>
      </c>
      <c r="DF480" s="1053">
        <v>0.44805376148854403</v>
      </c>
      <c r="DG480" s="1053">
        <v>0.41544691061424277</v>
      </c>
      <c r="DH480" s="1053">
        <v>0.45948648731694119</v>
      </c>
      <c r="DI480" s="1053">
        <v>0.4663505812859467</v>
      </c>
      <c r="DJ480" s="1053">
        <v>0.46159626488095229</v>
      </c>
      <c r="DK480" s="1053">
        <v>0.44234055690234553</v>
      </c>
      <c r="DL480" s="1053">
        <v>0.45948648731694108</v>
      </c>
      <c r="DM480" s="1053">
        <v>0.46635058128594675</v>
      </c>
      <c r="DN480" s="1053">
        <v>0.46159626488095229</v>
      </c>
      <c r="DO480" s="1053">
        <v>0.44234055690234558</v>
      </c>
    </row>
    <row r="481" spans="2:119" s="980" customFormat="1" ht="12" customHeight="1" outlineLevel="1">
      <c r="B481" s="1342">
        <v>74</v>
      </c>
      <c r="C481" s="949"/>
      <c r="D481" s="1012"/>
      <c r="E481" s="1012"/>
      <c r="F481" s="945"/>
      <c r="G481" s="1053"/>
      <c r="H481" s="1053"/>
      <c r="I481" s="1053"/>
      <c r="J481" s="1053"/>
      <c r="K481" s="1053"/>
      <c r="L481" s="1053"/>
      <c r="M481" s="1053"/>
      <c r="N481" s="1053"/>
      <c r="O481" s="1053"/>
      <c r="P481" s="1053"/>
      <c r="Q481" s="1053"/>
      <c r="R481" s="1053"/>
      <c r="S481" s="1053"/>
      <c r="T481" s="1053"/>
      <c r="U481" s="1699"/>
      <c r="V481" s="1699"/>
      <c r="W481" s="1699"/>
      <c r="X481" s="1699"/>
      <c r="Y481" s="1699"/>
      <c r="Z481" s="1699"/>
      <c r="AA481" s="403"/>
      <c r="AB481" s="449"/>
      <c r="AC481" s="449"/>
      <c r="AD481" s="449"/>
      <c r="AE481" s="449"/>
      <c r="AF481" s="449"/>
      <c r="AG481" s="449"/>
      <c r="AH481" s="449"/>
      <c r="AI481" s="449"/>
      <c r="AJ481" s="984"/>
      <c r="AK481" s="984"/>
      <c r="AL481" s="984"/>
      <c r="AM481" s="984"/>
      <c r="AN481" s="984"/>
      <c r="AO481" s="984"/>
      <c r="AP481" s="984"/>
      <c r="AQ481" s="984"/>
      <c r="AR481" s="984"/>
      <c r="AS481" s="984"/>
      <c r="AT481" s="984"/>
      <c r="AU481" s="984"/>
      <c r="AV481" s="984"/>
      <c r="AW481" s="984"/>
      <c r="AX481" s="984"/>
      <c r="AY481" s="984"/>
      <c r="AZ481" s="984"/>
      <c r="BA481" s="984"/>
      <c r="BB481" s="984"/>
      <c r="BC481" s="984"/>
      <c r="BD481" s="984"/>
      <c r="BE481" s="984"/>
      <c r="BF481" s="984"/>
      <c r="BG481" s="984"/>
      <c r="BH481" s="984"/>
      <c r="BI481" s="984"/>
      <c r="BJ481" s="984"/>
      <c r="BK481" s="984"/>
      <c r="BL481" s="984"/>
      <c r="BM481" s="984"/>
      <c r="BN481" s="984"/>
      <c r="BO481" s="984"/>
      <c r="BP481" s="984"/>
      <c r="BQ481" s="984"/>
      <c r="BR481" s="984"/>
      <c r="BS481" s="984"/>
      <c r="BT481" s="1053"/>
      <c r="BU481" s="1053"/>
      <c r="BV481" s="1053"/>
      <c r="BW481" s="1053"/>
      <c r="BX481" s="1053"/>
      <c r="BY481" s="1053"/>
      <c r="BZ481" s="1053"/>
      <c r="CA481" s="1053"/>
      <c r="CB481" s="1053"/>
      <c r="CC481" s="1053"/>
      <c r="CD481" s="1053"/>
      <c r="CE481" s="1053"/>
      <c r="CF481" s="1053"/>
      <c r="CG481" s="1053"/>
      <c r="CH481" s="1053"/>
      <c r="CI481" s="1053"/>
      <c r="CJ481" s="1053"/>
      <c r="CK481" s="1053"/>
      <c r="CL481" s="1053"/>
      <c r="CM481" s="1053"/>
      <c r="CN481" s="1053"/>
      <c r="CO481" s="1053"/>
      <c r="CP481" s="1053"/>
      <c r="CQ481" s="1053"/>
      <c r="CR481" s="1053"/>
      <c r="CS481" s="1053"/>
      <c r="CT481" s="1053"/>
      <c r="CU481" s="1053"/>
      <c r="CV481" s="1053"/>
      <c r="CW481" s="1053"/>
      <c r="CX481" s="1053"/>
      <c r="CY481" s="1053"/>
      <c r="CZ481" s="1053"/>
      <c r="DA481" s="1053"/>
      <c r="DB481" s="1053"/>
      <c r="DC481" s="1053"/>
      <c r="DD481" s="1053"/>
      <c r="DE481" s="1053"/>
      <c r="DF481" s="1053"/>
      <c r="DG481" s="1053"/>
      <c r="DH481" s="1053"/>
      <c r="DI481" s="1053"/>
      <c r="DJ481" s="1053"/>
      <c r="DK481" s="1053"/>
      <c r="DL481" s="1053"/>
      <c r="DM481" s="1053"/>
      <c r="DN481" s="1053"/>
      <c r="DO481" s="1053"/>
    </row>
    <row r="482" spans="2:119" s="980" customFormat="1" ht="12" customHeight="1" outlineLevel="1">
      <c r="B482" s="1342">
        <v>75</v>
      </c>
      <c r="C482" s="949" t="s">
        <v>877</v>
      </c>
      <c r="D482" s="1012"/>
      <c r="E482" s="1012"/>
      <c r="F482" s="945"/>
      <c r="G482" s="1053"/>
      <c r="H482" s="1053"/>
      <c r="I482" s="1053"/>
      <c r="J482" s="1053"/>
      <c r="K482" s="1053"/>
      <c r="L482" s="1053"/>
      <c r="M482" s="1053"/>
      <c r="N482" s="1053">
        <v>0.45</v>
      </c>
      <c r="O482" s="1053">
        <v>0.41985125858123562</v>
      </c>
      <c r="P482" s="1053">
        <v>0.39841832560676305</v>
      </c>
      <c r="Q482" s="1053">
        <v>0.36692010953507281</v>
      </c>
      <c r="R482" s="1053">
        <v>0.28922678810870911</v>
      </c>
      <c r="S482" s="974" t="s">
        <v>105</v>
      </c>
      <c r="T482" s="974" t="s">
        <v>105</v>
      </c>
      <c r="U482" s="1650" t="s">
        <v>105</v>
      </c>
      <c r="V482" s="1650" t="s">
        <v>105</v>
      </c>
      <c r="W482" s="1650" t="s">
        <v>105</v>
      </c>
      <c r="X482" s="1650" t="s">
        <v>105</v>
      </c>
      <c r="Y482" s="1650" t="s">
        <v>105</v>
      </c>
      <c r="Z482" s="1650" t="s">
        <v>105</v>
      </c>
      <c r="AA482" s="403"/>
      <c r="AB482" s="449"/>
      <c r="AC482" s="449"/>
      <c r="AD482" s="449"/>
      <c r="AE482" s="449"/>
      <c r="AF482" s="449"/>
      <c r="AG482" s="449"/>
      <c r="AH482" s="449"/>
      <c r="AI482" s="449"/>
      <c r="AJ482" s="984"/>
      <c r="AK482" s="984"/>
      <c r="AL482" s="984"/>
      <c r="AM482" s="984"/>
      <c r="AN482" s="984"/>
      <c r="AO482" s="984"/>
      <c r="AP482" s="984"/>
      <c r="AQ482" s="984"/>
      <c r="AR482" s="984"/>
      <c r="AS482" s="984"/>
      <c r="AT482" s="984"/>
      <c r="AU482" s="984"/>
      <c r="AV482" s="984"/>
      <c r="AW482" s="984"/>
      <c r="AX482" s="984"/>
      <c r="AY482" s="984"/>
      <c r="AZ482" s="984"/>
      <c r="BA482" s="984"/>
      <c r="BB482" s="984"/>
      <c r="BC482" s="984"/>
      <c r="BD482" s="984"/>
      <c r="BE482" s="984"/>
      <c r="BF482" s="984"/>
      <c r="BG482" s="984"/>
      <c r="BH482" s="984"/>
      <c r="BI482" s="984"/>
      <c r="BJ482" s="984"/>
      <c r="BK482" s="984"/>
      <c r="BL482" s="984"/>
      <c r="BM482" s="984"/>
      <c r="BN482" s="984"/>
      <c r="BO482" s="984"/>
      <c r="BP482" s="984"/>
      <c r="BQ482" s="984"/>
      <c r="BR482" s="984"/>
      <c r="BS482" s="984"/>
      <c r="BT482" s="1053">
        <v>0.42412863070539419</v>
      </c>
      <c r="BU482" s="1053">
        <v>0.43211225997045793</v>
      </c>
      <c r="BV482" s="1053">
        <v>0.44248571428571426</v>
      </c>
      <c r="BW482" s="1053">
        <v>0.38550458715596314</v>
      </c>
      <c r="BX482" s="1053">
        <v>0.36882352941176472</v>
      </c>
      <c r="BY482" s="1053">
        <v>0.43526136363636359</v>
      </c>
      <c r="BZ482" s="1053">
        <v>0.38433734939759046</v>
      </c>
      <c r="CA482" s="1053">
        <v>0.39985828133914925</v>
      </c>
      <c r="CB482" s="1053">
        <v>0.45967992908269595</v>
      </c>
      <c r="CC482" s="1053">
        <v>0.3568566298081467</v>
      </c>
      <c r="CD482" s="1053">
        <v>0.33772227947464206</v>
      </c>
      <c r="CE482" s="1053">
        <v>0.30522222222222217</v>
      </c>
      <c r="CF482" s="1053">
        <v>0.34458514605344931</v>
      </c>
      <c r="CG482" s="1053">
        <v>0.31003264453635709</v>
      </c>
      <c r="CH482" s="1053">
        <v>0.29281247254458759</v>
      </c>
      <c r="CI482" s="1053">
        <v>0.22697934595524952</v>
      </c>
      <c r="CJ482" s="974" t="s">
        <v>105</v>
      </c>
      <c r="CK482" s="974" t="s">
        <v>105</v>
      </c>
      <c r="CL482" s="974" t="s">
        <v>105</v>
      </c>
      <c r="CM482" s="974" t="s">
        <v>105</v>
      </c>
      <c r="CN482" s="974" t="s">
        <v>105</v>
      </c>
      <c r="CO482" s="974" t="s">
        <v>105</v>
      </c>
      <c r="CP482" s="974" t="s">
        <v>105</v>
      </c>
      <c r="CQ482" s="974" t="s">
        <v>105</v>
      </c>
      <c r="CR482" s="974" t="s">
        <v>105</v>
      </c>
      <c r="CS482" s="974" t="s">
        <v>105</v>
      </c>
      <c r="CT482" s="974" t="s">
        <v>105</v>
      </c>
      <c r="CU482" s="974" t="s">
        <v>105</v>
      </c>
      <c r="CV482" s="974" t="s">
        <v>105</v>
      </c>
      <c r="CW482" s="974" t="s">
        <v>105</v>
      </c>
      <c r="CX482" s="974" t="s">
        <v>105</v>
      </c>
      <c r="CY482" s="974" t="s">
        <v>105</v>
      </c>
      <c r="CZ482" s="974" t="s">
        <v>105</v>
      </c>
      <c r="DA482" s="974" t="s">
        <v>105</v>
      </c>
      <c r="DB482" s="974" t="s">
        <v>105</v>
      </c>
      <c r="DC482" s="974" t="s">
        <v>105</v>
      </c>
      <c r="DD482" s="974" t="s">
        <v>105</v>
      </c>
      <c r="DE482" s="974" t="s">
        <v>105</v>
      </c>
      <c r="DF482" s="974" t="s">
        <v>105</v>
      </c>
      <c r="DG482" s="974" t="s">
        <v>105</v>
      </c>
      <c r="DH482" s="974" t="s">
        <v>105</v>
      </c>
      <c r="DI482" s="974" t="s">
        <v>105</v>
      </c>
      <c r="DJ482" s="974" t="s">
        <v>105</v>
      </c>
      <c r="DK482" s="974" t="s">
        <v>105</v>
      </c>
      <c r="DL482" s="974" t="s">
        <v>105</v>
      </c>
      <c r="DM482" s="974" t="s">
        <v>105</v>
      </c>
      <c r="DN482" s="974" t="s">
        <v>105</v>
      </c>
      <c r="DO482" s="974" t="s">
        <v>105</v>
      </c>
    </row>
    <row r="483" spans="2:119" s="1032" customFormat="1" ht="12" customHeight="1" outlineLevel="1">
      <c r="B483" s="1342">
        <v>76</v>
      </c>
      <c r="C483" s="949" t="s">
        <v>640</v>
      </c>
      <c r="D483" s="1030"/>
      <c r="E483" s="1030"/>
      <c r="F483" s="1067"/>
      <c r="G483" s="1067"/>
      <c r="H483" s="1067"/>
      <c r="I483" s="1067"/>
      <c r="J483" s="1067"/>
      <c r="K483" s="1067"/>
      <c r="L483" s="1067"/>
      <c r="M483" s="1067"/>
      <c r="N483" s="1067"/>
      <c r="O483" s="959">
        <v>-301.48741418764394</v>
      </c>
      <c r="P483" s="959">
        <v>-214.32932974472573</v>
      </c>
      <c r="Q483" s="959">
        <v>-314.98216071690234</v>
      </c>
      <c r="R483" s="959">
        <v>-776.93321426363707</v>
      </c>
      <c r="S483" s="974" t="s">
        <v>105</v>
      </c>
      <c r="T483" s="974" t="s">
        <v>105</v>
      </c>
      <c r="U483" s="1650" t="s">
        <v>105</v>
      </c>
      <c r="V483" s="1650" t="s">
        <v>105</v>
      </c>
      <c r="W483" s="1650" t="s">
        <v>105</v>
      </c>
      <c r="X483" s="1650" t="s">
        <v>105</v>
      </c>
      <c r="Y483" s="1650" t="s">
        <v>105</v>
      </c>
      <c r="Z483" s="1650" t="s">
        <v>105</v>
      </c>
      <c r="AA483" s="403"/>
      <c r="AB483" s="1048"/>
      <c r="AC483" s="1048"/>
      <c r="AD483" s="1048"/>
      <c r="AE483" s="1048"/>
      <c r="AF483" s="1048"/>
      <c r="AG483" s="1048"/>
      <c r="AH483" s="1048"/>
      <c r="AI483" s="1048"/>
      <c r="AJ483" s="1031"/>
      <c r="AK483" s="1031"/>
      <c r="AL483" s="1031"/>
      <c r="AM483" s="1031"/>
      <c r="AN483" s="1031"/>
      <c r="AO483" s="1031"/>
      <c r="AP483" s="1031"/>
      <c r="AQ483" s="1031"/>
      <c r="AR483" s="1031"/>
      <c r="AS483" s="1031"/>
      <c r="AT483" s="1031"/>
      <c r="AU483" s="1031"/>
      <c r="AV483" s="1031"/>
      <c r="AW483" s="1031"/>
      <c r="AX483" s="1031"/>
      <c r="AY483" s="1031"/>
      <c r="AZ483" s="1031"/>
      <c r="BA483" s="1031"/>
      <c r="BB483" s="1031"/>
      <c r="BC483" s="1031"/>
      <c r="BD483" s="1031"/>
      <c r="BE483" s="1031"/>
      <c r="BF483" s="1031"/>
      <c r="BG483" s="1031"/>
      <c r="BH483" s="1031"/>
      <c r="BI483" s="1031"/>
      <c r="BJ483" s="1031"/>
      <c r="BK483" s="1031"/>
      <c r="BL483" s="1031"/>
      <c r="BM483" s="1031"/>
      <c r="BN483" s="1031"/>
      <c r="BO483" s="1031"/>
      <c r="BP483" s="1031"/>
      <c r="BQ483" s="1031"/>
      <c r="BR483" s="1031"/>
      <c r="BS483" s="1031"/>
      <c r="BT483" s="1031"/>
      <c r="BU483" s="1031"/>
      <c r="BV483" s="1031"/>
      <c r="BW483" s="1031"/>
      <c r="BX483" s="959">
        <v>-553.0510129362948</v>
      </c>
      <c r="BY483" s="959">
        <v>31.491036659056505</v>
      </c>
      <c r="BZ483" s="959">
        <v>-581.48364888123808</v>
      </c>
      <c r="CA483" s="959">
        <v>143.53694183186104</v>
      </c>
      <c r="CB483" s="959">
        <v>908.56399670931228</v>
      </c>
      <c r="CC483" s="959">
        <v>-784.04733828216888</v>
      </c>
      <c r="CD483" s="959">
        <v>-466.15069922948396</v>
      </c>
      <c r="CE483" s="959">
        <v>-946.36059116927072</v>
      </c>
      <c r="CF483" s="959">
        <v>-1150.9478302924663</v>
      </c>
      <c r="CG483" s="959">
        <v>-468.23985271789604</v>
      </c>
      <c r="CH483" s="959">
        <v>-449.09806930054475</v>
      </c>
      <c r="CI483" s="959">
        <v>-782.42876266972655</v>
      </c>
      <c r="CJ483" s="974" t="s">
        <v>105</v>
      </c>
      <c r="CK483" s="974" t="s">
        <v>105</v>
      </c>
      <c r="CL483" s="974" t="s">
        <v>105</v>
      </c>
      <c r="CM483" s="974" t="s">
        <v>105</v>
      </c>
      <c r="CN483" s="974" t="s">
        <v>105</v>
      </c>
      <c r="CO483" s="974" t="s">
        <v>105</v>
      </c>
      <c r="CP483" s="974" t="s">
        <v>105</v>
      </c>
      <c r="CQ483" s="974" t="s">
        <v>105</v>
      </c>
      <c r="CR483" s="974" t="s">
        <v>105</v>
      </c>
      <c r="CS483" s="974" t="s">
        <v>105</v>
      </c>
      <c r="CT483" s="974" t="s">
        <v>105</v>
      </c>
      <c r="CU483" s="974" t="s">
        <v>105</v>
      </c>
      <c r="CV483" s="974" t="s">
        <v>105</v>
      </c>
      <c r="CW483" s="974" t="s">
        <v>105</v>
      </c>
      <c r="CX483" s="974" t="s">
        <v>105</v>
      </c>
      <c r="CY483" s="974" t="s">
        <v>105</v>
      </c>
      <c r="CZ483" s="974" t="s">
        <v>105</v>
      </c>
      <c r="DA483" s="974" t="s">
        <v>105</v>
      </c>
      <c r="DB483" s="974" t="s">
        <v>105</v>
      </c>
      <c r="DC483" s="974" t="s">
        <v>105</v>
      </c>
      <c r="DD483" s="974" t="s">
        <v>105</v>
      </c>
      <c r="DE483" s="974" t="s">
        <v>105</v>
      </c>
      <c r="DF483" s="974" t="s">
        <v>105</v>
      </c>
      <c r="DG483" s="974" t="s">
        <v>105</v>
      </c>
      <c r="DH483" s="974" t="s">
        <v>105</v>
      </c>
      <c r="DI483" s="974" t="s">
        <v>105</v>
      </c>
      <c r="DJ483" s="974" t="s">
        <v>105</v>
      </c>
      <c r="DK483" s="974" t="s">
        <v>105</v>
      </c>
      <c r="DL483" s="974" t="s">
        <v>105</v>
      </c>
      <c r="DM483" s="974" t="s">
        <v>105</v>
      </c>
      <c r="DN483" s="974" t="s">
        <v>105</v>
      </c>
      <c r="DO483" s="974" t="s">
        <v>105</v>
      </c>
    </row>
    <row r="484" spans="2:119" s="1032" customFormat="1" ht="12" customHeight="1">
      <c r="B484" s="1342">
        <v>77</v>
      </c>
      <c r="C484" s="1104"/>
      <c r="D484" s="1030"/>
      <c r="E484" s="1030"/>
      <c r="F484" s="1067"/>
      <c r="G484" s="1067"/>
      <c r="H484" s="1067"/>
      <c r="I484" s="1067"/>
      <c r="J484" s="1067"/>
      <c r="K484" s="1067"/>
      <c r="L484" s="1067"/>
      <c r="M484" s="1067"/>
      <c r="N484" s="1067"/>
      <c r="O484" s="1067"/>
      <c r="P484" s="1067"/>
      <c r="Q484" s="1067"/>
      <c r="R484" s="1067"/>
      <c r="S484" s="1067"/>
      <c r="T484" s="1067"/>
      <c r="U484" s="1700"/>
      <c r="V484" s="1700"/>
      <c r="W484" s="1700"/>
      <c r="X484" s="1700"/>
      <c r="Y484" s="1700"/>
      <c r="Z484" s="1700"/>
      <c r="AA484" s="403"/>
      <c r="AB484" s="1048"/>
      <c r="AC484" s="1048"/>
      <c r="AD484" s="1048"/>
      <c r="AE484" s="1048"/>
      <c r="AF484" s="1048"/>
      <c r="AG484" s="1048"/>
      <c r="AH484" s="1048"/>
      <c r="AI484" s="1048"/>
      <c r="AJ484" s="1031"/>
      <c r="AK484" s="1031"/>
      <c r="AL484" s="1031"/>
      <c r="AM484" s="1031"/>
      <c r="AN484" s="1031"/>
      <c r="AO484" s="1031"/>
      <c r="AP484" s="1031"/>
      <c r="AQ484" s="1031"/>
      <c r="AR484" s="1031"/>
      <c r="AS484" s="1031"/>
      <c r="AT484" s="1031"/>
      <c r="AU484" s="1031"/>
      <c r="AV484" s="1031"/>
      <c r="AW484" s="1031"/>
      <c r="AX484" s="1031"/>
      <c r="AY484" s="1031"/>
      <c r="AZ484" s="1031"/>
      <c r="BA484" s="1031"/>
      <c r="BB484" s="1031"/>
      <c r="BC484" s="1031"/>
      <c r="BD484" s="1031"/>
      <c r="BE484" s="1031"/>
      <c r="BF484" s="1031"/>
      <c r="BG484" s="1031"/>
      <c r="BH484" s="1031"/>
      <c r="BI484" s="1031"/>
      <c r="BJ484" s="1031"/>
      <c r="BK484" s="1031"/>
      <c r="BL484" s="1031"/>
      <c r="BM484" s="1031"/>
      <c r="BN484" s="1031"/>
      <c r="BO484" s="1031"/>
      <c r="BP484" s="1031"/>
      <c r="BQ484" s="1031"/>
      <c r="BR484" s="1031"/>
      <c r="BS484" s="1031"/>
      <c r="BT484" s="1031"/>
      <c r="BU484" s="1031"/>
      <c r="BV484" s="1031"/>
      <c r="BW484" s="1031"/>
      <c r="BX484" s="959"/>
      <c r="BY484" s="959"/>
      <c r="BZ484" s="959"/>
      <c r="CA484" s="959"/>
      <c r="CB484" s="959"/>
      <c r="CC484" s="959"/>
      <c r="CD484" s="959"/>
      <c r="CE484" s="959"/>
      <c r="CF484" s="959"/>
      <c r="CG484" s="959"/>
      <c r="CH484" s="959"/>
      <c r="CI484" s="959"/>
      <c r="CJ484" s="959"/>
      <c r="CK484" s="959"/>
      <c r="CL484" s="959"/>
      <c r="CM484" s="959"/>
      <c r="CN484" s="959"/>
      <c r="CO484" s="959"/>
      <c r="CP484" s="959"/>
      <c r="CQ484" s="959"/>
      <c r="CR484" s="959"/>
      <c r="CS484" s="959"/>
      <c r="CT484" s="959"/>
      <c r="CU484" s="959"/>
      <c r="CV484" s="959"/>
      <c r="CW484" s="959"/>
      <c r="CX484" s="959"/>
      <c r="CY484" s="959"/>
      <c r="CZ484" s="959"/>
      <c r="DA484" s="959"/>
      <c r="DB484" s="959"/>
      <c r="DC484" s="959"/>
      <c r="DD484" s="959"/>
      <c r="DE484" s="959"/>
      <c r="DF484" s="959"/>
      <c r="DG484" s="959"/>
      <c r="DH484" s="959"/>
      <c r="DI484" s="959"/>
      <c r="DJ484" s="959"/>
      <c r="DK484" s="959"/>
      <c r="DL484" s="959"/>
      <c r="DM484" s="959"/>
      <c r="DN484" s="959"/>
      <c r="DO484" s="959"/>
    </row>
    <row r="485" spans="2:119" s="372" customFormat="1" ht="11.25" customHeight="1">
      <c r="B485" s="1330"/>
      <c r="C485" s="408"/>
      <c r="D485" s="383"/>
      <c r="E485" s="383"/>
      <c r="F485" s="368"/>
      <c r="G485" s="368"/>
      <c r="H485" s="368"/>
      <c r="I485" s="368"/>
      <c r="J485" s="368"/>
      <c r="K485" s="368"/>
      <c r="L485" s="368"/>
      <c r="M485" s="368"/>
      <c r="N485" s="368"/>
      <c r="O485" s="191"/>
      <c r="P485" s="368"/>
      <c r="Q485" s="368"/>
      <c r="R485" s="368"/>
      <c r="S485" s="368"/>
      <c r="T485" s="368"/>
      <c r="U485" s="1681"/>
      <c r="V485" s="1681"/>
      <c r="W485" s="1681"/>
      <c r="X485" s="1681"/>
      <c r="Y485" s="1681"/>
      <c r="Z485" s="1681"/>
      <c r="AA485" s="150"/>
      <c r="AB485" s="375"/>
      <c r="AC485" s="409"/>
      <c r="AD485" s="409"/>
      <c r="AE485" s="409"/>
      <c r="AF485" s="409"/>
      <c r="AG485" s="409"/>
      <c r="AH485" s="409"/>
      <c r="AI485" s="375"/>
      <c r="AJ485" s="368"/>
      <c r="AK485" s="368"/>
      <c r="AL485" s="368"/>
      <c r="AM485" s="368"/>
      <c r="AN485" s="368"/>
      <c r="AO485" s="368"/>
      <c r="AP485" s="368"/>
      <c r="AQ485" s="368"/>
      <c r="AR485" s="368"/>
      <c r="AS485" s="368"/>
      <c r="AT485" s="368"/>
      <c r="AU485" s="368"/>
      <c r="AV485" s="368"/>
      <c r="AW485" s="368"/>
      <c r="AX485" s="368"/>
      <c r="AY485" s="368"/>
      <c r="AZ485" s="368"/>
      <c r="BA485" s="368"/>
      <c r="BB485" s="368"/>
      <c r="BC485" s="368"/>
      <c r="BD485" s="368"/>
      <c r="BE485" s="368"/>
      <c r="BF485" s="368"/>
      <c r="BG485" s="368"/>
      <c r="BH485" s="368"/>
      <c r="BI485" s="368"/>
      <c r="BJ485" s="368"/>
      <c r="BK485" s="368"/>
      <c r="BL485" s="368"/>
      <c r="BM485" s="368"/>
      <c r="BN485" s="368"/>
      <c r="BO485" s="368"/>
      <c r="BP485" s="368"/>
      <c r="BQ485" s="368"/>
      <c r="BR485" s="368"/>
      <c r="BS485" s="368"/>
      <c r="BT485" s="368"/>
      <c r="BU485" s="368"/>
      <c r="BV485" s="368"/>
      <c r="BW485" s="368"/>
      <c r="BX485" s="368"/>
      <c r="BY485" s="368"/>
      <c r="BZ485" s="368"/>
      <c r="CA485" s="368"/>
      <c r="CB485" s="368"/>
      <c r="CC485" s="368"/>
      <c r="CD485" s="368"/>
      <c r="CE485" s="368"/>
      <c r="CF485" s="368"/>
      <c r="CG485" s="368"/>
      <c r="CH485" s="368"/>
      <c r="CI485" s="368"/>
      <c r="CJ485" s="368"/>
      <c r="CK485" s="368"/>
      <c r="CL485" s="368"/>
      <c r="CM485" s="368"/>
      <c r="CN485" s="368"/>
      <c r="CO485" s="368"/>
      <c r="CP485" s="368"/>
      <c r="CQ485" s="368"/>
      <c r="CR485" s="368"/>
      <c r="CS485" s="368"/>
      <c r="CT485" s="368"/>
      <c r="CU485" s="368"/>
      <c r="CV485" s="368"/>
      <c r="CW485" s="368"/>
      <c r="CX485" s="368"/>
      <c r="CY485" s="368"/>
      <c r="CZ485" s="368"/>
      <c r="DA485" s="368"/>
      <c r="DB485" s="368"/>
      <c r="DC485" s="368"/>
      <c r="DD485" s="368"/>
      <c r="DE485" s="368"/>
      <c r="DF485" s="368"/>
      <c r="DG485" s="368"/>
      <c r="DH485" s="368"/>
      <c r="DI485" s="368"/>
      <c r="DJ485" s="368"/>
      <c r="DK485" s="368"/>
      <c r="DL485" s="368"/>
      <c r="DM485" s="368"/>
      <c r="DN485" s="368"/>
      <c r="DO485" s="368"/>
    </row>
    <row r="486" spans="2:119" s="168" customFormat="1">
      <c r="B486" s="1320"/>
      <c r="C486" s="161" t="s">
        <v>384</v>
      </c>
      <c r="D486" s="405"/>
      <c r="E486" s="406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  <c r="Z486" s="165"/>
      <c r="AA486" s="167"/>
      <c r="AB486" s="164"/>
      <c r="AC486" s="164"/>
      <c r="AD486" s="164"/>
      <c r="AE486" s="164"/>
      <c r="AF486" s="164"/>
      <c r="AG486" s="164"/>
      <c r="AH486" s="164"/>
      <c r="AI486" s="164"/>
      <c r="AJ486" s="165"/>
      <c r="AK486" s="165"/>
      <c r="AL486" s="165"/>
      <c r="AM486" s="165"/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  <c r="AZ486" s="165"/>
      <c r="BA486" s="165"/>
      <c r="BB486" s="165"/>
      <c r="BC486" s="165"/>
      <c r="BD486" s="165"/>
      <c r="BE486" s="165"/>
      <c r="BF486" s="165"/>
      <c r="BG486" s="165"/>
      <c r="BH486" s="165"/>
      <c r="BI486" s="165"/>
      <c r="BJ486" s="165"/>
      <c r="BK486" s="165"/>
      <c r="BL486" s="165"/>
      <c r="BM486" s="165"/>
      <c r="BN486" s="165"/>
      <c r="BO486" s="165"/>
      <c r="BP486" s="165"/>
      <c r="BQ486" s="165"/>
      <c r="BR486" s="165"/>
      <c r="BS486" s="165"/>
      <c r="BT486" s="165"/>
      <c r="BU486" s="165"/>
      <c r="BV486" s="165"/>
      <c r="BW486" s="165"/>
      <c r="BX486" s="165"/>
      <c r="BY486" s="165"/>
      <c r="BZ486" s="165"/>
      <c r="CA486" s="165"/>
      <c r="CB486" s="165"/>
      <c r="CC486" s="165"/>
      <c r="CD486" s="165"/>
      <c r="CE486" s="165"/>
      <c r="CF486" s="165"/>
      <c r="CG486" s="165"/>
      <c r="CH486" s="165"/>
      <c r="CI486" s="165"/>
      <c r="CJ486" s="165"/>
      <c r="CK486" s="165"/>
      <c r="CL486" s="165"/>
      <c r="CM486" s="165"/>
      <c r="CN486" s="165"/>
      <c r="CO486" s="165"/>
      <c r="CP486" s="165"/>
      <c r="CQ486" s="165"/>
      <c r="CR486" s="165"/>
      <c r="CS486" s="165"/>
      <c r="CT486" s="165"/>
      <c r="CU486" s="165"/>
      <c r="CV486" s="165"/>
      <c r="CW486" s="165"/>
      <c r="CX486" s="165"/>
      <c r="CY486" s="165"/>
      <c r="CZ486" s="165"/>
      <c r="DA486" s="165"/>
      <c r="DB486" s="165"/>
      <c r="DC486" s="165"/>
      <c r="DD486" s="165"/>
      <c r="DE486" s="165"/>
      <c r="DF486" s="165"/>
      <c r="DG486" s="165"/>
      <c r="DH486" s="165"/>
      <c r="DI486" s="165"/>
      <c r="DJ486" s="165"/>
      <c r="DK486" s="165"/>
      <c r="DL486" s="165"/>
      <c r="DM486" s="165"/>
      <c r="DN486" s="165"/>
      <c r="DO486" s="165"/>
    </row>
    <row r="487" spans="2:119" s="980" customFormat="1" collapsed="1">
      <c r="B487" s="1342"/>
      <c r="C487" s="1084" t="s">
        <v>399</v>
      </c>
      <c r="D487" s="1012"/>
      <c r="E487" s="1012"/>
      <c r="F487" s="984"/>
      <c r="G487" s="984"/>
      <c r="H487" s="984"/>
      <c r="I487" s="984"/>
      <c r="J487" s="984"/>
      <c r="K487" s="984"/>
      <c r="L487" s="984"/>
      <c r="M487" s="1085"/>
      <c r="N487" s="1085"/>
      <c r="O487" s="984"/>
      <c r="P487" s="984"/>
      <c r="Q487" s="984"/>
      <c r="R487" s="984"/>
      <c r="S487" s="984"/>
      <c r="T487" s="984"/>
      <c r="U487" s="1681"/>
      <c r="V487" s="1681"/>
      <c r="W487" s="1681"/>
      <c r="X487" s="1681"/>
      <c r="Y487" s="1681"/>
      <c r="Z487" s="1681"/>
      <c r="AA487" s="403"/>
      <c r="AB487" s="990"/>
      <c r="AC487" s="990"/>
      <c r="AD487" s="990"/>
      <c r="AE487" s="990"/>
      <c r="AF487" s="1086"/>
      <c r="AG487" s="1086"/>
      <c r="AH487" s="1086"/>
      <c r="AI487" s="1086"/>
      <c r="AJ487" s="984"/>
      <c r="AK487" s="984"/>
      <c r="AL487" s="984"/>
      <c r="AM487" s="984"/>
      <c r="AN487" s="984"/>
      <c r="AO487" s="984"/>
      <c r="AP487" s="984"/>
      <c r="AQ487" s="984"/>
      <c r="AR487" s="984"/>
      <c r="AS487" s="984"/>
      <c r="AT487" s="984"/>
      <c r="AU487" s="984"/>
      <c r="AV487" s="984"/>
      <c r="AW487" s="984"/>
      <c r="AX487" s="984"/>
      <c r="AY487" s="984"/>
      <c r="AZ487" s="984"/>
      <c r="BA487" s="984"/>
      <c r="BB487" s="984"/>
      <c r="BC487" s="984"/>
      <c r="BD487" s="984"/>
      <c r="BE487" s="984"/>
      <c r="BF487" s="984"/>
      <c r="BG487" s="984"/>
      <c r="BH487" s="984"/>
      <c r="BI487" s="984"/>
      <c r="BJ487" s="984"/>
      <c r="BK487" s="984"/>
      <c r="BL487" s="984"/>
      <c r="BM487" s="984"/>
      <c r="BN487" s="984"/>
      <c r="BO487" s="984"/>
      <c r="BP487" s="984"/>
      <c r="BQ487" s="984"/>
      <c r="BR487" s="984"/>
      <c r="BS487" s="984"/>
      <c r="BT487" s="984"/>
      <c r="BU487" s="984"/>
      <c r="BV487" s="984"/>
      <c r="BW487" s="984"/>
      <c r="BX487" s="990"/>
      <c r="BY487" s="990"/>
      <c r="BZ487" s="990"/>
      <c r="CA487" s="990"/>
      <c r="CB487" s="1013"/>
      <c r="CC487" s="984"/>
      <c r="CD487" s="984"/>
      <c r="CE487" s="984"/>
      <c r="CF487" s="984"/>
      <c r="CG487" s="984"/>
      <c r="CH487" s="984"/>
      <c r="CI487" s="984"/>
      <c r="CJ487" s="984"/>
      <c r="CK487" s="984"/>
      <c r="CL487" s="984"/>
      <c r="CM487" s="984"/>
      <c r="CN487" s="984"/>
      <c r="CO487" s="984"/>
      <c r="CP487" s="984"/>
      <c r="CQ487" s="984"/>
      <c r="CR487" s="984"/>
      <c r="CS487" s="984"/>
      <c r="CT487" s="984"/>
      <c r="CU487" s="984"/>
      <c r="CV487" s="984"/>
      <c r="CW487" s="984"/>
      <c r="CX487" s="984"/>
      <c r="CY487" s="984"/>
      <c r="CZ487" s="984"/>
      <c r="DA487" s="984"/>
      <c r="DB487" s="984"/>
      <c r="DC487" s="984"/>
      <c r="DD487" s="984"/>
      <c r="DE487" s="984"/>
      <c r="DF487" s="984"/>
      <c r="DG487" s="984"/>
      <c r="DH487" s="984"/>
      <c r="DI487" s="984"/>
      <c r="DJ487" s="984"/>
      <c r="DK487" s="984"/>
      <c r="DL487" s="984"/>
      <c r="DM487" s="984"/>
      <c r="DN487" s="984"/>
      <c r="DO487" s="984"/>
    </row>
    <row r="488" spans="2:119" s="971" customFormat="1" ht="12" customHeight="1">
      <c r="B488" s="1342">
        <v>1</v>
      </c>
      <c r="C488" s="978"/>
      <c r="D488" s="988"/>
      <c r="E488" s="988"/>
      <c r="F488" s="969"/>
      <c r="G488" s="969"/>
      <c r="H488" s="969"/>
      <c r="I488" s="969"/>
      <c r="J488" s="969"/>
      <c r="K488" s="969"/>
      <c r="L488" s="969"/>
      <c r="M488" s="969"/>
      <c r="N488" s="969"/>
      <c r="O488" s="969"/>
      <c r="P488" s="969"/>
      <c r="Q488" s="969"/>
      <c r="R488" s="969"/>
      <c r="S488" s="969"/>
      <c r="T488" s="969"/>
      <c r="U488" s="1696"/>
      <c r="V488" s="1696"/>
      <c r="W488" s="1696"/>
      <c r="X488" s="1696"/>
      <c r="Y488" s="1696"/>
      <c r="Z488" s="1696"/>
      <c r="AA488" s="403"/>
      <c r="AB488" s="946"/>
      <c r="AC488" s="946"/>
      <c r="AD488" s="946"/>
      <c r="AE488" s="946"/>
      <c r="AF488" s="946"/>
      <c r="AG488" s="946"/>
      <c r="AH488" s="946"/>
      <c r="AI488" s="946"/>
      <c r="AJ488" s="969"/>
      <c r="AK488" s="969"/>
      <c r="AL488" s="969"/>
      <c r="AM488" s="969"/>
      <c r="AN488" s="969"/>
      <c r="AO488" s="969"/>
      <c r="AP488" s="969"/>
      <c r="AQ488" s="969"/>
      <c r="AR488" s="969"/>
      <c r="AS488" s="969"/>
      <c r="AT488" s="969"/>
      <c r="AU488" s="969"/>
      <c r="AV488" s="969"/>
      <c r="AW488" s="969"/>
      <c r="AX488" s="969"/>
      <c r="AY488" s="969"/>
      <c r="AZ488" s="969"/>
      <c r="BA488" s="969"/>
      <c r="BB488" s="969"/>
      <c r="BC488" s="969"/>
      <c r="BD488" s="969"/>
      <c r="BE488" s="969"/>
      <c r="BF488" s="969"/>
      <c r="BG488" s="969"/>
      <c r="BH488" s="969"/>
      <c r="BI488" s="969"/>
      <c r="BJ488" s="969"/>
      <c r="BK488" s="969"/>
      <c r="BL488" s="969"/>
      <c r="BM488" s="969"/>
      <c r="BN488" s="969"/>
      <c r="BO488" s="969"/>
      <c r="BP488" s="969"/>
      <c r="BQ488" s="969"/>
      <c r="BR488" s="969"/>
      <c r="BS488" s="969"/>
      <c r="BT488" s="1003"/>
      <c r="BU488" s="1003"/>
      <c r="BV488" s="969"/>
      <c r="BW488" s="969"/>
      <c r="BX488" s="969"/>
      <c r="BY488" s="969"/>
      <c r="BZ488" s="969"/>
      <c r="CA488" s="969"/>
      <c r="CB488" s="969"/>
      <c r="CC488" s="969"/>
      <c r="CD488" s="969"/>
      <c r="CE488" s="969"/>
      <c r="CF488" s="969"/>
      <c r="CG488" s="969"/>
      <c r="CH488" s="969"/>
      <c r="CI488" s="969"/>
      <c r="CJ488" s="969"/>
      <c r="CK488" s="969"/>
      <c r="CL488" s="969"/>
      <c r="CM488" s="969"/>
      <c r="CN488" s="969"/>
      <c r="CO488" s="969"/>
      <c r="CP488" s="969"/>
      <c r="CQ488" s="969"/>
      <c r="CR488" s="969"/>
      <c r="CS488" s="969"/>
      <c r="CT488" s="969"/>
      <c r="CU488" s="969"/>
      <c r="CV488" s="969"/>
      <c r="CW488" s="969"/>
      <c r="CX488" s="969"/>
      <c r="CY488" s="969"/>
      <c r="CZ488" s="969"/>
      <c r="DA488" s="969"/>
      <c r="DB488" s="969"/>
      <c r="DC488" s="969"/>
      <c r="DD488" s="969"/>
      <c r="DE488" s="969"/>
      <c r="DF488" s="969"/>
      <c r="DG488" s="969"/>
      <c r="DH488" s="969"/>
      <c r="DI488" s="969"/>
      <c r="DJ488" s="969"/>
      <c r="DK488" s="969"/>
      <c r="DL488" s="969"/>
      <c r="DM488" s="969"/>
      <c r="DN488" s="969"/>
      <c r="DO488" s="969"/>
    </row>
    <row r="489" spans="2:119" s="948" customFormat="1" ht="12" customHeight="1">
      <c r="B489" s="1342">
        <v>2</v>
      </c>
      <c r="C489" s="942" t="s">
        <v>382</v>
      </c>
      <c r="D489" s="943"/>
      <c r="E489" s="944"/>
      <c r="F489" s="945" t="s">
        <v>105</v>
      </c>
      <c r="G489" s="945" t="s">
        <v>105</v>
      </c>
      <c r="H489" s="945" t="s">
        <v>105</v>
      </c>
      <c r="I489" s="945" t="s">
        <v>105</v>
      </c>
      <c r="J489" s="945" t="s">
        <v>105</v>
      </c>
      <c r="K489" s="945">
        <v>0</v>
      </c>
      <c r="L489" s="282">
        <v>2195.8620680414983</v>
      </c>
      <c r="M489" s="282">
        <v>2449.0451238200003</v>
      </c>
      <c r="N489" s="282">
        <v>2126.1070620199998</v>
      </c>
      <c r="O489" s="282">
        <v>3217.0271060700002</v>
      </c>
      <c r="P489" s="282">
        <v>5346.3377036407073</v>
      </c>
      <c r="Q489" s="282">
        <v>6526.3256700408492</v>
      </c>
      <c r="R489" s="282">
        <v>7458.0282459198497</v>
      </c>
      <c r="S489" s="282">
        <v>9051.9626996331644</v>
      </c>
      <c r="T489" s="282">
        <v>12265.055705550722</v>
      </c>
      <c r="U489" s="1658">
        <v>15471.72976936558</v>
      </c>
      <c r="V489" s="1658">
        <v>17640.64096546144</v>
      </c>
      <c r="W489" s="1658">
        <v>20572.270200946179</v>
      </c>
      <c r="X489" s="1658">
        <v>23533.707653136429</v>
      </c>
      <c r="Y489" s="1658">
        <v>26980.24415702304</v>
      </c>
      <c r="Z489" s="1658">
        <v>30959.402949128904</v>
      </c>
      <c r="AA489" s="1198"/>
      <c r="AB489" s="1051"/>
      <c r="AC489" s="1051"/>
      <c r="AD489" s="1051"/>
      <c r="AE489" s="1051"/>
      <c r="AF489" s="1051"/>
      <c r="AG489" s="1051"/>
      <c r="AH489" s="1051"/>
      <c r="AI489" s="1051"/>
      <c r="AJ489" s="947"/>
      <c r="AK489" s="947"/>
      <c r="AL489" s="947"/>
      <c r="AM489" s="947"/>
      <c r="AN489" s="947"/>
      <c r="AO489" s="947"/>
      <c r="AP489" s="947"/>
      <c r="AQ489" s="947"/>
      <c r="AR489" s="947"/>
      <c r="AS489" s="947"/>
      <c r="AT489" s="947"/>
      <c r="AU489" s="947"/>
      <c r="AV489" s="947"/>
      <c r="AW489" s="947"/>
      <c r="AX489" s="947"/>
      <c r="AY489" s="947"/>
      <c r="AZ489" s="947"/>
      <c r="BA489" s="947"/>
      <c r="BB489" s="947"/>
      <c r="BC489" s="947"/>
      <c r="BD489" s="947"/>
      <c r="BE489" s="947"/>
      <c r="BF489" s="947"/>
      <c r="BG489" s="947"/>
      <c r="BH489" s="282">
        <v>508.18632094130936</v>
      </c>
      <c r="BI489" s="282">
        <v>543.83247767530236</v>
      </c>
      <c r="BJ489" s="282">
        <v>556.03284977581643</v>
      </c>
      <c r="BK489" s="282">
        <v>587.81041964907024</v>
      </c>
      <c r="BL489" s="282">
        <v>557.85429372999999</v>
      </c>
      <c r="BM489" s="282">
        <v>629.33868641000004</v>
      </c>
      <c r="BN489" s="282">
        <v>640.03543704999993</v>
      </c>
      <c r="BO489" s="282">
        <v>621.81670663</v>
      </c>
      <c r="BP489" s="282">
        <v>514.20774569000002</v>
      </c>
      <c r="BQ489" s="282">
        <v>525.52603529999999</v>
      </c>
      <c r="BR489" s="282">
        <v>539.40674589000002</v>
      </c>
      <c r="BS489" s="282">
        <v>546.96653514000002</v>
      </c>
      <c r="BT489" s="282">
        <v>603.54824472999996</v>
      </c>
      <c r="BU489" s="282">
        <v>753.35840672000006</v>
      </c>
      <c r="BV489" s="282">
        <v>901.21933652999996</v>
      </c>
      <c r="BW489" s="282">
        <v>958.90111809000007</v>
      </c>
      <c r="BX489" s="282">
        <v>1043.6281008799999</v>
      </c>
      <c r="BY489" s="282">
        <v>1164.5418901438295</v>
      </c>
      <c r="BZ489" s="282">
        <v>1463.4108066679457</v>
      </c>
      <c r="CA489" s="282">
        <v>1674.7569059489326</v>
      </c>
      <c r="CB489" s="282">
        <v>1729.6839683383739</v>
      </c>
      <c r="CC489" s="282">
        <v>1492.2315325444545</v>
      </c>
      <c r="CD489" s="282">
        <v>1536.6550763549328</v>
      </c>
      <c r="CE489" s="282">
        <v>1767.7550928030878</v>
      </c>
      <c r="CF489" s="282">
        <v>1754.6507767878682</v>
      </c>
      <c r="CG489" s="282">
        <v>1785.3231658918282</v>
      </c>
      <c r="CH489" s="282">
        <v>1900.9451056262399</v>
      </c>
      <c r="CI489" s="282">
        <v>2017.1091976139132</v>
      </c>
      <c r="CJ489" s="282">
        <v>1711.1073259856487</v>
      </c>
      <c r="CK489" s="282">
        <v>2059.1684801850283</v>
      </c>
      <c r="CL489" s="282">
        <v>2443.5847476194785</v>
      </c>
      <c r="CM489" s="282">
        <v>2838.1021458430077</v>
      </c>
      <c r="CN489" s="282">
        <v>2658.7116005889166</v>
      </c>
      <c r="CO489" s="282">
        <v>3015.4135316749775</v>
      </c>
      <c r="CP489" s="282">
        <v>3220.2182926936453</v>
      </c>
      <c r="CQ489" s="282">
        <v>3370.7122805931813</v>
      </c>
      <c r="CR489" s="282">
        <v>3428.4215997861361</v>
      </c>
      <c r="CS489" s="282">
        <v>3741.5783212745582</v>
      </c>
      <c r="CT489" s="282">
        <v>4000.742654435021</v>
      </c>
      <c r="CU489" s="282">
        <v>4300.9871938698652</v>
      </c>
      <c r="CV489" s="282">
        <v>3994.9406929251909</v>
      </c>
      <c r="CW489" s="282">
        <v>4107.2385361677434</v>
      </c>
      <c r="CX489" s="282">
        <v>4563.1843686581587</v>
      </c>
      <c r="CY489" s="282">
        <v>4975.2773677103487</v>
      </c>
      <c r="CZ489" s="282">
        <v>4616.6613435174468</v>
      </c>
      <c r="DA489" s="282">
        <v>4786.813969428491</v>
      </c>
      <c r="DB489" s="282">
        <v>5340.1015192527657</v>
      </c>
      <c r="DC489" s="282">
        <v>5828.693368747473</v>
      </c>
      <c r="DD489" s="282">
        <v>5264.3677538618876</v>
      </c>
      <c r="DE489" s="282">
        <v>5471.2174693870775</v>
      </c>
      <c r="DF489" s="282">
        <v>6115.0799467868974</v>
      </c>
      <c r="DG489" s="282">
        <v>6683.0424831005666</v>
      </c>
      <c r="DH489" s="282">
        <v>6036.1717703439899</v>
      </c>
      <c r="DI489" s="282">
        <v>6272.8490890273342</v>
      </c>
      <c r="DJ489" s="282">
        <v>7011.0045007925564</v>
      </c>
      <c r="DK489" s="282">
        <v>7660.2187968591579</v>
      </c>
      <c r="DL489" s="282">
        <v>6921.9325565372337</v>
      </c>
      <c r="DM489" s="282">
        <v>7196.6067604407326</v>
      </c>
      <c r="DN489" s="282">
        <v>8046.6453146806725</v>
      </c>
      <c r="DO489" s="282">
        <v>8794.2183174702677</v>
      </c>
    </row>
    <row r="490" spans="2:119" s="941" customFormat="1" ht="12" customHeight="1">
      <c r="B490" s="1342">
        <v>3</v>
      </c>
      <c r="C490" s="938" t="s">
        <v>94</v>
      </c>
      <c r="D490" s="939"/>
      <c r="E490" s="939"/>
      <c r="F490" s="940" t="s">
        <v>1045</v>
      </c>
      <c r="G490" s="940" t="s">
        <v>1045</v>
      </c>
      <c r="H490" s="940" t="s">
        <v>1045</v>
      </c>
      <c r="I490" s="940" t="s">
        <v>1045</v>
      </c>
      <c r="J490" s="940" t="s">
        <v>1045</v>
      </c>
      <c r="K490" s="940" t="s">
        <v>1045</v>
      </c>
      <c r="L490" s="940" t="s">
        <v>1045</v>
      </c>
      <c r="M490" s="940">
        <v>0.11530007256071295</v>
      </c>
      <c r="N490" s="940">
        <v>-0.13186284673117188</v>
      </c>
      <c r="O490" s="940">
        <v>0.51310682492796222</v>
      </c>
      <c r="P490" s="940">
        <v>0.66188767684084748</v>
      </c>
      <c r="Q490" s="940">
        <v>0.22070958323425827</v>
      </c>
      <c r="R490" s="940">
        <v>0.14276066242847629</v>
      </c>
      <c r="S490" s="940">
        <v>0.21372062442715034</v>
      </c>
      <c r="T490" s="940">
        <v>0.35496091980668121</v>
      </c>
      <c r="U490" s="1677">
        <v>0.26144798203922015</v>
      </c>
      <c r="V490" s="1677">
        <v>0.14018543682105666</v>
      </c>
      <c r="W490" s="1677">
        <v>0.16618609500780424</v>
      </c>
      <c r="X490" s="1677">
        <v>0.14395287555838365</v>
      </c>
      <c r="Y490" s="1677">
        <v>0.14645106307451217</v>
      </c>
      <c r="Z490" s="1677">
        <v>0.31553444129755825</v>
      </c>
      <c r="AA490" s="403"/>
      <c r="AB490" s="985"/>
      <c r="AC490" s="985"/>
      <c r="AD490" s="985"/>
      <c r="AE490" s="985"/>
      <c r="AF490" s="985"/>
      <c r="AG490" s="985"/>
      <c r="AH490" s="985"/>
      <c r="AI490" s="985"/>
      <c r="AJ490" s="940" t="s">
        <v>1045</v>
      </c>
      <c r="AK490" s="940" t="s">
        <v>1045</v>
      </c>
      <c r="AL490" s="940" t="s">
        <v>1045</v>
      </c>
      <c r="AM490" s="940" t="s">
        <v>1045</v>
      </c>
      <c r="AN490" s="940" t="s">
        <v>1045</v>
      </c>
      <c r="AO490" s="940" t="s">
        <v>1045</v>
      </c>
      <c r="AP490" s="940" t="s">
        <v>1045</v>
      </c>
      <c r="AQ490" s="940" t="s">
        <v>1045</v>
      </c>
      <c r="AR490" s="940" t="s">
        <v>1045</v>
      </c>
      <c r="AS490" s="940" t="s">
        <v>1045</v>
      </c>
      <c r="AT490" s="940" t="s">
        <v>1045</v>
      </c>
      <c r="AU490" s="940" t="s">
        <v>1045</v>
      </c>
      <c r="AV490" s="940" t="s">
        <v>1045</v>
      </c>
      <c r="AW490" s="940" t="s">
        <v>1045</v>
      </c>
      <c r="AX490" s="940" t="s">
        <v>1045</v>
      </c>
      <c r="AY490" s="940" t="s">
        <v>1045</v>
      </c>
      <c r="AZ490" s="940" t="s">
        <v>1045</v>
      </c>
      <c r="BA490" s="940" t="s">
        <v>1045</v>
      </c>
      <c r="BB490" s="940" t="s">
        <v>1045</v>
      </c>
      <c r="BC490" s="940" t="s">
        <v>1045</v>
      </c>
      <c r="BD490" s="940" t="s">
        <v>1045</v>
      </c>
      <c r="BE490" s="940" t="s">
        <v>1045</v>
      </c>
      <c r="BF490" s="940" t="s">
        <v>1045</v>
      </c>
      <c r="BG490" s="940" t="s">
        <v>1045</v>
      </c>
      <c r="BH490" s="940" t="s">
        <v>1045</v>
      </c>
      <c r="BI490" s="940" t="s">
        <v>1045</v>
      </c>
      <c r="BJ490" s="940" t="s">
        <v>1045</v>
      </c>
      <c r="BK490" s="940" t="s">
        <v>1045</v>
      </c>
      <c r="BL490" s="940">
        <v>9.7735753092863753E-2</v>
      </c>
      <c r="BM490" s="940">
        <v>0.15722894870164339</v>
      </c>
      <c r="BN490" s="940">
        <v>0.15107486420640792</v>
      </c>
      <c r="BO490" s="940">
        <v>5.7852473934082216E-2</v>
      </c>
      <c r="BP490" s="940">
        <v>-7.8240050369003278E-2</v>
      </c>
      <c r="BQ490" s="940">
        <v>-0.16495513997747224</v>
      </c>
      <c r="BR490" s="940">
        <v>-0.15722362440400117</v>
      </c>
      <c r="BS490" s="940">
        <v>-0.12037336837676527</v>
      </c>
      <c r="BT490" s="940">
        <v>0.17374397758267257</v>
      </c>
      <c r="BU490" s="940">
        <v>0.43353203479241609</v>
      </c>
      <c r="BV490" s="940">
        <v>0.67076022574212213</v>
      </c>
      <c r="BW490" s="940">
        <v>0.75312575173280472</v>
      </c>
      <c r="BX490" s="940">
        <v>0.72915439650871927</v>
      </c>
      <c r="BY490" s="940">
        <v>0.54580061728395046</v>
      </c>
      <c r="BZ490" s="940">
        <v>0.62381203703703636</v>
      </c>
      <c r="CA490" s="940">
        <v>0.74653765060240973</v>
      </c>
      <c r="CB490" s="940">
        <v>0.65737580933273398</v>
      </c>
      <c r="CC490" s="940">
        <v>0.28138931297709946</v>
      </c>
      <c r="CD490" s="940">
        <v>5.0050381856723947E-2</v>
      </c>
      <c r="CE490" s="940">
        <v>5.5529364604388176E-2</v>
      </c>
      <c r="CF490" s="940">
        <v>1.4434318006357305E-2</v>
      </c>
      <c r="CG490" s="940">
        <v>0.19641163382173898</v>
      </c>
      <c r="CH490" s="940">
        <v>0.23706688304797185</v>
      </c>
      <c r="CI490" s="940">
        <v>0.14105692911082524</v>
      </c>
      <c r="CJ490" s="940">
        <v>-2.4816021158313828E-2</v>
      </c>
      <c r="CK490" s="940">
        <v>0.15338697190791528</v>
      </c>
      <c r="CL490" s="940">
        <v>0.28545781800178482</v>
      </c>
      <c r="CM490" s="940">
        <v>0.40701462726969195</v>
      </c>
      <c r="CN490" s="940">
        <v>0.55379593098137181</v>
      </c>
      <c r="CO490" s="940">
        <v>0.46438407575276464</v>
      </c>
      <c r="CP490" s="940">
        <v>0.31782550035588386</v>
      </c>
      <c r="CQ490" s="940">
        <v>0.18766418803153084</v>
      </c>
      <c r="CR490" s="940">
        <v>0.28950488613609893</v>
      </c>
      <c r="CS490" s="940">
        <v>0.24081764639300296</v>
      </c>
      <c r="CT490" s="940">
        <v>0.24238243833106221</v>
      </c>
      <c r="CU490" s="940">
        <v>0.27598763579814456</v>
      </c>
      <c r="CV490" s="940">
        <v>0.16524195658270102</v>
      </c>
      <c r="CW490" s="940">
        <v>9.7728868273061931E-2</v>
      </c>
      <c r="CX490" s="940">
        <v>0.1405843271622691</v>
      </c>
      <c r="CY490" s="940">
        <v>0.1567756757800951</v>
      </c>
      <c r="CZ490" s="940">
        <v>0.1556270038484644</v>
      </c>
      <c r="DA490" s="940">
        <v>0.16545799014995244</v>
      </c>
      <c r="DB490" s="940">
        <v>0.17025767267498448</v>
      </c>
      <c r="DC490" s="940">
        <v>0.17153134146365612</v>
      </c>
      <c r="DD490" s="940">
        <v>0.14029757917026497</v>
      </c>
      <c r="DE490" s="940">
        <v>0.14297683267609806</v>
      </c>
      <c r="DF490" s="940">
        <v>0.14512428738294347</v>
      </c>
      <c r="DG490" s="940">
        <v>0.14657643837193035</v>
      </c>
      <c r="DH490" s="940">
        <v>0.14660906163250376</v>
      </c>
      <c r="DI490" s="940">
        <v>0.14651795950820823</v>
      </c>
      <c r="DJ490" s="940">
        <v>0.14651068535521161</v>
      </c>
      <c r="DK490" s="940">
        <v>0.14621728295601599</v>
      </c>
      <c r="DL490" s="940">
        <v>0.14674214384438655</v>
      </c>
      <c r="DM490" s="940">
        <v>0.14726285588940202</v>
      </c>
      <c r="DN490" s="940">
        <v>0.14771646684452167</v>
      </c>
      <c r="DO490" s="940">
        <v>0.14803748439614695</v>
      </c>
    </row>
    <row r="491" spans="2:119" s="971" customFormat="1" ht="12" customHeight="1">
      <c r="B491" s="1342">
        <v>4</v>
      </c>
      <c r="C491" s="978"/>
      <c r="D491" s="988"/>
      <c r="E491" s="988"/>
      <c r="F491" s="969"/>
      <c r="G491" s="969"/>
      <c r="H491" s="969"/>
      <c r="I491" s="969"/>
      <c r="J491" s="969"/>
      <c r="K491" s="969"/>
      <c r="L491" s="969"/>
      <c r="M491" s="969"/>
      <c r="N491" s="969"/>
      <c r="O491" s="1003"/>
      <c r="P491" s="969"/>
      <c r="Q491" s="1003"/>
      <c r="R491" s="969"/>
      <c r="S491" s="969"/>
      <c r="T491" s="969"/>
      <c r="U491" s="1696"/>
      <c r="V491" s="1696"/>
      <c r="W491" s="1696"/>
      <c r="X491" s="1696"/>
      <c r="Y491" s="1696"/>
      <c r="Z491" s="1696"/>
      <c r="AA491" s="403"/>
      <c r="AB491" s="946"/>
      <c r="AC491" s="946"/>
      <c r="AD491" s="946"/>
      <c r="AE491" s="946"/>
      <c r="AF491" s="946"/>
      <c r="AG491" s="946"/>
      <c r="AH491" s="946"/>
      <c r="AI491" s="946"/>
      <c r="AJ491" s="969"/>
      <c r="AK491" s="969"/>
      <c r="AL491" s="969"/>
      <c r="AM491" s="969"/>
      <c r="AN491" s="969"/>
      <c r="AO491" s="969"/>
      <c r="AP491" s="969"/>
      <c r="AQ491" s="969"/>
      <c r="AR491" s="969"/>
      <c r="AS491" s="969"/>
      <c r="AT491" s="969"/>
      <c r="AU491" s="969"/>
      <c r="AV491" s="969"/>
      <c r="AW491" s="969"/>
      <c r="AX491" s="969"/>
      <c r="AY491" s="969"/>
      <c r="AZ491" s="969"/>
      <c r="BA491" s="969"/>
      <c r="BB491" s="969"/>
      <c r="BC491" s="969"/>
      <c r="BD491" s="969"/>
      <c r="BE491" s="969"/>
      <c r="BF491" s="969"/>
      <c r="BG491" s="969"/>
      <c r="BH491" s="969"/>
      <c r="BI491" s="969"/>
      <c r="BJ491" s="969"/>
      <c r="BK491" s="969"/>
      <c r="BL491" s="969"/>
      <c r="BM491" s="969"/>
      <c r="BN491" s="969"/>
      <c r="BO491" s="969"/>
      <c r="BP491" s="969"/>
      <c r="BQ491" s="969"/>
      <c r="BR491" s="969"/>
      <c r="BS491" s="969"/>
      <c r="BT491" s="969"/>
      <c r="BU491" s="969"/>
      <c r="BV491" s="969"/>
      <c r="BW491" s="969"/>
      <c r="BX491" s="969"/>
      <c r="BY491" s="969"/>
      <c r="BZ491" s="969"/>
      <c r="CA491" s="969"/>
      <c r="CB491" s="969"/>
      <c r="CC491" s="969"/>
      <c r="CD491" s="969"/>
      <c r="CE491" s="969"/>
      <c r="CF491" s="969"/>
      <c r="CG491" s="969"/>
      <c r="CH491" s="969"/>
      <c r="CI491" s="969"/>
      <c r="CJ491" s="969"/>
      <c r="CK491" s="969"/>
      <c r="CL491" s="969"/>
      <c r="CM491" s="969"/>
      <c r="CN491" s="969"/>
      <c r="CO491" s="969"/>
      <c r="CP491" s="969"/>
      <c r="CQ491" s="969"/>
      <c r="CR491" s="969"/>
      <c r="CS491" s="969"/>
      <c r="CT491" s="969"/>
      <c r="CU491" s="969"/>
      <c r="CV491" s="969"/>
      <c r="CW491" s="969"/>
      <c r="CX491" s="969"/>
      <c r="CY491" s="969"/>
      <c r="CZ491" s="969"/>
      <c r="DA491" s="969"/>
      <c r="DB491" s="969"/>
      <c r="DC491" s="969"/>
      <c r="DD491" s="969"/>
      <c r="DE491" s="969"/>
      <c r="DF491" s="969"/>
      <c r="DG491" s="969"/>
      <c r="DH491" s="969"/>
      <c r="DI491" s="969"/>
      <c r="DJ491" s="969"/>
      <c r="DK491" s="969"/>
      <c r="DL491" s="969"/>
      <c r="DM491" s="969"/>
      <c r="DN491" s="969"/>
      <c r="DO491" s="969"/>
    </row>
    <row r="492" spans="2:119" s="971" customFormat="1" ht="12" customHeight="1">
      <c r="B492" s="1342">
        <v>5</v>
      </c>
      <c r="C492" s="965" t="s">
        <v>101</v>
      </c>
      <c r="D492" s="988"/>
      <c r="E492" s="988"/>
      <c r="F492" s="969"/>
      <c r="G492" s="969"/>
      <c r="H492" s="969"/>
      <c r="I492" s="969"/>
      <c r="J492" s="969">
        <v>0</v>
      </c>
      <c r="K492" s="969">
        <v>0</v>
      </c>
      <c r="L492" s="969">
        <v>0</v>
      </c>
      <c r="M492" s="969">
        <v>50.500242</v>
      </c>
      <c r="N492" s="969">
        <v>61.925218999999998</v>
      </c>
      <c r="O492" s="969">
        <v>97.007655</v>
      </c>
      <c r="P492" s="969">
        <v>157.42716792499999</v>
      </c>
      <c r="Q492" s="969">
        <v>190.93483764407</v>
      </c>
      <c r="R492" s="969">
        <v>199.85221573544837</v>
      </c>
      <c r="S492" s="969">
        <v>352.66497796531212</v>
      </c>
      <c r="T492" s="969">
        <v>523.14967167198006</v>
      </c>
      <c r="U492" s="1696">
        <v>632.89803455090919</v>
      </c>
      <c r="V492" s="1696">
        <v>759.47764146109114</v>
      </c>
      <c r="W492" s="1696">
        <v>899.98100513139298</v>
      </c>
      <c r="X492" s="1696">
        <v>1034.9781559011017</v>
      </c>
      <c r="Y492" s="1696">
        <v>1190.224879286267</v>
      </c>
      <c r="Z492" s="1696">
        <v>1368.758611179207</v>
      </c>
      <c r="AA492" s="970"/>
      <c r="AB492" s="946"/>
      <c r="AC492" s="946"/>
      <c r="AD492" s="946"/>
      <c r="AE492" s="946"/>
      <c r="AF492" s="946"/>
      <c r="AG492" s="946"/>
      <c r="AH492" s="946"/>
      <c r="AI492" s="946"/>
      <c r="AJ492" s="969"/>
      <c r="AK492" s="969"/>
      <c r="AL492" s="969"/>
      <c r="AM492" s="969"/>
      <c r="AN492" s="969"/>
      <c r="AO492" s="969"/>
      <c r="AP492" s="969"/>
      <c r="AQ492" s="969"/>
      <c r="AR492" s="969"/>
      <c r="AS492" s="969"/>
      <c r="AT492" s="969"/>
      <c r="AU492" s="969"/>
      <c r="AV492" s="969"/>
      <c r="AW492" s="969"/>
      <c r="AX492" s="969"/>
      <c r="AY492" s="969"/>
      <c r="AZ492" s="969"/>
      <c r="BA492" s="969"/>
      <c r="BB492" s="969"/>
      <c r="BC492" s="969"/>
      <c r="BD492" s="969"/>
      <c r="BE492" s="969"/>
      <c r="BF492" s="969"/>
      <c r="BG492" s="969"/>
      <c r="BH492" s="969"/>
      <c r="BI492" s="969"/>
      <c r="BJ492" s="969"/>
      <c r="BK492" s="969"/>
      <c r="BL492" s="968">
        <v>10.885292</v>
      </c>
      <c r="BM492" s="968">
        <v>11.666065</v>
      </c>
      <c r="BN492" s="968">
        <v>13.550615000000001</v>
      </c>
      <c r="BO492" s="968">
        <v>14.39827</v>
      </c>
      <c r="BP492" s="968">
        <v>13.672601</v>
      </c>
      <c r="BQ492" s="968">
        <v>14.481175</v>
      </c>
      <c r="BR492" s="968">
        <v>16.274386</v>
      </c>
      <c r="BS492" s="968">
        <v>17.497056999999998</v>
      </c>
      <c r="BT492" s="968">
        <v>19.899971000000001</v>
      </c>
      <c r="BU492" s="968">
        <v>22.676038999999999</v>
      </c>
      <c r="BV492" s="968">
        <v>26.152332999999999</v>
      </c>
      <c r="BW492" s="968">
        <v>28.279312000000001</v>
      </c>
      <c r="BX492" s="968">
        <v>30.38514</v>
      </c>
      <c r="BY492" s="968">
        <v>35.488001034999996</v>
      </c>
      <c r="BZ492" s="968">
        <v>43.988224105999997</v>
      </c>
      <c r="CA492" s="968">
        <v>47.565802783999999</v>
      </c>
      <c r="CB492" s="968">
        <v>51.047035200000003</v>
      </c>
      <c r="CC492" s="968">
        <v>50.747841480049992</v>
      </c>
      <c r="CD492" s="968">
        <v>44.428106347059995</v>
      </c>
      <c r="CE492" s="968">
        <v>44.711854616959997</v>
      </c>
      <c r="CF492" s="968">
        <v>43.389979920000002</v>
      </c>
      <c r="CG492" s="968">
        <v>47.702970991246993</v>
      </c>
      <c r="CH492" s="968">
        <v>52.869446553001389</v>
      </c>
      <c r="CI492" s="968">
        <v>55.889818271199999</v>
      </c>
      <c r="CJ492" s="968">
        <v>54.671374699200001</v>
      </c>
      <c r="CK492" s="968">
        <v>86.81940720406952</v>
      </c>
      <c r="CL492" s="968">
        <v>99.394559519642598</v>
      </c>
      <c r="CM492" s="968">
        <v>111.7796365424</v>
      </c>
      <c r="CN492" s="968">
        <v>110.436176892384</v>
      </c>
      <c r="CO492" s="968">
        <v>125.8881404459008</v>
      </c>
      <c r="CP492" s="968">
        <v>138.15843773230321</v>
      </c>
      <c r="CQ492" s="968">
        <v>148.66691660139202</v>
      </c>
      <c r="CR492" s="968">
        <v>136.94085934655615</v>
      </c>
      <c r="CS492" s="968">
        <v>146.03024291724492</v>
      </c>
      <c r="CT492" s="968">
        <v>168.55329403340991</v>
      </c>
      <c r="CU492" s="968">
        <v>181.37363825369826</v>
      </c>
      <c r="CV492" s="968">
        <v>164.32903121586739</v>
      </c>
      <c r="CW492" s="968">
        <v>175.23629150069391</v>
      </c>
      <c r="CX492" s="968">
        <v>202.26395284009189</v>
      </c>
      <c r="CY492" s="968">
        <v>217.6483659044379</v>
      </c>
      <c r="CZ492" s="968">
        <v>194.72990199080286</v>
      </c>
      <c r="DA492" s="968">
        <v>207.65500542832228</v>
      </c>
      <c r="DB492" s="968">
        <v>239.68278411550889</v>
      </c>
      <c r="DC492" s="968">
        <v>257.91331359675894</v>
      </c>
      <c r="DD492" s="968">
        <v>223.93938728942328</v>
      </c>
      <c r="DE492" s="968">
        <v>238.8032562425706</v>
      </c>
      <c r="DF492" s="968">
        <v>275.63520173283518</v>
      </c>
      <c r="DG492" s="968">
        <v>296.60031063627275</v>
      </c>
      <c r="DH492" s="968">
        <v>257.53029538283675</v>
      </c>
      <c r="DI492" s="968">
        <v>274.62374467895614</v>
      </c>
      <c r="DJ492" s="968">
        <v>316.98048199276042</v>
      </c>
      <c r="DK492" s="968">
        <v>341.09035723171365</v>
      </c>
      <c r="DL492" s="968">
        <v>296.15983969026223</v>
      </c>
      <c r="DM492" s="968">
        <v>315.81730638079955</v>
      </c>
      <c r="DN492" s="968">
        <v>364.52755429167445</v>
      </c>
      <c r="DO492" s="968">
        <v>392.25391081647069</v>
      </c>
    </row>
    <row r="493" spans="2:119" s="941" customFormat="1" ht="12" customHeight="1">
      <c r="B493" s="1342">
        <v>6</v>
      </c>
      <c r="C493" s="978" t="s">
        <v>104</v>
      </c>
      <c r="D493" s="1181"/>
      <c r="E493" s="1181"/>
      <c r="F493" s="945" t="s">
        <v>105</v>
      </c>
      <c r="G493" s="945" t="s">
        <v>105</v>
      </c>
      <c r="H493" s="945" t="s">
        <v>105</v>
      </c>
      <c r="I493" s="945" t="s">
        <v>105</v>
      </c>
      <c r="J493" s="945" t="s">
        <v>105</v>
      </c>
      <c r="K493" s="945" t="s">
        <v>105</v>
      </c>
      <c r="L493" s="945" t="s">
        <v>105</v>
      </c>
      <c r="M493" s="975"/>
      <c r="N493" s="975"/>
      <c r="O493" s="975"/>
      <c r="P493" s="975"/>
      <c r="Q493" s="975"/>
      <c r="R493" s="975"/>
      <c r="S493" s="975"/>
      <c r="T493" s="975"/>
      <c r="U493" s="1678"/>
      <c r="V493" s="1678"/>
      <c r="W493" s="1678"/>
      <c r="X493" s="1678"/>
      <c r="Y493" s="1678"/>
      <c r="Z493" s="1678"/>
      <c r="AA493" s="403"/>
      <c r="AB493" s="951"/>
      <c r="AC493" s="951"/>
      <c r="AD493" s="951"/>
      <c r="AE493" s="951"/>
      <c r="AF493" s="951"/>
      <c r="AG493" s="951"/>
      <c r="AH493" s="951"/>
      <c r="AI493" s="951"/>
      <c r="AJ493" s="955"/>
      <c r="AK493" s="955"/>
      <c r="AL493" s="955"/>
      <c r="AM493" s="955"/>
      <c r="AN493" s="955"/>
      <c r="AO493" s="955"/>
      <c r="AP493" s="955"/>
      <c r="AQ493" s="955"/>
      <c r="AR493" s="955"/>
      <c r="AS493" s="955"/>
      <c r="AT493" s="955"/>
      <c r="AU493" s="955"/>
      <c r="AV493" s="955"/>
      <c r="AW493" s="955"/>
      <c r="AX493" s="955"/>
      <c r="AY493" s="955"/>
      <c r="AZ493" s="955"/>
      <c r="BA493" s="955"/>
      <c r="BB493" s="955"/>
      <c r="BC493" s="955"/>
      <c r="BD493" s="955"/>
      <c r="BE493" s="955"/>
      <c r="BF493" s="955"/>
      <c r="BG493" s="955"/>
      <c r="BH493" s="955"/>
      <c r="BI493" s="955"/>
      <c r="BJ493" s="955"/>
      <c r="BK493" s="955"/>
      <c r="BL493" s="955">
        <v>0.21554930370432679</v>
      </c>
      <c r="BM493" s="955">
        <v>0.23101008110020541</v>
      </c>
      <c r="BN493" s="955">
        <v>0.26832772405328276</v>
      </c>
      <c r="BO493" s="955">
        <v>0.28511289114218502</v>
      </c>
      <c r="BP493" s="955">
        <v>0.22079212993982308</v>
      </c>
      <c r="BQ493" s="955">
        <v>0.23384939502595867</v>
      </c>
      <c r="BR493" s="955">
        <v>0.2628070802624049</v>
      </c>
      <c r="BS493" s="955">
        <v>0.2825513947718134</v>
      </c>
      <c r="BT493" s="955">
        <v>0.20513815121085033</v>
      </c>
      <c r="BU493" s="955">
        <v>0.23375515056002538</v>
      </c>
      <c r="BV493" s="955">
        <v>0.26959040500463594</v>
      </c>
      <c r="BW493" s="955">
        <v>0.2915162932244883</v>
      </c>
      <c r="BX493" s="976">
        <v>0.19301077698657332</v>
      </c>
      <c r="BY493" s="976">
        <v>0.22542488379074993</v>
      </c>
      <c r="BZ493" s="976">
        <v>0.27941952260080333</v>
      </c>
      <c r="CA493" s="976">
        <v>0.30214481662187342</v>
      </c>
      <c r="CB493" s="976">
        <v>0.26735317572144179</v>
      </c>
      <c r="CC493" s="976">
        <v>0.26578618185252956</v>
      </c>
      <c r="CD493" s="976">
        <v>0.23268727119291019</v>
      </c>
      <c r="CE493" s="976">
        <v>0.2341733712331184</v>
      </c>
      <c r="CF493" s="976">
        <v>0.21711032705004829</v>
      </c>
      <c r="CG493" s="976">
        <v>0.23869122899489464</v>
      </c>
      <c r="CH493" s="976">
        <v>0.26454270901347721</v>
      </c>
      <c r="CI493" s="976">
        <v>0.27965573494157991</v>
      </c>
      <c r="CJ493" s="976">
        <v>0.15502354391588449</v>
      </c>
      <c r="CK493" s="976">
        <v>0.24618097239190281</v>
      </c>
      <c r="CL493" s="976">
        <v>0.28183847484118191</v>
      </c>
      <c r="CM493" s="976">
        <v>0.31695700885103073</v>
      </c>
      <c r="CN493" s="976">
        <v>0.21109862601926385</v>
      </c>
      <c r="CO493" s="976">
        <v>0.24063503670673025</v>
      </c>
      <c r="CP493" s="976">
        <v>0.26408969595785181</v>
      </c>
      <c r="CQ493" s="976">
        <v>0.284176641316154</v>
      </c>
      <c r="CR493" s="976">
        <v>0.21637112436875625</v>
      </c>
      <c r="CS493" s="976">
        <v>0.2307326535163991</v>
      </c>
      <c r="CT493" s="976">
        <v>0.26631982536177679</v>
      </c>
      <c r="CU493" s="976">
        <v>0.28657639675306795</v>
      </c>
      <c r="CV493" s="976">
        <v>0.21637112436875622</v>
      </c>
      <c r="CW493" s="976">
        <v>0.23073265351639907</v>
      </c>
      <c r="CX493" s="976">
        <v>0.26631982536177673</v>
      </c>
      <c r="CY493" s="976">
        <v>0.2865763967530679</v>
      </c>
      <c r="CZ493" s="976">
        <v>0.21637112436875622</v>
      </c>
      <c r="DA493" s="976">
        <v>0.23073265351639907</v>
      </c>
      <c r="DB493" s="976">
        <v>0.26631982536177679</v>
      </c>
      <c r="DC493" s="976">
        <v>0.28657639675306795</v>
      </c>
      <c r="DD493" s="976">
        <v>0.21637112436875627</v>
      </c>
      <c r="DE493" s="976">
        <v>0.23073265351639913</v>
      </c>
      <c r="DF493" s="976">
        <v>0.26631982536177679</v>
      </c>
      <c r="DG493" s="976">
        <v>0.28657639675306795</v>
      </c>
      <c r="DH493" s="976">
        <v>0.21637112436875625</v>
      </c>
      <c r="DI493" s="976">
        <v>0.23073265351639907</v>
      </c>
      <c r="DJ493" s="976">
        <v>0.26631982536177673</v>
      </c>
      <c r="DK493" s="976">
        <v>0.28657639675306795</v>
      </c>
      <c r="DL493" s="976">
        <v>0.21637112436875622</v>
      </c>
      <c r="DM493" s="976">
        <v>0.23073265351639904</v>
      </c>
      <c r="DN493" s="976">
        <v>0.26631982536177673</v>
      </c>
      <c r="DO493" s="976">
        <v>0.28657639675306795</v>
      </c>
    </row>
    <row r="494" spans="2:119" s="986" customFormat="1" ht="12" customHeight="1">
      <c r="B494" s="1342">
        <v>7</v>
      </c>
      <c r="C494" s="972" t="s">
        <v>94</v>
      </c>
      <c r="D494" s="939"/>
      <c r="E494" s="939"/>
      <c r="F494" s="940" t="s">
        <v>1045</v>
      </c>
      <c r="G494" s="940" t="s">
        <v>1045</v>
      </c>
      <c r="H494" s="940" t="s">
        <v>1045</v>
      </c>
      <c r="I494" s="940" t="s">
        <v>1045</v>
      </c>
      <c r="J494" s="940" t="s">
        <v>1045</v>
      </c>
      <c r="K494" s="940" t="s">
        <v>1045</v>
      </c>
      <c r="L494" s="940" t="s">
        <v>1045</v>
      </c>
      <c r="M494" s="940" t="s">
        <v>1045</v>
      </c>
      <c r="N494" s="940">
        <v>0.2262360841755966</v>
      </c>
      <c r="O494" s="940">
        <v>0.56652905821778354</v>
      </c>
      <c r="P494" s="940">
        <v>0.62283242415250628</v>
      </c>
      <c r="Q494" s="940">
        <v>0.21284553460958811</v>
      </c>
      <c r="R494" s="940">
        <v>4.6703777065564278E-2</v>
      </c>
      <c r="S494" s="940">
        <v>0.76462881168226593</v>
      </c>
      <c r="T494" s="940">
        <v>0.48341827047945962</v>
      </c>
      <c r="U494" s="1677">
        <v>0.20978387031798129</v>
      </c>
      <c r="V494" s="1677">
        <v>0.20000000000000018</v>
      </c>
      <c r="W494" s="1677">
        <v>0.18500000000000005</v>
      </c>
      <c r="X494" s="1677">
        <v>0.14999999999999969</v>
      </c>
      <c r="Y494" s="1677">
        <v>0.15000000000000013</v>
      </c>
      <c r="Z494" s="1677">
        <v>0.32250000000000001</v>
      </c>
      <c r="AA494" s="399"/>
      <c r="AB494" s="400"/>
      <c r="AC494" s="400"/>
      <c r="AD494" s="400"/>
      <c r="AE494" s="400"/>
      <c r="AF494" s="400"/>
      <c r="AG494" s="400"/>
      <c r="AH494" s="400"/>
      <c r="AI494" s="400"/>
      <c r="AJ494" s="401" t="s">
        <v>1045</v>
      </c>
      <c r="AK494" s="401" t="s">
        <v>1045</v>
      </c>
      <c r="AL494" s="401" t="s">
        <v>1045</v>
      </c>
      <c r="AM494" s="401" t="s">
        <v>1045</v>
      </c>
      <c r="AN494" s="401" t="s">
        <v>1045</v>
      </c>
      <c r="AO494" s="401" t="s">
        <v>1045</v>
      </c>
      <c r="AP494" s="401" t="s">
        <v>1045</v>
      </c>
      <c r="AQ494" s="401" t="s">
        <v>1045</v>
      </c>
      <c r="AR494" s="401" t="s">
        <v>1045</v>
      </c>
      <c r="AS494" s="401" t="s">
        <v>1045</v>
      </c>
      <c r="AT494" s="401" t="s">
        <v>1045</v>
      </c>
      <c r="AU494" s="401" t="s">
        <v>1045</v>
      </c>
      <c r="AV494" s="401" t="s">
        <v>1045</v>
      </c>
      <c r="AW494" s="401" t="s">
        <v>1045</v>
      </c>
      <c r="AX494" s="401" t="s">
        <v>1045</v>
      </c>
      <c r="AY494" s="401" t="s">
        <v>1045</v>
      </c>
      <c r="AZ494" s="401" t="s">
        <v>1045</v>
      </c>
      <c r="BA494" s="401" t="s">
        <v>1045</v>
      </c>
      <c r="BB494" s="401" t="s">
        <v>1045</v>
      </c>
      <c r="BC494" s="401" t="s">
        <v>1045</v>
      </c>
      <c r="BD494" s="401" t="s">
        <v>1045</v>
      </c>
      <c r="BE494" s="401" t="s">
        <v>1045</v>
      </c>
      <c r="BF494" s="401" t="s">
        <v>1045</v>
      </c>
      <c r="BG494" s="401" t="s">
        <v>1045</v>
      </c>
      <c r="BH494" s="401" t="s">
        <v>1045</v>
      </c>
      <c r="BI494" s="401" t="s">
        <v>1045</v>
      </c>
      <c r="BJ494" s="401" t="s">
        <v>1045</v>
      </c>
      <c r="BK494" s="401" t="s">
        <v>1045</v>
      </c>
      <c r="BL494" s="401" t="s">
        <v>1045</v>
      </c>
      <c r="BM494" s="401" t="s">
        <v>1045</v>
      </c>
      <c r="BN494" s="401" t="s">
        <v>1045</v>
      </c>
      <c r="BO494" s="401" t="s">
        <v>1045</v>
      </c>
      <c r="BP494" s="401">
        <v>0.25606194119551406</v>
      </c>
      <c r="BQ494" s="401">
        <v>0.24130758743415193</v>
      </c>
      <c r="BR494" s="401">
        <v>0.20100718675868201</v>
      </c>
      <c r="BS494" s="401">
        <v>0.21521939788599598</v>
      </c>
      <c r="BT494" s="401">
        <v>0.45546344839580999</v>
      </c>
      <c r="BU494" s="401">
        <v>0.56589772584061704</v>
      </c>
      <c r="BV494" s="401">
        <v>0.60696280646163858</v>
      </c>
      <c r="BW494" s="401">
        <v>0.61623248984100609</v>
      </c>
      <c r="BX494" s="401">
        <v>0.52700000000000002</v>
      </c>
      <c r="BY494" s="401">
        <v>0.56499999999999995</v>
      </c>
      <c r="BZ494" s="401">
        <v>0.68200000000000005</v>
      </c>
      <c r="CA494" s="401">
        <v>0.68200000000000005</v>
      </c>
      <c r="CB494" s="401">
        <v>0.68</v>
      </c>
      <c r="CC494" s="401">
        <v>0.43</v>
      </c>
      <c r="CD494" s="401">
        <v>0.01</v>
      </c>
      <c r="CE494" s="401">
        <v>-0.06</v>
      </c>
      <c r="CF494" s="401">
        <v>-0.15</v>
      </c>
      <c r="CG494" s="401">
        <v>-0.06</v>
      </c>
      <c r="CH494" s="401">
        <v>0.19</v>
      </c>
      <c r="CI494" s="401">
        <v>0.25</v>
      </c>
      <c r="CJ494" s="401">
        <v>0.26</v>
      </c>
      <c r="CK494" s="401">
        <v>0.82</v>
      </c>
      <c r="CL494" s="401">
        <v>0.88</v>
      </c>
      <c r="CM494" s="401">
        <v>1</v>
      </c>
      <c r="CN494" s="401">
        <v>1.02</v>
      </c>
      <c r="CO494" s="401">
        <v>0.45</v>
      </c>
      <c r="CP494" s="401">
        <v>0.39</v>
      </c>
      <c r="CQ494" s="401">
        <v>0.33</v>
      </c>
      <c r="CR494" s="401">
        <v>0.24</v>
      </c>
      <c r="CS494" s="940">
        <v>0.15999999999999992</v>
      </c>
      <c r="CT494" s="940">
        <v>0.21999999999999997</v>
      </c>
      <c r="CU494" s="940">
        <v>0.21999999999999997</v>
      </c>
      <c r="CV494" s="940">
        <v>0.19999999999999996</v>
      </c>
      <c r="CW494" s="940">
        <v>0.19999999999999996</v>
      </c>
      <c r="CX494" s="940">
        <v>0.19999999999999996</v>
      </c>
      <c r="CY494" s="940">
        <v>0.19999999999999996</v>
      </c>
      <c r="CZ494" s="940">
        <v>0.18500000000000005</v>
      </c>
      <c r="DA494" s="940">
        <v>0.18500000000000005</v>
      </c>
      <c r="DB494" s="940">
        <v>0.18500000000000005</v>
      </c>
      <c r="DC494" s="940">
        <v>0.18500000000000005</v>
      </c>
      <c r="DD494" s="940">
        <v>0.14999999999999991</v>
      </c>
      <c r="DE494" s="940">
        <v>0.14999999999999991</v>
      </c>
      <c r="DF494" s="940">
        <v>0.14999999999999991</v>
      </c>
      <c r="DG494" s="940">
        <v>0.14999999999999991</v>
      </c>
      <c r="DH494" s="940">
        <v>0.14999999999999991</v>
      </c>
      <c r="DI494" s="940">
        <v>0.14999999999999991</v>
      </c>
      <c r="DJ494" s="940">
        <v>0.14999999999999991</v>
      </c>
      <c r="DK494" s="940">
        <v>0.14999999999999991</v>
      </c>
      <c r="DL494" s="940">
        <v>0.14999999999999991</v>
      </c>
      <c r="DM494" s="940">
        <v>0.14999999999999991</v>
      </c>
      <c r="DN494" s="940">
        <v>0.14999999999999991</v>
      </c>
      <c r="DO494" s="940">
        <v>0.14999999999999991</v>
      </c>
    </row>
    <row r="495" spans="2:119" s="971" customFormat="1" ht="12" customHeight="1">
      <c r="B495" s="1342">
        <v>8</v>
      </c>
      <c r="C495" s="978"/>
      <c r="D495" s="988"/>
      <c r="E495" s="988"/>
      <c r="F495" s="969"/>
      <c r="G495" s="969"/>
      <c r="H495" s="969"/>
      <c r="I495" s="969"/>
      <c r="J495" s="969"/>
      <c r="K495" s="969"/>
      <c r="L495" s="969"/>
      <c r="M495" s="969"/>
      <c r="N495" s="969"/>
      <c r="O495" s="969"/>
      <c r="P495" s="969"/>
      <c r="Q495" s="969"/>
      <c r="R495" s="969"/>
      <c r="S495" s="969"/>
      <c r="T495" s="969"/>
      <c r="U495" s="1696"/>
      <c r="V495" s="1696"/>
      <c r="W495" s="1696"/>
      <c r="X495" s="1696"/>
      <c r="Y495" s="1696"/>
      <c r="Z495" s="1696"/>
      <c r="AA495" s="403"/>
      <c r="AB495" s="946"/>
      <c r="AC495" s="946"/>
      <c r="AD495" s="946"/>
      <c r="AE495" s="946"/>
      <c r="AF495" s="946"/>
      <c r="AG495" s="946"/>
      <c r="AH495" s="946"/>
      <c r="AI495" s="946"/>
      <c r="AJ495" s="969"/>
      <c r="AK495" s="969"/>
      <c r="AL495" s="969"/>
      <c r="AM495" s="969"/>
      <c r="AN495" s="969"/>
      <c r="AO495" s="969"/>
      <c r="AP495" s="969"/>
      <c r="AQ495" s="969"/>
      <c r="AR495" s="969"/>
      <c r="AS495" s="969"/>
      <c r="AT495" s="969"/>
      <c r="AU495" s="969"/>
      <c r="AV495" s="969"/>
      <c r="AW495" s="969"/>
      <c r="AX495" s="969"/>
      <c r="AY495" s="969"/>
      <c r="AZ495" s="969"/>
      <c r="BA495" s="969"/>
      <c r="BB495" s="969"/>
      <c r="BC495" s="969"/>
      <c r="BD495" s="969"/>
      <c r="BE495" s="969"/>
      <c r="BF495" s="969"/>
      <c r="BG495" s="969"/>
      <c r="BH495" s="969"/>
      <c r="BI495" s="969"/>
      <c r="BJ495" s="969"/>
      <c r="BK495" s="969"/>
      <c r="BL495" s="969"/>
      <c r="BM495" s="969"/>
      <c r="BN495" s="969"/>
      <c r="BO495" s="969"/>
      <c r="BP495" s="969"/>
      <c r="BQ495" s="969"/>
      <c r="BR495" s="969"/>
      <c r="BS495" s="969"/>
      <c r="BT495" s="989"/>
      <c r="BU495" s="989"/>
      <c r="BV495" s="989"/>
      <c r="BW495" s="969"/>
      <c r="BX495" s="969"/>
      <c r="BY495" s="969"/>
      <c r="BZ495" s="969"/>
      <c r="CA495" s="969"/>
      <c r="CB495" s="969"/>
      <c r="CC495" s="969"/>
      <c r="CD495" s="969"/>
      <c r="CE495" s="969"/>
      <c r="CF495" s="969"/>
      <c r="CG495" s="969"/>
      <c r="CH495" s="969"/>
      <c r="CI495" s="969"/>
      <c r="CJ495" s="969"/>
      <c r="CK495" s="969"/>
      <c r="CL495" s="969"/>
      <c r="CM495" s="969"/>
      <c r="CN495" s="969"/>
      <c r="CO495" s="969"/>
      <c r="CP495" s="969"/>
      <c r="CQ495" s="969"/>
      <c r="CR495" s="969"/>
      <c r="CS495" s="969"/>
      <c r="CT495" s="969"/>
      <c r="CU495" s="969"/>
      <c r="CV495" s="969"/>
      <c r="CW495" s="969"/>
      <c r="CX495" s="969"/>
      <c r="CY495" s="969"/>
      <c r="CZ495" s="969"/>
      <c r="DA495" s="969"/>
      <c r="DB495" s="969"/>
      <c r="DC495" s="969"/>
      <c r="DD495" s="969"/>
      <c r="DE495" s="969"/>
      <c r="DF495" s="969"/>
      <c r="DG495" s="969"/>
      <c r="DH495" s="969"/>
      <c r="DI495" s="969"/>
      <c r="DJ495" s="969"/>
      <c r="DK495" s="969"/>
      <c r="DL495" s="969"/>
      <c r="DM495" s="969"/>
      <c r="DN495" s="969"/>
      <c r="DO495" s="969"/>
    </row>
    <row r="496" spans="2:119" s="980" customFormat="1" ht="12" customHeight="1">
      <c r="B496" s="1342">
        <v>9</v>
      </c>
      <c r="C496" s="978" t="s">
        <v>184</v>
      </c>
      <c r="D496" s="1012"/>
      <c r="E496" s="1012"/>
      <c r="F496" s="984"/>
      <c r="G496" s="984"/>
      <c r="H496" s="984"/>
      <c r="I496" s="984"/>
      <c r="J496" s="984" t="s">
        <v>1045</v>
      </c>
      <c r="K496" s="984" t="s">
        <v>1045</v>
      </c>
      <c r="L496" s="984" t="s">
        <v>1045</v>
      </c>
      <c r="M496" s="984">
        <v>48.495710650653919</v>
      </c>
      <c r="N496" s="984">
        <v>34.333460524701572</v>
      </c>
      <c r="O496" s="984">
        <v>33.162610786437426</v>
      </c>
      <c r="P496" s="984">
        <v>33.960705601893061</v>
      </c>
      <c r="Q496" s="984">
        <v>34.180905645971528</v>
      </c>
      <c r="R496" s="984">
        <v>37.317716085731632</v>
      </c>
      <c r="S496" s="984">
        <v>25.667313924558478</v>
      </c>
      <c r="T496" s="984">
        <v>23.444639975309077</v>
      </c>
      <c r="U496" s="1681">
        <v>24.445848975252368</v>
      </c>
      <c r="V496" s="1681">
        <v>23.227334160258078</v>
      </c>
      <c r="W496" s="1681">
        <v>22.858560440331431</v>
      </c>
      <c r="X496" s="1681">
        <v>22.738361692906313</v>
      </c>
      <c r="Y496" s="1681">
        <v>22.668190378613222</v>
      </c>
      <c r="Z496" s="1681">
        <v>22.618599580869041</v>
      </c>
      <c r="AA496" s="403"/>
      <c r="AB496" s="449"/>
      <c r="AC496" s="449"/>
      <c r="AD496" s="449"/>
      <c r="AE496" s="449"/>
      <c r="AF496" s="449"/>
      <c r="AG496" s="449"/>
      <c r="AH496" s="449"/>
      <c r="AI496" s="449"/>
      <c r="AJ496" s="984"/>
      <c r="AK496" s="984"/>
      <c r="AL496" s="984"/>
      <c r="AM496" s="984"/>
      <c r="AN496" s="984"/>
      <c r="AO496" s="984"/>
      <c r="AP496" s="984"/>
      <c r="AQ496" s="984"/>
      <c r="AR496" s="984"/>
      <c r="AS496" s="984"/>
      <c r="AT496" s="984"/>
      <c r="AU496" s="984"/>
      <c r="AV496" s="984"/>
      <c r="AW496" s="984"/>
      <c r="AX496" s="984"/>
      <c r="AY496" s="984"/>
      <c r="AZ496" s="984"/>
      <c r="BA496" s="984"/>
      <c r="BB496" s="984"/>
      <c r="BC496" s="984"/>
      <c r="BD496" s="984"/>
      <c r="BE496" s="984"/>
      <c r="BF496" s="984"/>
      <c r="BG496" s="984"/>
      <c r="BH496" s="984"/>
      <c r="BI496" s="984"/>
      <c r="BJ496" s="984"/>
      <c r="BK496" s="984"/>
      <c r="BL496" s="945">
        <v>51.248445492321196</v>
      </c>
      <c r="BM496" s="945">
        <v>53.946098055342574</v>
      </c>
      <c r="BN496" s="945">
        <v>47.232943822106961</v>
      </c>
      <c r="BO496" s="945">
        <v>43.186904164875365</v>
      </c>
      <c r="BP496" s="945">
        <v>37.608626602209782</v>
      </c>
      <c r="BQ496" s="945">
        <v>36.290289655362912</v>
      </c>
      <c r="BR496" s="945">
        <v>33.144522066147381</v>
      </c>
      <c r="BS496" s="945">
        <v>31.260487700302974</v>
      </c>
      <c r="BT496" s="945">
        <v>30.329101722309041</v>
      </c>
      <c r="BU496" s="945">
        <v>33.22266321380026</v>
      </c>
      <c r="BV496" s="945">
        <v>34.460380132434075</v>
      </c>
      <c r="BW496" s="945">
        <v>33.908219481789374</v>
      </c>
      <c r="BX496" s="945">
        <v>34.346660929651797</v>
      </c>
      <c r="BY496" s="945">
        <v>32.815088372977151</v>
      </c>
      <c r="BZ496" s="945">
        <v>33.268240225873008</v>
      </c>
      <c r="CA496" s="945">
        <v>35.209263965419311</v>
      </c>
      <c r="CB496" s="945">
        <v>33.884121997713471</v>
      </c>
      <c r="CC496" s="945">
        <v>29.404827654218181</v>
      </c>
      <c r="CD496" s="945">
        <v>34.587453814731859</v>
      </c>
      <c r="CE496" s="945">
        <v>39.536608533624708</v>
      </c>
      <c r="CF496" s="945">
        <v>40.439077870581968</v>
      </c>
      <c r="CG496" s="945">
        <v>37.425827548967902</v>
      </c>
      <c r="CH496" s="945">
        <v>35.955456876601701</v>
      </c>
      <c r="CI496" s="945">
        <v>36.090816896667718</v>
      </c>
      <c r="CJ496" s="945">
        <v>31.298048300415008</v>
      </c>
      <c r="CK496" s="945">
        <v>23.71783621310545</v>
      </c>
      <c r="CL496" s="945">
        <v>24.584693160560477</v>
      </c>
      <c r="CM496" s="945">
        <v>25.390153641861819</v>
      </c>
      <c r="CN496" s="945">
        <v>24.074643612298654</v>
      </c>
      <c r="CO496" s="945">
        <v>23.953118387437154</v>
      </c>
      <c r="CP496" s="945">
        <v>23.308155083029842</v>
      </c>
      <c r="CQ496" s="945">
        <v>22.672914442900474</v>
      </c>
      <c r="CR496" s="945">
        <v>25.035782717777693</v>
      </c>
      <c r="CS496" s="945">
        <v>25.621941363166151</v>
      </c>
      <c r="CT496" s="945">
        <v>23.735772577912424</v>
      </c>
      <c r="CU496" s="945">
        <v>23.713408603811622</v>
      </c>
      <c r="CV496" s="945">
        <v>24.310620365535538</v>
      </c>
      <c r="CW496" s="945">
        <v>23.438287246289274</v>
      </c>
      <c r="CX496" s="945">
        <v>22.560541829545734</v>
      </c>
      <c r="CY496" s="945">
        <v>22.859245218936429</v>
      </c>
      <c r="CZ496" s="945">
        <v>23.70802478879434</v>
      </c>
      <c r="DA496" s="945">
        <v>23.051762992926211</v>
      </c>
      <c r="DB496" s="945">
        <v>22.279871034372007</v>
      </c>
      <c r="DC496" s="945">
        <v>22.599428030537773</v>
      </c>
      <c r="DD496" s="945">
        <v>23.508002846583324</v>
      </c>
      <c r="DE496" s="945">
        <v>22.910983524569474</v>
      </c>
      <c r="DF496" s="945">
        <v>22.185409948886203</v>
      </c>
      <c r="DG496" s="945">
        <v>22.532149304779804</v>
      </c>
      <c r="DH496" s="945">
        <v>23.438686160674028</v>
      </c>
      <c r="DI496" s="945">
        <v>22.841612244274412</v>
      </c>
      <c r="DJ496" s="945">
        <v>22.11809527424683</v>
      </c>
      <c r="DK496" s="945">
        <v>22.458033874159991</v>
      </c>
      <c r="DL496" s="945">
        <v>23.372286275467037</v>
      </c>
      <c r="DM496" s="945">
        <v>22.787246344769212</v>
      </c>
      <c r="DN496" s="945">
        <v>22.074175792599206</v>
      </c>
      <c r="DO496" s="945">
        <v>22.419708446412255</v>
      </c>
    </row>
    <row r="497" spans="2:119" s="986" customFormat="1" ht="12" customHeight="1">
      <c r="B497" s="1342">
        <v>10</v>
      </c>
      <c r="C497" s="972" t="s">
        <v>94</v>
      </c>
      <c r="D497" s="939"/>
      <c r="E497" s="939"/>
      <c r="F497" s="940" t="s">
        <v>1045</v>
      </c>
      <c r="G497" s="940" t="s">
        <v>1045</v>
      </c>
      <c r="H497" s="940" t="s">
        <v>1045</v>
      </c>
      <c r="I497" s="940" t="s">
        <v>1045</v>
      </c>
      <c r="J497" s="940" t="s">
        <v>1045</v>
      </c>
      <c r="K497" s="940" t="s">
        <v>1045</v>
      </c>
      <c r="L497" s="940" t="s">
        <v>1045</v>
      </c>
      <c r="M497" s="940" t="s">
        <v>1045</v>
      </c>
      <c r="N497" s="940">
        <v>-0.29203098451267628</v>
      </c>
      <c r="O497" s="940">
        <v>-3.4102293225635294E-2</v>
      </c>
      <c r="P497" s="940">
        <v>2.4066103256925597E-2</v>
      </c>
      <c r="Q497" s="940">
        <v>6.4839655176713862E-3</v>
      </c>
      <c r="R497" s="940">
        <v>9.1770840487656935E-2</v>
      </c>
      <c r="S497" s="940">
        <v>-0.3121949407195278</v>
      </c>
      <c r="T497" s="940">
        <v>-8.6595502582868522E-2</v>
      </c>
      <c r="U497" s="1677">
        <v>4.2705240984622694E-2</v>
      </c>
      <c r="V497" s="1677">
        <v>-4.9845469315786373E-2</v>
      </c>
      <c r="W497" s="1677">
        <v>-1.5876713073582849E-2</v>
      </c>
      <c r="X497" s="1677">
        <v>-5.2583690796661475E-3</v>
      </c>
      <c r="Y497" s="1677">
        <v>-3.0860321091199516E-3</v>
      </c>
      <c r="Z497" s="1677">
        <v>-5.266963102035338E-3</v>
      </c>
      <c r="AA497" s="403"/>
      <c r="AB497" s="985"/>
      <c r="AC497" s="985"/>
      <c r="AD497" s="985"/>
      <c r="AE497" s="985"/>
      <c r="AF497" s="985"/>
      <c r="AG497" s="985"/>
      <c r="AH497" s="985"/>
      <c r="AI497" s="985"/>
      <c r="AJ497" s="940" t="s">
        <v>1045</v>
      </c>
      <c r="AK497" s="940" t="s">
        <v>1045</v>
      </c>
      <c r="AL497" s="940" t="s">
        <v>1045</v>
      </c>
      <c r="AM497" s="940" t="s">
        <v>1045</v>
      </c>
      <c r="AN497" s="940" t="s">
        <v>1045</v>
      </c>
      <c r="AO497" s="940" t="s">
        <v>1045</v>
      </c>
      <c r="AP497" s="940" t="s">
        <v>1045</v>
      </c>
      <c r="AQ497" s="940" t="s">
        <v>1045</v>
      </c>
      <c r="AR497" s="940" t="s">
        <v>1045</v>
      </c>
      <c r="AS497" s="940" t="s">
        <v>1045</v>
      </c>
      <c r="AT497" s="940" t="s">
        <v>1045</v>
      </c>
      <c r="AU497" s="940" t="s">
        <v>1045</v>
      </c>
      <c r="AV497" s="940" t="s">
        <v>1045</v>
      </c>
      <c r="AW497" s="940" t="s">
        <v>1045</v>
      </c>
      <c r="AX497" s="940" t="s">
        <v>1045</v>
      </c>
      <c r="AY497" s="940" t="s">
        <v>1045</v>
      </c>
      <c r="AZ497" s="940" t="s">
        <v>1045</v>
      </c>
      <c r="BA497" s="940" t="s">
        <v>1045</v>
      </c>
      <c r="BB497" s="940" t="s">
        <v>1045</v>
      </c>
      <c r="BC497" s="940" t="s">
        <v>1045</v>
      </c>
      <c r="BD497" s="940" t="s">
        <v>1045</v>
      </c>
      <c r="BE497" s="940" t="s">
        <v>1045</v>
      </c>
      <c r="BF497" s="940" t="s">
        <v>1045</v>
      </c>
      <c r="BG497" s="940" t="s">
        <v>1045</v>
      </c>
      <c r="BH497" s="940" t="s">
        <v>1045</v>
      </c>
      <c r="BI497" s="940" t="s">
        <v>1045</v>
      </c>
      <c r="BJ497" s="940" t="s">
        <v>1045</v>
      </c>
      <c r="BK497" s="940" t="s">
        <v>1045</v>
      </c>
      <c r="BL497" s="940" t="s">
        <v>1045</v>
      </c>
      <c r="BM497" s="940" t="s">
        <v>1045</v>
      </c>
      <c r="BN497" s="940" t="s">
        <v>1045</v>
      </c>
      <c r="BO497" s="940" t="s">
        <v>1045</v>
      </c>
      <c r="BP497" s="940">
        <v>-0.26615088046241586</v>
      </c>
      <c r="BQ497" s="940">
        <v>-0.32728610662196189</v>
      </c>
      <c r="BR497" s="940">
        <v>-0.29827532683587721</v>
      </c>
      <c r="BS497" s="940">
        <v>-0.27615817098259032</v>
      </c>
      <c r="BT497" s="940">
        <v>-0.19355997646223577</v>
      </c>
      <c r="BU497" s="940">
        <v>-8.4530227526286028E-2</v>
      </c>
      <c r="BV497" s="940">
        <v>3.9700619718112229E-2</v>
      </c>
      <c r="BW497" s="940">
        <v>8.4698991483128427E-2</v>
      </c>
      <c r="BX497" s="940">
        <v>0.13246548625565069</v>
      </c>
      <c r="BY497" s="940">
        <v>-1.2267976176389417E-2</v>
      </c>
      <c r="BZ497" s="940">
        <v>-3.4594508301405091E-2</v>
      </c>
      <c r="CA497" s="940">
        <v>3.8369590132229403E-2</v>
      </c>
      <c r="CB497" s="940">
        <v>-1.3466780159087088E-2</v>
      </c>
      <c r="CC497" s="940">
        <v>-0.10392355735867165</v>
      </c>
      <c r="CD497" s="940">
        <v>3.9653843422498891E-2</v>
      </c>
      <c r="CE497" s="940">
        <v>0.12290357936637042</v>
      </c>
      <c r="CF497" s="940">
        <v>0.19345213883100865</v>
      </c>
      <c r="CG497" s="940">
        <v>0.27277833385291395</v>
      </c>
      <c r="CH497" s="940">
        <v>3.9552002561320965E-2</v>
      </c>
      <c r="CI497" s="940">
        <v>-8.7154456711340034E-2</v>
      </c>
      <c r="CJ497" s="940">
        <v>-0.22604446123675692</v>
      </c>
      <c r="CK497" s="940">
        <v>-0.36627089455609063</v>
      </c>
      <c r="CL497" s="940">
        <v>-0.31624584148841228</v>
      </c>
      <c r="CM497" s="940">
        <v>-0.29649268636515391</v>
      </c>
      <c r="CN497" s="940">
        <v>-0.23079409357357827</v>
      </c>
      <c r="CO497" s="940">
        <v>9.9200522432858484E-3</v>
      </c>
      <c r="CP497" s="940">
        <v>-5.1924100463393019E-2</v>
      </c>
      <c r="CQ497" s="940">
        <v>-0.10701940749508965</v>
      </c>
      <c r="CR497" s="940">
        <v>3.9923295271047543E-2</v>
      </c>
      <c r="CS497" s="940">
        <v>6.9670384821554299E-2</v>
      </c>
      <c r="CT497" s="940">
        <v>1.8346260927100122E-2</v>
      </c>
      <c r="CU497" s="940">
        <v>4.5891504752577417E-2</v>
      </c>
      <c r="CV497" s="940">
        <v>-2.8965036181082704E-2</v>
      </c>
      <c r="CW497" s="940">
        <v>-8.5225943105781798E-2</v>
      </c>
      <c r="CX497" s="940">
        <v>-4.9513060698109013E-2</v>
      </c>
      <c r="CY497" s="940">
        <v>-3.6020270183253933E-2</v>
      </c>
      <c r="CZ497" s="940">
        <v>-2.4787338524502656E-2</v>
      </c>
      <c r="DA497" s="940">
        <v>-1.6491147552782803E-2</v>
      </c>
      <c r="DB497" s="940">
        <v>-1.2440782552755603E-2</v>
      </c>
      <c r="DC497" s="940">
        <v>-1.1365956570754454E-2</v>
      </c>
      <c r="DD497" s="940">
        <v>-8.4368876780303026E-3</v>
      </c>
      <c r="DE497" s="940">
        <v>-6.1071020207841276E-3</v>
      </c>
      <c r="DF497" s="940">
        <v>-4.2397501017881201E-3</v>
      </c>
      <c r="DG497" s="940">
        <v>-2.9770101113646419E-3</v>
      </c>
      <c r="DH497" s="940">
        <v>-2.9486420586923856E-3</v>
      </c>
      <c r="DI497" s="940">
        <v>-3.0278612972101104E-3</v>
      </c>
      <c r="DJ497" s="940">
        <v>-3.0341866476419899E-3</v>
      </c>
      <c r="DK497" s="940">
        <v>-3.2893191686818035E-3</v>
      </c>
      <c r="DL497" s="940">
        <v>-2.8329183961854909E-3</v>
      </c>
      <c r="DM497" s="940">
        <v>-2.3801253135634637E-3</v>
      </c>
      <c r="DN497" s="940">
        <v>-1.9856810047635953E-3</v>
      </c>
      <c r="DO497" s="940">
        <v>-1.7065353076981538E-3</v>
      </c>
    </row>
    <row r="498" spans="2:119" s="986" customFormat="1" ht="12" customHeight="1">
      <c r="B498" s="1342">
        <v>11</v>
      </c>
      <c r="C498" s="972"/>
      <c r="D498" s="939"/>
      <c r="E498" s="939"/>
      <c r="F498" s="940"/>
      <c r="G498" s="940"/>
      <c r="H498" s="940"/>
      <c r="I498" s="940"/>
      <c r="J498" s="940"/>
      <c r="K498" s="940"/>
      <c r="L498" s="940"/>
      <c r="M498" s="940"/>
      <c r="N498" s="940"/>
      <c r="O498" s="940"/>
      <c r="P498" s="940"/>
      <c r="Q498" s="940"/>
      <c r="R498" s="940"/>
      <c r="S498" s="940"/>
      <c r="T498" s="940"/>
      <c r="U498" s="1677"/>
      <c r="V498" s="1677"/>
      <c r="W498" s="1677"/>
      <c r="X498" s="1677"/>
      <c r="Y498" s="1677"/>
      <c r="Z498" s="1677"/>
      <c r="AA498" s="403"/>
      <c r="AB498" s="985"/>
      <c r="AC498" s="985"/>
      <c r="AD498" s="985"/>
      <c r="AE498" s="985"/>
      <c r="AF498" s="985"/>
      <c r="AG498" s="985"/>
      <c r="AH498" s="985"/>
      <c r="AI498" s="985"/>
      <c r="AJ498" s="940"/>
      <c r="AK498" s="940"/>
      <c r="AL498" s="940"/>
      <c r="AM498" s="940"/>
      <c r="AN498" s="940"/>
      <c r="AO498" s="940"/>
      <c r="AP498" s="940"/>
      <c r="AQ498" s="940"/>
      <c r="AR498" s="940"/>
      <c r="AS498" s="940"/>
      <c r="AT498" s="940"/>
      <c r="AU498" s="940"/>
      <c r="AV498" s="940"/>
      <c r="AW498" s="940"/>
      <c r="AX498" s="940"/>
      <c r="AY498" s="940"/>
      <c r="AZ498" s="940"/>
      <c r="BA498" s="940"/>
      <c r="BB498" s="940"/>
      <c r="BC498" s="940"/>
      <c r="BD498" s="940"/>
      <c r="BE498" s="940"/>
      <c r="BF498" s="940"/>
      <c r="BG498" s="940"/>
      <c r="BH498" s="940"/>
      <c r="BI498" s="940"/>
      <c r="BJ498" s="940"/>
      <c r="BK498" s="940"/>
      <c r="BL498" s="940"/>
      <c r="BM498" s="940"/>
      <c r="BN498" s="940"/>
      <c r="BO498" s="940"/>
      <c r="BP498" s="940"/>
      <c r="BQ498" s="940"/>
      <c r="BR498" s="940"/>
      <c r="BS498" s="940"/>
      <c r="BT498" s="940"/>
      <c r="BU498" s="940"/>
      <c r="BV498" s="940"/>
      <c r="BW498" s="940"/>
      <c r="BX498" s="940"/>
      <c r="BY498" s="940"/>
      <c r="BZ498" s="940"/>
      <c r="CA498" s="940"/>
      <c r="CB498" s="940"/>
      <c r="CC498" s="940"/>
      <c r="CD498" s="940"/>
      <c r="CE498" s="940"/>
      <c r="CF498" s="940"/>
      <c r="CG498" s="940"/>
      <c r="CH498" s="940"/>
      <c r="CI498" s="940"/>
      <c r="CJ498" s="940"/>
      <c r="CK498" s="940"/>
      <c r="CL498" s="940"/>
      <c r="CM498" s="940"/>
      <c r="CN498" s="940"/>
      <c r="CO498" s="940"/>
      <c r="CP498" s="940"/>
      <c r="CQ498" s="940"/>
      <c r="CR498" s="940"/>
      <c r="CS498" s="940"/>
      <c r="CT498" s="940"/>
      <c r="CU498" s="940"/>
      <c r="CV498" s="940"/>
      <c r="CW498" s="940"/>
      <c r="CX498" s="940"/>
      <c r="CY498" s="940"/>
      <c r="CZ498" s="940"/>
      <c r="DA498" s="940"/>
      <c r="DB498" s="940"/>
      <c r="DC498" s="940"/>
      <c r="DD498" s="940"/>
      <c r="DE498" s="940"/>
      <c r="DF498" s="940"/>
      <c r="DG498" s="940"/>
      <c r="DH498" s="940"/>
      <c r="DI498" s="940"/>
      <c r="DJ498" s="940"/>
      <c r="DK498" s="940"/>
      <c r="DL498" s="940"/>
      <c r="DM498" s="940"/>
      <c r="DN498" s="940"/>
      <c r="DO498" s="940"/>
    </row>
    <row r="499" spans="2:119" s="980" customFormat="1" ht="12" customHeight="1" collapsed="1">
      <c r="B499" s="1342">
        <v>12</v>
      </c>
      <c r="C499" s="1084" t="s">
        <v>716</v>
      </c>
      <c r="D499" s="1012"/>
      <c r="E499" s="1012"/>
      <c r="F499" s="984"/>
      <c r="G499" s="984"/>
      <c r="H499" s="984"/>
      <c r="I499" s="984"/>
      <c r="J499" s="984"/>
      <c r="K499" s="984"/>
      <c r="L499" s="984"/>
      <c r="M499" s="1085"/>
      <c r="N499" s="1085"/>
      <c r="O499" s="984"/>
      <c r="P499" s="984"/>
      <c r="Q499" s="984"/>
      <c r="R499" s="984"/>
      <c r="S499" s="984"/>
      <c r="T499" s="984"/>
      <c r="U499" s="1681"/>
      <c r="V499" s="1681"/>
      <c r="W499" s="1681"/>
      <c r="X499" s="1681"/>
      <c r="Y499" s="1681"/>
      <c r="Z499" s="1681"/>
      <c r="AA499" s="403"/>
      <c r="AB499" s="990"/>
      <c r="AC499" s="990"/>
      <c r="AD499" s="990"/>
      <c r="AE499" s="990"/>
      <c r="AF499" s="1086"/>
      <c r="AG499" s="1086"/>
      <c r="AH499" s="1086"/>
      <c r="AI499" s="1086"/>
      <c r="AJ499" s="984"/>
      <c r="AK499" s="984"/>
      <c r="AL499" s="984"/>
      <c r="AM499" s="984"/>
      <c r="AN499" s="984"/>
      <c r="AO499" s="984"/>
      <c r="AP499" s="984"/>
      <c r="AQ499" s="984"/>
      <c r="AR499" s="984"/>
      <c r="AS499" s="984"/>
      <c r="AT499" s="984"/>
      <c r="AU499" s="984"/>
      <c r="AV499" s="984"/>
      <c r="AW499" s="984"/>
      <c r="AX499" s="984"/>
      <c r="AY499" s="984"/>
      <c r="AZ499" s="984"/>
      <c r="BA499" s="984"/>
      <c r="BB499" s="984"/>
      <c r="BC499" s="984"/>
      <c r="BD499" s="984"/>
      <c r="BE499" s="984"/>
      <c r="BF499" s="984"/>
      <c r="BG499" s="984"/>
      <c r="BH499" s="984"/>
      <c r="BI499" s="984"/>
      <c r="BJ499" s="984"/>
      <c r="BK499" s="984"/>
      <c r="BL499" s="984"/>
      <c r="BM499" s="984"/>
      <c r="BN499" s="984"/>
      <c r="BO499" s="984"/>
      <c r="BP499" s="984"/>
      <c r="BQ499" s="984"/>
      <c r="BR499" s="984"/>
      <c r="BS499" s="984"/>
      <c r="BT499" s="984"/>
      <c r="BU499" s="984"/>
      <c r="BV499" s="984"/>
      <c r="BW499" s="984"/>
      <c r="BX499" s="984"/>
      <c r="BY499" s="984"/>
      <c r="BZ499" s="984"/>
      <c r="CA499" s="984"/>
      <c r="CB499" s="1013"/>
      <c r="CC499" s="984"/>
      <c r="CD499" s="984"/>
      <c r="CE499" s="984"/>
      <c r="CF499" s="984"/>
      <c r="CG499" s="984"/>
      <c r="CH499" s="984"/>
      <c r="CI499" s="984"/>
      <c r="CJ499" s="984"/>
      <c r="CK499" s="984"/>
      <c r="CL499" s="984"/>
      <c r="CM499" s="984"/>
      <c r="CN499" s="984"/>
      <c r="CO499" s="984"/>
      <c r="CP499" s="984"/>
      <c r="CQ499" s="984"/>
      <c r="CR499" s="984"/>
      <c r="CS499" s="984"/>
      <c r="CT499" s="984"/>
      <c r="CU499" s="984"/>
      <c r="CV499" s="984"/>
      <c r="CW499" s="984"/>
      <c r="CX499" s="984"/>
      <c r="CY499" s="984"/>
      <c r="CZ499" s="984"/>
      <c r="DA499" s="984"/>
      <c r="DB499" s="984"/>
      <c r="DC499" s="984"/>
      <c r="DD499" s="984"/>
      <c r="DE499" s="984"/>
      <c r="DF499" s="984"/>
      <c r="DG499" s="984"/>
      <c r="DH499" s="984"/>
      <c r="DI499" s="984"/>
      <c r="DJ499" s="984"/>
      <c r="DK499" s="984"/>
      <c r="DL499" s="984"/>
      <c r="DM499" s="984"/>
      <c r="DN499" s="984"/>
      <c r="DO499" s="984"/>
    </row>
    <row r="500" spans="2:119" s="986" customFormat="1" ht="12" customHeight="1">
      <c r="B500" s="1342">
        <v>13</v>
      </c>
      <c r="C500" s="972"/>
      <c r="D500" s="939"/>
      <c r="E500" s="939"/>
      <c r="F500" s="945"/>
      <c r="G500" s="945"/>
      <c r="H500" s="945"/>
      <c r="I500" s="945"/>
      <c r="J500" s="945"/>
      <c r="K500" s="945"/>
      <c r="L500" s="945"/>
      <c r="M500" s="940"/>
      <c r="N500" s="940"/>
      <c r="O500" s="940"/>
      <c r="P500" s="940"/>
      <c r="Q500" s="940"/>
      <c r="R500" s="940"/>
      <c r="S500" s="940"/>
      <c r="T500" s="940"/>
      <c r="U500" s="1677"/>
      <c r="V500" s="1677"/>
      <c r="W500" s="1677"/>
      <c r="X500" s="1677"/>
      <c r="Y500" s="1677"/>
      <c r="Z500" s="1677"/>
      <c r="AA500" s="403"/>
      <c r="AB500" s="985"/>
      <c r="AC500" s="985"/>
      <c r="AD500" s="985"/>
      <c r="AE500" s="985"/>
      <c r="AF500" s="985"/>
      <c r="AG500" s="985"/>
      <c r="AH500" s="985"/>
      <c r="AI500" s="985"/>
      <c r="AJ500" s="940"/>
      <c r="AK500" s="940"/>
      <c r="AL500" s="940"/>
      <c r="AM500" s="940"/>
      <c r="AN500" s="940"/>
      <c r="AO500" s="940"/>
      <c r="AP500" s="940"/>
      <c r="AQ500" s="940"/>
      <c r="AR500" s="940"/>
      <c r="AS500" s="940"/>
      <c r="AT500" s="940"/>
      <c r="AU500" s="940"/>
      <c r="AV500" s="940"/>
      <c r="AW500" s="940"/>
      <c r="AX500" s="940"/>
      <c r="AY500" s="940"/>
      <c r="AZ500" s="940"/>
      <c r="BA500" s="940"/>
      <c r="BB500" s="940"/>
      <c r="BC500" s="940"/>
      <c r="BD500" s="940"/>
      <c r="BE500" s="940"/>
      <c r="BF500" s="940"/>
      <c r="BG500" s="940"/>
      <c r="BH500" s="940"/>
      <c r="BI500" s="940"/>
      <c r="BJ500" s="940"/>
      <c r="BK500" s="940"/>
      <c r="BL500" s="940"/>
      <c r="BM500" s="940"/>
      <c r="BN500" s="940"/>
      <c r="BO500" s="940"/>
      <c r="BP500" s="940"/>
      <c r="BQ500" s="940"/>
      <c r="BR500" s="940"/>
      <c r="BS500" s="940"/>
      <c r="BT500" s="940"/>
      <c r="BU500" s="940"/>
      <c r="BV500" s="940"/>
      <c r="BW500" s="940"/>
      <c r="BX500" s="940"/>
      <c r="BY500" s="940"/>
      <c r="BZ500" s="940"/>
      <c r="CA500" s="940"/>
      <c r="CB500" s="940"/>
      <c r="CC500" s="940"/>
      <c r="CD500" s="940"/>
      <c r="CE500" s="940"/>
      <c r="CF500" s="940"/>
      <c r="CG500" s="940"/>
      <c r="CH500" s="940"/>
      <c r="CI500" s="940"/>
      <c r="CJ500" s="940"/>
      <c r="CK500" s="940"/>
      <c r="CL500" s="940"/>
      <c r="CM500" s="940"/>
      <c r="CN500" s="940"/>
      <c r="CO500" s="940"/>
      <c r="CP500" s="940"/>
      <c r="CQ500" s="940"/>
      <c r="CR500" s="940"/>
      <c r="CS500" s="940"/>
      <c r="CT500" s="940"/>
      <c r="CU500" s="940"/>
      <c r="CV500" s="940"/>
      <c r="CW500" s="940"/>
      <c r="CX500" s="940"/>
      <c r="CY500" s="940"/>
      <c r="CZ500" s="940"/>
      <c r="DA500" s="940"/>
      <c r="DB500" s="940"/>
      <c r="DC500" s="940"/>
      <c r="DD500" s="940"/>
      <c r="DE500" s="940"/>
      <c r="DF500" s="940"/>
      <c r="DG500" s="940"/>
      <c r="DH500" s="940"/>
      <c r="DI500" s="940"/>
      <c r="DJ500" s="940"/>
      <c r="DK500" s="940"/>
      <c r="DL500" s="940"/>
      <c r="DM500" s="940"/>
      <c r="DN500" s="940"/>
      <c r="DO500" s="940"/>
    </row>
    <row r="501" spans="2:119" s="986" customFormat="1" ht="12" customHeight="1">
      <c r="B501" s="1342">
        <v>14</v>
      </c>
      <c r="C501" s="942" t="s">
        <v>706</v>
      </c>
      <c r="D501" s="939"/>
      <c r="E501" s="939"/>
      <c r="F501" s="945"/>
      <c r="G501" s="945"/>
      <c r="H501" s="945"/>
      <c r="I501" s="945"/>
      <c r="J501" s="945"/>
      <c r="K501" s="945"/>
      <c r="L501" s="945"/>
      <c r="M501" s="940"/>
      <c r="N501" s="946" t="s">
        <v>105</v>
      </c>
      <c r="O501" s="946" t="s">
        <v>105</v>
      </c>
      <c r="P501" s="946" t="s">
        <v>105</v>
      </c>
      <c r="Q501" s="282">
        <v>10051.080922042836</v>
      </c>
      <c r="R501" s="282">
        <v>15234.291326802922</v>
      </c>
      <c r="S501" s="282">
        <v>23605.646499999999</v>
      </c>
      <c r="T501" s="282">
        <v>37138.127999999997</v>
      </c>
      <c r="U501" s="1658">
        <v>63618.651376857204</v>
      </c>
      <c r="V501" s="1658">
        <v>84319.778527440649</v>
      </c>
      <c r="W501" s="1658">
        <v>108447.55688881627</v>
      </c>
      <c r="X501" s="1658">
        <v>133925.97129287786</v>
      </c>
      <c r="Y501" s="1658">
        <v>158844.55044678194</v>
      </c>
      <c r="Z501" s="1658">
        <v>66458.847208824212</v>
      </c>
      <c r="AA501" s="1305"/>
      <c r="AB501" s="1314" t="s">
        <v>105</v>
      </c>
      <c r="AC501" s="1314" t="s">
        <v>105</v>
      </c>
      <c r="AD501" s="1314" t="s">
        <v>105</v>
      </c>
      <c r="AE501" s="1314" t="s">
        <v>105</v>
      </c>
      <c r="AF501" s="1314" t="s">
        <v>105</v>
      </c>
      <c r="AG501" s="1314" t="s">
        <v>105</v>
      </c>
      <c r="AH501" s="1314" t="s">
        <v>105</v>
      </c>
      <c r="AI501" s="1314" t="s">
        <v>105</v>
      </c>
      <c r="AJ501" s="1314" t="s">
        <v>105</v>
      </c>
      <c r="AK501" s="1314" t="s">
        <v>105</v>
      </c>
      <c r="AL501" s="1314" t="s">
        <v>105</v>
      </c>
      <c r="AM501" s="1314" t="s">
        <v>105</v>
      </c>
      <c r="AN501" s="1314" t="s">
        <v>105</v>
      </c>
      <c r="AO501" s="1314" t="s">
        <v>105</v>
      </c>
      <c r="AP501" s="1314" t="s">
        <v>105</v>
      </c>
      <c r="AQ501" s="1314" t="s">
        <v>105</v>
      </c>
      <c r="AR501" s="1314" t="s">
        <v>105</v>
      </c>
      <c r="AS501" s="1314" t="s">
        <v>105</v>
      </c>
      <c r="AT501" s="1314" t="s">
        <v>105</v>
      </c>
      <c r="AU501" s="1314" t="s">
        <v>105</v>
      </c>
      <c r="AV501" s="1314" t="s">
        <v>105</v>
      </c>
      <c r="AW501" s="1314" t="s">
        <v>105</v>
      </c>
      <c r="AX501" s="1314" t="s">
        <v>105</v>
      </c>
      <c r="AY501" s="1314" t="s">
        <v>105</v>
      </c>
      <c r="AZ501" s="1314" t="s">
        <v>105</v>
      </c>
      <c r="BA501" s="1314" t="s">
        <v>105</v>
      </c>
      <c r="BB501" s="1314" t="s">
        <v>105</v>
      </c>
      <c r="BC501" s="1314" t="s">
        <v>105</v>
      </c>
      <c r="BD501" s="1314" t="s">
        <v>105</v>
      </c>
      <c r="BE501" s="1314" t="s">
        <v>105</v>
      </c>
      <c r="BF501" s="1314" t="s">
        <v>105</v>
      </c>
      <c r="BG501" s="1314" t="s">
        <v>105</v>
      </c>
      <c r="BH501" s="1314" t="s">
        <v>105</v>
      </c>
      <c r="BI501" s="1314" t="s">
        <v>105</v>
      </c>
      <c r="BJ501" s="1314" t="s">
        <v>105</v>
      </c>
      <c r="BK501" s="1314" t="s">
        <v>105</v>
      </c>
      <c r="BL501" s="1314" t="s">
        <v>105</v>
      </c>
      <c r="BM501" s="1314" t="s">
        <v>105</v>
      </c>
      <c r="BN501" s="1314" t="s">
        <v>105</v>
      </c>
      <c r="BO501" s="1314" t="s">
        <v>105</v>
      </c>
      <c r="BP501" s="1314" t="s">
        <v>105</v>
      </c>
      <c r="BQ501" s="1314" t="s">
        <v>105</v>
      </c>
      <c r="BR501" s="1314" t="s">
        <v>105</v>
      </c>
      <c r="BS501" s="1314" t="s">
        <v>105</v>
      </c>
      <c r="BT501" s="1314" t="s">
        <v>105</v>
      </c>
      <c r="BU501" s="1314" t="s">
        <v>105</v>
      </c>
      <c r="BV501" s="1314" t="s">
        <v>105</v>
      </c>
      <c r="BW501" s="1314" t="s">
        <v>105</v>
      </c>
      <c r="BX501" s="1314" t="s">
        <v>105</v>
      </c>
      <c r="BY501" s="1314" t="s">
        <v>105</v>
      </c>
      <c r="BZ501" s="1314" t="s">
        <v>105</v>
      </c>
      <c r="CA501" s="1314" t="s">
        <v>105</v>
      </c>
      <c r="CB501" s="1315">
        <v>2395.6841666736482</v>
      </c>
      <c r="CC501" s="1315">
        <v>2194.4581360947859</v>
      </c>
      <c r="CD501" s="1315">
        <v>2439.1350418332268</v>
      </c>
      <c r="CE501" s="1315">
        <v>3021.8035774411755</v>
      </c>
      <c r="CF501" s="1315">
        <v>3249.3532903479036</v>
      </c>
      <c r="CG501" s="1315">
        <v>3433.3137805612082</v>
      </c>
      <c r="CH501" s="1315">
        <v>3985.2863738149649</v>
      </c>
      <c r="CI501" s="1315">
        <v>4566.3378820788457</v>
      </c>
      <c r="CJ501" s="1315">
        <v>4654.3374999999996</v>
      </c>
      <c r="CK501" s="1315">
        <v>5046.4349999999995</v>
      </c>
      <c r="CL501" s="1315">
        <v>6890.3499999999995</v>
      </c>
      <c r="CM501" s="1315">
        <v>7014.5240000000003</v>
      </c>
      <c r="CN501" s="1315">
        <v>7064.4960000000001</v>
      </c>
      <c r="CO501" s="1315">
        <v>8414.112000000001</v>
      </c>
      <c r="CP501" s="1315">
        <v>10022.304</v>
      </c>
      <c r="CQ501" s="1315">
        <v>11637.216</v>
      </c>
      <c r="CR501" s="1315">
        <v>12153.119999999999</v>
      </c>
      <c r="CS501" s="282">
        <v>14460.397189631891</v>
      </c>
      <c r="CT501" s="282">
        <v>17383.548673771435</v>
      </c>
      <c r="CU501" s="282">
        <v>19621.585513453876</v>
      </c>
      <c r="CV501" s="282">
        <v>16923.544461998899</v>
      </c>
      <c r="CW501" s="282">
        <v>18894.204536398123</v>
      </c>
      <c r="CX501" s="282">
        <v>23161.467735076014</v>
      </c>
      <c r="CY501" s="282">
        <v>25340.561793967609</v>
      </c>
      <c r="CZ501" s="282">
        <v>19442.344395899334</v>
      </c>
      <c r="DA501" s="282">
        <v>25490.37864123996</v>
      </c>
      <c r="DB501" s="282">
        <v>30890.999292492703</v>
      </c>
      <c r="DC501" s="282">
        <v>32623.834559184274</v>
      </c>
      <c r="DD501" s="282">
        <v>22256.915374475084</v>
      </c>
      <c r="DE501" s="282">
        <v>33412.088310292871</v>
      </c>
      <c r="DF501" s="282">
        <v>40055.764399197345</v>
      </c>
      <c r="DG501" s="282">
        <v>38201.203208912571</v>
      </c>
      <c r="DH501" s="282">
        <v>25128.190106312366</v>
      </c>
      <c r="DI501" s="282">
        <v>39551.158996430044</v>
      </c>
      <c r="DJ501" s="282">
        <v>46971.451657893187</v>
      </c>
      <c r="DK501" s="282">
        <v>47193.749686146344</v>
      </c>
      <c r="DL501" s="282">
        <v>15826.588383183745</v>
      </c>
      <c r="DM501" s="282">
        <v>16081.11145808366</v>
      </c>
      <c r="DN501" s="282">
        <v>16911.501560293567</v>
      </c>
      <c r="DO501" s="282">
        <v>17639.645807263241</v>
      </c>
    </row>
    <row r="502" spans="2:119" s="986" customFormat="1" ht="12" customHeight="1">
      <c r="B502" s="1342">
        <v>15</v>
      </c>
      <c r="C502" s="938" t="s">
        <v>94</v>
      </c>
      <c r="D502" s="939"/>
      <c r="E502" s="939"/>
      <c r="F502" s="945"/>
      <c r="G502" s="945"/>
      <c r="H502" s="945"/>
      <c r="I502" s="945"/>
      <c r="J502" s="945"/>
      <c r="K502" s="945"/>
      <c r="L502" s="945"/>
      <c r="M502" s="940"/>
      <c r="N502" s="940" t="s">
        <v>105</v>
      </c>
      <c r="O502" s="940" t="s">
        <v>105</v>
      </c>
      <c r="P502" s="940" t="s">
        <v>105</v>
      </c>
      <c r="Q502" s="940" t="s">
        <v>105</v>
      </c>
      <c r="R502" s="940">
        <v>0.51568686442399292</v>
      </c>
      <c r="S502" s="940">
        <v>0.54950735768513725</v>
      </c>
      <c r="T502" s="940">
        <v>0.57327307260997906</v>
      </c>
      <c r="U502" s="1677">
        <v>0.71302795275133968</v>
      </c>
      <c r="V502" s="1677">
        <v>0.32539399535454439</v>
      </c>
      <c r="W502" s="1677">
        <v>0.28614613063201522</v>
      </c>
      <c r="X502" s="1677">
        <v>0.23493765221638729</v>
      </c>
      <c r="Y502" s="1677">
        <v>0.18606233662782667</v>
      </c>
      <c r="Z502" s="1677">
        <v>-0.50376430674907891</v>
      </c>
      <c r="AA502" s="403"/>
      <c r="AB502" s="985" t="s">
        <v>105</v>
      </c>
      <c r="AC502" s="985" t="s">
        <v>105</v>
      </c>
      <c r="AD502" s="985" t="s">
        <v>105</v>
      </c>
      <c r="AE502" s="985" t="s">
        <v>105</v>
      </c>
      <c r="AF502" s="985" t="s">
        <v>105</v>
      </c>
      <c r="AG502" s="985" t="s">
        <v>105</v>
      </c>
      <c r="AH502" s="985" t="s">
        <v>105</v>
      </c>
      <c r="AI502" s="985" t="s">
        <v>105</v>
      </c>
      <c r="AJ502" s="985" t="s">
        <v>105</v>
      </c>
      <c r="AK502" s="985" t="s">
        <v>105</v>
      </c>
      <c r="AL502" s="985" t="s">
        <v>105</v>
      </c>
      <c r="AM502" s="985" t="s">
        <v>105</v>
      </c>
      <c r="AN502" s="985" t="s">
        <v>105</v>
      </c>
      <c r="AO502" s="985" t="s">
        <v>105</v>
      </c>
      <c r="AP502" s="985" t="s">
        <v>105</v>
      </c>
      <c r="AQ502" s="985" t="s">
        <v>105</v>
      </c>
      <c r="AR502" s="985" t="s">
        <v>105</v>
      </c>
      <c r="AS502" s="985" t="s">
        <v>105</v>
      </c>
      <c r="AT502" s="985" t="s">
        <v>105</v>
      </c>
      <c r="AU502" s="985" t="s">
        <v>105</v>
      </c>
      <c r="AV502" s="985" t="s">
        <v>105</v>
      </c>
      <c r="AW502" s="985" t="s">
        <v>105</v>
      </c>
      <c r="AX502" s="985" t="s">
        <v>105</v>
      </c>
      <c r="AY502" s="985" t="s">
        <v>105</v>
      </c>
      <c r="AZ502" s="985" t="s">
        <v>105</v>
      </c>
      <c r="BA502" s="985" t="s">
        <v>105</v>
      </c>
      <c r="BB502" s="985" t="s">
        <v>105</v>
      </c>
      <c r="BC502" s="985" t="s">
        <v>105</v>
      </c>
      <c r="BD502" s="985" t="s">
        <v>105</v>
      </c>
      <c r="BE502" s="985" t="s">
        <v>105</v>
      </c>
      <c r="BF502" s="985" t="s">
        <v>105</v>
      </c>
      <c r="BG502" s="985" t="s">
        <v>105</v>
      </c>
      <c r="BH502" s="985" t="s">
        <v>105</v>
      </c>
      <c r="BI502" s="985" t="s">
        <v>105</v>
      </c>
      <c r="BJ502" s="985" t="s">
        <v>105</v>
      </c>
      <c r="BK502" s="985" t="s">
        <v>105</v>
      </c>
      <c r="BL502" s="985" t="s">
        <v>105</v>
      </c>
      <c r="BM502" s="985" t="s">
        <v>105</v>
      </c>
      <c r="BN502" s="985" t="s">
        <v>105</v>
      </c>
      <c r="BO502" s="985" t="s">
        <v>105</v>
      </c>
      <c r="BP502" s="985" t="s">
        <v>105</v>
      </c>
      <c r="BQ502" s="985" t="s">
        <v>105</v>
      </c>
      <c r="BR502" s="985" t="s">
        <v>105</v>
      </c>
      <c r="BS502" s="985" t="s">
        <v>105</v>
      </c>
      <c r="BT502" s="985" t="s">
        <v>105</v>
      </c>
      <c r="BU502" s="985" t="s">
        <v>105</v>
      </c>
      <c r="BV502" s="985" t="s">
        <v>105</v>
      </c>
      <c r="BW502" s="985" t="s">
        <v>105</v>
      </c>
      <c r="BX502" s="985" t="s">
        <v>105</v>
      </c>
      <c r="BY502" s="985" t="s">
        <v>105</v>
      </c>
      <c r="BZ502" s="985" t="s">
        <v>105</v>
      </c>
      <c r="CA502" s="985" t="s">
        <v>105</v>
      </c>
      <c r="CB502" s="985" t="s">
        <v>105</v>
      </c>
      <c r="CC502" s="985" t="s">
        <v>105</v>
      </c>
      <c r="CD502" s="985" t="s">
        <v>105</v>
      </c>
      <c r="CE502" s="985" t="s">
        <v>105</v>
      </c>
      <c r="CF502" s="940">
        <v>0.35633625481590725</v>
      </c>
      <c r="CG502" s="940">
        <v>0.56453829038227421</v>
      </c>
      <c r="CH502" s="940">
        <v>0.63389328817959512</v>
      </c>
      <c r="CI502" s="940">
        <v>0.5111299477464919</v>
      </c>
      <c r="CJ502" s="940">
        <v>0.43238887375698898</v>
      </c>
      <c r="CK502" s="940">
        <v>0.46984380762748423</v>
      </c>
      <c r="CL502" s="940">
        <v>0.72894727095963407</v>
      </c>
      <c r="CM502" s="940">
        <v>0.53613775001831598</v>
      </c>
      <c r="CN502" s="940">
        <v>0.51783062573352301</v>
      </c>
      <c r="CO502" s="940">
        <v>0.66733783353991516</v>
      </c>
      <c r="CP502" s="940">
        <v>0.45454207696270887</v>
      </c>
      <c r="CQ502" s="940">
        <v>0.65901720487377324</v>
      </c>
      <c r="CR502" s="940">
        <v>0.72030955923819606</v>
      </c>
      <c r="CS502" s="940">
        <v>0.71858862701517268</v>
      </c>
      <c r="CT502" s="940">
        <v>0.73448626920231463</v>
      </c>
      <c r="CU502" s="940">
        <v>0.68610649776148147</v>
      </c>
      <c r="CV502" s="940">
        <v>0.392526730748886</v>
      </c>
      <c r="CW502" s="940">
        <v>0.30661725875311885</v>
      </c>
      <c r="CX502" s="940">
        <v>0.33237857066678167</v>
      </c>
      <c r="CY502" s="940">
        <v>0.29146351484146971</v>
      </c>
      <c r="CZ502" s="940">
        <v>0.14883406602891558</v>
      </c>
      <c r="DA502" s="940">
        <v>0.34911097168101746</v>
      </c>
      <c r="DB502" s="940">
        <v>0.33372373658820376</v>
      </c>
      <c r="DC502" s="940">
        <v>0.2874155997184904</v>
      </c>
      <c r="DD502" s="940">
        <v>0.14476499959384448</v>
      </c>
      <c r="DE502" s="940">
        <v>0.31077253816216999</v>
      </c>
      <c r="DF502" s="940">
        <v>0.29668075868726951</v>
      </c>
      <c r="DG502" s="940">
        <v>0.17095993543034194</v>
      </c>
      <c r="DH502" s="940">
        <v>0.12900595987933472</v>
      </c>
      <c r="DI502" s="940">
        <v>0.18373801209683682</v>
      </c>
      <c r="DJ502" s="940">
        <v>0.17265148630728477</v>
      </c>
      <c r="DK502" s="940">
        <v>0.23539956131894191</v>
      </c>
      <c r="DL502" s="940">
        <v>-0.37016600414814582</v>
      </c>
      <c r="DM502" s="940">
        <v>-0.59340985533356516</v>
      </c>
      <c r="DN502" s="940">
        <v>-0.63996212670911312</v>
      </c>
      <c r="DO502" s="940">
        <v>-0.62622919508255703</v>
      </c>
    </row>
    <row r="503" spans="2:119" s="986" customFormat="1" ht="12" customHeight="1">
      <c r="B503" s="1342">
        <v>16</v>
      </c>
      <c r="C503" s="938" t="s">
        <v>708</v>
      </c>
      <c r="D503" s="939"/>
      <c r="E503" s="939"/>
      <c r="F503" s="945"/>
      <c r="G503" s="945"/>
      <c r="H503" s="945"/>
      <c r="I503" s="945"/>
      <c r="J503" s="945"/>
      <c r="K503" s="945"/>
      <c r="L503" s="945"/>
      <c r="M503" s="940"/>
      <c r="N503" s="940" t="s">
        <v>105</v>
      </c>
      <c r="O503" s="940" t="s">
        <v>105</v>
      </c>
      <c r="P503" s="940" t="s">
        <v>105</v>
      </c>
      <c r="Q503" s="964">
        <v>0.54459987982394986</v>
      </c>
      <c r="R503" s="964">
        <v>0.53660954518342519</v>
      </c>
      <c r="S503" s="964">
        <v>0.47441955789046342</v>
      </c>
      <c r="T503" s="964">
        <v>0.47999999999999993</v>
      </c>
      <c r="U503" s="1697">
        <v>0.50615225816818199</v>
      </c>
      <c r="V503" s="1697">
        <v>0.54183183754263908</v>
      </c>
      <c r="W503" s="1697">
        <v>0.57214897307605328</v>
      </c>
      <c r="X503" s="1697">
        <v>0.59286101767450439</v>
      </c>
      <c r="Y503" s="1697">
        <v>0.60019155446075556</v>
      </c>
      <c r="Z503" s="1697">
        <v>0.47886086153219454</v>
      </c>
      <c r="AA503" s="403"/>
      <c r="AB503" s="985" t="s">
        <v>105</v>
      </c>
      <c r="AC503" s="985" t="s">
        <v>105</v>
      </c>
      <c r="AD503" s="985" t="s">
        <v>105</v>
      </c>
      <c r="AE503" s="985" t="s">
        <v>105</v>
      </c>
      <c r="AF503" s="985" t="s">
        <v>105</v>
      </c>
      <c r="AG503" s="985" t="s">
        <v>105</v>
      </c>
      <c r="AH503" s="985" t="s">
        <v>105</v>
      </c>
      <c r="AI503" s="985" t="s">
        <v>105</v>
      </c>
      <c r="AJ503" s="985" t="s">
        <v>105</v>
      </c>
      <c r="AK503" s="985" t="s">
        <v>105</v>
      </c>
      <c r="AL503" s="985" t="s">
        <v>105</v>
      </c>
      <c r="AM503" s="985" t="s">
        <v>105</v>
      </c>
      <c r="AN503" s="985" t="s">
        <v>105</v>
      </c>
      <c r="AO503" s="985" t="s">
        <v>105</v>
      </c>
      <c r="AP503" s="985" t="s">
        <v>105</v>
      </c>
      <c r="AQ503" s="985" t="s">
        <v>105</v>
      </c>
      <c r="AR503" s="985" t="s">
        <v>105</v>
      </c>
      <c r="AS503" s="985" t="s">
        <v>105</v>
      </c>
      <c r="AT503" s="985" t="s">
        <v>105</v>
      </c>
      <c r="AU503" s="985" t="s">
        <v>105</v>
      </c>
      <c r="AV503" s="985" t="s">
        <v>105</v>
      </c>
      <c r="AW503" s="985" t="s">
        <v>105</v>
      </c>
      <c r="AX503" s="985" t="s">
        <v>105</v>
      </c>
      <c r="AY503" s="985" t="s">
        <v>105</v>
      </c>
      <c r="AZ503" s="985" t="s">
        <v>105</v>
      </c>
      <c r="BA503" s="985" t="s">
        <v>105</v>
      </c>
      <c r="BB503" s="985" t="s">
        <v>105</v>
      </c>
      <c r="BC503" s="985" t="s">
        <v>105</v>
      </c>
      <c r="BD503" s="985" t="s">
        <v>105</v>
      </c>
      <c r="BE503" s="985" t="s">
        <v>105</v>
      </c>
      <c r="BF503" s="985" t="s">
        <v>105</v>
      </c>
      <c r="BG503" s="985" t="s">
        <v>105</v>
      </c>
      <c r="BH503" s="985" t="s">
        <v>105</v>
      </c>
      <c r="BI503" s="985" t="s">
        <v>105</v>
      </c>
      <c r="BJ503" s="985" t="s">
        <v>105</v>
      </c>
      <c r="BK503" s="985" t="s">
        <v>105</v>
      </c>
      <c r="BL503" s="985" t="s">
        <v>105</v>
      </c>
      <c r="BM503" s="985" t="s">
        <v>105</v>
      </c>
      <c r="BN503" s="985" t="s">
        <v>105</v>
      </c>
      <c r="BO503" s="985" t="s">
        <v>105</v>
      </c>
      <c r="BP503" s="985" t="s">
        <v>105</v>
      </c>
      <c r="BQ503" s="985" t="s">
        <v>105</v>
      </c>
      <c r="BR503" s="985" t="s">
        <v>105</v>
      </c>
      <c r="BS503" s="985" t="s">
        <v>105</v>
      </c>
      <c r="BT503" s="985" t="s">
        <v>105</v>
      </c>
      <c r="BU503" s="985" t="s">
        <v>105</v>
      </c>
      <c r="BV503" s="985" t="s">
        <v>105</v>
      </c>
      <c r="BW503" s="985" t="s">
        <v>105</v>
      </c>
      <c r="BX503" s="985" t="s">
        <v>105</v>
      </c>
      <c r="BY503" s="985" t="s">
        <v>105</v>
      </c>
      <c r="BZ503" s="985" t="s">
        <v>105</v>
      </c>
      <c r="CA503" s="985" t="s">
        <v>105</v>
      </c>
      <c r="CB503" s="964">
        <v>0.57377533750237064</v>
      </c>
      <c r="CC503" s="964">
        <v>0.49579949302880316</v>
      </c>
      <c r="CD503" s="964">
        <v>0.53579102052394934</v>
      </c>
      <c r="CE503" s="964">
        <v>0.56992579872902727</v>
      </c>
      <c r="CF503" s="964">
        <v>0.5762184196676603</v>
      </c>
      <c r="CG503" s="964">
        <v>0.52679193858919326</v>
      </c>
      <c r="CH503" s="964">
        <v>0.52679193858919326</v>
      </c>
      <c r="CI503" s="964">
        <v>0.52679193858919326</v>
      </c>
      <c r="CJ503" s="964">
        <v>0.57499999999999996</v>
      </c>
      <c r="CK503" s="964">
        <v>0.45</v>
      </c>
      <c r="CL503" s="964">
        <v>0.47499999999999998</v>
      </c>
      <c r="CM503" s="964">
        <v>0.44</v>
      </c>
      <c r="CN503" s="964">
        <v>0.48</v>
      </c>
      <c r="CO503" s="964">
        <v>0.48</v>
      </c>
      <c r="CP503" s="964">
        <v>0.48</v>
      </c>
      <c r="CQ503" s="964">
        <v>0.48</v>
      </c>
      <c r="CR503" s="964">
        <v>0.48</v>
      </c>
      <c r="CS503" s="964">
        <v>0.47884754258769907</v>
      </c>
      <c r="CT503" s="964">
        <v>0.5148508069753599</v>
      </c>
      <c r="CU503" s="964">
        <v>0.53891889991824626</v>
      </c>
      <c r="CV503" s="964">
        <v>0.52478453502220157</v>
      </c>
      <c r="CW503" s="964">
        <v>0.5144560157860808</v>
      </c>
      <c r="CX503" s="964">
        <v>0.55123430255897721</v>
      </c>
      <c r="CY503" s="964">
        <v>0.56782724392534489</v>
      </c>
      <c r="CZ503" s="964">
        <v>0.52695603832510263</v>
      </c>
      <c r="DA503" s="964">
        <v>0.55746397314849239</v>
      </c>
      <c r="DB503" s="964">
        <v>0.58975137207658246</v>
      </c>
      <c r="DC503" s="964">
        <v>0.59812629890026781</v>
      </c>
      <c r="DD503" s="964">
        <v>0.53097001180274839</v>
      </c>
      <c r="DE503" s="964">
        <v>0.59399839950465994</v>
      </c>
      <c r="DF503" s="964">
        <v>0.62063644073994173</v>
      </c>
      <c r="DG503" s="964">
        <v>0.60453539911454379</v>
      </c>
      <c r="DH503" s="964">
        <v>0.52698247118865171</v>
      </c>
      <c r="DI503" s="964">
        <v>0.60068107717974406</v>
      </c>
      <c r="DJ503" s="964">
        <v>0.62426555295559794</v>
      </c>
      <c r="DK503" s="964">
        <v>0.62189780319053667</v>
      </c>
      <c r="DL503" s="964">
        <v>0.52371558681270935</v>
      </c>
      <c r="DM503" s="964">
        <v>0.47178119083310965</v>
      </c>
      <c r="DN503" s="964">
        <v>0.46260134691421234</v>
      </c>
      <c r="DO503" s="964">
        <v>0.46515438900401374</v>
      </c>
    </row>
    <row r="504" spans="2:119" s="986" customFormat="1" ht="12" customHeight="1">
      <c r="B504" s="1342">
        <v>17</v>
      </c>
      <c r="C504" s="938"/>
      <c r="D504" s="939"/>
      <c r="E504" s="939"/>
      <c r="F504" s="945"/>
      <c r="G504" s="945"/>
      <c r="H504" s="945"/>
      <c r="I504" s="945"/>
      <c r="J504" s="945"/>
      <c r="K504" s="945"/>
      <c r="L504" s="945"/>
      <c r="M504" s="940"/>
      <c r="N504" s="940"/>
      <c r="O504" s="940"/>
      <c r="P504" s="940"/>
      <c r="Q504" s="940"/>
      <c r="R504" s="940"/>
      <c r="S504" s="940"/>
      <c r="T504" s="940"/>
      <c r="U504" s="1677"/>
      <c r="V504" s="1677"/>
      <c r="W504" s="1677"/>
      <c r="X504" s="1677"/>
      <c r="Y504" s="1677"/>
      <c r="Z504" s="1677"/>
      <c r="AA504" s="403"/>
      <c r="AB504" s="985"/>
      <c r="AC504" s="985"/>
      <c r="AD504" s="985"/>
      <c r="AE504" s="985"/>
      <c r="AF504" s="985"/>
      <c r="AG504" s="985"/>
      <c r="AH504" s="985"/>
      <c r="AI504" s="985"/>
      <c r="AJ504" s="985"/>
      <c r="AK504" s="985"/>
      <c r="AL504" s="985"/>
      <c r="AM504" s="985"/>
      <c r="AN504" s="985"/>
      <c r="AO504" s="985"/>
      <c r="AP504" s="985"/>
      <c r="AQ504" s="985"/>
      <c r="AR504" s="985"/>
      <c r="AS504" s="985"/>
      <c r="AT504" s="985"/>
      <c r="AU504" s="985"/>
      <c r="AV504" s="985"/>
      <c r="AW504" s="985"/>
      <c r="AX504" s="985"/>
      <c r="AY504" s="985"/>
      <c r="AZ504" s="985"/>
      <c r="BA504" s="985"/>
      <c r="BB504" s="985"/>
      <c r="BC504" s="985"/>
      <c r="BD504" s="985"/>
      <c r="BE504" s="985"/>
      <c r="BF504" s="985"/>
      <c r="BG504" s="985"/>
      <c r="BH504" s="985"/>
      <c r="BI504" s="985"/>
      <c r="BJ504" s="985"/>
      <c r="BK504" s="985"/>
      <c r="BL504" s="985"/>
      <c r="BM504" s="985"/>
      <c r="BN504" s="985"/>
      <c r="BO504" s="985"/>
      <c r="BP504" s="985"/>
      <c r="BQ504" s="985"/>
      <c r="BR504" s="985"/>
      <c r="BS504" s="985"/>
      <c r="BT504" s="985"/>
      <c r="BU504" s="985"/>
      <c r="BV504" s="985"/>
      <c r="BW504" s="985"/>
      <c r="BX504" s="985"/>
      <c r="BY504" s="985"/>
      <c r="BZ504" s="985"/>
      <c r="CA504" s="985"/>
      <c r="CB504" s="940"/>
      <c r="CC504" s="940"/>
      <c r="CD504" s="940"/>
      <c r="CE504" s="940"/>
      <c r="CF504" s="940"/>
      <c r="CG504" s="940"/>
      <c r="CH504" s="940"/>
      <c r="CI504" s="940"/>
      <c r="CJ504" s="940"/>
      <c r="CK504" s="940"/>
      <c r="CL504" s="940"/>
      <c r="CM504" s="940"/>
      <c r="CN504" s="940"/>
      <c r="CO504" s="940"/>
      <c r="CP504" s="940"/>
      <c r="CQ504" s="940"/>
      <c r="CR504" s="940"/>
      <c r="CS504" s="940"/>
      <c r="CT504" s="940"/>
      <c r="CU504" s="940"/>
      <c r="CV504" s="940"/>
      <c r="CW504" s="940"/>
      <c r="CX504" s="940"/>
      <c r="CY504" s="940"/>
      <c r="CZ504" s="940"/>
      <c r="DA504" s="940"/>
      <c r="DB504" s="940"/>
      <c r="DC504" s="940"/>
      <c r="DD504" s="940"/>
      <c r="DE504" s="940"/>
      <c r="DF504" s="940"/>
      <c r="DG504" s="940"/>
      <c r="DH504" s="940"/>
      <c r="DI504" s="940"/>
      <c r="DJ504" s="940"/>
      <c r="DK504" s="940"/>
      <c r="DL504" s="940"/>
      <c r="DM504" s="940"/>
      <c r="DN504" s="940"/>
      <c r="DO504" s="940"/>
    </row>
    <row r="505" spans="2:119" s="986" customFormat="1" ht="12" customHeight="1">
      <c r="B505" s="1342">
        <v>18</v>
      </c>
      <c r="C505" s="987" t="s">
        <v>726</v>
      </c>
      <c r="D505" s="939"/>
      <c r="E505" s="939"/>
      <c r="F505" s="945"/>
      <c r="G505" s="945"/>
      <c r="H505" s="945"/>
      <c r="I505" s="945"/>
      <c r="J505" s="945"/>
      <c r="K505" s="945"/>
      <c r="L505" s="945"/>
      <c r="M505" s="940"/>
      <c r="N505" s="449" t="s">
        <v>105</v>
      </c>
      <c r="O505" s="449" t="s">
        <v>105</v>
      </c>
      <c r="P505" s="449" t="s">
        <v>105</v>
      </c>
      <c r="Q505" s="232">
        <v>6526.3256700408492</v>
      </c>
      <c r="R505" s="232">
        <v>7458.0282459198497</v>
      </c>
      <c r="S505" s="232">
        <v>9051.9626996331644</v>
      </c>
      <c r="T505" s="232">
        <v>12265.055705550722</v>
      </c>
      <c r="U505" s="1655">
        <v>15471.72976936558</v>
      </c>
      <c r="V505" s="1655">
        <v>17640.64096546144</v>
      </c>
      <c r="W505" s="1655">
        <v>20572.270200946179</v>
      </c>
      <c r="X505" s="1655">
        <v>23533.707653136429</v>
      </c>
      <c r="Y505" s="1655">
        <v>26980.24415702304</v>
      </c>
      <c r="Z505" s="1655">
        <v>30959.402949128904</v>
      </c>
      <c r="AA505" s="403"/>
      <c r="AB505" s="449" t="s">
        <v>105</v>
      </c>
      <c r="AC505" s="449" t="s">
        <v>105</v>
      </c>
      <c r="AD505" s="449" t="s">
        <v>105</v>
      </c>
      <c r="AE505" s="449" t="s">
        <v>105</v>
      </c>
      <c r="AF505" s="449" t="s">
        <v>105</v>
      </c>
      <c r="AG505" s="449" t="s">
        <v>105</v>
      </c>
      <c r="AH505" s="449" t="s">
        <v>105</v>
      </c>
      <c r="AI505" s="449" t="s">
        <v>105</v>
      </c>
      <c r="AJ505" s="449" t="s">
        <v>105</v>
      </c>
      <c r="AK505" s="449" t="s">
        <v>105</v>
      </c>
      <c r="AL505" s="449" t="s">
        <v>105</v>
      </c>
      <c r="AM505" s="449" t="s">
        <v>105</v>
      </c>
      <c r="AN505" s="449" t="s">
        <v>105</v>
      </c>
      <c r="AO505" s="449" t="s">
        <v>105</v>
      </c>
      <c r="AP505" s="449" t="s">
        <v>105</v>
      </c>
      <c r="AQ505" s="449" t="s">
        <v>105</v>
      </c>
      <c r="AR505" s="449" t="s">
        <v>105</v>
      </c>
      <c r="AS505" s="449" t="s">
        <v>105</v>
      </c>
      <c r="AT505" s="449" t="s">
        <v>105</v>
      </c>
      <c r="AU505" s="449" t="s">
        <v>105</v>
      </c>
      <c r="AV505" s="449" t="s">
        <v>105</v>
      </c>
      <c r="AW505" s="449" t="s">
        <v>105</v>
      </c>
      <c r="AX505" s="449" t="s">
        <v>105</v>
      </c>
      <c r="AY505" s="449" t="s">
        <v>105</v>
      </c>
      <c r="AZ505" s="449" t="s">
        <v>105</v>
      </c>
      <c r="BA505" s="449" t="s">
        <v>105</v>
      </c>
      <c r="BB505" s="449" t="s">
        <v>105</v>
      </c>
      <c r="BC505" s="449" t="s">
        <v>105</v>
      </c>
      <c r="BD505" s="449" t="s">
        <v>105</v>
      </c>
      <c r="BE505" s="449" t="s">
        <v>105</v>
      </c>
      <c r="BF505" s="449" t="s">
        <v>105</v>
      </c>
      <c r="BG505" s="449" t="s">
        <v>105</v>
      </c>
      <c r="BH505" s="449" t="s">
        <v>105</v>
      </c>
      <c r="BI505" s="449" t="s">
        <v>105</v>
      </c>
      <c r="BJ505" s="449" t="s">
        <v>105</v>
      </c>
      <c r="BK505" s="449" t="s">
        <v>105</v>
      </c>
      <c r="BL505" s="449" t="s">
        <v>105</v>
      </c>
      <c r="BM505" s="449" t="s">
        <v>105</v>
      </c>
      <c r="BN505" s="449" t="s">
        <v>105</v>
      </c>
      <c r="BO505" s="449" t="s">
        <v>105</v>
      </c>
      <c r="BP505" s="449" t="s">
        <v>105</v>
      </c>
      <c r="BQ505" s="449" t="s">
        <v>105</v>
      </c>
      <c r="BR505" s="449" t="s">
        <v>105</v>
      </c>
      <c r="BS505" s="449" t="s">
        <v>105</v>
      </c>
      <c r="BT505" s="449" t="s">
        <v>105</v>
      </c>
      <c r="BU505" s="449" t="s">
        <v>105</v>
      </c>
      <c r="BV505" s="449" t="s">
        <v>105</v>
      </c>
      <c r="BW505" s="449" t="s">
        <v>105</v>
      </c>
      <c r="BX505" s="449" t="s">
        <v>105</v>
      </c>
      <c r="BY505" s="449" t="s">
        <v>105</v>
      </c>
      <c r="BZ505" s="449" t="s">
        <v>105</v>
      </c>
      <c r="CA505" s="449" t="s">
        <v>105</v>
      </c>
      <c r="CB505" s="232">
        <v>1729.6839683383739</v>
      </c>
      <c r="CC505" s="232">
        <v>1492.2315325444545</v>
      </c>
      <c r="CD505" s="232">
        <v>1536.6550763549328</v>
      </c>
      <c r="CE505" s="232">
        <v>1767.7550928030878</v>
      </c>
      <c r="CF505" s="232">
        <v>1754.6507767878682</v>
      </c>
      <c r="CG505" s="232">
        <v>1785.3231658918282</v>
      </c>
      <c r="CH505" s="232">
        <v>1900.9451056262399</v>
      </c>
      <c r="CI505" s="232">
        <v>2017.1091976139132</v>
      </c>
      <c r="CJ505" s="232">
        <v>1711.1073259856487</v>
      </c>
      <c r="CK505" s="232">
        <v>2059.1684801850283</v>
      </c>
      <c r="CL505" s="232">
        <v>2443.5847476194785</v>
      </c>
      <c r="CM505" s="232">
        <v>2838.1021458430077</v>
      </c>
      <c r="CN505" s="232">
        <v>2658.7116005889166</v>
      </c>
      <c r="CO505" s="232">
        <v>3015.4135316749775</v>
      </c>
      <c r="CP505" s="232">
        <v>3220.2182926936453</v>
      </c>
      <c r="CQ505" s="232">
        <v>3370.7122805931813</v>
      </c>
      <c r="CR505" s="232">
        <v>3428.4215997861361</v>
      </c>
      <c r="CS505" s="232">
        <v>3741.5783212745582</v>
      </c>
      <c r="CT505" s="232">
        <v>4000.742654435021</v>
      </c>
      <c r="CU505" s="232">
        <v>4300.9871938698652</v>
      </c>
      <c r="CV505" s="232">
        <v>3994.9406929251909</v>
      </c>
      <c r="CW505" s="232">
        <v>4107.2385361677434</v>
      </c>
      <c r="CX505" s="232">
        <v>4563.1843686581587</v>
      </c>
      <c r="CY505" s="232">
        <v>4975.2773677103487</v>
      </c>
      <c r="CZ505" s="232">
        <v>4616.6613435174468</v>
      </c>
      <c r="DA505" s="232">
        <v>4786.813969428491</v>
      </c>
      <c r="DB505" s="232">
        <v>5340.1015192527657</v>
      </c>
      <c r="DC505" s="232">
        <v>5828.693368747473</v>
      </c>
      <c r="DD505" s="232">
        <v>5264.3677538618876</v>
      </c>
      <c r="DE505" s="232">
        <v>5471.2174693870775</v>
      </c>
      <c r="DF505" s="232">
        <v>6115.0799467868974</v>
      </c>
      <c r="DG505" s="232">
        <v>6683.0424831005666</v>
      </c>
      <c r="DH505" s="232">
        <v>6036.1717703439899</v>
      </c>
      <c r="DI505" s="232">
        <v>6272.8490890273342</v>
      </c>
      <c r="DJ505" s="232">
        <v>7011.0045007925564</v>
      </c>
      <c r="DK505" s="232">
        <v>7660.2187968591579</v>
      </c>
      <c r="DL505" s="232">
        <v>6921.9325565372337</v>
      </c>
      <c r="DM505" s="232">
        <v>7196.6067604407326</v>
      </c>
      <c r="DN505" s="232">
        <v>8046.6453146806725</v>
      </c>
      <c r="DO505" s="232">
        <v>8794.2183174702677</v>
      </c>
    </row>
    <row r="506" spans="2:119" s="986" customFormat="1" ht="12" customHeight="1">
      <c r="B506" s="1342">
        <v>19</v>
      </c>
      <c r="C506" s="938" t="s">
        <v>94</v>
      </c>
      <c r="D506" s="939"/>
      <c r="E506" s="939"/>
      <c r="F506" s="945"/>
      <c r="G506" s="945"/>
      <c r="H506" s="945"/>
      <c r="I506" s="945"/>
      <c r="J506" s="945"/>
      <c r="K506" s="945"/>
      <c r="L506" s="945"/>
      <c r="M506" s="940"/>
      <c r="N506" s="940" t="s">
        <v>105</v>
      </c>
      <c r="O506" s="940" t="s">
        <v>105</v>
      </c>
      <c r="P506" s="940" t="s">
        <v>105</v>
      </c>
      <c r="Q506" s="940" t="s">
        <v>105</v>
      </c>
      <c r="R506" s="940">
        <v>0.14276066242847629</v>
      </c>
      <c r="S506" s="940">
        <v>0.21372062442715034</v>
      </c>
      <c r="T506" s="940">
        <v>0.35496091980668121</v>
      </c>
      <c r="U506" s="1677">
        <v>0.26144798203922015</v>
      </c>
      <c r="V506" s="1677">
        <v>0.14018543682105666</v>
      </c>
      <c r="W506" s="1677">
        <v>0.16618609500780424</v>
      </c>
      <c r="X506" s="1677">
        <v>0.14395287555838365</v>
      </c>
      <c r="Y506" s="1677">
        <v>0.14645106307451217</v>
      </c>
      <c r="Z506" s="1677">
        <v>0.31553444129755825</v>
      </c>
      <c r="AA506" s="403"/>
      <c r="AB506" s="985" t="s">
        <v>105</v>
      </c>
      <c r="AC506" s="985" t="s">
        <v>105</v>
      </c>
      <c r="AD506" s="985" t="s">
        <v>105</v>
      </c>
      <c r="AE506" s="985" t="s">
        <v>105</v>
      </c>
      <c r="AF506" s="985" t="s">
        <v>105</v>
      </c>
      <c r="AG506" s="985" t="s">
        <v>105</v>
      </c>
      <c r="AH506" s="985" t="s">
        <v>105</v>
      </c>
      <c r="AI506" s="985" t="s">
        <v>105</v>
      </c>
      <c r="AJ506" s="985" t="s">
        <v>105</v>
      </c>
      <c r="AK506" s="985" t="s">
        <v>105</v>
      </c>
      <c r="AL506" s="985" t="s">
        <v>105</v>
      </c>
      <c r="AM506" s="985" t="s">
        <v>105</v>
      </c>
      <c r="AN506" s="985" t="s">
        <v>105</v>
      </c>
      <c r="AO506" s="985" t="s">
        <v>105</v>
      </c>
      <c r="AP506" s="985" t="s">
        <v>105</v>
      </c>
      <c r="AQ506" s="985" t="s">
        <v>105</v>
      </c>
      <c r="AR506" s="985" t="s">
        <v>105</v>
      </c>
      <c r="AS506" s="985" t="s">
        <v>105</v>
      </c>
      <c r="AT506" s="985" t="s">
        <v>105</v>
      </c>
      <c r="AU506" s="985" t="s">
        <v>105</v>
      </c>
      <c r="AV506" s="985" t="s">
        <v>105</v>
      </c>
      <c r="AW506" s="985" t="s">
        <v>105</v>
      </c>
      <c r="AX506" s="985" t="s">
        <v>105</v>
      </c>
      <c r="AY506" s="985" t="s">
        <v>105</v>
      </c>
      <c r="AZ506" s="985" t="s">
        <v>105</v>
      </c>
      <c r="BA506" s="985" t="s">
        <v>105</v>
      </c>
      <c r="BB506" s="985" t="s">
        <v>105</v>
      </c>
      <c r="BC506" s="985" t="s">
        <v>105</v>
      </c>
      <c r="BD506" s="985" t="s">
        <v>105</v>
      </c>
      <c r="BE506" s="985" t="s">
        <v>105</v>
      </c>
      <c r="BF506" s="985" t="s">
        <v>105</v>
      </c>
      <c r="BG506" s="985" t="s">
        <v>105</v>
      </c>
      <c r="BH506" s="985" t="s">
        <v>105</v>
      </c>
      <c r="BI506" s="985" t="s">
        <v>105</v>
      </c>
      <c r="BJ506" s="985" t="s">
        <v>105</v>
      </c>
      <c r="BK506" s="985" t="s">
        <v>105</v>
      </c>
      <c r="BL506" s="985" t="s">
        <v>105</v>
      </c>
      <c r="BM506" s="985" t="s">
        <v>105</v>
      </c>
      <c r="BN506" s="985" t="s">
        <v>105</v>
      </c>
      <c r="BO506" s="985" t="s">
        <v>105</v>
      </c>
      <c r="BP506" s="985" t="s">
        <v>105</v>
      </c>
      <c r="BQ506" s="985" t="s">
        <v>105</v>
      </c>
      <c r="BR506" s="985" t="s">
        <v>105</v>
      </c>
      <c r="BS506" s="985" t="s">
        <v>105</v>
      </c>
      <c r="BT506" s="985" t="s">
        <v>105</v>
      </c>
      <c r="BU506" s="985" t="s">
        <v>105</v>
      </c>
      <c r="BV506" s="985" t="s">
        <v>105</v>
      </c>
      <c r="BW506" s="985" t="s">
        <v>105</v>
      </c>
      <c r="BX506" s="985" t="s">
        <v>105</v>
      </c>
      <c r="BY506" s="985" t="s">
        <v>105</v>
      </c>
      <c r="BZ506" s="985" t="s">
        <v>105</v>
      </c>
      <c r="CA506" s="985" t="s">
        <v>105</v>
      </c>
      <c r="CB506" s="985" t="s">
        <v>105</v>
      </c>
      <c r="CC506" s="985" t="s">
        <v>105</v>
      </c>
      <c r="CD506" s="985" t="s">
        <v>105</v>
      </c>
      <c r="CE506" s="985" t="s">
        <v>105</v>
      </c>
      <c r="CF506" s="940">
        <v>1.4434318006357305E-2</v>
      </c>
      <c r="CG506" s="940">
        <v>0.19641163382173898</v>
      </c>
      <c r="CH506" s="940">
        <v>0.23706688304797185</v>
      </c>
      <c r="CI506" s="940">
        <v>0.14105692911082524</v>
      </c>
      <c r="CJ506" s="940">
        <v>-2.4816021158313828E-2</v>
      </c>
      <c r="CK506" s="940">
        <v>0.15338697190791528</v>
      </c>
      <c r="CL506" s="940">
        <v>0.28545781800178482</v>
      </c>
      <c r="CM506" s="940">
        <v>0.40701462726969195</v>
      </c>
      <c r="CN506" s="940">
        <v>0.55379593098137181</v>
      </c>
      <c r="CO506" s="940">
        <v>0.46438407575276464</v>
      </c>
      <c r="CP506" s="940">
        <v>0.31782550035588386</v>
      </c>
      <c r="CQ506" s="940">
        <v>0.18766418803153084</v>
      </c>
      <c r="CR506" s="940">
        <v>0.28950488613609893</v>
      </c>
      <c r="CS506" s="940">
        <v>0.24081764639300296</v>
      </c>
      <c r="CT506" s="940">
        <v>0.24238243833106221</v>
      </c>
      <c r="CU506" s="940">
        <v>0.27598763579814456</v>
      </c>
      <c r="CV506" s="940">
        <v>0.16524195658270102</v>
      </c>
      <c r="CW506" s="940">
        <v>9.7728868273061931E-2</v>
      </c>
      <c r="CX506" s="940">
        <v>0.1405843271622691</v>
      </c>
      <c r="CY506" s="940">
        <v>0.1567756757800951</v>
      </c>
      <c r="CZ506" s="940">
        <v>0.1556270038484644</v>
      </c>
      <c r="DA506" s="940">
        <v>0.16545799014995244</v>
      </c>
      <c r="DB506" s="940">
        <v>0.17025767267498448</v>
      </c>
      <c r="DC506" s="940">
        <v>0.17153134146365612</v>
      </c>
      <c r="DD506" s="940">
        <v>0.14029757917026497</v>
      </c>
      <c r="DE506" s="940">
        <v>0.14297683267609806</v>
      </c>
      <c r="DF506" s="940">
        <v>0.14512428738294347</v>
      </c>
      <c r="DG506" s="940">
        <v>0.14657643837193035</v>
      </c>
      <c r="DH506" s="940">
        <v>0.14660906163250376</v>
      </c>
      <c r="DI506" s="940">
        <v>0.14651795950820823</v>
      </c>
      <c r="DJ506" s="940">
        <v>0.14651068535521161</v>
      </c>
      <c r="DK506" s="940">
        <v>0.14621728295601599</v>
      </c>
      <c r="DL506" s="940">
        <v>0.14674214384438655</v>
      </c>
      <c r="DM506" s="940">
        <v>0.14726285588940202</v>
      </c>
      <c r="DN506" s="940">
        <v>0.14771646684452167</v>
      </c>
      <c r="DO506" s="940">
        <v>0.14803748439614695</v>
      </c>
    </row>
    <row r="507" spans="2:119" s="986" customFormat="1" ht="12" customHeight="1">
      <c r="B507" s="1342">
        <v>20</v>
      </c>
      <c r="C507" s="938" t="s">
        <v>705</v>
      </c>
      <c r="D507" s="939"/>
      <c r="E507" s="939"/>
      <c r="F507" s="945"/>
      <c r="G507" s="945"/>
      <c r="H507" s="945"/>
      <c r="I507" s="945"/>
      <c r="J507" s="945"/>
      <c r="K507" s="945"/>
      <c r="L507" s="945"/>
      <c r="M507" s="940"/>
      <c r="N507" s="940" t="s">
        <v>105</v>
      </c>
      <c r="O507" s="940" t="s">
        <v>105</v>
      </c>
      <c r="P507" s="940" t="s">
        <v>105</v>
      </c>
      <c r="Q507" s="964">
        <v>1</v>
      </c>
      <c r="R507" s="964">
        <v>1</v>
      </c>
      <c r="S507" s="964">
        <v>1</v>
      </c>
      <c r="T507" s="964">
        <v>1</v>
      </c>
      <c r="U507" s="1697">
        <v>1</v>
      </c>
      <c r="V507" s="1697">
        <v>1</v>
      </c>
      <c r="W507" s="1697">
        <v>1</v>
      </c>
      <c r="X507" s="1697">
        <v>1</v>
      </c>
      <c r="Y507" s="1697">
        <v>1</v>
      </c>
      <c r="Z507" s="1697">
        <v>1</v>
      </c>
      <c r="AA507" s="403"/>
      <c r="AB507" s="985" t="s">
        <v>105</v>
      </c>
      <c r="AC507" s="985" t="s">
        <v>105</v>
      </c>
      <c r="AD507" s="985" t="s">
        <v>105</v>
      </c>
      <c r="AE507" s="985" t="s">
        <v>105</v>
      </c>
      <c r="AF507" s="985" t="s">
        <v>105</v>
      </c>
      <c r="AG507" s="985" t="s">
        <v>105</v>
      </c>
      <c r="AH507" s="985" t="s">
        <v>105</v>
      </c>
      <c r="AI507" s="985" t="s">
        <v>105</v>
      </c>
      <c r="AJ507" s="985" t="s">
        <v>105</v>
      </c>
      <c r="AK507" s="985" t="s">
        <v>105</v>
      </c>
      <c r="AL507" s="985" t="s">
        <v>105</v>
      </c>
      <c r="AM507" s="985" t="s">
        <v>105</v>
      </c>
      <c r="AN507" s="985" t="s">
        <v>105</v>
      </c>
      <c r="AO507" s="985" t="s">
        <v>105</v>
      </c>
      <c r="AP507" s="985" t="s">
        <v>105</v>
      </c>
      <c r="AQ507" s="985" t="s">
        <v>105</v>
      </c>
      <c r="AR507" s="985" t="s">
        <v>105</v>
      </c>
      <c r="AS507" s="985" t="s">
        <v>105</v>
      </c>
      <c r="AT507" s="985" t="s">
        <v>105</v>
      </c>
      <c r="AU507" s="985" t="s">
        <v>105</v>
      </c>
      <c r="AV507" s="985" t="s">
        <v>105</v>
      </c>
      <c r="AW507" s="985" t="s">
        <v>105</v>
      </c>
      <c r="AX507" s="985" t="s">
        <v>105</v>
      </c>
      <c r="AY507" s="985" t="s">
        <v>105</v>
      </c>
      <c r="AZ507" s="985" t="s">
        <v>105</v>
      </c>
      <c r="BA507" s="985" t="s">
        <v>105</v>
      </c>
      <c r="BB507" s="985" t="s">
        <v>105</v>
      </c>
      <c r="BC507" s="985" t="s">
        <v>105</v>
      </c>
      <c r="BD507" s="985" t="s">
        <v>105</v>
      </c>
      <c r="BE507" s="985" t="s">
        <v>105</v>
      </c>
      <c r="BF507" s="985" t="s">
        <v>105</v>
      </c>
      <c r="BG507" s="985" t="s">
        <v>105</v>
      </c>
      <c r="BH507" s="985" t="s">
        <v>105</v>
      </c>
      <c r="BI507" s="985" t="s">
        <v>105</v>
      </c>
      <c r="BJ507" s="985" t="s">
        <v>105</v>
      </c>
      <c r="BK507" s="985" t="s">
        <v>105</v>
      </c>
      <c r="BL507" s="985" t="s">
        <v>105</v>
      </c>
      <c r="BM507" s="985" t="s">
        <v>105</v>
      </c>
      <c r="BN507" s="985" t="s">
        <v>105</v>
      </c>
      <c r="BO507" s="985" t="s">
        <v>105</v>
      </c>
      <c r="BP507" s="985" t="s">
        <v>105</v>
      </c>
      <c r="BQ507" s="985" t="s">
        <v>105</v>
      </c>
      <c r="BR507" s="985" t="s">
        <v>105</v>
      </c>
      <c r="BS507" s="985" t="s">
        <v>105</v>
      </c>
      <c r="BT507" s="985" t="s">
        <v>105</v>
      </c>
      <c r="BU507" s="985" t="s">
        <v>105</v>
      </c>
      <c r="BV507" s="985" t="s">
        <v>105</v>
      </c>
      <c r="BW507" s="985" t="s">
        <v>105</v>
      </c>
      <c r="BX507" s="985" t="s">
        <v>105</v>
      </c>
      <c r="BY507" s="985" t="s">
        <v>105</v>
      </c>
      <c r="BZ507" s="985" t="s">
        <v>105</v>
      </c>
      <c r="CA507" s="985" t="s">
        <v>105</v>
      </c>
      <c r="CB507" s="964">
        <v>1</v>
      </c>
      <c r="CC507" s="964">
        <v>1</v>
      </c>
      <c r="CD507" s="964">
        <v>1</v>
      </c>
      <c r="CE507" s="964">
        <v>1</v>
      </c>
      <c r="CF507" s="964">
        <v>1</v>
      </c>
      <c r="CG507" s="964">
        <v>1</v>
      </c>
      <c r="CH507" s="964">
        <v>1</v>
      </c>
      <c r="CI507" s="964">
        <v>1</v>
      </c>
      <c r="CJ507" s="964">
        <v>1</v>
      </c>
      <c r="CK507" s="964">
        <v>1</v>
      </c>
      <c r="CL507" s="964">
        <v>1</v>
      </c>
      <c r="CM507" s="964">
        <v>1</v>
      </c>
      <c r="CN507" s="964">
        <v>1</v>
      </c>
      <c r="CO507" s="964">
        <v>1</v>
      </c>
      <c r="CP507" s="964">
        <v>1</v>
      </c>
      <c r="CQ507" s="964">
        <v>1</v>
      </c>
      <c r="CR507" s="964">
        <v>1</v>
      </c>
      <c r="CS507" s="964">
        <v>1</v>
      </c>
      <c r="CT507" s="964">
        <v>1</v>
      </c>
      <c r="CU507" s="964">
        <v>1</v>
      </c>
      <c r="CV507" s="964">
        <v>1</v>
      </c>
      <c r="CW507" s="964">
        <v>1</v>
      </c>
      <c r="CX507" s="964">
        <v>1</v>
      </c>
      <c r="CY507" s="964">
        <v>1</v>
      </c>
      <c r="CZ507" s="964">
        <v>1</v>
      </c>
      <c r="DA507" s="964">
        <v>1</v>
      </c>
      <c r="DB507" s="964">
        <v>1</v>
      </c>
      <c r="DC507" s="964">
        <v>1</v>
      </c>
      <c r="DD507" s="964">
        <v>1</v>
      </c>
      <c r="DE507" s="964">
        <v>1</v>
      </c>
      <c r="DF507" s="964">
        <v>1</v>
      </c>
      <c r="DG507" s="964">
        <v>1</v>
      </c>
      <c r="DH507" s="964">
        <v>1</v>
      </c>
      <c r="DI507" s="964">
        <v>1</v>
      </c>
      <c r="DJ507" s="964">
        <v>1</v>
      </c>
      <c r="DK507" s="964">
        <v>1</v>
      </c>
      <c r="DL507" s="964">
        <v>1</v>
      </c>
      <c r="DM507" s="964">
        <v>1</v>
      </c>
      <c r="DN507" s="964">
        <v>1</v>
      </c>
      <c r="DO507" s="964">
        <v>1</v>
      </c>
    </row>
    <row r="508" spans="2:119" s="986" customFormat="1" ht="12" customHeight="1">
      <c r="B508" s="1342">
        <v>21</v>
      </c>
      <c r="C508" s="972"/>
      <c r="D508" s="939"/>
      <c r="E508" s="939"/>
      <c r="F508" s="945"/>
      <c r="G508" s="945"/>
      <c r="H508" s="945"/>
      <c r="I508" s="945"/>
      <c r="J508" s="945"/>
      <c r="K508" s="945"/>
      <c r="L508" s="945"/>
      <c r="M508" s="940"/>
      <c r="N508" s="940"/>
      <c r="O508" s="940"/>
      <c r="P508" s="940"/>
      <c r="Q508" s="940"/>
      <c r="R508" s="940"/>
      <c r="S508" s="940"/>
      <c r="T508" s="940"/>
      <c r="U508" s="1677"/>
      <c r="V508" s="1677"/>
      <c r="W508" s="1677"/>
      <c r="X508" s="1677"/>
      <c r="Y508" s="1677"/>
      <c r="Z508" s="1677"/>
      <c r="AA508" s="403"/>
      <c r="AB508" s="985"/>
      <c r="AC508" s="985"/>
      <c r="AD508" s="985"/>
      <c r="AE508" s="985"/>
      <c r="AF508" s="985"/>
      <c r="AG508" s="985"/>
      <c r="AH508" s="985"/>
      <c r="AI508" s="985"/>
      <c r="AJ508" s="985"/>
      <c r="AK508" s="985"/>
      <c r="AL508" s="985"/>
      <c r="AM508" s="985"/>
      <c r="AN508" s="985"/>
      <c r="AO508" s="985"/>
      <c r="AP508" s="985"/>
      <c r="AQ508" s="985"/>
      <c r="AR508" s="985"/>
      <c r="AS508" s="985"/>
      <c r="AT508" s="985"/>
      <c r="AU508" s="985"/>
      <c r="AV508" s="985"/>
      <c r="AW508" s="985"/>
      <c r="AX508" s="985"/>
      <c r="AY508" s="985"/>
      <c r="AZ508" s="985"/>
      <c r="BA508" s="985"/>
      <c r="BB508" s="985"/>
      <c r="BC508" s="985"/>
      <c r="BD508" s="985"/>
      <c r="BE508" s="985"/>
      <c r="BF508" s="985"/>
      <c r="BG508" s="985"/>
      <c r="BH508" s="985"/>
      <c r="BI508" s="985"/>
      <c r="BJ508" s="985"/>
      <c r="BK508" s="985"/>
      <c r="BL508" s="985"/>
      <c r="BM508" s="985"/>
      <c r="BN508" s="985"/>
      <c r="BO508" s="985"/>
      <c r="BP508" s="985"/>
      <c r="BQ508" s="985"/>
      <c r="BR508" s="985"/>
      <c r="BS508" s="985"/>
      <c r="BT508" s="985"/>
      <c r="BU508" s="985"/>
      <c r="BV508" s="985"/>
      <c r="BW508" s="985"/>
      <c r="BX508" s="985"/>
      <c r="BY508" s="985"/>
      <c r="BZ508" s="985"/>
      <c r="CA508" s="985"/>
      <c r="CB508" s="940"/>
      <c r="CC508" s="940"/>
      <c r="CD508" s="940"/>
      <c r="CE508" s="940"/>
      <c r="CF508" s="940"/>
      <c r="CG508" s="940"/>
      <c r="CH508" s="940"/>
      <c r="CI508" s="940"/>
      <c r="CJ508" s="940"/>
      <c r="CK508" s="940"/>
      <c r="CL508" s="940"/>
      <c r="CM508" s="940"/>
      <c r="CN508" s="940"/>
      <c r="CO508" s="940"/>
      <c r="CP508" s="940"/>
      <c r="CQ508" s="940"/>
      <c r="CR508" s="940"/>
      <c r="CS508" s="940"/>
      <c r="CT508" s="940"/>
      <c r="CU508" s="940"/>
      <c r="CV508" s="940"/>
      <c r="CW508" s="940"/>
      <c r="CX508" s="940"/>
      <c r="CY508" s="940"/>
      <c r="CZ508" s="940"/>
      <c r="DA508" s="940"/>
      <c r="DB508" s="940"/>
      <c r="DC508" s="940"/>
      <c r="DD508" s="940"/>
      <c r="DE508" s="940"/>
      <c r="DF508" s="940"/>
      <c r="DG508" s="940"/>
      <c r="DH508" s="940"/>
      <c r="DI508" s="940"/>
      <c r="DJ508" s="940"/>
      <c r="DK508" s="940"/>
      <c r="DL508" s="940"/>
      <c r="DM508" s="940"/>
      <c r="DN508" s="940"/>
      <c r="DO508" s="940"/>
    </row>
    <row r="509" spans="2:119" s="986" customFormat="1" ht="12" customHeight="1">
      <c r="B509" s="1342">
        <v>22</v>
      </c>
      <c r="C509" s="987" t="s">
        <v>707</v>
      </c>
      <c r="D509" s="939"/>
      <c r="E509" s="939"/>
      <c r="F509" s="945"/>
      <c r="G509" s="945"/>
      <c r="H509" s="945"/>
      <c r="I509" s="945"/>
      <c r="J509" s="945"/>
      <c r="K509" s="945"/>
      <c r="L509" s="945"/>
      <c r="M509" s="940"/>
      <c r="N509" s="449" t="s">
        <v>105</v>
      </c>
      <c r="O509" s="449" t="s">
        <v>105</v>
      </c>
      <c r="P509" s="449" t="s">
        <v>105</v>
      </c>
      <c r="Q509" s="232">
        <v>3524.7552520019872</v>
      </c>
      <c r="R509" s="232">
        <v>7776.2630808830727</v>
      </c>
      <c r="S509" s="232">
        <v>14553.683800366834</v>
      </c>
      <c r="T509" s="232">
        <v>24873.072294449281</v>
      </c>
      <c r="U509" s="1655">
        <v>48146.921607491618</v>
      </c>
      <c r="V509" s="1655">
        <v>66679.137561979209</v>
      </c>
      <c r="W509" s="1655">
        <v>87875.286687870088</v>
      </c>
      <c r="X509" s="1655">
        <v>110392.26363974145</v>
      </c>
      <c r="Y509" s="1655">
        <v>131864.30628975888</v>
      </c>
      <c r="Z509" s="1655">
        <v>35499.444259695301</v>
      </c>
      <c r="AA509" s="403"/>
      <c r="AB509" s="449" t="s">
        <v>105</v>
      </c>
      <c r="AC509" s="449" t="s">
        <v>105</v>
      </c>
      <c r="AD509" s="449" t="s">
        <v>105</v>
      </c>
      <c r="AE509" s="449" t="s">
        <v>105</v>
      </c>
      <c r="AF509" s="449" t="s">
        <v>105</v>
      </c>
      <c r="AG509" s="449" t="s">
        <v>105</v>
      </c>
      <c r="AH509" s="449" t="s">
        <v>105</v>
      </c>
      <c r="AI509" s="449" t="s">
        <v>105</v>
      </c>
      <c r="AJ509" s="449" t="s">
        <v>105</v>
      </c>
      <c r="AK509" s="449" t="s">
        <v>105</v>
      </c>
      <c r="AL509" s="449" t="s">
        <v>105</v>
      </c>
      <c r="AM509" s="449" t="s">
        <v>105</v>
      </c>
      <c r="AN509" s="449" t="s">
        <v>105</v>
      </c>
      <c r="AO509" s="449" t="s">
        <v>105</v>
      </c>
      <c r="AP509" s="449" t="s">
        <v>105</v>
      </c>
      <c r="AQ509" s="449" t="s">
        <v>105</v>
      </c>
      <c r="AR509" s="449" t="s">
        <v>105</v>
      </c>
      <c r="AS509" s="449" t="s">
        <v>105</v>
      </c>
      <c r="AT509" s="449" t="s">
        <v>105</v>
      </c>
      <c r="AU509" s="449" t="s">
        <v>105</v>
      </c>
      <c r="AV509" s="449" t="s">
        <v>105</v>
      </c>
      <c r="AW509" s="449" t="s">
        <v>105</v>
      </c>
      <c r="AX509" s="449" t="s">
        <v>105</v>
      </c>
      <c r="AY509" s="449" t="s">
        <v>105</v>
      </c>
      <c r="AZ509" s="449" t="s">
        <v>105</v>
      </c>
      <c r="BA509" s="449" t="s">
        <v>105</v>
      </c>
      <c r="BB509" s="449" t="s">
        <v>105</v>
      </c>
      <c r="BC509" s="449" t="s">
        <v>105</v>
      </c>
      <c r="BD509" s="449" t="s">
        <v>105</v>
      </c>
      <c r="BE509" s="449" t="s">
        <v>105</v>
      </c>
      <c r="BF509" s="449" t="s">
        <v>105</v>
      </c>
      <c r="BG509" s="449" t="s">
        <v>105</v>
      </c>
      <c r="BH509" s="449" t="s">
        <v>105</v>
      </c>
      <c r="BI509" s="449" t="s">
        <v>105</v>
      </c>
      <c r="BJ509" s="449" t="s">
        <v>105</v>
      </c>
      <c r="BK509" s="449" t="s">
        <v>105</v>
      </c>
      <c r="BL509" s="449" t="s">
        <v>105</v>
      </c>
      <c r="BM509" s="449" t="s">
        <v>105</v>
      </c>
      <c r="BN509" s="449" t="s">
        <v>105</v>
      </c>
      <c r="BO509" s="449" t="s">
        <v>105</v>
      </c>
      <c r="BP509" s="449" t="s">
        <v>105</v>
      </c>
      <c r="BQ509" s="449" t="s">
        <v>105</v>
      </c>
      <c r="BR509" s="449" t="s">
        <v>105</v>
      </c>
      <c r="BS509" s="449" t="s">
        <v>105</v>
      </c>
      <c r="BT509" s="449" t="s">
        <v>105</v>
      </c>
      <c r="BU509" s="449" t="s">
        <v>105</v>
      </c>
      <c r="BV509" s="449" t="s">
        <v>105</v>
      </c>
      <c r="BW509" s="449" t="s">
        <v>105</v>
      </c>
      <c r="BX509" s="449" t="s">
        <v>105</v>
      </c>
      <c r="BY509" s="449" t="s">
        <v>105</v>
      </c>
      <c r="BZ509" s="449" t="s">
        <v>105</v>
      </c>
      <c r="CA509" s="449" t="s">
        <v>105</v>
      </c>
      <c r="CB509" s="232">
        <v>666.00019833527426</v>
      </c>
      <c r="CC509" s="232">
        <v>702.22660355033145</v>
      </c>
      <c r="CD509" s="232">
        <v>902.47996547829393</v>
      </c>
      <c r="CE509" s="232">
        <v>1254.0484846380878</v>
      </c>
      <c r="CF509" s="232">
        <v>1494.7025135600354</v>
      </c>
      <c r="CG509" s="232">
        <v>1647.99061466938</v>
      </c>
      <c r="CH509" s="232">
        <v>2084.3412681887248</v>
      </c>
      <c r="CI509" s="232">
        <v>2549.2286844649325</v>
      </c>
      <c r="CJ509" s="232">
        <v>2943.2301740143512</v>
      </c>
      <c r="CK509" s="232">
        <v>2987.2665198149712</v>
      </c>
      <c r="CL509" s="232">
        <v>4446.7652523805209</v>
      </c>
      <c r="CM509" s="232">
        <v>4176.4218541569926</v>
      </c>
      <c r="CN509" s="232">
        <v>4405.7843994110835</v>
      </c>
      <c r="CO509" s="232">
        <v>5398.698468325023</v>
      </c>
      <c r="CP509" s="232">
        <v>6802.0857073063544</v>
      </c>
      <c r="CQ509" s="232">
        <v>8266.5037194068191</v>
      </c>
      <c r="CR509" s="232">
        <v>8724.6984002138634</v>
      </c>
      <c r="CS509" s="232">
        <v>10718.818868357333</v>
      </c>
      <c r="CT509" s="232">
        <v>13382.806019336414</v>
      </c>
      <c r="CU509" s="232">
        <v>15320.598319584011</v>
      </c>
      <c r="CV509" s="232">
        <v>12928.603769073708</v>
      </c>
      <c r="CW509" s="232">
        <v>14786.966000230381</v>
      </c>
      <c r="CX509" s="232">
        <v>18598.283366417854</v>
      </c>
      <c r="CY509" s="232">
        <v>20365.284426257258</v>
      </c>
      <c r="CZ509" s="232">
        <v>14825.683052381886</v>
      </c>
      <c r="DA509" s="232">
        <v>20703.564671811469</v>
      </c>
      <c r="DB509" s="232">
        <v>25550.897773239936</v>
      </c>
      <c r="DC509" s="232">
        <v>26795.1411904368</v>
      </c>
      <c r="DD509" s="232">
        <v>16992.547620613197</v>
      </c>
      <c r="DE509" s="232">
        <v>27940.870840905791</v>
      </c>
      <c r="DF509" s="232">
        <v>33940.684452410445</v>
      </c>
      <c r="DG509" s="232">
        <v>31518.160725812006</v>
      </c>
      <c r="DH509" s="232">
        <v>19092.018335968376</v>
      </c>
      <c r="DI509" s="232">
        <v>33278.309907402712</v>
      </c>
      <c r="DJ509" s="232">
        <v>39960.447157100629</v>
      </c>
      <c r="DK509" s="232">
        <v>39533.530889287184</v>
      </c>
      <c r="DL509" s="232">
        <v>8904.6558266465108</v>
      </c>
      <c r="DM509" s="232">
        <v>8884.5046976429276</v>
      </c>
      <c r="DN509" s="232">
        <v>8864.856245612893</v>
      </c>
      <c r="DO509" s="232">
        <v>8845.4274897929736</v>
      </c>
    </row>
    <row r="510" spans="2:119" s="986" customFormat="1" ht="12" customHeight="1">
      <c r="B510" s="1342">
        <v>23</v>
      </c>
      <c r="C510" s="938" t="s">
        <v>94</v>
      </c>
      <c r="D510" s="939"/>
      <c r="E510" s="939"/>
      <c r="F510" s="945"/>
      <c r="G510" s="945"/>
      <c r="H510" s="945"/>
      <c r="I510" s="945"/>
      <c r="J510" s="945"/>
      <c r="K510" s="945"/>
      <c r="L510" s="945"/>
      <c r="M510" s="940"/>
      <c r="N510" s="940" t="s">
        <v>105</v>
      </c>
      <c r="O510" s="940" t="s">
        <v>105</v>
      </c>
      <c r="P510" s="940" t="s">
        <v>105</v>
      </c>
      <c r="Q510" s="940" t="s">
        <v>105</v>
      </c>
      <c r="R510" s="940">
        <v>1.2061852596620199</v>
      </c>
      <c r="S510" s="940">
        <v>0.87155239592461387</v>
      </c>
      <c r="T510" s="940">
        <v>0.70905680208761579</v>
      </c>
      <c r="U510" s="1677">
        <v>0.93570464627468519</v>
      </c>
      <c r="V510" s="1677">
        <v>0.38490967513079788</v>
      </c>
      <c r="W510" s="1677">
        <v>0.31788277264667308</v>
      </c>
      <c r="X510" s="1677">
        <v>0.25623787757132299</v>
      </c>
      <c r="Y510" s="1677">
        <v>0.19450677014913076</v>
      </c>
      <c r="Z510" s="1677">
        <v>-0.67842452823011568</v>
      </c>
      <c r="AA510" s="403"/>
      <c r="AB510" s="985" t="s">
        <v>105</v>
      </c>
      <c r="AC510" s="985" t="s">
        <v>105</v>
      </c>
      <c r="AD510" s="985" t="s">
        <v>105</v>
      </c>
      <c r="AE510" s="985" t="s">
        <v>105</v>
      </c>
      <c r="AF510" s="985" t="s">
        <v>105</v>
      </c>
      <c r="AG510" s="985" t="s">
        <v>105</v>
      </c>
      <c r="AH510" s="985" t="s">
        <v>105</v>
      </c>
      <c r="AI510" s="985" t="s">
        <v>105</v>
      </c>
      <c r="AJ510" s="985" t="s">
        <v>105</v>
      </c>
      <c r="AK510" s="985" t="s">
        <v>105</v>
      </c>
      <c r="AL510" s="985" t="s">
        <v>105</v>
      </c>
      <c r="AM510" s="985" t="s">
        <v>105</v>
      </c>
      <c r="AN510" s="985" t="s">
        <v>105</v>
      </c>
      <c r="AO510" s="985" t="s">
        <v>105</v>
      </c>
      <c r="AP510" s="985" t="s">
        <v>105</v>
      </c>
      <c r="AQ510" s="985" t="s">
        <v>105</v>
      </c>
      <c r="AR510" s="985" t="s">
        <v>105</v>
      </c>
      <c r="AS510" s="985" t="s">
        <v>105</v>
      </c>
      <c r="AT510" s="985" t="s">
        <v>105</v>
      </c>
      <c r="AU510" s="985" t="s">
        <v>105</v>
      </c>
      <c r="AV510" s="985" t="s">
        <v>105</v>
      </c>
      <c r="AW510" s="985" t="s">
        <v>105</v>
      </c>
      <c r="AX510" s="985" t="s">
        <v>105</v>
      </c>
      <c r="AY510" s="985" t="s">
        <v>105</v>
      </c>
      <c r="AZ510" s="985" t="s">
        <v>105</v>
      </c>
      <c r="BA510" s="985" t="s">
        <v>105</v>
      </c>
      <c r="BB510" s="985" t="s">
        <v>105</v>
      </c>
      <c r="BC510" s="985" t="s">
        <v>105</v>
      </c>
      <c r="BD510" s="985" t="s">
        <v>105</v>
      </c>
      <c r="BE510" s="985" t="s">
        <v>105</v>
      </c>
      <c r="BF510" s="985" t="s">
        <v>105</v>
      </c>
      <c r="BG510" s="985" t="s">
        <v>105</v>
      </c>
      <c r="BH510" s="985" t="s">
        <v>105</v>
      </c>
      <c r="BI510" s="985" t="s">
        <v>105</v>
      </c>
      <c r="BJ510" s="985" t="s">
        <v>105</v>
      </c>
      <c r="BK510" s="985" t="s">
        <v>105</v>
      </c>
      <c r="BL510" s="985" t="s">
        <v>105</v>
      </c>
      <c r="BM510" s="985" t="s">
        <v>105</v>
      </c>
      <c r="BN510" s="985" t="s">
        <v>105</v>
      </c>
      <c r="BO510" s="985" t="s">
        <v>105</v>
      </c>
      <c r="BP510" s="985" t="s">
        <v>105</v>
      </c>
      <c r="BQ510" s="985" t="s">
        <v>105</v>
      </c>
      <c r="BR510" s="985" t="s">
        <v>105</v>
      </c>
      <c r="BS510" s="985" t="s">
        <v>105</v>
      </c>
      <c r="BT510" s="985" t="s">
        <v>105</v>
      </c>
      <c r="BU510" s="985" t="s">
        <v>105</v>
      </c>
      <c r="BV510" s="985" t="s">
        <v>105</v>
      </c>
      <c r="BW510" s="985" t="s">
        <v>105</v>
      </c>
      <c r="BX510" s="985" t="s">
        <v>105</v>
      </c>
      <c r="BY510" s="985" t="s">
        <v>105</v>
      </c>
      <c r="BZ510" s="985" t="s">
        <v>105</v>
      </c>
      <c r="CA510" s="985" t="s">
        <v>105</v>
      </c>
      <c r="CB510" s="985" t="s">
        <v>105</v>
      </c>
      <c r="CC510" s="985" t="s">
        <v>105</v>
      </c>
      <c r="CD510" s="985" t="s">
        <v>105</v>
      </c>
      <c r="CE510" s="985" t="s">
        <v>105</v>
      </c>
      <c r="CF510" s="940">
        <v>1.2442974000550975</v>
      </c>
      <c r="CG510" s="940">
        <v>1.3468074355734112</v>
      </c>
      <c r="CH510" s="940">
        <v>1.309570680701007</v>
      </c>
      <c r="CI510" s="940">
        <v>1.0327991426907448</v>
      </c>
      <c r="CJ510" s="940">
        <v>0.96910766344017052</v>
      </c>
      <c r="CK510" s="940">
        <v>0.81267204632368428</v>
      </c>
      <c r="CL510" s="940">
        <v>1.1334151562640811</v>
      </c>
      <c r="CM510" s="940">
        <v>0.63830804180425971</v>
      </c>
      <c r="CN510" s="940">
        <v>0.49692145667354137</v>
      </c>
      <c r="CO510" s="940">
        <v>0.80723696145445167</v>
      </c>
      <c r="CP510" s="940">
        <v>0.52967051806140253</v>
      </c>
      <c r="CQ510" s="940">
        <v>0.97932680367975089</v>
      </c>
      <c r="CR510" s="940">
        <v>0.98028264873335247</v>
      </c>
      <c r="CS510" s="940">
        <v>0.98544499776126759</v>
      </c>
      <c r="CT510" s="940">
        <v>0.96745624727449142</v>
      </c>
      <c r="CU510" s="940">
        <v>0.85333471557227747</v>
      </c>
      <c r="CV510" s="940">
        <v>0.48183962081219867</v>
      </c>
      <c r="CW510" s="940">
        <v>0.37953315396367859</v>
      </c>
      <c r="CX510" s="940">
        <v>0.38971478324842734</v>
      </c>
      <c r="CY510" s="940">
        <v>0.32927474511388555</v>
      </c>
      <c r="CZ510" s="940">
        <v>0.14673504712443486</v>
      </c>
      <c r="DA510" s="940">
        <v>0.40012255871075308</v>
      </c>
      <c r="DB510" s="940">
        <v>0.37383097514129338</v>
      </c>
      <c r="DC510" s="940">
        <v>0.31572634241677644</v>
      </c>
      <c r="DD510" s="940">
        <v>0.14615613733110155</v>
      </c>
      <c r="DE510" s="940">
        <v>0.34956811949142907</v>
      </c>
      <c r="DF510" s="940">
        <v>0.32835584696978182</v>
      </c>
      <c r="DG510" s="940">
        <v>0.17626402868370983</v>
      </c>
      <c r="DH510" s="940">
        <v>0.12355243970647267</v>
      </c>
      <c r="DI510" s="940">
        <v>0.19102622451848728</v>
      </c>
      <c r="DJ510" s="940">
        <v>0.17736126427063437</v>
      </c>
      <c r="DK510" s="940">
        <v>0.25430957831593703</v>
      </c>
      <c r="DL510" s="940">
        <v>-0.53359274698209358</v>
      </c>
      <c r="DM510" s="940">
        <v>-0.73302416131215298</v>
      </c>
      <c r="DN510" s="940">
        <v>-0.77815923303456613</v>
      </c>
      <c r="DO510" s="940">
        <v>-0.77625506017753876</v>
      </c>
    </row>
    <row r="511" spans="2:119" s="941" customFormat="1" ht="12" customHeight="1">
      <c r="B511" s="1342">
        <v>24</v>
      </c>
      <c r="C511" s="938"/>
      <c r="D511" s="1026"/>
      <c r="E511" s="1026"/>
      <c r="F511" s="990"/>
      <c r="G511" s="990"/>
      <c r="H511" s="990"/>
      <c r="I511" s="990"/>
      <c r="J511" s="990"/>
      <c r="K511" s="990"/>
      <c r="L511" s="990"/>
      <c r="M511" s="990"/>
      <c r="N511" s="990"/>
      <c r="O511" s="990"/>
      <c r="P511" s="990"/>
      <c r="Q511" s="990"/>
      <c r="R511" s="990"/>
      <c r="S511" s="990"/>
      <c r="T511" s="990"/>
      <c r="U511" s="1690"/>
      <c r="V511" s="1690"/>
      <c r="W511" s="1690"/>
      <c r="X511" s="1690"/>
      <c r="Y511" s="1690"/>
      <c r="Z511" s="1690"/>
      <c r="AA511" s="403"/>
      <c r="AB511" s="951"/>
      <c r="AC511" s="951"/>
      <c r="AD511" s="951"/>
      <c r="AE511" s="951"/>
      <c r="AF511" s="951"/>
      <c r="AG511" s="951"/>
      <c r="AH511" s="951"/>
      <c r="AI511" s="951"/>
      <c r="AJ511" s="990"/>
      <c r="AK511" s="990"/>
      <c r="AL511" s="990"/>
      <c r="AM511" s="990"/>
      <c r="AN511" s="990"/>
      <c r="AO511" s="990"/>
      <c r="AP511" s="990"/>
      <c r="AQ511" s="990"/>
      <c r="AR511" s="990"/>
      <c r="AS511" s="990"/>
      <c r="AT511" s="990"/>
      <c r="AU511" s="990"/>
      <c r="AV511" s="990"/>
      <c r="AW511" s="990"/>
      <c r="AX511" s="990"/>
      <c r="AY511" s="990"/>
      <c r="AZ511" s="990"/>
      <c r="BA511" s="990"/>
      <c r="BB511" s="990"/>
      <c r="BC511" s="990"/>
      <c r="BD511" s="990"/>
      <c r="BE511" s="990"/>
      <c r="BF511" s="990"/>
      <c r="BG511" s="990"/>
      <c r="BH511" s="990"/>
      <c r="BI511" s="990"/>
      <c r="BJ511" s="990"/>
      <c r="BK511" s="990"/>
      <c r="BL511" s="990"/>
      <c r="BM511" s="990"/>
      <c r="BN511" s="990"/>
      <c r="BO511" s="990"/>
      <c r="BP511" s="990"/>
      <c r="BQ511" s="990"/>
      <c r="BR511" s="990"/>
      <c r="BS511" s="990"/>
      <c r="BT511" s="990"/>
      <c r="BU511" s="990"/>
      <c r="BV511" s="990"/>
      <c r="BW511" s="990"/>
      <c r="BX511" s="990"/>
      <c r="BY511" s="990"/>
      <c r="BZ511" s="990"/>
      <c r="CA511" s="990"/>
      <c r="CB511" s="984"/>
      <c r="CC511" s="990"/>
      <c r="CD511" s="990"/>
      <c r="CE511" s="990"/>
      <c r="CF511" s="990"/>
      <c r="CG511" s="990"/>
      <c r="CH511" s="1010"/>
      <c r="CI511" s="1010"/>
      <c r="CJ511" s="1010"/>
      <c r="CK511" s="1010"/>
      <c r="CL511" s="990"/>
      <c r="CM511" s="1010"/>
      <c r="CN511" s="990"/>
      <c r="CO511" s="990"/>
      <c r="CP511" s="990"/>
      <c r="CQ511" s="990"/>
      <c r="CR511" s="990"/>
      <c r="CS511" s="990"/>
      <c r="CT511" s="990"/>
      <c r="CU511" s="990"/>
      <c r="CV511" s="990"/>
      <c r="CW511" s="990"/>
      <c r="CX511" s="990"/>
      <c r="CY511" s="990"/>
      <c r="CZ511" s="990"/>
      <c r="DA511" s="990"/>
      <c r="DB511" s="990"/>
      <c r="DC511" s="990"/>
      <c r="DD511" s="990"/>
      <c r="DE511" s="990"/>
      <c r="DF511" s="990"/>
      <c r="DG511" s="990"/>
      <c r="DH511" s="990"/>
      <c r="DI511" s="990"/>
      <c r="DJ511" s="990"/>
      <c r="DK511" s="990"/>
      <c r="DL511" s="990"/>
      <c r="DM511" s="990"/>
      <c r="DN511" s="990"/>
      <c r="DO511" s="990"/>
    </row>
    <row r="512" spans="2:119" s="980" customFormat="1" outlineLevel="1" collapsed="1">
      <c r="B512" s="1342">
        <v>25</v>
      </c>
      <c r="C512" s="1084" t="s">
        <v>400</v>
      </c>
      <c r="D512" s="1012"/>
      <c r="E512" s="1012"/>
      <c r="F512" s="984"/>
      <c r="G512" s="984"/>
      <c r="H512" s="984"/>
      <c r="I512" s="984"/>
      <c r="J512" s="984"/>
      <c r="K512" s="984"/>
      <c r="L512" s="984"/>
      <c r="M512" s="1085"/>
      <c r="N512" s="1085"/>
      <c r="O512" s="984"/>
      <c r="P512" s="984"/>
      <c r="Q512" s="984"/>
      <c r="R512" s="984"/>
      <c r="S512" s="984"/>
      <c r="T512" s="984"/>
      <c r="U512" s="1681"/>
      <c r="V512" s="1681"/>
      <c r="W512" s="1681"/>
      <c r="X512" s="1681"/>
      <c r="Y512" s="1681"/>
      <c r="Z512" s="1681"/>
      <c r="AA512" s="403"/>
      <c r="AB512" s="990"/>
      <c r="AC512" s="990"/>
      <c r="AD512" s="990"/>
      <c r="AE512" s="990"/>
      <c r="AF512" s="1086"/>
      <c r="AG512" s="1086"/>
      <c r="AH512" s="1086"/>
      <c r="AI512" s="1086"/>
      <c r="AJ512" s="984"/>
      <c r="AK512" s="984"/>
      <c r="AL512" s="984"/>
      <c r="AM512" s="984"/>
      <c r="AN512" s="984"/>
      <c r="AO512" s="984"/>
      <c r="AP512" s="984"/>
      <c r="AQ512" s="984"/>
      <c r="AR512" s="984"/>
      <c r="AS512" s="984"/>
      <c r="AT512" s="984"/>
      <c r="AU512" s="984"/>
      <c r="AV512" s="984"/>
      <c r="AW512" s="984"/>
      <c r="AX512" s="984"/>
      <c r="AY512" s="984"/>
      <c r="AZ512" s="984"/>
      <c r="BA512" s="984"/>
      <c r="BB512" s="984"/>
      <c r="BC512" s="984"/>
      <c r="BD512" s="984"/>
      <c r="BE512" s="984"/>
      <c r="BF512" s="984"/>
      <c r="BG512" s="984"/>
      <c r="BH512" s="984"/>
      <c r="BI512" s="984"/>
      <c r="BJ512" s="984"/>
      <c r="BK512" s="984"/>
      <c r="BL512" s="984"/>
      <c r="BM512" s="984"/>
      <c r="BN512" s="984"/>
      <c r="BO512" s="984"/>
      <c r="BP512" s="984"/>
      <c r="BQ512" s="984"/>
      <c r="BR512" s="984"/>
      <c r="BS512" s="984"/>
      <c r="BT512" s="984"/>
      <c r="BU512" s="984"/>
      <c r="BV512" s="984"/>
      <c r="BW512" s="984"/>
      <c r="BX512" s="990"/>
      <c r="BY512" s="990"/>
      <c r="BZ512" s="990"/>
      <c r="CA512" s="990"/>
      <c r="CB512" s="1013"/>
      <c r="CC512" s="984"/>
      <c r="CD512" s="984"/>
      <c r="CE512" s="984"/>
      <c r="CF512" s="984"/>
      <c r="CG512" s="984"/>
      <c r="CH512" s="984"/>
      <c r="CI512" s="984"/>
      <c r="CJ512" s="984"/>
      <c r="CK512" s="984"/>
      <c r="CL512" s="984"/>
      <c r="CM512" s="984"/>
      <c r="CN512" s="984"/>
      <c r="CO512" s="984"/>
      <c r="CP512" s="984"/>
      <c r="CQ512" s="984"/>
      <c r="CR512" s="984"/>
      <c r="CS512" s="984"/>
      <c r="CT512" s="984"/>
      <c r="CU512" s="984"/>
      <c r="CV512" s="984"/>
      <c r="CW512" s="984"/>
      <c r="CX512" s="984"/>
      <c r="CY512" s="984"/>
      <c r="CZ512" s="984"/>
      <c r="DA512" s="984"/>
      <c r="DB512" s="984"/>
      <c r="DC512" s="984"/>
      <c r="DD512" s="984"/>
      <c r="DE512" s="984"/>
      <c r="DF512" s="984"/>
      <c r="DG512" s="984"/>
      <c r="DH512" s="984"/>
      <c r="DI512" s="984"/>
      <c r="DJ512" s="984"/>
      <c r="DK512" s="984"/>
      <c r="DL512" s="984"/>
      <c r="DM512" s="984"/>
      <c r="DN512" s="984"/>
      <c r="DO512" s="984"/>
    </row>
    <row r="513" spans="2:119" s="971" customFormat="1" ht="12" customHeight="1" outlineLevel="1">
      <c r="B513" s="1342">
        <v>26</v>
      </c>
      <c r="C513" s="978"/>
      <c r="D513" s="988"/>
      <c r="E513" s="988"/>
      <c r="F513" s="969"/>
      <c r="G513" s="969"/>
      <c r="H513" s="969"/>
      <c r="I513" s="969"/>
      <c r="J513" s="969"/>
      <c r="K513" s="969"/>
      <c r="L513" s="969"/>
      <c r="M513" s="969"/>
      <c r="N513" s="969"/>
      <c r="O513" s="969"/>
      <c r="P513" s="969"/>
      <c r="Q513" s="969"/>
      <c r="R513" s="969"/>
      <c r="S513" s="969"/>
      <c r="T513" s="969"/>
      <c r="U513" s="1696"/>
      <c r="V513" s="1696"/>
      <c r="W513" s="1696"/>
      <c r="X513" s="1696"/>
      <c r="Y513" s="1696"/>
      <c r="Z513" s="1696"/>
      <c r="AA513" s="403"/>
      <c r="AB513" s="946"/>
      <c r="AC513" s="946"/>
      <c r="AD513" s="946"/>
      <c r="AE513" s="946"/>
      <c r="AF513" s="946"/>
      <c r="AG513" s="946"/>
      <c r="AH513" s="946"/>
      <c r="AI513" s="946"/>
      <c r="AJ513" s="969"/>
      <c r="AK513" s="969"/>
      <c r="AL513" s="969"/>
      <c r="AM513" s="969"/>
      <c r="AN513" s="969"/>
      <c r="AO513" s="969"/>
      <c r="AP513" s="969"/>
      <c r="AQ513" s="969"/>
      <c r="AR513" s="969"/>
      <c r="AS513" s="969"/>
      <c r="AT513" s="969"/>
      <c r="AU513" s="969"/>
      <c r="AV513" s="969"/>
      <c r="AW513" s="969"/>
      <c r="AX513" s="969"/>
      <c r="AY513" s="969"/>
      <c r="AZ513" s="969"/>
      <c r="BA513" s="969"/>
      <c r="BB513" s="969"/>
      <c r="BC513" s="969"/>
      <c r="BD513" s="969"/>
      <c r="BE513" s="969"/>
      <c r="BF513" s="969"/>
      <c r="BG513" s="969"/>
      <c r="BH513" s="969"/>
      <c r="BI513" s="969"/>
      <c r="BJ513" s="969"/>
      <c r="BK513" s="969"/>
      <c r="BL513" s="969"/>
      <c r="BM513" s="969"/>
      <c r="BN513" s="969"/>
      <c r="BO513" s="969"/>
      <c r="BP513" s="969"/>
      <c r="BQ513" s="969"/>
      <c r="BR513" s="969"/>
      <c r="BS513" s="969"/>
      <c r="BT513" s="1003"/>
      <c r="BU513" s="1003"/>
      <c r="BV513" s="969"/>
      <c r="BW513" s="969"/>
      <c r="BX513" s="990" t="s">
        <v>1050</v>
      </c>
      <c r="BY513" s="990" t="s">
        <v>1050</v>
      </c>
      <c r="BZ513" s="990" t="s">
        <v>1050</v>
      </c>
      <c r="CA513" s="990" t="s">
        <v>1050</v>
      </c>
      <c r="CB513" s="969"/>
      <c r="CC513" s="969"/>
      <c r="CD513" s="969"/>
      <c r="CE513" s="969"/>
      <c r="CF513" s="969"/>
      <c r="CG513" s="969"/>
      <c r="CH513" s="969"/>
      <c r="CI513" s="969"/>
      <c r="CJ513" s="969"/>
      <c r="CK513" s="969"/>
      <c r="CL513" s="969"/>
      <c r="CM513" s="969"/>
      <c r="CN513" s="969"/>
      <c r="CO513" s="969"/>
      <c r="CP513" s="969"/>
      <c r="CQ513" s="969"/>
      <c r="CR513" s="969"/>
      <c r="CS513" s="969"/>
      <c r="CT513" s="969"/>
      <c r="CU513" s="969"/>
      <c r="CV513" s="969"/>
      <c r="CW513" s="969"/>
      <c r="CX513" s="969"/>
      <c r="CY513" s="969"/>
      <c r="CZ513" s="969"/>
      <c r="DA513" s="969"/>
      <c r="DB513" s="969"/>
      <c r="DC513" s="969"/>
      <c r="DD513" s="969"/>
      <c r="DE513" s="969"/>
      <c r="DF513" s="969"/>
      <c r="DG513" s="969"/>
      <c r="DH513" s="969"/>
      <c r="DI513" s="969"/>
      <c r="DJ513" s="969"/>
      <c r="DK513" s="969"/>
      <c r="DL513" s="969"/>
      <c r="DM513" s="969"/>
      <c r="DN513" s="969"/>
      <c r="DO513" s="969"/>
    </row>
    <row r="514" spans="2:119" s="980" customFormat="1" ht="12" customHeight="1" outlineLevel="1">
      <c r="B514" s="1342">
        <v>27</v>
      </c>
      <c r="C514" s="978" t="s">
        <v>393</v>
      </c>
      <c r="D514" s="943"/>
      <c r="E514" s="944"/>
      <c r="F514" s="945" t="s">
        <v>105</v>
      </c>
      <c r="G514" s="945" t="s">
        <v>105</v>
      </c>
      <c r="H514" s="945" t="s">
        <v>105</v>
      </c>
      <c r="I514" s="945" t="s">
        <v>105</v>
      </c>
      <c r="J514" s="945" t="s">
        <v>105</v>
      </c>
      <c r="K514" s="945" t="s">
        <v>105</v>
      </c>
      <c r="L514" s="945">
        <v>139.9</v>
      </c>
      <c r="M514" s="945">
        <v>175.9</v>
      </c>
      <c r="N514" s="945">
        <v>159.9</v>
      </c>
      <c r="O514" s="945">
        <v>254.30000000000004</v>
      </c>
      <c r="P514" s="945">
        <v>489.39600000000002</v>
      </c>
      <c r="Q514" s="984">
        <v>740.67499999999995</v>
      </c>
      <c r="R514" s="232">
        <v>919.178</v>
      </c>
      <c r="S514" s="232" t="s">
        <v>105</v>
      </c>
      <c r="T514" s="232" t="s">
        <v>105</v>
      </c>
      <c r="U514" s="1655" t="s">
        <v>105</v>
      </c>
      <c r="V514" s="1655" t="s">
        <v>105</v>
      </c>
      <c r="W514" s="1655" t="s">
        <v>105</v>
      </c>
      <c r="X514" s="1655" t="s">
        <v>105</v>
      </c>
      <c r="Y514" s="1655" t="s">
        <v>105</v>
      </c>
      <c r="Z514" s="1655" t="s">
        <v>105</v>
      </c>
      <c r="AA514" s="403"/>
      <c r="AB514" s="449"/>
      <c r="AC514" s="449"/>
      <c r="AD514" s="449"/>
      <c r="AE514" s="449"/>
      <c r="AF514" s="449"/>
      <c r="AG514" s="449"/>
      <c r="AH514" s="449"/>
      <c r="AI514" s="449"/>
      <c r="AJ514" s="945" t="s">
        <v>105</v>
      </c>
      <c r="AK514" s="945" t="s">
        <v>105</v>
      </c>
      <c r="AL514" s="945" t="s">
        <v>105</v>
      </c>
      <c r="AM514" s="945" t="s">
        <v>105</v>
      </c>
      <c r="AN514" s="945" t="s">
        <v>105</v>
      </c>
      <c r="AO514" s="945" t="s">
        <v>105</v>
      </c>
      <c r="AP514" s="945" t="s">
        <v>105</v>
      </c>
      <c r="AQ514" s="945" t="s">
        <v>105</v>
      </c>
      <c r="AR514" s="945" t="s">
        <v>105</v>
      </c>
      <c r="AS514" s="945" t="s">
        <v>105</v>
      </c>
      <c r="AT514" s="945" t="s">
        <v>105</v>
      </c>
      <c r="AU514" s="945" t="s">
        <v>105</v>
      </c>
      <c r="AV514" s="945" t="s">
        <v>105</v>
      </c>
      <c r="AW514" s="945" t="s">
        <v>105</v>
      </c>
      <c r="AX514" s="945" t="s">
        <v>105</v>
      </c>
      <c r="AY514" s="945" t="s">
        <v>105</v>
      </c>
      <c r="AZ514" s="945" t="s">
        <v>105</v>
      </c>
      <c r="BA514" s="945" t="s">
        <v>105</v>
      </c>
      <c r="BB514" s="945" t="s">
        <v>105</v>
      </c>
      <c r="BC514" s="945" t="s">
        <v>105</v>
      </c>
      <c r="BD514" s="945" t="s">
        <v>105</v>
      </c>
      <c r="BE514" s="945" t="s">
        <v>105</v>
      </c>
      <c r="BF514" s="945" t="s">
        <v>105</v>
      </c>
      <c r="BG514" s="945" t="s">
        <v>105</v>
      </c>
      <c r="BH514" s="945">
        <v>32.700000000000003</v>
      </c>
      <c r="BI514" s="945">
        <v>34.5</v>
      </c>
      <c r="BJ514" s="945">
        <v>35.6</v>
      </c>
      <c r="BK514" s="945">
        <v>37.099999999999994</v>
      </c>
      <c r="BL514" s="945">
        <v>36.1</v>
      </c>
      <c r="BM514" s="945">
        <v>42.6</v>
      </c>
      <c r="BN514" s="945">
        <v>49</v>
      </c>
      <c r="BO514" s="945">
        <v>48.2</v>
      </c>
      <c r="BP514" s="945">
        <v>40.83</v>
      </c>
      <c r="BQ514" s="945">
        <v>40.5</v>
      </c>
      <c r="BR514" s="945">
        <v>39.360999999999997</v>
      </c>
      <c r="BS514" s="945">
        <v>39.209000000000003</v>
      </c>
      <c r="BT514" s="945">
        <v>43.7</v>
      </c>
      <c r="BU514" s="232">
        <v>54.2</v>
      </c>
      <c r="BV514" s="232">
        <v>74.7</v>
      </c>
      <c r="BW514" s="232">
        <v>81.700000000000017</v>
      </c>
      <c r="BX514" s="232">
        <v>89.6</v>
      </c>
      <c r="BY514" s="232">
        <v>111.4</v>
      </c>
      <c r="BZ514" s="232">
        <v>139.6</v>
      </c>
      <c r="CA514" s="449">
        <v>148.79599999999999</v>
      </c>
      <c r="CB514" s="232">
        <v>163.55500000000001</v>
      </c>
      <c r="CC514" s="232">
        <v>158.63899999999998</v>
      </c>
      <c r="CD514" s="232">
        <v>193.72800000000001</v>
      </c>
      <c r="CE514" s="232">
        <v>224.75299999999999</v>
      </c>
      <c r="CF514" s="232">
        <v>213.98400000000001</v>
      </c>
      <c r="CG514" s="232">
        <v>219.55800000000002</v>
      </c>
      <c r="CH514" s="232">
        <v>239.34099999999995</v>
      </c>
      <c r="CI514" s="232">
        <v>246.29499999999999</v>
      </c>
      <c r="CJ514" s="232" t="s">
        <v>105</v>
      </c>
      <c r="CK514" s="232" t="s">
        <v>105</v>
      </c>
      <c r="CL514" s="232" t="s">
        <v>105</v>
      </c>
      <c r="CM514" s="232" t="s">
        <v>105</v>
      </c>
      <c r="CN514" s="232" t="s">
        <v>105</v>
      </c>
      <c r="CO514" s="232" t="s">
        <v>105</v>
      </c>
      <c r="CP514" s="232" t="s">
        <v>105</v>
      </c>
      <c r="CQ514" s="232" t="s">
        <v>105</v>
      </c>
      <c r="CR514" s="232" t="s">
        <v>105</v>
      </c>
      <c r="CS514" s="232" t="s">
        <v>105</v>
      </c>
      <c r="CT514" s="232" t="s">
        <v>105</v>
      </c>
      <c r="CU514" s="232" t="s">
        <v>105</v>
      </c>
      <c r="CV514" s="232" t="s">
        <v>105</v>
      </c>
      <c r="CW514" s="232" t="s">
        <v>105</v>
      </c>
      <c r="CX514" s="232" t="s">
        <v>105</v>
      </c>
      <c r="CY514" s="232" t="s">
        <v>105</v>
      </c>
      <c r="CZ514" s="232" t="s">
        <v>105</v>
      </c>
      <c r="DA514" s="232" t="s">
        <v>105</v>
      </c>
      <c r="DB514" s="232" t="s">
        <v>105</v>
      </c>
      <c r="DC514" s="232" t="s">
        <v>105</v>
      </c>
      <c r="DD514" s="232" t="s">
        <v>105</v>
      </c>
      <c r="DE514" s="232" t="s">
        <v>105</v>
      </c>
      <c r="DF514" s="232" t="s">
        <v>105</v>
      </c>
      <c r="DG514" s="232" t="s">
        <v>105</v>
      </c>
      <c r="DH514" s="232" t="s">
        <v>105</v>
      </c>
      <c r="DI514" s="232" t="s">
        <v>105</v>
      </c>
      <c r="DJ514" s="232" t="s">
        <v>105</v>
      </c>
      <c r="DK514" s="232" t="s">
        <v>105</v>
      </c>
      <c r="DL514" s="232" t="s">
        <v>105</v>
      </c>
      <c r="DM514" s="232" t="s">
        <v>105</v>
      </c>
      <c r="DN514" s="232" t="s">
        <v>105</v>
      </c>
      <c r="DO514" s="232" t="s">
        <v>105</v>
      </c>
    </row>
    <row r="515" spans="2:119" s="986" customFormat="1" ht="12" customHeight="1" outlineLevel="1">
      <c r="B515" s="1342">
        <v>28</v>
      </c>
      <c r="C515" s="972" t="s">
        <v>94</v>
      </c>
      <c r="D515" s="939"/>
      <c r="E515" s="939"/>
      <c r="F515" s="940" t="s">
        <v>1045</v>
      </c>
      <c r="G515" s="940" t="s">
        <v>1045</v>
      </c>
      <c r="H515" s="940" t="s">
        <v>1045</v>
      </c>
      <c r="I515" s="940" t="s">
        <v>1045</v>
      </c>
      <c r="J515" s="940" t="s">
        <v>1045</v>
      </c>
      <c r="K515" s="940" t="s">
        <v>1045</v>
      </c>
      <c r="L515" s="940" t="s">
        <v>1045</v>
      </c>
      <c r="M515" s="940">
        <v>0.25732666190135811</v>
      </c>
      <c r="N515" s="940">
        <v>-9.0960773166571918E-2</v>
      </c>
      <c r="O515" s="940">
        <v>0.59036898061288334</v>
      </c>
      <c r="P515" s="940">
        <v>0.92448289421942564</v>
      </c>
      <c r="Q515" s="940">
        <v>0.51344718796230437</v>
      </c>
      <c r="R515" s="940">
        <v>0.24100043878894262</v>
      </c>
      <c r="S515" s="940" t="s">
        <v>105</v>
      </c>
      <c r="T515" s="940" t="s">
        <v>105</v>
      </c>
      <c r="U515" s="1677" t="s">
        <v>105</v>
      </c>
      <c r="V515" s="1677" t="s">
        <v>105</v>
      </c>
      <c r="W515" s="1677" t="s">
        <v>105</v>
      </c>
      <c r="X515" s="1677" t="s">
        <v>105</v>
      </c>
      <c r="Y515" s="1677" t="s">
        <v>105</v>
      </c>
      <c r="Z515" s="1677" t="s">
        <v>105</v>
      </c>
      <c r="AA515" s="403"/>
      <c r="AB515" s="985"/>
      <c r="AC515" s="985"/>
      <c r="AD515" s="985"/>
      <c r="AE515" s="985"/>
      <c r="AF515" s="985"/>
      <c r="AG515" s="985"/>
      <c r="AH515" s="985"/>
      <c r="AI515" s="985"/>
      <c r="AJ515" s="940" t="s">
        <v>1045</v>
      </c>
      <c r="AK515" s="940" t="s">
        <v>1045</v>
      </c>
      <c r="AL515" s="940" t="s">
        <v>1045</v>
      </c>
      <c r="AM515" s="940" t="s">
        <v>1045</v>
      </c>
      <c r="AN515" s="940" t="s">
        <v>1045</v>
      </c>
      <c r="AO515" s="940" t="s">
        <v>1045</v>
      </c>
      <c r="AP515" s="940" t="s">
        <v>1045</v>
      </c>
      <c r="AQ515" s="940" t="s">
        <v>1045</v>
      </c>
      <c r="AR515" s="940" t="s">
        <v>1045</v>
      </c>
      <c r="AS515" s="940" t="s">
        <v>1045</v>
      </c>
      <c r="AT515" s="940" t="s">
        <v>1045</v>
      </c>
      <c r="AU515" s="940" t="s">
        <v>1045</v>
      </c>
      <c r="AV515" s="940" t="s">
        <v>1045</v>
      </c>
      <c r="AW515" s="940" t="s">
        <v>1045</v>
      </c>
      <c r="AX515" s="940" t="s">
        <v>1045</v>
      </c>
      <c r="AY515" s="940" t="s">
        <v>1045</v>
      </c>
      <c r="AZ515" s="940" t="s">
        <v>1045</v>
      </c>
      <c r="BA515" s="940" t="s">
        <v>1045</v>
      </c>
      <c r="BB515" s="940" t="s">
        <v>1045</v>
      </c>
      <c r="BC515" s="940" t="s">
        <v>1045</v>
      </c>
      <c r="BD515" s="940" t="s">
        <v>1045</v>
      </c>
      <c r="BE515" s="940" t="s">
        <v>1045</v>
      </c>
      <c r="BF515" s="940" t="s">
        <v>1045</v>
      </c>
      <c r="BG515" s="940" t="s">
        <v>1045</v>
      </c>
      <c r="BH515" s="940" t="s">
        <v>1045</v>
      </c>
      <c r="BI515" s="940" t="s">
        <v>1045</v>
      </c>
      <c r="BJ515" s="940" t="s">
        <v>1045</v>
      </c>
      <c r="BK515" s="940" t="s">
        <v>1045</v>
      </c>
      <c r="BL515" s="940">
        <v>0.10397553516819569</v>
      </c>
      <c r="BM515" s="940">
        <v>0.23478260869565215</v>
      </c>
      <c r="BN515" s="940">
        <v>0.37640449438202239</v>
      </c>
      <c r="BO515" s="940">
        <v>0.299191374663073</v>
      </c>
      <c r="BP515" s="940">
        <v>0.13102493074792232</v>
      </c>
      <c r="BQ515" s="940">
        <v>-4.9295774647887369E-2</v>
      </c>
      <c r="BR515" s="940">
        <v>-0.19671428571428573</v>
      </c>
      <c r="BS515" s="940">
        <v>-0.18653526970954359</v>
      </c>
      <c r="BT515" s="940">
        <v>7.0291452363458351E-2</v>
      </c>
      <c r="BU515" s="940">
        <v>0.33827160493827169</v>
      </c>
      <c r="BV515" s="940">
        <v>0.89781763674703408</v>
      </c>
      <c r="BW515" s="940">
        <v>1.0837052717488334</v>
      </c>
      <c r="BX515" s="992" t="s">
        <v>105</v>
      </c>
      <c r="BY515" s="992" t="s">
        <v>105</v>
      </c>
      <c r="BZ515" s="992" t="s">
        <v>105</v>
      </c>
      <c r="CA515" s="992" t="s">
        <v>105</v>
      </c>
      <c r="CB515" s="992" t="s">
        <v>1050</v>
      </c>
      <c r="CC515" s="992" t="s">
        <v>1050</v>
      </c>
      <c r="CD515" s="992" t="s">
        <v>1050</v>
      </c>
      <c r="CE515" s="992" t="s">
        <v>1050</v>
      </c>
      <c r="CF515" s="992">
        <v>0.30833053101403207</v>
      </c>
      <c r="CG515" s="992">
        <v>0.38401023707915494</v>
      </c>
      <c r="CH515" s="992">
        <v>0.23544867030062733</v>
      </c>
      <c r="CI515" s="992">
        <v>9.5847441413462686E-2</v>
      </c>
      <c r="CJ515" s="940" t="s">
        <v>105</v>
      </c>
      <c r="CK515" s="940" t="s">
        <v>105</v>
      </c>
      <c r="CL515" s="940" t="s">
        <v>105</v>
      </c>
      <c r="CM515" s="940" t="s">
        <v>105</v>
      </c>
      <c r="CN515" s="940" t="s">
        <v>105</v>
      </c>
      <c r="CO515" s="940" t="s">
        <v>105</v>
      </c>
      <c r="CP515" s="940" t="s">
        <v>105</v>
      </c>
      <c r="CQ515" s="940" t="s">
        <v>105</v>
      </c>
      <c r="CR515" s="940" t="s">
        <v>105</v>
      </c>
      <c r="CS515" s="940" t="s">
        <v>105</v>
      </c>
      <c r="CT515" s="940" t="s">
        <v>105</v>
      </c>
      <c r="CU515" s="940" t="s">
        <v>105</v>
      </c>
      <c r="CV515" s="940" t="s">
        <v>105</v>
      </c>
      <c r="CW515" s="940" t="s">
        <v>105</v>
      </c>
      <c r="CX515" s="940" t="s">
        <v>105</v>
      </c>
      <c r="CY515" s="940" t="s">
        <v>105</v>
      </c>
      <c r="CZ515" s="940" t="s">
        <v>105</v>
      </c>
      <c r="DA515" s="940" t="s">
        <v>105</v>
      </c>
      <c r="DB515" s="940" t="s">
        <v>105</v>
      </c>
      <c r="DC515" s="940" t="s">
        <v>105</v>
      </c>
      <c r="DD515" s="940" t="s">
        <v>105</v>
      </c>
      <c r="DE515" s="940" t="s">
        <v>105</v>
      </c>
      <c r="DF515" s="940" t="s">
        <v>105</v>
      </c>
      <c r="DG515" s="940" t="s">
        <v>105</v>
      </c>
      <c r="DH515" s="940" t="s">
        <v>105</v>
      </c>
      <c r="DI515" s="940" t="s">
        <v>105</v>
      </c>
      <c r="DJ515" s="940" t="s">
        <v>105</v>
      </c>
      <c r="DK515" s="940" t="s">
        <v>105</v>
      </c>
      <c r="DL515" s="940" t="s">
        <v>105</v>
      </c>
      <c r="DM515" s="940" t="s">
        <v>105</v>
      </c>
      <c r="DN515" s="940" t="s">
        <v>105</v>
      </c>
      <c r="DO515" s="940" t="s">
        <v>105</v>
      </c>
    </row>
    <row r="516" spans="2:119" s="1208" customFormat="1" ht="12" customHeight="1" outlineLevel="1">
      <c r="B516" s="1342">
        <v>29</v>
      </c>
      <c r="C516" s="1200" t="s">
        <v>347</v>
      </c>
      <c r="D516" s="1079"/>
      <c r="E516" s="1079"/>
      <c r="F516" s="975" t="s">
        <v>1045</v>
      </c>
      <c r="G516" s="975" t="s">
        <v>1045</v>
      </c>
      <c r="H516" s="975" t="s">
        <v>1045</v>
      </c>
      <c r="I516" s="975" t="s">
        <v>1045</v>
      </c>
      <c r="J516" s="975" t="s">
        <v>1045</v>
      </c>
      <c r="K516" s="975" t="s">
        <v>1045</v>
      </c>
      <c r="L516" s="975">
        <v>0.67782820548301492</v>
      </c>
      <c r="M516" s="975">
        <v>0.64290935672514615</v>
      </c>
      <c r="N516" s="975">
        <v>0.55024088093599444</v>
      </c>
      <c r="O516" s="975">
        <v>0.55890109890109896</v>
      </c>
      <c r="P516" s="975">
        <v>0.58857288549794595</v>
      </c>
      <c r="Q516" s="975">
        <v>0.61017402945113786</v>
      </c>
      <c r="R516" s="975">
        <v>0.55727684444740844</v>
      </c>
      <c r="S516" s="975" t="s">
        <v>105</v>
      </c>
      <c r="T516" s="975" t="s">
        <v>105</v>
      </c>
      <c r="U516" s="1678" t="s">
        <v>105</v>
      </c>
      <c r="V516" s="1678" t="s">
        <v>105</v>
      </c>
      <c r="W516" s="1678" t="s">
        <v>105</v>
      </c>
      <c r="X516" s="1678" t="s">
        <v>105</v>
      </c>
      <c r="Y516" s="1678" t="s">
        <v>105</v>
      </c>
      <c r="Z516" s="1678" t="s">
        <v>105</v>
      </c>
      <c r="AA516" s="1186"/>
      <c r="AB516" s="994"/>
      <c r="AC516" s="994"/>
      <c r="AD516" s="994"/>
      <c r="AE516" s="994"/>
      <c r="AF516" s="994"/>
      <c r="AG516" s="994"/>
      <c r="AH516" s="994"/>
      <c r="AI516" s="994"/>
      <c r="AJ516" s="994"/>
      <c r="AK516" s="994"/>
      <c r="AL516" s="994"/>
      <c r="AM516" s="994"/>
      <c r="AN516" s="994"/>
      <c r="AO516" s="994"/>
      <c r="AP516" s="994"/>
      <c r="AQ516" s="994"/>
      <c r="AR516" s="994"/>
      <c r="AS516" s="994"/>
      <c r="AT516" s="994"/>
      <c r="AU516" s="994"/>
      <c r="AV516" s="994"/>
      <c r="AW516" s="994"/>
      <c r="AX516" s="994"/>
      <c r="AY516" s="994"/>
      <c r="AZ516" s="994"/>
      <c r="BA516" s="994"/>
      <c r="BB516" s="994"/>
      <c r="BC516" s="994"/>
      <c r="BD516" s="994"/>
      <c r="BE516" s="994"/>
      <c r="BF516" s="994"/>
      <c r="BG516" s="994"/>
      <c r="BH516" s="994">
        <v>0.68459190670423364</v>
      </c>
      <c r="BI516" s="994">
        <v>0.67493342075253593</v>
      </c>
      <c r="BJ516" s="994">
        <v>0.68117159064434551</v>
      </c>
      <c r="BK516" s="994">
        <v>0.6714962754219258</v>
      </c>
      <c r="BL516" s="994">
        <v>0.68848328429336192</v>
      </c>
      <c r="BM516" s="994">
        <v>0.67192060207619053</v>
      </c>
      <c r="BN516" s="994">
        <v>0.6267961467182418</v>
      </c>
      <c r="BO516" s="994">
        <v>0.60560206790239057</v>
      </c>
      <c r="BP516" s="994">
        <v>0.59579746096600028</v>
      </c>
      <c r="BQ516" s="994">
        <v>0.55580715550249093</v>
      </c>
      <c r="BR516" s="994">
        <v>0.5300359542694012</v>
      </c>
      <c r="BS516" s="994">
        <v>0.5231912679138534</v>
      </c>
      <c r="BT516" s="994">
        <v>0.56387096774193557</v>
      </c>
      <c r="BU516" s="994">
        <v>0.52672497570456756</v>
      </c>
      <c r="BV516" s="994">
        <v>0.57022900763358786</v>
      </c>
      <c r="BW516" s="994">
        <v>0.56894150417827316</v>
      </c>
      <c r="BX516" s="994">
        <v>0.56070087609511887</v>
      </c>
      <c r="BY516" s="994">
        <v>0.61854525263742366</v>
      </c>
      <c r="BZ516" s="994">
        <v>0.60827886710239654</v>
      </c>
      <c r="CA516" s="994">
        <v>0.56771564617544712</v>
      </c>
      <c r="CB516" s="994">
        <v>0.59204358292157611</v>
      </c>
      <c r="CC516" s="994">
        <v>0.58638126111207622</v>
      </c>
      <c r="CD516" s="994">
        <v>0.62689465032294811</v>
      </c>
      <c r="CE516" s="994">
        <v>0.62770874702907109</v>
      </c>
      <c r="CF516" s="994">
        <v>0.59674720567565764</v>
      </c>
      <c r="CG516" s="994">
        <v>0.57004657828735228</v>
      </c>
      <c r="CH516" s="994">
        <v>0.5416903365690372</v>
      </c>
      <c r="CI516" s="994">
        <v>0.53100617256002769</v>
      </c>
      <c r="CJ516" s="994" t="s">
        <v>105</v>
      </c>
      <c r="CK516" s="994" t="s">
        <v>105</v>
      </c>
      <c r="CL516" s="994" t="s">
        <v>105</v>
      </c>
      <c r="CM516" s="994" t="s">
        <v>105</v>
      </c>
      <c r="CN516" s="994" t="s">
        <v>105</v>
      </c>
      <c r="CO516" s="994" t="s">
        <v>105</v>
      </c>
      <c r="CP516" s="994" t="s">
        <v>105</v>
      </c>
      <c r="CQ516" s="994" t="s">
        <v>105</v>
      </c>
      <c r="CR516" s="994" t="s">
        <v>105</v>
      </c>
      <c r="CS516" s="994" t="s">
        <v>105</v>
      </c>
      <c r="CT516" s="994" t="s">
        <v>105</v>
      </c>
      <c r="CU516" s="994" t="s">
        <v>105</v>
      </c>
      <c r="CV516" s="994" t="s">
        <v>105</v>
      </c>
      <c r="CW516" s="994" t="s">
        <v>105</v>
      </c>
      <c r="CX516" s="994" t="s">
        <v>105</v>
      </c>
      <c r="CY516" s="994" t="s">
        <v>105</v>
      </c>
      <c r="CZ516" s="994" t="s">
        <v>105</v>
      </c>
      <c r="DA516" s="994" t="s">
        <v>105</v>
      </c>
      <c r="DB516" s="994" t="s">
        <v>105</v>
      </c>
      <c r="DC516" s="994" t="s">
        <v>105</v>
      </c>
      <c r="DD516" s="994" t="s">
        <v>105</v>
      </c>
      <c r="DE516" s="994" t="s">
        <v>105</v>
      </c>
      <c r="DF516" s="994" t="s">
        <v>105</v>
      </c>
      <c r="DG516" s="994" t="s">
        <v>105</v>
      </c>
      <c r="DH516" s="994" t="s">
        <v>105</v>
      </c>
      <c r="DI516" s="994" t="s">
        <v>105</v>
      </c>
      <c r="DJ516" s="994" t="s">
        <v>105</v>
      </c>
      <c r="DK516" s="994" t="s">
        <v>105</v>
      </c>
      <c r="DL516" s="994" t="s">
        <v>105</v>
      </c>
      <c r="DM516" s="994" t="s">
        <v>105</v>
      </c>
      <c r="DN516" s="994" t="s">
        <v>105</v>
      </c>
      <c r="DO516" s="994" t="s">
        <v>105</v>
      </c>
    </row>
    <row r="517" spans="2:119" s="980" customFormat="1" ht="12" customHeight="1" outlineLevel="1">
      <c r="B517" s="1342">
        <v>30</v>
      </c>
      <c r="C517" s="978"/>
      <c r="D517" s="1012"/>
      <c r="E517" s="1012"/>
      <c r="F517" s="984"/>
      <c r="G517" s="984"/>
      <c r="H517" s="984"/>
      <c r="I517" s="984"/>
      <c r="J517" s="984"/>
      <c r="K517" s="984"/>
      <c r="L517" s="984"/>
      <c r="M517" s="984"/>
      <c r="N517" s="984"/>
      <c r="O517" s="984"/>
      <c r="P517" s="984"/>
      <c r="Q517" s="984"/>
      <c r="R517" s="984"/>
      <c r="S517" s="984"/>
      <c r="T517" s="984"/>
      <c r="U517" s="1681"/>
      <c r="V517" s="1681"/>
      <c r="W517" s="1681"/>
      <c r="X517" s="1681"/>
      <c r="Y517" s="1681"/>
      <c r="Z517" s="1681"/>
      <c r="AA517" s="403"/>
      <c r="AB517" s="449"/>
      <c r="AC517" s="449"/>
      <c r="AD517" s="449"/>
      <c r="AE517" s="449"/>
      <c r="AF517" s="449"/>
      <c r="AG517" s="449"/>
      <c r="AH517" s="449"/>
      <c r="AI517" s="449"/>
      <c r="AJ517" s="984"/>
      <c r="AK517" s="984"/>
      <c r="AL517" s="984"/>
      <c r="AM517" s="984"/>
      <c r="AN517" s="984"/>
      <c r="AO517" s="984"/>
      <c r="AP517" s="984"/>
      <c r="AQ517" s="984"/>
      <c r="AR517" s="984"/>
      <c r="AS517" s="984"/>
      <c r="AT517" s="984"/>
      <c r="AU517" s="984"/>
      <c r="AV517" s="984"/>
      <c r="AW517" s="984"/>
      <c r="AX517" s="984"/>
      <c r="AY517" s="984"/>
      <c r="AZ517" s="984"/>
      <c r="BA517" s="984"/>
      <c r="BB517" s="984"/>
      <c r="BC517" s="984"/>
      <c r="BD517" s="984"/>
      <c r="BE517" s="984"/>
      <c r="BF517" s="984"/>
      <c r="BG517" s="984"/>
      <c r="BH517" s="984"/>
      <c r="BI517" s="984"/>
      <c r="BJ517" s="984"/>
      <c r="BK517" s="984"/>
      <c r="BL517" s="984"/>
      <c r="BM517" s="984"/>
      <c r="BN517" s="984"/>
      <c r="BO517" s="984"/>
      <c r="BP517" s="984"/>
      <c r="BQ517" s="984"/>
      <c r="BR517" s="984"/>
      <c r="BS517" s="984"/>
      <c r="BT517" s="984"/>
      <c r="BU517" s="984"/>
      <c r="BV517" s="984"/>
      <c r="BW517" s="984"/>
      <c r="BX517" s="984"/>
      <c r="BY517" s="984"/>
      <c r="BZ517" s="984"/>
      <c r="CA517" s="984"/>
      <c r="CB517" s="984"/>
      <c r="CC517" s="984"/>
      <c r="CD517" s="984"/>
      <c r="CE517" s="984"/>
      <c r="CF517" s="984"/>
      <c r="CG517" s="984"/>
      <c r="CH517" s="984"/>
      <c r="CI517" s="984"/>
      <c r="CJ517" s="984"/>
      <c r="CK517" s="984"/>
      <c r="CL517" s="984"/>
      <c r="CM517" s="984"/>
      <c r="CN517" s="984"/>
      <c r="CO517" s="984"/>
      <c r="CP517" s="984"/>
      <c r="CQ517" s="984"/>
      <c r="CR517" s="984"/>
      <c r="CS517" s="984"/>
      <c r="CT517" s="984"/>
      <c r="CU517" s="984"/>
      <c r="CV517" s="984"/>
      <c r="CW517" s="984"/>
      <c r="CX517" s="984"/>
      <c r="CY517" s="984"/>
      <c r="CZ517" s="984"/>
      <c r="DA517" s="984"/>
      <c r="DB517" s="984"/>
      <c r="DC517" s="984"/>
      <c r="DD517" s="984"/>
      <c r="DE517" s="984"/>
      <c r="DF517" s="984"/>
      <c r="DG517" s="984"/>
      <c r="DH517" s="984"/>
      <c r="DI517" s="984"/>
      <c r="DJ517" s="984"/>
      <c r="DK517" s="984"/>
      <c r="DL517" s="984"/>
      <c r="DM517" s="984"/>
      <c r="DN517" s="984"/>
      <c r="DO517" s="984"/>
    </row>
    <row r="518" spans="2:119" s="980" customFormat="1" ht="12" customHeight="1" outlineLevel="1">
      <c r="B518" s="1342">
        <v>31</v>
      </c>
      <c r="C518" s="978"/>
      <c r="D518" s="1012"/>
      <c r="E518" s="1012"/>
      <c r="F518" s="984"/>
      <c r="G518" s="984"/>
      <c r="H518" s="984"/>
      <c r="I518" s="984"/>
      <c r="J518" s="984"/>
      <c r="K518" s="984"/>
      <c r="L518" s="984"/>
      <c r="M518" s="984"/>
      <c r="N518" s="984"/>
      <c r="O518" s="984"/>
      <c r="P518" s="984"/>
      <c r="Q518" s="984"/>
      <c r="R518" s="984"/>
      <c r="S518" s="984"/>
      <c r="T518" s="984"/>
      <c r="U518" s="1681"/>
      <c r="V518" s="1681"/>
      <c r="W518" s="1681"/>
      <c r="X518" s="1681"/>
      <c r="Y518" s="1681"/>
      <c r="Z518" s="1681"/>
      <c r="AA518" s="403"/>
      <c r="AB518" s="449"/>
      <c r="AC518" s="449"/>
      <c r="AD518" s="449"/>
      <c r="AE518" s="449"/>
      <c r="AF518" s="449"/>
      <c r="AG518" s="449"/>
      <c r="AH518" s="449"/>
      <c r="AI518" s="449"/>
      <c r="AJ518" s="984"/>
      <c r="AK518" s="984"/>
      <c r="AL518" s="984"/>
      <c r="AM518" s="984"/>
      <c r="AN518" s="984"/>
      <c r="AO518" s="984"/>
      <c r="AP518" s="984"/>
      <c r="AQ518" s="984"/>
      <c r="AR518" s="984"/>
      <c r="AS518" s="984"/>
      <c r="AT518" s="984"/>
      <c r="AU518" s="984"/>
      <c r="AV518" s="984"/>
      <c r="AW518" s="984"/>
      <c r="AX518" s="984"/>
      <c r="AY518" s="984"/>
      <c r="AZ518" s="984"/>
      <c r="BA518" s="984"/>
      <c r="BB518" s="984"/>
      <c r="BC518" s="984"/>
      <c r="BD518" s="984"/>
      <c r="BE518" s="984"/>
      <c r="BF518" s="984"/>
      <c r="BG518" s="984"/>
      <c r="BH518" s="984"/>
      <c r="BI518" s="984"/>
      <c r="BJ518" s="984"/>
      <c r="BK518" s="984"/>
      <c r="BL518" s="984"/>
      <c r="BM518" s="984"/>
      <c r="BN518" s="984"/>
      <c r="BO518" s="984"/>
      <c r="BP518" s="984"/>
      <c r="BQ518" s="984"/>
      <c r="BR518" s="984"/>
      <c r="BS518" s="984"/>
      <c r="BT518" s="984"/>
      <c r="BU518" s="984"/>
      <c r="BV518" s="984"/>
      <c r="BW518" s="984"/>
      <c r="BX518" s="990" t="s">
        <v>105</v>
      </c>
      <c r="BY518" s="990" t="s">
        <v>105</v>
      </c>
      <c r="BZ518" s="990" t="s">
        <v>105</v>
      </c>
      <c r="CA518" s="990" t="s">
        <v>105</v>
      </c>
      <c r="CB518" s="984"/>
      <c r="CC518" s="984"/>
      <c r="CD518" s="984"/>
      <c r="CE518" s="984"/>
      <c r="CF518" s="984"/>
      <c r="CG518" s="984"/>
      <c r="CH518" s="984"/>
      <c r="CI518" s="984"/>
      <c r="CJ518" s="984"/>
      <c r="CK518" s="984"/>
      <c r="CL518" s="984"/>
      <c r="CM518" s="984"/>
      <c r="CN518" s="984"/>
      <c r="CO518" s="984"/>
      <c r="CP518" s="984"/>
      <c r="CQ518" s="984"/>
      <c r="CR518" s="984"/>
      <c r="CS518" s="984"/>
      <c r="CT518" s="984"/>
      <c r="CU518" s="984"/>
      <c r="CV518" s="984"/>
      <c r="CW518" s="984"/>
      <c r="CX518" s="984"/>
      <c r="CY518" s="984"/>
      <c r="CZ518" s="984"/>
      <c r="DA518" s="984"/>
      <c r="DB518" s="984"/>
      <c r="DC518" s="984"/>
      <c r="DD518" s="984"/>
      <c r="DE518" s="984"/>
      <c r="DF518" s="984"/>
      <c r="DG518" s="984"/>
      <c r="DH518" s="984"/>
      <c r="DI518" s="984"/>
      <c r="DJ518" s="984"/>
      <c r="DK518" s="984"/>
      <c r="DL518" s="984"/>
      <c r="DM518" s="984"/>
      <c r="DN518" s="984"/>
      <c r="DO518" s="984"/>
    </row>
    <row r="519" spans="2:119" s="980" customFormat="1" ht="12" customHeight="1" outlineLevel="1">
      <c r="B519" s="1342">
        <v>32</v>
      </c>
      <c r="C519" s="978" t="s">
        <v>394</v>
      </c>
      <c r="D519" s="943"/>
      <c r="E519" s="944"/>
      <c r="F519" s="945" t="s">
        <v>105</v>
      </c>
      <c r="G519" s="945" t="s">
        <v>105</v>
      </c>
      <c r="H519" s="945" t="s">
        <v>105</v>
      </c>
      <c r="I519" s="945" t="s">
        <v>105</v>
      </c>
      <c r="J519" s="945" t="s">
        <v>105</v>
      </c>
      <c r="K519" s="945" t="s">
        <v>105</v>
      </c>
      <c r="L519" s="945">
        <v>66.494479999999996</v>
      </c>
      <c r="M519" s="945">
        <v>97.7</v>
      </c>
      <c r="N519" s="945">
        <v>130.69999999999999</v>
      </c>
      <c r="O519" s="945">
        <v>200.7</v>
      </c>
      <c r="P519" s="945">
        <v>342.1</v>
      </c>
      <c r="Q519" s="984">
        <v>473.20000000000005</v>
      </c>
      <c r="R519" s="232">
        <v>730.23200000000008</v>
      </c>
      <c r="S519" s="232" t="s">
        <v>105</v>
      </c>
      <c r="T519" s="232" t="s">
        <v>105</v>
      </c>
      <c r="U519" s="1655" t="s">
        <v>105</v>
      </c>
      <c r="V519" s="1655" t="s">
        <v>105</v>
      </c>
      <c r="W519" s="1655" t="s">
        <v>105</v>
      </c>
      <c r="X519" s="1655" t="s">
        <v>105</v>
      </c>
      <c r="Y519" s="1655" t="s">
        <v>105</v>
      </c>
      <c r="Z519" s="1655" t="s">
        <v>105</v>
      </c>
      <c r="AA519" s="403"/>
      <c r="AB519" s="449"/>
      <c r="AC519" s="449"/>
      <c r="AD519" s="449"/>
      <c r="AE519" s="449"/>
      <c r="AF519" s="449"/>
      <c r="AG519" s="449"/>
      <c r="AH519" s="449"/>
      <c r="AI519" s="449"/>
      <c r="AJ519" s="945" t="s">
        <v>105</v>
      </c>
      <c r="AK519" s="945" t="s">
        <v>105</v>
      </c>
      <c r="AL519" s="945" t="s">
        <v>105</v>
      </c>
      <c r="AM519" s="945" t="s">
        <v>105</v>
      </c>
      <c r="AN519" s="945" t="s">
        <v>105</v>
      </c>
      <c r="AO519" s="945" t="s">
        <v>105</v>
      </c>
      <c r="AP519" s="945" t="s">
        <v>105</v>
      </c>
      <c r="AQ519" s="945" t="s">
        <v>105</v>
      </c>
      <c r="AR519" s="945" t="s">
        <v>105</v>
      </c>
      <c r="AS519" s="945" t="s">
        <v>105</v>
      </c>
      <c r="AT519" s="945" t="s">
        <v>105</v>
      </c>
      <c r="AU519" s="945" t="s">
        <v>105</v>
      </c>
      <c r="AV519" s="945" t="s">
        <v>105</v>
      </c>
      <c r="AW519" s="945" t="s">
        <v>105</v>
      </c>
      <c r="AX519" s="945" t="s">
        <v>105</v>
      </c>
      <c r="AY519" s="945" t="s">
        <v>105</v>
      </c>
      <c r="AZ519" s="945" t="s">
        <v>105</v>
      </c>
      <c r="BA519" s="945" t="s">
        <v>105</v>
      </c>
      <c r="BB519" s="945" t="s">
        <v>105</v>
      </c>
      <c r="BC519" s="945" t="s">
        <v>105</v>
      </c>
      <c r="BD519" s="945" t="s">
        <v>105</v>
      </c>
      <c r="BE519" s="945" t="s">
        <v>105</v>
      </c>
      <c r="BF519" s="945" t="s">
        <v>105</v>
      </c>
      <c r="BG519" s="945" t="s">
        <v>105</v>
      </c>
      <c r="BH519" s="945">
        <v>15.065683</v>
      </c>
      <c r="BI519" s="945">
        <v>16.616152999999997</v>
      </c>
      <c r="BJ519" s="945">
        <v>16.662895999999996</v>
      </c>
      <c r="BK519" s="945">
        <v>18.149748000000002</v>
      </c>
      <c r="BL519" s="945">
        <v>16.334097999999997</v>
      </c>
      <c r="BM519" s="945">
        <v>20.800348</v>
      </c>
      <c r="BN519" s="945">
        <v>29.175336999999999</v>
      </c>
      <c r="BO519" s="945">
        <v>31.390217000000007</v>
      </c>
      <c r="BP519" s="945">
        <v>27.7</v>
      </c>
      <c r="BQ519" s="945">
        <v>32.366999999999997</v>
      </c>
      <c r="BR519" s="945">
        <v>34.9</v>
      </c>
      <c r="BS519" s="945">
        <v>35.733000000000004</v>
      </c>
      <c r="BT519" s="945">
        <v>33.799999999999997</v>
      </c>
      <c r="BU519" s="232">
        <v>48.7</v>
      </c>
      <c r="BV519" s="232">
        <v>56.3</v>
      </c>
      <c r="BW519" s="232">
        <v>61.899999999999977</v>
      </c>
      <c r="BX519" s="232">
        <v>70.2</v>
      </c>
      <c r="BY519" s="232">
        <v>68.7</v>
      </c>
      <c r="BZ519" s="232">
        <v>89.9</v>
      </c>
      <c r="CA519" s="232">
        <v>113.30000000000001</v>
      </c>
      <c r="CB519" s="232">
        <v>112.7</v>
      </c>
      <c r="CC519" s="232">
        <v>111.9</v>
      </c>
      <c r="CD519" s="232">
        <v>115.3</v>
      </c>
      <c r="CE519" s="232">
        <v>133.30000000000001</v>
      </c>
      <c r="CF519" s="232">
        <v>144.6</v>
      </c>
      <c r="CG519" s="232">
        <v>165.6</v>
      </c>
      <c r="CH519" s="232">
        <v>202.5</v>
      </c>
      <c r="CI519" s="232">
        <v>217.53200000000001</v>
      </c>
      <c r="CJ519" s="232" t="s">
        <v>105</v>
      </c>
      <c r="CK519" s="232" t="s">
        <v>105</v>
      </c>
      <c r="CL519" s="232" t="s">
        <v>105</v>
      </c>
      <c r="CM519" s="232" t="s">
        <v>105</v>
      </c>
      <c r="CN519" s="232" t="s">
        <v>105</v>
      </c>
      <c r="CO519" s="232" t="s">
        <v>105</v>
      </c>
      <c r="CP519" s="232" t="s">
        <v>105</v>
      </c>
      <c r="CQ519" s="232" t="s">
        <v>105</v>
      </c>
      <c r="CR519" s="232" t="s">
        <v>105</v>
      </c>
      <c r="CS519" s="232" t="s">
        <v>105</v>
      </c>
      <c r="CT519" s="232" t="s">
        <v>105</v>
      </c>
      <c r="CU519" s="232" t="s">
        <v>105</v>
      </c>
      <c r="CV519" s="232" t="s">
        <v>105</v>
      </c>
      <c r="CW519" s="232" t="s">
        <v>105</v>
      </c>
      <c r="CX519" s="232" t="s">
        <v>105</v>
      </c>
      <c r="CY519" s="232" t="s">
        <v>105</v>
      </c>
      <c r="CZ519" s="232" t="s">
        <v>105</v>
      </c>
      <c r="DA519" s="232" t="s">
        <v>105</v>
      </c>
      <c r="DB519" s="232" t="s">
        <v>105</v>
      </c>
      <c r="DC519" s="232" t="s">
        <v>105</v>
      </c>
      <c r="DD519" s="232" t="s">
        <v>105</v>
      </c>
      <c r="DE519" s="232" t="s">
        <v>105</v>
      </c>
      <c r="DF519" s="232" t="s">
        <v>105</v>
      </c>
      <c r="DG519" s="232" t="s">
        <v>105</v>
      </c>
      <c r="DH519" s="232" t="s">
        <v>105</v>
      </c>
      <c r="DI519" s="232" t="s">
        <v>105</v>
      </c>
      <c r="DJ519" s="232" t="s">
        <v>105</v>
      </c>
      <c r="DK519" s="232" t="s">
        <v>105</v>
      </c>
      <c r="DL519" s="232" t="s">
        <v>105</v>
      </c>
      <c r="DM519" s="232" t="s">
        <v>105</v>
      </c>
      <c r="DN519" s="232" t="s">
        <v>105</v>
      </c>
      <c r="DO519" s="232" t="s">
        <v>105</v>
      </c>
    </row>
    <row r="520" spans="2:119" s="986" customFormat="1" ht="12" customHeight="1" outlineLevel="1">
      <c r="B520" s="1342">
        <v>33</v>
      </c>
      <c r="C520" s="972" t="s">
        <v>94</v>
      </c>
      <c r="D520" s="939"/>
      <c r="E520" s="939"/>
      <c r="F520" s="940" t="s">
        <v>1045</v>
      </c>
      <c r="G520" s="940" t="s">
        <v>1045</v>
      </c>
      <c r="H520" s="940" t="s">
        <v>1045</v>
      </c>
      <c r="I520" s="940" t="s">
        <v>1045</v>
      </c>
      <c r="J520" s="940" t="s">
        <v>1045</v>
      </c>
      <c r="K520" s="940" t="s">
        <v>1045</v>
      </c>
      <c r="L520" s="940" t="s">
        <v>1045</v>
      </c>
      <c r="M520" s="940">
        <v>0.46929489485443021</v>
      </c>
      <c r="N520" s="940">
        <v>0.3377686796315249</v>
      </c>
      <c r="O520" s="940">
        <v>0.53557765876052033</v>
      </c>
      <c r="P520" s="940">
        <v>0.70453413054309943</v>
      </c>
      <c r="Q520" s="940">
        <v>0.38322128032738978</v>
      </c>
      <c r="R520" s="940">
        <v>0.54317836010143705</v>
      </c>
      <c r="S520" s="940" t="s">
        <v>105</v>
      </c>
      <c r="T520" s="940" t="s">
        <v>105</v>
      </c>
      <c r="U520" s="1677" t="s">
        <v>105</v>
      </c>
      <c r="V520" s="1677" t="s">
        <v>105</v>
      </c>
      <c r="W520" s="1677" t="s">
        <v>105</v>
      </c>
      <c r="X520" s="1677" t="s">
        <v>105</v>
      </c>
      <c r="Y520" s="1677" t="s">
        <v>105</v>
      </c>
      <c r="Z520" s="1677" t="s">
        <v>105</v>
      </c>
      <c r="AA520" s="403"/>
      <c r="AB520" s="985"/>
      <c r="AC520" s="985"/>
      <c r="AD520" s="985"/>
      <c r="AE520" s="985"/>
      <c r="AF520" s="985"/>
      <c r="AG520" s="985"/>
      <c r="AH520" s="985"/>
      <c r="AI520" s="985"/>
      <c r="AJ520" s="940" t="s">
        <v>1045</v>
      </c>
      <c r="AK520" s="940" t="s">
        <v>1045</v>
      </c>
      <c r="AL520" s="940" t="s">
        <v>1045</v>
      </c>
      <c r="AM520" s="940" t="s">
        <v>1045</v>
      </c>
      <c r="AN520" s="940" t="s">
        <v>1045</v>
      </c>
      <c r="AO520" s="940" t="s">
        <v>1045</v>
      </c>
      <c r="AP520" s="940" t="s">
        <v>1045</v>
      </c>
      <c r="AQ520" s="940" t="s">
        <v>1045</v>
      </c>
      <c r="AR520" s="940" t="s">
        <v>1045</v>
      </c>
      <c r="AS520" s="940" t="s">
        <v>1045</v>
      </c>
      <c r="AT520" s="940" t="s">
        <v>1045</v>
      </c>
      <c r="AU520" s="940" t="s">
        <v>1045</v>
      </c>
      <c r="AV520" s="940" t="s">
        <v>1045</v>
      </c>
      <c r="AW520" s="940" t="s">
        <v>1045</v>
      </c>
      <c r="AX520" s="940" t="s">
        <v>1045</v>
      </c>
      <c r="AY520" s="940" t="s">
        <v>1045</v>
      </c>
      <c r="AZ520" s="940" t="s">
        <v>1045</v>
      </c>
      <c r="BA520" s="940" t="s">
        <v>1045</v>
      </c>
      <c r="BB520" s="940" t="s">
        <v>1045</v>
      </c>
      <c r="BC520" s="940" t="s">
        <v>1045</v>
      </c>
      <c r="BD520" s="940" t="s">
        <v>1045</v>
      </c>
      <c r="BE520" s="940" t="s">
        <v>1045</v>
      </c>
      <c r="BF520" s="940" t="s">
        <v>1045</v>
      </c>
      <c r="BG520" s="940" t="s">
        <v>1045</v>
      </c>
      <c r="BH520" s="940" t="s">
        <v>1045</v>
      </c>
      <c r="BI520" s="940" t="s">
        <v>1045</v>
      </c>
      <c r="BJ520" s="940" t="s">
        <v>1045</v>
      </c>
      <c r="BK520" s="940" t="s">
        <v>1045</v>
      </c>
      <c r="BL520" s="940">
        <v>8.4192332999439623E-2</v>
      </c>
      <c r="BM520" s="940">
        <v>0.25181490565234954</v>
      </c>
      <c r="BN520" s="940">
        <v>0.7509163473144167</v>
      </c>
      <c r="BO520" s="940">
        <v>0.72951255301175544</v>
      </c>
      <c r="BP520" s="940">
        <v>0.69583897439577025</v>
      </c>
      <c r="BQ520" s="940">
        <v>0.5560797348198212</v>
      </c>
      <c r="BR520" s="940">
        <v>0.19621583120016739</v>
      </c>
      <c r="BS520" s="940">
        <v>0.13834829494807233</v>
      </c>
      <c r="BT520" s="940">
        <v>0.22021660649819497</v>
      </c>
      <c r="BU520" s="940">
        <v>0.50461890196805403</v>
      </c>
      <c r="BV520" s="940">
        <v>0.61318051575931221</v>
      </c>
      <c r="BW520" s="940">
        <v>0.73229227884588388</v>
      </c>
      <c r="BX520" s="992" t="s">
        <v>105</v>
      </c>
      <c r="BY520" s="992" t="s">
        <v>105</v>
      </c>
      <c r="BZ520" s="992" t="s">
        <v>105</v>
      </c>
      <c r="CA520" s="992" t="s">
        <v>105</v>
      </c>
      <c r="CB520" s="992" t="s">
        <v>1050</v>
      </c>
      <c r="CC520" s="992" t="s">
        <v>1050</v>
      </c>
      <c r="CD520" s="992" t="s">
        <v>1050</v>
      </c>
      <c r="CE520" s="992" t="s">
        <v>1050</v>
      </c>
      <c r="CF520" s="992">
        <v>0.28305235137533269</v>
      </c>
      <c r="CG520" s="992">
        <v>0.47989276139410175</v>
      </c>
      <c r="CH520" s="992">
        <v>0.75628794449262804</v>
      </c>
      <c r="CI520" s="992">
        <v>0.63189797449362328</v>
      </c>
      <c r="CJ520" s="940" t="s">
        <v>105</v>
      </c>
      <c r="CK520" s="940" t="s">
        <v>105</v>
      </c>
      <c r="CL520" s="940" t="s">
        <v>105</v>
      </c>
      <c r="CM520" s="940" t="s">
        <v>105</v>
      </c>
      <c r="CN520" s="940" t="s">
        <v>105</v>
      </c>
      <c r="CO520" s="940" t="s">
        <v>105</v>
      </c>
      <c r="CP520" s="940" t="s">
        <v>105</v>
      </c>
      <c r="CQ520" s="940" t="s">
        <v>105</v>
      </c>
      <c r="CR520" s="940" t="s">
        <v>105</v>
      </c>
      <c r="CS520" s="940" t="s">
        <v>105</v>
      </c>
      <c r="CT520" s="940" t="s">
        <v>105</v>
      </c>
      <c r="CU520" s="940" t="s">
        <v>105</v>
      </c>
      <c r="CV520" s="940" t="s">
        <v>105</v>
      </c>
      <c r="CW520" s="940" t="s">
        <v>105</v>
      </c>
      <c r="CX520" s="940" t="s">
        <v>105</v>
      </c>
      <c r="CY520" s="940" t="s">
        <v>105</v>
      </c>
      <c r="CZ520" s="940" t="s">
        <v>105</v>
      </c>
      <c r="DA520" s="940" t="s">
        <v>105</v>
      </c>
      <c r="DB520" s="940" t="s">
        <v>105</v>
      </c>
      <c r="DC520" s="940" t="s">
        <v>105</v>
      </c>
      <c r="DD520" s="940" t="s">
        <v>105</v>
      </c>
      <c r="DE520" s="940" t="s">
        <v>105</v>
      </c>
      <c r="DF520" s="940" t="s">
        <v>105</v>
      </c>
      <c r="DG520" s="940" t="s">
        <v>105</v>
      </c>
      <c r="DH520" s="940" t="s">
        <v>105</v>
      </c>
      <c r="DI520" s="940" t="s">
        <v>105</v>
      </c>
      <c r="DJ520" s="940" t="s">
        <v>105</v>
      </c>
      <c r="DK520" s="940" t="s">
        <v>105</v>
      </c>
      <c r="DL520" s="940" t="s">
        <v>105</v>
      </c>
      <c r="DM520" s="940" t="s">
        <v>105</v>
      </c>
      <c r="DN520" s="940" t="s">
        <v>105</v>
      </c>
      <c r="DO520" s="940" t="s">
        <v>105</v>
      </c>
    </row>
    <row r="521" spans="2:119" s="1208" customFormat="1" ht="12" customHeight="1" outlineLevel="1">
      <c r="B521" s="1342">
        <v>34</v>
      </c>
      <c r="C521" s="1200" t="s">
        <v>347</v>
      </c>
      <c r="D521" s="1079"/>
      <c r="E521" s="1079"/>
      <c r="F521" s="975" t="s">
        <v>1045</v>
      </c>
      <c r="G521" s="975" t="s">
        <v>1045</v>
      </c>
      <c r="H521" s="975" t="s">
        <v>1045</v>
      </c>
      <c r="I521" s="975" t="s">
        <v>1045</v>
      </c>
      <c r="J521" s="975" t="s">
        <v>1045</v>
      </c>
      <c r="K521" s="975" t="s">
        <v>1045</v>
      </c>
      <c r="L521" s="975">
        <v>0.32217179451698513</v>
      </c>
      <c r="M521" s="975">
        <v>0.35709064327485379</v>
      </c>
      <c r="N521" s="975">
        <v>0.44975911906400545</v>
      </c>
      <c r="O521" s="975">
        <v>0.4410989010989011</v>
      </c>
      <c r="P521" s="975">
        <v>0.41142711450205416</v>
      </c>
      <c r="Q521" s="975">
        <v>0.38982597054886214</v>
      </c>
      <c r="R521" s="975">
        <v>0.44272315555259156</v>
      </c>
      <c r="S521" s="975" t="s">
        <v>105</v>
      </c>
      <c r="T521" s="975" t="s">
        <v>105</v>
      </c>
      <c r="U521" s="1678" t="s">
        <v>105</v>
      </c>
      <c r="V521" s="1678" t="s">
        <v>105</v>
      </c>
      <c r="W521" s="1678" t="s">
        <v>105</v>
      </c>
      <c r="X521" s="1678" t="s">
        <v>105</v>
      </c>
      <c r="Y521" s="1678" t="s">
        <v>105</v>
      </c>
      <c r="Z521" s="1678" t="s">
        <v>105</v>
      </c>
      <c r="AA521" s="1186"/>
      <c r="AB521" s="994"/>
      <c r="AC521" s="994"/>
      <c r="AD521" s="994"/>
      <c r="AE521" s="994"/>
      <c r="AF521" s="994"/>
      <c r="AG521" s="994"/>
      <c r="AH521" s="994"/>
      <c r="AI521" s="994"/>
      <c r="AJ521" s="994"/>
      <c r="AK521" s="994"/>
      <c r="AL521" s="994"/>
      <c r="AM521" s="994"/>
      <c r="AN521" s="994"/>
      <c r="AO521" s="994"/>
      <c r="AP521" s="994"/>
      <c r="AQ521" s="994"/>
      <c r="AR521" s="994"/>
      <c r="AS521" s="994"/>
      <c r="AT521" s="994"/>
      <c r="AU521" s="994"/>
      <c r="AV521" s="994"/>
      <c r="AW521" s="994"/>
      <c r="AX521" s="994"/>
      <c r="AY521" s="994"/>
      <c r="AZ521" s="994"/>
      <c r="BA521" s="994"/>
      <c r="BB521" s="994"/>
      <c r="BC521" s="994"/>
      <c r="BD521" s="994"/>
      <c r="BE521" s="994"/>
      <c r="BF521" s="994"/>
      <c r="BG521" s="994"/>
      <c r="BH521" s="994">
        <v>0.3154080932957663</v>
      </c>
      <c r="BI521" s="994">
        <v>0.32506657924746407</v>
      </c>
      <c r="BJ521" s="994">
        <v>0.31882840935565449</v>
      </c>
      <c r="BK521" s="994">
        <v>0.32850372457807414</v>
      </c>
      <c r="BL521" s="994">
        <v>0.31151671570663803</v>
      </c>
      <c r="BM521" s="994">
        <v>0.32807939792380947</v>
      </c>
      <c r="BN521" s="994">
        <v>0.37320385328175815</v>
      </c>
      <c r="BO521" s="994">
        <v>0.39439793209760948</v>
      </c>
      <c r="BP521" s="994">
        <v>0.40420253903399966</v>
      </c>
      <c r="BQ521" s="994">
        <v>0.44419284449750918</v>
      </c>
      <c r="BR521" s="994">
        <v>0.46996404573059886</v>
      </c>
      <c r="BS521" s="994">
        <v>0.4768087320861466</v>
      </c>
      <c r="BT521" s="994">
        <v>0.43612903225806449</v>
      </c>
      <c r="BU521" s="994">
        <v>0.47327502429543244</v>
      </c>
      <c r="BV521" s="994">
        <v>0.4297709923664122</v>
      </c>
      <c r="BW521" s="994">
        <v>0.43105849582172689</v>
      </c>
      <c r="BX521" s="994">
        <v>0.43929912390488107</v>
      </c>
      <c r="BY521" s="994">
        <v>0.38145474736257634</v>
      </c>
      <c r="BZ521" s="994">
        <v>0.39172113289760352</v>
      </c>
      <c r="CA521" s="994">
        <v>0.43228435382455288</v>
      </c>
      <c r="CB521" s="994">
        <v>0.40795641707842395</v>
      </c>
      <c r="CC521" s="994">
        <v>0.41361873888792378</v>
      </c>
      <c r="CD521" s="994">
        <v>0.37310534967705189</v>
      </c>
      <c r="CE521" s="994">
        <v>0.37229125297092891</v>
      </c>
      <c r="CF521" s="994">
        <v>0.40325279432434241</v>
      </c>
      <c r="CG521" s="994">
        <v>0.42995342171264778</v>
      </c>
      <c r="CH521" s="994">
        <v>0.4583096634309628</v>
      </c>
      <c r="CI521" s="994">
        <v>0.46899382743997226</v>
      </c>
      <c r="CJ521" s="994" t="s">
        <v>105</v>
      </c>
      <c r="CK521" s="994" t="s">
        <v>105</v>
      </c>
      <c r="CL521" s="994" t="s">
        <v>105</v>
      </c>
      <c r="CM521" s="994" t="s">
        <v>105</v>
      </c>
      <c r="CN521" s="994" t="s">
        <v>105</v>
      </c>
      <c r="CO521" s="994" t="s">
        <v>105</v>
      </c>
      <c r="CP521" s="994" t="s">
        <v>105</v>
      </c>
      <c r="CQ521" s="994" t="s">
        <v>105</v>
      </c>
      <c r="CR521" s="994" t="s">
        <v>105</v>
      </c>
      <c r="CS521" s="994" t="s">
        <v>105</v>
      </c>
      <c r="CT521" s="994" t="s">
        <v>105</v>
      </c>
      <c r="CU521" s="994" t="s">
        <v>105</v>
      </c>
      <c r="CV521" s="994" t="s">
        <v>105</v>
      </c>
      <c r="CW521" s="994" t="s">
        <v>105</v>
      </c>
      <c r="CX521" s="994" t="s">
        <v>105</v>
      </c>
      <c r="CY521" s="994" t="s">
        <v>105</v>
      </c>
      <c r="CZ521" s="994" t="s">
        <v>105</v>
      </c>
      <c r="DA521" s="994" t="s">
        <v>105</v>
      </c>
      <c r="DB521" s="994" t="s">
        <v>105</v>
      </c>
      <c r="DC521" s="994" t="s">
        <v>105</v>
      </c>
      <c r="DD521" s="994" t="s">
        <v>105</v>
      </c>
      <c r="DE521" s="994" t="s">
        <v>105</v>
      </c>
      <c r="DF521" s="994" t="s">
        <v>105</v>
      </c>
      <c r="DG521" s="994" t="s">
        <v>105</v>
      </c>
      <c r="DH521" s="994" t="s">
        <v>105</v>
      </c>
      <c r="DI521" s="994" t="s">
        <v>105</v>
      </c>
      <c r="DJ521" s="994" t="s">
        <v>105</v>
      </c>
      <c r="DK521" s="994" t="s">
        <v>105</v>
      </c>
      <c r="DL521" s="994" t="s">
        <v>105</v>
      </c>
      <c r="DM521" s="994" t="s">
        <v>105</v>
      </c>
      <c r="DN521" s="994" t="s">
        <v>105</v>
      </c>
      <c r="DO521" s="994" t="s">
        <v>105</v>
      </c>
    </row>
    <row r="522" spans="2:119" s="971" customFormat="1" ht="12" customHeight="1" outlineLevel="1">
      <c r="B522" s="1342">
        <v>35</v>
      </c>
      <c r="C522" s="978"/>
      <c r="D522" s="988"/>
      <c r="E522" s="988"/>
      <c r="F522" s="969"/>
      <c r="G522" s="969"/>
      <c r="H522" s="969"/>
      <c r="I522" s="969"/>
      <c r="J522" s="969"/>
      <c r="K522" s="969"/>
      <c r="L522" s="969"/>
      <c r="M522" s="969"/>
      <c r="N522" s="969"/>
      <c r="O522" s="969"/>
      <c r="P522" s="969"/>
      <c r="Q522" s="969"/>
      <c r="R522" s="969"/>
      <c r="S522" s="969"/>
      <c r="T522" s="969"/>
      <c r="U522" s="1696"/>
      <c r="V522" s="1696"/>
      <c r="W522" s="1696"/>
      <c r="X522" s="1696"/>
      <c r="Y522" s="1696"/>
      <c r="Z522" s="1696"/>
      <c r="AA522" s="403"/>
      <c r="AB522" s="946"/>
      <c r="AC522" s="946"/>
      <c r="AD522" s="946"/>
      <c r="AE522" s="946"/>
      <c r="AF522" s="946"/>
      <c r="AG522" s="946"/>
      <c r="AH522" s="946"/>
      <c r="AI522" s="946"/>
      <c r="AJ522" s="969"/>
      <c r="AK522" s="969"/>
      <c r="AL522" s="969"/>
      <c r="AM522" s="969"/>
      <c r="AN522" s="969"/>
      <c r="AO522" s="969"/>
      <c r="AP522" s="969"/>
      <c r="AQ522" s="969"/>
      <c r="AR522" s="969"/>
      <c r="AS522" s="969"/>
      <c r="AT522" s="969"/>
      <c r="AU522" s="969"/>
      <c r="AV522" s="969"/>
      <c r="AW522" s="969"/>
      <c r="AX522" s="969"/>
      <c r="AY522" s="969"/>
      <c r="AZ522" s="969"/>
      <c r="BA522" s="969"/>
      <c r="BB522" s="969"/>
      <c r="BC522" s="969"/>
      <c r="BD522" s="969"/>
      <c r="BE522" s="969"/>
      <c r="BF522" s="969"/>
      <c r="BG522" s="969"/>
      <c r="BH522" s="969"/>
      <c r="BI522" s="969"/>
      <c r="BJ522" s="969"/>
      <c r="BK522" s="969"/>
      <c r="BL522" s="969"/>
      <c r="BM522" s="969"/>
      <c r="BN522" s="969"/>
      <c r="BO522" s="969"/>
      <c r="BP522" s="969"/>
      <c r="BQ522" s="969"/>
      <c r="BR522" s="969"/>
      <c r="BS522" s="969"/>
      <c r="BT522" s="969"/>
      <c r="BU522" s="969"/>
      <c r="BV522" s="969"/>
      <c r="BW522" s="969"/>
      <c r="BX522" s="969"/>
      <c r="BY522" s="969"/>
      <c r="BZ522" s="947"/>
      <c r="CA522" s="947"/>
      <c r="CB522" s="947"/>
      <c r="CC522" s="969"/>
      <c r="CD522" s="969"/>
      <c r="CE522" s="969"/>
      <c r="CF522" s="969"/>
      <c r="CG522" s="969"/>
      <c r="CH522" s="969"/>
      <c r="CI522" s="969"/>
      <c r="CJ522" s="969"/>
      <c r="CK522" s="969"/>
      <c r="CL522" s="969"/>
      <c r="CM522" s="969"/>
      <c r="CN522" s="969"/>
      <c r="CO522" s="969"/>
      <c r="CP522" s="969"/>
      <c r="CQ522" s="969"/>
      <c r="CR522" s="969"/>
      <c r="CS522" s="969"/>
      <c r="CT522" s="969"/>
      <c r="CU522" s="969"/>
      <c r="CV522" s="969"/>
      <c r="CW522" s="969"/>
      <c r="CX522" s="969"/>
      <c r="CY522" s="969"/>
      <c r="CZ522" s="969"/>
      <c r="DA522" s="969"/>
      <c r="DB522" s="969"/>
      <c r="DC522" s="969"/>
      <c r="DD522" s="969"/>
      <c r="DE522" s="969"/>
      <c r="DF522" s="969"/>
      <c r="DG522" s="969"/>
      <c r="DH522" s="969"/>
      <c r="DI522" s="969"/>
      <c r="DJ522" s="969"/>
      <c r="DK522" s="969"/>
      <c r="DL522" s="969"/>
      <c r="DM522" s="969"/>
      <c r="DN522" s="969"/>
      <c r="DO522" s="969"/>
    </row>
    <row r="523" spans="2:119" s="971" customFormat="1" ht="12" customHeight="1" outlineLevel="1">
      <c r="B523" s="1342">
        <v>36</v>
      </c>
      <c r="C523" s="942" t="s">
        <v>349</v>
      </c>
      <c r="D523" s="967"/>
      <c r="E523" s="967"/>
      <c r="F523" s="968">
        <v>37.560418999999996</v>
      </c>
      <c r="G523" s="968">
        <v>50.509926</v>
      </c>
      <c r="H523" s="968">
        <v>79.130684599999995</v>
      </c>
      <c r="I523" s="968">
        <v>122.825078</v>
      </c>
      <c r="J523" s="968">
        <v>165.905788</v>
      </c>
      <c r="K523" s="968">
        <v>179.63959199999999</v>
      </c>
      <c r="L523" s="968">
        <v>206.39447999999999</v>
      </c>
      <c r="M523" s="968">
        <v>273.60000000000002</v>
      </c>
      <c r="N523" s="968">
        <v>290.60000000000002</v>
      </c>
      <c r="O523" s="968">
        <v>455</v>
      </c>
      <c r="P523" s="968">
        <v>831.49599999999998</v>
      </c>
      <c r="Q523" s="968">
        <v>1213.875</v>
      </c>
      <c r="R523" s="968">
        <v>1649.41</v>
      </c>
      <c r="S523" s="968" t="s">
        <v>105</v>
      </c>
      <c r="T523" s="968" t="s">
        <v>105</v>
      </c>
      <c r="U523" s="1674" t="s">
        <v>105</v>
      </c>
      <c r="V523" s="1674" t="s">
        <v>105</v>
      </c>
      <c r="W523" s="1674" t="s">
        <v>105</v>
      </c>
      <c r="X523" s="1674" t="s">
        <v>105</v>
      </c>
      <c r="Y523" s="1674" t="s">
        <v>105</v>
      </c>
      <c r="Z523" s="1674" t="s">
        <v>105</v>
      </c>
      <c r="AA523" s="403"/>
      <c r="AB523" s="946"/>
      <c r="AC523" s="946"/>
      <c r="AD523" s="946"/>
      <c r="AE523" s="946"/>
      <c r="AF523" s="946"/>
      <c r="AG523" s="946"/>
      <c r="AH523" s="946"/>
      <c r="AI523" s="946"/>
      <c r="AJ523" s="968">
        <v>7.6989210000000003</v>
      </c>
      <c r="AK523" s="968">
        <v>8.8721630000000005</v>
      </c>
      <c r="AL523" s="968">
        <v>9.7354330000000004</v>
      </c>
      <c r="AM523" s="968">
        <v>11.253902</v>
      </c>
      <c r="AN523" s="968">
        <v>11.875567</v>
      </c>
      <c r="AO523" s="968">
        <v>13.649406000000001</v>
      </c>
      <c r="AP523" s="968">
        <v>14.922939</v>
      </c>
      <c r="AQ523" s="968">
        <v>10.062014</v>
      </c>
      <c r="AR523" s="968">
        <v>9.8781970000000001</v>
      </c>
      <c r="AS523" s="968">
        <v>12.6035352</v>
      </c>
      <c r="AT523" s="968">
        <v>27.206863999999999</v>
      </c>
      <c r="AU523" s="968">
        <v>29.442088399999999</v>
      </c>
      <c r="AV523" s="968">
        <v>26.351472000000001</v>
      </c>
      <c r="AW523" s="968">
        <v>30.781410999999999</v>
      </c>
      <c r="AX523" s="968">
        <v>31.077653999999999</v>
      </c>
      <c r="AY523" s="968">
        <v>34.614541000000003</v>
      </c>
      <c r="AZ523" s="968">
        <v>34.723194999999997</v>
      </c>
      <c r="BA523" s="968">
        <v>39.932132000000003</v>
      </c>
      <c r="BB523" s="968">
        <v>46.003914999999999</v>
      </c>
      <c r="BC523" s="968">
        <v>45.246546000000002</v>
      </c>
      <c r="BD523" s="968">
        <v>42.164653999999999</v>
      </c>
      <c r="BE523" s="968">
        <v>44.205857000000002</v>
      </c>
      <c r="BF523" s="968">
        <v>46.202033</v>
      </c>
      <c r="BG523" s="968">
        <v>47.067048</v>
      </c>
      <c r="BH523" s="968">
        <v>47.765683000000003</v>
      </c>
      <c r="BI523" s="968">
        <v>51.116152999999997</v>
      </c>
      <c r="BJ523" s="968">
        <v>52.262895999999998</v>
      </c>
      <c r="BK523" s="968">
        <v>55.249747999999997</v>
      </c>
      <c r="BL523" s="968">
        <v>52.434097999999999</v>
      </c>
      <c r="BM523" s="968">
        <v>63.400348000000001</v>
      </c>
      <c r="BN523" s="968">
        <v>78.175336999999999</v>
      </c>
      <c r="BO523" s="968">
        <v>79.59021700000001</v>
      </c>
      <c r="BP523" s="968">
        <v>68.53</v>
      </c>
      <c r="BQ523" s="968">
        <v>72.86699999999999</v>
      </c>
      <c r="BR523" s="968">
        <v>74.260999999999996</v>
      </c>
      <c r="BS523" s="968">
        <v>74.942000000000007</v>
      </c>
      <c r="BT523" s="968">
        <v>77.5</v>
      </c>
      <c r="BU523" s="968">
        <v>102.9</v>
      </c>
      <c r="BV523" s="968">
        <v>131</v>
      </c>
      <c r="BW523" s="968">
        <v>143.6</v>
      </c>
      <c r="BX523" s="968">
        <v>159.80000000000001</v>
      </c>
      <c r="BY523" s="968">
        <v>180.10000000000002</v>
      </c>
      <c r="BZ523" s="282">
        <v>229.5</v>
      </c>
      <c r="CA523" s="282">
        <v>262.096</v>
      </c>
      <c r="CB523" s="282">
        <v>276.255</v>
      </c>
      <c r="CC523" s="968">
        <v>270.53899999999999</v>
      </c>
      <c r="CD523" s="968">
        <v>309.02800000000002</v>
      </c>
      <c r="CE523" s="968">
        <v>358.053</v>
      </c>
      <c r="CF523" s="968">
        <v>358.584</v>
      </c>
      <c r="CG523" s="968">
        <v>385.15800000000002</v>
      </c>
      <c r="CH523" s="968">
        <v>441.84099999999995</v>
      </c>
      <c r="CI523" s="968">
        <v>463.827</v>
      </c>
      <c r="CJ523" s="968" t="s">
        <v>105</v>
      </c>
      <c r="CK523" s="968" t="s">
        <v>105</v>
      </c>
      <c r="CL523" s="968" t="s">
        <v>105</v>
      </c>
      <c r="CM523" s="968" t="s">
        <v>105</v>
      </c>
      <c r="CN523" s="968" t="s">
        <v>105</v>
      </c>
      <c r="CO523" s="968" t="s">
        <v>105</v>
      </c>
      <c r="CP523" s="968" t="s">
        <v>105</v>
      </c>
      <c r="CQ523" s="968" t="s">
        <v>105</v>
      </c>
      <c r="CR523" s="968" t="s">
        <v>105</v>
      </c>
      <c r="CS523" s="968" t="s">
        <v>105</v>
      </c>
      <c r="CT523" s="968" t="s">
        <v>105</v>
      </c>
      <c r="CU523" s="968" t="s">
        <v>105</v>
      </c>
      <c r="CV523" s="968" t="s">
        <v>105</v>
      </c>
      <c r="CW523" s="968" t="s">
        <v>105</v>
      </c>
      <c r="CX523" s="968" t="s">
        <v>105</v>
      </c>
      <c r="CY523" s="968" t="s">
        <v>105</v>
      </c>
      <c r="CZ523" s="968" t="s">
        <v>105</v>
      </c>
      <c r="DA523" s="968" t="s">
        <v>105</v>
      </c>
      <c r="DB523" s="968" t="s">
        <v>105</v>
      </c>
      <c r="DC523" s="968" t="s">
        <v>105</v>
      </c>
      <c r="DD523" s="968" t="s">
        <v>105</v>
      </c>
      <c r="DE523" s="968" t="s">
        <v>105</v>
      </c>
      <c r="DF523" s="968" t="s">
        <v>105</v>
      </c>
      <c r="DG523" s="968" t="s">
        <v>105</v>
      </c>
      <c r="DH523" s="968" t="s">
        <v>105</v>
      </c>
      <c r="DI523" s="968" t="s">
        <v>105</v>
      </c>
      <c r="DJ523" s="968" t="s">
        <v>105</v>
      </c>
      <c r="DK523" s="968" t="s">
        <v>105</v>
      </c>
      <c r="DL523" s="968" t="s">
        <v>105</v>
      </c>
      <c r="DM523" s="968" t="s">
        <v>105</v>
      </c>
      <c r="DN523" s="968" t="s">
        <v>105</v>
      </c>
      <c r="DO523" s="968" t="s">
        <v>105</v>
      </c>
    </row>
    <row r="524" spans="2:119" s="986" customFormat="1" ht="12" customHeight="1" outlineLevel="1">
      <c r="B524" s="1342">
        <v>37</v>
      </c>
      <c r="C524" s="938" t="s">
        <v>94</v>
      </c>
      <c r="D524" s="939"/>
      <c r="E524" s="939"/>
      <c r="F524" s="940" t="s">
        <v>1045</v>
      </c>
      <c r="G524" s="940">
        <v>0.34476471095809669</v>
      </c>
      <c r="H524" s="940">
        <v>0.56663632015616083</v>
      </c>
      <c r="I524" s="940">
        <v>0.55218015136444309</v>
      </c>
      <c r="J524" s="940">
        <v>0.35074848476790699</v>
      </c>
      <c r="K524" s="940">
        <v>8.2780740597187652E-2</v>
      </c>
      <c r="L524" s="940">
        <v>0.14893647721043579</v>
      </c>
      <c r="M524" s="940">
        <v>0.32561684789244372</v>
      </c>
      <c r="N524" s="940">
        <v>6.2134502923976598E-2</v>
      </c>
      <c r="O524" s="940">
        <v>0.56572608396421176</v>
      </c>
      <c r="P524" s="940">
        <v>0.82746373626373626</v>
      </c>
      <c r="Q524" s="940">
        <v>0.45986871855066047</v>
      </c>
      <c r="R524" s="940">
        <v>0.35879724024302351</v>
      </c>
      <c r="S524" s="940" t="s">
        <v>105</v>
      </c>
      <c r="T524" s="940" t="s">
        <v>105</v>
      </c>
      <c r="U524" s="1677" t="s">
        <v>105</v>
      </c>
      <c r="V524" s="1677" t="s">
        <v>105</v>
      </c>
      <c r="W524" s="1677" t="s">
        <v>105</v>
      </c>
      <c r="X524" s="1677" t="s">
        <v>105</v>
      </c>
      <c r="Y524" s="1677" t="s">
        <v>105</v>
      </c>
      <c r="Z524" s="1677" t="s">
        <v>105</v>
      </c>
      <c r="AA524" s="403"/>
      <c r="AB524" s="985"/>
      <c r="AC524" s="985"/>
      <c r="AD524" s="985"/>
      <c r="AE524" s="985"/>
      <c r="AF524" s="985"/>
      <c r="AG524" s="985"/>
      <c r="AH524" s="985"/>
      <c r="AI524" s="985"/>
      <c r="AJ524" s="940" t="s">
        <v>1045</v>
      </c>
      <c r="AK524" s="940" t="s">
        <v>1045</v>
      </c>
      <c r="AL524" s="940" t="s">
        <v>1045</v>
      </c>
      <c r="AM524" s="940" t="s">
        <v>1045</v>
      </c>
      <c r="AN524" s="940">
        <v>0.54249757855678737</v>
      </c>
      <c r="AO524" s="940">
        <v>0.53845302436395737</v>
      </c>
      <c r="AP524" s="940">
        <v>0.53284799967294716</v>
      </c>
      <c r="AQ524" s="940">
        <v>-0.10590886609817651</v>
      </c>
      <c r="AR524" s="940">
        <v>-0.16819154824354909</v>
      </c>
      <c r="AS524" s="940">
        <v>-7.6623905831506578E-2</v>
      </c>
      <c r="AT524" s="940">
        <v>0.82315722124174062</v>
      </c>
      <c r="AU524" s="940">
        <v>1.9260631519693772</v>
      </c>
      <c r="AV524" s="940">
        <v>1.6676398537101456</v>
      </c>
      <c r="AW524" s="940">
        <v>1.4422838919035987</v>
      </c>
      <c r="AX524" s="940">
        <v>0.14227255298515851</v>
      </c>
      <c r="AY524" s="940">
        <v>0.17568225900714318</v>
      </c>
      <c r="AZ524" s="940">
        <v>0.3176947003188284</v>
      </c>
      <c r="BA524" s="940">
        <v>0.29728075168484014</v>
      </c>
      <c r="BB524" s="940">
        <v>0.48028918141633214</v>
      </c>
      <c r="BC524" s="940">
        <v>0.30715429680260664</v>
      </c>
      <c r="BD524" s="940">
        <v>0.21430801514664766</v>
      </c>
      <c r="BE524" s="940">
        <v>0.10702471383195866</v>
      </c>
      <c r="BF524" s="940">
        <v>4.3065465189213725E-3</v>
      </c>
      <c r="BG524" s="940">
        <v>4.0235159607542093E-2</v>
      </c>
      <c r="BH524" s="940">
        <v>0.13283706774873583</v>
      </c>
      <c r="BI524" s="940">
        <v>0.15632082418399884</v>
      </c>
      <c r="BJ524" s="940">
        <v>0.13118173825814106</v>
      </c>
      <c r="BK524" s="940">
        <v>0.17385199088755243</v>
      </c>
      <c r="BL524" s="940">
        <v>9.7735753092863753E-2</v>
      </c>
      <c r="BM524" s="940">
        <v>0.24031923920409271</v>
      </c>
      <c r="BN524" s="940">
        <v>0.49580951273729656</v>
      </c>
      <c r="BO524" s="940">
        <v>0.44055348451544085</v>
      </c>
      <c r="BP524" s="940">
        <v>0.30697394661008581</v>
      </c>
      <c r="BQ524" s="940">
        <v>0.1493154580160978</v>
      </c>
      <c r="BR524" s="940">
        <v>-5.007125201136009E-2</v>
      </c>
      <c r="BS524" s="940">
        <v>-5.8401863636079798E-2</v>
      </c>
      <c r="BT524" s="940">
        <v>0.13089158032978254</v>
      </c>
      <c r="BU524" s="940">
        <v>0.41216188398040288</v>
      </c>
      <c r="BV524" s="940">
        <v>0.76404842380253446</v>
      </c>
      <c r="BW524" s="940">
        <v>0.91614848816417993</v>
      </c>
      <c r="BX524" s="940">
        <v>1.0619354838709678</v>
      </c>
      <c r="BY524" s="940">
        <v>0.75024295432458721</v>
      </c>
      <c r="BZ524" s="940">
        <v>0.75190839694656497</v>
      </c>
      <c r="CA524" s="940">
        <v>0.82518105849582191</v>
      </c>
      <c r="CB524" s="940">
        <v>0.72875469336670817</v>
      </c>
      <c r="CC524" s="940">
        <v>0.50215991116046621</v>
      </c>
      <c r="CD524" s="940">
        <v>0.34652723311546851</v>
      </c>
      <c r="CE524" s="940">
        <v>0.36611394298272382</v>
      </c>
      <c r="CF524" s="940">
        <v>0.29801813541836353</v>
      </c>
      <c r="CG524" s="940">
        <v>0.42366904586769394</v>
      </c>
      <c r="CH524" s="940">
        <v>0.42977658982357569</v>
      </c>
      <c r="CI524" s="940">
        <v>0.29541436602961024</v>
      </c>
      <c r="CJ524" s="940" t="s">
        <v>105</v>
      </c>
      <c r="CK524" s="940" t="s">
        <v>105</v>
      </c>
      <c r="CL524" s="940" t="s">
        <v>105</v>
      </c>
      <c r="CM524" s="940" t="s">
        <v>105</v>
      </c>
      <c r="CN524" s="940" t="s">
        <v>105</v>
      </c>
      <c r="CO524" s="940" t="s">
        <v>105</v>
      </c>
      <c r="CP524" s="940" t="s">
        <v>105</v>
      </c>
      <c r="CQ524" s="940" t="s">
        <v>105</v>
      </c>
      <c r="CR524" s="940" t="s">
        <v>105</v>
      </c>
      <c r="CS524" s="940" t="s">
        <v>105</v>
      </c>
      <c r="CT524" s="940" t="s">
        <v>105</v>
      </c>
      <c r="CU524" s="940" t="s">
        <v>105</v>
      </c>
      <c r="CV524" s="940" t="s">
        <v>105</v>
      </c>
      <c r="CW524" s="940" t="s">
        <v>105</v>
      </c>
      <c r="CX524" s="940" t="s">
        <v>105</v>
      </c>
      <c r="CY524" s="940" t="s">
        <v>105</v>
      </c>
      <c r="CZ524" s="940" t="s">
        <v>105</v>
      </c>
      <c r="DA524" s="940" t="s">
        <v>105</v>
      </c>
      <c r="DB524" s="940" t="s">
        <v>105</v>
      </c>
      <c r="DC524" s="940" t="s">
        <v>105</v>
      </c>
      <c r="DD524" s="940" t="s">
        <v>105</v>
      </c>
      <c r="DE524" s="940" t="s">
        <v>105</v>
      </c>
      <c r="DF524" s="940" t="s">
        <v>105</v>
      </c>
      <c r="DG524" s="940" t="s">
        <v>105</v>
      </c>
      <c r="DH524" s="940" t="s">
        <v>105</v>
      </c>
      <c r="DI524" s="940" t="s">
        <v>105</v>
      </c>
      <c r="DJ524" s="940" t="s">
        <v>105</v>
      </c>
      <c r="DK524" s="940" t="s">
        <v>105</v>
      </c>
      <c r="DL524" s="940" t="s">
        <v>105</v>
      </c>
      <c r="DM524" s="940" t="s">
        <v>105</v>
      </c>
      <c r="DN524" s="940" t="s">
        <v>105</v>
      </c>
      <c r="DO524" s="940" t="s">
        <v>105</v>
      </c>
    </row>
    <row r="525" spans="2:119" s="973" customFormat="1" ht="12" customHeight="1" outlineLevel="1">
      <c r="B525" s="1342">
        <v>38</v>
      </c>
      <c r="C525" s="1192" t="s">
        <v>7</v>
      </c>
      <c r="D525" s="953"/>
      <c r="E525" s="953"/>
      <c r="F525" s="954"/>
      <c r="G525" s="954"/>
      <c r="H525" s="954"/>
      <c r="I525" s="954"/>
      <c r="J525" s="954"/>
      <c r="K525" s="954"/>
      <c r="L525" s="954"/>
      <c r="M525" s="954"/>
      <c r="N525" s="954"/>
      <c r="O525" s="954"/>
      <c r="P525" s="954"/>
      <c r="Q525" s="954"/>
      <c r="R525" s="954"/>
      <c r="S525" s="954"/>
      <c r="T525" s="954"/>
      <c r="U525" s="1684"/>
      <c r="V525" s="1684"/>
      <c r="W525" s="1684"/>
      <c r="X525" s="1684"/>
      <c r="Y525" s="1684"/>
      <c r="Z525" s="1684"/>
      <c r="AA525" s="403"/>
      <c r="AB525" s="449"/>
      <c r="AC525" s="449"/>
      <c r="AD525" s="449"/>
      <c r="AE525" s="449"/>
      <c r="AF525" s="449"/>
      <c r="AG525" s="449"/>
      <c r="AH525" s="449"/>
      <c r="AI525" s="449"/>
      <c r="AJ525" s="955">
        <v>0.20497431085632994</v>
      </c>
      <c r="AK525" s="955">
        <v>0.23621043737557884</v>
      </c>
      <c r="AL525" s="955">
        <v>0.25919394030189069</v>
      </c>
      <c r="AM525" s="955">
        <v>0.29962131146620069</v>
      </c>
      <c r="AN525" s="955">
        <v>0.23511352996240778</v>
      </c>
      <c r="AO525" s="955">
        <v>0.27023215199325379</v>
      </c>
      <c r="AP525" s="955">
        <v>0.29544567141119943</v>
      </c>
      <c r="AQ525" s="955">
        <v>0.199208646633139</v>
      </c>
      <c r="AR525" s="955">
        <v>0.12483396358736926</v>
      </c>
      <c r="AS525" s="955">
        <v>0.15927494199892211</v>
      </c>
      <c r="AT525" s="955">
        <v>0.34382192113626681</v>
      </c>
      <c r="AU525" s="955">
        <v>0.37206917327744188</v>
      </c>
      <c r="AV525" s="955">
        <v>0.21454472025655869</v>
      </c>
      <c r="AW525" s="955">
        <v>0.25061177652987116</v>
      </c>
      <c r="AX525" s="955">
        <v>0.25302368625404004</v>
      </c>
      <c r="AY525" s="955">
        <v>0.28181981695953007</v>
      </c>
      <c r="AZ525" s="955">
        <v>0.20929465703752298</v>
      </c>
      <c r="BA525" s="955">
        <v>0.2406916146891753</v>
      </c>
      <c r="BB525" s="955">
        <v>0.27728939149488863</v>
      </c>
      <c r="BC525" s="955">
        <v>0.27272433677841307</v>
      </c>
      <c r="BD525" s="955">
        <v>0.23471804589714276</v>
      </c>
      <c r="BE525" s="955">
        <v>0.2460808138553332</v>
      </c>
      <c r="BF525" s="955">
        <v>0.25719292994163562</v>
      </c>
      <c r="BG525" s="955">
        <v>0.2620082103058885</v>
      </c>
      <c r="BH525" s="955">
        <v>0.23142907213409974</v>
      </c>
      <c r="BI525" s="955">
        <v>0.24766240356815744</v>
      </c>
      <c r="BJ525" s="955">
        <v>0.25321847754843058</v>
      </c>
      <c r="BK525" s="955">
        <v>0.26769004674931229</v>
      </c>
      <c r="BL525" s="955">
        <v>0.19164509502923974</v>
      </c>
      <c r="BM525" s="955">
        <v>0.23172641812865497</v>
      </c>
      <c r="BN525" s="955">
        <v>0.28572857090643272</v>
      </c>
      <c r="BO525" s="955">
        <v>0.29089991593567255</v>
      </c>
      <c r="BP525" s="955">
        <v>0.23582243633860975</v>
      </c>
      <c r="BQ525" s="955">
        <v>0.25074673090158289</v>
      </c>
      <c r="BR525" s="955">
        <v>0.25554370268410181</v>
      </c>
      <c r="BS525" s="955">
        <v>0.25788713007570546</v>
      </c>
      <c r="BT525" s="955">
        <v>0.17032967032967034</v>
      </c>
      <c r="BU525" s="955">
        <v>0.22615384615384618</v>
      </c>
      <c r="BV525" s="955">
        <v>0.28791208791208789</v>
      </c>
      <c r="BW525" s="955">
        <v>0.31560439560439557</v>
      </c>
      <c r="BX525" s="976">
        <v>0.19218372668058537</v>
      </c>
      <c r="BY525" s="976">
        <v>0.21659755428769353</v>
      </c>
      <c r="BZ525" s="976">
        <v>0.27600854363701088</v>
      </c>
      <c r="CA525" s="976">
        <v>0.31521017539471025</v>
      </c>
      <c r="CB525" s="976">
        <v>0.22758109360518999</v>
      </c>
      <c r="CC525" s="976">
        <v>0.22287220677582123</v>
      </c>
      <c r="CD525" s="976">
        <v>0.25457975491710433</v>
      </c>
      <c r="CE525" s="976">
        <v>0.29496694470188445</v>
      </c>
      <c r="CF525" s="976">
        <v>0.21740137382457969</v>
      </c>
      <c r="CG525" s="976">
        <v>0.23351258935013125</v>
      </c>
      <c r="CH525" s="976">
        <v>0.26787821099665937</v>
      </c>
      <c r="CI525" s="976">
        <v>0.28120782582862963</v>
      </c>
      <c r="CJ525" s="976" t="s">
        <v>105</v>
      </c>
      <c r="CK525" s="976" t="s">
        <v>105</v>
      </c>
      <c r="CL525" s="976" t="s">
        <v>105</v>
      </c>
      <c r="CM525" s="976" t="s">
        <v>105</v>
      </c>
      <c r="CN525" s="976" t="s">
        <v>105</v>
      </c>
      <c r="CO525" s="976" t="s">
        <v>105</v>
      </c>
      <c r="CP525" s="976" t="s">
        <v>105</v>
      </c>
      <c r="CQ525" s="976" t="s">
        <v>105</v>
      </c>
      <c r="CR525" s="976" t="s">
        <v>105</v>
      </c>
      <c r="CS525" s="976" t="s">
        <v>105</v>
      </c>
      <c r="CT525" s="976" t="s">
        <v>105</v>
      </c>
      <c r="CU525" s="976" t="s">
        <v>105</v>
      </c>
      <c r="CV525" s="976" t="s">
        <v>105</v>
      </c>
      <c r="CW525" s="976" t="s">
        <v>105</v>
      </c>
      <c r="CX525" s="976" t="s">
        <v>105</v>
      </c>
      <c r="CY525" s="976" t="s">
        <v>105</v>
      </c>
      <c r="CZ525" s="976" t="s">
        <v>105</v>
      </c>
      <c r="DA525" s="976" t="s">
        <v>105</v>
      </c>
      <c r="DB525" s="976" t="s">
        <v>105</v>
      </c>
      <c r="DC525" s="976" t="s">
        <v>105</v>
      </c>
      <c r="DD525" s="976" t="s">
        <v>105</v>
      </c>
      <c r="DE525" s="976" t="s">
        <v>105</v>
      </c>
      <c r="DF525" s="976" t="s">
        <v>105</v>
      </c>
      <c r="DG525" s="976" t="s">
        <v>105</v>
      </c>
      <c r="DH525" s="976" t="s">
        <v>105</v>
      </c>
      <c r="DI525" s="976" t="s">
        <v>105</v>
      </c>
      <c r="DJ525" s="976" t="s">
        <v>105</v>
      </c>
      <c r="DK525" s="976" t="s">
        <v>105</v>
      </c>
      <c r="DL525" s="976" t="s">
        <v>105</v>
      </c>
      <c r="DM525" s="976" t="s">
        <v>105</v>
      </c>
      <c r="DN525" s="976" t="s">
        <v>105</v>
      </c>
      <c r="DO525" s="976" t="s">
        <v>105</v>
      </c>
    </row>
    <row r="526" spans="2:119" s="980" customFormat="1" ht="12" customHeight="1" outlineLevel="1">
      <c r="B526" s="1342">
        <v>39</v>
      </c>
      <c r="C526" s="1025"/>
      <c r="D526" s="1012"/>
      <c r="E526" s="1012"/>
      <c r="F526" s="984"/>
      <c r="G526" s="984"/>
      <c r="H526" s="984"/>
      <c r="I526" s="984"/>
      <c r="J526" s="984"/>
      <c r="K526" s="984"/>
      <c r="L526" s="984"/>
      <c r="M526" s="984"/>
      <c r="N526" s="984"/>
      <c r="O526" s="984"/>
      <c r="P526" s="984"/>
      <c r="Q526" s="984"/>
      <c r="R526" s="984"/>
      <c r="S526" s="984"/>
      <c r="T526" s="984"/>
      <c r="U526" s="1681"/>
      <c r="V526" s="1681"/>
      <c r="W526" s="1681"/>
      <c r="X526" s="1681"/>
      <c r="Y526" s="1681"/>
      <c r="Z526" s="1681"/>
      <c r="AA526" s="403"/>
      <c r="AB526" s="449"/>
      <c r="AC526" s="449"/>
      <c r="AD526" s="449"/>
      <c r="AE526" s="449"/>
      <c r="AF526" s="449"/>
      <c r="AG526" s="449"/>
      <c r="AH526" s="449"/>
      <c r="AI526" s="449"/>
      <c r="AJ526" s="984"/>
      <c r="AK526" s="984"/>
      <c r="AL526" s="984"/>
      <c r="AM526" s="984"/>
      <c r="AN526" s="984"/>
      <c r="AO526" s="984"/>
      <c r="AP526" s="984"/>
      <c r="AQ526" s="984"/>
      <c r="AR526" s="984"/>
      <c r="AS526" s="984"/>
      <c r="AT526" s="984"/>
      <c r="AU526" s="984"/>
      <c r="AV526" s="984"/>
      <c r="AW526" s="984"/>
      <c r="AX526" s="984"/>
      <c r="AY526" s="984"/>
      <c r="AZ526" s="984"/>
      <c r="BA526" s="984"/>
      <c r="BB526" s="984"/>
      <c r="BC526" s="984"/>
      <c r="BD526" s="984"/>
      <c r="BE526" s="984"/>
      <c r="BF526" s="984"/>
      <c r="BG526" s="984"/>
      <c r="BH526" s="984"/>
      <c r="BI526" s="984"/>
      <c r="BJ526" s="984"/>
      <c r="BK526" s="984"/>
      <c r="BL526" s="984"/>
      <c r="BM526" s="984"/>
      <c r="BN526" s="984"/>
      <c r="BO526" s="984"/>
      <c r="BP526" s="984"/>
      <c r="BQ526" s="984"/>
      <c r="BR526" s="984"/>
      <c r="BS526" s="984"/>
      <c r="BT526" s="984"/>
      <c r="BU526" s="984"/>
      <c r="BV526" s="983"/>
      <c r="BW526" s="984"/>
      <c r="BX526" s="968"/>
      <c r="BY526" s="968"/>
      <c r="BZ526" s="968"/>
      <c r="CA526" s="968"/>
      <c r="CB526" s="984"/>
      <c r="CC526" s="984"/>
      <c r="CD526" s="984"/>
      <c r="CE526" s="984"/>
      <c r="CF526" s="984"/>
      <c r="CG526" s="984"/>
      <c r="CH526" s="984"/>
      <c r="CI526" s="984"/>
      <c r="CJ526" s="984"/>
      <c r="CK526" s="984"/>
      <c r="CL526" s="984"/>
      <c r="CM526" s="984"/>
      <c r="CN526" s="984"/>
      <c r="CO526" s="984"/>
      <c r="CP526" s="984"/>
      <c r="CQ526" s="984"/>
      <c r="CR526" s="984"/>
      <c r="CS526" s="984"/>
      <c r="CT526" s="984"/>
      <c r="CU526" s="984"/>
      <c r="CV526" s="984"/>
      <c r="CW526" s="984"/>
      <c r="CX526" s="984"/>
      <c r="CY526" s="984"/>
      <c r="CZ526" s="984"/>
      <c r="DA526" s="984"/>
      <c r="DB526" s="984"/>
      <c r="DC526" s="984"/>
      <c r="DD526" s="984"/>
      <c r="DE526" s="984"/>
      <c r="DF526" s="984"/>
      <c r="DG526" s="984"/>
      <c r="DH526" s="984"/>
      <c r="DI526" s="984"/>
      <c r="DJ526" s="984"/>
      <c r="DK526" s="984"/>
      <c r="DL526" s="984"/>
      <c r="DM526" s="984"/>
      <c r="DN526" s="984"/>
      <c r="DO526" s="984"/>
    </row>
    <row r="527" spans="2:119" s="980" customFormat="1" outlineLevel="1">
      <c r="B527" s="1342">
        <v>40</v>
      </c>
      <c r="C527" s="1084" t="s">
        <v>401</v>
      </c>
      <c r="D527" s="1012"/>
      <c r="E527" s="1012"/>
      <c r="F527" s="984"/>
      <c r="G527" s="984"/>
      <c r="H527" s="984"/>
      <c r="I527" s="984"/>
      <c r="J527" s="984"/>
      <c r="K527" s="984"/>
      <c r="L527" s="984"/>
      <c r="M527" s="1085"/>
      <c r="N527" s="1085"/>
      <c r="O527" s="984"/>
      <c r="P527" s="984"/>
      <c r="Q527" s="984"/>
      <c r="R527" s="984"/>
      <c r="S527" s="984"/>
      <c r="T527" s="984"/>
      <c r="U527" s="1681"/>
      <c r="V527" s="1681"/>
      <c r="W527" s="1681"/>
      <c r="X527" s="1681"/>
      <c r="Y527" s="1681"/>
      <c r="Z527" s="1681"/>
      <c r="AA527" s="403"/>
      <c r="AB527" s="990"/>
      <c r="AC527" s="990"/>
      <c r="AD527" s="990"/>
      <c r="AE527" s="990"/>
      <c r="AF527" s="1086"/>
      <c r="AG527" s="1086"/>
      <c r="AH527" s="1086"/>
      <c r="AI527" s="1086"/>
      <c r="AJ527" s="984"/>
      <c r="AK527" s="984"/>
      <c r="AL527" s="984"/>
      <c r="AM527" s="984"/>
      <c r="AN527" s="984"/>
      <c r="AO527" s="984"/>
      <c r="AP527" s="984"/>
      <c r="AQ527" s="984"/>
      <c r="AR527" s="984"/>
      <c r="AS527" s="984"/>
      <c r="AT527" s="984"/>
      <c r="AU527" s="984"/>
      <c r="AV527" s="984"/>
      <c r="AW527" s="984"/>
      <c r="AX527" s="984"/>
      <c r="AY527" s="984"/>
      <c r="AZ527" s="984"/>
      <c r="BA527" s="984"/>
      <c r="BB527" s="984"/>
      <c r="BC527" s="984"/>
      <c r="BD527" s="984"/>
      <c r="BE527" s="984"/>
      <c r="BF527" s="984"/>
      <c r="BG527" s="984"/>
      <c r="BH527" s="984"/>
      <c r="BI527" s="984"/>
      <c r="BJ527" s="984"/>
      <c r="BK527" s="984"/>
      <c r="BL527" s="984"/>
      <c r="BM527" s="984"/>
      <c r="BN527" s="984"/>
      <c r="BO527" s="984"/>
      <c r="BP527" s="984"/>
      <c r="BQ527" s="984"/>
      <c r="BR527" s="984"/>
      <c r="BS527" s="984"/>
      <c r="BT527" s="984"/>
      <c r="BU527" s="984"/>
      <c r="BV527" s="984"/>
      <c r="BW527" s="984"/>
      <c r="BX527" s="984"/>
      <c r="BY527" s="984"/>
      <c r="BZ527" s="984"/>
      <c r="CA527" s="984"/>
      <c r="CB527" s="984"/>
      <c r="CC527" s="984"/>
      <c r="CD527" s="984"/>
      <c r="CE527" s="984"/>
      <c r="CF527" s="984"/>
      <c r="CG527" s="984"/>
      <c r="CH527" s="984"/>
      <c r="CI527" s="1053"/>
      <c r="CJ527" s="984"/>
      <c r="CK527" s="984"/>
      <c r="CL527" s="984"/>
      <c r="CM527" s="984"/>
      <c r="CN527" s="984"/>
      <c r="CO527" s="984"/>
      <c r="CP527" s="984"/>
      <c r="CQ527" s="984"/>
      <c r="CR527" s="984"/>
      <c r="CS527" s="984"/>
      <c r="CT527" s="984"/>
      <c r="CU527" s="984"/>
      <c r="CV527" s="984"/>
      <c r="CW527" s="984"/>
      <c r="CX527" s="984"/>
      <c r="CY527" s="984"/>
      <c r="CZ527" s="984"/>
      <c r="DA527" s="984"/>
      <c r="DB527" s="984"/>
      <c r="DC527" s="984"/>
      <c r="DD527" s="984"/>
      <c r="DE527" s="984"/>
      <c r="DF527" s="984"/>
      <c r="DG527" s="984"/>
      <c r="DH527" s="984"/>
      <c r="DI527" s="984"/>
      <c r="DJ527" s="984"/>
      <c r="DK527" s="984"/>
      <c r="DL527" s="984"/>
      <c r="DM527" s="984"/>
      <c r="DN527" s="984"/>
      <c r="DO527" s="984"/>
    </row>
    <row r="528" spans="2:119" s="980" customFormat="1" ht="12" customHeight="1" outlineLevel="1">
      <c r="B528" s="1342">
        <v>41</v>
      </c>
      <c r="C528" s="1180"/>
      <c r="D528" s="1180"/>
      <c r="E528" s="1012"/>
      <c r="F528" s="984"/>
      <c r="G528" s="984"/>
      <c r="H528" s="984"/>
      <c r="I528" s="984"/>
      <c r="J528" s="984"/>
      <c r="K528" s="984"/>
      <c r="L528" s="984"/>
      <c r="M528" s="984"/>
      <c r="N528" s="984"/>
      <c r="O528" s="984"/>
      <c r="P528" s="984"/>
      <c r="Q528" s="984"/>
      <c r="R528" s="984"/>
      <c r="S528" s="984"/>
      <c r="T528" s="984"/>
      <c r="U528" s="1681"/>
      <c r="V528" s="1681"/>
      <c r="W528" s="1681"/>
      <c r="X528" s="1681"/>
      <c r="Y528" s="1681"/>
      <c r="Z528" s="1681"/>
      <c r="AA528" s="403"/>
      <c r="AB528" s="990"/>
      <c r="AC528" s="990"/>
      <c r="AD528" s="990"/>
      <c r="AE528" s="990"/>
      <c r="AF528" s="1086"/>
      <c r="AG528" s="1086"/>
      <c r="AH528" s="1086"/>
      <c r="AI528" s="1086"/>
      <c r="AJ528" s="984"/>
      <c r="AK528" s="984"/>
      <c r="AL528" s="984"/>
      <c r="AM528" s="984"/>
      <c r="AN528" s="984"/>
      <c r="AO528" s="984"/>
      <c r="AP528" s="984"/>
      <c r="AQ528" s="984"/>
      <c r="AR528" s="984"/>
      <c r="AS528" s="984"/>
      <c r="AT528" s="984"/>
      <c r="AU528" s="984"/>
      <c r="AV528" s="984"/>
      <c r="AW528" s="984"/>
      <c r="AX528" s="984"/>
      <c r="AY528" s="984"/>
      <c r="AZ528" s="984"/>
      <c r="BA528" s="984"/>
      <c r="BB528" s="984"/>
      <c r="BC528" s="984"/>
      <c r="BD528" s="984"/>
      <c r="BE528" s="984"/>
      <c r="BF528" s="984"/>
      <c r="BG528" s="984"/>
      <c r="BH528" s="984"/>
      <c r="BI528" s="984"/>
      <c r="BJ528" s="984"/>
      <c r="BK528" s="984"/>
      <c r="BL528" s="984"/>
      <c r="BM528" s="984"/>
      <c r="BN528" s="984"/>
      <c r="BO528" s="984"/>
      <c r="BP528" s="984"/>
      <c r="BQ528" s="984"/>
      <c r="BR528" s="984"/>
      <c r="BS528" s="984"/>
      <c r="BT528" s="984"/>
      <c r="BU528" s="984"/>
      <c r="BV528" s="282"/>
      <c r="BW528" s="282"/>
      <c r="BX528" s="282"/>
      <c r="BY528" s="282"/>
      <c r="BZ528" s="282"/>
      <c r="CA528" s="282"/>
      <c r="CB528" s="282"/>
      <c r="CC528" s="282"/>
      <c r="CD528" s="282"/>
      <c r="CE528" s="282"/>
      <c r="CF528" s="282"/>
      <c r="CG528" s="282"/>
      <c r="CH528" s="282"/>
      <c r="CI528" s="282"/>
      <c r="CJ528" s="282"/>
      <c r="CK528" s="282"/>
      <c r="CL528" s="282"/>
      <c r="CM528" s="282"/>
      <c r="CN528" s="282"/>
      <c r="CO528" s="282"/>
      <c r="CP528" s="282"/>
      <c r="CQ528" s="282"/>
      <c r="CR528" s="282"/>
      <c r="CS528" s="282"/>
      <c r="CT528" s="282"/>
      <c r="CU528" s="282"/>
      <c r="CV528" s="282"/>
      <c r="CW528" s="282"/>
      <c r="CX528" s="282"/>
      <c r="CY528" s="282"/>
      <c r="CZ528" s="282"/>
      <c r="DA528" s="282"/>
      <c r="DB528" s="282"/>
      <c r="DC528" s="282"/>
      <c r="DD528" s="282"/>
      <c r="DE528" s="282"/>
      <c r="DF528" s="282"/>
      <c r="DG528" s="282"/>
      <c r="DH528" s="282"/>
      <c r="DI528" s="282"/>
      <c r="DJ528" s="282"/>
      <c r="DK528" s="282"/>
      <c r="DL528" s="282"/>
      <c r="DM528" s="282"/>
      <c r="DN528" s="282"/>
      <c r="DO528" s="282"/>
    </row>
    <row r="529" spans="2:119" s="980" customFormat="1" ht="12" customHeight="1" outlineLevel="1">
      <c r="B529" s="1342">
        <v>42</v>
      </c>
      <c r="C529" s="1192" t="s">
        <v>466</v>
      </c>
      <c r="D529" s="1012"/>
      <c r="E529" s="1012"/>
      <c r="F529" s="984"/>
      <c r="G529" s="984"/>
      <c r="H529" s="984"/>
      <c r="I529" s="984"/>
      <c r="J529" s="984"/>
      <c r="K529" s="984"/>
      <c r="L529" s="984"/>
      <c r="M529" s="984"/>
      <c r="N529" s="945" t="s">
        <v>105</v>
      </c>
      <c r="O529" s="945" t="s">
        <v>105</v>
      </c>
      <c r="P529" s="945" t="s">
        <v>105</v>
      </c>
      <c r="Q529" s="945" t="s">
        <v>105</v>
      </c>
      <c r="R529" s="945" t="s">
        <v>105</v>
      </c>
      <c r="S529" s="945" t="s">
        <v>105</v>
      </c>
      <c r="T529" s="945" t="s">
        <v>105</v>
      </c>
      <c r="U529" s="1681" t="s">
        <v>105</v>
      </c>
      <c r="V529" s="1681" t="s">
        <v>105</v>
      </c>
      <c r="W529" s="1681" t="s">
        <v>105</v>
      </c>
      <c r="X529" s="1681" t="s">
        <v>105</v>
      </c>
      <c r="Y529" s="1681" t="s">
        <v>105</v>
      </c>
      <c r="Z529" s="1681" t="s">
        <v>105</v>
      </c>
      <c r="AA529" s="403"/>
      <c r="AB529" s="449"/>
      <c r="AC529" s="449"/>
      <c r="AD529" s="449"/>
      <c r="AE529" s="449"/>
      <c r="AF529" s="449"/>
      <c r="AG529" s="449"/>
      <c r="AH529" s="449"/>
      <c r="AI529" s="449"/>
      <c r="AJ529" s="984"/>
      <c r="AK529" s="984"/>
      <c r="AL529" s="984"/>
      <c r="AM529" s="984"/>
      <c r="AN529" s="984"/>
      <c r="AO529" s="984"/>
      <c r="AP529" s="984"/>
      <c r="AQ529" s="984"/>
      <c r="AR529" s="984"/>
      <c r="AS529" s="984"/>
      <c r="AT529" s="984"/>
      <c r="AU529" s="984"/>
      <c r="AV529" s="984"/>
      <c r="AW529" s="984"/>
      <c r="AX529" s="984"/>
      <c r="AY529" s="984"/>
      <c r="AZ529" s="984"/>
      <c r="BA529" s="984"/>
      <c r="BB529" s="984"/>
      <c r="BC529" s="984"/>
      <c r="BD529" s="984"/>
      <c r="BE529" s="984"/>
      <c r="BF529" s="984"/>
      <c r="BG529" s="984"/>
      <c r="BH529" s="984"/>
      <c r="BI529" s="984"/>
      <c r="BJ529" s="984"/>
      <c r="BK529" s="984"/>
      <c r="BL529" s="984"/>
      <c r="BM529" s="984"/>
      <c r="BN529" s="984"/>
      <c r="BO529" s="984"/>
      <c r="BP529" s="984"/>
      <c r="BQ529" s="984"/>
      <c r="BR529" s="984"/>
      <c r="BS529" s="984"/>
      <c r="BT529" s="983"/>
      <c r="BU529" s="983"/>
      <c r="BV529" s="984"/>
      <c r="BW529" s="984"/>
      <c r="BX529" s="945" t="s">
        <v>1050</v>
      </c>
      <c r="BY529" s="945" t="s">
        <v>1050</v>
      </c>
      <c r="BZ529" s="945" t="s">
        <v>1050</v>
      </c>
      <c r="CA529" s="945" t="s">
        <v>1050</v>
      </c>
      <c r="CB529" s="945"/>
      <c r="CC529" s="984"/>
      <c r="CD529" s="984"/>
      <c r="CE529" s="984"/>
      <c r="CF529" s="984"/>
      <c r="CG529" s="984"/>
      <c r="CH529" s="984"/>
      <c r="CI529" s="984"/>
      <c r="CJ529" s="984"/>
      <c r="CK529" s="984"/>
      <c r="CL529" s="984"/>
      <c r="CM529" s="984"/>
      <c r="CN529" s="984"/>
      <c r="CO529" s="984"/>
      <c r="CP529" s="984"/>
      <c r="CQ529" s="984"/>
      <c r="CR529" s="984"/>
      <c r="CS529" s="984"/>
      <c r="CT529" s="984"/>
      <c r="CU529" s="984"/>
      <c r="CV529" s="984"/>
      <c r="CW529" s="984"/>
      <c r="CX529" s="984"/>
      <c r="CY529" s="984"/>
      <c r="CZ529" s="984"/>
      <c r="DA529" s="984"/>
      <c r="DB529" s="984"/>
      <c r="DC529" s="984"/>
      <c r="DD529" s="984"/>
      <c r="DE529" s="984"/>
      <c r="DF529" s="984"/>
      <c r="DG529" s="984"/>
      <c r="DH529" s="984"/>
      <c r="DI529" s="984"/>
      <c r="DJ529" s="984"/>
      <c r="DK529" s="984"/>
      <c r="DL529" s="984"/>
      <c r="DM529" s="984"/>
      <c r="DN529" s="984"/>
      <c r="DO529" s="984"/>
    </row>
    <row r="530" spans="2:119" s="980" customFormat="1" ht="12" customHeight="1" outlineLevel="1">
      <c r="B530" s="1342">
        <v>43</v>
      </c>
      <c r="C530" s="942"/>
      <c r="D530" s="1012"/>
      <c r="E530" s="1012"/>
      <c r="F530" s="984"/>
      <c r="G530" s="984"/>
      <c r="H530" s="984"/>
      <c r="I530" s="984"/>
      <c r="J530" s="984"/>
      <c r="K530" s="984"/>
      <c r="L530" s="984"/>
      <c r="M530" s="984"/>
      <c r="N530" s="984"/>
      <c r="O530" s="984"/>
      <c r="P530" s="984"/>
      <c r="Q530" s="984"/>
      <c r="R530" s="984"/>
      <c r="S530" s="984"/>
      <c r="T530" s="984"/>
      <c r="U530" s="1681"/>
      <c r="V530" s="1681"/>
      <c r="W530" s="1681"/>
      <c r="X530" s="1681"/>
      <c r="Y530" s="1681"/>
      <c r="Z530" s="1681"/>
      <c r="AA530" s="403"/>
      <c r="AB530" s="449"/>
      <c r="AC530" s="449"/>
      <c r="AD530" s="449"/>
      <c r="AE530" s="449"/>
      <c r="AF530" s="449"/>
      <c r="AG530" s="449"/>
      <c r="AH530" s="449"/>
      <c r="AI530" s="449"/>
      <c r="AJ530" s="984"/>
      <c r="AK530" s="984"/>
      <c r="AL530" s="984"/>
      <c r="AM530" s="984"/>
      <c r="AN530" s="984"/>
      <c r="AO530" s="984"/>
      <c r="AP530" s="984"/>
      <c r="AQ530" s="984"/>
      <c r="AR530" s="984"/>
      <c r="AS530" s="984"/>
      <c r="AT530" s="984"/>
      <c r="AU530" s="984"/>
      <c r="AV530" s="984"/>
      <c r="AW530" s="984"/>
      <c r="AX530" s="984"/>
      <c r="AY530" s="984"/>
      <c r="AZ530" s="984"/>
      <c r="BA530" s="984"/>
      <c r="BB530" s="984"/>
      <c r="BC530" s="984"/>
      <c r="BD530" s="984"/>
      <c r="BE530" s="984"/>
      <c r="BF530" s="984"/>
      <c r="BG530" s="984"/>
      <c r="BH530" s="984"/>
      <c r="BI530" s="984"/>
      <c r="BJ530" s="984"/>
      <c r="BK530" s="984"/>
      <c r="BL530" s="984"/>
      <c r="BM530" s="984"/>
      <c r="BN530" s="984"/>
      <c r="BO530" s="984"/>
      <c r="BP530" s="984"/>
      <c r="BQ530" s="984"/>
      <c r="BR530" s="984"/>
      <c r="BS530" s="984"/>
      <c r="BT530" s="984"/>
      <c r="BU530" s="984"/>
      <c r="BV530" s="983"/>
      <c r="BW530" s="984"/>
      <c r="BX530" s="968"/>
      <c r="BY530" s="968"/>
      <c r="BZ530" s="968"/>
      <c r="CA530" s="968"/>
      <c r="CB530" s="984"/>
      <c r="CC530" s="984"/>
      <c r="CD530" s="984"/>
      <c r="CE530" s="984"/>
      <c r="CF530" s="984"/>
      <c r="CG530" s="984"/>
      <c r="CH530" s="984"/>
      <c r="CI530" s="984"/>
      <c r="CJ530" s="984"/>
      <c r="CK530" s="984"/>
      <c r="CL530" s="984"/>
      <c r="CM530" s="984"/>
      <c r="CN530" s="984"/>
      <c r="CO530" s="984"/>
      <c r="CP530" s="984"/>
      <c r="CQ530" s="984"/>
      <c r="CR530" s="984"/>
      <c r="CS530" s="984"/>
      <c r="CT530" s="984"/>
      <c r="CU530" s="984"/>
      <c r="CV530" s="984"/>
      <c r="CW530" s="984"/>
      <c r="CX530" s="984"/>
      <c r="CY530" s="984"/>
      <c r="CZ530" s="984"/>
      <c r="DA530" s="984"/>
      <c r="DB530" s="984"/>
      <c r="DC530" s="984"/>
      <c r="DD530" s="984"/>
      <c r="DE530" s="984"/>
      <c r="DF530" s="984"/>
      <c r="DG530" s="984"/>
      <c r="DH530" s="984"/>
      <c r="DI530" s="984"/>
      <c r="DJ530" s="984"/>
      <c r="DK530" s="984"/>
      <c r="DL530" s="984"/>
      <c r="DM530" s="984"/>
      <c r="DN530" s="984"/>
      <c r="DO530" s="984"/>
    </row>
    <row r="531" spans="2:119" s="971" customFormat="1" ht="12" customHeight="1" outlineLevel="1">
      <c r="B531" s="1342">
        <v>44</v>
      </c>
      <c r="C531" s="942" t="s">
        <v>358</v>
      </c>
      <c r="D531" s="967"/>
      <c r="E531" s="967"/>
      <c r="F531" s="968"/>
      <c r="G531" s="968"/>
      <c r="H531" s="968"/>
      <c r="I531" s="968"/>
      <c r="J531" s="968"/>
      <c r="K531" s="968"/>
      <c r="L531" s="968"/>
      <c r="M531" s="968"/>
      <c r="N531" s="969">
        <v>0</v>
      </c>
      <c r="O531" s="969">
        <v>0</v>
      </c>
      <c r="P531" s="969">
        <v>-140.6</v>
      </c>
      <c r="Q531" s="969">
        <v>-347.7</v>
      </c>
      <c r="R531" s="282">
        <v>-187.9</v>
      </c>
      <c r="S531" s="282" t="s">
        <v>105</v>
      </c>
      <c r="T531" s="282" t="s">
        <v>105</v>
      </c>
      <c r="U531" s="1658" t="s">
        <v>105</v>
      </c>
      <c r="V531" s="1658" t="s">
        <v>105</v>
      </c>
      <c r="W531" s="1658" t="s">
        <v>105</v>
      </c>
      <c r="X531" s="1658" t="s">
        <v>105</v>
      </c>
      <c r="Y531" s="1658" t="s">
        <v>105</v>
      </c>
      <c r="Z531" s="1658" t="s">
        <v>105</v>
      </c>
      <c r="AA531" s="403"/>
      <c r="AB531" s="946"/>
      <c r="AC531" s="946"/>
      <c r="AD531" s="946"/>
      <c r="AE531" s="946"/>
      <c r="AF531" s="946"/>
      <c r="AG531" s="946"/>
      <c r="AH531" s="946"/>
      <c r="AI531" s="946"/>
      <c r="AJ531" s="968"/>
      <c r="AK531" s="968"/>
      <c r="AL531" s="968"/>
      <c r="AM531" s="968"/>
      <c r="AN531" s="968"/>
      <c r="AO531" s="968"/>
      <c r="AP531" s="968"/>
      <c r="AQ531" s="968"/>
      <c r="AR531" s="968"/>
      <c r="AS531" s="968"/>
      <c r="AT531" s="968"/>
      <c r="AU531" s="968"/>
      <c r="AV531" s="968">
        <v>0</v>
      </c>
      <c r="AW531" s="968">
        <v>0</v>
      </c>
      <c r="AX531" s="968">
        <v>0</v>
      </c>
      <c r="AY531" s="968">
        <v>0</v>
      </c>
      <c r="AZ531" s="968">
        <v>0</v>
      </c>
      <c r="BA531" s="968">
        <v>0</v>
      </c>
      <c r="BB531" s="968">
        <v>0</v>
      </c>
      <c r="BC531" s="968">
        <v>0</v>
      </c>
      <c r="BD531" s="968">
        <v>0</v>
      </c>
      <c r="BE531" s="968">
        <v>0</v>
      </c>
      <c r="BF531" s="968">
        <v>0</v>
      </c>
      <c r="BG531" s="968">
        <v>0</v>
      </c>
      <c r="BH531" s="968">
        <v>0</v>
      </c>
      <c r="BI531" s="968">
        <v>0</v>
      </c>
      <c r="BJ531" s="968">
        <v>0</v>
      </c>
      <c r="BK531" s="968">
        <v>0</v>
      </c>
      <c r="BL531" s="968">
        <v>0</v>
      </c>
      <c r="BM531" s="968">
        <v>0</v>
      </c>
      <c r="BN531" s="968">
        <v>0</v>
      </c>
      <c r="BO531" s="968">
        <v>0</v>
      </c>
      <c r="BP531" s="968">
        <v>0</v>
      </c>
      <c r="BQ531" s="968">
        <v>0</v>
      </c>
      <c r="BR531" s="968">
        <v>0</v>
      </c>
      <c r="BS531" s="968">
        <v>0</v>
      </c>
      <c r="BT531" s="968">
        <v>0</v>
      </c>
      <c r="BU531" s="968">
        <v>0</v>
      </c>
      <c r="BV531" s="968">
        <v>0</v>
      </c>
      <c r="BW531" s="968">
        <v>0</v>
      </c>
      <c r="BX531" s="968">
        <v>0</v>
      </c>
      <c r="BY531" s="968">
        <v>-22.9</v>
      </c>
      <c r="BZ531" s="968">
        <v>-52.9</v>
      </c>
      <c r="CA531" s="968">
        <v>-64.8</v>
      </c>
      <c r="CB531" s="968">
        <v>-92.1</v>
      </c>
      <c r="CC531" s="968">
        <v>-74.7</v>
      </c>
      <c r="CD531" s="968">
        <v>-88.2</v>
      </c>
      <c r="CE531" s="968">
        <v>-92.7</v>
      </c>
      <c r="CF531" s="968">
        <v>-56.2</v>
      </c>
      <c r="CG531" s="968">
        <v>-44.3</v>
      </c>
      <c r="CH531" s="968">
        <v>-51.9</v>
      </c>
      <c r="CI531" s="968">
        <v>-35.5</v>
      </c>
      <c r="CJ531" s="968" t="s">
        <v>105</v>
      </c>
      <c r="CK531" s="968" t="s">
        <v>105</v>
      </c>
      <c r="CL531" s="968" t="s">
        <v>105</v>
      </c>
      <c r="CM531" s="968" t="s">
        <v>105</v>
      </c>
      <c r="CN531" s="968" t="s">
        <v>105</v>
      </c>
      <c r="CO531" s="968" t="s">
        <v>105</v>
      </c>
      <c r="CP531" s="968" t="s">
        <v>105</v>
      </c>
      <c r="CQ531" s="968" t="s">
        <v>105</v>
      </c>
      <c r="CR531" s="968" t="s">
        <v>105</v>
      </c>
      <c r="CS531" s="968" t="s">
        <v>105</v>
      </c>
      <c r="CT531" s="968" t="s">
        <v>105</v>
      </c>
      <c r="CU531" s="968" t="s">
        <v>105</v>
      </c>
      <c r="CV531" s="968" t="s">
        <v>105</v>
      </c>
      <c r="CW531" s="968" t="s">
        <v>105</v>
      </c>
      <c r="CX531" s="968" t="s">
        <v>105</v>
      </c>
      <c r="CY531" s="968" t="s">
        <v>105</v>
      </c>
      <c r="CZ531" s="968" t="s">
        <v>105</v>
      </c>
      <c r="DA531" s="968" t="s">
        <v>105</v>
      </c>
      <c r="DB531" s="968" t="s">
        <v>105</v>
      </c>
      <c r="DC531" s="968" t="s">
        <v>105</v>
      </c>
      <c r="DD531" s="968" t="s">
        <v>105</v>
      </c>
      <c r="DE531" s="968" t="s">
        <v>105</v>
      </c>
      <c r="DF531" s="968" t="s">
        <v>105</v>
      </c>
      <c r="DG531" s="968" t="s">
        <v>105</v>
      </c>
      <c r="DH531" s="968" t="s">
        <v>105</v>
      </c>
      <c r="DI531" s="968" t="s">
        <v>105</v>
      </c>
      <c r="DJ531" s="968" t="s">
        <v>105</v>
      </c>
      <c r="DK531" s="968" t="s">
        <v>105</v>
      </c>
      <c r="DL531" s="968" t="s">
        <v>105</v>
      </c>
      <c r="DM531" s="968" t="s">
        <v>105</v>
      </c>
      <c r="DN531" s="968" t="s">
        <v>105</v>
      </c>
      <c r="DO531" s="968" t="s">
        <v>105</v>
      </c>
    </row>
    <row r="532" spans="2:119" s="973" customFormat="1" ht="12" customHeight="1" outlineLevel="1">
      <c r="B532" s="1342">
        <v>45</v>
      </c>
      <c r="C532" s="938" t="s">
        <v>94</v>
      </c>
      <c r="D532" s="939"/>
      <c r="E532" s="939"/>
      <c r="F532" s="940"/>
      <c r="G532" s="940"/>
      <c r="H532" s="940"/>
      <c r="I532" s="940"/>
      <c r="J532" s="940"/>
      <c r="K532" s="940"/>
      <c r="L532" s="940"/>
      <c r="M532" s="940"/>
      <c r="N532" s="940" t="s">
        <v>276</v>
      </c>
      <c r="O532" s="940" t="s">
        <v>276</v>
      </c>
      <c r="P532" s="940" t="s">
        <v>276</v>
      </c>
      <c r="Q532" s="940">
        <v>1.4729729729729728</v>
      </c>
      <c r="R532" s="940">
        <v>-0.45959160195570892</v>
      </c>
      <c r="S532" s="940" t="s">
        <v>105</v>
      </c>
      <c r="T532" s="940" t="s">
        <v>105</v>
      </c>
      <c r="U532" s="1677" t="s">
        <v>105</v>
      </c>
      <c r="V532" s="1677" t="s">
        <v>105</v>
      </c>
      <c r="W532" s="1677" t="s">
        <v>105</v>
      </c>
      <c r="X532" s="1677" t="s">
        <v>105</v>
      </c>
      <c r="Y532" s="1677" t="s">
        <v>105</v>
      </c>
      <c r="Z532" s="1677" t="s">
        <v>105</v>
      </c>
      <c r="AA532" s="403"/>
      <c r="AB532" s="985"/>
      <c r="AC532" s="985"/>
      <c r="AD532" s="985"/>
      <c r="AE532" s="985"/>
      <c r="AF532" s="985"/>
      <c r="AG532" s="985"/>
      <c r="AH532" s="985"/>
      <c r="AI532" s="985"/>
      <c r="AJ532" s="940"/>
      <c r="AK532" s="940"/>
      <c r="AL532" s="940"/>
      <c r="AM532" s="940"/>
      <c r="AN532" s="940"/>
      <c r="AO532" s="940"/>
      <c r="AP532" s="940"/>
      <c r="AQ532" s="940"/>
      <c r="AR532" s="940"/>
      <c r="AS532" s="940"/>
      <c r="AT532" s="940"/>
      <c r="AU532" s="940"/>
      <c r="AV532" s="940" t="s">
        <v>276</v>
      </c>
      <c r="AW532" s="940" t="s">
        <v>276</v>
      </c>
      <c r="AX532" s="940" t="s">
        <v>276</v>
      </c>
      <c r="AY532" s="940" t="s">
        <v>276</v>
      </c>
      <c r="AZ532" s="940" t="s">
        <v>276</v>
      </c>
      <c r="BA532" s="940" t="s">
        <v>276</v>
      </c>
      <c r="BB532" s="940" t="s">
        <v>276</v>
      </c>
      <c r="BC532" s="940" t="s">
        <v>276</v>
      </c>
      <c r="BD532" s="940" t="s">
        <v>276</v>
      </c>
      <c r="BE532" s="940" t="s">
        <v>276</v>
      </c>
      <c r="BF532" s="940" t="s">
        <v>276</v>
      </c>
      <c r="BG532" s="940" t="s">
        <v>276</v>
      </c>
      <c r="BH532" s="940" t="s">
        <v>276</v>
      </c>
      <c r="BI532" s="940" t="s">
        <v>276</v>
      </c>
      <c r="BJ532" s="940" t="s">
        <v>276</v>
      </c>
      <c r="BK532" s="940" t="s">
        <v>276</v>
      </c>
      <c r="BL532" s="940" t="s">
        <v>276</v>
      </c>
      <c r="BM532" s="940" t="s">
        <v>276</v>
      </c>
      <c r="BN532" s="940" t="s">
        <v>276</v>
      </c>
      <c r="BO532" s="940" t="s">
        <v>276</v>
      </c>
      <c r="BP532" s="940" t="s">
        <v>276</v>
      </c>
      <c r="BQ532" s="940" t="s">
        <v>276</v>
      </c>
      <c r="BR532" s="940" t="s">
        <v>276</v>
      </c>
      <c r="BS532" s="940" t="s">
        <v>276</v>
      </c>
      <c r="BT532" s="940" t="s">
        <v>276</v>
      </c>
      <c r="BU532" s="940" t="s">
        <v>276</v>
      </c>
      <c r="BV532" s="940" t="s">
        <v>276</v>
      </c>
      <c r="BW532" s="940" t="s">
        <v>276</v>
      </c>
      <c r="BX532" s="940" t="s">
        <v>105</v>
      </c>
      <c r="BY532" s="940" t="s">
        <v>105</v>
      </c>
      <c r="BZ532" s="940" t="s">
        <v>105</v>
      </c>
      <c r="CA532" s="940" t="s">
        <v>105</v>
      </c>
      <c r="CB532" s="940" t="s">
        <v>105</v>
      </c>
      <c r="CC532" s="940">
        <v>2.2620087336244543</v>
      </c>
      <c r="CD532" s="940">
        <v>0.66729678638941414</v>
      </c>
      <c r="CE532" s="940">
        <v>0.43055555555555558</v>
      </c>
      <c r="CF532" s="940">
        <v>-0.38979370249728551</v>
      </c>
      <c r="CG532" s="940">
        <v>-0.40696117804551546</v>
      </c>
      <c r="CH532" s="940">
        <v>-0.41156462585034015</v>
      </c>
      <c r="CI532" s="940">
        <v>-0.6170442286947142</v>
      </c>
      <c r="CJ532" s="940" t="s">
        <v>105</v>
      </c>
      <c r="CK532" s="940" t="s">
        <v>105</v>
      </c>
      <c r="CL532" s="940" t="s">
        <v>105</v>
      </c>
      <c r="CM532" s="940" t="s">
        <v>105</v>
      </c>
      <c r="CN532" s="940" t="s">
        <v>105</v>
      </c>
      <c r="CO532" s="940" t="s">
        <v>105</v>
      </c>
      <c r="CP532" s="940" t="s">
        <v>105</v>
      </c>
      <c r="CQ532" s="940" t="s">
        <v>105</v>
      </c>
      <c r="CR532" s="940" t="s">
        <v>105</v>
      </c>
      <c r="CS532" s="940" t="s">
        <v>105</v>
      </c>
      <c r="CT532" s="940" t="s">
        <v>105</v>
      </c>
      <c r="CU532" s="940" t="s">
        <v>105</v>
      </c>
      <c r="CV532" s="940" t="s">
        <v>105</v>
      </c>
      <c r="CW532" s="940" t="s">
        <v>105</v>
      </c>
      <c r="CX532" s="940" t="s">
        <v>105</v>
      </c>
      <c r="CY532" s="940" t="s">
        <v>105</v>
      </c>
      <c r="CZ532" s="940" t="s">
        <v>105</v>
      </c>
      <c r="DA532" s="940" t="s">
        <v>105</v>
      </c>
      <c r="DB532" s="940" t="s">
        <v>105</v>
      </c>
      <c r="DC532" s="940" t="s">
        <v>105</v>
      </c>
      <c r="DD532" s="940" t="s">
        <v>105</v>
      </c>
      <c r="DE532" s="940" t="s">
        <v>105</v>
      </c>
      <c r="DF532" s="940" t="s">
        <v>105</v>
      </c>
      <c r="DG532" s="940" t="s">
        <v>105</v>
      </c>
      <c r="DH532" s="940" t="s">
        <v>105</v>
      </c>
      <c r="DI532" s="940" t="s">
        <v>105</v>
      </c>
      <c r="DJ532" s="940" t="s">
        <v>105</v>
      </c>
      <c r="DK532" s="940" t="s">
        <v>105</v>
      </c>
      <c r="DL532" s="940" t="s">
        <v>105</v>
      </c>
      <c r="DM532" s="940" t="s">
        <v>105</v>
      </c>
      <c r="DN532" s="940" t="s">
        <v>105</v>
      </c>
      <c r="DO532" s="940" t="s">
        <v>105</v>
      </c>
    </row>
    <row r="533" spans="2:119" s="973" customFormat="1" ht="12" customHeight="1" outlineLevel="1">
      <c r="B533" s="1342">
        <v>46</v>
      </c>
      <c r="C533" s="938" t="s">
        <v>376</v>
      </c>
      <c r="D533" s="993"/>
      <c r="E533" s="993"/>
      <c r="F533" s="974"/>
      <c r="G533" s="974"/>
      <c r="H533" s="974"/>
      <c r="I533" s="974"/>
      <c r="J533" s="974"/>
      <c r="K533" s="974"/>
      <c r="L533" s="974"/>
      <c r="M533" s="974"/>
      <c r="N533" s="955">
        <v>0</v>
      </c>
      <c r="O533" s="955">
        <v>0</v>
      </c>
      <c r="P533" s="955">
        <v>0.16909281584036484</v>
      </c>
      <c r="Q533" s="955">
        <v>0.2864380599320358</v>
      </c>
      <c r="R533" s="955">
        <v>0.11391952273843374</v>
      </c>
      <c r="S533" s="955" t="s">
        <v>105</v>
      </c>
      <c r="T533" s="955" t="s">
        <v>105</v>
      </c>
      <c r="U533" s="1698" t="s">
        <v>105</v>
      </c>
      <c r="V533" s="1698" t="s">
        <v>105</v>
      </c>
      <c r="W533" s="1698" t="s">
        <v>105</v>
      </c>
      <c r="X533" s="1698" t="s">
        <v>105</v>
      </c>
      <c r="Y533" s="1698" t="s">
        <v>105</v>
      </c>
      <c r="Z533" s="1698" t="s">
        <v>105</v>
      </c>
      <c r="AA533" s="1047"/>
      <c r="AB533" s="974"/>
      <c r="AC533" s="974"/>
      <c r="AD533" s="974"/>
      <c r="AE533" s="974"/>
      <c r="AF533" s="974"/>
      <c r="AG533" s="974"/>
      <c r="AH533" s="974"/>
      <c r="AI533" s="974"/>
      <c r="AJ533" s="974"/>
      <c r="AK533" s="974"/>
      <c r="AL533" s="974"/>
      <c r="AM533" s="974"/>
      <c r="AN533" s="974"/>
      <c r="AO533" s="974"/>
      <c r="AP533" s="974"/>
      <c r="AQ533" s="974"/>
      <c r="AR533" s="974"/>
      <c r="AS533" s="974"/>
      <c r="AT533" s="974"/>
      <c r="AU533" s="974"/>
      <c r="AV533" s="955">
        <v>0</v>
      </c>
      <c r="AW533" s="955">
        <v>0</v>
      </c>
      <c r="AX533" s="955">
        <v>0</v>
      </c>
      <c r="AY533" s="955">
        <v>0</v>
      </c>
      <c r="AZ533" s="955">
        <v>0</v>
      </c>
      <c r="BA533" s="955">
        <v>0</v>
      </c>
      <c r="BB533" s="955">
        <v>0</v>
      </c>
      <c r="BC533" s="955">
        <v>0</v>
      </c>
      <c r="BD533" s="955">
        <v>0</v>
      </c>
      <c r="BE533" s="955">
        <v>0</v>
      </c>
      <c r="BF533" s="955">
        <v>0</v>
      </c>
      <c r="BG533" s="955">
        <v>0</v>
      </c>
      <c r="BH533" s="955">
        <v>0</v>
      </c>
      <c r="BI533" s="955">
        <v>0</v>
      </c>
      <c r="BJ533" s="955">
        <v>0</v>
      </c>
      <c r="BK533" s="955">
        <v>0</v>
      </c>
      <c r="BL533" s="955">
        <v>0</v>
      </c>
      <c r="BM533" s="955">
        <v>0</v>
      </c>
      <c r="BN533" s="955">
        <v>0</v>
      </c>
      <c r="BO533" s="955">
        <v>0</v>
      </c>
      <c r="BP533" s="955">
        <v>0</v>
      </c>
      <c r="BQ533" s="955">
        <v>0</v>
      </c>
      <c r="BR533" s="955">
        <v>0</v>
      </c>
      <c r="BS533" s="955">
        <v>0</v>
      </c>
      <c r="BT533" s="955">
        <v>0</v>
      </c>
      <c r="BU533" s="955">
        <v>0</v>
      </c>
      <c r="BV533" s="955">
        <v>0</v>
      </c>
      <c r="BW533" s="955">
        <v>0</v>
      </c>
      <c r="BX533" s="955">
        <v>0</v>
      </c>
      <c r="BY533" s="955">
        <v>0.12715158245419209</v>
      </c>
      <c r="BZ533" s="955">
        <v>0.23050108932461874</v>
      </c>
      <c r="CA533" s="955">
        <v>0.24723765337891457</v>
      </c>
      <c r="CB533" s="955">
        <v>0.3333876309931042</v>
      </c>
      <c r="CC533" s="955">
        <v>0.27611545839971319</v>
      </c>
      <c r="CD533" s="955">
        <v>0.28541103071566332</v>
      </c>
      <c r="CE533" s="955">
        <v>0.25890021868270902</v>
      </c>
      <c r="CF533" s="955">
        <v>0.15672757289784264</v>
      </c>
      <c r="CG533" s="955">
        <v>0.11501773298230855</v>
      </c>
      <c r="CH533" s="955">
        <v>0.11746306929415787</v>
      </c>
      <c r="CI533" s="955">
        <v>7.6537157172825207E-2</v>
      </c>
      <c r="CJ533" s="955" t="s">
        <v>105</v>
      </c>
      <c r="CK533" s="955" t="s">
        <v>105</v>
      </c>
      <c r="CL533" s="955" t="s">
        <v>105</v>
      </c>
      <c r="CM533" s="955" t="s">
        <v>105</v>
      </c>
      <c r="CN533" s="955" t="s">
        <v>105</v>
      </c>
      <c r="CO533" s="955" t="s">
        <v>105</v>
      </c>
      <c r="CP533" s="955" t="s">
        <v>105</v>
      </c>
      <c r="CQ533" s="955" t="s">
        <v>105</v>
      </c>
      <c r="CR533" s="955" t="s">
        <v>105</v>
      </c>
      <c r="CS533" s="955" t="s">
        <v>105</v>
      </c>
      <c r="CT533" s="955" t="s">
        <v>105</v>
      </c>
      <c r="CU533" s="955" t="s">
        <v>105</v>
      </c>
      <c r="CV533" s="955" t="s">
        <v>105</v>
      </c>
      <c r="CW533" s="955" t="s">
        <v>105</v>
      </c>
      <c r="CX533" s="955" t="s">
        <v>105</v>
      </c>
      <c r="CY533" s="955" t="s">
        <v>105</v>
      </c>
      <c r="CZ533" s="955" t="s">
        <v>105</v>
      </c>
      <c r="DA533" s="955" t="s">
        <v>105</v>
      </c>
      <c r="DB533" s="955" t="s">
        <v>105</v>
      </c>
      <c r="DC533" s="955" t="s">
        <v>105</v>
      </c>
      <c r="DD533" s="955" t="s">
        <v>105</v>
      </c>
      <c r="DE533" s="955" t="s">
        <v>105</v>
      </c>
      <c r="DF533" s="955" t="s">
        <v>105</v>
      </c>
      <c r="DG533" s="955" t="s">
        <v>105</v>
      </c>
      <c r="DH533" s="955" t="s">
        <v>105</v>
      </c>
      <c r="DI533" s="955" t="s">
        <v>105</v>
      </c>
      <c r="DJ533" s="955" t="s">
        <v>105</v>
      </c>
      <c r="DK533" s="955" t="s">
        <v>105</v>
      </c>
      <c r="DL533" s="955" t="s">
        <v>105</v>
      </c>
      <c r="DM533" s="955" t="s">
        <v>105</v>
      </c>
      <c r="DN533" s="955" t="s">
        <v>105</v>
      </c>
      <c r="DO533" s="955" t="s">
        <v>105</v>
      </c>
    </row>
    <row r="534" spans="2:119" s="973" customFormat="1" ht="12" customHeight="1" outlineLevel="1">
      <c r="B534" s="1342">
        <v>47</v>
      </c>
      <c r="C534" s="938"/>
      <c r="D534" s="993"/>
      <c r="E534" s="993"/>
      <c r="F534" s="974"/>
      <c r="G534" s="974"/>
      <c r="H534" s="974"/>
      <c r="I534" s="974"/>
      <c r="J534" s="974"/>
      <c r="K534" s="974"/>
      <c r="L534" s="974"/>
      <c r="M534" s="974"/>
      <c r="N534" s="974"/>
      <c r="O534" s="974"/>
      <c r="P534" s="974"/>
      <c r="Q534" s="974"/>
      <c r="R534" s="974"/>
      <c r="S534" s="974"/>
      <c r="T534" s="974"/>
      <c r="U534" s="1650"/>
      <c r="V534" s="1650"/>
      <c r="W534" s="1650"/>
      <c r="X534" s="1650"/>
      <c r="Y534" s="1650"/>
      <c r="Z534" s="1650"/>
      <c r="AA534" s="1047"/>
      <c r="AB534" s="974"/>
      <c r="AC534" s="974"/>
      <c r="AD534" s="974"/>
      <c r="AE534" s="974"/>
      <c r="AF534" s="974"/>
      <c r="AG534" s="974"/>
      <c r="AH534" s="974"/>
      <c r="AI534" s="974"/>
      <c r="AJ534" s="974"/>
      <c r="AK534" s="974"/>
      <c r="AL534" s="974"/>
      <c r="AM534" s="974"/>
      <c r="AN534" s="974"/>
      <c r="AO534" s="974"/>
      <c r="AP534" s="974"/>
      <c r="AQ534" s="974"/>
      <c r="AR534" s="974"/>
      <c r="AS534" s="974"/>
      <c r="AT534" s="974"/>
      <c r="AU534" s="974"/>
      <c r="AV534" s="955"/>
      <c r="AW534" s="955"/>
      <c r="AX534" s="955"/>
      <c r="AY534" s="955"/>
      <c r="AZ534" s="955"/>
      <c r="BA534" s="955"/>
      <c r="BB534" s="955"/>
      <c r="BC534" s="955"/>
      <c r="BD534" s="955"/>
      <c r="BE534" s="955"/>
      <c r="BF534" s="955"/>
      <c r="BG534" s="955"/>
      <c r="BH534" s="955"/>
      <c r="BI534" s="955"/>
      <c r="BJ534" s="955"/>
      <c r="BK534" s="955"/>
      <c r="BL534" s="955"/>
      <c r="BM534" s="955"/>
      <c r="BN534" s="955"/>
      <c r="BO534" s="955"/>
      <c r="BP534" s="955"/>
      <c r="BQ534" s="955"/>
      <c r="BR534" s="955"/>
      <c r="BS534" s="955"/>
      <c r="BT534" s="974"/>
      <c r="BU534" s="974"/>
      <c r="BV534" s="974"/>
      <c r="BW534" s="974"/>
      <c r="BX534" s="974"/>
      <c r="BY534" s="974"/>
      <c r="BZ534" s="974"/>
      <c r="CA534" s="974"/>
      <c r="CB534" s="974"/>
      <c r="CC534" s="974"/>
      <c r="CD534" s="974"/>
      <c r="CE534" s="974"/>
      <c r="CF534" s="974"/>
      <c r="CG534" s="974"/>
      <c r="CH534" s="974"/>
      <c r="CI534" s="974"/>
      <c r="CJ534" s="974"/>
      <c r="CK534" s="974"/>
      <c r="CL534" s="974"/>
      <c r="CM534" s="974"/>
      <c r="CN534" s="974"/>
      <c r="CO534" s="974"/>
      <c r="CP534" s="974"/>
      <c r="CQ534" s="974"/>
      <c r="CR534" s="974"/>
      <c r="CS534" s="974"/>
      <c r="CT534" s="974"/>
      <c r="CU534" s="974"/>
      <c r="CV534" s="974"/>
      <c r="CW534" s="974"/>
      <c r="CX534" s="974"/>
      <c r="CY534" s="974"/>
      <c r="CZ534" s="974"/>
      <c r="DA534" s="974"/>
      <c r="DB534" s="974"/>
      <c r="DC534" s="974"/>
      <c r="DD534" s="974"/>
      <c r="DE534" s="974"/>
      <c r="DF534" s="974"/>
      <c r="DG534" s="974"/>
      <c r="DH534" s="974"/>
      <c r="DI534" s="974"/>
      <c r="DJ534" s="974"/>
      <c r="DK534" s="974"/>
      <c r="DL534" s="974"/>
      <c r="DM534" s="974"/>
      <c r="DN534" s="974"/>
      <c r="DO534" s="974"/>
    </row>
    <row r="535" spans="2:119" s="980" customFormat="1" ht="12" customHeight="1">
      <c r="B535" s="1342">
        <v>48</v>
      </c>
      <c r="C535" s="1084" t="s">
        <v>402</v>
      </c>
      <c r="D535" s="1012"/>
      <c r="E535" s="1012"/>
      <c r="F535" s="984"/>
      <c r="G535" s="984"/>
      <c r="H535" s="984"/>
      <c r="I535" s="984"/>
      <c r="J535" s="984"/>
      <c r="K535" s="984"/>
      <c r="L535" s="984"/>
      <c r="M535" s="1085"/>
      <c r="N535" s="1085"/>
      <c r="O535" s="984"/>
      <c r="P535" s="984"/>
      <c r="Q535" s="984"/>
      <c r="R535" s="984"/>
      <c r="S535" s="984"/>
      <c r="T535" s="984"/>
      <c r="U535" s="1681"/>
      <c r="V535" s="1681"/>
      <c r="W535" s="1681"/>
      <c r="X535" s="1681"/>
      <c r="Y535" s="1681"/>
      <c r="Z535" s="1681"/>
      <c r="AA535" s="403"/>
      <c r="AB535" s="990"/>
      <c r="AC535" s="990"/>
      <c r="AD535" s="990"/>
      <c r="AE535" s="990"/>
      <c r="AF535" s="1086"/>
      <c r="AG535" s="1086"/>
      <c r="AH535" s="1086"/>
      <c r="AI535" s="1086"/>
      <c r="AJ535" s="984"/>
      <c r="AK535" s="984"/>
      <c r="AL535" s="984"/>
      <c r="AM535" s="984"/>
      <c r="AN535" s="984"/>
      <c r="AO535" s="984"/>
      <c r="AP535" s="984"/>
      <c r="AQ535" s="984"/>
      <c r="AR535" s="984"/>
      <c r="AS535" s="984"/>
      <c r="AT535" s="984"/>
      <c r="AU535" s="984"/>
      <c r="AV535" s="984"/>
      <c r="AW535" s="984"/>
      <c r="AX535" s="984"/>
      <c r="AY535" s="984"/>
      <c r="AZ535" s="984"/>
      <c r="BA535" s="984"/>
      <c r="BB535" s="984"/>
      <c r="BC535" s="984"/>
      <c r="BD535" s="984"/>
      <c r="BE535" s="984"/>
      <c r="BF535" s="984"/>
      <c r="BG535" s="984"/>
      <c r="BH535" s="984"/>
      <c r="BI535" s="984"/>
      <c r="BJ535" s="984"/>
      <c r="BK535" s="984"/>
      <c r="BL535" s="984"/>
      <c r="BM535" s="984"/>
      <c r="BN535" s="984"/>
      <c r="BO535" s="984"/>
      <c r="BP535" s="984"/>
      <c r="BQ535" s="984"/>
      <c r="BR535" s="984"/>
      <c r="BS535" s="984"/>
      <c r="BT535" s="984"/>
      <c r="BU535" s="984"/>
      <c r="BV535" s="984"/>
      <c r="BW535" s="984"/>
      <c r="BX535" s="990"/>
      <c r="BY535" s="990"/>
      <c r="BZ535" s="990"/>
      <c r="CA535" s="990"/>
      <c r="CB535" s="990"/>
      <c r="CC535" s="984"/>
      <c r="CD535" s="984"/>
      <c r="CE535" s="984"/>
      <c r="CF535" s="984"/>
      <c r="CG535" s="984"/>
      <c r="CH535" s="984"/>
      <c r="CI535" s="984"/>
      <c r="CJ535" s="984"/>
      <c r="CK535" s="984"/>
      <c r="CL535" s="984"/>
      <c r="CM535" s="984"/>
      <c r="CN535" s="984"/>
      <c r="CO535" s="984"/>
      <c r="CP535" s="984"/>
      <c r="CQ535" s="984"/>
      <c r="CR535" s="984"/>
      <c r="CS535" s="984"/>
      <c r="CT535" s="984"/>
      <c r="CU535" s="984"/>
      <c r="CV535" s="984"/>
      <c r="CW535" s="984"/>
      <c r="CX535" s="984"/>
      <c r="CY535" s="984"/>
      <c r="CZ535" s="984"/>
      <c r="DA535" s="984"/>
      <c r="DB535" s="984"/>
      <c r="DC535" s="984"/>
      <c r="DD535" s="984"/>
      <c r="DE535" s="984"/>
      <c r="DF535" s="984"/>
      <c r="DG535" s="984"/>
      <c r="DH535" s="984"/>
      <c r="DI535" s="984"/>
      <c r="DJ535" s="984"/>
      <c r="DK535" s="984"/>
      <c r="DL535" s="984"/>
      <c r="DM535" s="984"/>
      <c r="DN535" s="984"/>
      <c r="DO535" s="984"/>
    </row>
    <row r="536" spans="2:119" s="973" customFormat="1" ht="12" customHeight="1">
      <c r="B536" s="1342">
        <v>49</v>
      </c>
      <c r="C536" s="1062"/>
      <c r="D536" s="993"/>
      <c r="E536" s="993"/>
      <c r="F536" s="974"/>
      <c r="G536" s="974"/>
      <c r="H536" s="974"/>
      <c r="I536" s="974"/>
      <c r="J536" s="974"/>
      <c r="K536" s="974"/>
      <c r="L536" s="974"/>
      <c r="M536" s="974"/>
      <c r="N536" s="974"/>
      <c r="O536" s="974"/>
      <c r="P536" s="974"/>
      <c r="Q536" s="974"/>
      <c r="R536" s="974"/>
      <c r="S536" s="974"/>
      <c r="T536" s="974"/>
      <c r="U536" s="1650"/>
      <c r="V536" s="1650"/>
      <c r="W536" s="1650"/>
      <c r="X536" s="1650"/>
      <c r="Y536" s="1650"/>
      <c r="Z536" s="1650"/>
      <c r="AA536" s="1047"/>
      <c r="AB536" s="974"/>
      <c r="AC536" s="974"/>
      <c r="AD536" s="974"/>
      <c r="AE536" s="974"/>
      <c r="AF536" s="974"/>
      <c r="AG536" s="974"/>
      <c r="AH536" s="974"/>
      <c r="AI536" s="974"/>
      <c r="AJ536" s="974"/>
      <c r="AK536" s="974"/>
      <c r="AL536" s="974"/>
      <c r="AM536" s="974"/>
      <c r="AN536" s="974"/>
      <c r="AO536" s="974"/>
      <c r="AP536" s="974"/>
      <c r="AQ536" s="974"/>
      <c r="AR536" s="974"/>
      <c r="AS536" s="974"/>
      <c r="AT536" s="974"/>
      <c r="AU536" s="974"/>
      <c r="AV536" s="974"/>
      <c r="AW536" s="974"/>
      <c r="AX536" s="974"/>
      <c r="AY536" s="974"/>
      <c r="AZ536" s="974"/>
      <c r="BA536" s="974"/>
      <c r="BB536" s="974"/>
      <c r="BC536" s="974"/>
      <c r="BD536" s="974"/>
      <c r="BE536" s="974"/>
      <c r="BF536" s="974"/>
      <c r="BG536" s="974"/>
      <c r="BH536" s="974"/>
      <c r="BI536" s="974"/>
      <c r="BJ536" s="974"/>
      <c r="BK536" s="974"/>
      <c r="BL536" s="974"/>
      <c r="BM536" s="974"/>
      <c r="BN536" s="974"/>
      <c r="BO536" s="974"/>
      <c r="BP536" s="974"/>
      <c r="BQ536" s="974"/>
      <c r="BR536" s="974"/>
      <c r="BS536" s="974"/>
      <c r="BT536" s="974"/>
      <c r="BU536" s="974"/>
      <c r="BV536" s="974"/>
      <c r="BW536" s="974"/>
      <c r="BX536" s="974"/>
      <c r="BY536" s="974"/>
      <c r="BZ536" s="974"/>
      <c r="CA536" s="974"/>
      <c r="CB536" s="1013"/>
      <c r="CC536" s="984"/>
      <c r="CD536" s="984"/>
      <c r="CE536" s="984"/>
      <c r="CF536" s="974"/>
      <c r="CG536" s="974"/>
      <c r="CH536" s="974"/>
      <c r="CI536" s="974"/>
      <c r="CJ536" s="974"/>
      <c r="CK536" s="974"/>
      <c r="CL536" s="974"/>
      <c r="CM536" s="974"/>
      <c r="CN536" s="974"/>
      <c r="CO536" s="974"/>
      <c r="CP536" s="974"/>
      <c r="CQ536" s="974"/>
      <c r="CR536" s="974"/>
      <c r="CS536" s="974"/>
      <c r="CT536" s="974"/>
      <c r="CU536" s="974"/>
      <c r="CV536" s="974"/>
      <c r="CW536" s="974"/>
      <c r="CX536" s="974"/>
      <c r="CY536" s="974"/>
      <c r="CZ536" s="974"/>
      <c r="DA536" s="974"/>
      <c r="DB536" s="974"/>
      <c r="DC536" s="974"/>
      <c r="DD536" s="974"/>
      <c r="DE536" s="974"/>
      <c r="DF536" s="974"/>
      <c r="DG536" s="974"/>
      <c r="DH536" s="974"/>
      <c r="DI536" s="974"/>
      <c r="DJ536" s="974"/>
      <c r="DK536" s="974"/>
      <c r="DL536" s="974"/>
      <c r="DM536" s="974"/>
      <c r="DN536" s="974"/>
      <c r="DO536" s="974"/>
    </row>
    <row r="537" spans="2:119" s="980" customFormat="1" ht="12" customHeight="1">
      <c r="B537" s="1342">
        <v>50</v>
      </c>
      <c r="C537" s="978" t="s">
        <v>702</v>
      </c>
      <c r="D537" s="943"/>
      <c r="E537" s="944"/>
      <c r="F537" s="232" t="s">
        <v>105</v>
      </c>
      <c r="G537" s="232" t="s">
        <v>105</v>
      </c>
      <c r="H537" s="232" t="s">
        <v>105</v>
      </c>
      <c r="I537" s="232" t="s">
        <v>105</v>
      </c>
      <c r="J537" s="232" t="s">
        <v>105</v>
      </c>
      <c r="K537" s="232" t="s">
        <v>105</v>
      </c>
      <c r="L537" s="232" t="s">
        <v>105</v>
      </c>
      <c r="M537" s="232" t="s">
        <v>105</v>
      </c>
      <c r="N537" s="232" t="s">
        <v>105</v>
      </c>
      <c r="O537" s="232" t="s">
        <v>105</v>
      </c>
      <c r="P537" s="232" t="s">
        <v>105</v>
      </c>
      <c r="Q537" s="984">
        <v>363.26892800000002</v>
      </c>
      <c r="R537" s="232">
        <v>793.39762300000007</v>
      </c>
      <c r="S537" s="232">
        <v>1356.7560820000001</v>
      </c>
      <c r="T537" s="232">
        <v>2481.1999999999998</v>
      </c>
      <c r="U537" s="1655">
        <v>3183.799592772798</v>
      </c>
      <c r="V537" s="1655">
        <v>3697.5043645550209</v>
      </c>
      <c r="W537" s="1655">
        <v>4415.9839863196648</v>
      </c>
      <c r="X537" s="1655">
        <v>5051.677579570156</v>
      </c>
      <c r="Y537" s="1655">
        <v>5791.5011314078829</v>
      </c>
      <c r="Z537" s="1655">
        <v>6645.6558422552271</v>
      </c>
      <c r="AA537" s="399"/>
      <c r="AB537" s="249"/>
      <c r="AC537" s="249"/>
      <c r="AD537" s="249"/>
      <c r="AE537" s="249"/>
      <c r="AF537" s="249"/>
      <c r="AG537" s="249"/>
      <c r="AH537" s="249"/>
      <c r="AI537" s="249"/>
      <c r="AJ537" s="595" t="s">
        <v>105</v>
      </c>
      <c r="AK537" s="595" t="s">
        <v>105</v>
      </c>
      <c r="AL537" s="595" t="s">
        <v>105</v>
      </c>
      <c r="AM537" s="595" t="s">
        <v>105</v>
      </c>
      <c r="AN537" s="595" t="s">
        <v>105</v>
      </c>
      <c r="AO537" s="595" t="s">
        <v>105</v>
      </c>
      <c r="AP537" s="595" t="s">
        <v>105</v>
      </c>
      <c r="AQ537" s="595" t="s">
        <v>105</v>
      </c>
      <c r="AR537" s="595" t="s">
        <v>105</v>
      </c>
      <c r="AS537" s="595" t="s">
        <v>105</v>
      </c>
      <c r="AT537" s="595" t="s">
        <v>105</v>
      </c>
      <c r="AU537" s="595" t="s">
        <v>105</v>
      </c>
      <c r="AV537" s="595" t="s">
        <v>105</v>
      </c>
      <c r="AW537" s="595" t="s">
        <v>105</v>
      </c>
      <c r="AX537" s="595" t="s">
        <v>105</v>
      </c>
      <c r="AY537" s="595" t="s">
        <v>105</v>
      </c>
      <c r="AZ537" s="595" t="s">
        <v>105</v>
      </c>
      <c r="BA537" s="595" t="s">
        <v>105</v>
      </c>
      <c r="BB537" s="595" t="s">
        <v>105</v>
      </c>
      <c r="BC537" s="595" t="s">
        <v>105</v>
      </c>
      <c r="BD537" s="595" t="s">
        <v>105</v>
      </c>
      <c r="BE537" s="595" t="s">
        <v>105</v>
      </c>
      <c r="BF537" s="595" t="s">
        <v>105</v>
      </c>
      <c r="BG537" s="595" t="s">
        <v>105</v>
      </c>
      <c r="BH537" s="595" t="s">
        <v>105</v>
      </c>
      <c r="BI537" s="595" t="s">
        <v>105</v>
      </c>
      <c r="BJ537" s="595" t="s">
        <v>105</v>
      </c>
      <c r="BK537" s="595" t="s">
        <v>105</v>
      </c>
      <c r="BL537" s="595" t="s">
        <v>105</v>
      </c>
      <c r="BM537" s="595" t="s">
        <v>105</v>
      </c>
      <c r="BN537" s="595" t="s">
        <v>105</v>
      </c>
      <c r="BO537" s="595" t="s">
        <v>105</v>
      </c>
      <c r="BP537" s="595" t="s">
        <v>105</v>
      </c>
      <c r="BQ537" s="595" t="s">
        <v>105</v>
      </c>
      <c r="BR537" s="595" t="s">
        <v>105</v>
      </c>
      <c r="BS537" s="595" t="s">
        <v>105</v>
      </c>
      <c r="BT537" s="595" t="s">
        <v>105</v>
      </c>
      <c r="BU537" s="595" t="s">
        <v>105</v>
      </c>
      <c r="BV537" s="595" t="s">
        <v>105</v>
      </c>
      <c r="BW537" s="595" t="s">
        <v>105</v>
      </c>
      <c r="BX537" s="595" t="s">
        <v>105</v>
      </c>
      <c r="BY537" s="595" t="s">
        <v>105</v>
      </c>
      <c r="BZ537" s="595" t="s">
        <v>105</v>
      </c>
      <c r="CA537" s="595" t="s">
        <v>105</v>
      </c>
      <c r="CB537" s="595" t="s">
        <v>105</v>
      </c>
      <c r="CC537" s="596">
        <v>98.485594000000006</v>
      </c>
      <c r="CD537" s="596">
        <v>118.227206</v>
      </c>
      <c r="CE537" s="596">
        <v>146.556128</v>
      </c>
      <c r="CF537" s="596">
        <v>171.41995800000001</v>
      </c>
      <c r="CG537" s="596">
        <v>189.175895</v>
      </c>
      <c r="CH537" s="596">
        <v>204.17300299999999</v>
      </c>
      <c r="CI537" s="596">
        <v>228.62876700000001</v>
      </c>
      <c r="CJ537" s="596">
        <v>214.615163</v>
      </c>
      <c r="CK537" s="596">
        <v>302.89999999999998</v>
      </c>
      <c r="CL537" s="596">
        <v>383.64197300000001</v>
      </c>
      <c r="CM537" s="596">
        <v>455.59894600000001</v>
      </c>
      <c r="CN537" s="596">
        <v>490.94999000000001</v>
      </c>
      <c r="CO537" s="596">
        <v>623.6</v>
      </c>
      <c r="CP537" s="596">
        <v>678.55</v>
      </c>
      <c r="CQ537" s="596">
        <v>688.10000999999966</v>
      </c>
      <c r="CR537" s="596">
        <v>689</v>
      </c>
      <c r="CS537" s="232">
        <v>773.77388429067662</v>
      </c>
      <c r="CT537" s="232">
        <v>843.01860352954225</v>
      </c>
      <c r="CU537" s="232">
        <v>878.0071049525792</v>
      </c>
      <c r="CV537" s="232">
        <v>823.93289565219266</v>
      </c>
      <c r="CW537" s="232">
        <v>855.73223086207372</v>
      </c>
      <c r="CX537" s="232">
        <v>960.32487234700284</v>
      </c>
      <c r="CY537" s="232">
        <v>1057.5143656937516</v>
      </c>
      <c r="CZ537" s="232">
        <v>990.99916363612681</v>
      </c>
      <c r="DA537" s="232">
        <v>1027.5236339018757</v>
      </c>
      <c r="DB537" s="232">
        <v>1146.2907381634982</v>
      </c>
      <c r="DC537" s="232">
        <v>1251.1704506181645</v>
      </c>
      <c r="DD537" s="232">
        <v>1130.0339472540327</v>
      </c>
      <c r="DE537" s="232">
        <v>1174.4357085770007</v>
      </c>
      <c r="DF537" s="232">
        <v>1312.6453646731441</v>
      </c>
      <c r="DG537" s="232">
        <v>1434.5625590659783</v>
      </c>
      <c r="DH537" s="232">
        <v>1295.7071638738205</v>
      </c>
      <c r="DI537" s="232">
        <v>1346.5116321712792</v>
      </c>
      <c r="DJ537" s="232">
        <v>1504.9619366797481</v>
      </c>
      <c r="DK537" s="232">
        <v>1644.3203986830347</v>
      </c>
      <c r="DL537" s="232">
        <v>1485.842010895195</v>
      </c>
      <c r="DM537" s="232">
        <v>1544.8027806131217</v>
      </c>
      <c r="DN537" s="232">
        <v>1727.2695967015693</v>
      </c>
      <c r="DO537" s="232">
        <v>1887.741454045341</v>
      </c>
    </row>
    <row r="538" spans="2:119" s="986" customFormat="1" ht="12" customHeight="1">
      <c r="B538" s="1342">
        <v>51</v>
      </c>
      <c r="C538" s="972" t="s">
        <v>94</v>
      </c>
      <c r="D538" s="939"/>
      <c r="E538" s="939"/>
      <c r="F538" s="232" t="s">
        <v>105</v>
      </c>
      <c r="G538" s="232" t="s">
        <v>105</v>
      </c>
      <c r="H538" s="232" t="s">
        <v>105</v>
      </c>
      <c r="I538" s="232" t="s">
        <v>105</v>
      </c>
      <c r="J538" s="232" t="s">
        <v>105</v>
      </c>
      <c r="K538" s="232" t="s">
        <v>105</v>
      </c>
      <c r="L538" s="232" t="s">
        <v>105</v>
      </c>
      <c r="M538" s="232" t="s">
        <v>105</v>
      </c>
      <c r="N538" s="232" t="s">
        <v>105</v>
      </c>
      <c r="O538" s="232" t="s">
        <v>105</v>
      </c>
      <c r="P538" s="232" t="s">
        <v>105</v>
      </c>
      <c r="Q538" s="232" t="s">
        <v>105</v>
      </c>
      <c r="R538" s="940">
        <v>1.1840503325404148</v>
      </c>
      <c r="S538" s="940">
        <v>0.71005816335802163</v>
      </c>
      <c r="T538" s="940">
        <v>0.82877381787185511</v>
      </c>
      <c r="U538" s="1677">
        <v>0.28316927001966707</v>
      </c>
      <c r="V538" s="1677">
        <v>0.16134959403485349</v>
      </c>
      <c r="W538" s="1677">
        <v>0.19431474608985622</v>
      </c>
      <c r="X538" s="1677">
        <v>0.1439528755583841</v>
      </c>
      <c r="Y538" s="1677">
        <v>0.14645106307451194</v>
      </c>
      <c r="Z538" s="1677">
        <v>0.31553444129755825</v>
      </c>
      <c r="AA538" s="403"/>
      <c r="AB538" s="985"/>
      <c r="AC538" s="985"/>
      <c r="AD538" s="985"/>
      <c r="AE538" s="985"/>
      <c r="AF538" s="985"/>
      <c r="AG538" s="985"/>
      <c r="AH538" s="985"/>
      <c r="AI538" s="985"/>
      <c r="AJ538" s="940" t="s">
        <v>105</v>
      </c>
      <c r="AK538" s="940" t="s">
        <v>105</v>
      </c>
      <c r="AL538" s="940" t="s">
        <v>105</v>
      </c>
      <c r="AM538" s="940" t="s">
        <v>105</v>
      </c>
      <c r="AN538" s="940" t="s">
        <v>105</v>
      </c>
      <c r="AO538" s="940" t="s">
        <v>105</v>
      </c>
      <c r="AP538" s="940" t="s">
        <v>105</v>
      </c>
      <c r="AQ538" s="940" t="s">
        <v>105</v>
      </c>
      <c r="AR538" s="940" t="s">
        <v>105</v>
      </c>
      <c r="AS538" s="940" t="s">
        <v>105</v>
      </c>
      <c r="AT538" s="940" t="s">
        <v>105</v>
      </c>
      <c r="AU538" s="940" t="s">
        <v>105</v>
      </c>
      <c r="AV538" s="940" t="s">
        <v>105</v>
      </c>
      <c r="AW538" s="940" t="s">
        <v>105</v>
      </c>
      <c r="AX538" s="940" t="s">
        <v>105</v>
      </c>
      <c r="AY538" s="940" t="s">
        <v>105</v>
      </c>
      <c r="AZ538" s="940" t="s">
        <v>105</v>
      </c>
      <c r="BA538" s="940" t="s">
        <v>105</v>
      </c>
      <c r="BB538" s="940" t="s">
        <v>105</v>
      </c>
      <c r="BC538" s="940" t="s">
        <v>105</v>
      </c>
      <c r="BD538" s="940" t="s">
        <v>105</v>
      </c>
      <c r="BE538" s="940" t="s">
        <v>105</v>
      </c>
      <c r="BF538" s="940" t="s">
        <v>105</v>
      </c>
      <c r="BG538" s="940" t="s">
        <v>105</v>
      </c>
      <c r="BH538" s="940" t="s">
        <v>105</v>
      </c>
      <c r="BI538" s="940" t="s">
        <v>105</v>
      </c>
      <c r="BJ538" s="940" t="s">
        <v>105</v>
      </c>
      <c r="BK538" s="940" t="s">
        <v>105</v>
      </c>
      <c r="BL538" s="940" t="s">
        <v>105</v>
      </c>
      <c r="BM538" s="940" t="s">
        <v>105</v>
      </c>
      <c r="BN538" s="940" t="s">
        <v>105</v>
      </c>
      <c r="BO538" s="940" t="s">
        <v>105</v>
      </c>
      <c r="BP538" s="940" t="s">
        <v>105</v>
      </c>
      <c r="BQ538" s="940" t="s">
        <v>105</v>
      </c>
      <c r="BR538" s="940" t="s">
        <v>105</v>
      </c>
      <c r="BS538" s="940" t="s">
        <v>105</v>
      </c>
      <c r="BT538" s="940" t="s">
        <v>105</v>
      </c>
      <c r="BU538" s="940" t="s">
        <v>105</v>
      </c>
      <c r="BV538" s="940" t="s">
        <v>105</v>
      </c>
      <c r="BW538" s="940" t="s">
        <v>105</v>
      </c>
      <c r="BX538" s="940" t="s">
        <v>105</v>
      </c>
      <c r="BY538" s="940" t="s">
        <v>105</v>
      </c>
      <c r="BZ538" s="940" t="s">
        <v>105</v>
      </c>
      <c r="CA538" s="940" t="s">
        <v>105</v>
      </c>
      <c r="CB538" s="940" t="s">
        <v>105</v>
      </c>
      <c r="CC538" s="940" t="s">
        <v>276</v>
      </c>
      <c r="CD538" s="940" t="s">
        <v>276</v>
      </c>
      <c r="CE538" s="940" t="s">
        <v>276</v>
      </c>
      <c r="CF538" s="940" t="s">
        <v>276</v>
      </c>
      <c r="CG538" s="940">
        <v>0.92084839331933144</v>
      </c>
      <c r="CH538" s="940">
        <v>0.72695447949603076</v>
      </c>
      <c r="CI538" s="940">
        <v>0.56000823793598054</v>
      </c>
      <c r="CJ538" s="940">
        <v>0.25198469013742253</v>
      </c>
      <c r="CK538" s="940">
        <v>0.60115536918696733</v>
      </c>
      <c r="CL538" s="940">
        <v>0.87900440980436589</v>
      </c>
      <c r="CM538" s="940">
        <v>0.99274549733280071</v>
      </c>
      <c r="CN538" s="940">
        <v>1.2875829607621903</v>
      </c>
      <c r="CO538" s="940">
        <v>1.0587652690656983</v>
      </c>
      <c r="CP538" s="940">
        <v>0.76870636623485389</v>
      </c>
      <c r="CQ538" s="940">
        <v>0.51031958269719002</v>
      </c>
      <c r="CR538" s="940">
        <v>0.40340159697324762</v>
      </c>
      <c r="CS538" s="940">
        <v>0.24081764639300296</v>
      </c>
      <c r="CT538" s="940">
        <v>0.24238243833106221</v>
      </c>
      <c r="CU538" s="940">
        <v>0.27598763579814456</v>
      </c>
      <c r="CV538" s="940">
        <v>0.19583874550390812</v>
      </c>
      <c r="CW538" s="940">
        <v>0.1059202801171415</v>
      </c>
      <c r="CX538" s="940">
        <v>0.13915027299080207</v>
      </c>
      <c r="CY538" s="940">
        <v>0.20444852863789476</v>
      </c>
      <c r="CZ538" s="940">
        <v>0.20276683801014062</v>
      </c>
      <c r="DA538" s="940">
        <v>0.20075369004944155</v>
      </c>
      <c r="DB538" s="940">
        <v>0.19364891108360105</v>
      </c>
      <c r="DC538" s="940">
        <v>0.18312383378108565</v>
      </c>
      <c r="DD538" s="940">
        <v>0.14029757917026497</v>
      </c>
      <c r="DE538" s="940">
        <v>0.14297683267609829</v>
      </c>
      <c r="DF538" s="940">
        <v>0.14512428738294347</v>
      </c>
      <c r="DG538" s="940">
        <v>0.14657643837193035</v>
      </c>
      <c r="DH538" s="940">
        <v>0.14660906163250353</v>
      </c>
      <c r="DI538" s="940">
        <v>0.14651795950820801</v>
      </c>
      <c r="DJ538" s="940">
        <v>0.14651068535521161</v>
      </c>
      <c r="DK538" s="940">
        <v>0.14621728295601577</v>
      </c>
      <c r="DL538" s="940">
        <v>0.14674214384438677</v>
      </c>
      <c r="DM538" s="940">
        <v>0.14726285588940202</v>
      </c>
      <c r="DN538" s="940">
        <v>0.14771646684452167</v>
      </c>
      <c r="DO538" s="940">
        <v>0.14803748439614717</v>
      </c>
    </row>
    <row r="539" spans="2:119" s="986" customFormat="1" ht="12" customHeight="1">
      <c r="B539" s="1342">
        <v>52</v>
      </c>
      <c r="C539" s="972" t="s">
        <v>324</v>
      </c>
      <c r="D539" s="993"/>
      <c r="E539" s="993"/>
      <c r="F539" s="232" t="s">
        <v>105</v>
      </c>
      <c r="G539" s="232" t="s">
        <v>105</v>
      </c>
      <c r="H539" s="232" t="s">
        <v>105</v>
      </c>
      <c r="I539" s="232" t="s">
        <v>105</v>
      </c>
      <c r="J539" s="232" t="s">
        <v>105</v>
      </c>
      <c r="K539" s="232" t="s">
        <v>105</v>
      </c>
      <c r="L539" s="232" t="s">
        <v>105</v>
      </c>
      <c r="M539" s="232" t="s">
        <v>105</v>
      </c>
      <c r="N539" s="232" t="s">
        <v>105</v>
      </c>
      <c r="O539" s="232" t="s">
        <v>105</v>
      </c>
      <c r="P539" s="232" t="s">
        <v>105</v>
      </c>
      <c r="Q539" s="994">
        <v>0.41939438104309179</v>
      </c>
      <c r="R539" s="994">
        <v>0.54286157672544155</v>
      </c>
      <c r="S539" s="994">
        <v>0.61838165055710348</v>
      </c>
      <c r="T539" s="994">
        <v>0.63464536517302983</v>
      </c>
      <c r="U539" s="1679">
        <v>0.53457322580290434</v>
      </c>
      <c r="V539" s="1679">
        <v>0.49896143458703635</v>
      </c>
      <c r="W539" s="1679">
        <v>0.47503496772609277</v>
      </c>
      <c r="X539" s="1679">
        <v>0.45599563764821627</v>
      </c>
      <c r="Y539" s="1679">
        <v>0.44758286564332095</v>
      </c>
      <c r="Z539" s="1679">
        <v>0.68964780119570568</v>
      </c>
      <c r="AA539" s="1186"/>
      <c r="AB539" s="994"/>
      <c r="AC539" s="994"/>
      <c r="AD539" s="994"/>
      <c r="AE539" s="994"/>
      <c r="AF539" s="994"/>
      <c r="AG539" s="994"/>
      <c r="AH539" s="994"/>
      <c r="AI539" s="994"/>
      <c r="AJ539" s="994" t="s">
        <v>105</v>
      </c>
      <c r="AK539" s="994" t="s">
        <v>105</v>
      </c>
      <c r="AL539" s="994" t="s">
        <v>105</v>
      </c>
      <c r="AM539" s="994" t="s">
        <v>105</v>
      </c>
      <c r="AN539" s="994" t="s">
        <v>105</v>
      </c>
      <c r="AO539" s="994" t="s">
        <v>105</v>
      </c>
      <c r="AP539" s="994" t="s">
        <v>105</v>
      </c>
      <c r="AQ539" s="994" t="s">
        <v>105</v>
      </c>
      <c r="AR539" s="994" t="s">
        <v>105</v>
      </c>
      <c r="AS539" s="994" t="s">
        <v>105</v>
      </c>
      <c r="AT539" s="994" t="s">
        <v>105</v>
      </c>
      <c r="AU539" s="994" t="s">
        <v>105</v>
      </c>
      <c r="AV539" s="994" t="s">
        <v>105</v>
      </c>
      <c r="AW539" s="994" t="s">
        <v>105</v>
      </c>
      <c r="AX539" s="994" t="s">
        <v>105</v>
      </c>
      <c r="AY539" s="994" t="s">
        <v>105</v>
      </c>
      <c r="AZ539" s="994" t="s">
        <v>105</v>
      </c>
      <c r="BA539" s="994" t="s">
        <v>105</v>
      </c>
      <c r="BB539" s="994" t="s">
        <v>105</v>
      </c>
      <c r="BC539" s="994" t="s">
        <v>105</v>
      </c>
      <c r="BD539" s="994" t="s">
        <v>105</v>
      </c>
      <c r="BE539" s="994" t="s">
        <v>105</v>
      </c>
      <c r="BF539" s="994" t="s">
        <v>105</v>
      </c>
      <c r="BG539" s="994" t="s">
        <v>105</v>
      </c>
      <c r="BH539" s="994" t="s">
        <v>105</v>
      </c>
      <c r="BI539" s="994" t="s">
        <v>105</v>
      </c>
      <c r="BJ539" s="994" t="s">
        <v>105</v>
      </c>
      <c r="BK539" s="994" t="s">
        <v>105</v>
      </c>
      <c r="BL539" s="994" t="s">
        <v>105</v>
      </c>
      <c r="BM539" s="994" t="s">
        <v>105</v>
      </c>
      <c r="BN539" s="994" t="s">
        <v>105</v>
      </c>
      <c r="BO539" s="994" t="s">
        <v>105</v>
      </c>
      <c r="BP539" s="994" t="s">
        <v>105</v>
      </c>
      <c r="BQ539" s="994" t="s">
        <v>105</v>
      </c>
      <c r="BR539" s="994" t="s">
        <v>105</v>
      </c>
      <c r="BS539" s="994" t="s">
        <v>105</v>
      </c>
      <c r="BT539" s="994" t="s">
        <v>105</v>
      </c>
      <c r="BU539" s="994" t="s">
        <v>105</v>
      </c>
      <c r="BV539" s="994" t="s">
        <v>105</v>
      </c>
      <c r="BW539" s="994" t="s">
        <v>105</v>
      </c>
      <c r="BX539" s="994" t="s">
        <v>105</v>
      </c>
      <c r="BY539" s="994" t="s">
        <v>105</v>
      </c>
      <c r="BZ539" s="994" t="s">
        <v>105</v>
      </c>
      <c r="CA539" s="994" t="s">
        <v>105</v>
      </c>
      <c r="CB539" s="994" t="s">
        <v>105</v>
      </c>
      <c r="CC539" s="994">
        <v>0.50289060912279993</v>
      </c>
      <c r="CD539" s="994">
        <v>0.53538140996612749</v>
      </c>
      <c r="CE539" s="994">
        <v>0.55230627880596783</v>
      </c>
      <c r="CF539" s="994">
        <v>0.56689493491719134</v>
      </c>
      <c r="CG539" s="994">
        <v>0.55499913453696259</v>
      </c>
      <c r="CH539" s="994">
        <v>0.52359973175429109</v>
      </c>
      <c r="CI539" s="994">
        <v>0.53377155070775373</v>
      </c>
      <c r="CJ539" s="994">
        <v>0.53998435766278274</v>
      </c>
      <c r="CK539" s="994">
        <v>0.65097786374382116</v>
      </c>
      <c r="CL539" s="994">
        <v>0.62817807179597318</v>
      </c>
      <c r="CM539" s="994">
        <v>0.63227176628832216</v>
      </c>
      <c r="CN539" s="994">
        <v>0.63865656419802719</v>
      </c>
      <c r="CO539" s="994">
        <v>0.65566875900282828</v>
      </c>
      <c r="CP539" s="994">
        <v>0.63856317404152008</v>
      </c>
      <c r="CQ539" s="994">
        <v>0.61047667927661897</v>
      </c>
      <c r="CR539" s="994">
        <v>0.55031948881789139</v>
      </c>
      <c r="CS539" s="994">
        <v>0.55490094174533289</v>
      </c>
      <c r="CT539" s="994">
        <v>0.53048501423506034</v>
      </c>
      <c r="CU539" s="994">
        <v>0.51041128761995824</v>
      </c>
      <c r="CV539" s="994">
        <v>0.52906010678571702</v>
      </c>
      <c r="CW539" s="994">
        <v>0.50863517929157742</v>
      </c>
      <c r="CX539" s="994">
        <v>0.48419709805198657</v>
      </c>
      <c r="CY539" s="994">
        <v>0.48347809155104077</v>
      </c>
      <c r="CZ539" s="994">
        <v>0.53110921694421964</v>
      </c>
      <c r="DA539" s="994">
        <v>0.47251358463652254</v>
      </c>
      <c r="DB539" s="994">
        <v>0.45193865243156173</v>
      </c>
      <c r="DC539" s="994">
        <v>0.460117189952504</v>
      </c>
      <c r="DD539" s="994">
        <v>0.53013535568873826</v>
      </c>
      <c r="DE539" s="994">
        <v>0.43855288232172002</v>
      </c>
      <c r="DF539" s="994">
        <v>0.42137404549428242</v>
      </c>
      <c r="DG539" s="994">
        <v>0.4548943939473809</v>
      </c>
      <c r="DH539" s="994">
        <v>0.53398727789062606</v>
      </c>
      <c r="DI539" s="994">
        <v>0.4307026497998489</v>
      </c>
      <c r="DJ539" s="994">
        <v>0.41588730577906169</v>
      </c>
      <c r="DK539" s="994">
        <v>0.43638623166136792</v>
      </c>
      <c r="DL539" s="994">
        <v>0.6759854383412397</v>
      </c>
      <c r="DM539" s="994">
        <v>0.68099401635449031</v>
      </c>
      <c r="DN539" s="994">
        <v>0.69416007109951294</v>
      </c>
      <c r="DO539" s="994">
        <v>0.70398041831920766</v>
      </c>
    </row>
    <row r="540" spans="2:119" s="980" customFormat="1" ht="12" customHeight="1">
      <c r="B540" s="1342">
        <v>53</v>
      </c>
      <c r="C540" s="978"/>
      <c r="D540" s="1012"/>
      <c r="E540" s="1012"/>
      <c r="F540" s="984"/>
      <c r="G540" s="984"/>
      <c r="H540" s="984"/>
      <c r="I540" s="984"/>
      <c r="J540" s="984"/>
      <c r="K540" s="984"/>
      <c r="L540" s="984"/>
      <c r="M540" s="984"/>
      <c r="N540" s="984"/>
      <c r="O540" s="984"/>
      <c r="P540" s="984"/>
      <c r="Q540" s="1053"/>
      <c r="R540" s="984"/>
      <c r="S540" s="984"/>
      <c r="T540" s="984"/>
      <c r="U540" s="1681"/>
      <c r="V540" s="1681"/>
      <c r="W540" s="1681"/>
      <c r="X540" s="1681"/>
      <c r="Y540" s="1681"/>
      <c r="Z540" s="1681"/>
      <c r="AA540" s="403"/>
      <c r="AB540" s="449"/>
      <c r="AC540" s="449"/>
      <c r="AD540" s="449"/>
      <c r="AE540" s="449"/>
      <c r="AF540" s="449"/>
      <c r="AG540" s="449"/>
      <c r="AH540" s="449"/>
      <c r="AI540" s="449"/>
      <c r="AJ540" s="984"/>
      <c r="AK540" s="984"/>
      <c r="AL540" s="984"/>
      <c r="AM540" s="984"/>
      <c r="AN540" s="984"/>
      <c r="AO540" s="984"/>
      <c r="AP540" s="984"/>
      <c r="AQ540" s="984"/>
      <c r="AR540" s="984"/>
      <c r="AS540" s="984"/>
      <c r="AT540" s="984"/>
      <c r="AU540" s="984"/>
      <c r="AV540" s="984"/>
      <c r="AW540" s="984"/>
      <c r="AX540" s="984"/>
      <c r="AY540" s="984"/>
      <c r="AZ540" s="984"/>
      <c r="BA540" s="984"/>
      <c r="BB540" s="984"/>
      <c r="BC540" s="984"/>
      <c r="BD540" s="984"/>
      <c r="BE540" s="984"/>
      <c r="BF540" s="984"/>
      <c r="BG540" s="984"/>
      <c r="BH540" s="984"/>
      <c r="BI540" s="984"/>
      <c r="BJ540" s="984"/>
      <c r="BK540" s="984"/>
      <c r="BL540" s="984"/>
      <c r="BM540" s="984"/>
      <c r="BN540" s="984"/>
      <c r="BO540" s="984"/>
      <c r="BP540" s="984"/>
      <c r="BQ540" s="984"/>
      <c r="BR540" s="984"/>
      <c r="BS540" s="984"/>
      <c r="BT540" s="984"/>
      <c r="BU540" s="984"/>
      <c r="BV540" s="984"/>
      <c r="BW540" s="984"/>
      <c r="BX540" s="984"/>
      <c r="BY540" s="984"/>
      <c r="BZ540" s="984"/>
      <c r="CA540" s="984"/>
      <c r="CB540" s="984"/>
      <c r="CC540" s="990"/>
      <c r="CD540" s="990"/>
      <c r="CE540" s="990"/>
      <c r="CF540" s="984"/>
      <c r="CG540" s="984"/>
      <c r="CH540" s="984"/>
      <c r="CI540" s="984"/>
      <c r="CJ540" s="984"/>
      <c r="CK540" s="984"/>
      <c r="CL540" s="984"/>
      <c r="CM540" s="984"/>
      <c r="CN540" s="984"/>
      <c r="CO540" s="984"/>
      <c r="CP540" s="984"/>
      <c r="CQ540" s="984"/>
      <c r="CR540" s="984"/>
      <c r="CS540" s="984"/>
      <c r="CT540" s="984"/>
      <c r="CU540" s="984"/>
      <c r="CV540" s="984"/>
      <c r="CW540" s="984"/>
      <c r="CX540" s="984"/>
      <c r="CY540" s="984"/>
      <c r="CZ540" s="984"/>
      <c r="DA540" s="984"/>
      <c r="DB540" s="984"/>
      <c r="DC540" s="984"/>
      <c r="DD540" s="984"/>
      <c r="DE540" s="984"/>
      <c r="DF540" s="984"/>
      <c r="DG540" s="984"/>
      <c r="DH540" s="984"/>
      <c r="DI540" s="984"/>
      <c r="DJ540" s="984"/>
      <c r="DK540" s="984"/>
      <c r="DL540" s="984"/>
      <c r="DM540" s="984"/>
      <c r="DN540" s="984"/>
      <c r="DO540" s="984"/>
    </row>
    <row r="541" spans="2:119" s="980" customFormat="1" ht="12" customHeight="1">
      <c r="B541" s="1342">
        <v>54</v>
      </c>
      <c r="C541" s="978" t="s">
        <v>703</v>
      </c>
      <c r="D541" s="943"/>
      <c r="E541" s="944"/>
      <c r="F541" s="232" t="s">
        <v>105</v>
      </c>
      <c r="G541" s="232" t="s">
        <v>105</v>
      </c>
      <c r="H541" s="232" t="s">
        <v>105</v>
      </c>
      <c r="I541" s="232" t="s">
        <v>105</v>
      </c>
      <c r="J541" s="232" t="s">
        <v>105</v>
      </c>
      <c r="K541" s="232" t="s">
        <v>105</v>
      </c>
      <c r="L541" s="232" t="s">
        <v>105</v>
      </c>
      <c r="M541" s="232" t="s">
        <v>105</v>
      </c>
      <c r="N541" s="232" t="s">
        <v>105</v>
      </c>
      <c r="O541" s="232" t="s">
        <v>105</v>
      </c>
      <c r="P541" s="232" t="s">
        <v>105</v>
      </c>
      <c r="Q541" s="984">
        <v>318.751328</v>
      </c>
      <c r="R541" s="232">
        <v>668.11159099999998</v>
      </c>
      <c r="S541" s="232">
        <v>837.28727099999992</v>
      </c>
      <c r="T541" s="232">
        <v>1428.4</v>
      </c>
      <c r="U541" s="1655">
        <v>2771.9786600397674</v>
      </c>
      <c r="V541" s="1655">
        <v>3712.8967371157878</v>
      </c>
      <c r="W541" s="1655">
        <v>4880.1400599967319</v>
      </c>
      <c r="X541" s="1655">
        <v>6026.6687081795044</v>
      </c>
      <c r="Y541" s="1655">
        <v>7148.0047701051881</v>
      </c>
      <c r="Z541" s="1655">
        <v>2990.6481243970898</v>
      </c>
      <c r="AA541" s="399"/>
      <c r="AB541" s="249"/>
      <c r="AC541" s="249"/>
      <c r="AD541" s="249"/>
      <c r="AE541" s="249"/>
      <c r="AF541" s="249"/>
      <c r="AG541" s="249"/>
      <c r="AH541" s="249"/>
      <c r="AI541" s="249"/>
      <c r="AJ541" s="595" t="s">
        <v>105</v>
      </c>
      <c r="AK541" s="595" t="s">
        <v>105</v>
      </c>
      <c r="AL541" s="595" t="s">
        <v>105</v>
      </c>
      <c r="AM541" s="595" t="s">
        <v>105</v>
      </c>
      <c r="AN541" s="595" t="s">
        <v>105</v>
      </c>
      <c r="AO541" s="595" t="s">
        <v>105</v>
      </c>
      <c r="AP541" s="595" t="s">
        <v>105</v>
      </c>
      <c r="AQ541" s="595" t="s">
        <v>105</v>
      </c>
      <c r="AR541" s="595" t="s">
        <v>105</v>
      </c>
      <c r="AS541" s="595" t="s">
        <v>105</v>
      </c>
      <c r="AT541" s="595" t="s">
        <v>105</v>
      </c>
      <c r="AU541" s="595" t="s">
        <v>105</v>
      </c>
      <c r="AV541" s="595" t="s">
        <v>105</v>
      </c>
      <c r="AW541" s="595" t="s">
        <v>105</v>
      </c>
      <c r="AX541" s="595" t="s">
        <v>105</v>
      </c>
      <c r="AY541" s="595" t="s">
        <v>105</v>
      </c>
      <c r="AZ541" s="595" t="s">
        <v>105</v>
      </c>
      <c r="BA541" s="595" t="s">
        <v>105</v>
      </c>
      <c r="BB541" s="595" t="s">
        <v>105</v>
      </c>
      <c r="BC541" s="595" t="s">
        <v>105</v>
      </c>
      <c r="BD541" s="595" t="s">
        <v>105</v>
      </c>
      <c r="BE541" s="595" t="s">
        <v>105</v>
      </c>
      <c r="BF541" s="595" t="s">
        <v>105</v>
      </c>
      <c r="BG541" s="595" t="s">
        <v>105</v>
      </c>
      <c r="BH541" s="595" t="s">
        <v>105</v>
      </c>
      <c r="BI541" s="595" t="s">
        <v>105</v>
      </c>
      <c r="BJ541" s="595" t="s">
        <v>105</v>
      </c>
      <c r="BK541" s="595" t="s">
        <v>105</v>
      </c>
      <c r="BL541" s="595" t="s">
        <v>105</v>
      </c>
      <c r="BM541" s="595" t="s">
        <v>105</v>
      </c>
      <c r="BN541" s="595" t="s">
        <v>105</v>
      </c>
      <c r="BO541" s="595" t="s">
        <v>105</v>
      </c>
      <c r="BP541" s="595" t="s">
        <v>105</v>
      </c>
      <c r="BQ541" s="595" t="s">
        <v>105</v>
      </c>
      <c r="BR541" s="595" t="s">
        <v>105</v>
      </c>
      <c r="BS541" s="595" t="s">
        <v>105</v>
      </c>
      <c r="BT541" s="595" t="s">
        <v>105</v>
      </c>
      <c r="BU541" s="595" t="s">
        <v>105</v>
      </c>
      <c r="BV541" s="595" t="s">
        <v>105</v>
      </c>
      <c r="BW541" s="595" t="s">
        <v>105</v>
      </c>
      <c r="BX541" s="595" t="s">
        <v>105</v>
      </c>
      <c r="BY541" s="595" t="s">
        <v>105</v>
      </c>
      <c r="BZ541" s="595" t="s">
        <v>105</v>
      </c>
      <c r="CA541" s="595" t="s">
        <v>105</v>
      </c>
      <c r="CB541" s="595" t="s">
        <v>105</v>
      </c>
      <c r="CC541" s="596">
        <v>97.354097999999993</v>
      </c>
      <c r="CD541" s="596">
        <v>102.600638</v>
      </c>
      <c r="CE541" s="596">
        <v>118.796592</v>
      </c>
      <c r="CF541" s="596">
        <v>130.963583</v>
      </c>
      <c r="CG541" s="596">
        <v>151.682581</v>
      </c>
      <c r="CH541" s="596">
        <v>185.76754399999999</v>
      </c>
      <c r="CI541" s="596">
        <v>199.69788299999999</v>
      </c>
      <c r="CJ541" s="596">
        <v>182.83194700000001</v>
      </c>
      <c r="CK541" s="596">
        <v>162.4</v>
      </c>
      <c r="CL541" s="596">
        <v>227.07971599999999</v>
      </c>
      <c r="CM541" s="596">
        <v>264.97560800000002</v>
      </c>
      <c r="CN541" s="596">
        <v>277.77261399999998</v>
      </c>
      <c r="CO541" s="596">
        <v>327.49</v>
      </c>
      <c r="CP541" s="596">
        <v>384.06999999999994</v>
      </c>
      <c r="CQ541" s="596">
        <v>439.06738600000017</v>
      </c>
      <c r="CR541" s="596">
        <v>563</v>
      </c>
      <c r="CS541" s="232">
        <v>620.66217821972657</v>
      </c>
      <c r="CT541" s="232">
        <v>746.12827321144096</v>
      </c>
      <c r="CU541" s="232">
        <v>842.18820860859978</v>
      </c>
      <c r="CV541" s="232">
        <v>733.41925599266153</v>
      </c>
      <c r="CW541" s="232">
        <v>826.67643000548549</v>
      </c>
      <c r="CX541" s="232">
        <v>1023.0097577252658</v>
      </c>
      <c r="CY541" s="232">
        <v>1129.7912933923747</v>
      </c>
      <c r="CZ541" s="232">
        <v>874.90549781546986</v>
      </c>
      <c r="DA541" s="232">
        <v>1147.067038855798</v>
      </c>
      <c r="DB541" s="232">
        <v>1390.0949681621717</v>
      </c>
      <c r="DC541" s="232">
        <v>1468.0725551632922</v>
      </c>
      <c r="DD541" s="232">
        <v>1001.5611918513787</v>
      </c>
      <c r="DE541" s="232">
        <v>1503.543973963179</v>
      </c>
      <c r="DF541" s="232">
        <v>1802.5093979638802</v>
      </c>
      <c r="DG541" s="232">
        <v>1719.0541444010657</v>
      </c>
      <c r="DH541" s="232">
        <v>1130.7685547840565</v>
      </c>
      <c r="DI541" s="232">
        <v>1779.8021548393522</v>
      </c>
      <c r="DJ541" s="232">
        <v>2113.7153246051935</v>
      </c>
      <c r="DK541" s="232">
        <v>2123.7187358765855</v>
      </c>
      <c r="DL541" s="232">
        <v>712.19647724326853</v>
      </c>
      <c r="DM541" s="232">
        <v>723.65001561376471</v>
      </c>
      <c r="DN541" s="232">
        <v>761.01757021321055</v>
      </c>
      <c r="DO541" s="232">
        <v>793.78406132684574</v>
      </c>
    </row>
    <row r="542" spans="2:119" s="986" customFormat="1" ht="12" customHeight="1">
      <c r="B542" s="1342">
        <v>55</v>
      </c>
      <c r="C542" s="972" t="s">
        <v>94</v>
      </c>
      <c r="D542" s="939"/>
      <c r="E542" s="939"/>
      <c r="F542" s="232" t="s">
        <v>105</v>
      </c>
      <c r="G542" s="232" t="s">
        <v>105</v>
      </c>
      <c r="H542" s="232" t="s">
        <v>105</v>
      </c>
      <c r="I542" s="232" t="s">
        <v>105</v>
      </c>
      <c r="J542" s="232" t="s">
        <v>105</v>
      </c>
      <c r="K542" s="232" t="s">
        <v>105</v>
      </c>
      <c r="L542" s="232" t="s">
        <v>105</v>
      </c>
      <c r="M542" s="232" t="s">
        <v>105</v>
      </c>
      <c r="N542" s="232" t="s">
        <v>105</v>
      </c>
      <c r="O542" s="232" t="s">
        <v>105</v>
      </c>
      <c r="P542" s="232" t="s">
        <v>105</v>
      </c>
      <c r="Q542" s="232" t="s">
        <v>105</v>
      </c>
      <c r="R542" s="940">
        <v>1.0960276312950765</v>
      </c>
      <c r="S542" s="940">
        <v>0.2532147058649068</v>
      </c>
      <c r="T542" s="940">
        <v>0.7059855672880524</v>
      </c>
      <c r="U542" s="1677">
        <v>0.94061793618017875</v>
      </c>
      <c r="V542" s="1677">
        <v>0.33943914887949456</v>
      </c>
      <c r="W542" s="1677">
        <v>0.31437538006717358</v>
      </c>
      <c r="X542" s="1677">
        <v>0.23493765221638752</v>
      </c>
      <c r="Y542" s="1677">
        <v>0.18606233662782667</v>
      </c>
      <c r="Z542" s="1677">
        <v>-0.50376430674907891</v>
      </c>
      <c r="AA542" s="403"/>
      <c r="AB542" s="985"/>
      <c r="AC542" s="985"/>
      <c r="AD542" s="985"/>
      <c r="AE542" s="985"/>
      <c r="AF542" s="985"/>
      <c r="AG542" s="985"/>
      <c r="AH542" s="985"/>
      <c r="AI542" s="985"/>
      <c r="AJ542" s="940" t="s">
        <v>105</v>
      </c>
      <c r="AK542" s="940" t="s">
        <v>105</v>
      </c>
      <c r="AL542" s="940" t="s">
        <v>105</v>
      </c>
      <c r="AM542" s="940" t="s">
        <v>105</v>
      </c>
      <c r="AN542" s="940" t="s">
        <v>105</v>
      </c>
      <c r="AO542" s="940" t="s">
        <v>105</v>
      </c>
      <c r="AP542" s="940" t="s">
        <v>105</v>
      </c>
      <c r="AQ542" s="940" t="s">
        <v>105</v>
      </c>
      <c r="AR542" s="940" t="s">
        <v>105</v>
      </c>
      <c r="AS542" s="940" t="s">
        <v>105</v>
      </c>
      <c r="AT542" s="940" t="s">
        <v>105</v>
      </c>
      <c r="AU542" s="940" t="s">
        <v>105</v>
      </c>
      <c r="AV542" s="940" t="s">
        <v>105</v>
      </c>
      <c r="AW542" s="940" t="s">
        <v>105</v>
      </c>
      <c r="AX542" s="940" t="s">
        <v>105</v>
      </c>
      <c r="AY542" s="940" t="s">
        <v>105</v>
      </c>
      <c r="AZ542" s="940" t="s">
        <v>105</v>
      </c>
      <c r="BA542" s="940" t="s">
        <v>105</v>
      </c>
      <c r="BB542" s="940" t="s">
        <v>105</v>
      </c>
      <c r="BC542" s="940" t="s">
        <v>105</v>
      </c>
      <c r="BD542" s="940" t="s">
        <v>105</v>
      </c>
      <c r="BE542" s="940" t="s">
        <v>105</v>
      </c>
      <c r="BF542" s="940" t="s">
        <v>105</v>
      </c>
      <c r="BG542" s="940" t="s">
        <v>105</v>
      </c>
      <c r="BH542" s="940" t="s">
        <v>105</v>
      </c>
      <c r="BI542" s="940" t="s">
        <v>105</v>
      </c>
      <c r="BJ542" s="940" t="s">
        <v>105</v>
      </c>
      <c r="BK542" s="940" t="s">
        <v>105</v>
      </c>
      <c r="BL542" s="940" t="s">
        <v>105</v>
      </c>
      <c r="BM542" s="940" t="s">
        <v>105</v>
      </c>
      <c r="BN542" s="940" t="s">
        <v>105</v>
      </c>
      <c r="BO542" s="940" t="s">
        <v>105</v>
      </c>
      <c r="BP542" s="940" t="s">
        <v>105</v>
      </c>
      <c r="BQ542" s="940" t="s">
        <v>105</v>
      </c>
      <c r="BR542" s="940" t="s">
        <v>105</v>
      </c>
      <c r="BS542" s="940" t="s">
        <v>105</v>
      </c>
      <c r="BT542" s="940" t="s">
        <v>105</v>
      </c>
      <c r="BU542" s="940" t="s">
        <v>105</v>
      </c>
      <c r="BV542" s="940" t="s">
        <v>105</v>
      </c>
      <c r="BW542" s="940" t="s">
        <v>105</v>
      </c>
      <c r="BX542" s="940" t="s">
        <v>105</v>
      </c>
      <c r="BY542" s="940" t="s">
        <v>105</v>
      </c>
      <c r="BZ542" s="940" t="s">
        <v>105</v>
      </c>
      <c r="CA542" s="940" t="s">
        <v>105</v>
      </c>
      <c r="CB542" s="940" t="s">
        <v>105</v>
      </c>
      <c r="CC542" s="940" t="s">
        <v>105</v>
      </c>
      <c r="CD542" s="940" t="s">
        <v>105</v>
      </c>
      <c r="CE542" s="940" t="s">
        <v>105</v>
      </c>
      <c r="CF542" s="940" t="s">
        <v>105</v>
      </c>
      <c r="CG542" s="940">
        <v>0.55805029388696115</v>
      </c>
      <c r="CH542" s="940">
        <v>0.81058858522887522</v>
      </c>
      <c r="CI542" s="940">
        <v>0.68100683393341765</v>
      </c>
      <c r="CJ542" s="940">
        <v>0.39605180930335426</v>
      </c>
      <c r="CK542" s="940">
        <v>7.0656887095031706E-2</v>
      </c>
      <c r="CL542" s="940">
        <v>0.22238638198285066</v>
      </c>
      <c r="CM542" s="940">
        <v>0.32688240866329088</v>
      </c>
      <c r="CN542" s="940">
        <v>0.51927832393536755</v>
      </c>
      <c r="CO542" s="940">
        <v>1.0165640394088671</v>
      </c>
      <c r="CP542" s="940">
        <v>0.69134437353268474</v>
      </c>
      <c r="CQ542" s="940">
        <v>0.65701058038519577</v>
      </c>
      <c r="CR542" s="940">
        <v>1.026837678101701</v>
      </c>
      <c r="CS542" s="940">
        <v>0.89520955821468307</v>
      </c>
      <c r="CT542" s="940">
        <v>0.94268824227729597</v>
      </c>
      <c r="CU542" s="940">
        <v>0.9181297346658297</v>
      </c>
      <c r="CV542" s="940">
        <v>0.30269850087506489</v>
      </c>
      <c r="CW542" s="940">
        <v>0.3319265439641883</v>
      </c>
      <c r="CX542" s="940">
        <v>0.37109099662191869</v>
      </c>
      <c r="CY542" s="940">
        <v>0.34149502669828524</v>
      </c>
      <c r="CZ542" s="940">
        <v>0.19291318119444623</v>
      </c>
      <c r="DA542" s="940">
        <v>0.38756470757027217</v>
      </c>
      <c r="DB542" s="940">
        <v>0.35882865013247356</v>
      </c>
      <c r="DC542" s="940">
        <v>0.29941925004146142</v>
      </c>
      <c r="DD542" s="940">
        <v>0.14476499959384448</v>
      </c>
      <c r="DE542" s="940">
        <v>0.31077253816217021</v>
      </c>
      <c r="DF542" s="940">
        <v>0.29668075868726929</v>
      </c>
      <c r="DG542" s="940">
        <v>0.17095993543034194</v>
      </c>
      <c r="DH542" s="940">
        <v>0.12900595987933494</v>
      </c>
      <c r="DI542" s="940">
        <v>0.18373801209683704</v>
      </c>
      <c r="DJ542" s="940">
        <v>0.172651486307285</v>
      </c>
      <c r="DK542" s="940">
        <v>0.23539956131894191</v>
      </c>
      <c r="DL542" s="940">
        <v>-0.37016600414814582</v>
      </c>
      <c r="DM542" s="940">
        <v>-0.59340985533356516</v>
      </c>
      <c r="DN542" s="940">
        <v>-0.63996212670911312</v>
      </c>
      <c r="DO542" s="940">
        <v>-0.62622919508255714</v>
      </c>
    </row>
    <row r="543" spans="2:119" s="986" customFormat="1" ht="12" customHeight="1">
      <c r="B543" s="1342">
        <v>56</v>
      </c>
      <c r="C543" s="972" t="s">
        <v>324</v>
      </c>
      <c r="D543" s="993"/>
      <c r="E543" s="993"/>
      <c r="F543" s="232" t="s">
        <v>105</v>
      </c>
      <c r="G543" s="232" t="s">
        <v>105</v>
      </c>
      <c r="H543" s="232" t="s">
        <v>105</v>
      </c>
      <c r="I543" s="232" t="s">
        <v>105</v>
      </c>
      <c r="J543" s="232" t="s">
        <v>105</v>
      </c>
      <c r="K543" s="232" t="s">
        <v>105</v>
      </c>
      <c r="L543" s="232" t="s">
        <v>105</v>
      </c>
      <c r="M543" s="232" t="s">
        <v>105</v>
      </c>
      <c r="N543" s="232" t="s">
        <v>105</v>
      </c>
      <c r="O543" s="232" t="s">
        <v>105</v>
      </c>
      <c r="P543" s="232" t="s">
        <v>105</v>
      </c>
      <c r="Q543" s="994">
        <v>0.36799876237480883</v>
      </c>
      <c r="R543" s="994">
        <v>0.45713788547461187</v>
      </c>
      <c r="S543" s="994">
        <v>0.38161839957864491</v>
      </c>
      <c r="T543" s="994">
        <v>0.36535847155132833</v>
      </c>
      <c r="U543" s="1679">
        <v>0.46542677419709583</v>
      </c>
      <c r="V543" s="1679">
        <v>0.50103856541296377</v>
      </c>
      <c r="W543" s="1679">
        <v>0.52496503227390712</v>
      </c>
      <c r="X543" s="1679">
        <v>0.54400436235178373</v>
      </c>
      <c r="Y543" s="1679">
        <v>0.55241713435667916</v>
      </c>
      <c r="Z543" s="1679">
        <v>0.31035219880429432</v>
      </c>
      <c r="AA543" s="1186"/>
      <c r="AB543" s="994"/>
      <c r="AC543" s="994"/>
      <c r="AD543" s="994"/>
      <c r="AE543" s="994"/>
      <c r="AF543" s="994"/>
      <c r="AG543" s="994"/>
      <c r="AH543" s="994"/>
      <c r="AI543" s="994"/>
      <c r="AJ543" s="994" t="s">
        <v>105</v>
      </c>
      <c r="AK543" s="994" t="s">
        <v>105</v>
      </c>
      <c r="AL543" s="994" t="s">
        <v>105</v>
      </c>
      <c r="AM543" s="994" t="s">
        <v>105</v>
      </c>
      <c r="AN543" s="994" t="s">
        <v>105</v>
      </c>
      <c r="AO543" s="994" t="s">
        <v>105</v>
      </c>
      <c r="AP543" s="994" t="s">
        <v>105</v>
      </c>
      <c r="AQ543" s="994" t="s">
        <v>105</v>
      </c>
      <c r="AR543" s="994" t="s">
        <v>105</v>
      </c>
      <c r="AS543" s="994" t="s">
        <v>105</v>
      </c>
      <c r="AT543" s="994" t="s">
        <v>105</v>
      </c>
      <c r="AU543" s="994" t="s">
        <v>105</v>
      </c>
      <c r="AV543" s="994" t="s">
        <v>105</v>
      </c>
      <c r="AW543" s="994" t="s">
        <v>105</v>
      </c>
      <c r="AX543" s="994" t="s">
        <v>105</v>
      </c>
      <c r="AY543" s="994" t="s">
        <v>105</v>
      </c>
      <c r="AZ543" s="994" t="s">
        <v>105</v>
      </c>
      <c r="BA543" s="994" t="s">
        <v>105</v>
      </c>
      <c r="BB543" s="994" t="s">
        <v>105</v>
      </c>
      <c r="BC543" s="994" t="s">
        <v>105</v>
      </c>
      <c r="BD543" s="994" t="s">
        <v>105</v>
      </c>
      <c r="BE543" s="994" t="s">
        <v>105</v>
      </c>
      <c r="BF543" s="994" t="s">
        <v>105</v>
      </c>
      <c r="BG543" s="994" t="s">
        <v>105</v>
      </c>
      <c r="BH543" s="994" t="s">
        <v>105</v>
      </c>
      <c r="BI543" s="994" t="s">
        <v>105</v>
      </c>
      <c r="BJ543" s="994" t="s">
        <v>105</v>
      </c>
      <c r="BK543" s="994" t="s">
        <v>105</v>
      </c>
      <c r="BL543" s="994" t="s">
        <v>105</v>
      </c>
      <c r="BM543" s="994" t="s">
        <v>105</v>
      </c>
      <c r="BN543" s="994" t="s">
        <v>105</v>
      </c>
      <c r="BO543" s="994" t="s">
        <v>105</v>
      </c>
      <c r="BP543" s="994" t="s">
        <v>105</v>
      </c>
      <c r="BQ543" s="994" t="s">
        <v>105</v>
      </c>
      <c r="BR543" s="994" t="s">
        <v>105</v>
      </c>
      <c r="BS543" s="994" t="s">
        <v>105</v>
      </c>
      <c r="BT543" s="994" t="s">
        <v>105</v>
      </c>
      <c r="BU543" s="994" t="s">
        <v>105</v>
      </c>
      <c r="BV543" s="994" t="s">
        <v>105</v>
      </c>
      <c r="BW543" s="994" t="s">
        <v>105</v>
      </c>
      <c r="BX543" s="994" t="s">
        <v>105</v>
      </c>
      <c r="BY543" s="994" t="s">
        <v>105</v>
      </c>
      <c r="BZ543" s="994" t="s">
        <v>105</v>
      </c>
      <c r="CA543" s="994" t="s">
        <v>105</v>
      </c>
      <c r="CB543" s="994" t="s">
        <v>105</v>
      </c>
      <c r="CC543" s="994">
        <v>0.49711292439197502</v>
      </c>
      <c r="CD543" s="994">
        <v>0.46461788360171719</v>
      </c>
      <c r="CE543" s="994">
        <v>0.4476926659958621</v>
      </c>
      <c r="CF543" s="994">
        <v>0.4331035471453516</v>
      </c>
      <c r="CG543" s="994">
        <v>0.44500226193898923</v>
      </c>
      <c r="CH543" s="994">
        <v>0.47639910653150092</v>
      </c>
      <c r="CI543" s="994">
        <v>0.46622763215954166</v>
      </c>
      <c r="CJ543" s="994">
        <v>0.46001591910367928</v>
      </c>
      <c r="CK543" s="994">
        <v>0.34902213625617884</v>
      </c>
      <c r="CL543" s="994">
        <v>0.37182192820402682</v>
      </c>
      <c r="CM543" s="994">
        <v>0.36772823371167784</v>
      </c>
      <c r="CN543" s="994">
        <v>0.36134292066192891</v>
      </c>
      <c r="CO543" s="994">
        <v>0.34433124099717166</v>
      </c>
      <c r="CP543" s="994">
        <v>0.36143682595847998</v>
      </c>
      <c r="CQ543" s="994">
        <v>0.3895369799281731</v>
      </c>
      <c r="CR543" s="994">
        <v>0.44968051118210861</v>
      </c>
      <c r="CS543" s="994">
        <v>0.44509905825466711</v>
      </c>
      <c r="CT543" s="994">
        <v>0.46951498576493955</v>
      </c>
      <c r="CU543" s="994">
        <v>0.48958871238004176</v>
      </c>
      <c r="CV543" s="994">
        <v>0.47093989321428303</v>
      </c>
      <c r="CW543" s="994">
        <v>0.49136482070842252</v>
      </c>
      <c r="CX543" s="994">
        <v>0.51580290194801337</v>
      </c>
      <c r="CY543" s="994">
        <v>0.51652190844895929</v>
      </c>
      <c r="CZ543" s="994">
        <v>0.46889078305578036</v>
      </c>
      <c r="DA543" s="994">
        <v>0.5274864153634774</v>
      </c>
      <c r="DB543" s="994">
        <v>0.54806134756843816</v>
      </c>
      <c r="DC543" s="994">
        <v>0.53988281004749594</v>
      </c>
      <c r="DD543" s="994">
        <v>0.46986464431126179</v>
      </c>
      <c r="DE543" s="994">
        <v>0.56144711767827993</v>
      </c>
      <c r="DF543" s="994">
        <v>0.57862595450571752</v>
      </c>
      <c r="DG543" s="994">
        <v>0.54510560605261904</v>
      </c>
      <c r="DH543" s="994">
        <v>0.46601272210937383</v>
      </c>
      <c r="DI543" s="994">
        <v>0.56929735020015115</v>
      </c>
      <c r="DJ543" s="994">
        <v>0.58411269422093826</v>
      </c>
      <c r="DK543" s="994">
        <v>0.56361376833863208</v>
      </c>
      <c r="DL543" s="994">
        <v>0.32401456165876036</v>
      </c>
      <c r="DM543" s="994">
        <v>0.31900598364550958</v>
      </c>
      <c r="DN543" s="994">
        <v>0.305839928900487</v>
      </c>
      <c r="DO543" s="994">
        <v>0.29601958168079229</v>
      </c>
    </row>
    <row r="544" spans="2:119" s="986" customFormat="1" ht="12" customHeight="1">
      <c r="B544" s="1342">
        <v>57</v>
      </c>
      <c r="C544" s="972"/>
      <c r="D544" s="993"/>
      <c r="E544" s="993"/>
      <c r="F544" s="974"/>
      <c r="G544" s="974"/>
      <c r="H544" s="974"/>
      <c r="I544" s="974"/>
      <c r="J544" s="974"/>
      <c r="K544" s="974"/>
      <c r="L544" s="974"/>
      <c r="M544" s="974"/>
      <c r="N544" s="974"/>
      <c r="O544" s="974"/>
      <c r="P544" s="974"/>
      <c r="Q544" s="974"/>
      <c r="R544" s="974"/>
      <c r="S544" s="974"/>
      <c r="T544" s="974"/>
      <c r="U544" s="1650"/>
      <c r="V544" s="1650"/>
      <c r="W544" s="1650"/>
      <c r="X544" s="1650"/>
      <c r="Y544" s="1650"/>
      <c r="Z544" s="1650"/>
      <c r="AA544" s="1047"/>
      <c r="AB544" s="974"/>
      <c r="AC544" s="974"/>
      <c r="AD544" s="974"/>
      <c r="AE544" s="974"/>
      <c r="AF544" s="974"/>
      <c r="AG544" s="974"/>
      <c r="AH544" s="974"/>
      <c r="AI544" s="974"/>
      <c r="AJ544" s="974"/>
      <c r="AK544" s="974"/>
      <c r="AL544" s="974"/>
      <c r="AM544" s="974"/>
      <c r="AN544" s="974"/>
      <c r="AO544" s="974"/>
      <c r="AP544" s="974"/>
      <c r="AQ544" s="974"/>
      <c r="AR544" s="974"/>
      <c r="AS544" s="974"/>
      <c r="AT544" s="974"/>
      <c r="AU544" s="974"/>
      <c r="AV544" s="974"/>
      <c r="AW544" s="974"/>
      <c r="AX544" s="974"/>
      <c r="AY544" s="974"/>
      <c r="AZ544" s="974"/>
      <c r="BA544" s="974"/>
      <c r="BB544" s="974"/>
      <c r="BC544" s="974"/>
      <c r="BD544" s="974"/>
      <c r="BE544" s="974"/>
      <c r="BF544" s="974"/>
      <c r="BG544" s="974"/>
      <c r="BH544" s="974"/>
      <c r="BI544" s="974"/>
      <c r="BJ544" s="974"/>
      <c r="BK544" s="974"/>
      <c r="BL544" s="974"/>
      <c r="BM544" s="974"/>
      <c r="BN544" s="974"/>
      <c r="BO544" s="974"/>
      <c r="BP544" s="974"/>
      <c r="BQ544" s="974"/>
      <c r="BR544" s="974"/>
      <c r="BS544" s="974"/>
      <c r="BT544" s="974"/>
      <c r="BU544" s="974"/>
      <c r="BV544" s="974"/>
      <c r="BW544" s="974"/>
      <c r="BX544" s="974"/>
      <c r="BY544" s="974"/>
      <c r="BZ544" s="1001"/>
      <c r="CA544" s="974"/>
      <c r="CB544" s="974"/>
      <c r="CC544" s="974"/>
      <c r="CD544" s="974"/>
      <c r="CE544" s="974"/>
      <c r="CF544" s="974"/>
      <c r="CG544" s="974"/>
      <c r="CH544" s="974"/>
      <c r="CI544" s="974"/>
      <c r="CJ544" s="974"/>
      <c r="CK544" s="974"/>
      <c r="CL544" s="974"/>
      <c r="CM544" s="974"/>
      <c r="CN544" s="974"/>
      <c r="CO544" s="974"/>
      <c r="CP544" s="974"/>
      <c r="CQ544" s="974"/>
      <c r="CR544" s="974"/>
      <c r="CS544" s="974"/>
      <c r="CT544" s="974"/>
      <c r="CU544" s="974"/>
      <c r="CV544" s="974"/>
      <c r="CW544" s="974"/>
      <c r="CX544" s="974"/>
      <c r="CY544" s="974"/>
      <c r="CZ544" s="974"/>
      <c r="DA544" s="974"/>
      <c r="DB544" s="974"/>
      <c r="DC544" s="974"/>
      <c r="DD544" s="974"/>
      <c r="DE544" s="974"/>
      <c r="DF544" s="974"/>
      <c r="DG544" s="974"/>
      <c r="DH544" s="974"/>
      <c r="DI544" s="974"/>
      <c r="DJ544" s="974"/>
      <c r="DK544" s="974"/>
      <c r="DL544" s="974"/>
      <c r="DM544" s="974"/>
      <c r="DN544" s="974"/>
      <c r="DO544" s="974"/>
    </row>
    <row r="545" spans="2:119" s="971" customFormat="1" ht="12" customHeight="1">
      <c r="B545" s="1342">
        <v>58</v>
      </c>
      <c r="C545" s="942" t="s">
        <v>390</v>
      </c>
      <c r="D545" s="967"/>
      <c r="E545" s="967"/>
      <c r="F545" s="969">
        <v>0</v>
      </c>
      <c r="G545" s="969">
        <v>0</v>
      </c>
      <c r="H545" s="969">
        <v>0</v>
      </c>
      <c r="I545" s="969">
        <v>122.825078</v>
      </c>
      <c r="J545" s="969">
        <v>165.905788</v>
      </c>
      <c r="K545" s="969">
        <v>179.63959199999999</v>
      </c>
      <c r="L545" s="282">
        <v>206.39447999999999</v>
      </c>
      <c r="M545" s="969">
        <v>273.60000000000002</v>
      </c>
      <c r="N545" s="969">
        <v>290.60000000000002</v>
      </c>
      <c r="O545" s="969">
        <v>455</v>
      </c>
      <c r="P545" s="969">
        <v>690.89599999999996</v>
      </c>
      <c r="Q545" s="969">
        <v>866.17499999999995</v>
      </c>
      <c r="R545" s="282">
        <v>1461.51</v>
      </c>
      <c r="S545" s="282">
        <v>2194.0432430000001</v>
      </c>
      <c r="T545" s="282">
        <v>3909.585</v>
      </c>
      <c r="U545" s="1658">
        <v>5955.7782528125645</v>
      </c>
      <c r="V545" s="1658">
        <v>7410.4011016708082</v>
      </c>
      <c r="W545" s="1658">
        <v>9296.1240463163977</v>
      </c>
      <c r="X545" s="1658">
        <v>11078.34628774966</v>
      </c>
      <c r="Y545" s="1658">
        <v>12939.50590151307</v>
      </c>
      <c r="Z545" s="1658">
        <v>9636.3039666523164</v>
      </c>
      <c r="AA545" s="399"/>
      <c r="AB545" s="249"/>
      <c r="AC545" s="249"/>
      <c r="AD545" s="249"/>
      <c r="AE545" s="249"/>
      <c r="AF545" s="249"/>
      <c r="AG545" s="249"/>
      <c r="AH545" s="249"/>
      <c r="AI545" s="249"/>
      <c r="AJ545" s="595"/>
      <c r="AK545" s="595"/>
      <c r="AL545" s="595"/>
      <c r="AM545" s="595"/>
      <c r="AN545" s="595"/>
      <c r="AO545" s="595"/>
      <c r="AP545" s="595"/>
      <c r="AQ545" s="595"/>
      <c r="AR545" s="595"/>
      <c r="AS545" s="595"/>
      <c r="AT545" s="595"/>
      <c r="AU545" s="595"/>
      <c r="AV545" s="595">
        <v>26.351472000000001</v>
      </c>
      <c r="AW545" s="595">
        <v>30.781410999999999</v>
      </c>
      <c r="AX545" s="595">
        <v>31.077653999999999</v>
      </c>
      <c r="AY545" s="595">
        <v>34.614541000000003</v>
      </c>
      <c r="AZ545" s="595">
        <v>34.723194999999997</v>
      </c>
      <c r="BA545" s="595">
        <v>39.932132000000003</v>
      </c>
      <c r="BB545" s="595">
        <v>46.003914999999999</v>
      </c>
      <c r="BC545" s="595">
        <v>45.246546000000002</v>
      </c>
      <c r="BD545" s="595">
        <v>42.164653999999999</v>
      </c>
      <c r="BE545" s="595">
        <v>44.205857000000002</v>
      </c>
      <c r="BF545" s="595">
        <v>46.202033</v>
      </c>
      <c r="BG545" s="595">
        <v>47.067048</v>
      </c>
      <c r="BH545" s="595">
        <v>47.765683000000003</v>
      </c>
      <c r="BI545" s="595">
        <v>51.116152999999997</v>
      </c>
      <c r="BJ545" s="595">
        <v>52.262895999999998</v>
      </c>
      <c r="BK545" s="595">
        <v>55.249747999999997</v>
      </c>
      <c r="BL545" s="595">
        <v>52.434097999999999</v>
      </c>
      <c r="BM545" s="595">
        <v>63.400348000000001</v>
      </c>
      <c r="BN545" s="595">
        <v>78.175336999999999</v>
      </c>
      <c r="BO545" s="595">
        <v>79.59021700000001</v>
      </c>
      <c r="BP545" s="595">
        <v>68.53</v>
      </c>
      <c r="BQ545" s="595">
        <v>72.86699999999999</v>
      </c>
      <c r="BR545" s="595">
        <v>74.260999999999996</v>
      </c>
      <c r="BS545" s="595">
        <v>74.942000000000007</v>
      </c>
      <c r="BT545" s="595">
        <v>77.5</v>
      </c>
      <c r="BU545" s="595">
        <v>102.9</v>
      </c>
      <c r="BV545" s="595">
        <v>131</v>
      </c>
      <c r="BW545" s="595">
        <v>143.6</v>
      </c>
      <c r="BX545" s="595">
        <v>159.80000000000001</v>
      </c>
      <c r="BY545" s="596">
        <v>157.20000000000002</v>
      </c>
      <c r="BZ545" s="596">
        <v>176.6</v>
      </c>
      <c r="CA545" s="596">
        <v>197.29599999999999</v>
      </c>
      <c r="CB545" s="596">
        <v>184.155</v>
      </c>
      <c r="CC545" s="595">
        <v>195.839</v>
      </c>
      <c r="CD545" s="595">
        <v>220.828</v>
      </c>
      <c r="CE545" s="595">
        <v>265.35300000000001</v>
      </c>
      <c r="CF545" s="595">
        <v>302.38400000000001</v>
      </c>
      <c r="CG545" s="595">
        <v>340.858</v>
      </c>
      <c r="CH545" s="595">
        <v>389.94099999999997</v>
      </c>
      <c r="CI545" s="595">
        <v>428.327</v>
      </c>
      <c r="CJ545" s="595">
        <v>397.447</v>
      </c>
      <c r="CK545" s="595">
        <v>465.3</v>
      </c>
      <c r="CL545" s="595">
        <v>610.72168899999997</v>
      </c>
      <c r="CM545" s="595">
        <v>720.57455400000003</v>
      </c>
      <c r="CN545" s="595">
        <v>768.72299999999996</v>
      </c>
      <c r="CO545" s="595">
        <v>951.09</v>
      </c>
      <c r="CP545" s="595">
        <v>1062.6199999999999</v>
      </c>
      <c r="CQ545" s="595">
        <v>1127.152</v>
      </c>
      <c r="CR545" s="596">
        <v>1252</v>
      </c>
      <c r="CS545" s="282">
        <v>1394.4360625104032</v>
      </c>
      <c r="CT545" s="282">
        <v>1589.1468767409833</v>
      </c>
      <c r="CU545" s="282">
        <v>1720.1953135611789</v>
      </c>
      <c r="CV545" s="282">
        <v>1557.3521516448541</v>
      </c>
      <c r="CW545" s="282">
        <v>1682.4086608675593</v>
      </c>
      <c r="CX545" s="282">
        <v>1983.3346300722687</v>
      </c>
      <c r="CY545" s="282">
        <v>2187.3056590861261</v>
      </c>
      <c r="CZ545" s="282">
        <v>1865.9046614515967</v>
      </c>
      <c r="DA545" s="282">
        <v>2174.5906727576739</v>
      </c>
      <c r="DB545" s="282">
        <v>2536.3857063256701</v>
      </c>
      <c r="DC545" s="282">
        <v>2719.2430057814568</v>
      </c>
      <c r="DD545" s="282">
        <v>2131.5951391054114</v>
      </c>
      <c r="DE545" s="282">
        <v>2677.97968254018</v>
      </c>
      <c r="DF545" s="282">
        <v>3115.1547626370243</v>
      </c>
      <c r="DG545" s="282">
        <v>3153.6167034670443</v>
      </c>
      <c r="DH545" s="282">
        <v>2426.4757186578772</v>
      </c>
      <c r="DI545" s="282">
        <v>3126.3137870106311</v>
      </c>
      <c r="DJ545" s="282">
        <v>3618.6772612849418</v>
      </c>
      <c r="DK545" s="282">
        <v>3768.0391345596199</v>
      </c>
      <c r="DL545" s="282">
        <v>2198.0384881384634</v>
      </c>
      <c r="DM545" s="282">
        <v>2268.4527962268867</v>
      </c>
      <c r="DN545" s="282">
        <v>2488.2871669147798</v>
      </c>
      <c r="DO545" s="282">
        <v>2681.5255153721869</v>
      </c>
    </row>
    <row r="546" spans="2:119" s="973" customFormat="1" ht="12" customHeight="1">
      <c r="B546" s="1342">
        <v>59</v>
      </c>
      <c r="C546" s="938" t="s">
        <v>94</v>
      </c>
      <c r="D546" s="939"/>
      <c r="E546" s="939"/>
      <c r="F546" s="940" t="s">
        <v>1045</v>
      </c>
      <c r="G546" s="940" t="s">
        <v>1045</v>
      </c>
      <c r="H546" s="940" t="s">
        <v>1045</v>
      </c>
      <c r="I546" s="940" t="s">
        <v>1045</v>
      </c>
      <c r="J546" s="940">
        <v>0.35074848476790699</v>
      </c>
      <c r="K546" s="940">
        <v>8.2780740597187652E-2</v>
      </c>
      <c r="L546" s="940">
        <v>0.14893647721043579</v>
      </c>
      <c r="M546" s="940">
        <v>0.32561684789244372</v>
      </c>
      <c r="N546" s="940">
        <v>6.2134502923976598E-2</v>
      </c>
      <c r="O546" s="940">
        <v>0.56572608396421176</v>
      </c>
      <c r="P546" s="940">
        <v>0.51845274725274715</v>
      </c>
      <c r="Q546" s="940">
        <v>0.2536980963849842</v>
      </c>
      <c r="R546" s="940">
        <v>0.6873149190406096</v>
      </c>
      <c r="S546" s="940">
        <v>0.50121671627289599</v>
      </c>
      <c r="T546" s="940">
        <v>0.7819088171909836</v>
      </c>
      <c r="U546" s="1677">
        <v>0.52337863297832499</v>
      </c>
      <c r="V546" s="1677">
        <v>0.2442372410643916</v>
      </c>
      <c r="W546" s="1677">
        <v>0.25446975390042237</v>
      </c>
      <c r="X546" s="1677">
        <v>0.19171670177308697</v>
      </c>
      <c r="Y546" s="1677">
        <v>0.16799976868582478</v>
      </c>
      <c r="Z546" s="1677">
        <v>-0.13016765170916733</v>
      </c>
      <c r="AA546" s="403"/>
      <c r="AB546" s="985"/>
      <c r="AC546" s="985"/>
      <c r="AD546" s="985"/>
      <c r="AE546" s="985"/>
      <c r="AF546" s="985"/>
      <c r="AG546" s="985"/>
      <c r="AH546" s="985"/>
      <c r="AI546" s="985"/>
      <c r="AJ546" s="940"/>
      <c r="AK546" s="940"/>
      <c r="AL546" s="940"/>
      <c r="AM546" s="940"/>
      <c r="AN546" s="940"/>
      <c r="AO546" s="940"/>
      <c r="AP546" s="940"/>
      <c r="AQ546" s="940"/>
      <c r="AR546" s="940"/>
      <c r="AS546" s="940"/>
      <c r="AT546" s="940"/>
      <c r="AU546" s="940"/>
      <c r="AV546" s="940" t="s">
        <v>1045</v>
      </c>
      <c r="AW546" s="940" t="s">
        <v>1045</v>
      </c>
      <c r="AX546" s="940" t="s">
        <v>1045</v>
      </c>
      <c r="AY546" s="940" t="s">
        <v>1045</v>
      </c>
      <c r="AZ546" s="940">
        <v>0.3176947003188284</v>
      </c>
      <c r="BA546" s="940">
        <v>0.29728075168484014</v>
      </c>
      <c r="BB546" s="940">
        <v>0.48028918141633214</v>
      </c>
      <c r="BC546" s="940">
        <v>0.30715429680260664</v>
      </c>
      <c r="BD546" s="940">
        <v>0.21430801514664766</v>
      </c>
      <c r="BE546" s="940">
        <v>0.10702471383195866</v>
      </c>
      <c r="BF546" s="940">
        <v>4.3065465189213725E-3</v>
      </c>
      <c r="BG546" s="940">
        <v>4.0235159607542093E-2</v>
      </c>
      <c r="BH546" s="940">
        <v>0.13283706774873583</v>
      </c>
      <c r="BI546" s="940">
        <v>0.15632082418399884</v>
      </c>
      <c r="BJ546" s="940">
        <v>0.13118173825814106</v>
      </c>
      <c r="BK546" s="940">
        <v>0.17385199088755243</v>
      </c>
      <c r="BL546" s="940">
        <v>9.7735753092863753E-2</v>
      </c>
      <c r="BM546" s="940">
        <v>0.24031923920409271</v>
      </c>
      <c r="BN546" s="940">
        <v>0.49580951273729656</v>
      </c>
      <c r="BO546" s="940">
        <v>0.44055348451544085</v>
      </c>
      <c r="BP546" s="940">
        <v>0.30697394661008581</v>
      </c>
      <c r="BQ546" s="940">
        <v>0.1493154580160978</v>
      </c>
      <c r="BR546" s="940">
        <v>-5.007125201136009E-2</v>
      </c>
      <c r="BS546" s="940">
        <v>-5.8401863636079798E-2</v>
      </c>
      <c r="BT546" s="940">
        <v>0.13089158032978254</v>
      </c>
      <c r="BU546" s="940">
        <v>0.41216188398040288</v>
      </c>
      <c r="BV546" s="940">
        <v>0.76404842380253446</v>
      </c>
      <c r="BW546" s="940">
        <v>0.91614848816417993</v>
      </c>
      <c r="BX546" s="940">
        <v>1.0619354838709678</v>
      </c>
      <c r="BY546" s="940">
        <v>0.5276967930029155</v>
      </c>
      <c r="BZ546" s="940">
        <v>0.34809160305343512</v>
      </c>
      <c r="CA546" s="940">
        <v>0.37392757660167142</v>
      </c>
      <c r="CB546" s="940">
        <v>0.15240926157697121</v>
      </c>
      <c r="CC546" s="940">
        <v>0.24579516539440194</v>
      </c>
      <c r="CD546" s="940">
        <v>0.25044167610419032</v>
      </c>
      <c r="CE546" s="940">
        <v>0.3449487065120429</v>
      </c>
      <c r="CF546" s="940">
        <v>0.64200809101029033</v>
      </c>
      <c r="CG546" s="940">
        <v>0.74050112592486683</v>
      </c>
      <c r="CH546" s="940">
        <v>0.76581321209266928</v>
      </c>
      <c r="CI546" s="940">
        <v>0.61417809483970398</v>
      </c>
      <c r="CJ546" s="940">
        <v>0.31437840626488178</v>
      </c>
      <c r="CK546" s="940">
        <v>0.36508458067582406</v>
      </c>
      <c r="CL546" s="940">
        <v>0.56618998515159991</v>
      </c>
      <c r="CM546" s="940">
        <v>0.68230009782245826</v>
      </c>
      <c r="CN546" s="940">
        <v>0.93415222658618613</v>
      </c>
      <c r="CO546" s="940">
        <v>1.0440361057382335</v>
      </c>
      <c r="CP546" s="940">
        <v>0.73994148093862755</v>
      </c>
      <c r="CQ546" s="940">
        <v>0.56424063789518719</v>
      </c>
      <c r="CR546" s="940">
        <v>0.62867508842587005</v>
      </c>
      <c r="CS546" s="940">
        <v>0.46614522548907367</v>
      </c>
      <c r="CT546" s="940">
        <v>0.49549874530969062</v>
      </c>
      <c r="CU546" s="940">
        <v>0.52614315865223049</v>
      </c>
      <c r="CV546" s="940">
        <v>0.24389149492400475</v>
      </c>
      <c r="CW546" s="940">
        <v>0.20651545531511784</v>
      </c>
      <c r="CX546" s="940">
        <v>0.24804991854477554</v>
      </c>
      <c r="CY546" s="940">
        <v>0.2715449471594753</v>
      </c>
      <c r="CZ546" s="940">
        <v>0.19812635792158728</v>
      </c>
      <c r="DA546" s="940">
        <v>0.29254605217992258</v>
      </c>
      <c r="DB546" s="940">
        <v>0.27884909982802508</v>
      </c>
      <c r="DC546" s="940">
        <v>0.24319296413176117</v>
      </c>
      <c r="DD546" s="940">
        <v>0.14239231143091646</v>
      </c>
      <c r="DE546" s="940">
        <v>0.23148678787633203</v>
      </c>
      <c r="DF546" s="940">
        <v>0.22818653127870947</v>
      </c>
      <c r="DG546" s="940">
        <v>0.15974066928261066</v>
      </c>
      <c r="DH546" s="940">
        <v>0.13833798648847617</v>
      </c>
      <c r="DI546" s="940">
        <v>0.1674150507539276</v>
      </c>
      <c r="DJ546" s="940">
        <v>0.16163643125764904</v>
      </c>
      <c r="DK546" s="940">
        <v>0.19483104285219177</v>
      </c>
      <c r="DL546" s="940">
        <v>-9.4143629282128605E-2</v>
      </c>
      <c r="DM546" s="940">
        <v>-0.2744001559753948</v>
      </c>
      <c r="DN546" s="940">
        <v>-0.31237659861625133</v>
      </c>
      <c r="DO546" s="940">
        <v>-0.288349876523885</v>
      </c>
    </row>
    <row r="547" spans="2:119" s="403" customFormat="1">
      <c r="B547" s="1342">
        <v>60</v>
      </c>
      <c r="C547" s="1192" t="s">
        <v>7</v>
      </c>
      <c r="D547" s="953"/>
      <c r="E547" s="953"/>
      <c r="F547" s="954"/>
      <c r="G547" s="954"/>
      <c r="H547" s="954"/>
      <c r="I547" s="954"/>
      <c r="J547" s="954"/>
      <c r="K547" s="954"/>
      <c r="L547" s="954"/>
      <c r="M547" s="954"/>
      <c r="N547" s="954"/>
      <c r="O547" s="954"/>
      <c r="P547" s="954"/>
      <c r="Q547" s="954"/>
      <c r="R547" s="954"/>
      <c r="S547" s="954"/>
      <c r="T547" s="954"/>
      <c r="U547" s="1684"/>
      <c r="V547" s="1684"/>
      <c r="W547" s="1684"/>
      <c r="X547" s="1684"/>
      <c r="Y547" s="1684"/>
      <c r="Z547" s="1684"/>
      <c r="AB547" s="449"/>
      <c r="AC547" s="449"/>
      <c r="AD547" s="449"/>
      <c r="AE547" s="449"/>
      <c r="AF547" s="449"/>
      <c r="AG547" s="449"/>
      <c r="AH547" s="449"/>
      <c r="AI547" s="449"/>
      <c r="AJ547" s="955"/>
      <c r="AK547" s="955"/>
      <c r="AL547" s="955"/>
      <c r="AM547" s="955"/>
      <c r="AN547" s="955"/>
      <c r="AO547" s="955"/>
      <c r="AP547" s="955"/>
      <c r="AQ547" s="955"/>
      <c r="AR547" s="955"/>
      <c r="AS547" s="955"/>
      <c r="AT547" s="955"/>
      <c r="AU547" s="955"/>
      <c r="AV547" s="955">
        <v>0.21454472025655869</v>
      </c>
      <c r="AW547" s="955">
        <v>0.25061177652987116</v>
      </c>
      <c r="AX547" s="955">
        <v>0.25302368625404004</v>
      </c>
      <c r="AY547" s="955">
        <v>0.28181981695953007</v>
      </c>
      <c r="AZ547" s="955">
        <v>0.20929465703752298</v>
      </c>
      <c r="BA547" s="955">
        <v>0.2406916146891753</v>
      </c>
      <c r="BB547" s="955">
        <v>0.27728939149488863</v>
      </c>
      <c r="BC547" s="955">
        <v>0.27272433677841307</v>
      </c>
      <c r="BD547" s="955">
        <v>0.23471804589714276</v>
      </c>
      <c r="BE547" s="955">
        <v>0.2460808138553332</v>
      </c>
      <c r="BF547" s="955">
        <v>0.25719292994163562</v>
      </c>
      <c r="BG547" s="955">
        <v>0.2620082103058885</v>
      </c>
      <c r="BH547" s="955">
        <v>0.23142907213409974</v>
      </c>
      <c r="BI547" s="955">
        <v>0.24766240356815744</v>
      </c>
      <c r="BJ547" s="955">
        <v>0.25321847754843058</v>
      </c>
      <c r="BK547" s="955">
        <v>0.26769004674931229</v>
      </c>
      <c r="BL547" s="955">
        <v>0.19164509502923974</v>
      </c>
      <c r="BM547" s="955">
        <v>0.23172641812865497</v>
      </c>
      <c r="BN547" s="955">
        <v>0.28572857090643272</v>
      </c>
      <c r="BO547" s="955">
        <v>0.29089991593567255</v>
      </c>
      <c r="BP547" s="955">
        <v>0.23582243633860975</v>
      </c>
      <c r="BQ547" s="955">
        <v>0.25074673090158289</v>
      </c>
      <c r="BR547" s="955">
        <v>0.25554370268410181</v>
      </c>
      <c r="BS547" s="955">
        <v>0.25788713007570546</v>
      </c>
      <c r="BT547" s="955">
        <v>0.17032967032967034</v>
      </c>
      <c r="BU547" s="955">
        <v>0.22615384615384618</v>
      </c>
      <c r="BV547" s="955">
        <v>0.28791208791208789</v>
      </c>
      <c r="BW547" s="955">
        <v>0.31560439560439557</v>
      </c>
      <c r="BX547" s="976">
        <v>0.23129385609411549</v>
      </c>
      <c r="BY547" s="1014">
        <v>0.22753062689608861</v>
      </c>
      <c r="BZ547" s="1014">
        <v>0.25561010629675091</v>
      </c>
      <c r="CA547" s="1014">
        <v>0.28556541071304509</v>
      </c>
      <c r="CB547" s="1014">
        <v>0.21260715213438394</v>
      </c>
      <c r="CC547" s="976">
        <v>0.22609634311773025</v>
      </c>
      <c r="CD547" s="976">
        <v>0.25494617138568998</v>
      </c>
      <c r="CE547" s="976">
        <v>0.30635033336219591</v>
      </c>
      <c r="CF547" s="976">
        <v>0.20689834486250522</v>
      </c>
      <c r="CG547" s="976">
        <v>0.23322317329337466</v>
      </c>
      <c r="CH547" s="976">
        <v>0.26680693255605503</v>
      </c>
      <c r="CI547" s="976">
        <v>0.29307154928806506</v>
      </c>
      <c r="CJ547" s="976">
        <v>0.18114820720513938</v>
      </c>
      <c r="CK547" s="976">
        <v>0.2120742157131677</v>
      </c>
      <c r="CL547" s="976">
        <v>0.27835444490370964</v>
      </c>
      <c r="CM547" s="976">
        <v>0.32842313217798325</v>
      </c>
      <c r="CN547" s="976">
        <v>0.19662521725451676</v>
      </c>
      <c r="CO547" s="976">
        <v>0.24327134465678582</v>
      </c>
      <c r="CP547" s="976">
        <v>0.27179866916821094</v>
      </c>
      <c r="CQ547" s="976">
        <v>0.28830476892048645</v>
      </c>
      <c r="CR547" s="976">
        <v>0.21021601994814934</v>
      </c>
      <c r="CS547" s="976">
        <v>0.23413162870056367</v>
      </c>
      <c r="CT547" s="976">
        <v>0.26682438621527299</v>
      </c>
      <c r="CU547" s="976">
        <v>0.28882796513601416</v>
      </c>
      <c r="CV547" s="976">
        <v>0.21015760554360829</v>
      </c>
      <c r="CW547" s="976">
        <v>0.22703341395221238</v>
      </c>
      <c r="CX547" s="976">
        <v>0.26764200788336412</v>
      </c>
      <c r="CY547" s="976">
        <v>0.2951669726208152</v>
      </c>
      <c r="CZ547" s="976">
        <v>0.20071856315116235</v>
      </c>
      <c r="DA547" s="976">
        <v>0.23392444656753031</v>
      </c>
      <c r="DB547" s="976">
        <v>0.27284335855336572</v>
      </c>
      <c r="DC547" s="976">
        <v>0.29251363172794159</v>
      </c>
      <c r="DD547" s="976">
        <v>0.19241095049199813</v>
      </c>
      <c r="DE547" s="976">
        <v>0.24173099603335804</v>
      </c>
      <c r="DF547" s="976">
        <v>0.28119312050046091</v>
      </c>
      <c r="DG547" s="976">
        <v>0.28466493297418283</v>
      </c>
      <c r="DH547" s="976">
        <v>0.187524603885697</v>
      </c>
      <c r="DI547" s="976">
        <v>0.24160998192713512</v>
      </c>
      <c r="DJ547" s="976">
        <v>0.27966116239892863</v>
      </c>
      <c r="DK547" s="976">
        <v>0.29120425178823928</v>
      </c>
      <c r="DL547" s="976">
        <v>0.22809974610027473</v>
      </c>
      <c r="DM547" s="976">
        <v>0.2354069365264071</v>
      </c>
      <c r="DN547" s="976">
        <v>0.25822007852033529</v>
      </c>
      <c r="DO547" s="976">
        <v>0.27827323885298294</v>
      </c>
    </row>
    <row r="548" spans="2:119" s="973" customFormat="1" ht="12" customHeight="1">
      <c r="B548" s="1342">
        <v>61</v>
      </c>
      <c r="C548" s="938" t="s">
        <v>350</v>
      </c>
      <c r="D548" s="993"/>
      <c r="E548" s="993"/>
      <c r="F548" s="974">
        <v>0</v>
      </c>
      <c r="G548" s="974">
        <v>0</v>
      </c>
      <c r="H548" s="974">
        <v>0</v>
      </c>
      <c r="I548" s="974">
        <v>0.56675667736765967</v>
      </c>
      <c r="J548" s="974">
        <v>0.55499577202646244</v>
      </c>
      <c r="K548" s="974">
        <v>0.48083210288232947</v>
      </c>
      <c r="L548" s="974">
        <v>0.43672613891018919</v>
      </c>
      <c r="M548" s="974">
        <v>0.49161240154884428</v>
      </c>
      <c r="N548" s="974">
        <v>0.44587853875813782</v>
      </c>
      <c r="O548" s="974">
        <v>0.53884670225818221</v>
      </c>
      <c r="P548" s="974">
        <v>0.56780730107932498</v>
      </c>
      <c r="Q548" s="974">
        <v>0.60165539890515285</v>
      </c>
      <c r="R548" s="974">
        <v>0.63645912536351723</v>
      </c>
      <c r="S548" s="974">
        <v>0.5521808834768428</v>
      </c>
      <c r="T548" s="974">
        <v>0.55302854877967877</v>
      </c>
      <c r="U548" s="1650">
        <v>0.55333087793136582</v>
      </c>
      <c r="V548" s="1650">
        <v>0.56174418286265371</v>
      </c>
      <c r="W548" s="1650">
        <v>0.57384473134744629</v>
      </c>
      <c r="X548" s="1650">
        <v>0.58279031249017388</v>
      </c>
      <c r="Y548" s="1650">
        <v>0.58174841418690804</v>
      </c>
      <c r="Z548" s="1650">
        <v>0.50601304154808946</v>
      </c>
      <c r="AA548" s="1047"/>
      <c r="AB548" s="974"/>
      <c r="AC548" s="974"/>
      <c r="AD548" s="974"/>
      <c r="AE548" s="974"/>
      <c r="AF548" s="974"/>
      <c r="AG548" s="974"/>
      <c r="AH548" s="974"/>
      <c r="AI548" s="974"/>
      <c r="AJ548" s="974"/>
      <c r="AK548" s="974"/>
      <c r="AL548" s="974"/>
      <c r="AM548" s="974"/>
      <c r="AN548" s="974"/>
      <c r="AO548" s="974"/>
      <c r="AP548" s="974"/>
      <c r="AQ548" s="974"/>
      <c r="AR548" s="974"/>
      <c r="AS548" s="974"/>
      <c r="AT548" s="974"/>
      <c r="AU548" s="974"/>
      <c r="AV548" s="974">
        <v>0.57363406420171781</v>
      </c>
      <c r="AW548" s="974">
        <v>0.58619723802540868</v>
      </c>
      <c r="AX548" s="974">
        <v>0.5554403682425838</v>
      </c>
      <c r="AY548" s="974">
        <v>0.55546589459173168</v>
      </c>
      <c r="AZ548" s="974">
        <v>0.56497531031244741</v>
      </c>
      <c r="BA548" s="974">
        <v>0.57557208205002852</v>
      </c>
      <c r="BB548" s="974">
        <v>0.56357908860453809</v>
      </c>
      <c r="BC548" s="974">
        <v>0.52328924179870595</v>
      </c>
      <c r="BD548" s="974">
        <v>0.50354269345017477</v>
      </c>
      <c r="BE548" s="974">
        <v>0.49756683224029646</v>
      </c>
      <c r="BF548" s="974">
        <v>0.47500319327921853</v>
      </c>
      <c r="BG548" s="974">
        <v>0.45363798411145834</v>
      </c>
      <c r="BH548" s="974">
        <v>0.46498258124129294</v>
      </c>
      <c r="BI548" s="974">
        <v>0.45564809945143392</v>
      </c>
      <c r="BJ548" s="974">
        <v>0.42471019422133427</v>
      </c>
      <c r="BK548" s="974">
        <v>0.4103816224076548</v>
      </c>
      <c r="BL548" s="974">
        <v>0.45443789355629088</v>
      </c>
      <c r="BM548" s="974">
        <v>0.4808552295514042</v>
      </c>
      <c r="BN548" s="974">
        <v>0.52844419837523793</v>
      </c>
      <c r="BO548" s="974">
        <v>0.49321677271056574</v>
      </c>
      <c r="BP548" s="974">
        <v>0.46285289747399705</v>
      </c>
      <c r="BQ548" s="974">
        <v>0.47219954119522528</v>
      </c>
      <c r="BR548" s="974">
        <v>0.44034961842019438</v>
      </c>
      <c r="BS548" s="974">
        <v>0.41465816789500481</v>
      </c>
      <c r="BT548" s="974">
        <v>0.49165767937575339</v>
      </c>
      <c r="BU548" s="974">
        <v>0.51541744304862658</v>
      </c>
      <c r="BV548" s="974">
        <v>0.56747542744761681</v>
      </c>
      <c r="BW548" s="974">
        <v>0.56033557701687642</v>
      </c>
      <c r="BX548" s="974">
        <v>0.59229058561897707</v>
      </c>
      <c r="BY548" s="974">
        <v>0.55371609721733017</v>
      </c>
      <c r="BZ548" s="974">
        <v>0.5790163934426229</v>
      </c>
      <c r="CA548" s="974">
        <v>0.55098455927323298</v>
      </c>
      <c r="CB548" s="974">
        <v>0.57373448482129508</v>
      </c>
      <c r="CC548" s="974">
        <v>0.58393688297050783</v>
      </c>
      <c r="CD548" s="974">
        <v>0.62155870986627482</v>
      </c>
      <c r="CE548" s="974">
        <v>0.61995612344311823</v>
      </c>
      <c r="CF548" s="974">
        <v>0.63825062794182841</v>
      </c>
      <c r="CG548" s="974">
        <v>0.62514993342405767</v>
      </c>
      <c r="CH548" s="974">
        <v>0.64663508177854856</v>
      </c>
      <c r="CI548" s="974">
        <v>0.63524458266779971</v>
      </c>
      <c r="CJ548" s="974">
        <v>0.60949622061951481</v>
      </c>
      <c r="CK548" s="974">
        <v>0.5297631720665773</v>
      </c>
      <c r="CL548" s="974">
        <v>0.54738770485269639</v>
      </c>
      <c r="CM548" s="974">
        <v>0.54288595122704464</v>
      </c>
      <c r="CN548" s="974">
        <v>0.55767566402914603</v>
      </c>
      <c r="CO548" s="974">
        <v>0.55856115107913673</v>
      </c>
      <c r="CP548" s="974">
        <v>0.57208476988907375</v>
      </c>
      <c r="CQ548" s="974">
        <v>0.52898910532644128</v>
      </c>
      <c r="CR548" s="974">
        <v>0.55693950177935947</v>
      </c>
      <c r="CS548" s="974">
        <v>0.53551396480218894</v>
      </c>
      <c r="CT548" s="974">
        <v>0.56107319514821696</v>
      </c>
      <c r="CU548" s="974">
        <v>0.55864153231297342</v>
      </c>
      <c r="CV548" s="974">
        <v>0.56535407489750955</v>
      </c>
      <c r="CW548" s="974">
        <v>0.54047577660739021</v>
      </c>
      <c r="CX548" s="974">
        <v>0.56780406793255245</v>
      </c>
      <c r="CY548" s="974">
        <v>0.57090393996323241</v>
      </c>
      <c r="CZ548" s="974">
        <v>0.56520345854546528</v>
      </c>
      <c r="DA548" s="974">
        <v>0.56010621322375664</v>
      </c>
      <c r="DB548" s="974">
        <v>0.58399052490957537</v>
      </c>
      <c r="DC548" s="974">
        <v>0.58193448102715917</v>
      </c>
      <c r="DD548" s="974">
        <v>0.5673662494033026</v>
      </c>
      <c r="DE548" s="974">
        <v>0.5787512166003147</v>
      </c>
      <c r="DF548" s="974">
        <v>0.59811658422963521</v>
      </c>
      <c r="DG548" s="974">
        <v>0.58220220072542561</v>
      </c>
      <c r="DH548" s="974">
        <v>0.56218905172845623</v>
      </c>
      <c r="DI548" s="974">
        <v>0.57770937202103556</v>
      </c>
      <c r="DJ548" s="974">
        <v>0.59418643170432739</v>
      </c>
      <c r="DK548" s="974">
        <v>0.58650027446860875</v>
      </c>
      <c r="DL548" s="974">
        <v>0.54431715627199528</v>
      </c>
      <c r="DM548" s="974">
        <v>0.49561776970874982</v>
      </c>
      <c r="DN548" s="974">
        <v>0.49645705171957638</v>
      </c>
      <c r="DO548" s="974">
        <v>0.49508252049733692</v>
      </c>
    </row>
    <row r="549" spans="2:119" s="1024" customFormat="1" ht="12" customHeight="1">
      <c r="B549" s="1342">
        <v>62</v>
      </c>
      <c r="C549" s="1020" t="s">
        <v>62</v>
      </c>
      <c r="D549" s="1021"/>
      <c r="E549" s="993"/>
      <c r="F549" s="945"/>
      <c r="G549" s="945"/>
      <c r="H549" s="945"/>
      <c r="I549" s="974"/>
      <c r="J549" s="974"/>
      <c r="K549" s="974"/>
      <c r="L549" s="974"/>
      <c r="M549" s="974"/>
      <c r="N549" s="974"/>
      <c r="O549" s="974"/>
      <c r="P549" s="974"/>
      <c r="Q549" s="974"/>
      <c r="R549" s="974"/>
      <c r="S549" s="974"/>
      <c r="T549" s="974"/>
      <c r="U549" s="1650"/>
      <c r="V549" s="1650"/>
      <c r="W549" s="1650"/>
      <c r="X549" s="1650"/>
      <c r="Y549" s="1650"/>
      <c r="Z549" s="1650"/>
      <c r="AA549" s="1195"/>
      <c r="AB549" s="974"/>
      <c r="AC549" s="974"/>
      <c r="AD549" s="974"/>
      <c r="AE549" s="974"/>
      <c r="AF549" s="974"/>
      <c r="AG549" s="974"/>
      <c r="AH549" s="974"/>
      <c r="AI549" s="974"/>
      <c r="AJ549" s="974"/>
      <c r="AK549" s="974"/>
      <c r="AL549" s="974"/>
      <c r="AM549" s="974"/>
      <c r="AN549" s="974"/>
      <c r="AO549" s="974"/>
      <c r="AP549" s="974"/>
      <c r="AQ549" s="974"/>
      <c r="AR549" s="974"/>
      <c r="AS549" s="974"/>
      <c r="AT549" s="974"/>
      <c r="AU549" s="974"/>
      <c r="AV549" s="974"/>
      <c r="AW549" s="974"/>
      <c r="AX549" s="974"/>
      <c r="AY549" s="974"/>
      <c r="AZ549" s="974"/>
      <c r="BA549" s="974"/>
      <c r="BB549" s="974"/>
      <c r="BC549" s="974"/>
      <c r="BD549" s="974"/>
      <c r="BE549" s="974"/>
      <c r="BF549" s="974"/>
      <c r="BG549" s="974"/>
      <c r="BH549" s="974"/>
      <c r="BI549" s="974"/>
      <c r="BJ549" s="974"/>
      <c r="BK549" s="974"/>
      <c r="BL549" s="974"/>
      <c r="BM549" s="974"/>
      <c r="BN549" s="974"/>
      <c r="BO549" s="974"/>
      <c r="BP549" s="974"/>
      <c r="BQ549" s="974"/>
      <c r="BR549" s="974"/>
      <c r="BS549" s="974"/>
      <c r="BT549" s="974"/>
      <c r="BU549" s="974"/>
      <c r="BV549" s="974"/>
      <c r="BW549" s="974"/>
      <c r="BX549" s="974"/>
      <c r="BY549" s="974"/>
      <c r="BZ549" s="974"/>
      <c r="CA549" s="974"/>
      <c r="CB549" s="974"/>
      <c r="CC549" s="1196">
        <v>-6.9200000001501394E-4</v>
      </c>
      <c r="CD549" s="1196">
        <v>1.5600000000404179E-4</v>
      </c>
      <c r="CE549" s="1196">
        <v>2.800000000320324E-4</v>
      </c>
      <c r="CF549" s="1196">
        <v>4.5899999997800478E-4</v>
      </c>
      <c r="CG549" s="1196">
        <v>-4.7599999999192733E-4</v>
      </c>
      <c r="CH549" s="1196">
        <v>4.5299999999315332E-4</v>
      </c>
      <c r="CI549" s="1196">
        <v>3.5000000002582965E-4</v>
      </c>
      <c r="CJ549" s="1196">
        <v>-1.1000000000649379E-4</v>
      </c>
      <c r="CK549" s="1196">
        <v>0</v>
      </c>
      <c r="CL549" s="1196">
        <v>0</v>
      </c>
      <c r="CM549" s="1196">
        <v>0</v>
      </c>
      <c r="CN549" s="1196">
        <v>3.9599999990969081E-4</v>
      </c>
      <c r="CO549" s="1196">
        <v>0</v>
      </c>
      <c r="CP549" s="1196">
        <v>0</v>
      </c>
      <c r="CQ549" s="1196">
        <v>-1.5395999999782362E-2</v>
      </c>
      <c r="CR549" s="974">
        <v>0</v>
      </c>
      <c r="CS549" s="974"/>
      <c r="CT549" s="974"/>
      <c r="CU549" s="974"/>
      <c r="CV549" s="974"/>
      <c r="CW549" s="974"/>
      <c r="CX549" s="974"/>
      <c r="CY549" s="974"/>
      <c r="CZ549" s="974"/>
      <c r="DA549" s="974"/>
      <c r="DB549" s="974"/>
      <c r="DC549" s="974"/>
      <c r="DD549" s="974"/>
      <c r="DE549" s="974"/>
      <c r="DF549" s="974"/>
      <c r="DG549" s="974"/>
      <c r="DH549" s="974"/>
      <c r="DI549" s="974"/>
      <c r="DJ549" s="974"/>
      <c r="DK549" s="974"/>
      <c r="DL549" s="974"/>
      <c r="DM549" s="974"/>
      <c r="DN549" s="974"/>
      <c r="DO549" s="974"/>
    </row>
    <row r="550" spans="2:119" s="973" customFormat="1" ht="12" customHeight="1">
      <c r="B550" s="1342">
        <v>63</v>
      </c>
      <c r="C550" s="938"/>
      <c r="D550" s="993"/>
      <c r="E550" s="993"/>
      <c r="F550" s="974"/>
      <c r="G550" s="974"/>
      <c r="H550" s="974"/>
      <c r="I550" s="974"/>
      <c r="J550" s="974"/>
      <c r="K550" s="974"/>
      <c r="L550" s="974"/>
      <c r="M550" s="974"/>
      <c r="N550" s="974"/>
      <c r="O550" s="974"/>
      <c r="P550" s="974"/>
      <c r="Q550" s="974"/>
      <c r="R550" s="974"/>
      <c r="S550" s="974"/>
      <c r="T550" s="974"/>
      <c r="U550" s="1650"/>
      <c r="V550" s="1650"/>
      <c r="W550" s="1650"/>
      <c r="X550" s="1650"/>
      <c r="Y550" s="1650"/>
      <c r="Z550" s="1650"/>
      <c r="AA550" s="1047"/>
      <c r="AB550" s="974"/>
      <c r="AC550" s="974"/>
      <c r="AD550" s="974"/>
      <c r="AE550" s="974"/>
      <c r="AF550" s="974"/>
      <c r="AG550" s="974"/>
      <c r="AH550" s="974"/>
      <c r="AI550" s="974"/>
      <c r="AJ550" s="974"/>
      <c r="AK550" s="974"/>
      <c r="AL550" s="974"/>
      <c r="AM550" s="974"/>
      <c r="AN550" s="974"/>
      <c r="AO550" s="974"/>
      <c r="AP550" s="974"/>
      <c r="AQ550" s="974"/>
      <c r="AR550" s="974"/>
      <c r="AS550" s="974"/>
      <c r="AT550" s="974"/>
      <c r="AU550" s="974"/>
      <c r="AV550" s="974"/>
      <c r="AW550" s="974"/>
      <c r="AX550" s="974"/>
      <c r="AY550" s="974"/>
      <c r="AZ550" s="974"/>
      <c r="BA550" s="974"/>
      <c r="BB550" s="974"/>
      <c r="BC550" s="974"/>
      <c r="BD550" s="974"/>
      <c r="BE550" s="974"/>
      <c r="BF550" s="974"/>
      <c r="BG550" s="974"/>
      <c r="BH550" s="974"/>
      <c r="BI550" s="974"/>
      <c r="BJ550" s="974"/>
      <c r="BK550" s="974"/>
      <c r="BL550" s="974"/>
      <c r="BM550" s="974"/>
      <c r="BN550" s="974"/>
      <c r="BO550" s="974"/>
      <c r="BP550" s="974"/>
      <c r="BQ550" s="974"/>
      <c r="BR550" s="974"/>
      <c r="BS550" s="974"/>
      <c r="BT550" s="974"/>
      <c r="BU550" s="974"/>
      <c r="BV550" s="974"/>
      <c r="BW550" s="974"/>
      <c r="BX550" s="974"/>
      <c r="BY550" s="974"/>
      <c r="BZ550" s="974"/>
      <c r="CA550" s="974"/>
      <c r="CB550" s="974"/>
      <c r="CC550" s="974"/>
      <c r="CD550" s="974"/>
      <c r="CE550" s="974"/>
      <c r="CF550" s="974"/>
      <c r="CG550" s="974"/>
      <c r="CH550" s="974"/>
      <c r="CI550" s="974"/>
      <c r="CJ550" s="974"/>
      <c r="CK550" s="974"/>
      <c r="CL550" s="974"/>
      <c r="CM550" s="974"/>
      <c r="CN550" s="974"/>
      <c r="CO550" s="974"/>
      <c r="CP550" s="974"/>
      <c r="CQ550" s="974"/>
      <c r="CR550" s="974"/>
      <c r="CS550" s="974"/>
      <c r="CT550" s="974"/>
      <c r="CU550" s="974"/>
      <c r="CV550" s="974"/>
      <c r="CW550" s="974"/>
      <c r="CX550" s="974"/>
      <c r="CY550" s="974"/>
      <c r="CZ550" s="974"/>
      <c r="DA550" s="974"/>
      <c r="DB550" s="974"/>
      <c r="DC550" s="974"/>
      <c r="DD550" s="974"/>
      <c r="DE550" s="974"/>
      <c r="DF550" s="974"/>
      <c r="DG550" s="974"/>
      <c r="DH550" s="974"/>
      <c r="DI550" s="974"/>
      <c r="DJ550" s="974"/>
      <c r="DK550" s="974"/>
      <c r="DL550" s="974"/>
      <c r="DM550" s="974"/>
      <c r="DN550" s="974"/>
      <c r="DO550" s="974"/>
    </row>
    <row r="551" spans="2:119" s="948" customFormat="1" ht="12" customHeight="1">
      <c r="B551" s="1342">
        <v>64</v>
      </c>
      <c r="C551" s="942" t="s">
        <v>392</v>
      </c>
      <c r="D551" s="1027"/>
      <c r="E551" s="1028"/>
      <c r="F551" s="282">
        <v>-23.993366999999999</v>
      </c>
      <c r="G551" s="282">
        <v>-32.367688999999999</v>
      </c>
      <c r="H551" s="282">
        <v>-42.9043256</v>
      </c>
      <c r="I551" s="282">
        <v>-73.393467000000001</v>
      </c>
      <c r="J551" s="282">
        <v>-96.91031000000001</v>
      </c>
      <c r="K551" s="282">
        <v>-104.50165299999999</v>
      </c>
      <c r="L551" s="282">
        <v>-119.42292499999999</v>
      </c>
      <c r="M551" s="282">
        <v>-158.41207900000001</v>
      </c>
      <c r="N551" s="282">
        <v>-180.39399999999998</v>
      </c>
      <c r="O551" s="282">
        <v>-270.911</v>
      </c>
      <c r="P551" s="969">
        <v>-471.59499999999997</v>
      </c>
      <c r="Q551" s="969">
        <v>-762.63599999999997</v>
      </c>
      <c r="R551" s="282">
        <v>-1245.3809999999999</v>
      </c>
      <c r="S551" s="282">
        <v>-1766.027</v>
      </c>
      <c r="T551" s="282">
        <v>-3233.2080000000001</v>
      </c>
      <c r="U551" s="1658">
        <v>-4907.8436836179371</v>
      </c>
      <c r="V551" s="1658">
        <v>-5497.7811107615571</v>
      </c>
      <c r="W551" s="1658">
        <v>-6202.105940959912</v>
      </c>
      <c r="X551" s="1658">
        <v>-6755.9850566070936</v>
      </c>
      <c r="Y551" s="1658">
        <v>-7787.799830277223</v>
      </c>
      <c r="Z551" s="1658">
        <v>-5799.0492831997299</v>
      </c>
      <c r="AA551" s="399"/>
      <c r="AB551" s="1316"/>
      <c r="AC551" s="1316"/>
      <c r="AD551" s="1316"/>
      <c r="AE551" s="1316"/>
      <c r="AF551" s="1316"/>
      <c r="AG551" s="1316"/>
      <c r="AH551" s="1316"/>
      <c r="AI551" s="1316"/>
      <c r="AJ551" s="596">
        <v>-4.9904419999999998</v>
      </c>
      <c r="AK551" s="596">
        <v>-5.755064</v>
      </c>
      <c r="AL551" s="596">
        <v>-6.2752249999999998</v>
      </c>
      <c r="AM551" s="596">
        <v>-6.9726359999999996</v>
      </c>
      <c r="AN551" s="596">
        <v>-7.5264439999999997</v>
      </c>
      <c r="AO551" s="596">
        <v>-8.3973209999999998</v>
      </c>
      <c r="AP551" s="596">
        <v>-10.316048</v>
      </c>
      <c r="AQ551" s="596">
        <v>-6.1278759999999997</v>
      </c>
      <c r="AR551" s="596">
        <v>-6.605658</v>
      </c>
      <c r="AS551" s="596">
        <v>-7.627345</v>
      </c>
      <c r="AT551" s="596">
        <v>-13.420722</v>
      </c>
      <c r="AU551" s="596">
        <v>-15.2506006</v>
      </c>
      <c r="AV551" s="596">
        <v>-14.86246</v>
      </c>
      <c r="AW551" s="596">
        <v>-15.992597999999999</v>
      </c>
      <c r="AX551" s="596">
        <v>-19.235066</v>
      </c>
      <c r="AY551" s="596">
        <v>-23.303343000000002</v>
      </c>
      <c r="AZ551" s="596">
        <v>-20.075607999999999</v>
      </c>
      <c r="BA551" s="596">
        <v>-23.926946999999998</v>
      </c>
      <c r="BB551" s="596">
        <v>-25.709956999999999</v>
      </c>
      <c r="BC551" s="596">
        <v>-27.197797999999999</v>
      </c>
      <c r="BD551" s="596">
        <v>-25.743213999999998</v>
      </c>
      <c r="BE551" s="596">
        <v>-25.066434999999998</v>
      </c>
      <c r="BF551" s="596">
        <v>-27.296613000000001</v>
      </c>
      <c r="BG551" s="596">
        <v>-26.395391</v>
      </c>
      <c r="BH551" s="596">
        <v>-30.993544</v>
      </c>
      <c r="BI551" s="596">
        <v>-27.849992</v>
      </c>
      <c r="BJ551" s="596">
        <v>-30.385801000000001</v>
      </c>
      <c r="BK551" s="596">
        <v>-30.193587999999998</v>
      </c>
      <c r="BL551" s="596">
        <v>-30.516894000000001</v>
      </c>
      <c r="BM551" s="596">
        <v>-37.793126000000001</v>
      </c>
      <c r="BN551" s="596">
        <v>-43.218271999999999</v>
      </c>
      <c r="BO551" s="596">
        <v>-46.883786999999998</v>
      </c>
      <c r="BP551" s="596">
        <v>-39.680999999999997</v>
      </c>
      <c r="BQ551" s="596">
        <v>-43.994999999999997</v>
      </c>
      <c r="BR551" s="596">
        <v>-43.73</v>
      </c>
      <c r="BS551" s="596">
        <v>-52.988</v>
      </c>
      <c r="BT551" s="596">
        <v>-50.286999999999999</v>
      </c>
      <c r="BU551" s="596">
        <v>-61.462000000000003</v>
      </c>
      <c r="BV551" s="596">
        <v>-77.012</v>
      </c>
      <c r="BW551" s="596">
        <v>-82.15</v>
      </c>
      <c r="BX551" s="596">
        <v>-87.037000000000006</v>
      </c>
      <c r="BY551" s="596">
        <v>-97.211999999999989</v>
      </c>
      <c r="BZ551" s="596">
        <v>-129.958</v>
      </c>
      <c r="CA551" s="596">
        <v>-157.38799999999998</v>
      </c>
      <c r="CB551" s="596">
        <v>-176.98</v>
      </c>
      <c r="CC551" s="596">
        <v>-176.98699999999999</v>
      </c>
      <c r="CD551" s="596">
        <v>-190.172</v>
      </c>
      <c r="CE551" s="596">
        <v>-218.49700000000001</v>
      </c>
      <c r="CF551" s="596">
        <v>-225.34299999999999</v>
      </c>
      <c r="CG551" s="596">
        <v>-275.91699999999997</v>
      </c>
      <c r="CH551" s="596">
        <v>-370.70400000000001</v>
      </c>
      <c r="CI551" s="596">
        <v>-373.41699999999997</v>
      </c>
      <c r="CJ551" s="596">
        <v>-322.62799999999999</v>
      </c>
      <c r="CK551" s="596">
        <v>-324.8</v>
      </c>
      <c r="CL551" s="596">
        <v>-501.54399999999998</v>
      </c>
      <c r="CM551" s="596">
        <v>-617.05499999999995</v>
      </c>
      <c r="CN551" s="596">
        <v>-618.03700000000003</v>
      </c>
      <c r="CO551" s="596">
        <v>-720.47</v>
      </c>
      <c r="CP551" s="596">
        <v>-831.65599999999995</v>
      </c>
      <c r="CQ551" s="596">
        <v>-1063.0450000000001</v>
      </c>
      <c r="CR551" s="596">
        <v>-1065</v>
      </c>
      <c r="CS551" s="282">
        <v>-1126.0354537336334</v>
      </c>
      <c r="CT551" s="282">
        <v>-1243.740504529276</v>
      </c>
      <c r="CU551" s="282">
        <v>-1473.0677253550273</v>
      </c>
      <c r="CV551" s="282">
        <v>-1192.2699978846588</v>
      </c>
      <c r="CW551" s="282">
        <v>-1222.7212603461596</v>
      </c>
      <c r="CX551" s="282">
        <v>-1397.0252118317405</v>
      </c>
      <c r="CY551" s="282">
        <v>-1685.7646406989977</v>
      </c>
      <c r="CZ551" s="282">
        <v>-1285.6410992022525</v>
      </c>
      <c r="DA551" s="282">
        <v>-1422.3811841791994</v>
      </c>
      <c r="DB551" s="282">
        <v>-1607.9259911292697</v>
      </c>
      <c r="DC551" s="282">
        <v>-1886.1576664491906</v>
      </c>
      <c r="DD551" s="282">
        <v>-1321.8358562894209</v>
      </c>
      <c r="DE551" s="282">
        <v>-1576.4792720765183</v>
      </c>
      <c r="DF551" s="282">
        <v>-1790.0584202792427</v>
      </c>
      <c r="DG551" s="282">
        <v>-2067.6115079619121</v>
      </c>
      <c r="DH551" s="282">
        <v>-1451.5595452433274</v>
      </c>
      <c r="DI551" s="282">
        <v>-1786.396795686687</v>
      </c>
      <c r="DJ551" s="282">
        <v>-2079.3970750758849</v>
      </c>
      <c r="DK551" s="282">
        <v>-2470.4464142713246</v>
      </c>
      <c r="DL551" s="282">
        <v>-1314.9044615350047</v>
      </c>
      <c r="DM551" s="282">
        <v>-1296.2092363163142</v>
      </c>
      <c r="DN551" s="282">
        <v>-1429.8420895910979</v>
      </c>
      <c r="DO551" s="282">
        <v>-1758.0934957573136</v>
      </c>
    </row>
    <row r="552" spans="2:119" s="973" customFormat="1" ht="12" customHeight="1">
      <c r="B552" s="1342">
        <v>65</v>
      </c>
      <c r="C552" s="938" t="s">
        <v>94</v>
      </c>
      <c r="D552" s="939"/>
      <c r="E552" s="939"/>
      <c r="F552" s="940" t="s">
        <v>1045</v>
      </c>
      <c r="G552" s="940">
        <v>0.34902654554485824</v>
      </c>
      <c r="H552" s="940">
        <v>0.32552946860061605</v>
      </c>
      <c r="I552" s="940">
        <v>0.71063094393447357</v>
      </c>
      <c r="J552" s="940">
        <v>0.32042147566076973</v>
      </c>
      <c r="K552" s="940">
        <v>7.8333698447564437E-2</v>
      </c>
      <c r="L552" s="940">
        <v>0.14278503326641157</v>
      </c>
      <c r="M552" s="940">
        <v>0.32647964366975613</v>
      </c>
      <c r="N552" s="940">
        <v>0.13876417214371628</v>
      </c>
      <c r="O552" s="940">
        <v>0.5017738949188999</v>
      </c>
      <c r="P552" s="940">
        <v>0.7407746455477997</v>
      </c>
      <c r="Q552" s="940">
        <v>0.61714182720342681</v>
      </c>
      <c r="R552" s="940">
        <v>0.63299529526536902</v>
      </c>
      <c r="S552" s="940">
        <v>0.41806162130303925</v>
      </c>
      <c r="T552" s="940">
        <v>0.8307806166043894</v>
      </c>
      <c r="U552" s="1677">
        <v>0.51794863912805389</v>
      </c>
      <c r="V552" s="1677">
        <v>0.12020297816590864</v>
      </c>
      <c r="W552" s="1677">
        <v>0.12811074431822744</v>
      </c>
      <c r="X552" s="1677">
        <v>8.9305007189454111E-2</v>
      </c>
      <c r="Y552" s="1677">
        <v>0.15272602959076331</v>
      </c>
      <c r="Z552" s="1677">
        <v>-0.14164267170359079</v>
      </c>
      <c r="AA552" s="403"/>
      <c r="AB552" s="985"/>
      <c r="AC552" s="985"/>
      <c r="AD552" s="985"/>
      <c r="AE552" s="985"/>
      <c r="AF552" s="985"/>
      <c r="AG552" s="985"/>
      <c r="AH552" s="985"/>
      <c r="AI552" s="985"/>
      <c r="AJ552" s="940" t="s">
        <v>1045</v>
      </c>
      <c r="AK552" s="940" t="s">
        <v>1045</v>
      </c>
      <c r="AL552" s="940" t="s">
        <v>1045</v>
      </c>
      <c r="AM552" s="940" t="s">
        <v>1045</v>
      </c>
      <c r="AN552" s="940">
        <v>0.50817182125350824</v>
      </c>
      <c r="AO552" s="940">
        <v>0.45911861275565302</v>
      </c>
      <c r="AP552" s="940">
        <v>0.6439327673509716</v>
      </c>
      <c r="AQ552" s="940">
        <v>-0.12115360675646913</v>
      </c>
      <c r="AR552" s="940">
        <v>-0.12234011174466985</v>
      </c>
      <c r="AS552" s="940">
        <v>-9.1693053058231277E-2</v>
      </c>
      <c r="AT552" s="940">
        <v>0.30095575359866489</v>
      </c>
      <c r="AU552" s="940">
        <v>1.4887253919628924</v>
      </c>
      <c r="AV552" s="940">
        <v>1.2499590502566136</v>
      </c>
      <c r="AW552" s="940">
        <v>1.09674506659919</v>
      </c>
      <c r="AX552" s="940">
        <v>0.43323630427632742</v>
      </c>
      <c r="AY552" s="940">
        <v>0.52802788632468678</v>
      </c>
      <c r="AZ552" s="940">
        <v>0.35075943013471522</v>
      </c>
      <c r="BA552" s="940">
        <v>0.49612633294477848</v>
      </c>
      <c r="BB552" s="940">
        <v>0.33661912051666465</v>
      </c>
      <c r="BC552" s="940">
        <v>0.16712001363924478</v>
      </c>
      <c r="BD552" s="940">
        <v>0.28231304376933442</v>
      </c>
      <c r="BE552" s="940">
        <v>4.7623627034405924E-2</v>
      </c>
      <c r="BF552" s="940">
        <v>6.1713677700822256E-2</v>
      </c>
      <c r="BG552" s="940">
        <v>-2.9502645765660862E-2</v>
      </c>
      <c r="BH552" s="940">
        <v>0.2039500584503553</v>
      </c>
      <c r="BI552" s="940">
        <v>0.1110471832153237</v>
      </c>
      <c r="BJ552" s="940">
        <v>0.11317111027657534</v>
      </c>
      <c r="BK552" s="940">
        <v>0.14389622036665406</v>
      </c>
      <c r="BL552" s="940">
        <v>-1.5379009254314346E-2</v>
      </c>
      <c r="BM552" s="940">
        <v>0.3570246627000826</v>
      </c>
      <c r="BN552" s="940">
        <v>0.42231800965194233</v>
      </c>
      <c r="BO552" s="940">
        <v>0.55277295960983497</v>
      </c>
      <c r="BP552" s="940">
        <v>0.30029615726947823</v>
      </c>
      <c r="BQ552" s="940">
        <v>0.16410058273560102</v>
      </c>
      <c r="BR552" s="940">
        <v>1.184054744252605E-2</v>
      </c>
      <c r="BS552" s="940">
        <v>0.13019880411964158</v>
      </c>
      <c r="BT552" s="940">
        <v>0.26728157052493651</v>
      </c>
      <c r="BU552" s="940">
        <v>0.39702238890783059</v>
      </c>
      <c r="BV552" s="940">
        <v>0.76107935056025622</v>
      </c>
      <c r="BW552" s="940">
        <v>0.55035102287310345</v>
      </c>
      <c r="BX552" s="940">
        <v>0.730805178276692</v>
      </c>
      <c r="BY552" s="940">
        <v>0.58166021281442171</v>
      </c>
      <c r="BZ552" s="940">
        <v>0.68750324624733805</v>
      </c>
      <c r="CA552" s="940">
        <v>0.9158612294583075</v>
      </c>
      <c r="CB552" s="940">
        <v>1.0333880993140845</v>
      </c>
      <c r="CC552" s="940">
        <v>0.82062914043533741</v>
      </c>
      <c r="CD552" s="940">
        <v>0.46333430800720232</v>
      </c>
      <c r="CE552" s="940">
        <v>0.38826975372963668</v>
      </c>
      <c r="CF552" s="940">
        <v>0.27326816589445135</v>
      </c>
      <c r="CG552" s="940">
        <v>0.55896760779040267</v>
      </c>
      <c r="CH552" s="940">
        <v>0.94930904654733617</v>
      </c>
      <c r="CI552" s="940">
        <v>0.70902575321400274</v>
      </c>
      <c r="CJ552" s="940">
        <v>0.43171964516315131</v>
      </c>
      <c r="CK552" s="940">
        <v>0.17716559690051725</v>
      </c>
      <c r="CL552" s="940">
        <v>0.3529500625836246</v>
      </c>
      <c r="CM552" s="940">
        <v>0.65245556576160157</v>
      </c>
      <c r="CN552" s="940">
        <v>0.91563348500440145</v>
      </c>
      <c r="CO552" s="940">
        <v>1.2181958128078816</v>
      </c>
      <c r="CP552" s="940">
        <v>0.65819150463369103</v>
      </c>
      <c r="CQ552" s="940">
        <v>0.72277187608884153</v>
      </c>
      <c r="CR552" s="940">
        <v>0.7231978020733385</v>
      </c>
      <c r="CS552" s="940">
        <v>0.5629178921171365</v>
      </c>
      <c r="CT552" s="940">
        <v>0.49549874530969062</v>
      </c>
      <c r="CU552" s="940">
        <v>0.38570589707399705</v>
      </c>
      <c r="CV552" s="940">
        <v>0.11950234543160443</v>
      </c>
      <c r="CW552" s="940">
        <v>8.5863909783605807E-2</v>
      </c>
      <c r="CX552" s="940">
        <v>0.12324492669029774</v>
      </c>
      <c r="CY552" s="940">
        <v>0.14439045244352755</v>
      </c>
      <c r="CZ552" s="940">
        <v>7.8313722129428776E-2</v>
      </c>
      <c r="DA552" s="940">
        <v>0.16329144696193043</v>
      </c>
      <c r="DB552" s="940">
        <v>0.15096418984522253</v>
      </c>
      <c r="DC552" s="940">
        <v>0.11887366771858532</v>
      </c>
      <c r="DD552" s="940">
        <v>2.8153080287824928E-2</v>
      </c>
      <c r="DE552" s="940">
        <v>0.10833810908869901</v>
      </c>
      <c r="DF552" s="940">
        <v>0.11327164941345269</v>
      </c>
      <c r="DG552" s="940">
        <v>9.6202902196569573E-2</v>
      </c>
      <c r="DH552" s="940">
        <v>9.8139030150127038E-2</v>
      </c>
      <c r="DI552" s="940">
        <v>0.13315590463404448</v>
      </c>
      <c r="DJ552" s="940">
        <v>0.16163643125764926</v>
      </c>
      <c r="DK552" s="940">
        <v>0.19483104285219199</v>
      </c>
      <c r="DL552" s="940">
        <v>-9.4143629282128494E-2</v>
      </c>
      <c r="DM552" s="940">
        <v>-0.27440015597539502</v>
      </c>
      <c r="DN552" s="940">
        <v>-0.31237659861625144</v>
      </c>
      <c r="DO552" s="940">
        <v>-0.288349876523885</v>
      </c>
    </row>
    <row r="553" spans="2:119" s="973" customFormat="1" ht="12" customHeight="1">
      <c r="B553" s="1342">
        <v>66</v>
      </c>
      <c r="C553" s="949" t="s">
        <v>873</v>
      </c>
      <c r="D553" s="939"/>
      <c r="E553" s="939"/>
      <c r="F553" s="974">
        <v>0.63879391228303395</v>
      </c>
      <c r="G553" s="974">
        <v>0.64081838092576093</v>
      </c>
      <c r="H553" s="974">
        <v>0.54219580958863589</v>
      </c>
      <c r="I553" s="974">
        <v>0.59754463986580975</v>
      </c>
      <c r="J553" s="974">
        <v>0.58412856578578209</v>
      </c>
      <c r="K553" s="974">
        <v>0.58172951650881055</v>
      </c>
      <c r="L553" s="974">
        <v>0.57861491741445803</v>
      </c>
      <c r="M553" s="974">
        <v>0.57899151681286543</v>
      </c>
      <c r="N553" s="974">
        <v>0.62076393668272523</v>
      </c>
      <c r="O553" s="974">
        <v>0.5954087912087912</v>
      </c>
      <c r="P553" s="974">
        <v>0.56716448425488519</v>
      </c>
      <c r="Q553" s="974">
        <v>0.6282656780970034</v>
      </c>
      <c r="R553" s="974">
        <v>0.75504634990693631</v>
      </c>
      <c r="S553" s="974" t="s">
        <v>105</v>
      </c>
      <c r="T553" s="974" t="s">
        <v>105</v>
      </c>
      <c r="U553" s="1650" t="s">
        <v>105</v>
      </c>
      <c r="V553" s="1650" t="s">
        <v>105</v>
      </c>
      <c r="W553" s="1650" t="s">
        <v>105</v>
      </c>
      <c r="X553" s="1650" t="s">
        <v>105</v>
      </c>
      <c r="Y553" s="1650" t="s">
        <v>105</v>
      </c>
      <c r="Z553" s="1650" t="s">
        <v>105</v>
      </c>
      <c r="AA553" s="403"/>
      <c r="AB553" s="985"/>
      <c r="AC553" s="985"/>
      <c r="AD553" s="985"/>
      <c r="AE553" s="985"/>
      <c r="AF553" s="985"/>
      <c r="AG553" s="985"/>
      <c r="AH553" s="985"/>
      <c r="AI553" s="985"/>
      <c r="AJ553" s="974">
        <v>0.64820018285679248</v>
      </c>
      <c r="AK553" s="974">
        <v>0.64866526911194033</v>
      </c>
      <c r="AL553" s="974">
        <v>0.64457584988772454</v>
      </c>
      <c r="AM553" s="974">
        <v>0.61957497053022137</v>
      </c>
      <c r="AN553" s="974">
        <v>0.6337755494116617</v>
      </c>
      <c r="AO553" s="974">
        <v>0.61521512364713893</v>
      </c>
      <c r="AP553" s="974">
        <v>0.69128795607889304</v>
      </c>
      <c r="AQ553" s="974">
        <v>0.60901087992920699</v>
      </c>
      <c r="AR553" s="974">
        <v>0.66871089936756678</v>
      </c>
      <c r="AS553" s="974">
        <v>0.60517504644252518</v>
      </c>
      <c r="AT553" s="974">
        <v>0.49328441528578965</v>
      </c>
      <c r="AU553" s="974">
        <v>0.51798637354814814</v>
      </c>
      <c r="AV553" s="974">
        <v>0.56400872027186943</v>
      </c>
      <c r="AW553" s="974">
        <v>0.51955376574517653</v>
      </c>
      <c r="AX553" s="974">
        <v>0.61893558632192769</v>
      </c>
      <c r="AY553" s="974">
        <v>0.67322409388586146</v>
      </c>
      <c r="AZ553" s="974">
        <v>0.57816131263266535</v>
      </c>
      <c r="BA553" s="974">
        <v>0.59919032121801052</v>
      </c>
      <c r="BB553" s="974">
        <v>0.55886454446322664</v>
      </c>
      <c r="BC553" s="974">
        <v>0.60110219241928431</v>
      </c>
      <c r="BD553" s="974">
        <v>0.61054014578182003</v>
      </c>
      <c r="BE553" s="974">
        <v>0.56703877497499933</v>
      </c>
      <c r="BF553" s="974">
        <v>0.59080978103279569</v>
      </c>
      <c r="BG553" s="974">
        <v>0.56080404702670117</v>
      </c>
      <c r="BH553" s="974">
        <v>0.64886634197191317</v>
      </c>
      <c r="BI553" s="974">
        <v>0.54483740198523944</v>
      </c>
      <c r="BJ553" s="974">
        <v>0.58140293258911646</v>
      </c>
      <c r="BK553" s="974">
        <v>0.5464927731435083</v>
      </c>
      <c r="BL553" s="974">
        <v>0.58200474813164516</v>
      </c>
      <c r="BM553" s="974">
        <v>0.59610281634416262</v>
      </c>
      <c r="BN553" s="974">
        <v>0.55283768076369144</v>
      </c>
      <c r="BO553" s="974">
        <v>0.58906469623019109</v>
      </c>
      <c r="BP553" s="974">
        <v>0.5790310812782723</v>
      </c>
      <c r="BQ553" s="974">
        <v>0.60377125447733548</v>
      </c>
      <c r="BR553" s="974">
        <v>0.58886898910599106</v>
      </c>
      <c r="BS553" s="974">
        <v>0.70705345467161262</v>
      </c>
      <c r="BT553" s="974">
        <v>0.64886451612903229</v>
      </c>
      <c r="BU553" s="974">
        <v>0.59729834791059278</v>
      </c>
      <c r="BV553" s="974">
        <v>0.58787786259541985</v>
      </c>
      <c r="BW553" s="974">
        <v>0.57207520891364905</v>
      </c>
      <c r="BX553" s="974">
        <v>0.54466207759699625</v>
      </c>
      <c r="BY553" s="974">
        <v>0.53976679622431967</v>
      </c>
      <c r="BZ553" s="974">
        <v>0.56626579520697162</v>
      </c>
      <c r="CA553" s="974">
        <v>0.60049752762346609</v>
      </c>
      <c r="CB553" s="974">
        <v>0.64063998841649927</v>
      </c>
      <c r="CC553" s="974">
        <v>0.65420142752061627</v>
      </c>
      <c r="CD553" s="974">
        <v>0.6153876024179038</v>
      </c>
      <c r="CE553" s="974">
        <v>0.61023647337126075</v>
      </c>
      <c r="CF553" s="974">
        <v>0.62842458113022326</v>
      </c>
      <c r="CG553" s="974">
        <v>0.71637354020947241</v>
      </c>
      <c r="CH553" s="974">
        <v>0.83899864430869942</v>
      </c>
      <c r="CI553" s="974">
        <v>0.80507818647901042</v>
      </c>
      <c r="CJ553" s="974" t="s">
        <v>105</v>
      </c>
      <c r="CK553" s="974" t="s">
        <v>105</v>
      </c>
      <c r="CL553" s="974" t="s">
        <v>105</v>
      </c>
      <c r="CM553" s="974" t="s">
        <v>105</v>
      </c>
      <c r="CN553" s="974" t="s">
        <v>105</v>
      </c>
      <c r="CO553" s="974" t="s">
        <v>105</v>
      </c>
      <c r="CP553" s="974" t="s">
        <v>105</v>
      </c>
      <c r="CQ553" s="974" t="s">
        <v>105</v>
      </c>
      <c r="CR553" s="974" t="s">
        <v>105</v>
      </c>
      <c r="CS553" s="974" t="s">
        <v>105</v>
      </c>
      <c r="CT553" s="974" t="s">
        <v>105</v>
      </c>
      <c r="CU553" s="974" t="s">
        <v>105</v>
      </c>
      <c r="CV553" s="974" t="s">
        <v>105</v>
      </c>
      <c r="CW553" s="974" t="s">
        <v>105</v>
      </c>
      <c r="CX553" s="974" t="s">
        <v>105</v>
      </c>
      <c r="CY553" s="974" t="s">
        <v>105</v>
      </c>
      <c r="CZ553" s="974" t="s">
        <v>105</v>
      </c>
      <c r="DA553" s="974" t="s">
        <v>105</v>
      </c>
      <c r="DB553" s="974" t="s">
        <v>105</v>
      </c>
      <c r="DC553" s="974" t="s">
        <v>105</v>
      </c>
      <c r="DD553" s="974" t="s">
        <v>105</v>
      </c>
      <c r="DE553" s="974" t="s">
        <v>105</v>
      </c>
      <c r="DF553" s="974" t="s">
        <v>105</v>
      </c>
      <c r="DG553" s="974" t="s">
        <v>105</v>
      </c>
      <c r="DH553" s="974" t="s">
        <v>105</v>
      </c>
      <c r="DI553" s="974" t="s">
        <v>105</v>
      </c>
      <c r="DJ553" s="974" t="s">
        <v>105</v>
      </c>
      <c r="DK553" s="974" t="s">
        <v>105</v>
      </c>
      <c r="DL553" s="974" t="s">
        <v>105</v>
      </c>
      <c r="DM553" s="974" t="s">
        <v>105</v>
      </c>
      <c r="DN553" s="974" t="s">
        <v>105</v>
      </c>
      <c r="DO553" s="974" t="s">
        <v>105</v>
      </c>
    </row>
    <row r="554" spans="2:119" s="973" customFormat="1" ht="12" customHeight="1">
      <c r="B554" s="1342">
        <v>67</v>
      </c>
      <c r="C554" s="949" t="s">
        <v>874</v>
      </c>
      <c r="D554" s="993"/>
      <c r="E554" s="993"/>
      <c r="F554" s="974"/>
      <c r="G554" s="974"/>
      <c r="H554" s="974"/>
      <c r="I554" s="974">
        <v>0.59754463986580975</v>
      </c>
      <c r="J554" s="974">
        <v>0.58412856578578209</v>
      </c>
      <c r="K554" s="974">
        <v>0.58172951650881055</v>
      </c>
      <c r="L554" s="974">
        <v>0.57861491741445803</v>
      </c>
      <c r="M554" s="974">
        <v>0.57899151681286543</v>
      </c>
      <c r="N554" s="974">
        <v>0.62076393668272523</v>
      </c>
      <c r="O554" s="974">
        <v>0.5954087912087912</v>
      </c>
      <c r="P554" s="974">
        <v>0.68258464370903871</v>
      </c>
      <c r="Q554" s="974">
        <v>0.88046410944670539</v>
      </c>
      <c r="R554" s="974">
        <v>0.85211938337746573</v>
      </c>
      <c r="S554" s="974">
        <v>0.80491895756131182</v>
      </c>
      <c r="T554" s="974">
        <v>0.82699519258437915</v>
      </c>
      <c r="U554" s="1650">
        <v>0.82404741669155512</v>
      </c>
      <c r="V554" s="1650">
        <v>0.74190061176607347</v>
      </c>
      <c r="W554" s="1650">
        <v>0.66717116833413015</v>
      </c>
      <c r="X554" s="1650">
        <v>0.60983696312849545</v>
      </c>
      <c r="Y554" s="1650">
        <v>0.60186222639046549</v>
      </c>
      <c r="Z554" s="1650">
        <v>0.60179185954159342</v>
      </c>
      <c r="AA554" s="1047"/>
      <c r="AB554" s="974"/>
      <c r="AC554" s="974"/>
      <c r="AD554" s="974"/>
      <c r="AE554" s="974"/>
      <c r="AF554" s="974"/>
      <c r="AG554" s="974"/>
      <c r="AH554" s="974"/>
      <c r="AI554" s="974"/>
      <c r="AJ554" s="974"/>
      <c r="AK554" s="974"/>
      <c r="AL554" s="974"/>
      <c r="AM554" s="974"/>
      <c r="AN554" s="974"/>
      <c r="AO554" s="974"/>
      <c r="AP554" s="974"/>
      <c r="AQ554" s="974"/>
      <c r="AR554" s="974"/>
      <c r="AS554" s="974"/>
      <c r="AT554" s="974"/>
      <c r="AU554" s="974"/>
      <c r="AV554" s="974">
        <v>0.56400872027186943</v>
      </c>
      <c r="AW554" s="974">
        <v>0.51955376574517653</v>
      </c>
      <c r="AX554" s="974">
        <v>0.61893558632192769</v>
      </c>
      <c r="AY554" s="974">
        <v>0.67322409388586146</v>
      </c>
      <c r="AZ554" s="974">
        <v>0.57816131263266535</v>
      </c>
      <c r="BA554" s="974">
        <v>0.59919032121801052</v>
      </c>
      <c r="BB554" s="974">
        <v>0.55886454446322664</v>
      </c>
      <c r="BC554" s="974">
        <v>0.60110219241928431</v>
      </c>
      <c r="BD554" s="974">
        <v>0.61054014578182003</v>
      </c>
      <c r="BE554" s="974">
        <v>0.56703877497499933</v>
      </c>
      <c r="BF554" s="974">
        <v>0.59080978103279569</v>
      </c>
      <c r="BG554" s="974">
        <v>0.56080404702670117</v>
      </c>
      <c r="BH554" s="974">
        <v>0.64886634197191317</v>
      </c>
      <c r="BI554" s="974">
        <v>0.54483740198523944</v>
      </c>
      <c r="BJ554" s="974">
        <v>0.58140293258911646</v>
      </c>
      <c r="BK554" s="974">
        <v>0.5464927731435083</v>
      </c>
      <c r="BL554" s="974">
        <v>0.58200474813164516</v>
      </c>
      <c r="BM554" s="974">
        <v>0.59610281634416262</v>
      </c>
      <c r="BN554" s="974">
        <v>0.55283768076369144</v>
      </c>
      <c r="BO554" s="974">
        <v>0.58906469623019109</v>
      </c>
      <c r="BP554" s="974">
        <v>0.5790310812782723</v>
      </c>
      <c r="BQ554" s="974">
        <v>0.60377125447733548</v>
      </c>
      <c r="BR554" s="974">
        <v>0.58886898910599106</v>
      </c>
      <c r="BS554" s="974">
        <v>0.70705345467161262</v>
      </c>
      <c r="BT554" s="974">
        <v>0.64886451612903229</v>
      </c>
      <c r="BU554" s="974">
        <v>0.59729834791059278</v>
      </c>
      <c r="BV554" s="974">
        <v>0.58787786259541985</v>
      </c>
      <c r="BW554" s="974">
        <v>0.57207520891364905</v>
      </c>
      <c r="BX554" s="974">
        <v>0.54466207759699625</v>
      </c>
      <c r="BY554" s="974">
        <v>0.53976679622431967</v>
      </c>
      <c r="BZ554" s="974">
        <v>0.56626579520697162</v>
      </c>
      <c r="CA554" s="974">
        <v>0.60049752762346609</v>
      </c>
      <c r="CB554" s="974">
        <v>0.96103825581711055</v>
      </c>
      <c r="CC554" s="974">
        <v>0.90373725356032253</v>
      </c>
      <c r="CD554" s="974">
        <v>0.86117702465267087</v>
      </c>
      <c r="CE554" s="974">
        <v>0.82342012338281456</v>
      </c>
      <c r="CF554" s="974">
        <v>0.74522130800571451</v>
      </c>
      <c r="CG554" s="974">
        <v>0.80947784708001569</v>
      </c>
      <c r="CH554" s="974">
        <v>0.95066689576115371</v>
      </c>
      <c r="CI554" s="974">
        <v>0.87180355195913395</v>
      </c>
      <c r="CJ554" s="974">
        <v>0.81175100076236573</v>
      </c>
      <c r="CK554" s="974">
        <v>0.69804427251235768</v>
      </c>
      <c r="CL554" s="974">
        <v>0.82123168217790277</v>
      </c>
      <c r="CM554" s="974">
        <v>0.85633748315791891</v>
      </c>
      <c r="CN554" s="974">
        <v>0.80397880641011144</v>
      </c>
      <c r="CO554" s="974">
        <v>0.75752031879212267</v>
      </c>
      <c r="CP554" s="974">
        <v>0.78264666578833453</v>
      </c>
      <c r="CQ554" s="974">
        <v>0.94312479594588838</v>
      </c>
      <c r="CR554" s="974">
        <v>0.85063897763578278</v>
      </c>
      <c r="CS554" s="974">
        <v>0.80752031879212294</v>
      </c>
      <c r="CT554" s="974">
        <v>0.78264666578833453</v>
      </c>
      <c r="CU554" s="974">
        <v>0.85633748315791902</v>
      </c>
      <c r="CV554" s="974">
        <v>0.76557507987220452</v>
      </c>
      <c r="CW554" s="974">
        <v>0.72676828691291029</v>
      </c>
      <c r="CX554" s="974">
        <v>0.70438199920950084</v>
      </c>
      <c r="CY554" s="974">
        <v>0.77070373484212706</v>
      </c>
      <c r="CZ554" s="974">
        <v>0.68901757188498414</v>
      </c>
      <c r="DA554" s="974">
        <v>0.6540914582216194</v>
      </c>
      <c r="DB554" s="974">
        <v>0.63394379928855082</v>
      </c>
      <c r="DC554" s="974">
        <v>0.69363336135791442</v>
      </c>
      <c r="DD554" s="974">
        <v>0.62011581469648569</v>
      </c>
      <c r="DE554" s="974">
        <v>0.58868231239945756</v>
      </c>
      <c r="DF554" s="974">
        <v>0.57462904949349347</v>
      </c>
      <c r="DG554" s="974">
        <v>0.65563183556480009</v>
      </c>
      <c r="DH554" s="974">
        <v>0.59821721440765474</v>
      </c>
      <c r="DI554" s="974">
        <v>0.57140674845528949</v>
      </c>
      <c r="DJ554" s="974">
        <v>0.57462904949349369</v>
      </c>
      <c r="DK554" s="974">
        <v>0.65563183556480009</v>
      </c>
      <c r="DL554" s="974">
        <v>0.59821721440765485</v>
      </c>
      <c r="DM554" s="974">
        <v>0.57140674845528927</v>
      </c>
      <c r="DN554" s="974">
        <v>0.57462904949349358</v>
      </c>
      <c r="DO554" s="974">
        <v>0.65563183556480009</v>
      </c>
    </row>
    <row r="555" spans="2:119" s="973" customFormat="1" ht="12" customHeight="1">
      <c r="B555" s="1342">
        <v>68</v>
      </c>
      <c r="C555" s="949"/>
      <c r="D555" s="993"/>
      <c r="E555" s="993"/>
      <c r="F555" s="974"/>
      <c r="G555" s="974"/>
      <c r="H555" s="974"/>
      <c r="I555" s="974"/>
      <c r="J555" s="974"/>
      <c r="K555" s="974"/>
      <c r="L555" s="974"/>
      <c r="M555" s="974"/>
      <c r="N555" s="974"/>
      <c r="O555" s="974"/>
      <c r="P555" s="974"/>
      <c r="Q555" s="974"/>
      <c r="R555" s="974"/>
      <c r="S555" s="974"/>
      <c r="T555" s="974"/>
      <c r="U555" s="1650"/>
      <c r="V555" s="1650"/>
      <c r="W555" s="1650"/>
      <c r="X555" s="1650"/>
      <c r="Y555" s="1650"/>
      <c r="Z555" s="1650"/>
      <c r="AA555" s="1047"/>
      <c r="AB555" s="974"/>
      <c r="AC555" s="974"/>
      <c r="AD555" s="974"/>
      <c r="AE555" s="974"/>
      <c r="AF555" s="974"/>
      <c r="AG555" s="974"/>
      <c r="AH555" s="974"/>
      <c r="AI555" s="974"/>
      <c r="AJ555" s="974"/>
      <c r="AK555" s="974"/>
      <c r="AL555" s="974"/>
      <c r="AM555" s="974"/>
      <c r="AN555" s="974"/>
      <c r="AO555" s="974"/>
      <c r="AP555" s="974"/>
      <c r="AQ555" s="974"/>
      <c r="AR555" s="974"/>
      <c r="AS555" s="974"/>
      <c r="AT555" s="974"/>
      <c r="AU555" s="974"/>
      <c r="AV555" s="974"/>
      <c r="AW555" s="974"/>
      <c r="AX555" s="974"/>
      <c r="AY555" s="974"/>
      <c r="AZ555" s="974"/>
      <c r="BA555" s="974"/>
      <c r="BB555" s="974"/>
      <c r="BC555" s="974"/>
      <c r="BD555" s="974"/>
      <c r="BE555" s="974"/>
      <c r="BF555" s="974"/>
      <c r="BG555" s="974"/>
      <c r="BH555" s="974"/>
      <c r="BI555" s="974"/>
      <c r="BJ555" s="974"/>
      <c r="BK555" s="974"/>
      <c r="BL555" s="974"/>
      <c r="BM555" s="974"/>
      <c r="BN555" s="974"/>
      <c r="BO555" s="974"/>
      <c r="BP555" s="974"/>
      <c r="BQ555" s="974"/>
      <c r="BR555" s="974"/>
      <c r="BS555" s="974"/>
      <c r="BT555" s="974"/>
      <c r="BU555" s="974"/>
      <c r="BV555" s="974"/>
      <c r="BW555" s="974"/>
      <c r="BX555" s="974"/>
      <c r="BY555" s="974"/>
      <c r="BZ555" s="974"/>
      <c r="CA555" s="974"/>
      <c r="CB555" s="974"/>
      <c r="CC555" s="974"/>
      <c r="CD555" s="974"/>
      <c r="CE555" s="974"/>
      <c r="CF555" s="974"/>
      <c r="CG555" s="974"/>
      <c r="CH555" s="974"/>
      <c r="CI555" s="974"/>
      <c r="CJ555" s="974"/>
      <c r="CK555" s="974"/>
      <c r="CL555" s="974"/>
      <c r="CM555" s="974"/>
      <c r="CN555" s="974"/>
      <c r="CO555" s="974"/>
      <c r="CP555" s="974"/>
      <c r="CQ555" s="974"/>
      <c r="CR555" s="974"/>
      <c r="CS555" s="974"/>
      <c r="CT555" s="974"/>
      <c r="CU555" s="974"/>
      <c r="CV555" s="974"/>
      <c r="CW555" s="974"/>
      <c r="CX555" s="974"/>
      <c r="CY555" s="974"/>
      <c r="CZ555" s="974"/>
      <c r="DA555" s="974"/>
      <c r="DB555" s="974"/>
      <c r="DC555" s="974"/>
      <c r="DD555" s="974"/>
      <c r="DE555" s="974"/>
      <c r="DF555" s="974"/>
      <c r="DG555" s="974"/>
      <c r="DH555" s="974"/>
      <c r="DI555" s="974"/>
      <c r="DJ555" s="974"/>
      <c r="DK555" s="974"/>
      <c r="DL555" s="974"/>
      <c r="DM555" s="974"/>
      <c r="DN555" s="974"/>
      <c r="DO555" s="974"/>
    </row>
    <row r="556" spans="2:119" s="948" customFormat="1" ht="12" customHeight="1">
      <c r="B556" s="1342">
        <v>69</v>
      </c>
      <c r="C556" s="942" t="s">
        <v>371</v>
      </c>
      <c r="D556" s="1027"/>
      <c r="E556" s="1028"/>
      <c r="F556" s="282">
        <v>0</v>
      </c>
      <c r="G556" s="282">
        <v>0</v>
      </c>
      <c r="H556" s="282">
        <v>0</v>
      </c>
      <c r="I556" s="282">
        <v>0</v>
      </c>
      <c r="J556" s="282">
        <v>0</v>
      </c>
      <c r="K556" s="282">
        <v>0</v>
      </c>
      <c r="L556" s="282">
        <v>0</v>
      </c>
      <c r="M556" s="282">
        <v>0</v>
      </c>
      <c r="N556" s="282">
        <v>0</v>
      </c>
      <c r="O556" s="282">
        <v>0</v>
      </c>
      <c r="P556" s="969">
        <v>-140.6</v>
      </c>
      <c r="Q556" s="969">
        <v>-347.7</v>
      </c>
      <c r="R556" s="282">
        <v>-187.9</v>
      </c>
      <c r="S556" s="282">
        <v>-37.900000000000006</v>
      </c>
      <c r="T556" s="282">
        <v>0</v>
      </c>
      <c r="U556" s="1658">
        <v>0</v>
      </c>
      <c r="V556" s="1658">
        <v>0</v>
      </c>
      <c r="W556" s="1658">
        <v>0</v>
      </c>
      <c r="X556" s="1658">
        <v>0</v>
      </c>
      <c r="Y556" s="1658">
        <v>0</v>
      </c>
      <c r="Z556" s="1658">
        <v>0</v>
      </c>
      <c r="AA556" s="399"/>
      <c r="AB556" s="1316"/>
      <c r="AC556" s="1316"/>
      <c r="AD556" s="1316"/>
      <c r="AE556" s="1316"/>
      <c r="AF556" s="1316"/>
      <c r="AG556" s="1316"/>
      <c r="AH556" s="1316"/>
      <c r="AI556" s="1316"/>
      <c r="AJ556" s="596"/>
      <c r="AK556" s="596"/>
      <c r="AL556" s="596"/>
      <c r="AM556" s="596"/>
      <c r="AN556" s="596"/>
      <c r="AO556" s="596"/>
      <c r="AP556" s="596"/>
      <c r="AQ556" s="596"/>
      <c r="AR556" s="596"/>
      <c r="AS556" s="596"/>
      <c r="AT556" s="596"/>
      <c r="AU556" s="596"/>
      <c r="AV556" s="596"/>
      <c r="AW556" s="596"/>
      <c r="AX556" s="596"/>
      <c r="AY556" s="596"/>
      <c r="AZ556" s="596"/>
      <c r="BA556" s="596"/>
      <c r="BB556" s="596"/>
      <c r="BC556" s="596"/>
      <c r="BD556" s="596"/>
      <c r="BE556" s="596"/>
      <c r="BF556" s="596"/>
      <c r="BG556" s="596"/>
      <c r="BH556" s="596"/>
      <c r="BI556" s="596"/>
      <c r="BJ556" s="596"/>
      <c r="BK556" s="596"/>
      <c r="BL556" s="596"/>
      <c r="BM556" s="596"/>
      <c r="BN556" s="596"/>
      <c r="BO556" s="596"/>
      <c r="BP556" s="596"/>
      <c r="BQ556" s="596"/>
      <c r="BR556" s="596"/>
      <c r="BS556" s="596"/>
      <c r="BT556" s="596"/>
      <c r="BU556" s="596"/>
      <c r="BV556" s="596"/>
      <c r="BW556" s="596"/>
      <c r="BX556" s="596">
        <v>0</v>
      </c>
      <c r="BY556" s="596">
        <v>-22.9</v>
      </c>
      <c r="BZ556" s="596">
        <v>-52.9</v>
      </c>
      <c r="CA556" s="596">
        <v>-64.8</v>
      </c>
      <c r="CB556" s="596">
        <v>-92.1</v>
      </c>
      <c r="CC556" s="596">
        <v>-74.7</v>
      </c>
      <c r="CD556" s="596">
        <v>-88.2</v>
      </c>
      <c r="CE556" s="596">
        <v>-92.7</v>
      </c>
      <c r="CF556" s="596">
        <v>-56.2</v>
      </c>
      <c r="CG556" s="596">
        <v>-44.3</v>
      </c>
      <c r="CH556" s="596">
        <v>-51.9</v>
      </c>
      <c r="CI556" s="596">
        <v>-35.5</v>
      </c>
      <c r="CJ556" s="596">
        <v>-25.400000000000002</v>
      </c>
      <c r="CK556" s="596">
        <v>-9.0999999999999943</v>
      </c>
      <c r="CL556" s="596">
        <v>-1.7999999999999972</v>
      </c>
      <c r="CM556" s="596">
        <v>-1.6000000000000121</v>
      </c>
      <c r="CN556" s="596" t="s">
        <v>105</v>
      </c>
      <c r="CO556" s="596" t="s">
        <v>105</v>
      </c>
      <c r="CP556" s="596" t="s">
        <v>105</v>
      </c>
      <c r="CQ556" s="596" t="s">
        <v>105</v>
      </c>
      <c r="CR556" s="596" t="s">
        <v>105</v>
      </c>
      <c r="CS556" s="282"/>
      <c r="CT556" s="282"/>
      <c r="CU556" s="282"/>
      <c r="CV556" s="282"/>
      <c r="CW556" s="282"/>
      <c r="CX556" s="282"/>
      <c r="CY556" s="282"/>
      <c r="CZ556" s="282"/>
      <c r="DA556" s="282"/>
      <c r="DB556" s="282"/>
      <c r="DC556" s="282"/>
      <c r="DD556" s="282"/>
      <c r="DE556" s="282"/>
      <c r="DF556" s="282"/>
      <c r="DG556" s="282"/>
      <c r="DH556" s="282"/>
      <c r="DI556" s="282"/>
      <c r="DJ556" s="282"/>
      <c r="DK556" s="282"/>
      <c r="DL556" s="282"/>
      <c r="DM556" s="282"/>
      <c r="DN556" s="282"/>
      <c r="DO556" s="282"/>
    </row>
    <row r="557" spans="2:119" s="973" customFormat="1" ht="12" customHeight="1">
      <c r="B557" s="1342">
        <v>70</v>
      </c>
      <c r="C557" s="938" t="s">
        <v>94</v>
      </c>
      <c r="D557" s="939"/>
      <c r="E557" s="939"/>
      <c r="F557" s="940" t="s">
        <v>1045</v>
      </c>
      <c r="G557" s="940" t="s">
        <v>1045</v>
      </c>
      <c r="H557" s="940" t="s">
        <v>1045</v>
      </c>
      <c r="I557" s="940" t="s">
        <v>1045</v>
      </c>
      <c r="J557" s="940" t="s">
        <v>1045</v>
      </c>
      <c r="K557" s="940" t="s">
        <v>1045</v>
      </c>
      <c r="L557" s="940" t="s">
        <v>1045</v>
      </c>
      <c r="M557" s="940" t="s">
        <v>1045</v>
      </c>
      <c r="N557" s="940" t="s">
        <v>1045</v>
      </c>
      <c r="O557" s="940" t="s">
        <v>1045</v>
      </c>
      <c r="P557" s="940" t="s">
        <v>1045</v>
      </c>
      <c r="Q557" s="940">
        <v>1.4729729729729728</v>
      </c>
      <c r="R557" s="940">
        <v>-0.45959160195570892</v>
      </c>
      <c r="S557" s="940">
        <v>-0.79829696647152737</v>
      </c>
      <c r="T557" s="940">
        <v>-1</v>
      </c>
      <c r="U557" s="1677" t="s">
        <v>1045</v>
      </c>
      <c r="V557" s="1677" t="s">
        <v>1045</v>
      </c>
      <c r="W557" s="1677" t="s">
        <v>1045</v>
      </c>
      <c r="X557" s="1677" t="s">
        <v>1045</v>
      </c>
      <c r="Y557" s="1677" t="s">
        <v>1045</v>
      </c>
      <c r="Z557" s="1677" t="s">
        <v>1045</v>
      </c>
      <c r="AA557" s="403"/>
      <c r="AB557" s="985"/>
      <c r="AC557" s="985"/>
      <c r="AD557" s="985"/>
      <c r="AE557" s="985"/>
      <c r="AF557" s="985"/>
      <c r="AG557" s="985"/>
      <c r="AH557" s="985"/>
      <c r="AI557" s="985"/>
      <c r="AJ557" s="940"/>
      <c r="AK557" s="940"/>
      <c r="AL557" s="940"/>
      <c r="AM557" s="940"/>
      <c r="AN557" s="940"/>
      <c r="AO557" s="940"/>
      <c r="AP557" s="940"/>
      <c r="AQ557" s="940"/>
      <c r="AR557" s="940"/>
      <c r="AS557" s="940"/>
      <c r="AT557" s="940"/>
      <c r="AU557" s="940"/>
      <c r="AV557" s="940"/>
      <c r="AW557" s="940"/>
      <c r="AX557" s="940"/>
      <c r="AY557" s="940"/>
      <c r="AZ557" s="940"/>
      <c r="BA557" s="940"/>
      <c r="BB557" s="940"/>
      <c r="BC557" s="940"/>
      <c r="BD557" s="940"/>
      <c r="BE557" s="940"/>
      <c r="BF557" s="940"/>
      <c r="BG557" s="940"/>
      <c r="BH557" s="940"/>
      <c r="BI557" s="940"/>
      <c r="BJ557" s="940"/>
      <c r="BK557" s="940"/>
      <c r="BL557" s="940"/>
      <c r="BM557" s="940"/>
      <c r="BN557" s="940"/>
      <c r="BO557" s="940"/>
      <c r="BP557" s="940"/>
      <c r="BQ557" s="940"/>
      <c r="BR557" s="940"/>
      <c r="BS557" s="940"/>
      <c r="BT557" s="940"/>
      <c r="BU557" s="940"/>
      <c r="BV557" s="940"/>
      <c r="BW557" s="940"/>
      <c r="BX557" s="940" t="s">
        <v>1045</v>
      </c>
      <c r="BY557" s="940" t="s">
        <v>1045</v>
      </c>
      <c r="BZ557" s="940" t="s">
        <v>1045</v>
      </c>
      <c r="CA557" s="940" t="s">
        <v>1045</v>
      </c>
      <c r="CB557" s="940" t="s">
        <v>1045</v>
      </c>
      <c r="CC557" s="940">
        <v>2.2620087336244543</v>
      </c>
      <c r="CD557" s="940">
        <v>0.66729678638941414</v>
      </c>
      <c r="CE557" s="940">
        <v>0.43055555555555558</v>
      </c>
      <c r="CF557" s="940">
        <v>-0.38979370249728551</v>
      </c>
      <c r="CG557" s="940">
        <v>-0.40696117804551546</v>
      </c>
      <c r="CH557" s="940">
        <v>-0.41156462585034015</v>
      </c>
      <c r="CI557" s="940">
        <v>-0.6170442286947142</v>
      </c>
      <c r="CJ557" s="940">
        <v>-0.54804270462633453</v>
      </c>
      <c r="CK557" s="940">
        <v>-0.79458239277652387</v>
      </c>
      <c r="CL557" s="940">
        <v>-0.96531791907514453</v>
      </c>
      <c r="CM557" s="940">
        <v>-0.95492957746478835</v>
      </c>
      <c r="CN557" s="940"/>
      <c r="CO557" s="940"/>
      <c r="CP557" s="940"/>
      <c r="CQ557" s="940"/>
      <c r="CR557" s="940"/>
      <c r="CS557" s="940"/>
      <c r="CT557" s="940"/>
      <c r="CU557" s="940"/>
      <c r="CV557" s="940"/>
      <c r="CW557" s="940"/>
      <c r="CX557" s="940"/>
      <c r="CY557" s="940"/>
      <c r="CZ557" s="940"/>
      <c r="DA557" s="940"/>
      <c r="DB557" s="940"/>
      <c r="DC557" s="940"/>
      <c r="DD557" s="940"/>
      <c r="DE557" s="940"/>
      <c r="DF557" s="940"/>
      <c r="DG557" s="940"/>
      <c r="DH557" s="940"/>
      <c r="DI557" s="940"/>
      <c r="DJ557" s="940"/>
      <c r="DK557" s="940"/>
      <c r="DL557" s="940"/>
      <c r="DM557" s="940"/>
      <c r="DN557" s="940"/>
      <c r="DO557" s="940"/>
    </row>
    <row r="558" spans="2:119" s="973" customFormat="1" ht="12" customHeight="1">
      <c r="B558" s="1342">
        <v>71</v>
      </c>
      <c r="C558" s="949" t="s">
        <v>878</v>
      </c>
      <c r="D558" s="939"/>
      <c r="E558" s="939"/>
      <c r="F558" s="974" t="s">
        <v>276</v>
      </c>
      <c r="G558" s="974" t="s">
        <v>276</v>
      </c>
      <c r="H558" s="974" t="s">
        <v>276</v>
      </c>
      <c r="I558" s="974" t="s">
        <v>276</v>
      </c>
      <c r="J558" s="974" t="s">
        <v>276</v>
      </c>
      <c r="K558" s="974" t="s">
        <v>276</v>
      </c>
      <c r="L558" s="974">
        <v>0</v>
      </c>
      <c r="M558" s="974">
        <v>0</v>
      </c>
      <c r="N558" s="974">
        <v>0</v>
      </c>
      <c r="O558" s="974">
        <v>0</v>
      </c>
      <c r="P558" s="974">
        <v>2.629837615836637E-2</v>
      </c>
      <c r="Q558" s="974">
        <v>5.3276532244800417E-2</v>
      </c>
      <c r="R558" s="974">
        <v>2.5194326677804774E-2</v>
      </c>
      <c r="S558" s="974">
        <v>4.1869372706911309E-3</v>
      </c>
      <c r="T558" s="974">
        <v>0</v>
      </c>
      <c r="U558" s="1650">
        <v>0</v>
      </c>
      <c r="V558" s="1650">
        <v>0</v>
      </c>
      <c r="W558" s="1650">
        <v>0</v>
      </c>
      <c r="X558" s="1650">
        <v>0</v>
      </c>
      <c r="Y558" s="1650">
        <v>0</v>
      </c>
      <c r="Z558" s="1650">
        <v>0</v>
      </c>
      <c r="AA558" s="403"/>
      <c r="AB558" s="985"/>
      <c r="AC558" s="985"/>
      <c r="AD558" s="985"/>
      <c r="AE558" s="985"/>
      <c r="AF558" s="985"/>
      <c r="AG558" s="985"/>
      <c r="AH558" s="985"/>
      <c r="AI558" s="985"/>
      <c r="AJ558" s="974"/>
      <c r="AK558" s="974"/>
      <c r="AL558" s="974"/>
      <c r="AM558" s="974"/>
      <c r="AN558" s="974"/>
      <c r="AO558" s="974"/>
      <c r="AP558" s="974"/>
      <c r="AQ558" s="974"/>
      <c r="AR558" s="974"/>
      <c r="AS558" s="974"/>
      <c r="AT558" s="974"/>
      <c r="AU558" s="974"/>
      <c r="AV558" s="974"/>
      <c r="AW558" s="974"/>
      <c r="AX558" s="974"/>
      <c r="AY558" s="974"/>
      <c r="AZ558" s="974"/>
      <c r="BA558" s="974"/>
      <c r="BB558" s="974"/>
      <c r="BC558" s="974"/>
      <c r="BD558" s="974"/>
      <c r="BE558" s="974"/>
      <c r="BF558" s="974"/>
      <c r="BG558" s="974"/>
      <c r="BH558" s="974"/>
      <c r="BI558" s="974"/>
      <c r="BJ558" s="974"/>
      <c r="BK558" s="974"/>
      <c r="BL558" s="974"/>
      <c r="BM558" s="974"/>
      <c r="BN558" s="974"/>
      <c r="BO558" s="974"/>
      <c r="BP558" s="974"/>
      <c r="BQ558" s="974"/>
      <c r="BR558" s="974"/>
      <c r="BS558" s="974"/>
      <c r="BT558" s="974"/>
      <c r="BU558" s="974"/>
      <c r="BV558" s="974"/>
      <c r="BW558" s="974"/>
      <c r="BX558" s="974">
        <v>0</v>
      </c>
      <c r="BY558" s="974">
        <v>1.966438493438109E-2</v>
      </c>
      <c r="BZ558" s="974">
        <v>3.6148427877506606E-2</v>
      </c>
      <c r="CA558" s="974">
        <v>3.8692182590692903E-2</v>
      </c>
      <c r="CB558" s="974">
        <v>5.3246721184839411E-2</v>
      </c>
      <c r="CC558" s="974">
        <v>5.0059255799685794E-2</v>
      </c>
      <c r="CD558" s="974">
        <v>5.7397396043630929E-2</v>
      </c>
      <c r="CE558" s="974">
        <v>5.243939071503835E-2</v>
      </c>
      <c r="CF558" s="974">
        <v>3.202916542907866E-2</v>
      </c>
      <c r="CG558" s="974">
        <v>2.4813434814682796E-2</v>
      </c>
      <c r="CH558" s="974">
        <v>2.730220869944704E-2</v>
      </c>
      <c r="CI558" s="974">
        <v>1.7599443818903705E-2</v>
      </c>
      <c r="CJ558" s="974">
        <v>1.4844188680782397E-2</v>
      </c>
      <c r="CK558" s="974">
        <v>4.4192595640266917E-3</v>
      </c>
      <c r="CL558" s="974">
        <v>7.3662270226295334E-4</v>
      </c>
      <c r="CM558" s="974">
        <v>5.63757017112138E-4</v>
      </c>
      <c r="CN558" s="974"/>
      <c r="CO558" s="974"/>
      <c r="CP558" s="974"/>
      <c r="CQ558" s="974"/>
      <c r="CR558" s="974"/>
      <c r="CS558" s="974"/>
      <c r="CT558" s="974"/>
      <c r="CU558" s="974"/>
      <c r="CV558" s="974"/>
      <c r="CW558" s="974"/>
      <c r="CX558" s="974"/>
      <c r="CY558" s="974"/>
      <c r="CZ558" s="974"/>
      <c r="DA558" s="974"/>
      <c r="DB558" s="974"/>
      <c r="DC558" s="974"/>
      <c r="DD558" s="974"/>
      <c r="DE558" s="974"/>
      <c r="DF558" s="974"/>
      <c r="DG558" s="974"/>
      <c r="DH558" s="974"/>
      <c r="DI558" s="974"/>
      <c r="DJ558" s="974"/>
      <c r="DK558" s="974"/>
      <c r="DL558" s="974"/>
      <c r="DM558" s="974"/>
      <c r="DN558" s="974"/>
      <c r="DO558" s="974"/>
    </row>
    <row r="559" spans="2:119" s="1032" customFormat="1" ht="12" customHeight="1">
      <c r="B559" s="1342">
        <v>72</v>
      </c>
      <c r="C559" s="1029"/>
      <c r="D559" s="1030"/>
      <c r="E559" s="1030"/>
      <c r="F559" s="1031"/>
      <c r="G559" s="1031"/>
      <c r="H559" s="1031"/>
      <c r="I559" s="1031"/>
      <c r="J559" s="1031"/>
      <c r="K559" s="1031"/>
      <c r="L559" s="1031"/>
      <c r="M559" s="1031"/>
      <c r="N559" s="1031"/>
      <c r="O559" s="1031"/>
      <c r="P559" s="1031"/>
      <c r="Q559" s="1031"/>
      <c r="R559" s="1031"/>
      <c r="S559" s="1031"/>
      <c r="T559" s="1031"/>
      <c r="U559" s="1694"/>
      <c r="V559" s="1694"/>
      <c r="W559" s="1694"/>
      <c r="X559" s="1694"/>
      <c r="Y559" s="1694"/>
      <c r="Z559" s="1694"/>
      <c r="AA559" s="403"/>
      <c r="AB559" s="1048"/>
      <c r="AC559" s="1048"/>
      <c r="AD559" s="1048"/>
      <c r="AE559" s="1048"/>
      <c r="AF559" s="1048"/>
      <c r="AG559" s="1048"/>
      <c r="AH559" s="1048"/>
      <c r="AI559" s="1048"/>
      <c r="AJ559" s="1031"/>
      <c r="AK559" s="1031"/>
      <c r="AL559" s="1031"/>
      <c r="AM559" s="1031"/>
      <c r="AN559" s="1031"/>
      <c r="AO559" s="1031"/>
      <c r="AP559" s="1031"/>
      <c r="AQ559" s="1031"/>
      <c r="AR559" s="1031"/>
      <c r="AS559" s="1031"/>
      <c r="AT559" s="1031"/>
      <c r="AU559" s="1031"/>
      <c r="AV559" s="1031"/>
      <c r="AW559" s="1031"/>
      <c r="AX559" s="1031"/>
      <c r="AY559" s="1031"/>
      <c r="AZ559" s="1031"/>
      <c r="BA559" s="1031"/>
      <c r="BB559" s="1031"/>
      <c r="BC559" s="1031"/>
      <c r="BD559" s="1031"/>
      <c r="BE559" s="1031"/>
      <c r="BF559" s="1031"/>
      <c r="BG559" s="1031"/>
      <c r="BH559" s="1031"/>
      <c r="BI559" s="1031"/>
      <c r="BJ559" s="1031"/>
      <c r="BK559" s="1031"/>
      <c r="BL559" s="1031"/>
      <c r="BM559" s="1031"/>
      <c r="BN559" s="1031"/>
      <c r="BO559" s="1031"/>
      <c r="BP559" s="1031"/>
      <c r="BQ559" s="1031"/>
      <c r="BR559" s="1031"/>
      <c r="BS559" s="1031"/>
      <c r="BT559" s="1031"/>
      <c r="BU559" s="1031"/>
      <c r="BV559" s="1031"/>
      <c r="BW559" s="1031"/>
      <c r="BX559" s="1031"/>
      <c r="BY559" s="1031"/>
      <c r="BZ559" s="1031"/>
      <c r="CA559" s="1031"/>
      <c r="CB559" s="1031"/>
      <c r="CC559" s="1031"/>
      <c r="CD559" s="1031"/>
      <c r="CE559" s="1031"/>
      <c r="CF559" s="1031"/>
      <c r="CG559" s="1031"/>
      <c r="CH559" s="1031"/>
      <c r="CI559" s="1031"/>
      <c r="CJ559" s="1031"/>
      <c r="CK559" s="1031"/>
      <c r="CL559" s="1031"/>
      <c r="CM559" s="1031"/>
      <c r="CN559" s="1031"/>
      <c r="CO559" s="1031"/>
      <c r="CP559" s="1031"/>
      <c r="CQ559" s="1031"/>
      <c r="CR559" s="1031"/>
      <c r="CS559" s="1031"/>
      <c r="CT559" s="1031"/>
      <c r="CU559" s="1031"/>
      <c r="CV559" s="1031"/>
      <c r="CW559" s="1031"/>
      <c r="CX559" s="1031"/>
      <c r="CY559" s="1031"/>
      <c r="CZ559" s="1031"/>
      <c r="DA559" s="1031"/>
      <c r="DB559" s="1031"/>
      <c r="DC559" s="1031"/>
      <c r="DD559" s="1031"/>
      <c r="DE559" s="1031"/>
      <c r="DF559" s="1031"/>
      <c r="DG559" s="1031"/>
      <c r="DH559" s="1031"/>
      <c r="DI559" s="1031"/>
      <c r="DJ559" s="1031"/>
      <c r="DK559" s="1031"/>
      <c r="DL559" s="1031"/>
      <c r="DM559" s="1031"/>
      <c r="DN559" s="1031"/>
      <c r="DO559" s="1031"/>
    </row>
    <row r="560" spans="2:119" s="948" customFormat="1" ht="12" customHeight="1">
      <c r="B560" s="1342">
        <v>73</v>
      </c>
      <c r="C560" s="942" t="s">
        <v>391</v>
      </c>
      <c r="D560" s="1033"/>
      <c r="E560" s="1033"/>
      <c r="F560" s="1034">
        <v>13.567051999999997</v>
      </c>
      <c r="G560" s="1034">
        <v>18.142237000000002</v>
      </c>
      <c r="H560" s="1034">
        <v>36.226358999999995</v>
      </c>
      <c r="I560" s="1034">
        <v>49.431611000000004</v>
      </c>
      <c r="J560" s="1034">
        <v>68.995477999999991</v>
      </c>
      <c r="K560" s="1034">
        <v>75.137939000000003</v>
      </c>
      <c r="L560" s="1034">
        <v>86.971554999999995</v>
      </c>
      <c r="M560" s="1034">
        <v>115.18792100000002</v>
      </c>
      <c r="N560" s="1034">
        <v>110.20600000000005</v>
      </c>
      <c r="O560" s="1034">
        <v>184.089</v>
      </c>
      <c r="P560" s="969">
        <v>219.30100000000004</v>
      </c>
      <c r="Q560" s="969">
        <v>103.53900000000002</v>
      </c>
      <c r="R560" s="282">
        <v>216.12900000000005</v>
      </c>
      <c r="S560" s="282">
        <v>428.01624300000009</v>
      </c>
      <c r="T560" s="282">
        <v>676.37699999999984</v>
      </c>
      <c r="U560" s="1658">
        <v>1047.9345691946287</v>
      </c>
      <c r="V560" s="1658">
        <v>1912.6199909092516</v>
      </c>
      <c r="W560" s="1658">
        <v>3094.0181053564847</v>
      </c>
      <c r="X560" s="1658">
        <v>4322.3612311425659</v>
      </c>
      <c r="Y560" s="1658">
        <v>5151.7060712358461</v>
      </c>
      <c r="Z560" s="1658">
        <v>3837.2546834525865</v>
      </c>
      <c r="AA560" s="403"/>
      <c r="AB560" s="1040"/>
      <c r="AC560" s="1040"/>
      <c r="AD560" s="1040"/>
      <c r="AE560" s="1040"/>
      <c r="AF560" s="1040"/>
      <c r="AG560" s="1040"/>
      <c r="AH560" s="1040"/>
      <c r="AI560" s="1040"/>
      <c r="AJ560" s="1034">
        <v>2.7084790000000005</v>
      </c>
      <c r="AK560" s="1034">
        <v>3.1170990000000005</v>
      </c>
      <c r="AL560" s="1034">
        <v>3.4602080000000006</v>
      </c>
      <c r="AM560" s="1034">
        <v>4.2812660000000005</v>
      </c>
      <c r="AN560" s="1034">
        <v>4.3491230000000005</v>
      </c>
      <c r="AO560" s="1034">
        <v>5.252085000000001</v>
      </c>
      <c r="AP560" s="1034">
        <v>4.6068909999999992</v>
      </c>
      <c r="AQ560" s="1034">
        <v>3.9341379999999999</v>
      </c>
      <c r="AR560" s="1034">
        <v>3.2725390000000001</v>
      </c>
      <c r="AS560" s="1034">
        <v>4.9761901999999996</v>
      </c>
      <c r="AT560" s="1034">
        <v>13.786142</v>
      </c>
      <c r="AU560" s="1034">
        <v>14.191487799999999</v>
      </c>
      <c r="AV560" s="1034">
        <v>11.489012000000001</v>
      </c>
      <c r="AW560" s="1034">
        <v>14.788812999999999</v>
      </c>
      <c r="AX560" s="1034">
        <v>11.842587999999999</v>
      </c>
      <c r="AY560" s="1034">
        <v>11.311198000000001</v>
      </c>
      <c r="AZ560" s="1034">
        <v>14.647586999999998</v>
      </c>
      <c r="BA560" s="1034">
        <v>16.005185000000004</v>
      </c>
      <c r="BB560" s="1034">
        <v>20.293958</v>
      </c>
      <c r="BC560" s="1034">
        <v>18.048748000000003</v>
      </c>
      <c r="BD560" s="1034">
        <v>16.42144</v>
      </c>
      <c r="BE560" s="1034">
        <v>19.139422000000003</v>
      </c>
      <c r="BF560" s="1034">
        <v>18.905419999999999</v>
      </c>
      <c r="BG560" s="1034">
        <v>20.671657</v>
      </c>
      <c r="BH560" s="1034">
        <v>16.772139000000003</v>
      </c>
      <c r="BI560" s="1034">
        <v>23.266160999999997</v>
      </c>
      <c r="BJ560" s="1034">
        <v>21.877094999999997</v>
      </c>
      <c r="BK560" s="1034">
        <v>25.056159999999998</v>
      </c>
      <c r="BL560" s="1034">
        <v>21.917203999999998</v>
      </c>
      <c r="BM560" s="1034">
        <v>25.607222</v>
      </c>
      <c r="BN560" s="1034">
        <v>34.957065</v>
      </c>
      <c r="BO560" s="1034">
        <v>32.706430000000012</v>
      </c>
      <c r="BP560" s="1034">
        <v>28.849000000000004</v>
      </c>
      <c r="BQ560" s="1034">
        <v>28.871999999999993</v>
      </c>
      <c r="BR560" s="1034">
        <v>30.530999999999999</v>
      </c>
      <c r="BS560" s="1034">
        <v>21.954000000000008</v>
      </c>
      <c r="BT560" s="1034">
        <v>27.213000000000001</v>
      </c>
      <c r="BU560" s="1034">
        <v>41.438000000000002</v>
      </c>
      <c r="BV560" s="1034">
        <v>53.988</v>
      </c>
      <c r="BW560" s="282">
        <v>61.449999999999989</v>
      </c>
      <c r="BX560" s="1034">
        <v>72.763000000000005</v>
      </c>
      <c r="BY560" s="282">
        <v>59.988000000000028</v>
      </c>
      <c r="BZ560" s="1034">
        <v>46.641999999999996</v>
      </c>
      <c r="CA560" s="1034">
        <v>39.908000000000015</v>
      </c>
      <c r="CB560" s="1034">
        <v>7.1750000000000114</v>
      </c>
      <c r="CC560" s="1034">
        <v>18.852000000000004</v>
      </c>
      <c r="CD560" s="1034">
        <v>30.656000000000006</v>
      </c>
      <c r="CE560" s="1034">
        <v>46.855999999999995</v>
      </c>
      <c r="CF560" s="1034">
        <v>77.041000000000025</v>
      </c>
      <c r="CG560" s="1034">
        <v>64.941000000000031</v>
      </c>
      <c r="CH560" s="1034">
        <v>19.236999999999966</v>
      </c>
      <c r="CI560" s="1034">
        <v>54.910000000000025</v>
      </c>
      <c r="CJ560" s="1034">
        <v>74.819000000000017</v>
      </c>
      <c r="CK560" s="1034">
        <v>140.5</v>
      </c>
      <c r="CL560" s="1034">
        <v>109.17768899999999</v>
      </c>
      <c r="CM560" s="1034">
        <v>103.51955400000008</v>
      </c>
      <c r="CN560" s="1034">
        <v>150.68599999999992</v>
      </c>
      <c r="CO560" s="1034">
        <v>230.62</v>
      </c>
      <c r="CP560" s="1034">
        <v>230.96399999999994</v>
      </c>
      <c r="CQ560" s="1034">
        <v>64.106999999999971</v>
      </c>
      <c r="CR560" s="1034">
        <v>187</v>
      </c>
      <c r="CS560" s="1034">
        <v>268.40060877676979</v>
      </c>
      <c r="CT560" s="1034">
        <v>345.40637221170732</v>
      </c>
      <c r="CU560" s="1034">
        <v>247.12758820615159</v>
      </c>
      <c r="CV560" s="1034">
        <v>365.0821537601953</v>
      </c>
      <c r="CW560" s="1034">
        <v>459.6874005213997</v>
      </c>
      <c r="CX560" s="1034">
        <v>586.3094182405282</v>
      </c>
      <c r="CY560" s="1034">
        <v>501.54101838712836</v>
      </c>
      <c r="CZ560" s="1034">
        <v>580.2635622493442</v>
      </c>
      <c r="DA560" s="1034">
        <v>752.20948857847452</v>
      </c>
      <c r="DB560" s="1034">
        <v>928.45971519640034</v>
      </c>
      <c r="DC560" s="1034">
        <v>833.08533933226613</v>
      </c>
      <c r="DD560" s="1034">
        <v>809.75928281599045</v>
      </c>
      <c r="DE560" s="1034">
        <v>1101.5004104636616</v>
      </c>
      <c r="DF560" s="1034">
        <v>1325.0963423577816</v>
      </c>
      <c r="DG560" s="1034">
        <v>1086.0051955051322</v>
      </c>
      <c r="DH560" s="1034">
        <v>974.9161734145498</v>
      </c>
      <c r="DI560" s="1034">
        <v>1339.9169913239441</v>
      </c>
      <c r="DJ560" s="1034">
        <v>1539.2801862090569</v>
      </c>
      <c r="DK560" s="1034">
        <v>1297.5927202882954</v>
      </c>
      <c r="DL560" s="1034">
        <v>883.13402660345878</v>
      </c>
      <c r="DM560" s="1034">
        <v>972.24355991057246</v>
      </c>
      <c r="DN560" s="1034">
        <v>1058.445077323682</v>
      </c>
      <c r="DO560" s="1034">
        <v>923.4320196148733</v>
      </c>
    </row>
    <row r="561" spans="2:119" s="973" customFormat="1" ht="12" customHeight="1">
      <c r="B561" s="1342">
        <v>74</v>
      </c>
      <c r="C561" s="938" t="s">
        <v>94</v>
      </c>
      <c r="D561" s="939"/>
      <c r="E561" s="939"/>
      <c r="F561" s="940" t="s">
        <v>1045</v>
      </c>
      <c r="G561" s="940">
        <v>0.3372276453278138</v>
      </c>
      <c r="H561" s="940">
        <v>0.99679670153134881</v>
      </c>
      <c r="I561" s="940">
        <v>0.36452054152060964</v>
      </c>
      <c r="J561" s="940">
        <v>0.3957764394933434</v>
      </c>
      <c r="K561" s="940">
        <v>8.9027008407710717E-2</v>
      </c>
      <c r="L561" s="940">
        <v>0.15749188968305328</v>
      </c>
      <c r="M561" s="940">
        <v>0.32443212036395153</v>
      </c>
      <c r="N561" s="940">
        <v>-4.3250376921031286E-2</v>
      </c>
      <c r="O561" s="940">
        <v>0.6704081447471093</v>
      </c>
      <c r="P561" s="940">
        <v>0.1912770453421988</v>
      </c>
      <c r="Q561" s="940">
        <v>-0.52786808997678991</v>
      </c>
      <c r="R561" s="940">
        <v>1.087416335873439</v>
      </c>
      <c r="S561" s="940">
        <v>0.98037395721999365</v>
      </c>
      <c r="T561" s="940">
        <v>0.58026012110946845</v>
      </c>
      <c r="U561" s="1677">
        <v>0.549335014636259</v>
      </c>
      <c r="V561" s="1677">
        <v>0.82513302560403301</v>
      </c>
      <c r="W561" s="1677">
        <v>0.61768575046923013</v>
      </c>
      <c r="X561" s="1677">
        <v>0.39700579762591737</v>
      </c>
      <c r="Y561" s="1677">
        <v>0.19187309799973673</v>
      </c>
      <c r="Z561" s="1677">
        <v>-0.11223183851335516</v>
      </c>
      <c r="AA561" s="403"/>
      <c r="AB561" s="985"/>
      <c r="AC561" s="985"/>
      <c r="AD561" s="985"/>
      <c r="AE561" s="985"/>
      <c r="AF561" s="985"/>
      <c r="AG561" s="985"/>
      <c r="AH561" s="985"/>
      <c r="AI561" s="985"/>
      <c r="AJ561" s="940" t="s">
        <v>1045</v>
      </c>
      <c r="AK561" s="940" t="s">
        <v>1045</v>
      </c>
      <c r="AL561" s="940" t="s">
        <v>1045</v>
      </c>
      <c r="AM561" s="940" t="s">
        <v>1045</v>
      </c>
      <c r="AN561" s="940">
        <v>0.60574366646372368</v>
      </c>
      <c r="AO561" s="940">
        <v>0.68492723522737009</v>
      </c>
      <c r="AP561" s="940">
        <v>0.3313913498841683</v>
      </c>
      <c r="AQ561" s="940">
        <v>-8.1080689683845963E-2</v>
      </c>
      <c r="AR561" s="940">
        <v>-0.24754048114987792</v>
      </c>
      <c r="AS561" s="940">
        <v>-5.2530528352073724E-2</v>
      </c>
      <c r="AT561" s="940">
        <v>1.9925044894702313</v>
      </c>
      <c r="AU561" s="940">
        <v>2.6072674115651253</v>
      </c>
      <c r="AV561" s="940">
        <v>2.5107334091358422</v>
      </c>
      <c r="AW561" s="940">
        <v>1.9719147391110576</v>
      </c>
      <c r="AX561" s="940">
        <v>-0.14097881771419452</v>
      </c>
      <c r="AY561" s="940">
        <v>-0.20295897375890348</v>
      </c>
      <c r="AZ561" s="940">
        <v>0.27492137705139452</v>
      </c>
      <c r="BA561" s="940">
        <v>8.224946789171006E-2</v>
      </c>
      <c r="BB561" s="940">
        <v>0.71364215321853641</v>
      </c>
      <c r="BC561" s="940">
        <v>0.59565308643699821</v>
      </c>
      <c r="BD561" s="940">
        <v>0.12110206274931179</v>
      </c>
      <c r="BE561" s="940">
        <v>0.19582635252263558</v>
      </c>
      <c r="BF561" s="940">
        <v>-6.8421251290655127E-2</v>
      </c>
      <c r="BG561" s="940">
        <v>0.14532359806896289</v>
      </c>
      <c r="BH561" s="940">
        <v>2.1356166085312989E-2</v>
      </c>
      <c r="BI561" s="940">
        <v>0.21561460946939737</v>
      </c>
      <c r="BJ561" s="940">
        <v>0.15718640474530576</v>
      </c>
      <c r="BK561" s="940">
        <v>0.21210215513928077</v>
      </c>
      <c r="BL561" s="940">
        <v>0.30676260195554028</v>
      </c>
      <c r="BM561" s="940">
        <v>0.10062085446756797</v>
      </c>
      <c r="BN561" s="940">
        <v>0.59788422548789066</v>
      </c>
      <c r="BO561" s="940">
        <v>0.30532491810397189</v>
      </c>
      <c r="BP561" s="940">
        <v>0.31627191132591581</v>
      </c>
      <c r="BQ561" s="940">
        <v>0.1274944232529398</v>
      </c>
      <c r="BR561" s="940">
        <v>-0.12661431959462277</v>
      </c>
      <c r="BS561" s="940">
        <v>-0.32875584403433822</v>
      </c>
      <c r="BT561" s="940">
        <v>-5.6709071371624731E-2</v>
      </c>
      <c r="BU561" s="940">
        <v>0.4352313660293714</v>
      </c>
      <c r="BV561" s="940">
        <v>0.76830107104254708</v>
      </c>
      <c r="BW561" s="940">
        <v>1.7990343445385792</v>
      </c>
      <c r="BX561" s="940">
        <v>1.6738323595340465</v>
      </c>
      <c r="BY561" s="940">
        <v>0.4476567401901641</v>
      </c>
      <c r="BZ561" s="940">
        <v>-0.1360672742090836</v>
      </c>
      <c r="CA561" s="940">
        <v>-0.35056143205858381</v>
      </c>
      <c r="CB561" s="940">
        <v>-0.90139219108612878</v>
      </c>
      <c r="CC561" s="940">
        <v>-0.68573714742948599</v>
      </c>
      <c r="CD561" s="940">
        <v>-0.34273830453239551</v>
      </c>
      <c r="CE561" s="940">
        <v>0.17410043099127925</v>
      </c>
      <c r="CF561" s="940">
        <v>9.7374216027874425</v>
      </c>
      <c r="CG561" s="940">
        <v>2.4447803946530882</v>
      </c>
      <c r="CH561" s="940">
        <v>-0.37248825678496988</v>
      </c>
      <c r="CI561" s="940">
        <v>0.17188833873996989</v>
      </c>
      <c r="CJ561" s="940">
        <v>-2.8841785542763065E-2</v>
      </c>
      <c r="CK561" s="940">
        <v>1.1635022558938104</v>
      </c>
      <c r="CL561" s="940">
        <v>4.6754009980766327</v>
      </c>
      <c r="CM561" s="940">
        <v>0.88525867783646039</v>
      </c>
      <c r="CN561" s="940">
        <v>1.0140071372245001</v>
      </c>
      <c r="CO561" s="940">
        <v>0.64142348754448397</v>
      </c>
      <c r="CP561" s="940">
        <v>1.1154871669796926</v>
      </c>
      <c r="CQ561" s="940">
        <v>-0.38072569362113062</v>
      </c>
      <c r="CR561" s="940">
        <v>0.24099120024421716</v>
      </c>
      <c r="CS561" s="940">
        <v>0.16382190953416775</v>
      </c>
      <c r="CT561" s="940">
        <v>0.49549874530969062</v>
      </c>
      <c r="CU561" s="940">
        <v>2.8549236153017876</v>
      </c>
      <c r="CV561" s="940">
        <v>0.95231098267484127</v>
      </c>
      <c r="CW561" s="940">
        <v>0.71269134826636749</v>
      </c>
      <c r="CX561" s="940">
        <v>0.6974481810693578</v>
      </c>
      <c r="CY561" s="940">
        <v>1.0294821069056339</v>
      </c>
      <c r="CZ561" s="940">
        <v>0.58940544278286233</v>
      </c>
      <c r="DA561" s="940">
        <v>0.63635002335344004</v>
      </c>
      <c r="DB561" s="940">
        <v>0.58356609379163693</v>
      </c>
      <c r="DC561" s="940">
        <v>0.66105125760466921</v>
      </c>
      <c r="DD561" s="940">
        <v>0.39550255348970187</v>
      </c>
      <c r="DE561" s="940">
        <v>0.4643532515726132</v>
      </c>
      <c r="DF561" s="940">
        <v>0.42719853179357314</v>
      </c>
      <c r="DG561" s="940">
        <v>0.3035941748483848</v>
      </c>
      <c r="DH561" s="940">
        <v>0.20395800839011757</v>
      </c>
      <c r="DI561" s="940">
        <v>0.21644711031920938</v>
      </c>
      <c r="DJ561" s="940">
        <v>0.16163643125764859</v>
      </c>
      <c r="DK561" s="940">
        <v>0.19483104285219177</v>
      </c>
      <c r="DL561" s="940">
        <v>-9.4143629282128827E-2</v>
      </c>
      <c r="DM561" s="940">
        <v>-0.27440015597539458</v>
      </c>
      <c r="DN561" s="940">
        <v>-0.31237659861625111</v>
      </c>
      <c r="DO561" s="940">
        <v>-0.288349876523885</v>
      </c>
    </row>
    <row r="562" spans="2:119" s="941" customFormat="1" ht="12" customHeight="1">
      <c r="B562" s="1342">
        <v>75</v>
      </c>
      <c r="C562" s="949" t="s">
        <v>875</v>
      </c>
      <c r="D562" s="1036"/>
      <c r="E562" s="1036"/>
      <c r="F562" s="996">
        <v>0.36120608771696605</v>
      </c>
      <c r="G562" s="996">
        <v>0.35918161907423901</v>
      </c>
      <c r="H562" s="996">
        <v>0.45780419041136411</v>
      </c>
      <c r="I562" s="996">
        <v>0.4024553601341902</v>
      </c>
      <c r="J562" s="996">
        <v>0.41587143421421796</v>
      </c>
      <c r="K562" s="996">
        <v>0.41827048349118945</v>
      </c>
      <c r="L562" s="996">
        <v>0.42138508258554203</v>
      </c>
      <c r="M562" s="996">
        <v>0.42100848318713452</v>
      </c>
      <c r="N562" s="996">
        <v>0.37923606331727472</v>
      </c>
      <c r="O562" s="996">
        <v>0.4045912087912088</v>
      </c>
      <c r="P562" s="996">
        <v>0.26374269990475008</v>
      </c>
      <c r="Q562" s="996">
        <v>8.5296261970960782E-2</v>
      </c>
      <c r="R562" s="996">
        <v>0.13103412735462985</v>
      </c>
      <c r="S562" s="974" t="s">
        <v>105</v>
      </c>
      <c r="T562" s="974" t="s">
        <v>105</v>
      </c>
      <c r="U562" s="1650" t="s">
        <v>105</v>
      </c>
      <c r="V562" s="1650" t="s">
        <v>105</v>
      </c>
      <c r="W562" s="1650" t="s">
        <v>105</v>
      </c>
      <c r="X562" s="1650" t="s">
        <v>105</v>
      </c>
      <c r="Y562" s="1650" t="s">
        <v>105</v>
      </c>
      <c r="Z562" s="1650" t="s">
        <v>105</v>
      </c>
      <c r="AA562" s="403"/>
      <c r="AB562" s="1049"/>
      <c r="AC562" s="1049"/>
      <c r="AD562" s="1049"/>
      <c r="AE562" s="1049"/>
      <c r="AF562" s="1049"/>
      <c r="AG562" s="1049"/>
      <c r="AH562" s="1049"/>
      <c r="AI562" s="1049"/>
      <c r="AJ562" s="996">
        <v>0.35179981714320752</v>
      </c>
      <c r="AK562" s="996">
        <v>0.35133473088805967</v>
      </c>
      <c r="AL562" s="996">
        <v>0.35542415011227546</v>
      </c>
      <c r="AM562" s="996">
        <v>0.38042502946977863</v>
      </c>
      <c r="AN562" s="996">
        <v>0.36622445058833825</v>
      </c>
      <c r="AO562" s="996">
        <v>0.38478487635286113</v>
      </c>
      <c r="AP562" s="996">
        <v>0.3087120439211069</v>
      </c>
      <c r="AQ562" s="996">
        <v>0.39098912007079301</v>
      </c>
      <c r="AR562" s="996">
        <v>0.33128910063243322</v>
      </c>
      <c r="AS562" s="996">
        <v>0.39482495355747488</v>
      </c>
      <c r="AT562" s="996">
        <v>0.50671558471421041</v>
      </c>
      <c r="AU562" s="996">
        <v>0.48201362645185181</v>
      </c>
      <c r="AV562" s="996">
        <v>0.43599127972813057</v>
      </c>
      <c r="AW562" s="996">
        <v>0.48044623425482347</v>
      </c>
      <c r="AX562" s="996">
        <v>0.38106441367807237</v>
      </c>
      <c r="AY562" s="996">
        <v>0.32677590611413859</v>
      </c>
      <c r="AZ562" s="996">
        <v>0.42183868736733471</v>
      </c>
      <c r="BA562" s="996">
        <v>0.40080967878198948</v>
      </c>
      <c r="BB562" s="996">
        <v>0.44113545553677336</v>
      </c>
      <c r="BC562" s="996">
        <v>0.39889780758071575</v>
      </c>
      <c r="BD562" s="996">
        <v>0.38945985421818002</v>
      </c>
      <c r="BE562" s="996">
        <v>0.43296122502500073</v>
      </c>
      <c r="BF562" s="996">
        <v>0.40919021896720431</v>
      </c>
      <c r="BG562" s="996">
        <v>0.43919595297329883</v>
      </c>
      <c r="BH562" s="996">
        <v>0.35113365802808688</v>
      </c>
      <c r="BI562" s="996">
        <v>0.45516259801476056</v>
      </c>
      <c r="BJ562" s="996">
        <v>0.41859706741088359</v>
      </c>
      <c r="BK562" s="996">
        <v>0.4535072268564917</v>
      </c>
      <c r="BL562" s="996">
        <v>0.41799525186835479</v>
      </c>
      <c r="BM562" s="996">
        <v>0.40389718365583732</v>
      </c>
      <c r="BN562" s="996">
        <v>0.4471623192363085</v>
      </c>
      <c r="BO562" s="996">
        <v>0.41093530376980891</v>
      </c>
      <c r="BP562" s="996">
        <v>0.42096891872172776</v>
      </c>
      <c r="BQ562" s="996">
        <v>0.39622874552266452</v>
      </c>
      <c r="BR562" s="996">
        <v>0.411131010894009</v>
      </c>
      <c r="BS562" s="996">
        <v>0.29294654532838738</v>
      </c>
      <c r="BT562" s="996">
        <v>0.35113548387096777</v>
      </c>
      <c r="BU562" s="996">
        <v>0.40270165208940717</v>
      </c>
      <c r="BV562" s="996">
        <v>0.41212213740458015</v>
      </c>
      <c r="BW562" s="996">
        <v>0.4279247910863509</v>
      </c>
      <c r="BX562" s="996">
        <v>0.45533792240300375</v>
      </c>
      <c r="BY562" s="996">
        <v>0.33308162132148816</v>
      </c>
      <c r="BZ562" s="996">
        <v>0.20323311546840958</v>
      </c>
      <c r="CA562" s="996">
        <v>0.15226481899761926</v>
      </c>
      <c r="CB562" s="996">
        <v>2.5972380590396596E-2</v>
      </c>
      <c r="CC562" s="996">
        <v>6.9683114079670608E-2</v>
      </c>
      <c r="CD562" s="996">
        <v>9.9201366866432827E-2</v>
      </c>
      <c r="CE562" s="996">
        <v>0.13086330794603032</v>
      </c>
      <c r="CF562" s="996">
        <v>0.21484784597193413</v>
      </c>
      <c r="CG562" s="996">
        <v>0.16860872680821903</v>
      </c>
      <c r="CH562" s="996">
        <v>4.3538286397142793E-2</v>
      </c>
      <c r="CI562" s="996">
        <v>0.11838465634816435</v>
      </c>
      <c r="CJ562" s="974" t="s">
        <v>105</v>
      </c>
      <c r="CK562" s="974" t="s">
        <v>105</v>
      </c>
      <c r="CL562" s="974" t="s">
        <v>105</v>
      </c>
      <c r="CM562" s="974" t="s">
        <v>105</v>
      </c>
      <c r="CN562" s="974" t="s">
        <v>105</v>
      </c>
      <c r="CO562" s="974" t="s">
        <v>105</v>
      </c>
      <c r="CP562" s="974" t="s">
        <v>105</v>
      </c>
      <c r="CQ562" s="974" t="s">
        <v>105</v>
      </c>
      <c r="CR562" s="974" t="s">
        <v>105</v>
      </c>
      <c r="CS562" s="974" t="s">
        <v>105</v>
      </c>
      <c r="CT562" s="974" t="s">
        <v>105</v>
      </c>
      <c r="CU562" s="974" t="s">
        <v>105</v>
      </c>
      <c r="CV562" s="974" t="s">
        <v>105</v>
      </c>
      <c r="CW562" s="974" t="s">
        <v>105</v>
      </c>
      <c r="CX562" s="974" t="s">
        <v>105</v>
      </c>
      <c r="CY562" s="974" t="s">
        <v>105</v>
      </c>
      <c r="CZ562" s="974" t="s">
        <v>105</v>
      </c>
      <c r="DA562" s="974" t="s">
        <v>105</v>
      </c>
      <c r="DB562" s="974" t="s">
        <v>105</v>
      </c>
      <c r="DC562" s="974" t="s">
        <v>105</v>
      </c>
      <c r="DD562" s="974" t="s">
        <v>105</v>
      </c>
      <c r="DE562" s="974" t="s">
        <v>105</v>
      </c>
      <c r="DF562" s="974" t="s">
        <v>105</v>
      </c>
      <c r="DG562" s="974" t="s">
        <v>105</v>
      </c>
      <c r="DH562" s="974" t="s">
        <v>105</v>
      </c>
      <c r="DI562" s="974" t="s">
        <v>105</v>
      </c>
      <c r="DJ562" s="974" t="s">
        <v>105</v>
      </c>
      <c r="DK562" s="974" t="s">
        <v>105</v>
      </c>
      <c r="DL562" s="974" t="s">
        <v>105</v>
      </c>
      <c r="DM562" s="974" t="s">
        <v>105</v>
      </c>
      <c r="DN562" s="974" t="s">
        <v>105</v>
      </c>
      <c r="DO562" s="974" t="s">
        <v>105</v>
      </c>
    </row>
    <row r="563" spans="2:119" s="1032" customFormat="1" ht="12" customHeight="1">
      <c r="B563" s="1342">
        <v>76</v>
      </c>
      <c r="C563" s="949" t="s">
        <v>494</v>
      </c>
      <c r="D563" s="1030"/>
      <c r="E563" s="1030"/>
      <c r="F563" s="1067"/>
      <c r="G563" s="1067"/>
      <c r="H563" s="1067"/>
      <c r="I563" s="1067"/>
      <c r="J563" s="1067"/>
      <c r="K563" s="1067"/>
      <c r="L563" s="1067"/>
      <c r="M563" s="1067"/>
      <c r="N563" s="1067"/>
      <c r="O563" s="959">
        <v>253.55145473934081</v>
      </c>
      <c r="P563" s="959">
        <v>-1408.4850888645872</v>
      </c>
      <c r="Q563" s="959">
        <v>-1784.4643793378928</v>
      </c>
      <c r="R563" s="959">
        <v>457.37865383669072</v>
      </c>
      <c r="S563" s="974" t="s">
        <v>105</v>
      </c>
      <c r="T563" s="974" t="s">
        <v>105</v>
      </c>
      <c r="U563" s="1650" t="s">
        <v>105</v>
      </c>
      <c r="V563" s="1650" t="s">
        <v>105</v>
      </c>
      <c r="W563" s="1650" t="s">
        <v>105</v>
      </c>
      <c r="X563" s="1650" t="s">
        <v>105</v>
      </c>
      <c r="Y563" s="1650" t="s">
        <v>105</v>
      </c>
      <c r="Z563" s="1650" t="s">
        <v>105</v>
      </c>
      <c r="AA563" s="403"/>
      <c r="AB563" s="1048"/>
      <c r="AC563" s="1048"/>
      <c r="AD563" s="1048"/>
      <c r="AE563" s="1048"/>
      <c r="AF563" s="1048"/>
      <c r="AG563" s="1048"/>
      <c r="AH563" s="1048"/>
      <c r="AI563" s="1048"/>
      <c r="AJ563" s="1031"/>
      <c r="AK563" s="1031"/>
      <c r="AL563" s="1031"/>
      <c r="AM563" s="1031"/>
      <c r="AN563" s="1031"/>
      <c r="AO563" s="1031"/>
      <c r="AP563" s="1031"/>
      <c r="AQ563" s="1031"/>
      <c r="AR563" s="1031"/>
      <c r="AS563" s="1031"/>
      <c r="AT563" s="1031"/>
      <c r="AU563" s="1031"/>
      <c r="AV563" s="1031"/>
      <c r="AW563" s="1031"/>
      <c r="AX563" s="1031"/>
      <c r="AY563" s="1031"/>
      <c r="AZ563" s="1031"/>
      <c r="BA563" s="1031"/>
      <c r="BB563" s="1031"/>
      <c r="BC563" s="1031"/>
      <c r="BD563" s="1031"/>
      <c r="BE563" s="1031"/>
      <c r="BF563" s="1031"/>
      <c r="BG563" s="1031"/>
      <c r="BH563" s="1031"/>
      <c r="BI563" s="1031"/>
      <c r="BJ563" s="1031"/>
      <c r="BK563" s="1031"/>
      <c r="BL563" s="1031"/>
      <c r="BM563" s="1031"/>
      <c r="BN563" s="1031"/>
      <c r="BO563" s="1031"/>
      <c r="BP563" s="1031"/>
      <c r="BQ563" s="1031"/>
      <c r="BR563" s="1031"/>
      <c r="BS563" s="1031"/>
      <c r="BT563" s="1031"/>
      <c r="BU563" s="1031"/>
      <c r="BV563" s="1031"/>
      <c r="BW563" s="1031"/>
      <c r="BX563" s="959">
        <v>1042.0243853203599</v>
      </c>
      <c r="BY563" s="959">
        <v>-696.20030767919002</v>
      </c>
      <c r="BZ563" s="959">
        <v>-2088.8902193617055</v>
      </c>
      <c r="CA563" s="959">
        <v>-2756.5997208873159</v>
      </c>
      <c r="CB563" s="959">
        <v>-4293.6554181260717</v>
      </c>
      <c r="CC563" s="959">
        <v>-2633.9850724181756</v>
      </c>
      <c r="CD563" s="959">
        <v>-1040.3174860197676</v>
      </c>
      <c r="CE563" s="959">
        <v>-214.0151105158894</v>
      </c>
      <c r="CF563" s="959">
        <v>1888.7546538153754</v>
      </c>
      <c r="CG563" s="959">
        <v>989.25612728548424</v>
      </c>
      <c r="CH563" s="959">
        <v>-556.63080469290037</v>
      </c>
      <c r="CI563" s="959">
        <v>-124.78651597865972</v>
      </c>
      <c r="CJ563" s="974" t="s">
        <v>105</v>
      </c>
      <c r="CK563" s="974" t="s">
        <v>105</v>
      </c>
      <c r="CL563" s="974" t="s">
        <v>105</v>
      </c>
      <c r="CM563" s="974" t="s">
        <v>105</v>
      </c>
      <c r="CN563" s="974" t="s">
        <v>105</v>
      </c>
      <c r="CO563" s="974" t="s">
        <v>105</v>
      </c>
      <c r="CP563" s="974" t="s">
        <v>105</v>
      </c>
      <c r="CQ563" s="974" t="s">
        <v>105</v>
      </c>
      <c r="CR563" s="974" t="s">
        <v>105</v>
      </c>
      <c r="CS563" s="974" t="s">
        <v>105</v>
      </c>
      <c r="CT563" s="974" t="s">
        <v>105</v>
      </c>
      <c r="CU563" s="974" t="s">
        <v>105</v>
      </c>
      <c r="CV563" s="974" t="s">
        <v>105</v>
      </c>
      <c r="CW563" s="974" t="s">
        <v>105</v>
      </c>
      <c r="CX563" s="974" t="s">
        <v>105</v>
      </c>
      <c r="CY563" s="974" t="s">
        <v>105</v>
      </c>
      <c r="CZ563" s="974" t="s">
        <v>105</v>
      </c>
      <c r="DA563" s="974" t="s">
        <v>105</v>
      </c>
      <c r="DB563" s="974" t="s">
        <v>105</v>
      </c>
      <c r="DC563" s="974" t="s">
        <v>105</v>
      </c>
      <c r="DD563" s="974" t="s">
        <v>105</v>
      </c>
      <c r="DE563" s="974" t="s">
        <v>105</v>
      </c>
      <c r="DF563" s="974" t="s">
        <v>105</v>
      </c>
      <c r="DG563" s="974" t="s">
        <v>105</v>
      </c>
      <c r="DH563" s="974" t="s">
        <v>105</v>
      </c>
      <c r="DI563" s="974" t="s">
        <v>105</v>
      </c>
      <c r="DJ563" s="974" t="s">
        <v>105</v>
      </c>
      <c r="DK563" s="974" t="s">
        <v>105</v>
      </c>
      <c r="DL563" s="974" t="s">
        <v>105</v>
      </c>
      <c r="DM563" s="974" t="s">
        <v>105</v>
      </c>
      <c r="DN563" s="974" t="s">
        <v>105</v>
      </c>
      <c r="DO563" s="974" t="s">
        <v>105</v>
      </c>
    </row>
    <row r="564" spans="2:119" s="980" customFormat="1" ht="12" customHeight="1">
      <c r="B564" s="1342">
        <v>77</v>
      </c>
      <c r="C564" s="949" t="s">
        <v>876</v>
      </c>
      <c r="D564" s="1012"/>
      <c r="E564" s="1012"/>
      <c r="F564" s="1053"/>
      <c r="G564" s="1053"/>
      <c r="H564" s="1053"/>
      <c r="I564" s="1053">
        <v>0.4024553601341902</v>
      </c>
      <c r="J564" s="1053">
        <v>0.41587143421421796</v>
      </c>
      <c r="K564" s="1053">
        <v>0.41827048349118945</v>
      </c>
      <c r="L564" s="1053">
        <v>0.42138508258554203</v>
      </c>
      <c r="M564" s="1053">
        <v>0.42100848318713452</v>
      </c>
      <c r="N564" s="1053">
        <v>0.37923606331727472</v>
      </c>
      <c r="O564" s="1053">
        <v>0.4045912087912088</v>
      </c>
      <c r="P564" s="1053">
        <v>0.3174153562909614</v>
      </c>
      <c r="Q564" s="1053">
        <v>0.11953589055329468</v>
      </c>
      <c r="R564" s="1053">
        <v>0.14788061662253427</v>
      </c>
      <c r="S564" s="1053">
        <v>0.19508104243868821</v>
      </c>
      <c r="T564" s="1053">
        <v>0.1730048074156208</v>
      </c>
      <c r="U564" s="1699">
        <v>0.17595258330844515</v>
      </c>
      <c r="V564" s="1699">
        <v>0.25809938823392664</v>
      </c>
      <c r="W564" s="1699">
        <v>0.3328288316658698</v>
      </c>
      <c r="X564" s="1699">
        <v>0.3901630368715045</v>
      </c>
      <c r="Y564" s="1699">
        <v>0.39813777360953451</v>
      </c>
      <c r="Z564" s="1699">
        <v>0.39820814045840663</v>
      </c>
      <c r="AA564" s="403"/>
      <c r="AB564" s="449"/>
      <c r="AC564" s="449"/>
      <c r="AD564" s="449"/>
      <c r="AE564" s="449"/>
      <c r="AF564" s="449"/>
      <c r="AG564" s="449"/>
      <c r="AH564" s="449"/>
      <c r="AI564" s="449"/>
      <c r="AJ564" s="984"/>
      <c r="AK564" s="984"/>
      <c r="AL564" s="984"/>
      <c r="AM564" s="984"/>
      <c r="AN564" s="984"/>
      <c r="AO564" s="984"/>
      <c r="AP564" s="984"/>
      <c r="AQ564" s="984"/>
      <c r="AR564" s="984"/>
      <c r="AS564" s="984"/>
      <c r="AT564" s="984"/>
      <c r="AU564" s="984"/>
      <c r="AV564" s="984"/>
      <c r="AW564" s="984"/>
      <c r="AX564" s="984"/>
      <c r="AY564" s="984"/>
      <c r="AZ564" s="984"/>
      <c r="BA564" s="984"/>
      <c r="BB564" s="984"/>
      <c r="BC564" s="984"/>
      <c r="BD564" s="984"/>
      <c r="BE564" s="984"/>
      <c r="BF564" s="984"/>
      <c r="BG564" s="984"/>
      <c r="BH564" s="984"/>
      <c r="BI564" s="984"/>
      <c r="BJ564" s="984"/>
      <c r="BK564" s="984"/>
      <c r="BL564" s="984"/>
      <c r="BM564" s="984"/>
      <c r="BN564" s="984"/>
      <c r="BO564" s="984"/>
      <c r="BP564" s="984"/>
      <c r="BQ564" s="984"/>
      <c r="BR564" s="984"/>
      <c r="BS564" s="984"/>
      <c r="BT564" s="1053">
        <v>0.35113548387096777</v>
      </c>
      <c r="BU564" s="1053">
        <v>0.40270165208940717</v>
      </c>
      <c r="BV564" s="1053">
        <v>0.41212213740458015</v>
      </c>
      <c r="BW564" s="1053">
        <v>0.4279247910863509</v>
      </c>
      <c r="BX564" s="1053">
        <v>0.45533792240300375</v>
      </c>
      <c r="BY564" s="1053">
        <v>0.38160305343511464</v>
      </c>
      <c r="BZ564" s="1053">
        <v>0.26411098527746318</v>
      </c>
      <c r="CA564" s="1053">
        <v>0.20227475468331854</v>
      </c>
      <c r="CB564" s="1053">
        <v>3.8961744182889474E-2</v>
      </c>
      <c r="CC564" s="1053">
        <v>9.6262746439677513E-2</v>
      </c>
      <c r="CD564" s="1053">
        <v>0.13882297534732918</v>
      </c>
      <c r="CE564" s="1053">
        <v>0.17657987661718538</v>
      </c>
      <c r="CF564" s="1053">
        <v>0.25477869199428549</v>
      </c>
      <c r="CG564" s="1053">
        <v>0.19052215291998437</v>
      </c>
      <c r="CH564" s="1053">
        <v>4.9333104238846306E-2</v>
      </c>
      <c r="CI564" s="1053">
        <v>0.12819644804086602</v>
      </c>
      <c r="CJ564" s="1053">
        <v>0.18824899923763425</v>
      </c>
      <c r="CK564" s="1053">
        <v>0.30195572748764238</v>
      </c>
      <c r="CL564" s="1053">
        <v>0.17876831782209718</v>
      </c>
      <c r="CM564" s="1053">
        <v>0.14366251684208112</v>
      </c>
      <c r="CN564" s="1053">
        <v>0.19602119358988859</v>
      </c>
      <c r="CO564" s="1053">
        <v>0.24247968120787727</v>
      </c>
      <c r="CP564" s="1053">
        <v>0.21735333421166547</v>
      </c>
      <c r="CQ564" s="1053">
        <v>5.6875204054111575E-2</v>
      </c>
      <c r="CR564" s="1053">
        <v>0.14936102236421725</v>
      </c>
      <c r="CS564" s="1053">
        <v>0.19247968120787709</v>
      </c>
      <c r="CT564" s="1053">
        <v>0.21735333421166547</v>
      </c>
      <c r="CU564" s="1053">
        <v>0.14366251684208095</v>
      </c>
      <c r="CV564" s="1053">
        <v>0.23442492012779545</v>
      </c>
      <c r="CW564" s="1053">
        <v>0.27323171308708966</v>
      </c>
      <c r="CX564" s="1053">
        <v>0.2956180007904991</v>
      </c>
      <c r="CY564" s="1053">
        <v>0.22929626515787294</v>
      </c>
      <c r="CZ564" s="1053">
        <v>0.31098242811501586</v>
      </c>
      <c r="DA564" s="1053">
        <v>0.34590854177838054</v>
      </c>
      <c r="DB564" s="1053">
        <v>0.36605620071144918</v>
      </c>
      <c r="DC564" s="1053">
        <v>0.30636663864208558</v>
      </c>
      <c r="DD564" s="1053">
        <v>0.37988418530351431</v>
      </c>
      <c r="DE564" s="1053">
        <v>0.41131768760054249</v>
      </c>
      <c r="DF564" s="1053">
        <v>0.42537095050650647</v>
      </c>
      <c r="DG564" s="1053">
        <v>0.34436816443519991</v>
      </c>
      <c r="DH564" s="1053">
        <v>0.40178278559234526</v>
      </c>
      <c r="DI564" s="1053">
        <v>0.42859325154471056</v>
      </c>
      <c r="DJ564" s="1053">
        <v>0.42537095050650636</v>
      </c>
      <c r="DK564" s="1053">
        <v>0.34436816443519985</v>
      </c>
      <c r="DL564" s="1053">
        <v>0.40178278559234515</v>
      </c>
      <c r="DM564" s="1053">
        <v>0.42859325154471073</v>
      </c>
      <c r="DN564" s="1053">
        <v>0.42537095050650647</v>
      </c>
      <c r="DO564" s="1053">
        <v>0.34436816443519985</v>
      </c>
    </row>
    <row r="565" spans="2:119" s="980" customFormat="1" ht="12" customHeight="1" outlineLevel="1">
      <c r="B565" s="1342">
        <v>78</v>
      </c>
      <c r="C565" s="1104"/>
      <c r="D565" s="1012"/>
      <c r="E565" s="1012"/>
      <c r="F565" s="1067"/>
      <c r="G565" s="1067"/>
      <c r="H565" s="1067"/>
      <c r="I565" s="1067"/>
      <c r="J565" s="1067"/>
      <c r="K565" s="1067"/>
      <c r="L565" s="1067"/>
      <c r="M565" s="1067"/>
      <c r="N565" s="1067"/>
      <c r="O565" s="1067"/>
      <c r="P565" s="1067"/>
      <c r="Q565" s="1067"/>
      <c r="R565" s="1067"/>
      <c r="S565" s="1067"/>
      <c r="T565" s="1067"/>
      <c r="U565" s="1700"/>
      <c r="V565" s="1700"/>
      <c r="W565" s="1700"/>
      <c r="X565" s="1700"/>
      <c r="Y565" s="1700"/>
      <c r="Z565" s="1700"/>
      <c r="AA565" s="403"/>
      <c r="AB565" s="1086"/>
      <c r="AC565" s="1049"/>
      <c r="AD565" s="1049"/>
      <c r="AE565" s="1049"/>
      <c r="AF565" s="1049"/>
      <c r="AG565" s="1049"/>
      <c r="AH565" s="1049"/>
      <c r="AI565" s="1086"/>
      <c r="AJ565" s="984"/>
      <c r="AK565" s="984"/>
      <c r="AL565" s="984"/>
      <c r="AM565" s="984"/>
      <c r="AN565" s="984"/>
      <c r="AO565" s="984"/>
      <c r="AP565" s="984"/>
      <c r="AQ565" s="984"/>
      <c r="AR565" s="984"/>
      <c r="AS565" s="984"/>
      <c r="AT565" s="984"/>
      <c r="AU565" s="984"/>
      <c r="AV565" s="984"/>
      <c r="AW565" s="984"/>
      <c r="AX565" s="984"/>
      <c r="AY565" s="984"/>
      <c r="AZ565" s="984"/>
      <c r="BA565" s="984"/>
      <c r="BB565" s="984"/>
      <c r="BC565" s="984"/>
      <c r="BD565" s="984"/>
      <c r="BE565" s="984"/>
      <c r="BF565" s="984"/>
      <c r="BG565" s="984"/>
      <c r="BH565" s="984"/>
      <c r="BI565" s="984"/>
      <c r="BJ565" s="984"/>
      <c r="BK565" s="984"/>
      <c r="BL565" s="984"/>
      <c r="BM565" s="984"/>
      <c r="BN565" s="984"/>
      <c r="BO565" s="984"/>
      <c r="BP565" s="984"/>
      <c r="BQ565" s="984"/>
      <c r="BR565" s="984"/>
      <c r="BS565" s="984"/>
      <c r="BT565" s="984"/>
      <c r="BU565" s="984"/>
      <c r="BV565" s="984"/>
      <c r="BW565" s="984"/>
      <c r="BX565" s="984"/>
      <c r="BY565" s="984"/>
      <c r="BZ565" s="984"/>
      <c r="CA565" s="984"/>
      <c r="CB565" s="984"/>
      <c r="CC565" s="984"/>
      <c r="CD565" s="984"/>
      <c r="CE565" s="984"/>
      <c r="CF565" s="984"/>
      <c r="CG565" s="984"/>
      <c r="CH565" s="984"/>
      <c r="CI565" s="984"/>
      <c r="CJ565" s="984"/>
      <c r="CK565" s="984"/>
      <c r="CL565" s="984"/>
      <c r="CM565" s="984"/>
      <c r="CN565" s="984"/>
      <c r="CO565" s="984"/>
      <c r="CP565" s="984"/>
      <c r="CQ565" s="984"/>
      <c r="CR565" s="984"/>
      <c r="CS565" s="984"/>
      <c r="CT565" s="984"/>
      <c r="CU565" s="984"/>
      <c r="CV565" s="984"/>
      <c r="CW565" s="984"/>
      <c r="CX565" s="984"/>
      <c r="CY565" s="984"/>
      <c r="CZ565" s="984"/>
      <c r="DA565" s="984"/>
      <c r="DB565" s="984"/>
      <c r="DC565" s="984"/>
      <c r="DD565" s="984"/>
      <c r="DE565" s="984"/>
      <c r="DF565" s="984"/>
      <c r="DG565" s="984"/>
      <c r="DH565" s="984"/>
      <c r="DI565" s="984"/>
      <c r="DJ565" s="984"/>
      <c r="DK565" s="984"/>
      <c r="DL565" s="984"/>
      <c r="DM565" s="984"/>
      <c r="DN565" s="984"/>
      <c r="DO565" s="984"/>
    </row>
    <row r="566" spans="2:119" s="980" customFormat="1" ht="12" customHeight="1" outlineLevel="1">
      <c r="B566" s="1342">
        <v>79</v>
      </c>
      <c r="C566" s="949" t="s">
        <v>877</v>
      </c>
      <c r="D566" s="1012"/>
      <c r="E566" s="1012"/>
      <c r="F566" s="945"/>
      <c r="G566" s="1053"/>
      <c r="H566" s="1053"/>
      <c r="I566" s="1053"/>
      <c r="J566" s="1053"/>
      <c r="K566" s="1053"/>
      <c r="L566" s="1053"/>
      <c r="M566" s="1053"/>
      <c r="N566" s="1053">
        <v>0.37923606331727472</v>
      </c>
      <c r="O566" s="1053">
        <v>0.4045912087912088</v>
      </c>
      <c r="P566" s="1053">
        <v>0.43283551574511492</v>
      </c>
      <c r="Q566" s="1053">
        <v>0.37173432190299666</v>
      </c>
      <c r="R566" s="1053">
        <v>0.24495365009306361</v>
      </c>
      <c r="S566" s="974" t="s">
        <v>105</v>
      </c>
      <c r="T566" s="974" t="s">
        <v>105</v>
      </c>
      <c r="U566" s="1650" t="s">
        <v>105</v>
      </c>
      <c r="V566" s="1650" t="s">
        <v>105</v>
      </c>
      <c r="W566" s="1650" t="s">
        <v>105</v>
      </c>
      <c r="X566" s="1650" t="s">
        <v>105</v>
      </c>
      <c r="Y566" s="1650" t="s">
        <v>105</v>
      </c>
      <c r="Z566" s="1650" t="s">
        <v>105</v>
      </c>
      <c r="AA566" s="403"/>
      <c r="AB566" s="449"/>
      <c r="AC566" s="449"/>
      <c r="AD566" s="449"/>
      <c r="AE566" s="449"/>
      <c r="AF566" s="449"/>
      <c r="AG566" s="449"/>
      <c r="AH566" s="449"/>
      <c r="AI566" s="449"/>
      <c r="AJ566" s="984"/>
      <c r="AK566" s="984"/>
      <c r="AL566" s="984"/>
      <c r="AM566" s="984"/>
      <c r="AN566" s="984"/>
      <c r="AO566" s="984"/>
      <c r="AP566" s="984"/>
      <c r="AQ566" s="984"/>
      <c r="AR566" s="984"/>
      <c r="AS566" s="984"/>
      <c r="AT566" s="984"/>
      <c r="AU566" s="984"/>
      <c r="AV566" s="984"/>
      <c r="AW566" s="984"/>
      <c r="AX566" s="984"/>
      <c r="AY566" s="984"/>
      <c r="AZ566" s="984"/>
      <c r="BA566" s="984"/>
      <c r="BB566" s="984"/>
      <c r="BC566" s="984"/>
      <c r="BD566" s="984"/>
      <c r="BE566" s="984"/>
      <c r="BF566" s="984"/>
      <c r="BG566" s="984"/>
      <c r="BH566" s="984"/>
      <c r="BI566" s="984"/>
      <c r="BJ566" s="984"/>
      <c r="BK566" s="984"/>
      <c r="BL566" s="984"/>
      <c r="BM566" s="984"/>
      <c r="BN566" s="984"/>
      <c r="BO566" s="984"/>
      <c r="BP566" s="984"/>
      <c r="BQ566" s="984"/>
      <c r="BR566" s="984"/>
      <c r="BS566" s="984"/>
      <c r="BT566" s="1053">
        <v>0.35113548387096777</v>
      </c>
      <c r="BU566" s="1053">
        <v>0.40270165208940717</v>
      </c>
      <c r="BV566" s="1053">
        <v>0.41212213740458015</v>
      </c>
      <c r="BW566" s="1053">
        <v>0.4279247910863509</v>
      </c>
      <c r="BX566" s="1053">
        <v>0.45533792240300375</v>
      </c>
      <c r="BY566" s="1053">
        <v>0.46023320377568033</v>
      </c>
      <c r="BZ566" s="1053">
        <v>0.43373420479302832</v>
      </c>
      <c r="CA566" s="1053">
        <v>0.39950247237653386</v>
      </c>
      <c r="CB566" s="1053">
        <v>0.35936001158350078</v>
      </c>
      <c r="CC566" s="1053">
        <v>0.34579857247938378</v>
      </c>
      <c r="CD566" s="1053">
        <v>0.38461239758209614</v>
      </c>
      <c r="CE566" s="1053">
        <v>0.38976352662873925</v>
      </c>
      <c r="CF566" s="1053">
        <v>0.3715754188697768</v>
      </c>
      <c r="CG566" s="1053">
        <v>0.28362645979052759</v>
      </c>
      <c r="CH566" s="1053">
        <v>0.16100135569130067</v>
      </c>
      <c r="CI566" s="1053">
        <v>0.19492181352098956</v>
      </c>
      <c r="CJ566" s="974" t="s">
        <v>105</v>
      </c>
      <c r="CK566" s="974" t="s">
        <v>105</v>
      </c>
      <c r="CL566" s="974" t="s">
        <v>105</v>
      </c>
      <c r="CM566" s="974" t="s">
        <v>105</v>
      </c>
      <c r="CN566" s="974" t="s">
        <v>105</v>
      </c>
      <c r="CO566" s="974" t="s">
        <v>105</v>
      </c>
      <c r="CP566" s="974" t="s">
        <v>105</v>
      </c>
      <c r="CQ566" s="974" t="s">
        <v>105</v>
      </c>
      <c r="CR566" s="974" t="s">
        <v>105</v>
      </c>
      <c r="CS566" s="974" t="s">
        <v>105</v>
      </c>
      <c r="CT566" s="974" t="s">
        <v>105</v>
      </c>
      <c r="CU566" s="974" t="s">
        <v>105</v>
      </c>
      <c r="CV566" s="974" t="s">
        <v>105</v>
      </c>
      <c r="CW566" s="974" t="s">
        <v>105</v>
      </c>
      <c r="CX566" s="974" t="s">
        <v>105</v>
      </c>
      <c r="CY566" s="974" t="s">
        <v>105</v>
      </c>
      <c r="CZ566" s="974" t="s">
        <v>105</v>
      </c>
      <c r="DA566" s="974" t="s">
        <v>105</v>
      </c>
      <c r="DB566" s="974" t="s">
        <v>105</v>
      </c>
      <c r="DC566" s="974" t="s">
        <v>105</v>
      </c>
      <c r="DD566" s="974" t="s">
        <v>105</v>
      </c>
      <c r="DE566" s="974" t="s">
        <v>105</v>
      </c>
      <c r="DF566" s="974" t="s">
        <v>105</v>
      </c>
      <c r="DG566" s="974" t="s">
        <v>105</v>
      </c>
      <c r="DH566" s="974" t="s">
        <v>105</v>
      </c>
      <c r="DI566" s="974" t="s">
        <v>105</v>
      </c>
      <c r="DJ566" s="974" t="s">
        <v>105</v>
      </c>
      <c r="DK566" s="974" t="s">
        <v>105</v>
      </c>
      <c r="DL566" s="974" t="s">
        <v>105</v>
      </c>
      <c r="DM566" s="974" t="s">
        <v>105</v>
      </c>
      <c r="DN566" s="974" t="s">
        <v>105</v>
      </c>
      <c r="DO566" s="974" t="s">
        <v>105</v>
      </c>
    </row>
    <row r="567" spans="2:119" s="1032" customFormat="1" ht="12" customHeight="1" outlineLevel="1">
      <c r="B567" s="1342">
        <v>80</v>
      </c>
      <c r="C567" s="949" t="s">
        <v>640</v>
      </c>
      <c r="D567" s="1030"/>
      <c r="E567" s="1030"/>
      <c r="F567" s="1067"/>
      <c r="G567" s="1067"/>
      <c r="H567" s="1067"/>
      <c r="I567" s="1067"/>
      <c r="J567" s="1067"/>
      <c r="K567" s="1067"/>
      <c r="L567" s="1067"/>
      <c r="M567" s="1067"/>
      <c r="N567" s="1067"/>
      <c r="O567" s="959">
        <v>253.55145473934081</v>
      </c>
      <c r="P567" s="959">
        <v>282.44306953906118</v>
      </c>
      <c r="Q567" s="959">
        <v>-611.01193842118266</v>
      </c>
      <c r="R567" s="959">
        <v>-1267.8067180993305</v>
      </c>
      <c r="S567" s="974" t="s">
        <v>105</v>
      </c>
      <c r="T567" s="974" t="s">
        <v>105</v>
      </c>
      <c r="U567" s="1650" t="s">
        <v>105</v>
      </c>
      <c r="V567" s="1650" t="s">
        <v>105</v>
      </c>
      <c r="W567" s="1650" t="s">
        <v>105</v>
      </c>
      <c r="X567" s="1650" t="s">
        <v>105</v>
      </c>
      <c r="Y567" s="1650" t="s">
        <v>105</v>
      </c>
      <c r="Z567" s="1650" t="s">
        <v>105</v>
      </c>
      <c r="AA567" s="403"/>
      <c r="AB567" s="1048"/>
      <c r="AC567" s="1048"/>
      <c r="AD567" s="1048"/>
      <c r="AE567" s="1048"/>
      <c r="AF567" s="1048"/>
      <c r="AG567" s="1048"/>
      <c r="AH567" s="1048"/>
      <c r="AI567" s="1048"/>
      <c r="AJ567" s="1031"/>
      <c r="AK567" s="1031"/>
      <c r="AL567" s="1031"/>
      <c r="AM567" s="1031"/>
      <c r="AN567" s="1031"/>
      <c r="AO567" s="1031"/>
      <c r="AP567" s="1031"/>
      <c r="AQ567" s="1031"/>
      <c r="AR567" s="1031"/>
      <c r="AS567" s="1031"/>
      <c r="AT567" s="1031"/>
      <c r="AU567" s="1031"/>
      <c r="AV567" s="1031"/>
      <c r="AW567" s="1031"/>
      <c r="AX567" s="1031"/>
      <c r="AY567" s="1031"/>
      <c r="AZ567" s="1031"/>
      <c r="BA567" s="1031"/>
      <c r="BB567" s="1031"/>
      <c r="BC567" s="1031"/>
      <c r="BD567" s="1031"/>
      <c r="BE567" s="1031"/>
      <c r="BF567" s="1031"/>
      <c r="BG567" s="1031"/>
      <c r="BH567" s="1031"/>
      <c r="BI567" s="1031"/>
      <c r="BJ567" s="1031"/>
      <c r="BK567" s="1031"/>
      <c r="BL567" s="1031"/>
      <c r="BM567" s="1031"/>
      <c r="BN567" s="1031"/>
      <c r="BO567" s="1031"/>
      <c r="BP567" s="1031"/>
      <c r="BQ567" s="1031"/>
      <c r="BR567" s="1031"/>
      <c r="BS567" s="1031"/>
      <c r="BT567" s="1031"/>
      <c r="BU567" s="1031"/>
      <c r="BV567" s="1031"/>
      <c r="BW567" s="1031"/>
      <c r="BX567" s="959">
        <v>1042.0243853203599</v>
      </c>
      <c r="BY567" s="959">
        <v>575.31551686273167</v>
      </c>
      <c r="BZ567" s="959">
        <v>216.12067388448176</v>
      </c>
      <c r="CA567" s="959">
        <v>-284.2231870981704</v>
      </c>
      <c r="CB567" s="959">
        <v>-959.77910819502961</v>
      </c>
      <c r="CC567" s="959">
        <v>-1144.3463129629656</v>
      </c>
      <c r="CD567" s="959">
        <v>-491.21807210932178</v>
      </c>
      <c r="CE567" s="959">
        <v>-97.389457477946024</v>
      </c>
      <c r="CF567" s="959">
        <v>122.15407286276015</v>
      </c>
      <c r="CG567" s="959">
        <v>-621.72112688856191</v>
      </c>
      <c r="CH567" s="959">
        <v>-2236.1104189079547</v>
      </c>
      <c r="CI567" s="959">
        <v>-1948.4171310774971</v>
      </c>
      <c r="CJ567" s="974" t="s">
        <v>105</v>
      </c>
      <c r="CK567" s="974" t="s">
        <v>105</v>
      </c>
      <c r="CL567" s="974" t="s">
        <v>105</v>
      </c>
      <c r="CM567" s="974" t="s">
        <v>105</v>
      </c>
      <c r="CN567" s="974" t="s">
        <v>105</v>
      </c>
      <c r="CO567" s="974" t="s">
        <v>105</v>
      </c>
      <c r="CP567" s="974" t="s">
        <v>105</v>
      </c>
      <c r="CQ567" s="974" t="s">
        <v>105</v>
      </c>
      <c r="CR567" s="974" t="s">
        <v>105</v>
      </c>
      <c r="CS567" s="974" t="s">
        <v>105</v>
      </c>
      <c r="CT567" s="974" t="s">
        <v>105</v>
      </c>
      <c r="CU567" s="974" t="s">
        <v>105</v>
      </c>
      <c r="CV567" s="974" t="s">
        <v>105</v>
      </c>
      <c r="CW567" s="974" t="s">
        <v>105</v>
      </c>
      <c r="CX567" s="974" t="s">
        <v>105</v>
      </c>
      <c r="CY567" s="974" t="s">
        <v>105</v>
      </c>
      <c r="CZ567" s="974" t="s">
        <v>105</v>
      </c>
      <c r="DA567" s="974" t="s">
        <v>105</v>
      </c>
      <c r="DB567" s="974" t="s">
        <v>105</v>
      </c>
      <c r="DC567" s="974" t="s">
        <v>105</v>
      </c>
      <c r="DD567" s="974" t="s">
        <v>105</v>
      </c>
      <c r="DE567" s="974" t="s">
        <v>105</v>
      </c>
      <c r="DF567" s="974" t="s">
        <v>105</v>
      </c>
      <c r="DG567" s="974" t="s">
        <v>105</v>
      </c>
      <c r="DH567" s="974" t="s">
        <v>105</v>
      </c>
      <c r="DI567" s="974" t="s">
        <v>105</v>
      </c>
      <c r="DJ567" s="974" t="s">
        <v>105</v>
      </c>
      <c r="DK567" s="974" t="s">
        <v>105</v>
      </c>
      <c r="DL567" s="974" t="s">
        <v>105</v>
      </c>
      <c r="DM567" s="974" t="s">
        <v>105</v>
      </c>
      <c r="DN567" s="974" t="s">
        <v>105</v>
      </c>
      <c r="DO567" s="974" t="s">
        <v>105</v>
      </c>
    </row>
    <row r="568" spans="2:119" s="1032" customFormat="1" ht="12" customHeight="1">
      <c r="B568" s="1342">
        <v>81</v>
      </c>
      <c r="C568" s="1104"/>
      <c r="D568" s="1030"/>
      <c r="E568" s="1030"/>
      <c r="F568" s="1067"/>
      <c r="G568" s="1067"/>
      <c r="H568" s="1067"/>
      <c r="I568" s="1067"/>
      <c r="J568" s="1067"/>
      <c r="K568" s="1067"/>
      <c r="L568" s="1067"/>
      <c r="M568" s="1067"/>
      <c r="N568" s="1067"/>
      <c r="O568" s="1067"/>
      <c r="P568" s="1067"/>
      <c r="Q568" s="1067"/>
      <c r="R568" s="1067"/>
      <c r="S568" s="1067"/>
      <c r="T568" s="1067"/>
      <c r="U568" s="1700"/>
      <c r="V568" s="1700"/>
      <c r="W568" s="1700"/>
      <c r="X568" s="1700"/>
      <c r="Y568" s="1700"/>
      <c r="Z568" s="1700"/>
      <c r="AA568" s="403"/>
      <c r="AB568" s="1048"/>
      <c r="AC568" s="1048"/>
      <c r="AD568" s="1048"/>
      <c r="AE568" s="1048"/>
      <c r="AF568" s="1048"/>
      <c r="AG568" s="1048"/>
      <c r="AH568" s="1048"/>
      <c r="AI568" s="1048"/>
      <c r="AJ568" s="1031"/>
      <c r="AK568" s="1031"/>
      <c r="AL568" s="1031"/>
      <c r="AM568" s="1031"/>
      <c r="AN568" s="1031"/>
      <c r="AO568" s="1031"/>
      <c r="AP568" s="1031"/>
      <c r="AQ568" s="1031"/>
      <c r="AR568" s="1031"/>
      <c r="AS568" s="1031"/>
      <c r="AT568" s="1031"/>
      <c r="AU568" s="1031"/>
      <c r="AV568" s="1031"/>
      <c r="AW568" s="1031"/>
      <c r="AX568" s="1031"/>
      <c r="AY568" s="1031"/>
      <c r="AZ568" s="1031"/>
      <c r="BA568" s="1031"/>
      <c r="BB568" s="1031"/>
      <c r="BC568" s="1031"/>
      <c r="BD568" s="1031"/>
      <c r="BE568" s="1031"/>
      <c r="BF568" s="1031"/>
      <c r="BG568" s="1031"/>
      <c r="BH568" s="1031"/>
      <c r="BI568" s="1031"/>
      <c r="BJ568" s="1031"/>
      <c r="BK568" s="1031"/>
      <c r="BL568" s="1031"/>
      <c r="BM568" s="1031"/>
      <c r="BN568" s="1031"/>
      <c r="BO568" s="1031"/>
      <c r="BP568" s="1031"/>
      <c r="BQ568" s="1031"/>
      <c r="BR568" s="1031"/>
      <c r="BS568" s="1031"/>
      <c r="BT568" s="1031"/>
      <c r="BU568" s="1031"/>
      <c r="BV568" s="1031"/>
      <c r="BW568" s="1031"/>
      <c r="BX568" s="959"/>
      <c r="BY568" s="959"/>
      <c r="BZ568" s="959"/>
      <c r="CA568" s="959"/>
      <c r="CB568" s="959"/>
      <c r="CC568" s="959"/>
      <c r="CD568" s="959"/>
      <c r="CE568" s="959"/>
      <c r="CF568" s="959"/>
      <c r="CG568" s="959"/>
      <c r="CH568" s="959"/>
      <c r="CI568" s="959"/>
      <c r="CJ568" s="959"/>
      <c r="CK568" s="959"/>
      <c r="CL568" s="959"/>
      <c r="CM568" s="959"/>
      <c r="CN568" s="959"/>
      <c r="CO568" s="959"/>
      <c r="CP568" s="959"/>
      <c r="CQ568" s="959"/>
      <c r="CR568" s="959"/>
      <c r="CS568" s="959"/>
      <c r="CT568" s="959"/>
      <c r="CU568" s="959"/>
      <c r="CV568" s="959"/>
      <c r="CW568" s="959"/>
      <c r="CX568" s="959"/>
      <c r="CY568" s="959"/>
      <c r="CZ568" s="959"/>
      <c r="DA568" s="959"/>
      <c r="DB568" s="959"/>
      <c r="DC568" s="959"/>
      <c r="DD568" s="959"/>
      <c r="DE568" s="959"/>
      <c r="DF568" s="959"/>
      <c r="DG568" s="959"/>
      <c r="DH568" s="959"/>
      <c r="DI568" s="959"/>
      <c r="DJ568" s="959"/>
      <c r="DK568" s="959"/>
      <c r="DL568" s="959"/>
      <c r="DM568" s="959"/>
      <c r="DN568" s="959"/>
      <c r="DO568" s="959"/>
    </row>
    <row r="569" spans="2:119" s="372" customFormat="1" ht="11.25" customHeight="1">
      <c r="B569" s="1330"/>
      <c r="C569" s="408"/>
      <c r="D569" s="383"/>
      <c r="E569" s="383"/>
      <c r="F569" s="368"/>
      <c r="G569" s="368"/>
      <c r="H569" s="368"/>
      <c r="I569" s="368"/>
      <c r="J569" s="368"/>
      <c r="K569" s="368"/>
      <c r="L569" s="368"/>
      <c r="M569" s="368"/>
      <c r="N569" s="368"/>
      <c r="O569" s="191"/>
      <c r="P569" s="368"/>
      <c r="Q569" s="368"/>
      <c r="R569" s="368"/>
      <c r="S569" s="368"/>
      <c r="T569" s="368"/>
      <c r="U569" s="1681"/>
      <c r="V569" s="1681"/>
      <c r="W569" s="1681"/>
      <c r="X569" s="1681"/>
      <c r="Y569" s="1681"/>
      <c r="Z569" s="1681"/>
      <c r="AA569" s="150"/>
      <c r="AB569" s="375"/>
      <c r="AC569" s="409"/>
      <c r="AD569" s="409"/>
      <c r="AE569" s="409"/>
      <c r="AF569" s="409"/>
      <c r="AG569" s="409"/>
      <c r="AH569" s="409"/>
      <c r="AI569" s="375"/>
      <c r="AJ569" s="368"/>
      <c r="AK569" s="368"/>
      <c r="AL569" s="368"/>
      <c r="AM569" s="368"/>
      <c r="AN569" s="368"/>
      <c r="AO569" s="368"/>
      <c r="AP569" s="368"/>
      <c r="AQ569" s="368"/>
      <c r="AR569" s="368"/>
      <c r="AS569" s="368"/>
      <c r="AT569" s="368"/>
      <c r="AU569" s="368"/>
      <c r="AV569" s="368"/>
      <c r="AW569" s="368"/>
      <c r="AX569" s="368"/>
      <c r="AY569" s="368"/>
      <c r="AZ569" s="368"/>
      <c r="BA569" s="368"/>
      <c r="BB569" s="368"/>
      <c r="BC569" s="368"/>
      <c r="BD569" s="368"/>
      <c r="BE569" s="368"/>
      <c r="BF569" s="368"/>
      <c r="BG569" s="368"/>
      <c r="BH569" s="368"/>
      <c r="BI569" s="368"/>
      <c r="BJ569" s="368"/>
      <c r="BK569" s="368"/>
      <c r="BL569" s="368"/>
      <c r="BM569" s="368"/>
      <c r="BN569" s="368"/>
      <c r="BO569" s="368"/>
      <c r="BP569" s="368"/>
      <c r="BQ569" s="368"/>
      <c r="BR569" s="368"/>
      <c r="BS569" s="368"/>
      <c r="BT569" s="368"/>
      <c r="BU569" s="368"/>
      <c r="BV569" s="368"/>
      <c r="BW569" s="368"/>
      <c r="BX569" s="368"/>
      <c r="BY569" s="368"/>
      <c r="BZ569" s="368"/>
      <c r="CA569" s="368"/>
      <c r="CB569" s="368"/>
      <c r="CC569" s="368"/>
      <c r="CD569" s="368"/>
      <c r="CE569" s="368"/>
      <c r="CF569" s="368"/>
      <c r="CG569" s="368"/>
      <c r="CH569" s="368"/>
      <c r="CI569" s="368"/>
      <c r="CJ569" s="368"/>
      <c r="CK569" s="368"/>
      <c r="CL569" s="368"/>
      <c r="CM569" s="368"/>
      <c r="CN569" s="368"/>
      <c r="CO569" s="368"/>
      <c r="CP569" s="368"/>
      <c r="CQ569" s="368"/>
      <c r="CR569" s="368"/>
      <c r="CS569" s="368"/>
      <c r="CT569" s="368"/>
      <c r="CU569" s="368"/>
      <c r="CV569" s="368"/>
      <c r="CW569" s="368"/>
      <c r="CX569" s="368"/>
      <c r="CY569" s="368"/>
      <c r="CZ569" s="368"/>
      <c r="DA569" s="368"/>
      <c r="DB569" s="368"/>
      <c r="DC569" s="368"/>
      <c r="DD569" s="368"/>
      <c r="DE569" s="368"/>
      <c r="DF569" s="368"/>
      <c r="DG569" s="368"/>
      <c r="DH569" s="368"/>
      <c r="DI569" s="368"/>
      <c r="DJ569" s="368"/>
      <c r="DK569" s="368"/>
      <c r="DL569" s="368"/>
      <c r="DM569" s="368"/>
      <c r="DN569" s="368"/>
      <c r="DO569" s="368"/>
    </row>
    <row r="570" spans="2:119" s="168" customFormat="1">
      <c r="B570" s="1320"/>
      <c r="C570" s="161" t="s">
        <v>385</v>
      </c>
      <c r="D570" s="405"/>
      <c r="E570" s="406"/>
      <c r="F570" s="165"/>
      <c r="G570" s="165"/>
      <c r="H570" s="165"/>
      <c r="I570" s="165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  <c r="AA570" s="167"/>
      <c r="AB570" s="164"/>
      <c r="AC570" s="164"/>
      <c r="AD570" s="164"/>
      <c r="AE570" s="164"/>
      <c r="AF570" s="164"/>
      <c r="AG570" s="164"/>
      <c r="AH570" s="164"/>
      <c r="AI570" s="164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  <c r="AZ570" s="165"/>
      <c r="BA570" s="165"/>
      <c r="BB570" s="165"/>
      <c r="BC570" s="165"/>
      <c r="BD570" s="165"/>
      <c r="BE570" s="165"/>
      <c r="BF570" s="165"/>
      <c r="BG570" s="165"/>
      <c r="BH570" s="165"/>
      <c r="BI570" s="165"/>
      <c r="BJ570" s="165"/>
      <c r="BK570" s="165"/>
      <c r="BL570" s="165"/>
      <c r="BM570" s="165"/>
      <c r="BN570" s="165"/>
      <c r="BO570" s="165"/>
      <c r="BP570" s="165"/>
      <c r="BQ570" s="165"/>
      <c r="BR570" s="165"/>
      <c r="BS570" s="165"/>
      <c r="BT570" s="165"/>
      <c r="BU570" s="165"/>
      <c r="BV570" s="165"/>
      <c r="BW570" s="165"/>
      <c r="BX570" s="165"/>
      <c r="BY570" s="165"/>
      <c r="BZ570" s="165"/>
      <c r="CA570" s="165"/>
      <c r="CB570" s="165"/>
      <c r="CC570" s="165"/>
      <c r="CD570" s="165"/>
      <c r="CE570" s="165"/>
      <c r="CF570" s="165"/>
      <c r="CG570" s="165"/>
      <c r="CH570" s="165"/>
      <c r="CI570" s="165"/>
      <c r="CJ570" s="165"/>
      <c r="CK570" s="165"/>
      <c r="CL570" s="165"/>
      <c r="CM570" s="165"/>
      <c r="CN570" s="165"/>
      <c r="CO570" s="165"/>
      <c r="CP570" s="165"/>
      <c r="CQ570" s="165"/>
      <c r="CR570" s="165"/>
      <c r="CS570" s="165"/>
      <c r="CT570" s="165"/>
      <c r="CU570" s="165"/>
      <c r="CV570" s="165"/>
      <c r="CW570" s="165"/>
      <c r="CX570" s="165"/>
      <c r="CY570" s="165"/>
      <c r="CZ570" s="165"/>
      <c r="DA570" s="165"/>
      <c r="DB570" s="165"/>
      <c r="DC570" s="165"/>
      <c r="DD570" s="165"/>
      <c r="DE570" s="165"/>
      <c r="DF570" s="165"/>
      <c r="DG570" s="165"/>
      <c r="DH570" s="165"/>
      <c r="DI570" s="165"/>
      <c r="DJ570" s="165"/>
      <c r="DK570" s="165"/>
      <c r="DL570" s="165"/>
      <c r="DM570" s="165"/>
      <c r="DN570" s="165"/>
      <c r="DO570" s="165"/>
    </row>
    <row r="571" spans="2:119" s="980" customFormat="1" collapsed="1">
      <c r="B571" s="1342"/>
      <c r="C571" s="1084" t="s">
        <v>395</v>
      </c>
      <c r="D571" s="1012"/>
      <c r="E571" s="1012"/>
      <c r="F571" s="984"/>
      <c r="G571" s="984"/>
      <c r="H571" s="984"/>
      <c r="I571" s="984"/>
      <c r="J571" s="984"/>
      <c r="K571" s="984"/>
      <c r="L571" s="984"/>
      <c r="M571" s="1085"/>
      <c r="N571" s="1085"/>
      <c r="O571" s="984"/>
      <c r="P571" s="984"/>
      <c r="Q571" s="984"/>
      <c r="R571" s="984"/>
      <c r="S571" s="984"/>
      <c r="T571" s="984"/>
      <c r="U571" s="1681"/>
      <c r="V571" s="1681"/>
      <c r="W571" s="1681"/>
      <c r="X571" s="1681"/>
      <c r="Y571" s="1681"/>
      <c r="Z571" s="1681"/>
      <c r="AA571" s="403"/>
      <c r="AB571" s="990"/>
      <c r="AC571" s="990"/>
      <c r="AD571" s="990"/>
      <c r="AE571" s="990"/>
      <c r="AF571" s="1086"/>
      <c r="AG571" s="1086"/>
      <c r="AH571" s="1086"/>
      <c r="AI571" s="1086"/>
      <c r="AJ571" s="984"/>
      <c r="AK571" s="984"/>
      <c r="AL571" s="984"/>
      <c r="AM571" s="984"/>
      <c r="AN571" s="984"/>
      <c r="AO571" s="984"/>
      <c r="AP571" s="984"/>
      <c r="AQ571" s="984"/>
      <c r="AR571" s="984"/>
      <c r="AS571" s="984"/>
      <c r="AT571" s="984"/>
      <c r="AU571" s="984"/>
      <c r="AV571" s="984"/>
      <c r="AW571" s="984"/>
      <c r="AX571" s="984"/>
      <c r="AY571" s="984"/>
      <c r="AZ571" s="984"/>
      <c r="BA571" s="984"/>
      <c r="BB571" s="984"/>
      <c r="BC571" s="984"/>
      <c r="BD571" s="984"/>
      <c r="BE571" s="984"/>
      <c r="BF571" s="984"/>
      <c r="BG571" s="984"/>
      <c r="BH571" s="984"/>
      <c r="BI571" s="984"/>
      <c r="BJ571" s="984"/>
      <c r="BK571" s="984"/>
      <c r="BL571" s="984"/>
      <c r="BM571" s="984"/>
      <c r="BN571" s="984"/>
      <c r="BO571" s="984"/>
      <c r="BP571" s="984"/>
      <c r="BQ571" s="984"/>
      <c r="BR571" s="984"/>
      <c r="BS571" s="984"/>
      <c r="BT571" s="984"/>
      <c r="BU571" s="984"/>
      <c r="BV571" s="984"/>
      <c r="BW571" s="984"/>
      <c r="BX571" s="990"/>
      <c r="BY571" s="990"/>
      <c r="BZ571" s="990"/>
      <c r="CA571" s="990"/>
      <c r="CB571" s="1013"/>
      <c r="CC571" s="984"/>
      <c r="CD571" s="984"/>
      <c r="CE571" s="984"/>
      <c r="CF571" s="984"/>
      <c r="CG571" s="984"/>
      <c r="CH571" s="984"/>
      <c r="CI571" s="984"/>
      <c r="CJ571" s="984"/>
      <c r="CK571" s="984"/>
      <c r="CL571" s="984"/>
      <c r="CM571" s="984"/>
      <c r="CN571" s="984"/>
      <c r="CO571" s="984"/>
      <c r="CP571" s="984"/>
      <c r="CQ571" s="984"/>
      <c r="CR571" s="984"/>
      <c r="CS571" s="984"/>
      <c r="CT571" s="984"/>
      <c r="CU571" s="984"/>
      <c r="CV571" s="984"/>
      <c r="CW571" s="984"/>
      <c r="CX571" s="984"/>
      <c r="CY571" s="984"/>
      <c r="CZ571" s="984"/>
      <c r="DA571" s="984"/>
      <c r="DB571" s="984"/>
      <c r="DC571" s="984"/>
      <c r="DD571" s="984"/>
      <c r="DE571" s="984"/>
      <c r="DF571" s="984"/>
      <c r="DG571" s="984"/>
      <c r="DH571" s="984"/>
      <c r="DI571" s="984"/>
      <c r="DJ571" s="984"/>
      <c r="DK571" s="984"/>
      <c r="DL571" s="984"/>
      <c r="DM571" s="984"/>
      <c r="DN571" s="984"/>
      <c r="DO571" s="984"/>
    </row>
    <row r="572" spans="2:119" s="971" customFormat="1" ht="12" customHeight="1">
      <c r="B572" s="1342">
        <v>1</v>
      </c>
      <c r="C572" s="978"/>
      <c r="D572" s="988"/>
      <c r="E572" s="988"/>
      <c r="F572" s="969"/>
      <c r="G572" s="969"/>
      <c r="H572" s="969"/>
      <c r="I572" s="969"/>
      <c r="J572" s="969"/>
      <c r="K572" s="969"/>
      <c r="L572" s="969"/>
      <c r="M572" s="969"/>
      <c r="N572" s="969"/>
      <c r="O572" s="969"/>
      <c r="P572" s="969"/>
      <c r="Q572" s="969"/>
      <c r="R572" s="969"/>
      <c r="S572" s="969"/>
      <c r="T572" s="969"/>
      <c r="U572" s="1696"/>
      <c r="V572" s="1696"/>
      <c r="W572" s="1696"/>
      <c r="X572" s="1696"/>
      <c r="Y572" s="1696"/>
      <c r="Z572" s="1696"/>
      <c r="AA572" s="403"/>
      <c r="AB572" s="946"/>
      <c r="AC572" s="946"/>
      <c r="AD572" s="946"/>
      <c r="AE572" s="946"/>
      <c r="AF572" s="946"/>
      <c r="AG572" s="946"/>
      <c r="AH572" s="946"/>
      <c r="AI572" s="946"/>
      <c r="AJ572" s="969"/>
      <c r="AK572" s="969"/>
      <c r="AL572" s="969"/>
      <c r="AM572" s="969"/>
      <c r="AN572" s="969"/>
      <c r="AO572" s="969"/>
      <c r="AP572" s="969"/>
      <c r="AQ572" s="969"/>
      <c r="AR572" s="969"/>
      <c r="AS572" s="969"/>
      <c r="AT572" s="969"/>
      <c r="AU572" s="969"/>
      <c r="AV572" s="969"/>
      <c r="AW572" s="969"/>
      <c r="AX572" s="969"/>
      <c r="AY572" s="969"/>
      <c r="AZ572" s="969"/>
      <c r="BA572" s="969"/>
      <c r="BB572" s="969"/>
      <c r="BC572" s="969"/>
      <c r="BD572" s="969"/>
      <c r="BE572" s="969"/>
      <c r="BF572" s="969"/>
      <c r="BG572" s="969"/>
      <c r="BH572" s="969"/>
      <c r="BI572" s="969"/>
      <c r="BJ572" s="969"/>
      <c r="BK572" s="969"/>
      <c r="BL572" s="969"/>
      <c r="BM572" s="969"/>
      <c r="BN572" s="969"/>
      <c r="BO572" s="969"/>
      <c r="BP572" s="969"/>
      <c r="BQ572" s="969"/>
      <c r="BR572" s="969"/>
      <c r="BS572" s="969"/>
      <c r="BT572" s="1003"/>
      <c r="BU572" s="1003"/>
      <c r="BV572" s="969"/>
      <c r="BW572" s="969"/>
      <c r="BX572" s="969"/>
      <c r="BY572" s="969"/>
      <c r="BZ572" s="969"/>
      <c r="CA572" s="969"/>
      <c r="CB572" s="969"/>
      <c r="CC572" s="969"/>
      <c r="CD572" s="969"/>
      <c r="CE572" s="969"/>
      <c r="CF572" s="969"/>
      <c r="CG572" s="969"/>
      <c r="CH572" s="969"/>
      <c r="CI572" s="969"/>
      <c r="CJ572" s="969"/>
      <c r="CK572" s="969"/>
      <c r="CL572" s="969"/>
      <c r="CM572" s="969"/>
      <c r="CN572" s="969"/>
      <c r="CO572" s="969"/>
      <c r="CP572" s="969"/>
      <c r="CQ572" s="969"/>
      <c r="CR572" s="969"/>
      <c r="CS572" s="969"/>
      <c r="CT572" s="969"/>
      <c r="CU572" s="969"/>
      <c r="CV572" s="969"/>
      <c r="CW572" s="969"/>
      <c r="CX572" s="969"/>
      <c r="CY572" s="969"/>
      <c r="CZ572" s="969"/>
      <c r="DA572" s="969"/>
      <c r="DB572" s="969"/>
      <c r="DC572" s="969"/>
      <c r="DD572" s="969"/>
      <c r="DE572" s="969"/>
      <c r="DF572" s="969"/>
      <c r="DG572" s="969"/>
      <c r="DH572" s="969"/>
      <c r="DI572" s="969"/>
      <c r="DJ572" s="969"/>
      <c r="DK572" s="969"/>
      <c r="DL572" s="969"/>
      <c r="DM572" s="969"/>
      <c r="DN572" s="969"/>
      <c r="DO572" s="969"/>
    </row>
    <row r="573" spans="2:119" s="948" customFormat="1" ht="12" customHeight="1">
      <c r="B573" s="1342">
        <v>2</v>
      </c>
      <c r="C573" s="942" t="s">
        <v>382</v>
      </c>
      <c r="D573" s="943"/>
      <c r="E573" s="944"/>
      <c r="F573" s="945" t="s">
        <v>105</v>
      </c>
      <c r="G573" s="945" t="s">
        <v>105</v>
      </c>
      <c r="H573" s="945" t="s">
        <v>105</v>
      </c>
      <c r="I573" s="945" t="s">
        <v>105</v>
      </c>
      <c r="J573" s="945" t="s">
        <v>105</v>
      </c>
      <c r="K573" s="945" t="s">
        <v>105</v>
      </c>
      <c r="L573" s="282">
        <v>563.14290297651598</v>
      </c>
      <c r="M573" s="282">
        <v>554.41213274000006</v>
      </c>
      <c r="N573" s="282">
        <v>505.49759825000001</v>
      </c>
      <c r="O573" s="282">
        <v>501.27499601</v>
      </c>
      <c r="P573" s="282">
        <v>832.59441715020182</v>
      </c>
      <c r="Q573" s="282">
        <v>1347.1043149214188</v>
      </c>
      <c r="R573" s="282">
        <v>1987.3460763316211</v>
      </c>
      <c r="S573" s="282">
        <v>3596.7485240290403</v>
      </c>
      <c r="T573" s="282">
        <v>5482.4983942592844</v>
      </c>
      <c r="U573" s="1658">
        <v>7498.7726294275453</v>
      </c>
      <c r="V573" s="1658">
        <v>8754.6640854604284</v>
      </c>
      <c r="W573" s="1658">
        <v>10582.425364191051</v>
      </c>
      <c r="X573" s="1658">
        <v>12376.525789103616</v>
      </c>
      <c r="Y573" s="1658">
        <v>14530.059304592813</v>
      </c>
      <c r="Z573" s="1658">
        <v>17060.469132487699</v>
      </c>
      <c r="AA573" s="1198"/>
      <c r="AB573" s="1051"/>
      <c r="AC573" s="1051"/>
      <c r="AD573" s="1051"/>
      <c r="AE573" s="1051"/>
      <c r="AF573" s="1051"/>
      <c r="AG573" s="1051"/>
      <c r="AH573" s="1051"/>
      <c r="AI573" s="1051"/>
      <c r="AJ573" s="947"/>
      <c r="AK573" s="947"/>
      <c r="AL573" s="947"/>
      <c r="AM573" s="947"/>
      <c r="AN573" s="947"/>
      <c r="AO573" s="947"/>
      <c r="AP573" s="947"/>
      <c r="AQ573" s="947"/>
      <c r="AR573" s="947"/>
      <c r="AS573" s="947"/>
      <c r="AT573" s="947"/>
      <c r="AU573" s="947"/>
      <c r="AV573" s="947"/>
      <c r="AW573" s="947"/>
      <c r="AX573" s="947"/>
      <c r="AY573" s="947"/>
      <c r="AZ573" s="947"/>
      <c r="BA573" s="947"/>
      <c r="BB573" s="947"/>
      <c r="BC573" s="947"/>
      <c r="BD573" s="947"/>
      <c r="BE573" s="947"/>
      <c r="BF573" s="947"/>
      <c r="BG573" s="947"/>
      <c r="BH573" s="282">
        <v>133.57453554332002</v>
      </c>
      <c r="BI573" s="282">
        <v>134.14490592115888</v>
      </c>
      <c r="BJ573" s="282">
        <v>139.62387365438499</v>
      </c>
      <c r="BK573" s="282">
        <v>155.79958785765211</v>
      </c>
      <c r="BL573" s="282">
        <v>138.59640110000001</v>
      </c>
      <c r="BM573" s="282">
        <v>131.78695820999999</v>
      </c>
      <c r="BN573" s="282">
        <v>137.86196703000002</v>
      </c>
      <c r="BO573" s="282">
        <v>146.16680640000001</v>
      </c>
      <c r="BP573" s="282">
        <v>133.89302623</v>
      </c>
      <c r="BQ573" s="282">
        <v>129.71278487000001</v>
      </c>
      <c r="BR573" s="282">
        <v>114.7721447</v>
      </c>
      <c r="BS573" s="282">
        <v>127.11964245</v>
      </c>
      <c r="BT573" s="282">
        <v>122.86071276</v>
      </c>
      <c r="BU573" s="282">
        <v>126.46795273000001</v>
      </c>
      <c r="BV573" s="282">
        <v>117.82853395999999</v>
      </c>
      <c r="BW573" s="282">
        <v>134.11779656000002</v>
      </c>
      <c r="BX573" s="282">
        <v>146.14578222</v>
      </c>
      <c r="BY573" s="282">
        <v>195.33302280510856</v>
      </c>
      <c r="BZ573" s="282">
        <v>219.10064827638973</v>
      </c>
      <c r="CA573" s="282">
        <v>272.01496384870359</v>
      </c>
      <c r="CB573" s="282">
        <v>275.10069839040392</v>
      </c>
      <c r="CC573" s="282">
        <v>323.24893621011319</v>
      </c>
      <c r="CD573" s="282">
        <v>345.89864369369707</v>
      </c>
      <c r="CE573" s="282">
        <v>402.8560366272045</v>
      </c>
      <c r="CF573" s="282">
        <v>398.09038159045883</v>
      </c>
      <c r="CG573" s="282">
        <v>456.06150593866755</v>
      </c>
      <c r="CH573" s="282">
        <v>495.21787017333031</v>
      </c>
      <c r="CI573" s="282">
        <v>637.97631862916444</v>
      </c>
      <c r="CJ573" s="282">
        <v>592.03237358442595</v>
      </c>
      <c r="CK573" s="282">
        <v>831.86711291190909</v>
      </c>
      <c r="CL573" s="282">
        <v>908.7662296771058</v>
      </c>
      <c r="CM573" s="282">
        <v>1264.0828078555992</v>
      </c>
      <c r="CN573" s="282">
        <v>1242.7387951890166</v>
      </c>
      <c r="CO573" s="282">
        <v>1249.8355872765701</v>
      </c>
      <c r="CP573" s="282">
        <v>1341.1485921180304</v>
      </c>
      <c r="CQ573" s="282">
        <v>1648.7754196756682</v>
      </c>
      <c r="CR573" s="282">
        <v>1537.85455337442</v>
      </c>
      <c r="CS573" s="282">
        <v>1772.5691888902259</v>
      </c>
      <c r="CT573" s="282">
        <v>1821.1232256325366</v>
      </c>
      <c r="CU573" s="282">
        <v>2367.2256615303636</v>
      </c>
      <c r="CV573" s="282">
        <v>1993.0443165635591</v>
      </c>
      <c r="CW573" s="282">
        <v>1986.9928812663979</v>
      </c>
      <c r="CX573" s="282">
        <v>2069.6960495609164</v>
      </c>
      <c r="CY573" s="282">
        <v>2704.9308380695547</v>
      </c>
      <c r="CZ573" s="282">
        <v>2395.8323425746967</v>
      </c>
      <c r="DA573" s="282">
        <v>2401.81753467008</v>
      </c>
      <c r="DB573" s="282">
        <v>2506.3178608633798</v>
      </c>
      <c r="DC573" s="282">
        <v>3278.4576260828935</v>
      </c>
      <c r="DD573" s="282">
        <v>2791.5585305909217</v>
      </c>
      <c r="DE573" s="282">
        <v>2806.0488315574698</v>
      </c>
      <c r="DF573" s="282">
        <v>2934.5515582066387</v>
      </c>
      <c r="DG573" s="282">
        <v>3844.3668687485861</v>
      </c>
      <c r="DH573" s="282">
        <v>3276.1776006641403</v>
      </c>
      <c r="DI573" s="282">
        <v>3294.4146329191863</v>
      </c>
      <c r="DJ573" s="282">
        <v>3445.6037120683277</v>
      </c>
      <c r="DK573" s="282">
        <v>4513.8633589411584</v>
      </c>
      <c r="DL573" s="282">
        <v>3846.7239298198069</v>
      </c>
      <c r="DM573" s="282">
        <v>3868.1369412421059</v>
      </c>
      <c r="DN573" s="282">
        <v>4045.6555985250275</v>
      </c>
      <c r="DO573" s="282">
        <v>5299.952662900756</v>
      </c>
    </row>
    <row r="574" spans="2:119" s="941" customFormat="1" ht="12" customHeight="1">
      <c r="B574" s="1342">
        <v>3</v>
      </c>
      <c r="C574" s="938" t="s">
        <v>94</v>
      </c>
      <c r="D574" s="939"/>
      <c r="E574" s="939"/>
      <c r="F574" s="940" t="s">
        <v>1045</v>
      </c>
      <c r="G574" s="940" t="s">
        <v>1045</v>
      </c>
      <c r="H574" s="940" t="s">
        <v>1045</v>
      </c>
      <c r="I574" s="940" t="s">
        <v>1045</v>
      </c>
      <c r="J574" s="940" t="s">
        <v>1045</v>
      </c>
      <c r="K574" s="940" t="s">
        <v>1045</v>
      </c>
      <c r="L574" s="940" t="s">
        <v>1045</v>
      </c>
      <c r="M574" s="940">
        <v>-1.5503649589418744E-2</v>
      </c>
      <c r="N574" s="940">
        <v>-8.8227749000109434E-2</v>
      </c>
      <c r="O574" s="940">
        <v>-8.3533576709728941E-3</v>
      </c>
      <c r="P574" s="940">
        <v>0.66095341634313698</v>
      </c>
      <c r="Q574" s="940">
        <v>0.61795982194100918</v>
      </c>
      <c r="R574" s="940">
        <v>0.47527259345728523</v>
      </c>
      <c r="S574" s="940">
        <v>0.80982495543411526</v>
      </c>
      <c r="T574" s="940">
        <v>0.52429294337148891</v>
      </c>
      <c r="U574" s="1677">
        <v>0.3677655860838005</v>
      </c>
      <c r="V574" s="1677">
        <v>0.16747960207572765</v>
      </c>
      <c r="W574" s="1677">
        <v>0.20877571782178728</v>
      </c>
      <c r="X574" s="1677">
        <v>0.16953584487195772</v>
      </c>
      <c r="Y574" s="1677">
        <v>0.17400145664344535</v>
      </c>
      <c r="Z574" s="1677">
        <v>0.37845381031790515</v>
      </c>
      <c r="AA574" s="403"/>
      <c r="AB574" s="985"/>
      <c r="AC574" s="985"/>
      <c r="AD574" s="985"/>
      <c r="AE574" s="985"/>
      <c r="AF574" s="985"/>
      <c r="AG574" s="985"/>
      <c r="AH574" s="985"/>
      <c r="AI574" s="985"/>
      <c r="AJ574" s="940" t="s">
        <v>1045</v>
      </c>
      <c r="AK574" s="940" t="s">
        <v>1045</v>
      </c>
      <c r="AL574" s="940" t="s">
        <v>1045</v>
      </c>
      <c r="AM574" s="940" t="s">
        <v>1045</v>
      </c>
      <c r="AN574" s="940" t="s">
        <v>1045</v>
      </c>
      <c r="AO574" s="940" t="s">
        <v>1045</v>
      </c>
      <c r="AP574" s="940" t="s">
        <v>1045</v>
      </c>
      <c r="AQ574" s="940" t="s">
        <v>1045</v>
      </c>
      <c r="AR574" s="940" t="s">
        <v>1045</v>
      </c>
      <c r="AS574" s="940" t="s">
        <v>1045</v>
      </c>
      <c r="AT574" s="940" t="s">
        <v>1045</v>
      </c>
      <c r="AU574" s="940" t="s">
        <v>1045</v>
      </c>
      <c r="AV574" s="940" t="s">
        <v>1045</v>
      </c>
      <c r="AW574" s="940" t="s">
        <v>1045</v>
      </c>
      <c r="AX574" s="940" t="s">
        <v>1045</v>
      </c>
      <c r="AY574" s="940" t="s">
        <v>1045</v>
      </c>
      <c r="AZ574" s="940" t="s">
        <v>1045</v>
      </c>
      <c r="BA574" s="940" t="s">
        <v>1045</v>
      </c>
      <c r="BB574" s="940" t="s">
        <v>1045</v>
      </c>
      <c r="BC574" s="940" t="s">
        <v>1045</v>
      </c>
      <c r="BD574" s="940" t="s">
        <v>1045</v>
      </c>
      <c r="BE574" s="940" t="s">
        <v>1045</v>
      </c>
      <c r="BF574" s="940" t="s">
        <v>1045</v>
      </c>
      <c r="BG574" s="940" t="s">
        <v>1045</v>
      </c>
      <c r="BH574" s="940" t="s">
        <v>1045</v>
      </c>
      <c r="BI574" s="940" t="s">
        <v>1045</v>
      </c>
      <c r="BJ574" s="940" t="s">
        <v>1045</v>
      </c>
      <c r="BK574" s="940" t="s">
        <v>1045</v>
      </c>
      <c r="BL574" s="940">
        <v>3.7595979924267331E-2</v>
      </c>
      <c r="BM574" s="940">
        <v>-1.7577616495886406E-2</v>
      </c>
      <c r="BN574" s="940">
        <v>-1.2618949598449558E-2</v>
      </c>
      <c r="BO574" s="940">
        <v>-6.1828029137363294E-2</v>
      </c>
      <c r="BP574" s="940">
        <v>-3.3935764801038548E-2</v>
      </c>
      <c r="BQ574" s="940">
        <v>-1.5738836135020473E-2</v>
      </c>
      <c r="BR574" s="940">
        <v>-0.16748507820852043</v>
      </c>
      <c r="BS574" s="940">
        <v>-0.13031114532170562</v>
      </c>
      <c r="BT574" s="940">
        <v>-8.2396475609183839E-2</v>
      </c>
      <c r="BU574" s="940">
        <v>-2.5015515188051896E-2</v>
      </c>
      <c r="BV574" s="940">
        <v>2.6630061396770266E-2</v>
      </c>
      <c r="BW574" s="940">
        <v>5.5051713292480375E-2</v>
      </c>
      <c r="BX574" s="940">
        <v>0.18952412807083241</v>
      </c>
      <c r="BY574" s="940">
        <v>0.54452585487906591</v>
      </c>
      <c r="BZ574" s="940">
        <v>0.85948717948717968</v>
      </c>
      <c r="CA574" s="940">
        <v>1.0281794871794867</v>
      </c>
      <c r="CB574" s="940">
        <v>0.88237179487179529</v>
      </c>
      <c r="CC574" s="940">
        <v>0.65486066599517767</v>
      </c>
      <c r="CD574" s="940">
        <v>0.57872031148604819</v>
      </c>
      <c r="CE574" s="940">
        <v>0.48100689361808624</v>
      </c>
      <c r="CF574" s="940">
        <v>0.44707150479682323</v>
      </c>
      <c r="CG574" s="940">
        <v>0.41086777047342116</v>
      </c>
      <c r="CH574" s="940">
        <v>0.43168491464759717</v>
      </c>
      <c r="CI574" s="940">
        <v>0.58363350831338257</v>
      </c>
      <c r="CJ574" s="940">
        <v>0.48718080356306559</v>
      </c>
      <c r="CK574" s="940">
        <v>0.82402395746985269</v>
      </c>
      <c r="CL574" s="940">
        <v>0.83508367611821077</v>
      </c>
      <c r="CM574" s="940">
        <v>0.98139456112064671</v>
      </c>
      <c r="CN574" s="940">
        <v>1.0991061479711424</v>
      </c>
      <c r="CO574" s="940">
        <v>0.50244620550220254</v>
      </c>
      <c r="CP574" s="940">
        <v>0.47579052601300398</v>
      </c>
      <c r="CQ574" s="940">
        <v>0.30432548360709433</v>
      </c>
      <c r="CR574" s="940">
        <v>0.23747207323685204</v>
      </c>
      <c r="CS574" s="940">
        <v>0.41824189272183254</v>
      </c>
      <c r="CT574" s="940">
        <v>0.35788326240308588</v>
      </c>
      <c r="CU574" s="940">
        <v>0.43574778789219359</v>
      </c>
      <c r="CV574" s="940">
        <v>0.29599012610805353</v>
      </c>
      <c r="CW574" s="940">
        <v>0.12096774203235405</v>
      </c>
      <c r="CX574" s="940">
        <v>0.13649423632057744</v>
      </c>
      <c r="CY574" s="940">
        <v>0.14265863285753322</v>
      </c>
      <c r="CZ574" s="940">
        <v>0.20209687394489628</v>
      </c>
      <c r="DA574" s="940">
        <v>0.20877007528043889</v>
      </c>
      <c r="DB574" s="940">
        <v>0.2109593876816318</v>
      </c>
      <c r="DC574" s="940">
        <v>0.21203011180228604</v>
      </c>
      <c r="DD574" s="940">
        <v>0.1651727380852348</v>
      </c>
      <c r="DE574" s="940">
        <v>0.16830225071319416</v>
      </c>
      <c r="DF574" s="940">
        <v>0.17086168679169056</v>
      </c>
      <c r="DG574" s="940">
        <v>0.17261447522255824</v>
      </c>
      <c r="DH574" s="940">
        <v>0.17360161528500484</v>
      </c>
      <c r="DI574" s="940">
        <v>0.17404037872379208</v>
      </c>
      <c r="DJ574" s="940">
        <v>0.17415000000000092</v>
      </c>
      <c r="DK574" s="940">
        <v>0.17415000000000158</v>
      </c>
      <c r="DL574" s="940">
        <v>0.17415000000000203</v>
      </c>
      <c r="DM574" s="940">
        <v>0.17415000000001313</v>
      </c>
      <c r="DN574" s="940">
        <v>0.17415000000000025</v>
      </c>
      <c r="DO574" s="940">
        <v>0.17414999999999892</v>
      </c>
    </row>
    <row r="575" spans="2:119" s="971" customFormat="1" ht="12" customHeight="1">
      <c r="B575" s="1342">
        <v>4</v>
      </c>
      <c r="C575" s="978"/>
      <c r="D575" s="988"/>
      <c r="E575" s="988"/>
      <c r="F575" s="969"/>
      <c r="G575" s="969"/>
      <c r="H575" s="969"/>
      <c r="I575" s="969"/>
      <c r="J575" s="969"/>
      <c r="K575" s="969"/>
      <c r="L575" s="969"/>
      <c r="M575" s="969"/>
      <c r="N575" s="969"/>
      <c r="O575" s="1003"/>
      <c r="P575" s="969"/>
      <c r="Q575" s="1003"/>
      <c r="R575" s="969"/>
      <c r="S575" s="969"/>
      <c r="T575" s="969"/>
      <c r="U575" s="1696"/>
      <c r="V575" s="1696"/>
      <c r="W575" s="1696"/>
      <c r="X575" s="1696"/>
      <c r="Y575" s="1696"/>
      <c r="Z575" s="1696"/>
      <c r="AA575" s="403"/>
      <c r="AB575" s="946"/>
      <c r="AC575" s="946"/>
      <c r="AD575" s="946"/>
      <c r="AE575" s="946"/>
      <c r="AF575" s="946"/>
      <c r="AG575" s="946"/>
      <c r="AH575" s="946"/>
      <c r="AI575" s="946"/>
      <c r="AJ575" s="969"/>
      <c r="AK575" s="969"/>
      <c r="AL575" s="969"/>
      <c r="AM575" s="969"/>
      <c r="AN575" s="969"/>
      <c r="AO575" s="969"/>
      <c r="AP575" s="969"/>
      <c r="AQ575" s="969"/>
      <c r="AR575" s="969"/>
      <c r="AS575" s="969"/>
      <c r="AT575" s="969"/>
      <c r="AU575" s="969"/>
      <c r="AV575" s="969"/>
      <c r="AW575" s="969"/>
      <c r="AX575" s="969"/>
      <c r="AY575" s="969"/>
      <c r="AZ575" s="969"/>
      <c r="BA575" s="969"/>
      <c r="BB575" s="969"/>
      <c r="BC575" s="969"/>
      <c r="BD575" s="969"/>
      <c r="BE575" s="969"/>
      <c r="BF575" s="969"/>
      <c r="BG575" s="969"/>
      <c r="BH575" s="969"/>
      <c r="BI575" s="969"/>
      <c r="BJ575" s="969"/>
      <c r="BK575" s="969"/>
      <c r="BL575" s="969"/>
      <c r="BM575" s="969"/>
      <c r="BN575" s="969"/>
      <c r="BO575" s="969"/>
      <c r="BP575" s="969"/>
      <c r="BQ575" s="969"/>
      <c r="BR575" s="969"/>
      <c r="BS575" s="969"/>
      <c r="BT575" s="969"/>
      <c r="BU575" s="969"/>
      <c r="BV575" s="969"/>
      <c r="BW575" s="969"/>
      <c r="BX575" s="969"/>
      <c r="BY575" s="969"/>
      <c r="BZ575" s="969"/>
      <c r="CA575" s="969"/>
      <c r="CB575" s="969"/>
      <c r="CC575" s="969"/>
      <c r="CD575" s="969"/>
      <c r="CE575" s="969"/>
      <c r="CF575" s="969"/>
      <c r="CG575" s="969"/>
      <c r="CH575" s="969"/>
      <c r="CI575" s="969"/>
      <c r="CJ575" s="969"/>
      <c r="CK575" s="969"/>
      <c r="CL575" s="969"/>
      <c r="CM575" s="969"/>
      <c r="CN575" s="969"/>
      <c r="CO575" s="969"/>
      <c r="CP575" s="969"/>
      <c r="CQ575" s="969"/>
      <c r="CR575" s="969"/>
      <c r="CS575" s="969"/>
      <c r="CT575" s="969"/>
      <c r="CU575" s="969"/>
      <c r="CV575" s="969"/>
      <c r="CW575" s="969"/>
      <c r="CX575" s="969"/>
      <c r="CY575" s="969"/>
      <c r="CZ575" s="969"/>
      <c r="DA575" s="969"/>
      <c r="DB575" s="969"/>
      <c r="DC575" s="969"/>
      <c r="DD575" s="969"/>
      <c r="DE575" s="969"/>
      <c r="DF575" s="969"/>
      <c r="DG575" s="969"/>
      <c r="DH575" s="969"/>
      <c r="DI575" s="969"/>
      <c r="DJ575" s="969"/>
      <c r="DK575" s="969"/>
      <c r="DL575" s="969"/>
      <c r="DM575" s="969"/>
      <c r="DN575" s="969"/>
      <c r="DO575" s="969"/>
    </row>
    <row r="576" spans="2:119" s="971" customFormat="1" ht="12" customHeight="1">
      <c r="B576" s="1342">
        <v>5</v>
      </c>
      <c r="C576" s="965" t="s">
        <v>101</v>
      </c>
      <c r="D576" s="988"/>
      <c r="E576" s="988"/>
      <c r="F576" s="969"/>
      <c r="G576" s="969"/>
      <c r="H576" s="969"/>
      <c r="I576" s="969"/>
      <c r="J576" s="969">
        <v>0</v>
      </c>
      <c r="K576" s="969">
        <v>0</v>
      </c>
      <c r="L576" s="969">
        <v>0</v>
      </c>
      <c r="M576" s="969">
        <v>8.0775679999999994</v>
      </c>
      <c r="N576" s="969">
        <v>9.1104979999999998</v>
      </c>
      <c r="O576" s="969">
        <v>12.075314000000001</v>
      </c>
      <c r="P576" s="969">
        <v>25.001156629999997</v>
      </c>
      <c r="Q576" s="969">
        <v>44.3505105415</v>
      </c>
      <c r="R576" s="969">
        <v>70.478872590378003</v>
      </c>
      <c r="S576" s="969">
        <v>150.1662763859955</v>
      </c>
      <c r="T576" s="969">
        <v>213.90149706806375</v>
      </c>
      <c r="U576" s="1696">
        <v>278.45586340950206</v>
      </c>
      <c r="V576" s="1696">
        <v>329.11761637885854</v>
      </c>
      <c r="W576" s="1696">
        <v>394.94113965463021</v>
      </c>
      <c r="X576" s="1696">
        <v>454.18231060282471</v>
      </c>
      <c r="Y576" s="1696">
        <v>522.30965719324843</v>
      </c>
      <c r="Z576" s="1696">
        <v>600.65610577223561</v>
      </c>
      <c r="AA576" s="970"/>
      <c r="AB576" s="946"/>
      <c r="AC576" s="946"/>
      <c r="AD576" s="946"/>
      <c r="AE576" s="946"/>
      <c r="AF576" s="946"/>
      <c r="AG576" s="946"/>
      <c r="AH576" s="946"/>
      <c r="AI576" s="946"/>
      <c r="AJ576" s="969"/>
      <c r="AK576" s="969"/>
      <c r="AL576" s="969"/>
      <c r="AM576" s="969"/>
      <c r="AN576" s="969"/>
      <c r="AO576" s="969"/>
      <c r="AP576" s="969"/>
      <c r="AQ576" s="969"/>
      <c r="AR576" s="969"/>
      <c r="AS576" s="969"/>
      <c r="AT576" s="969"/>
      <c r="AU576" s="969"/>
      <c r="AV576" s="969"/>
      <c r="AW576" s="969"/>
      <c r="AX576" s="969"/>
      <c r="AY576" s="969"/>
      <c r="AZ576" s="969"/>
      <c r="BA576" s="969"/>
      <c r="BB576" s="969"/>
      <c r="BC576" s="969"/>
      <c r="BD576" s="969"/>
      <c r="BE576" s="969"/>
      <c r="BF576" s="969"/>
      <c r="BG576" s="969"/>
      <c r="BH576" s="969"/>
      <c r="BI576" s="969"/>
      <c r="BJ576" s="969"/>
      <c r="BK576" s="969"/>
      <c r="BL576" s="968">
        <v>1.9947839999999999</v>
      </c>
      <c r="BM576" s="968">
        <v>1.9063620000000001</v>
      </c>
      <c r="BN576" s="968">
        <v>1.977792</v>
      </c>
      <c r="BO576" s="968">
        <v>2.1986300000000001</v>
      </c>
      <c r="BP576" s="968">
        <v>2.2495210000000001</v>
      </c>
      <c r="BQ576" s="968">
        <v>2.1857160000000002</v>
      </c>
      <c r="BR576" s="968">
        <v>2.1427940000000003</v>
      </c>
      <c r="BS576" s="968">
        <v>2.5324669999999996</v>
      </c>
      <c r="BT576" s="968">
        <v>2.6291769999999999</v>
      </c>
      <c r="BU576" s="968">
        <v>2.8748270000000002</v>
      </c>
      <c r="BV576" s="968">
        <v>2.8506689999999999</v>
      </c>
      <c r="BW576" s="968">
        <v>3.7206410000000001</v>
      </c>
      <c r="BX576" s="968">
        <v>4.4870700000000001</v>
      </c>
      <c r="BY576" s="968">
        <v>5.6059126500000005</v>
      </c>
      <c r="BZ576" s="968">
        <v>6.4995253200000001</v>
      </c>
      <c r="CA576" s="968">
        <v>8.408648659999999</v>
      </c>
      <c r="CB576" s="968">
        <v>9.2433642000000003</v>
      </c>
      <c r="CC576" s="968">
        <v>10.707293161500001</v>
      </c>
      <c r="CD576" s="968">
        <v>11.1141882972</v>
      </c>
      <c r="CE576" s="968">
        <v>13.285664882799999</v>
      </c>
      <c r="CF576" s="968">
        <v>13.865046299999999</v>
      </c>
      <c r="CG576" s="968">
        <v>15.204356289330001</v>
      </c>
      <c r="CH576" s="968">
        <v>17.893843158492</v>
      </c>
      <c r="CI576" s="968">
        <v>23.515626842555999</v>
      </c>
      <c r="CJ576" s="968">
        <v>23.015976858000002</v>
      </c>
      <c r="CK576" s="968">
        <v>36.642498657285302</v>
      </c>
      <c r="CL576" s="968">
        <v>39.008578085512553</v>
      </c>
      <c r="CM576" s="968">
        <v>51.499222785197638</v>
      </c>
      <c r="CN576" s="968">
        <v>51.555788161920006</v>
      </c>
      <c r="CO576" s="968">
        <v>47.635248254470895</v>
      </c>
      <c r="CP576" s="968">
        <v>51.881408853731699</v>
      </c>
      <c r="CQ576" s="968">
        <v>62.829051797941119</v>
      </c>
      <c r="CR576" s="968">
        <v>59.289156386207999</v>
      </c>
      <c r="CS576" s="968">
        <v>64.307585143535718</v>
      </c>
      <c r="CT576" s="968">
        <v>70.039901952537804</v>
      </c>
      <c r="CU576" s="968">
        <v>84.819219927220516</v>
      </c>
      <c r="CV576" s="968">
        <v>77.075903302070401</v>
      </c>
      <c r="CW576" s="968">
        <v>73.953722915066066</v>
      </c>
      <c r="CX576" s="968">
        <v>80.54588724541847</v>
      </c>
      <c r="CY576" s="968">
        <v>97.542102916303591</v>
      </c>
      <c r="CZ576" s="968">
        <v>92.491083962484481</v>
      </c>
      <c r="DA576" s="968">
        <v>88.744467498079274</v>
      </c>
      <c r="DB576" s="968">
        <v>96.655064694502158</v>
      </c>
      <c r="DC576" s="968">
        <v>117.05052349956431</v>
      </c>
      <c r="DD576" s="968">
        <v>106.36474655685714</v>
      </c>
      <c r="DE576" s="968">
        <v>102.05613762279116</v>
      </c>
      <c r="DF576" s="968">
        <v>111.15332439867747</v>
      </c>
      <c r="DG576" s="968">
        <v>134.60810202449895</v>
      </c>
      <c r="DH576" s="968">
        <v>122.31945854038571</v>
      </c>
      <c r="DI576" s="968">
        <v>117.36455826620983</v>
      </c>
      <c r="DJ576" s="968">
        <v>127.82632305847908</v>
      </c>
      <c r="DK576" s="968">
        <v>154.79931732817377</v>
      </c>
      <c r="DL576" s="968">
        <v>140.66737732144355</v>
      </c>
      <c r="DM576" s="968">
        <v>134.96924200614129</v>
      </c>
      <c r="DN576" s="968">
        <v>147.00027151725092</v>
      </c>
      <c r="DO576" s="968">
        <v>178.01921492739982</v>
      </c>
    </row>
    <row r="577" spans="2:119" s="941" customFormat="1" ht="12" customHeight="1">
      <c r="B577" s="1342">
        <v>6</v>
      </c>
      <c r="C577" s="978" t="s">
        <v>104</v>
      </c>
      <c r="D577" s="1181"/>
      <c r="E577" s="1181"/>
      <c r="F577" s="945" t="s">
        <v>105</v>
      </c>
      <c r="G577" s="945" t="s">
        <v>105</v>
      </c>
      <c r="H577" s="945" t="s">
        <v>105</v>
      </c>
      <c r="I577" s="945" t="s">
        <v>105</v>
      </c>
      <c r="J577" s="945" t="s">
        <v>105</v>
      </c>
      <c r="K577" s="945" t="s">
        <v>105</v>
      </c>
      <c r="L577" s="945" t="s">
        <v>105</v>
      </c>
      <c r="M577" s="975"/>
      <c r="N577" s="975"/>
      <c r="O577" s="975"/>
      <c r="P577" s="975"/>
      <c r="Q577" s="975"/>
      <c r="R577" s="975"/>
      <c r="S577" s="975"/>
      <c r="T577" s="975"/>
      <c r="U577" s="1678"/>
      <c r="V577" s="1678"/>
      <c r="W577" s="1678"/>
      <c r="X577" s="1678"/>
      <c r="Y577" s="1678"/>
      <c r="Z577" s="1678"/>
      <c r="AA577" s="403"/>
      <c r="AB577" s="951"/>
      <c r="AC577" s="951"/>
      <c r="AD577" s="951"/>
      <c r="AE577" s="951"/>
      <c r="AF577" s="951"/>
      <c r="AG577" s="951"/>
      <c r="AH577" s="951"/>
      <c r="AI577" s="951"/>
      <c r="AJ577" s="955"/>
      <c r="AK577" s="955"/>
      <c r="AL577" s="955"/>
      <c r="AM577" s="955"/>
      <c r="AN577" s="955"/>
      <c r="AO577" s="955"/>
      <c r="AP577" s="955"/>
      <c r="AQ577" s="955"/>
      <c r="AR577" s="955"/>
      <c r="AS577" s="955"/>
      <c r="AT577" s="955"/>
      <c r="AU577" s="955"/>
      <c r="AV577" s="955"/>
      <c r="AW577" s="955"/>
      <c r="AX577" s="955"/>
      <c r="AY577" s="955"/>
      <c r="AZ577" s="955"/>
      <c r="BA577" s="955"/>
      <c r="BB577" s="955"/>
      <c r="BC577" s="955"/>
      <c r="BD577" s="955"/>
      <c r="BE577" s="955"/>
      <c r="BF577" s="955"/>
      <c r="BG577" s="955"/>
      <c r="BH577" s="955"/>
      <c r="BI577" s="955"/>
      <c r="BJ577" s="955"/>
      <c r="BK577" s="955"/>
      <c r="BL577" s="955">
        <v>0.24695353849079327</v>
      </c>
      <c r="BM577" s="955">
        <v>0.23600692683738475</v>
      </c>
      <c r="BN577" s="955">
        <v>0.24484993502994962</v>
      </c>
      <c r="BO577" s="955">
        <v>0.27218959964187245</v>
      </c>
      <c r="BP577" s="955">
        <v>0.24691526193189442</v>
      </c>
      <c r="BQ577" s="955">
        <v>0.23991180284546468</v>
      </c>
      <c r="BR577" s="955">
        <v>0.23520053459207174</v>
      </c>
      <c r="BS577" s="955">
        <v>0.27797240063056922</v>
      </c>
      <c r="BT577" s="955">
        <v>0.21773156375064034</v>
      </c>
      <c r="BU577" s="955">
        <v>0.23807472004454708</v>
      </c>
      <c r="BV577" s="955">
        <v>0.23607410954282429</v>
      </c>
      <c r="BW577" s="955">
        <v>0.30811960666198823</v>
      </c>
      <c r="BX577" s="976">
        <v>0.17947449657652101</v>
      </c>
      <c r="BY577" s="976">
        <v>0.22422613213315168</v>
      </c>
      <c r="BZ577" s="976">
        <v>0.25996898528290213</v>
      </c>
      <c r="CA577" s="976">
        <v>0.33633038600742526</v>
      </c>
      <c r="CB577" s="976">
        <v>0.20841618477764148</v>
      </c>
      <c r="CC577" s="976">
        <v>0.24142434959076492</v>
      </c>
      <c r="CD577" s="976">
        <v>0.25059888063295566</v>
      </c>
      <c r="CE577" s="976">
        <v>0.29956058499863797</v>
      </c>
      <c r="CF577" s="976">
        <v>0.19672627825055333</v>
      </c>
      <c r="CG577" s="976">
        <v>0.21572927787448387</v>
      </c>
      <c r="CH577" s="976">
        <v>0.2538894636196965</v>
      </c>
      <c r="CI577" s="976">
        <v>0.33365498025526624</v>
      </c>
      <c r="CJ577" s="976">
        <v>0.15326994457023421</v>
      </c>
      <c r="CK577" s="976">
        <v>0.24401283390085166</v>
      </c>
      <c r="CL577" s="976">
        <v>0.25976923064432123</v>
      </c>
      <c r="CM577" s="976">
        <v>0.34294799088459288</v>
      </c>
      <c r="CN577" s="976">
        <v>0.24102584071917404</v>
      </c>
      <c r="CO577" s="976">
        <v>0.22269712417820664</v>
      </c>
      <c r="CP577" s="976">
        <v>0.24254813343930437</v>
      </c>
      <c r="CQ577" s="976">
        <v>0.29372890166331483</v>
      </c>
      <c r="CR577" s="976">
        <v>0.21292119928901024</v>
      </c>
      <c r="CS577" s="976">
        <v>0.23094354831007405</v>
      </c>
      <c r="CT577" s="976">
        <v>0.25152963595360139</v>
      </c>
      <c r="CU577" s="976">
        <v>0.30460561644731426</v>
      </c>
      <c r="CV577" s="976">
        <v>0.23418954035370046</v>
      </c>
      <c r="CW577" s="976">
        <v>0.22470302176087531</v>
      </c>
      <c r="CX577" s="976">
        <v>0.24473283481945052</v>
      </c>
      <c r="CY577" s="976">
        <v>0.29637460306597369</v>
      </c>
      <c r="CZ577" s="976">
        <v>0.23418954035370049</v>
      </c>
      <c r="DA577" s="976">
        <v>0.22470302176087534</v>
      </c>
      <c r="DB577" s="976">
        <v>0.24473283481945055</v>
      </c>
      <c r="DC577" s="976">
        <v>0.29637460306597369</v>
      </c>
      <c r="DD577" s="976">
        <v>0.23418954035370049</v>
      </c>
      <c r="DE577" s="976">
        <v>0.22470302176087531</v>
      </c>
      <c r="DF577" s="976">
        <v>0.24473283481945052</v>
      </c>
      <c r="DG577" s="976">
        <v>0.29637460306597369</v>
      </c>
      <c r="DH577" s="976">
        <v>0.23418954035370046</v>
      </c>
      <c r="DI577" s="976">
        <v>0.22470302176087531</v>
      </c>
      <c r="DJ577" s="976">
        <v>0.24473283481945049</v>
      </c>
      <c r="DK577" s="976">
        <v>0.29637460306597363</v>
      </c>
      <c r="DL577" s="976">
        <v>0.23418954035370049</v>
      </c>
      <c r="DM577" s="976">
        <v>0.22470302176087531</v>
      </c>
      <c r="DN577" s="976">
        <v>0.24473283481945049</v>
      </c>
      <c r="DO577" s="976">
        <v>0.29637460306597363</v>
      </c>
    </row>
    <row r="578" spans="2:119" s="986" customFormat="1" ht="12" customHeight="1">
      <c r="B578" s="1342">
        <v>7</v>
      </c>
      <c r="C578" s="972" t="s">
        <v>94</v>
      </c>
      <c r="D578" s="939"/>
      <c r="E578" s="939"/>
      <c r="F578" s="940" t="s">
        <v>1045</v>
      </c>
      <c r="G578" s="940" t="s">
        <v>1045</v>
      </c>
      <c r="H578" s="940" t="s">
        <v>1045</v>
      </c>
      <c r="I578" s="940" t="s">
        <v>1045</v>
      </c>
      <c r="J578" s="940" t="s">
        <v>1045</v>
      </c>
      <c r="K578" s="940" t="s">
        <v>1045</v>
      </c>
      <c r="L578" s="940" t="s">
        <v>1045</v>
      </c>
      <c r="M578" s="940" t="s">
        <v>1045</v>
      </c>
      <c r="N578" s="940">
        <v>0.12787636080562859</v>
      </c>
      <c r="O578" s="940">
        <v>0.32542853310543518</v>
      </c>
      <c r="P578" s="940">
        <v>1.0704353220131582</v>
      </c>
      <c r="Q578" s="940">
        <v>0.77393835004744771</v>
      </c>
      <c r="R578" s="940">
        <v>0.58913328685199629</v>
      </c>
      <c r="S578" s="940">
        <v>1.1306566190233962</v>
      </c>
      <c r="T578" s="940">
        <v>0.42443098554458247</v>
      </c>
      <c r="U578" s="1677">
        <v>0.30179483185616518</v>
      </c>
      <c r="V578" s="1677">
        <v>0.18193817989335148</v>
      </c>
      <c r="W578" s="1677">
        <v>0.19999999999999996</v>
      </c>
      <c r="X578" s="1677">
        <v>0.14999999999999991</v>
      </c>
      <c r="Y578" s="1677">
        <v>0.14999999999999991</v>
      </c>
      <c r="Z578" s="1677">
        <v>0.32249999999999979</v>
      </c>
      <c r="AA578" s="399"/>
      <c r="AB578" s="400"/>
      <c r="AC578" s="400"/>
      <c r="AD578" s="400"/>
      <c r="AE578" s="400"/>
      <c r="AF578" s="400"/>
      <c r="AG578" s="400"/>
      <c r="AH578" s="400"/>
      <c r="AI578" s="400"/>
      <c r="AJ578" s="401" t="s">
        <v>1045</v>
      </c>
      <c r="AK578" s="401" t="s">
        <v>1045</v>
      </c>
      <c r="AL578" s="401" t="s">
        <v>1045</v>
      </c>
      <c r="AM578" s="401" t="s">
        <v>1045</v>
      </c>
      <c r="AN578" s="401" t="s">
        <v>1045</v>
      </c>
      <c r="AO578" s="401" t="s">
        <v>1045</v>
      </c>
      <c r="AP578" s="401" t="s">
        <v>1045</v>
      </c>
      <c r="AQ578" s="401" t="s">
        <v>1045</v>
      </c>
      <c r="AR578" s="401" t="s">
        <v>1045</v>
      </c>
      <c r="AS578" s="401" t="s">
        <v>1045</v>
      </c>
      <c r="AT578" s="401" t="s">
        <v>1045</v>
      </c>
      <c r="AU578" s="401" t="s">
        <v>1045</v>
      </c>
      <c r="AV578" s="401" t="s">
        <v>1045</v>
      </c>
      <c r="AW578" s="401" t="s">
        <v>1045</v>
      </c>
      <c r="AX578" s="401" t="s">
        <v>1045</v>
      </c>
      <c r="AY578" s="401" t="s">
        <v>1045</v>
      </c>
      <c r="AZ578" s="401" t="s">
        <v>1045</v>
      </c>
      <c r="BA578" s="401" t="s">
        <v>1045</v>
      </c>
      <c r="BB578" s="401" t="s">
        <v>1045</v>
      </c>
      <c r="BC578" s="401" t="s">
        <v>1045</v>
      </c>
      <c r="BD578" s="401" t="s">
        <v>1045</v>
      </c>
      <c r="BE578" s="401" t="s">
        <v>1045</v>
      </c>
      <c r="BF578" s="401" t="s">
        <v>1045</v>
      </c>
      <c r="BG578" s="401" t="s">
        <v>1045</v>
      </c>
      <c r="BH578" s="401" t="s">
        <v>1045</v>
      </c>
      <c r="BI578" s="401" t="s">
        <v>1045</v>
      </c>
      <c r="BJ578" s="401" t="s">
        <v>1045</v>
      </c>
      <c r="BK578" s="401" t="s">
        <v>1045</v>
      </c>
      <c r="BL578" s="401" t="s">
        <v>1045</v>
      </c>
      <c r="BM578" s="401" t="s">
        <v>1045</v>
      </c>
      <c r="BN578" s="401" t="s">
        <v>1045</v>
      </c>
      <c r="BO578" s="401" t="s">
        <v>1045</v>
      </c>
      <c r="BP578" s="401">
        <v>0.12770154563100578</v>
      </c>
      <c r="BQ578" s="401">
        <v>0.14653775096230426</v>
      </c>
      <c r="BR578" s="401">
        <v>8.3427377600880259E-2</v>
      </c>
      <c r="BS578" s="401">
        <v>0.15183864497437027</v>
      </c>
      <c r="BT578" s="401">
        <v>0.16877192966858257</v>
      </c>
      <c r="BU578" s="401">
        <v>0.31527929520578146</v>
      </c>
      <c r="BV578" s="401">
        <v>0.33035140102128313</v>
      </c>
      <c r="BW578" s="401">
        <v>0.46917649864736677</v>
      </c>
      <c r="BX578" s="401">
        <v>0.70699999999999996</v>
      </c>
      <c r="BY578" s="401">
        <v>0.95</v>
      </c>
      <c r="BZ578" s="401">
        <v>1.28</v>
      </c>
      <c r="CA578" s="401">
        <v>1.26</v>
      </c>
      <c r="CB578" s="401">
        <v>1.06</v>
      </c>
      <c r="CC578" s="401">
        <v>0.91</v>
      </c>
      <c r="CD578" s="401">
        <v>0.71</v>
      </c>
      <c r="CE578" s="401">
        <v>0.57999999999999996</v>
      </c>
      <c r="CF578" s="401">
        <v>0.5</v>
      </c>
      <c r="CG578" s="401">
        <v>0.42</v>
      </c>
      <c r="CH578" s="401">
        <v>0.61</v>
      </c>
      <c r="CI578" s="401">
        <v>0.77</v>
      </c>
      <c r="CJ578" s="401">
        <v>0.66</v>
      </c>
      <c r="CK578" s="401">
        <v>1.41</v>
      </c>
      <c r="CL578" s="401">
        <v>1.18</v>
      </c>
      <c r="CM578" s="401">
        <v>1.19</v>
      </c>
      <c r="CN578" s="401">
        <v>1.24</v>
      </c>
      <c r="CO578" s="401">
        <v>0.3</v>
      </c>
      <c r="CP578" s="401">
        <v>0.33</v>
      </c>
      <c r="CQ578" s="401">
        <v>0.22</v>
      </c>
      <c r="CR578" s="401">
        <v>0.15</v>
      </c>
      <c r="CS578" s="940">
        <v>0.35000000000000031</v>
      </c>
      <c r="CT578" s="940">
        <v>0.35000000000000009</v>
      </c>
      <c r="CU578" s="940">
        <v>0.35000000000000009</v>
      </c>
      <c r="CV578" s="940">
        <v>0.30000000000000004</v>
      </c>
      <c r="CW578" s="940">
        <v>0.14999999999999991</v>
      </c>
      <c r="CX578" s="940">
        <v>0.14999999999999991</v>
      </c>
      <c r="CY578" s="940">
        <v>0.14999999999999991</v>
      </c>
      <c r="CZ578" s="940">
        <v>0.19999999999999996</v>
      </c>
      <c r="DA578" s="940">
        <v>0.19999999999999996</v>
      </c>
      <c r="DB578" s="940">
        <v>0.19999999999999996</v>
      </c>
      <c r="DC578" s="940">
        <v>0.19999999999999996</v>
      </c>
      <c r="DD578" s="940">
        <v>0.14999999999999991</v>
      </c>
      <c r="DE578" s="940">
        <v>0.14999999999999991</v>
      </c>
      <c r="DF578" s="940">
        <v>0.14999999999999991</v>
      </c>
      <c r="DG578" s="940">
        <v>0.14999999999999991</v>
      </c>
      <c r="DH578" s="940">
        <v>0.14999999999999991</v>
      </c>
      <c r="DI578" s="940">
        <v>0.14999999999999991</v>
      </c>
      <c r="DJ578" s="940">
        <v>0.14999999999999991</v>
      </c>
      <c r="DK578" s="940">
        <v>0.14999999999999991</v>
      </c>
      <c r="DL578" s="940">
        <v>0.14999999999999991</v>
      </c>
      <c r="DM578" s="940">
        <v>0.14999999999999991</v>
      </c>
      <c r="DN578" s="940">
        <v>0.14999999999999991</v>
      </c>
      <c r="DO578" s="940">
        <v>0.14999999999999991</v>
      </c>
    </row>
    <row r="579" spans="2:119" s="971" customFormat="1" ht="12" customHeight="1">
      <c r="B579" s="1342">
        <v>8</v>
      </c>
      <c r="C579" s="978"/>
      <c r="D579" s="988"/>
      <c r="E579" s="988"/>
      <c r="F579" s="969"/>
      <c r="G579" s="969"/>
      <c r="H579" s="969"/>
      <c r="I579" s="969"/>
      <c r="J579" s="969"/>
      <c r="K579" s="969"/>
      <c r="L579" s="969"/>
      <c r="M579" s="969"/>
      <c r="N579" s="969"/>
      <c r="O579" s="969"/>
      <c r="P579" s="969"/>
      <c r="Q579" s="969"/>
      <c r="R579" s="969"/>
      <c r="S579" s="969"/>
      <c r="T579" s="969"/>
      <c r="U579" s="1696"/>
      <c r="V579" s="1696"/>
      <c r="W579" s="1696"/>
      <c r="X579" s="1696"/>
      <c r="Y579" s="1696"/>
      <c r="Z579" s="1696"/>
      <c r="AA579" s="403"/>
      <c r="AB579" s="946"/>
      <c r="AC579" s="946"/>
      <c r="AD579" s="946"/>
      <c r="AE579" s="946"/>
      <c r="AF579" s="946"/>
      <c r="AG579" s="946"/>
      <c r="AH579" s="946"/>
      <c r="AI579" s="946"/>
      <c r="AJ579" s="969"/>
      <c r="AK579" s="969"/>
      <c r="AL579" s="969"/>
      <c r="AM579" s="969"/>
      <c r="AN579" s="969"/>
      <c r="AO579" s="969"/>
      <c r="AP579" s="969"/>
      <c r="AQ579" s="969"/>
      <c r="AR579" s="969"/>
      <c r="AS579" s="969"/>
      <c r="AT579" s="969"/>
      <c r="AU579" s="969"/>
      <c r="AV579" s="969"/>
      <c r="AW579" s="969"/>
      <c r="AX579" s="969"/>
      <c r="AY579" s="969"/>
      <c r="AZ579" s="969"/>
      <c r="BA579" s="969"/>
      <c r="BB579" s="969"/>
      <c r="BC579" s="969"/>
      <c r="BD579" s="969"/>
      <c r="BE579" s="969"/>
      <c r="BF579" s="969"/>
      <c r="BG579" s="969"/>
      <c r="BH579" s="969"/>
      <c r="BI579" s="969"/>
      <c r="BJ579" s="969"/>
      <c r="BK579" s="969"/>
      <c r="BL579" s="969"/>
      <c r="BM579" s="969"/>
      <c r="BN579" s="969"/>
      <c r="BO579" s="969"/>
      <c r="BP579" s="969"/>
      <c r="BQ579" s="969"/>
      <c r="BR579" s="969"/>
      <c r="BS579" s="969"/>
      <c r="BT579" s="989"/>
      <c r="BU579" s="989"/>
      <c r="BV579" s="989"/>
      <c r="BW579" s="969"/>
      <c r="BX579" s="969"/>
      <c r="BY579" s="969"/>
      <c r="BZ579" s="969"/>
      <c r="CA579" s="969"/>
      <c r="CB579" s="969"/>
      <c r="CC579" s="969"/>
      <c r="CD579" s="969"/>
      <c r="CE579" s="969"/>
      <c r="CF579" s="969"/>
      <c r="CG579" s="969"/>
      <c r="CH579" s="969"/>
      <c r="CI579" s="969"/>
      <c r="CJ579" s="969"/>
      <c r="CK579" s="969"/>
      <c r="CL579" s="969"/>
      <c r="CM579" s="969"/>
      <c r="CN579" s="969"/>
      <c r="CO579" s="969"/>
      <c r="CP579" s="969"/>
      <c r="CQ579" s="969"/>
      <c r="CR579" s="969"/>
      <c r="CS579" s="969"/>
      <c r="CT579" s="969"/>
      <c r="CU579" s="969"/>
      <c r="CV579" s="969"/>
      <c r="CW579" s="969"/>
      <c r="CX579" s="969"/>
      <c r="CY579" s="969"/>
      <c r="CZ579" s="969"/>
      <c r="DA579" s="969"/>
      <c r="DB579" s="969"/>
      <c r="DC579" s="969"/>
      <c r="DD579" s="969"/>
      <c r="DE579" s="969"/>
      <c r="DF579" s="969"/>
      <c r="DG579" s="969"/>
      <c r="DH579" s="969"/>
      <c r="DI579" s="969"/>
      <c r="DJ579" s="969"/>
      <c r="DK579" s="969"/>
      <c r="DL579" s="969"/>
      <c r="DM579" s="969"/>
      <c r="DN579" s="969"/>
      <c r="DO579" s="969"/>
    </row>
    <row r="580" spans="2:119" s="980" customFormat="1" ht="12" customHeight="1">
      <c r="B580" s="1342">
        <v>9</v>
      </c>
      <c r="C580" s="978" t="s">
        <v>184</v>
      </c>
      <c r="D580" s="1012"/>
      <c r="E580" s="1012"/>
      <c r="F580" s="984"/>
      <c r="G580" s="984"/>
      <c r="H580" s="984"/>
      <c r="I580" s="984"/>
      <c r="J580" s="984" t="s">
        <v>1045</v>
      </c>
      <c r="K580" s="984" t="s">
        <v>1045</v>
      </c>
      <c r="L580" s="984" t="s">
        <v>1045</v>
      </c>
      <c r="M580" s="984">
        <v>68.636021725846206</v>
      </c>
      <c r="N580" s="984">
        <v>55.485177456819599</v>
      </c>
      <c r="O580" s="984">
        <v>41.512377732786078</v>
      </c>
      <c r="P580" s="984">
        <v>33.302235951401336</v>
      </c>
      <c r="Q580" s="984">
        <v>30.374043014925295</v>
      </c>
      <c r="R580" s="984">
        <v>28.197756338726393</v>
      </c>
      <c r="S580" s="984">
        <v>23.951772732139695</v>
      </c>
      <c r="T580" s="984">
        <v>25.630949149059699</v>
      </c>
      <c r="U580" s="1681">
        <v>26.929842803847585</v>
      </c>
      <c r="V580" s="1681">
        <v>26.600411675875275</v>
      </c>
      <c r="W580" s="1681">
        <v>26.794943098217662</v>
      </c>
      <c r="X580" s="1681">
        <v>27.250127317104372</v>
      </c>
      <c r="Y580" s="1681">
        <v>27.818860142608585</v>
      </c>
      <c r="Z580" s="1681">
        <v>28.403056205603448</v>
      </c>
      <c r="AA580" s="403"/>
      <c r="AB580" s="449"/>
      <c r="AC580" s="449"/>
      <c r="AD580" s="449"/>
      <c r="AE580" s="449"/>
      <c r="AF580" s="449"/>
      <c r="AG580" s="449"/>
      <c r="AH580" s="449"/>
      <c r="AI580" s="449"/>
      <c r="AJ580" s="984"/>
      <c r="AK580" s="984"/>
      <c r="AL580" s="984"/>
      <c r="AM580" s="984"/>
      <c r="AN580" s="984"/>
      <c r="AO580" s="984"/>
      <c r="AP580" s="984"/>
      <c r="AQ580" s="984"/>
      <c r="AR580" s="984"/>
      <c r="AS580" s="984"/>
      <c r="AT580" s="984"/>
      <c r="AU580" s="984"/>
      <c r="AV580" s="984"/>
      <c r="AW580" s="984"/>
      <c r="AX580" s="984"/>
      <c r="AY580" s="984"/>
      <c r="AZ580" s="984"/>
      <c r="BA580" s="984"/>
      <c r="BB580" s="984"/>
      <c r="BC580" s="984"/>
      <c r="BD580" s="984"/>
      <c r="BE580" s="984"/>
      <c r="BF580" s="984"/>
      <c r="BG580" s="984"/>
      <c r="BH580" s="984"/>
      <c r="BI580" s="984"/>
      <c r="BJ580" s="984"/>
      <c r="BK580" s="984"/>
      <c r="BL580" s="945">
        <v>69.479402832587397</v>
      </c>
      <c r="BM580" s="945">
        <v>69.130080336263518</v>
      </c>
      <c r="BN580" s="945">
        <v>69.704987698403073</v>
      </c>
      <c r="BO580" s="945">
        <v>66.480856897249652</v>
      </c>
      <c r="BP580" s="945">
        <v>59.520682949836875</v>
      </c>
      <c r="BQ580" s="945">
        <v>59.345672022348737</v>
      </c>
      <c r="BR580" s="945">
        <v>53.561912484354529</v>
      </c>
      <c r="BS580" s="945">
        <v>50.195971931717182</v>
      </c>
      <c r="BT580" s="945">
        <v>46.729722936112708</v>
      </c>
      <c r="BU580" s="945">
        <v>43.99150026418981</v>
      </c>
      <c r="BV580" s="945">
        <v>41.333642720357922</v>
      </c>
      <c r="BW580" s="945">
        <v>36.046959800744013</v>
      </c>
      <c r="BX580" s="945">
        <v>32.57042618457033</v>
      </c>
      <c r="BY580" s="945">
        <v>34.844107463056623</v>
      </c>
      <c r="BZ580" s="945">
        <v>33.710253824565413</v>
      </c>
      <c r="CA580" s="945">
        <v>32.349426744713533</v>
      </c>
      <c r="CB580" s="945">
        <v>29.761966794557754</v>
      </c>
      <c r="CC580" s="945">
        <v>30.189603603309649</v>
      </c>
      <c r="CD580" s="945">
        <v>31.122258724088685</v>
      </c>
      <c r="CE580" s="945">
        <v>30.322610135135459</v>
      </c>
      <c r="CF580" s="945">
        <v>28.711796050075854</v>
      </c>
      <c r="CG580" s="945">
        <v>29.995449807942148</v>
      </c>
      <c r="CH580" s="945">
        <v>27.675321941016986</v>
      </c>
      <c r="CI580" s="945">
        <v>27.129887835888983</v>
      </c>
      <c r="CJ580" s="945">
        <v>25.722669832223286</v>
      </c>
      <c r="CK580" s="945">
        <v>22.702248574593764</v>
      </c>
      <c r="CL580" s="945">
        <v>23.2965740941635</v>
      </c>
      <c r="CM580" s="945">
        <v>24.545667672074714</v>
      </c>
      <c r="CN580" s="945">
        <v>24.104738565648095</v>
      </c>
      <c r="CO580" s="945">
        <v>26.23762094405091</v>
      </c>
      <c r="CP580" s="945">
        <v>25.850273185508627</v>
      </c>
      <c r="CQ580" s="945">
        <v>26.242245784293338</v>
      </c>
      <c r="CR580" s="945">
        <v>25.938209397969437</v>
      </c>
      <c r="CS580" s="945">
        <v>27.56392088015463</v>
      </c>
      <c r="CT580" s="945">
        <v>26.001224657147748</v>
      </c>
      <c r="CU580" s="945">
        <v>27.909071358609186</v>
      </c>
      <c r="CV580" s="945">
        <v>25.858202514378085</v>
      </c>
      <c r="CW580" s="945">
        <v>26.868057522248172</v>
      </c>
      <c r="CX580" s="945">
        <v>25.695862574021653</v>
      </c>
      <c r="CY580" s="945">
        <v>27.730905498218878</v>
      </c>
      <c r="CZ580" s="945">
        <v>25.903387006973297</v>
      </c>
      <c r="DA580" s="945">
        <v>27.064419928172573</v>
      </c>
      <c r="DB580" s="945">
        <v>25.930538340490518</v>
      </c>
      <c r="DC580" s="945">
        <v>28.008910409487378</v>
      </c>
      <c r="DD580" s="945">
        <v>26.245148143127455</v>
      </c>
      <c r="DE580" s="945">
        <v>27.495150188113954</v>
      </c>
      <c r="DF580" s="945">
        <v>26.400933791968122</v>
      </c>
      <c r="DG580" s="945">
        <v>28.559698940327557</v>
      </c>
      <c r="DH580" s="945">
        <v>26.783781090581417</v>
      </c>
      <c r="DI580" s="945">
        <v>28.069927426018133</v>
      </c>
      <c r="DJ580" s="945">
        <v>26.955353401599478</v>
      </c>
      <c r="DK580" s="945">
        <v>29.159452618074475</v>
      </c>
      <c r="DL580" s="945">
        <v>27.346240493483677</v>
      </c>
      <c r="DM580" s="945">
        <v>28.659395901964835</v>
      </c>
      <c r="DN580" s="945">
        <v>27.521415823033074</v>
      </c>
      <c r="DO580" s="945">
        <v>29.771801123054015</v>
      </c>
    </row>
    <row r="581" spans="2:119" s="986" customFormat="1" ht="12" customHeight="1">
      <c r="B581" s="1342">
        <v>10</v>
      </c>
      <c r="C581" s="972" t="s">
        <v>94</v>
      </c>
      <c r="D581" s="939"/>
      <c r="E581" s="939"/>
      <c r="F581" s="940" t="s">
        <v>1045</v>
      </c>
      <c r="G581" s="940" t="s">
        <v>1045</v>
      </c>
      <c r="H581" s="940" t="s">
        <v>1045</v>
      </c>
      <c r="I581" s="940" t="s">
        <v>1045</v>
      </c>
      <c r="J581" s="940" t="s">
        <v>1045</v>
      </c>
      <c r="K581" s="940" t="s">
        <v>1045</v>
      </c>
      <c r="L581" s="940" t="s">
        <v>1045</v>
      </c>
      <c r="M581" s="940" t="s">
        <v>1045</v>
      </c>
      <c r="N581" s="940">
        <v>-0.19160265904622509</v>
      </c>
      <c r="O581" s="940">
        <v>-0.25182941398912562</v>
      </c>
      <c r="P581" s="940">
        <v>-0.1977757533965695</v>
      </c>
      <c r="Q581" s="940">
        <v>-8.7927817842297862E-2</v>
      </c>
      <c r="R581" s="940">
        <v>-7.1649555349925342E-2</v>
      </c>
      <c r="S581" s="940">
        <v>-0.15057877497704752</v>
      </c>
      <c r="T581" s="940">
        <v>7.01065610340732E-2</v>
      </c>
      <c r="U581" s="1677">
        <v>5.067676765437068E-2</v>
      </c>
      <c r="V581" s="1677">
        <v>-1.2232939136400889E-2</v>
      </c>
      <c r="W581" s="1677">
        <v>7.3130981848228416E-3</v>
      </c>
      <c r="X581" s="1677">
        <v>1.6987691193006693E-2</v>
      </c>
      <c r="Y581" s="1677">
        <v>2.0870831863865513E-2</v>
      </c>
      <c r="Z581" s="1677">
        <v>4.2309119333009626E-2</v>
      </c>
      <c r="AA581" s="403"/>
      <c r="AB581" s="985"/>
      <c r="AC581" s="985"/>
      <c r="AD581" s="985"/>
      <c r="AE581" s="985"/>
      <c r="AF581" s="985"/>
      <c r="AG581" s="985"/>
      <c r="AH581" s="985"/>
      <c r="AI581" s="985"/>
      <c r="AJ581" s="940" t="s">
        <v>1045</v>
      </c>
      <c r="AK581" s="940" t="s">
        <v>1045</v>
      </c>
      <c r="AL581" s="940" t="s">
        <v>1045</v>
      </c>
      <c r="AM581" s="940" t="s">
        <v>1045</v>
      </c>
      <c r="AN581" s="940" t="s">
        <v>1045</v>
      </c>
      <c r="AO581" s="940" t="s">
        <v>1045</v>
      </c>
      <c r="AP581" s="940" t="s">
        <v>1045</v>
      </c>
      <c r="AQ581" s="940" t="s">
        <v>1045</v>
      </c>
      <c r="AR581" s="940" t="s">
        <v>1045</v>
      </c>
      <c r="AS581" s="940" t="s">
        <v>1045</v>
      </c>
      <c r="AT581" s="940" t="s">
        <v>1045</v>
      </c>
      <c r="AU581" s="940" t="s">
        <v>1045</v>
      </c>
      <c r="AV581" s="940" t="s">
        <v>1045</v>
      </c>
      <c r="AW581" s="940" t="s">
        <v>1045</v>
      </c>
      <c r="AX581" s="940" t="s">
        <v>1045</v>
      </c>
      <c r="AY581" s="940" t="s">
        <v>1045</v>
      </c>
      <c r="AZ581" s="940" t="s">
        <v>1045</v>
      </c>
      <c r="BA581" s="940" t="s">
        <v>1045</v>
      </c>
      <c r="BB581" s="940" t="s">
        <v>1045</v>
      </c>
      <c r="BC581" s="940" t="s">
        <v>1045</v>
      </c>
      <c r="BD581" s="940" t="s">
        <v>1045</v>
      </c>
      <c r="BE581" s="940" t="s">
        <v>1045</v>
      </c>
      <c r="BF581" s="940" t="s">
        <v>1045</v>
      </c>
      <c r="BG581" s="940" t="s">
        <v>1045</v>
      </c>
      <c r="BH581" s="940" t="s">
        <v>1045</v>
      </c>
      <c r="BI581" s="940" t="s">
        <v>1045</v>
      </c>
      <c r="BJ581" s="940" t="s">
        <v>1045</v>
      </c>
      <c r="BK581" s="940" t="s">
        <v>1045</v>
      </c>
      <c r="BL581" s="940" t="s">
        <v>1045</v>
      </c>
      <c r="BM581" s="940" t="s">
        <v>1045</v>
      </c>
      <c r="BN581" s="940" t="s">
        <v>1045</v>
      </c>
      <c r="BO581" s="940" t="s">
        <v>1045</v>
      </c>
      <c r="BP581" s="940">
        <v>-0.14333341215879969</v>
      </c>
      <c r="BQ581" s="940">
        <v>-0.14153619186208555</v>
      </c>
      <c r="BR581" s="940">
        <v>-0.23159139319980648</v>
      </c>
      <c r="BS581" s="940">
        <v>-0.244956002758836</v>
      </c>
      <c r="BT581" s="940">
        <v>-0.21489941613244246</v>
      </c>
      <c r="BU581" s="940">
        <v>-0.25872437256042469</v>
      </c>
      <c r="BV581" s="940">
        <v>-0.22830158963365044</v>
      </c>
      <c r="BW581" s="940">
        <v>-0.28187544909421058</v>
      </c>
      <c r="BX581" s="940">
        <v>-0.30300408095508047</v>
      </c>
      <c r="BY581" s="940">
        <v>-0.20793545903637656</v>
      </c>
      <c r="BZ581" s="940">
        <v>-0.18443544759334229</v>
      </c>
      <c r="CA581" s="940">
        <v>-0.10257544815066932</v>
      </c>
      <c r="CB581" s="940">
        <v>-8.6227284042817764E-2</v>
      </c>
      <c r="CC581" s="940">
        <v>-0.13358080314388598</v>
      </c>
      <c r="CD581" s="940">
        <v>-7.6771747668977763E-2</v>
      </c>
      <c r="CE581" s="940">
        <v>-6.2653864798679626E-2</v>
      </c>
      <c r="CF581" s="940">
        <v>-3.5285663468784367E-2</v>
      </c>
      <c r="CG581" s="940">
        <v>-6.4311475539287066E-3</v>
      </c>
      <c r="CH581" s="940">
        <v>-0.11075471139900794</v>
      </c>
      <c r="CI581" s="940">
        <v>-0.1052918032127782</v>
      </c>
      <c r="CJ581" s="940">
        <v>-0.10410794966080406</v>
      </c>
      <c r="CK581" s="940">
        <v>-0.2431435861120943</v>
      </c>
      <c r="CL581" s="940">
        <v>-0.15821849719348124</v>
      </c>
      <c r="CM581" s="940">
        <v>-9.5253625059065428E-2</v>
      </c>
      <c r="CN581" s="940">
        <v>-6.2899041084311436E-2</v>
      </c>
      <c r="CO581" s="940">
        <v>0.15572785038630954</v>
      </c>
      <c r="CP581" s="940">
        <v>0.10961693685188267</v>
      </c>
      <c r="CQ581" s="940">
        <v>6.911924885827414E-2</v>
      </c>
      <c r="CR581" s="940">
        <v>7.606267237987141E-2</v>
      </c>
      <c r="CS581" s="940">
        <v>5.0549550164320278E-2</v>
      </c>
      <c r="CT581" s="940">
        <v>5.8394536319152923E-3</v>
      </c>
      <c r="CU581" s="940">
        <v>6.3516879920143321E-2</v>
      </c>
      <c r="CV581" s="940">
        <v>-3.0845183784203867E-3</v>
      </c>
      <c r="CW581" s="940">
        <v>-2.5245441710996297E-2</v>
      </c>
      <c r="CX581" s="940">
        <v>-1.1744142329932594E-2</v>
      </c>
      <c r="CY581" s="940">
        <v>-6.3837975151884718E-3</v>
      </c>
      <c r="CZ581" s="940">
        <v>1.7473949540802725E-3</v>
      </c>
      <c r="DA581" s="940">
        <v>7.3083960670323744E-3</v>
      </c>
      <c r="DB581" s="940">
        <v>9.132823068026541E-3</v>
      </c>
      <c r="DC581" s="940">
        <v>1.0025093168571697E-2</v>
      </c>
      <c r="DD581" s="940">
        <v>1.3193685291508661E-2</v>
      </c>
      <c r="DE581" s="940">
        <v>1.5915000620168929E-2</v>
      </c>
      <c r="DF581" s="940">
        <v>1.8140597210166032E-2</v>
      </c>
      <c r="DG581" s="940">
        <v>1.9664761063094227E-2</v>
      </c>
      <c r="DH581" s="940">
        <v>2.052314372609132E-2</v>
      </c>
      <c r="DI581" s="940">
        <v>2.0904677151123652E-2</v>
      </c>
      <c r="DJ581" s="940">
        <v>2.1000000000001018E-2</v>
      </c>
      <c r="DK581" s="940">
        <v>2.1000000000001462E-2</v>
      </c>
      <c r="DL581" s="940">
        <v>2.1000000000001906E-2</v>
      </c>
      <c r="DM581" s="940">
        <v>2.1000000000011454E-2</v>
      </c>
      <c r="DN581" s="940">
        <v>2.1000000000000352E-2</v>
      </c>
      <c r="DO581" s="940">
        <v>2.0999999999999241E-2</v>
      </c>
    </row>
    <row r="582" spans="2:119" s="986" customFormat="1" ht="12" customHeight="1">
      <c r="B582" s="1342">
        <v>11</v>
      </c>
      <c r="C582" s="972"/>
      <c r="D582" s="939"/>
      <c r="E582" s="939"/>
      <c r="F582" s="940"/>
      <c r="G582" s="940"/>
      <c r="H582" s="940"/>
      <c r="I582" s="940"/>
      <c r="J582" s="940"/>
      <c r="K582" s="940"/>
      <c r="L582" s="940"/>
      <c r="M582" s="940"/>
      <c r="N582" s="940"/>
      <c r="O582" s="940"/>
      <c r="P582" s="940"/>
      <c r="Q582" s="940"/>
      <c r="R582" s="940"/>
      <c r="S582" s="940"/>
      <c r="T582" s="940"/>
      <c r="U582" s="1677"/>
      <c r="V582" s="1677"/>
      <c r="W582" s="1677"/>
      <c r="X582" s="1677"/>
      <c r="Y582" s="1677"/>
      <c r="Z582" s="1677"/>
      <c r="AA582" s="403"/>
      <c r="AB582" s="985"/>
      <c r="AC582" s="985"/>
      <c r="AD582" s="985"/>
      <c r="AE582" s="985"/>
      <c r="AF582" s="985"/>
      <c r="AG582" s="985"/>
      <c r="AH582" s="985"/>
      <c r="AI582" s="985"/>
      <c r="AJ582" s="940"/>
      <c r="AK582" s="940"/>
      <c r="AL582" s="940"/>
      <c r="AM582" s="940"/>
      <c r="AN582" s="940"/>
      <c r="AO582" s="940"/>
      <c r="AP582" s="940"/>
      <c r="AQ582" s="940"/>
      <c r="AR582" s="940"/>
      <c r="AS582" s="940"/>
      <c r="AT582" s="940"/>
      <c r="AU582" s="940"/>
      <c r="AV582" s="940"/>
      <c r="AW582" s="940"/>
      <c r="AX582" s="940"/>
      <c r="AY582" s="940"/>
      <c r="AZ582" s="940"/>
      <c r="BA582" s="940"/>
      <c r="BB582" s="940"/>
      <c r="BC582" s="940"/>
      <c r="BD582" s="940"/>
      <c r="BE582" s="940"/>
      <c r="BF582" s="940"/>
      <c r="BG582" s="940"/>
      <c r="BH582" s="940"/>
      <c r="BI582" s="940"/>
      <c r="BJ582" s="940"/>
      <c r="BK582" s="940"/>
      <c r="BL582" s="940"/>
      <c r="BM582" s="940"/>
      <c r="BN582" s="940"/>
      <c r="BO582" s="940"/>
      <c r="BP582" s="940"/>
      <c r="BQ582" s="940"/>
      <c r="BR582" s="940"/>
      <c r="BS582" s="940"/>
      <c r="BT582" s="940"/>
      <c r="BU582" s="940"/>
      <c r="BV582" s="940"/>
      <c r="BW582" s="940"/>
      <c r="BX582" s="940"/>
      <c r="BY582" s="940"/>
      <c r="BZ582" s="940"/>
      <c r="CA582" s="940"/>
      <c r="CB582" s="940"/>
      <c r="CC582" s="940"/>
      <c r="CD582" s="940"/>
      <c r="CE582" s="940"/>
      <c r="CF582" s="940"/>
      <c r="CG582" s="940"/>
      <c r="CH582" s="940"/>
      <c r="CI582" s="940"/>
      <c r="CJ582" s="940"/>
      <c r="CK582" s="940"/>
      <c r="CL582" s="940"/>
      <c r="CM582" s="940"/>
      <c r="CN582" s="940"/>
      <c r="CO582" s="940"/>
      <c r="CP582" s="940"/>
      <c r="CQ582" s="940"/>
      <c r="CR582" s="940"/>
      <c r="CS582" s="940"/>
      <c r="CT582" s="940"/>
      <c r="CU582" s="940"/>
      <c r="CV582" s="940"/>
      <c r="CW582" s="940"/>
      <c r="CX582" s="940"/>
      <c r="CY582" s="940"/>
      <c r="CZ582" s="940"/>
      <c r="DA582" s="940"/>
      <c r="DB582" s="940"/>
      <c r="DC582" s="940"/>
      <c r="DD582" s="940"/>
      <c r="DE582" s="940"/>
      <c r="DF582" s="940"/>
      <c r="DG582" s="940"/>
      <c r="DH582" s="940"/>
      <c r="DI582" s="940"/>
      <c r="DJ582" s="940"/>
      <c r="DK582" s="940"/>
      <c r="DL582" s="940"/>
      <c r="DM582" s="940"/>
      <c r="DN582" s="940"/>
      <c r="DO582" s="940"/>
    </row>
    <row r="583" spans="2:119" s="980" customFormat="1" ht="12" customHeight="1" collapsed="1">
      <c r="B583" s="1342">
        <v>12</v>
      </c>
      <c r="C583" s="1084" t="s">
        <v>717</v>
      </c>
      <c r="D583" s="1012"/>
      <c r="E583" s="1012"/>
      <c r="F583" s="984"/>
      <c r="G583" s="984"/>
      <c r="H583" s="984"/>
      <c r="I583" s="984"/>
      <c r="J583" s="984"/>
      <c r="K583" s="984"/>
      <c r="L583" s="984"/>
      <c r="M583" s="1085"/>
      <c r="N583" s="1085"/>
      <c r="O583" s="984"/>
      <c r="P583" s="984"/>
      <c r="Q583" s="984"/>
      <c r="R583" s="984"/>
      <c r="S583" s="984"/>
      <c r="T583" s="984"/>
      <c r="U583" s="1681"/>
      <c r="V583" s="1681"/>
      <c r="W583" s="1681"/>
      <c r="X583" s="1681"/>
      <c r="Y583" s="1681"/>
      <c r="Z583" s="1681"/>
      <c r="AA583" s="403"/>
      <c r="AB583" s="990"/>
      <c r="AC583" s="990"/>
      <c r="AD583" s="990"/>
      <c r="AE583" s="990"/>
      <c r="AF583" s="1086"/>
      <c r="AG583" s="1086"/>
      <c r="AH583" s="1086"/>
      <c r="AI583" s="1086"/>
      <c r="AJ583" s="984"/>
      <c r="AK583" s="984"/>
      <c r="AL583" s="984"/>
      <c r="AM583" s="984"/>
      <c r="AN583" s="984"/>
      <c r="AO583" s="984"/>
      <c r="AP583" s="984"/>
      <c r="AQ583" s="984"/>
      <c r="AR583" s="984"/>
      <c r="AS583" s="984"/>
      <c r="AT583" s="984"/>
      <c r="AU583" s="984"/>
      <c r="AV583" s="984"/>
      <c r="AW583" s="984"/>
      <c r="AX583" s="984"/>
      <c r="AY583" s="984"/>
      <c r="AZ583" s="984"/>
      <c r="BA583" s="984"/>
      <c r="BB583" s="984"/>
      <c r="BC583" s="984"/>
      <c r="BD583" s="984"/>
      <c r="BE583" s="984"/>
      <c r="BF583" s="984"/>
      <c r="BG583" s="984"/>
      <c r="BH583" s="984"/>
      <c r="BI583" s="984"/>
      <c r="BJ583" s="984"/>
      <c r="BK583" s="984"/>
      <c r="BL583" s="984"/>
      <c r="BM583" s="984"/>
      <c r="BN583" s="984"/>
      <c r="BO583" s="984"/>
      <c r="BP583" s="984"/>
      <c r="BQ583" s="984"/>
      <c r="BR583" s="984"/>
      <c r="BS583" s="984"/>
      <c r="BT583" s="984"/>
      <c r="BU583" s="984"/>
      <c r="BV583" s="984"/>
      <c r="BW583" s="984"/>
      <c r="BX583" s="984"/>
      <c r="BY583" s="984"/>
      <c r="BZ583" s="984"/>
      <c r="CA583" s="984"/>
      <c r="CB583" s="1013"/>
      <c r="CC583" s="984"/>
      <c r="CD583" s="984"/>
      <c r="CE583" s="984"/>
      <c r="CF583" s="984"/>
      <c r="CG583" s="984"/>
      <c r="CH583" s="984"/>
      <c r="CI583" s="984"/>
      <c r="CJ583" s="984"/>
      <c r="CK583" s="984"/>
      <c r="CL583" s="984"/>
      <c r="CM583" s="984"/>
      <c r="CN583" s="984"/>
      <c r="CO583" s="984"/>
      <c r="CP583" s="984"/>
      <c r="CQ583" s="984"/>
      <c r="CR583" s="984"/>
      <c r="CS583" s="984"/>
      <c r="CT583" s="984"/>
      <c r="CU583" s="984"/>
      <c r="CV583" s="984"/>
      <c r="CW583" s="984"/>
      <c r="CX583" s="984"/>
      <c r="CY583" s="984"/>
      <c r="CZ583" s="984"/>
      <c r="DA583" s="984"/>
      <c r="DB583" s="984"/>
      <c r="DC583" s="984"/>
      <c r="DD583" s="984"/>
      <c r="DE583" s="984"/>
      <c r="DF583" s="984"/>
      <c r="DG583" s="984"/>
      <c r="DH583" s="984"/>
      <c r="DI583" s="984"/>
      <c r="DJ583" s="984"/>
      <c r="DK583" s="984"/>
      <c r="DL583" s="984"/>
      <c r="DM583" s="984"/>
      <c r="DN583" s="984"/>
      <c r="DO583" s="984"/>
    </row>
    <row r="584" spans="2:119" s="986" customFormat="1" ht="12" customHeight="1">
      <c r="B584" s="1342">
        <v>13</v>
      </c>
      <c r="C584" s="972"/>
      <c r="D584" s="939"/>
      <c r="E584" s="939"/>
      <c r="F584" s="945"/>
      <c r="G584" s="945"/>
      <c r="H584" s="945"/>
      <c r="I584" s="945"/>
      <c r="J584" s="945"/>
      <c r="K584" s="945"/>
      <c r="L584" s="945"/>
      <c r="M584" s="940"/>
      <c r="N584" s="940"/>
      <c r="O584" s="940"/>
      <c r="P584" s="940"/>
      <c r="Q584" s="940"/>
      <c r="R584" s="940"/>
      <c r="S584" s="940"/>
      <c r="T584" s="940"/>
      <c r="U584" s="1677"/>
      <c r="V584" s="1677"/>
      <c r="W584" s="1677"/>
      <c r="X584" s="1677"/>
      <c r="Y584" s="1677"/>
      <c r="Z584" s="1677"/>
      <c r="AA584" s="403"/>
      <c r="AB584" s="985"/>
      <c r="AC584" s="985"/>
      <c r="AD584" s="985"/>
      <c r="AE584" s="985"/>
      <c r="AF584" s="985"/>
      <c r="AG584" s="985"/>
      <c r="AH584" s="985"/>
      <c r="AI584" s="985"/>
      <c r="AJ584" s="940"/>
      <c r="AK584" s="940"/>
      <c r="AL584" s="940"/>
      <c r="AM584" s="940"/>
      <c r="AN584" s="940"/>
      <c r="AO584" s="940"/>
      <c r="AP584" s="940"/>
      <c r="AQ584" s="940"/>
      <c r="AR584" s="940"/>
      <c r="AS584" s="940"/>
      <c r="AT584" s="940"/>
      <c r="AU584" s="940"/>
      <c r="AV584" s="940"/>
      <c r="AW584" s="940"/>
      <c r="AX584" s="940"/>
      <c r="AY584" s="940"/>
      <c r="AZ584" s="940"/>
      <c r="BA584" s="940"/>
      <c r="BB584" s="940"/>
      <c r="BC584" s="940"/>
      <c r="BD584" s="940"/>
      <c r="BE584" s="940"/>
      <c r="BF584" s="940"/>
      <c r="BG584" s="940"/>
      <c r="BH584" s="940"/>
      <c r="BI584" s="940"/>
      <c r="BJ584" s="940"/>
      <c r="BK584" s="940"/>
      <c r="BL584" s="940"/>
      <c r="BM584" s="940"/>
      <c r="BN584" s="940"/>
      <c r="BO584" s="940"/>
      <c r="BP584" s="940"/>
      <c r="BQ584" s="940"/>
      <c r="BR584" s="940"/>
      <c r="BS584" s="940"/>
      <c r="BT584" s="940"/>
      <c r="BU584" s="940"/>
      <c r="BV584" s="940"/>
      <c r="BW584" s="940"/>
      <c r="BX584" s="940"/>
      <c r="BY584" s="940"/>
      <c r="BZ584" s="940"/>
      <c r="CA584" s="940"/>
      <c r="CB584" s="940"/>
      <c r="CC584" s="940"/>
      <c r="CD584" s="940"/>
      <c r="CE584" s="940"/>
      <c r="CF584" s="940"/>
      <c r="CG584" s="940"/>
      <c r="CH584" s="940"/>
      <c r="CI584" s="940"/>
      <c r="CJ584" s="940"/>
      <c r="CK584" s="940"/>
      <c r="CL584" s="940"/>
      <c r="CM584" s="940"/>
      <c r="CN584" s="940"/>
      <c r="CO584" s="940"/>
      <c r="CP584" s="940"/>
      <c r="CQ584" s="940"/>
      <c r="CR584" s="940"/>
      <c r="CS584" s="940"/>
      <c r="CT584" s="940"/>
      <c r="CU584" s="940"/>
      <c r="CV584" s="940"/>
      <c r="CW584" s="940"/>
      <c r="CX584" s="940"/>
      <c r="CY584" s="940"/>
      <c r="CZ584" s="940"/>
      <c r="DA584" s="940"/>
      <c r="DB584" s="940"/>
      <c r="DC584" s="940"/>
      <c r="DD584" s="940"/>
      <c r="DE584" s="940"/>
      <c r="DF584" s="940"/>
      <c r="DG584" s="940"/>
      <c r="DH584" s="940"/>
      <c r="DI584" s="940"/>
      <c r="DJ584" s="940"/>
      <c r="DK584" s="940"/>
      <c r="DL584" s="940"/>
      <c r="DM584" s="940"/>
      <c r="DN584" s="940"/>
      <c r="DO584" s="940"/>
    </row>
    <row r="585" spans="2:119" s="986" customFormat="1" ht="12" customHeight="1">
      <c r="B585" s="1342">
        <v>14</v>
      </c>
      <c r="C585" s="942" t="s">
        <v>706</v>
      </c>
      <c r="D585" s="939"/>
      <c r="E585" s="939"/>
      <c r="F585" s="945"/>
      <c r="G585" s="945"/>
      <c r="H585" s="945"/>
      <c r="I585" s="945"/>
      <c r="J585" s="945"/>
      <c r="K585" s="945"/>
      <c r="L585" s="945"/>
      <c r="M585" s="940"/>
      <c r="N585" s="946" t="s">
        <v>105</v>
      </c>
      <c r="O585" s="946" t="s">
        <v>105</v>
      </c>
      <c r="P585" s="946" t="s">
        <v>105</v>
      </c>
      <c r="Q585" s="282">
        <v>2291.8253935062685</v>
      </c>
      <c r="R585" s="282">
        <v>4238.3826559134859</v>
      </c>
      <c r="S585" s="282">
        <v>5691.4808068288203</v>
      </c>
      <c r="T585" s="282">
        <v>10881.884612681251</v>
      </c>
      <c r="U585" s="1658">
        <v>18073.575868877626</v>
      </c>
      <c r="V585" s="1658">
        <v>23378.755918930379</v>
      </c>
      <c r="W585" s="1658">
        <v>28912.047986543766</v>
      </c>
      <c r="X585" s="1658">
        <v>34694.512239029311</v>
      </c>
      <c r="Y585" s="1658">
        <v>40664.60750914758</v>
      </c>
      <c r="Z585" s="1658">
        <v>25222.043270519702</v>
      </c>
      <c r="AA585" s="1305"/>
      <c r="AB585" s="1314" t="s">
        <v>105</v>
      </c>
      <c r="AC585" s="1314" t="s">
        <v>105</v>
      </c>
      <c r="AD585" s="1314" t="s">
        <v>105</v>
      </c>
      <c r="AE585" s="1314" t="s">
        <v>105</v>
      </c>
      <c r="AF585" s="1314" t="s">
        <v>105</v>
      </c>
      <c r="AG585" s="1314" t="s">
        <v>105</v>
      </c>
      <c r="AH585" s="1314" t="s">
        <v>105</v>
      </c>
      <c r="AI585" s="1314" t="s">
        <v>105</v>
      </c>
      <c r="AJ585" s="1314" t="s">
        <v>105</v>
      </c>
      <c r="AK585" s="1314" t="s">
        <v>105</v>
      </c>
      <c r="AL585" s="1314" t="s">
        <v>105</v>
      </c>
      <c r="AM585" s="1314" t="s">
        <v>105</v>
      </c>
      <c r="AN585" s="1314" t="s">
        <v>105</v>
      </c>
      <c r="AO585" s="1314" t="s">
        <v>105</v>
      </c>
      <c r="AP585" s="1314" t="s">
        <v>105</v>
      </c>
      <c r="AQ585" s="1314" t="s">
        <v>105</v>
      </c>
      <c r="AR585" s="1314" t="s">
        <v>105</v>
      </c>
      <c r="AS585" s="1314" t="s">
        <v>105</v>
      </c>
      <c r="AT585" s="1314" t="s">
        <v>105</v>
      </c>
      <c r="AU585" s="1314" t="s">
        <v>105</v>
      </c>
      <c r="AV585" s="1314" t="s">
        <v>105</v>
      </c>
      <c r="AW585" s="1314" t="s">
        <v>105</v>
      </c>
      <c r="AX585" s="1314" t="s">
        <v>105</v>
      </c>
      <c r="AY585" s="1314" t="s">
        <v>105</v>
      </c>
      <c r="AZ585" s="1314" t="s">
        <v>105</v>
      </c>
      <c r="BA585" s="1314" t="s">
        <v>105</v>
      </c>
      <c r="BB585" s="1314" t="s">
        <v>105</v>
      </c>
      <c r="BC585" s="1314" t="s">
        <v>105</v>
      </c>
      <c r="BD585" s="1314" t="s">
        <v>105</v>
      </c>
      <c r="BE585" s="1314" t="s">
        <v>105</v>
      </c>
      <c r="BF585" s="1314" t="s">
        <v>105</v>
      </c>
      <c r="BG585" s="1314" t="s">
        <v>105</v>
      </c>
      <c r="BH585" s="1314" t="s">
        <v>105</v>
      </c>
      <c r="BI585" s="1314" t="s">
        <v>105</v>
      </c>
      <c r="BJ585" s="1314" t="s">
        <v>105</v>
      </c>
      <c r="BK585" s="1314" t="s">
        <v>105</v>
      </c>
      <c r="BL585" s="1314" t="s">
        <v>105</v>
      </c>
      <c r="BM585" s="1314" t="s">
        <v>105</v>
      </c>
      <c r="BN585" s="1314" t="s">
        <v>105</v>
      </c>
      <c r="BO585" s="1314" t="s">
        <v>105</v>
      </c>
      <c r="BP585" s="1314" t="s">
        <v>105</v>
      </c>
      <c r="BQ585" s="1314" t="s">
        <v>105</v>
      </c>
      <c r="BR585" s="1314" t="s">
        <v>105</v>
      </c>
      <c r="BS585" s="1314" t="s">
        <v>105</v>
      </c>
      <c r="BT585" s="1314" t="s">
        <v>105</v>
      </c>
      <c r="BU585" s="1314" t="s">
        <v>105</v>
      </c>
      <c r="BV585" s="1314" t="s">
        <v>105</v>
      </c>
      <c r="BW585" s="1314" t="s">
        <v>105</v>
      </c>
      <c r="BX585" s="1314" t="s">
        <v>105</v>
      </c>
      <c r="BY585" s="1314" t="s">
        <v>105</v>
      </c>
      <c r="BZ585" s="1314" t="s">
        <v>105</v>
      </c>
      <c r="CA585" s="1314" t="s">
        <v>105</v>
      </c>
      <c r="CB585" s="1315">
        <v>391.21494684045996</v>
      </c>
      <c r="CC585" s="1315">
        <v>573.99381190291001</v>
      </c>
      <c r="CD585" s="1315">
        <v>625.09009839524469</v>
      </c>
      <c r="CE585" s="1315">
        <v>701.52653636765399</v>
      </c>
      <c r="CF585" s="1315">
        <v>642.48136305701325</v>
      </c>
      <c r="CG585" s="1315">
        <v>1023.2094067568535</v>
      </c>
      <c r="CH585" s="1315">
        <v>1117.9266119376159</v>
      </c>
      <c r="CI585" s="1315">
        <v>1454.7652741620032</v>
      </c>
      <c r="CJ585" s="1315">
        <v>725.91623944888045</v>
      </c>
      <c r="CK585" s="1315">
        <v>886.10588342872029</v>
      </c>
      <c r="CL585" s="1315">
        <v>1250.1640452523998</v>
      </c>
      <c r="CM585" s="1315">
        <v>2829.2946386988192</v>
      </c>
      <c r="CN585" s="1315">
        <v>1896.1696652594417</v>
      </c>
      <c r="CO585" s="1315">
        <v>2200.4739399498817</v>
      </c>
      <c r="CP585" s="1315">
        <v>2973.5636601163624</v>
      </c>
      <c r="CQ585" s="1315">
        <v>3811.6773473555654</v>
      </c>
      <c r="CR585" s="1315">
        <v>3868.9545333351816</v>
      </c>
      <c r="CS585" s="282">
        <v>4104.296895980111</v>
      </c>
      <c r="CT585" s="282">
        <v>4517.4537850132692</v>
      </c>
      <c r="CU585" s="282">
        <v>5582.8706545490622</v>
      </c>
      <c r="CV585" s="282">
        <v>5257.7116795355678</v>
      </c>
      <c r="CW585" s="282">
        <v>5382.199296298526</v>
      </c>
      <c r="CX585" s="282">
        <v>5833.1626588192958</v>
      </c>
      <c r="CY585" s="282">
        <v>6905.6822842769907</v>
      </c>
      <c r="CZ585" s="282">
        <v>6616.9976910641435</v>
      </c>
      <c r="DA585" s="282">
        <v>6764.5636275334418</v>
      </c>
      <c r="DB585" s="282">
        <v>7223.4673347465796</v>
      </c>
      <c r="DC585" s="282">
        <v>8307.0193331996015</v>
      </c>
      <c r="DD585" s="282">
        <v>8032.3696841331039</v>
      </c>
      <c r="DE585" s="282">
        <v>8196.8851529476251</v>
      </c>
      <c r="DF585" s="282">
        <v>8676.142221979997</v>
      </c>
      <c r="DG585" s="282">
        <v>9789.1151799685813</v>
      </c>
      <c r="DH585" s="282">
        <v>9513.069226957763</v>
      </c>
      <c r="DI585" s="282">
        <v>9681.204559357433</v>
      </c>
      <c r="DJ585" s="282">
        <v>10168.429801113338</v>
      </c>
      <c r="DK585" s="282">
        <v>11301.903921719044</v>
      </c>
      <c r="DL585" s="282">
        <v>5893.8375037877604</v>
      </c>
      <c r="DM585" s="282">
        <v>5910.7639371243804</v>
      </c>
      <c r="DN585" s="282">
        <v>6083.805849377869</v>
      </c>
      <c r="DO585" s="282">
        <v>7333.6359802296902</v>
      </c>
    </row>
    <row r="586" spans="2:119" s="986" customFormat="1" ht="12" customHeight="1">
      <c r="B586" s="1342">
        <v>15</v>
      </c>
      <c r="C586" s="938" t="s">
        <v>94</v>
      </c>
      <c r="D586" s="939"/>
      <c r="E586" s="939"/>
      <c r="F586" s="945"/>
      <c r="G586" s="945"/>
      <c r="H586" s="945"/>
      <c r="I586" s="945"/>
      <c r="J586" s="945"/>
      <c r="K586" s="945"/>
      <c r="L586" s="945"/>
      <c r="M586" s="940"/>
      <c r="N586" s="940" t="s">
        <v>105</v>
      </c>
      <c r="O586" s="940" t="s">
        <v>105</v>
      </c>
      <c r="P586" s="940" t="s">
        <v>105</v>
      </c>
      <c r="Q586" s="940" t="s">
        <v>105</v>
      </c>
      <c r="R586" s="940">
        <v>0.84934797734707668</v>
      </c>
      <c r="S586" s="940">
        <v>0.34284260504132158</v>
      </c>
      <c r="T586" s="940">
        <v>0.9119601702995852</v>
      </c>
      <c r="U586" s="1677">
        <v>0.66088655707812838</v>
      </c>
      <c r="V586" s="1677">
        <v>0.29353239716044111</v>
      </c>
      <c r="W586" s="1677">
        <v>0.23668034718361297</v>
      </c>
      <c r="X586" s="1677">
        <v>0.20000189039451022</v>
      </c>
      <c r="Y586" s="1677">
        <v>0.17207606865855452</v>
      </c>
      <c r="Z586" s="1677">
        <v>-0.27302499321070239</v>
      </c>
      <c r="AA586" s="403"/>
      <c r="AB586" s="985" t="s">
        <v>105</v>
      </c>
      <c r="AC586" s="985" t="s">
        <v>105</v>
      </c>
      <c r="AD586" s="985" t="s">
        <v>105</v>
      </c>
      <c r="AE586" s="985" t="s">
        <v>105</v>
      </c>
      <c r="AF586" s="985" t="s">
        <v>105</v>
      </c>
      <c r="AG586" s="985" t="s">
        <v>105</v>
      </c>
      <c r="AH586" s="985" t="s">
        <v>105</v>
      </c>
      <c r="AI586" s="985" t="s">
        <v>105</v>
      </c>
      <c r="AJ586" s="985" t="s">
        <v>105</v>
      </c>
      <c r="AK586" s="985" t="s">
        <v>105</v>
      </c>
      <c r="AL586" s="985" t="s">
        <v>105</v>
      </c>
      <c r="AM586" s="985" t="s">
        <v>105</v>
      </c>
      <c r="AN586" s="985" t="s">
        <v>105</v>
      </c>
      <c r="AO586" s="985" t="s">
        <v>105</v>
      </c>
      <c r="AP586" s="985" t="s">
        <v>105</v>
      </c>
      <c r="AQ586" s="985" t="s">
        <v>105</v>
      </c>
      <c r="AR586" s="985" t="s">
        <v>105</v>
      </c>
      <c r="AS586" s="985" t="s">
        <v>105</v>
      </c>
      <c r="AT586" s="985" t="s">
        <v>105</v>
      </c>
      <c r="AU586" s="985" t="s">
        <v>105</v>
      </c>
      <c r="AV586" s="985" t="s">
        <v>105</v>
      </c>
      <c r="AW586" s="985" t="s">
        <v>105</v>
      </c>
      <c r="AX586" s="985" t="s">
        <v>105</v>
      </c>
      <c r="AY586" s="985" t="s">
        <v>105</v>
      </c>
      <c r="AZ586" s="985" t="s">
        <v>105</v>
      </c>
      <c r="BA586" s="985" t="s">
        <v>105</v>
      </c>
      <c r="BB586" s="985" t="s">
        <v>105</v>
      </c>
      <c r="BC586" s="985" t="s">
        <v>105</v>
      </c>
      <c r="BD586" s="985" t="s">
        <v>105</v>
      </c>
      <c r="BE586" s="985" t="s">
        <v>105</v>
      </c>
      <c r="BF586" s="985" t="s">
        <v>105</v>
      </c>
      <c r="BG586" s="985" t="s">
        <v>105</v>
      </c>
      <c r="BH586" s="985" t="s">
        <v>105</v>
      </c>
      <c r="BI586" s="985" t="s">
        <v>105</v>
      </c>
      <c r="BJ586" s="985" t="s">
        <v>105</v>
      </c>
      <c r="BK586" s="985" t="s">
        <v>105</v>
      </c>
      <c r="BL586" s="985" t="s">
        <v>105</v>
      </c>
      <c r="BM586" s="985" t="s">
        <v>105</v>
      </c>
      <c r="BN586" s="985" t="s">
        <v>105</v>
      </c>
      <c r="BO586" s="985" t="s">
        <v>105</v>
      </c>
      <c r="BP586" s="985" t="s">
        <v>105</v>
      </c>
      <c r="BQ586" s="985" t="s">
        <v>105</v>
      </c>
      <c r="BR586" s="985" t="s">
        <v>105</v>
      </c>
      <c r="BS586" s="985" t="s">
        <v>105</v>
      </c>
      <c r="BT586" s="985" t="s">
        <v>105</v>
      </c>
      <c r="BU586" s="985" t="s">
        <v>105</v>
      </c>
      <c r="BV586" s="985" t="s">
        <v>105</v>
      </c>
      <c r="BW586" s="985" t="s">
        <v>105</v>
      </c>
      <c r="BX586" s="985" t="s">
        <v>105</v>
      </c>
      <c r="BY586" s="985" t="s">
        <v>105</v>
      </c>
      <c r="BZ586" s="985" t="s">
        <v>105</v>
      </c>
      <c r="CA586" s="985" t="s">
        <v>105</v>
      </c>
      <c r="CB586" s="985" t="s">
        <v>105</v>
      </c>
      <c r="CC586" s="985" t="s">
        <v>105</v>
      </c>
      <c r="CD586" s="985" t="s">
        <v>105</v>
      </c>
      <c r="CE586" s="985" t="s">
        <v>105</v>
      </c>
      <c r="CF586" s="940">
        <v>0.6422720252532208</v>
      </c>
      <c r="CG586" s="940">
        <v>0.7826140030407287</v>
      </c>
      <c r="CH586" s="940">
        <v>0.78842476437812725</v>
      </c>
      <c r="CI586" s="940">
        <v>1.073713820854802</v>
      </c>
      <c r="CJ586" s="940">
        <v>0.12986349673222075</v>
      </c>
      <c r="CK586" s="940">
        <v>-0.1339936111051736</v>
      </c>
      <c r="CL586" s="940">
        <v>0.11828811650309223</v>
      </c>
      <c r="CM586" s="940">
        <v>0.94484614731307359</v>
      </c>
      <c r="CN586" s="940">
        <v>1.6121053121762698</v>
      </c>
      <c r="CO586" s="940">
        <v>1.4833081250237417</v>
      </c>
      <c r="CP586" s="940">
        <v>1.378538777697786</v>
      </c>
      <c r="CQ586" s="940">
        <v>0.34721824133118218</v>
      </c>
      <c r="CR586" s="940">
        <v>1.0404052465451796</v>
      </c>
      <c r="CS586" s="940">
        <v>0.86518768591896666</v>
      </c>
      <c r="CT586" s="940">
        <v>0.51920533789294798</v>
      </c>
      <c r="CU586" s="940">
        <v>0.46467556033364188</v>
      </c>
      <c r="CV586" s="940">
        <v>0.35894894453650417</v>
      </c>
      <c r="CW586" s="940">
        <v>0.3113572026356175</v>
      </c>
      <c r="CX586" s="940">
        <v>0.29125010158840214</v>
      </c>
      <c r="CY586" s="940">
        <v>0.23694112072076545</v>
      </c>
      <c r="CZ586" s="940">
        <v>0.25853186602439293</v>
      </c>
      <c r="DA586" s="940">
        <v>0.25684004904567592</v>
      </c>
      <c r="DB586" s="940">
        <v>0.23834491805663083</v>
      </c>
      <c r="DC586" s="940">
        <v>0.20292521306883837</v>
      </c>
      <c r="DD586" s="940">
        <v>0.2138994237492835</v>
      </c>
      <c r="DE586" s="940">
        <v>0.21173893901807372</v>
      </c>
      <c r="DF586" s="940">
        <v>0.20110492924162737</v>
      </c>
      <c r="DG586" s="940">
        <v>0.17841487870934358</v>
      </c>
      <c r="DH586" s="940">
        <v>0.18434155810203645</v>
      </c>
      <c r="DI586" s="940">
        <v>0.18108334796859293</v>
      </c>
      <c r="DJ586" s="940">
        <v>0.17199897615241988</v>
      </c>
      <c r="DK586" s="940">
        <v>0.15453784268940618</v>
      </c>
      <c r="DL586" s="940">
        <v>-0.38044837442304802</v>
      </c>
      <c r="DM586" s="940">
        <v>-0.389459865155799</v>
      </c>
      <c r="DN586" s="940">
        <v>-0.40169662687627983</v>
      </c>
      <c r="DO586" s="940">
        <v>-0.35111499522336864</v>
      </c>
    </row>
    <row r="587" spans="2:119" s="986" customFormat="1" ht="12" customHeight="1">
      <c r="B587" s="1342">
        <v>16</v>
      </c>
      <c r="C587" s="938" t="s">
        <v>708</v>
      </c>
      <c r="D587" s="939"/>
      <c r="E587" s="939"/>
      <c r="F587" s="945"/>
      <c r="G587" s="945"/>
      <c r="H587" s="945"/>
      <c r="I587" s="945"/>
      <c r="J587" s="945"/>
      <c r="K587" s="945"/>
      <c r="L587" s="945"/>
      <c r="M587" s="940"/>
      <c r="N587" s="940" t="s">
        <v>105</v>
      </c>
      <c r="O587" s="940" t="s">
        <v>105</v>
      </c>
      <c r="P587" s="940" t="s">
        <v>105</v>
      </c>
      <c r="Q587" s="964">
        <v>0.12417846832212291</v>
      </c>
      <c r="R587" s="964">
        <v>0.14929191916538931</v>
      </c>
      <c r="S587" s="964">
        <v>0.11438575970023897</v>
      </c>
      <c r="T587" s="964">
        <v>0.14064533931508341</v>
      </c>
      <c r="U587" s="1697">
        <v>0.14379401388150406</v>
      </c>
      <c r="V587" s="1697">
        <v>0.15022992825926945</v>
      </c>
      <c r="W587" s="1697">
        <v>0.15253454332757307</v>
      </c>
      <c r="X587" s="1697">
        <v>0.1535850263782654</v>
      </c>
      <c r="Y587" s="1697">
        <v>0.15365055913975964</v>
      </c>
      <c r="Z587" s="1697">
        <v>0.18173425928037601</v>
      </c>
      <c r="AA587" s="403"/>
      <c r="AB587" s="985" t="s">
        <v>105</v>
      </c>
      <c r="AC587" s="985" t="s">
        <v>105</v>
      </c>
      <c r="AD587" s="985" t="s">
        <v>105</v>
      </c>
      <c r="AE587" s="985" t="s">
        <v>105</v>
      </c>
      <c r="AF587" s="985" t="s">
        <v>105</v>
      </c>
      <c r="AG587" s="985" t="s">
        <v>105</v>
      </c>
      <c r="AH587" s="985" t="s">
        <v>105</v>
      </c>
      <c r="AI587" s="985" t="s">
        <v>105</v>
      </c>
      <c r="AJ587" s="985" t="s">
        <v>105</v>
      </c>
      <c r="AK587" s="985" t="s">
        <v>105</v>
      </c>
      <c r="AL587" s="985" t="s">
        <v>105</v>
      </c>
      <c r="AM587" s="985" t="s">
        <v>105</v>
      </c>
      <c r="AN587" s="985" t="s">
        <v>105</v>
      </c>
      <c r="AO587" s="985" t="s">
        <v>105</v>
      </c>
      <c r="AP587" s="985" t="s">
        <v>105</v>
      </c>
      <c r="AQ587" s="985" t="s">
        <v>105</v>
      </c>
      <c r="AR587" s="985" t="s">
        <v>105</v>
      </c>
      <c r="AS587" s="985" t="s">
        <v>105</v>
      </c>
      <c r="AT587" s="985" t="s">
        <v>105</v>
      </c>
      <c r="AU587" s="985" t="s">
        <v>105</v>
      </c>
      <c r="AV587" s="985" t="s">
        <v>105</v>
      </c>
      <c r="AW587" s="985" t="s">
        <v>105</v>
      </c>
      <c r="AX587" s="985" t="s">
        <v>105</v>
      </c>
      <c r="AY587" s="985" t="s">
        <v>105</v>
      </c>
      <c r="AZ587" s="985" t="s">
        <v>105</v>
      </c>
      <c r="BA587" s="985" t="s">
        <v>105</v>
      </c>
      <c r="BB587" s="985" t="s">
        <v>105</v>
      </c>
      <c r="BC587" s="985" t="s">
        <v>105</v>
      </c>
      <c r="BD587" s="985" t="s">
        <v>105</v>
      </c>
      <c r="BE587" s="985" t="s">
        <v>105</v>
      </c>
      <c r="BF587" s="985" t="s">
        <v>105</v>
      </c>
      <c r="BG587" s="985" t="s">
        <v>105</v>
      </c>
      <c r="BH587" s="985" t="s">
        <v>105</v>
      </c>
      <c r="BI587" s="985" t="s">
        <v>105</v>
      </c>
      <c r="BJ587" s="985" t="s">
        <v>105</v>
      </c>
      <c r="BK587" s="985" t="s">
        <v>105</v>
      </c>
      <c r="BL587" s="985" t="s">
        <v>105</v>
      </c>
      <c r="BM587" s="985" t="s">
        <v>105</v>
      </c>
      <c r="BN587" s="985" t="s">
        <v>105</v>
      </c>
      <c r="BO587" s="985" t="s">
        <v>105</v>
      </c>
      <c r="BP587" s="985" t="s">
        <v>105</v>
      </c>
      <c r="BQ587" s="985" t="s">
        <v>105</v>
      </c>
      <c r="BR587" s="985" t="s">
        <v>105</v>
      </c>
      <c r="BS587" s="985" t="s">
        <v>105</v>
      </c>
      <c r="BT587" s="985" t="s">
        <v>105</v>
      </c>
      <c r="BU587" s="985" t="s">
        <v>105</v>
      </c>
      <c r="BV587" s="985" t="s">
        <v>105</v>
      </c>
      <c r="BW587" s="985" t="s">
        <v>105</v>
      </c>
      <c r="BX587" s="985" t="s">
        <v>105</v>
      </c>
      <c r="BY587" s="985" t="s">
        <v>105</v>
      </c>
      <c r="BZ587" s="985" t="s">
        <v>105</v>
      </c>
      <c r="CA587" s="985" t="s">
        <v>105</v>
      </c>
      <c r="CB587" s="964">
        <v>9.3697446133322149E-2</v>
      </c>
      <c r="CC587" s="964">
        <v>0.12968387788412145</v>
      </c>
      <c r="CD587" s="964">
        <v>0.13731001194869624</v>
      </c>
      <c r="CE587" s="964">
        <v>0.13231107228601005</v>
      </c>
      <c r="CF587" s="964">
        <v>0.11393331614211721</v>
      </c>
      <c r="CG587" s="964">
        <v>0.15699656408335433</v>
      </c>
      <c r="CH587" s="964">
        <v>0.14777224818083012</v>
      </c>
      <c r="CI587" s="964">
        <v>0.16782783901640519</v>
      </c>
      <c r="CJ587" s="964">
        <v>8.9680182772114425E-2</v>
      </c>
      <c r="CK587" s="964">
        <v>7.9015710604203648E-2</v>
      </c>
      <c r="CL587" s="964">
        <v>8.6182548273293857E-2</v>
      </c>
      <c r="CM587" s="964">
        <v>0.17747314586527618</v>
      </c>
      <c r="CN587" s="964">
        <v>0.12883600462432587</v>
      </c>
      <c r="CO587" s="964">
        <v>0.12553047679611862</v>
      </c>
      <c r="CP587" s="964">
        <v>0.14241341680075303</v>
      </c>
      <c r="CQ587" s="964">
        <v>0.15722017420065681</v>
      </c>
      <c r="CR587" s="964">
        <v>0.15280834682788347</v>
      </c>
      <c r="CS587" s="964">
        <v>0.13591137621721353</v>
      </c>
      <c r="CT587" s="964">
        <v>0.13379401239271707</v>
      </c>
      <c r="CU587" s="964">
        <v>0.1533369721561218</v>
      </c>
      <c r="CV587" s="964">
        <v>0.16303710994002829</v>
      </c>
      <c r="CW587" s="964">
        <v>0.14654783697330687</v>
      </c>
      <c r="CX587" s="964">
        <v>0.13882709795104314</v>
      </c>
      <c r="CY587" s="964">
        <v>0.15474142091982132</v>
      </c>
      <c r="CZ587" s="964">
        <v>0.17934395245179083</v>
      </c>
      <c r="DA587" s="964">
        <v>0.14793819148373127</v>
      </c>
      <c r="DB587" s="964">
        <v>0.13790585832075913</v>
      </c>
      <c r="DC587" s="964">
        <v>0.15230112571978063</v>
      </c>
      <c r="DD587" s="964">
        <v>0.19162347316463116</v>
      </c>
      <c r="DE587" s="964">
        <v>0.14572380560464646</v>
      </c>
      <c r="DF587" s="964">
        <v>0.13443083932536551</v>
      </c>
      <c r="DG587" s="964">
        <v>0.15491309579798448</v>
      </c>
      <c r="DH587" s="964">
        <v>0.19950584218763789</v>
      </c>
      <c r="DI587" s="964">
        <v>0.14703276795598261</v>
      </c>
      <c r="DJ587" s="964">
        <v>0.13514167070490146</v>
      </c>
      <c r="DK587" s="964">
        <v>0.14893135780755365</v>
      </c>
      <c r="DL587" s="964">
        <v>0.19503221364843684</v>
      </c>
      <c r="DM587" s="964">
        <v>0.17340761901057353</v>
      </c>
      <c r="DN587" s="964">
        <v>0.16641791210868156</v>
      </c>
      <c r="DO587" s="964">
        <v>0.19338670406618813</v>
      </c>
    </row>
    <row r="588" spans="2:119" s="986" customFormat="1" ht="12" customHeight="1">
      <c r="B588" s="1342">
        <v>17</v>
      </c>
      <c r="C588" s="938"/>
      <c r="D588" s="939"/>
      <c r="E588" s="939"/>
      <c r="F588" s="945"/>
      <c r="G588" s="945"/>
      <c r="H588" s="945"/>
      <c r="I588" s="945"/>
      <c r="J588" s="945"/>
      <c r="K588" s="945"/>
      <c r="L588" s="945"/>
      <c r="M588" s="940"/>
      <c r="N588" s="940"/>
      <c r="O588" s="940"/>
      <c r="P588" s="940"/>
      <c r="Q588" s="940"/>
      <c r="R588" s="940"/>
      <c r="S588" s="940"/>
      <c r="T588" s="940"/>
      <c r="U588" s="1677"/>
      <c r="V588" s="1677"/>
      <c r="W588" s="1677"/>
      <c r="X588" s="1677"/>
      <c r="Y588" s="1677"/>
      <c r="Z588" s="1677"/>
      <c r="AA588" s="403"/>
      <c r="AB588" s="985"/>
      <c r="AC588" s="985"/>
      <c r="AD588" s="985"/>
      <c r="AE588" s="985"/>
      <c r="AF588" s="985"/>
      <c r="AG588" s="985"/>
      <c r="AH588" s="985"/>
      <c r="AI588" s="985"/>
      <c r="AJ588" s="985"/>
      <c r="AK588" s="985"/>
      <c r="AL588" s="985"/>
      <c r="AM588" s="985"/>
      <c r="AN588" s="985"/>
      <c r="AO588" s="985"/>
      <c r="AP588" s="985"/>
      <c r="AQ588" s="985"/>
      <c r="AR588" s="985"/>
      <c r="AS588" s="985"/>
      <c r="AT588" s="985"/>
      <c r="AU588" s="985"/>
      <c r="AV588" s="985"/>
      <c r="AW588" s="985"/>
      <c r="AX588" s="985"/>
      <c r="AY588" s="985"/>
      <c r="AZ588" s="985"/>
      <c r="BA588" s="985"/>
      <c r="BB588" s="985"/>
      <c r="BC588" s="985"/>
      <c r="BD588" s="985"/>
      <c r="BE588" s="985"/>
      <c r="BF588" s="985"/>
      <c r="BG588" s="985"/>
      <c r="BH588" s="985"/>
      <c r="BI588" s="985"/>
      <c r="BJ588" s="985"/>
      <c r="BK588" s="985"/>
      <c r="BL588" s="985"/>
      <c r="BM588" s="985"/>
      <c r="BN588" s="985"/>
      <c r="BO588" s="985"/>
      <c r="BP588" s="985"/>
      <c r="BQ588" s="985"/>
      <c r="BR588" s="985"/>
      <c r="BS588" s="985"/>
      <c r="BT588" s="985"/>
      <c r="BU588" s="985"/>
      <c r="BV588" s="985"/>
      <c r="BW588" s="985"/>
      <c r="BX588" s="985"/>
      <c r="BY588" s="985"/>
      <c r="BZ588" s="985"/>
      <c r="CA588" s="985"/>
      <c r="CB588" s="940"/>
      <c r="CC588" s="940"/>
      <c r="CD588" s="940"/>
      <c r="CE588" s="940"/>
      <c r="CF588" s="940"/>
      <c r="CG588" s="940"/>
      <c r="CH588" s="940"/>
      <c r="CI588" s="940"/>
      <c r="CJ588" s="940"/>
      <c r="CK588" s="940"/>
      <c r="CL588" s="940"/>
      <c r="CM588" s="940"/>
      <c r="CN588" s="940"/>
      <c r="CO588" s="940"/>
      <c r="CP588" s="940"/>
      <c r="CQ588" s="940"/>
      <c r="CR588" s="940"/>
      <c r="CS588" s="940"/>
      <c r="CT588" s="940"/>
      <c r="CU588" s="940"/>
      <c r="CV588" s="940"/>
      <c r="CW588" s="940"/>
      <c r="CX588" s="940"/>
      <c r="CY588" s="940"/>
      <c r="CZ588" s="940"/>
      <c r="DA588" s="940"/>
      <c r="DB588" s="940"/>
      <c r="DC588" s="940"/>
      <c r="DD588" s="940"/>
      <c r="DE588" s="940"/>
      <c r="DF588" s="940"/>
      <c r="DG588" s="940"/>
      <c r="DH588" s="940"/>
      <c r="DI588" s="940"/>
      <c r="DJ588" s="940"/>
      <c r="DK588" s="940"/>
      <c r="DL588" s="940"/>
      <c r="DM588" s="940"/>
      <c r="DN588" s="940"/>
      <c r="DO588" s="940"/>
    </row>
    <row r="589" spans="2:119" s="986" customFormat="1" ht="12" customHeight="1">
      <c r="B589" s="1342">
        <v>18</v>
      </c>
      <c r="C589" s="987" t="s">
        <v>726</v>
      </c>
      <c r="D589" s="939"/>
      <c r="E589" s="939"/>
      <c r="F589" s="945"/>
      <c r="G589" s="945"/>
      <c r="H589" s="945"/>
      <c r="I589" s="945"/>
      <c r="J589" s="945"/>
      <c r="K589" s="945"/>
      <c r="L589" s="945"/>
      <c r="M589" s="940"/>
      <c r="N589" s="449" t="s">
        <v>105</v>
      </c>
      <c r="O589" s="449" t="s">
        <v>105</v>
      </c>
      <c r="P589" s="449" t="s">
        <v>105</v>
      </c>
      <c r="Q589" s="232">
        <v>1347.1043149214188</v>
      </c>
      <c r="R589" s="232">
        <v>1987.3460763316211</v>
      </c>
      <c r="S589" s="232">
        <v>3596.7485240290403</v>
      </c>
      <c r="T589" s="232">
        <v>5482.4983942592844</v>
      </c>
      <c r="U589" s="1655">
        <v>7498.7726294275453</v>
      </c>
      <c r="V589" s="1655">
        <v>8754.6640854604266</v>
      </c>
      <c r="W589" s="1655">
        <v>10582.425364191049</v>
      </c>
      <c r="X589" s="1655">
        <v>12376.525789103614</v>
      </c>
      <c r="Y589" s="1655">
        <v>14530.059304592811</v>
      </c>
      <c r="Z589" s="1655">
        <v>17060.469132487695</v>
      </c>
      <c r="AA589" s="403"/>
      <c r="AB589" s="449" t="s">
        <v>105</v>
      </c>
      <c r="AC589" s="449" t="s">
        <v>105</v>
      </c>
      <c r="AD589" s="449" t="s">
        <v>105</v>
      </c>
      <c r="AE589" s="449" t="s">
        <v>105</v>
      </c>
      <c r="AF589" s="449" t="s">
        <v>105</v>
      </c>
      <c r="AG589" s="449" t="s">
        <v>105</v>
      </c>
      <c r="AH589" s="449" t="s">
        <v>105</v>
      </c>
      <c r="AI589" s="449" t="s">
        <v>105</v>
      </c>
      <c r="AJ589" s="449" t="s">
        <v>105</v>
      </c>
      <c r="AK589" s="449" t="s">
        <v>105</v>
      </c>
      <c r="AL589" s="449" t="s">
        <v>105</v>
      </c>
      <c r="AM589" s="449" t="s">
        <v>105</v>
      </c>
      <c r="AN589" s="449" t="s">
        <v>105</v>
      </c>
      <c r="AO589" s="449" t="s">
        <v>105</v>
      </c>
      <c r="AP589" s="449" t="s">
        <v>105</v>
      </c>
      <c r="AQ589" s="449" t="s">
        <v>105</v>
      </c>
      <c r="AR589" s="449" t="s">
        <v>105</v>
      </c>
      <c r="AS589" s="449" t="s">
        <v>105</v>
      </c>
      <c r="AT589" s="449" t="s">
        <v>105</v>
      </c>
      <c r="AU589" s="449" t="s">
        <v>105</v>
      </c>
      <c r="AV589" s="449" t="s">
        <v>105</v>
      </c>
      <c r="AW589" s="449" t="s">
        <v>105</v>
      </c>
      <c r="AX589" s="449" t="s">
        <v>105</v>
      </c>
      <c r="AY589" s="449" t="s">
        <v>105</v>
      </c>
      <c r="AZ589" s="449" t="s">
        <v>105</v>
      </c>
      <c r="BA589" s="449" t="s">
        <v>105</v>
      </c>
      <c r="BB589" s="449" t="s">
        <v>105</v>
      </c>
      <c r="BC589" s="449" t="s">
        <v>105</v>
      </c>
      <c r="BD589" s="449" t="s">
        <v>105</v>
      </c>
      <c r="BE589" s="449" t="s">
        <v>105</v>
      </c>
      <c r="BF589" s="449" t="s">
        <v>105</v>
      </c>
      <c r="BG589" s="449" t="s">
        <v>105</v>
      </c>
      <c r="BH589" s="449" t="s">
        <v>105</v>
      </c>
      <c r="BI589" s="449" t="s">
        <v>105</v>
      </c>
      <c r="BJ589" s="449" t="s">
        <v>105</v>
      </c>
      <c r="BK589" s="449" t="s">
        <v>105</v>
      </c>
      <c r="BL589" s="449" t="s">
        <v>105</v>
      </c>
      <c r="BM589" s="449" t="s">
        <v>105</v>
      </c>
      <c r="BN589" s="449" t="s">
        <v>105</v>
      </c>
      <c r="BO589" s="449" t="s">
        <v>105</v>
      </c>
      <c r="BP589" s="449" t="s">
        <v>105</v>
      </c>
      <c r="BQ589" s="449" t="s">
        <v>105</v>
      </c>
      <c r="BR589" s="449" t="s">
        <v>105</v>
      </c>
      <c r="BS589" s="449" t="s">
        <v>105</v>
      </c>
      <c r="BT589" s="449" t="s">
        <v>105</v>
      </c>
      <c r="BU589" s="449" t="s">
        <v>105</v>
      </c>
      <c r="BV589" s="449" t="s">
        <v>105</v>
      </c>
      <c r="BW589" s="449" t="s">
        <v>105</v>
      </c>
      <c r="BX589" s="449" t="s">
        <v>105</v>
      </c>
      <c r="BY589" s="449" t="s">
        <v>105</v>
      </c>
      <c r="BZ589" s="449" t="s">
        <v>105</v>
      </c>
      <c r="CA589" s="449" t="s">
        <v>105</v>
      </c>
      <c r="CB589" s="232">
        <v>275.10069839040392</v>
      </c>
      <c r="CC589" s="232">
        <v>323.24893621011319</v>
      </c>
      <c r="CD589" s="232">
        <v>345.89864369369707</v>
      </c>
      <c r="CE589" s="232">
        <v>402.8560366272045</v>
      </c>
      <c r="CF589" s="232">
        <v>398.09038159045883</v>
      </c>
      <c r="CG589" s="232">
        <v>456.06150593866755</v>
      </c>
      <c r="CH589" s="232">
        <v>495.21787017333031</v>
      </c>
      <c r="CI589" s="232">
        <v>637.97631862916444</v>
      </c>
      <c r="CJ589" s="232">
        <v>592.03237358442595</v>
      </c>
      <c r="CK589" s="232">
        <v>831.86711291190909</v>
      </c>
      <c r="CL589" s="232">
        <v>908.7662296771058</v>
      </c>
      <c r="CM589" s="232">
        <v>1264.0828078555992</v>
      </c>
      <c r="CN589" s="232">
        <v>1242.7387951890166</v>
      </c>
      <c r="CO589" s="232">
        <v>1249.8355872765701</v>
      </c>
      <c r="CP589" s="232">
        <v>1341.1485921180304</v>
      </c>
      <c r="CQ589" s="232">
        <v>1648.7754196756682</v>
      </c>
      <c r="CR589" s="232">
        <v>1537.85455337442</v>
      </c>
      <c r="CS589" s="232">
        <v>1772.5691888902254</v>
      </c>
      <c r="CT589" s="232">
        <v>1821.1232256325361</v>
      </c>
      <c r="CU589" s="232">
        <v>2367.2256615303636</v>
      </c>
      <c r="CV589" s="232">
        <v>1993.0443165635586</v>
      </c>
      <c r="CW589" s="232">
        <v>1986.9928812663977</v>
      </c>
      <c r="CX589" s="232">
        <v>2069.696049560916</v>
      </c>
      <c r="CY589" s="232">
        <v>2704.9308380695543</v>
      </c>
      <c r="CZ589" s="232">
        <v>2395.8323425746962</v>
      </c>
      <c r="DA589" s="232">
        <v>2401.8175346700796</v>
      </c>
      <c r="DB589" s="232">
        <v>2506.3178608633798</v>
      </c>
      <c r="DC589" s="232">
        <v>3278.4576260828931</v>
      </c>
      <c r="DD589" s="232">
        <v>2791.5585305909212</v>
      </c>
      <c r="DE589" s="232">
        <v>2806.0488315574698</v>
      </c>
      <c r="DF589" s="232">
        <v>2934.5515582066382</v>
      </c>
      <c r="DG589" s="232">
        <v>3844.3668687485856</v>
      </c>
      <c r="DH589" s="232">
        <v>3276.1776006641394</v>
      </c>
      <c r="DI589" s="232">
        <v>3294.4146329191854</v>
      </c>
      <c r="DJ589" s="232">
        <v>3445.6037120683272</v>
      </c>
      <c r="DK589" s="232">
        <v>4513.8633589411575</v>
      </c>
      <c r="DL589" s="232">
        <v>3846.723929819806</v>
      </c>
      <c r="DM589" s="232">
        <v>3868.136941242105</v>
      </c>
      <c r="DN589" s="232">
        <v>4045.655598525027</v>
      </c>
      <c r="DO589" s="232">
        <v>5299.9526629007551</v>
      </c>
    </row>
    <row r="590" spans="2:119" s="986" customFormat="1" ht="12" customHeight="1">
      <c r="B590" s="1342">
        <v>19</v>
      </c>
      <c r="C590" s="938" t="s">
        <v>94</v>
      </c>
      <c r="D590" s="939"/>
      <c r="E590" s="939"/>
      <c r="F590" s="945"/>
      <c r="G590" s="945"/>
      <c r="H590" s="945"/>
      <c r="I590" s="945"/>
      <c r="J590" s="945"/>
      <c r="K590" s="945"/>
      <c r="L590" s="945"/>
      <c r="M590" s="940"/>
      <c r="N590" s="940" t="s">
        <v>105</v>
      </c>
      <c r="O590" s="940" t="s">
        <v>105</v>
      </c>
      <c r="P590" s="940" t="s">
        <v>105</v>
      </c>
      <c r="Q590" s="940" t="s">
        <v>105</v>
      </c>
      <c r="R590" s="940">
        <v>0.47527259345728523</v>
      </c>
      <c r="S590" s="940">
        <v>0.80982495543411526</v>
      </c>
      <c r="T590" s="940">
        <v>0.52429294337148891</v>
      </c>
      <c r="U590" s="1677">
        <v>0.3677655860838005</v>
      </c>
      <c r="V590" s="1677">
        <v>0.16747960207572743</v>
      </c>
      <c r="W590" s="1677">
        <v>0.2087757178217875</v>
      </c>
      <c r="X590" s="1677">
        <v>0.16953584487195772</v>
      </c>
      <c r="Y590" s="1677">
        <v>0.17400145664344535</v>
      </c>
      <c r="Z590" s="1677">
        <v>0.37845381031790515</v>
      </c>
      <c r="AA590" s="403"/>
      <c r="AB590" s="985" t="s">
        <v>105</v>
      </c>
      <c r="AC590" s="985" t="s">
        <v>105</v>
      </c>
      <c r="AD590" s="985" t="s">
        <v>105</v>
      </c>
      <c r="AE590" s="985" t="s">
        <v>105</v>
      </c>
      <c r="AF590" s="985" t="s">
        <v>105</v>
      </c>
      <c r="AG590" s="985" t="s">
        <v>105</v>
      </c>
      <c r="AH590" s="985" t="s">
        <v>105</v>
      </c>
      <c r="AI590" s="985" t="s">
        <v>105</v>
      </c>
      <c r="AJ590" s="985" t="s">
        <v>105</v>
      </c>
      <c r="AK590" s="985" t="s">
        <v>105</v>
      </c>
      <c r="AL590" s="985" t="s">
        <v>105</v>
      </c>
      <c r="AM590" s="985" t="s">
        <v>105</v>
      </c>
      <c r="AN590" s="985" t="s">
        <v>105</v>
      </c>
      <c r="AO590" s="985" t="s">
        <v>105</v>
      </c>
      <c r="AP590" s="985" t="s">
        <v>105</v>
      </c>
      <c r="AQ590" s="985" t="s">
        <v>105</v>
      </c>
      <c r="AR590" s="985" t="s">
        <v>105</v>
      </c>
      <c r="AS590" s="985" t="s">
        <v>105</v>
      </c>
      <c r="AT590" s="985" t="s">
        <v>105</v>
      </c>
      <c r="AU590" s="985" t="s">
        <v>105</v>
      </c>
      <c r="AV590" s="985" t="s">
        <v>105</v>
      </c>
      <c r="AW590" s="985" t="s">
        <v>105</v>
      </c>
      <c r="AX590" s="985" t="s">
        <v>105</v>
      </c>
      <c r="AY590" s="985" t="s">
        <v>105</v>
      </c>
      <c r="AZ590" s="985" t="s">
        <v>105</v>
      </c>
      <c r="BA590" s="985" t="s">
        <v>105</v>
      </c>
      <c r="BB590" s="985" t="s">
        <v>105</v>
      </c>
      <c r="BC590" s="985" t="s">
        <v>105</v>
      </c>
      <c r="BD590" s="985" t="s">
        <v>105</v>
      </c>
      <c r="BE590" s="985" t="s">
        <v>105</v>
      </c>
      <c r="BF590" s="985" t="s">
        <v>105</v>
      </c>
      <c r="BG590" s="985" t="s">
        <v>105</v>
      </c>
      <c r="BH590" s="985" t="s">
        <v>105</v>
      </c>
      <c r="BI590" s="985" t="s">
        <v>105</v>
      </c>
      <c r="BJ590" s="985" t="s">
        <v>105</v>
      </c>
      <c r="BK590" s="985" t="s">
        <v>105</v>
      </c>
      <c r="BL590" s="985" t="s">
        <v>105</v>
      </c>
      <c r="BM590" s="985" t="s">
        <v>105</v>
      </c>
      <c r="BN590" s="985" t="s">
        <v>105</v>
      </c>
      <c r="BO590" s="985" t="s">
        <v>105</v>
      </c>
      <c r="BP590" s="985" t="s">
        <v>105</v>
      </c>
      <c r="BQ590" s="985" t="s">
        <v>105</v>
      </c>
      <c r="BR590" s="985" t="s">
        <v>105</v>
      </c>
      <c r="BS590" s="985" t="s">
        <v>105</v>
      </c>
      <c r="BT590" s="985" t="s">
        <v>105</v>
      </c>
      <c r="BU590" s="985" t="s">
        <v>105</v>
      </c>
      <c r="BV590" s="985" t="s">
        <v>105</v>
      </c>
      <c r="BW590" s="985" t="s">
        <v>105</v>
      </c>
      <c r="BX590" s="985" t="s">
        <v>105</v>
      </c>
      <c r="BY590" s="985" t="s">
        <v>105</v>
      </c>
      <c r="BZ590" s="985" t="s">
        <v>105</v>
      </c>
      <c r="CA590" s="985" t="s">
        <v>105</v>
      </c>
      <c r="CB590" s="985" t="s">
        <v>105</v>
      </c>
      <c r="CC590" s="985" t="s">
        <v>105</v>
      </c>
      <c r="CD590" s="985" t="s">
        <v>105</v>
      </c>
      <c r="CE590" s="985" t="s">
        <v>105</v>
      </c>
      <c r="CF590" s="940">
        <v>0.44707150479682323</v>
      </c>
      <c r="CG590" s="940">
        <v>0.41086777047342116</v>
      </c>
      <c r="CH590" s="940">
        <v>0.43168491464759717</v>
      </c>
      <c r="CI590" s="940">
        <v>0.58363350831338257</v>
      </c>
      <c r="CJ590" s="940">
        <v>0.48718080356306559</v>
      </c>
      <c r="CK590" s="940">
        <v>0.82402395746985269</v>
      </c>
      <c r="CL590" s="940">
        <v>0.83508367611821077</v>
      </c>
      <c r="CM590" s="940">
        <v>0.98139456112064671</v>
      </c>
      <c r="CN590" s="940">
        <v>1.0991061479711424</v>
      </c>
      <c r="CO590" s="940">
        <v>0.50244620550220254</v>
      </c>
      <c r="CP590" s="940">
        <v>0.47579052601300398</v>
      </c>
      <c r="CQ590" s="940">
        <v>0.30432548360709433</v>
      </c>
      <c r="CR590" s="940">
        <v>0.23747207323685204</v>
      </c>
      <c r="CS590" s="940">
        <v>0.4182418927218321</v>
      </c>
      <c r="CT590" s="940">
        <v>0.35788326240308543</v>
      </c>
      <c r="CU590" s="940">
        <v>0.43574778789219359</v>
      </c>
      <c r="CV590" s="940">
        <v>0.29599012610805331</v>
      </c>
      <c r="CW590" s="940">
        <v>0.12096774203235428</v>
      </c>
      <c r="CX590" s="940">
        <v>0.13649423632057767</v>
      </c>
      <c r="CY590" s="940">
        <v>0.142658632857533</v>
      </c>
      <c r="CZ590" s="940">
        <v>0.20209687394489628</v>
      </c>
      <c r="DA590" s="940">
        <v>0.20877007528043889</v>
      </c>
      <c r="DB590" s="940">
        <v>0.21095938768163225</v>
      </c>
      <c r="DC590" s="940">
        <v>0.21203011180228604</v>
      </c>
      <c r="DD590" s="940">
        <v>0.1651727380852348</v>
      </c>
      <c r="DE590" s="940">
        <v>0.16830225071319438</v>
      </c>
      <c r="DF590" s="940">
        <v>0.17086168679169056</v>
      </c>
      <c r="DG590" s="940">
        <v>0.17261447522255824</v>
      </c>
      <c r="DH590" s="940">
        <v>0.17360161528500462</v>
      </c>
      <c r="DI590" s="940">
        <v>0.17404037872379186</v>
      </c>
      <c r="DJ590" s="940">
        <v>0.17415000000000092</v>
      </c>
      <c r="DK590" s="940">
        <v>0.17415000000000158</v>
      </c>
      <c r="DL590" s="940">
        <v>0.17415000000000203</v>
      </c>
      <c r="DM590" s="940">
        <v>0.17415000000001313</v>
      </c>
      <c r="DN590" s="940">
        <v>0.17415000000000025</v>
      </c>
      <c r="DO590" s="940">
        <v>0.17414999999999892</v>
      </c>
    </row>
    <row r="591" spans="2:119" s="986" customFormat="1" ht="12" customHeight="1">
      <c r="B591" s="1342">
        <v>20</v>
      </c>
      <c r="C591" s="938" t="s">
        <v>705</v>
      </c>
      <c r="D591" s="939"/>
      <c r="E591" s="939"/>
      <c r="F591" s="945"/>
      <c r="G591" s="945"/>
      <c r="H591" s="945"/>
      <c r="I591" s="945"/>
      <c r="J591" s="945"/>
      <c r="K591" s="945"/>
      <c r="L591" s="945"/>
      <c r="M591" s="940"/>
      <c r="N591" s="940" t="s">
        <v>105</v>
      </c>
      <c r="O591" s="940" t="s">
        <v>105</v>
      </c>
      <c r="P591" s="940" t="s">
        <v>105</v>
      </c>
      <c r="Q591" s="964">
        <v>1</v>
      </c>
      <c r="R591" s="964">
        <v>1</v>
      </c>
      <c r="S591" s="964">
        <v>1</v>
      </c>
      <c r="T591" s="964">
        <v>1</v>
      </c>
      <c r="U591" s="1697">
        <v>1</v>
      </c>
      <c r="V591" s="1697">
        <v>0.99999999999999978</v>
      </c>
      <c r="W591" s="1697">
        <v>0.99999999999999978</v>
      </c>
      <c r="X591" s="1697">
        <v>0.99999999999999989</v>
      </c>
      <c r="Y591" s="1697">
        <v>0.99999999999999989</v>
      </c>
      <c r="Z591" s="1697">
        <v>0.99999999999999978</v>
      </c>
      <c r="AA591" s="403"/>
      <c r="AB591" s="985" t="s">
        <v>105</v>
      </c>
      <c r="AC591" s="985" t="s">
        <v>105</v>
      </c>
      <c r="AD591" s="985" t="s">
        <v>105</v>
      </c>
      <c r="AE591" s="985" t="s">
        <v>105</v>
      </c>
      <c r="AF591" s="985" t="s">
        <v>105</v>
      </c>
      <c r="AG591" s="985" t="s">
        <v>105</v>
      </c>
      <c r="AH591" s="985" t="s">
        <v>105</v>
      </c>
      <c r="AI591" s="985" t="s">
        <v>105</v>
      </c>
      <c r="AJ591" s="985" t="s">
        <v>105</v>
      </c>
      <c r="AK591" s="985" t="s">
        <v>105</v>
      </c>
      <c r="AL591" s="985" t="s">
        <v>105</v>
      </c>
      <c r="AM591" s="985" t="s">
        <v>105</v>
      </c>
      <c r="AN591" s="985" t="s">
        <v>105</v>
      </c>
      <c r="AO591" s="985" t="s">
        <v>105</v>
      </c>
      <c r="AP591" s="985" t="s">
        <v>105</v>
      </c>
      <c r="AQ591" s="985" t="s">
        <v>105</v>
      </c>
      <c r="AR591" s="985" t="s">
        <v>105</v>
      </c>
      <c r="AS591" s="985" t="s">
        <v>105</v>
      </c>
      <c r="AT591" s="985" t="s">
        <v>105</v>
      </c>
      <c r="AU591" s="985" t="s">
        <v>105</v>
      </c>
      <c r="AV591" s="985" t="s">
        <v>105</v>
      </c>
      <c r="AW591" s="985" t="s">
        <v>105</v>
      </c>
      <c r="AX591" s="985" t="s">
        <v>105</v>
      </c>
      <c r="AY591" s="985" t="s">
        <v>105</v>
      </c>
      <c r="AZ591" s="985" t="s">
        <v>105</v>
      </c>
      <c r="BA591" s="985" t="s">
        <v>105</v>
      </c>
      <c r="BB591" s="985" t="s">
        <v>105</v>
      </c>
      <c r="BC591" s="985" t="s">
        <v>105</v>
      </c>
      <c r="BD591" s="985" t="s">
        <v>105</v>
      </c>
      <c r="BE591" s="985" t="s">
        <v>105</v>
      </c>
      <c r="BF591" s="985" t="s">
        <v>105</v>
      </c>
      <c r="BG591" s="985" t="s">
        <v>105</v>
      </c>
      <c r="BH591" s="985" t="s">
        <v>105</v>
      </c>
      <c r="BI591" s="985" t="s">
        <v>105</v>
      </c>
      <c r="BJ591" s="985" t="s">
        <v>105</v>
      </c>
      <c r="BK591" s="985" t="s">
        <v>105</v>
      </c>
      <c r="BL591" s="985" t="s">
        <v>105</v>
      </c>
      <c r="BM591" s="985" t="s">
        <v>105</v>
      </c>
      <c r="BN591" s="985" t="s">
        <v>105</v>
      </c>
      <c r="BO591" s="985" t="s">
        <v>105</v>
      </c>
      <c r="BP591" s="985" t="s">
        <v>105</v>
      </c>
      <c r="BQ591" s="985" t="s">
        <v>105</v>
      </c>
      <c r="BR591" s="985" t="s">
        <v>105</v>
      </c>
      <c r="BS591" s="985" t="s">
        <v>105</v>
      </c>
      <c r="BT591" s="985" t="s">
        <v>105</v>
      </c>
      <c r="BU591" s="985" t="s">
        <v>105</v>
      </c>
      <c r="BV591" s="985" t="s">
        <v>105</v>
      </c>
      <c r="BW591" s="985" t="s">
        <v>105</v>
      </c>
      <c r="BX591" s="985" t="s">
        <v>105</v>
      </c>
      <c r="BY591" s="985" t="s">
        <v>105</v>
      </c>
      <c r="BZ591" s="985" t="s">
        <v>105</v>
      </c>
      <c r="CA591" s="985" t="s">
        <v>105</v>
      </c>
      <c r="CB591" s="964">
        <v>1</v>
      </c>
      <c r="CC591" s="964">
        <v>1</v>
      </c>
      <c r="CD591" s="964">
        <v>1</v>
      </c>
      <c r="CE591" s="964">
        <v>1</v>
      </c>
      <c r="CF591" s="964">
        <v>1</v>
      </c>
      <c r="CG591" s="964">
        <v>1</v>
      </c>
      <c r="CH591" s="964">
        <v>1</v>
      </c>
      <c r="CI591" s="964">
        <v>1</v>
      </c>
      <c r="CJ591" s="964">
        <v>1</v>
      </c>
      <c r="CK591" s="964">
        <v>1</v>
      </c>
      <c r="CL591" s="964">
        <v>1</v>
      </c>
      <c r="CM591" s="964">
        <v>1</v>
      </c>
      <c r="CN591" s="964">
        <v>1</v>
      </c>
      <c r="CO591" s="964">
        <v>1</v>
      </c>
      <c r="CP591" s="964">
        <v>1</v>
      </c>
      <c r="CQ591" s="964">
        <v>1</v>
      </c>
      <c r="CR591" s="964">
        <v>1</v>
      </c>
      <c r="CS591" s="964">
        <v>0.99999999999999978</v>
      </c>
      <c r="CT591" s="964">
        <v>0.99999999999999978</v>
      </c>
      <c r="CU591" s="964">
        <v>1</v>
      </c>
      <c r="CV591" s="964">
        <v>0.99999999999999978</v>
      </c>
      <c r="CW591" s="964">
        <v>0.99999999999999989</v>
      </c>
      <c r="CX591" s="964">
        <v>0.99999999999999978</v>
      </c>
      <c r="CY591" s="964">
        <v>0.99999999999999978</v>
      </c>
      <c r="CZ591" s="964">
        <v>0.99999999999999978</v>
      </c>
      <c r="DA591" s="964">
        <v>0.99999999999999978</v>
      </c>
      <c r="DB591" s="964">
        <v>1</v>
      </c>
      <c r="DC591" s="964">
        <v>0.99999999999999989</v>
      </c>
      <c r="DD591" s="964">
        <v>0.99999999999999989</v>
      </c>
      <c r="DE591" s="964">
        <v>1</v>
      </c>
      <c r="DF591" s="964">
        <v>0.99999999999999989</v>
      </c>
      <c r="DG591" s="964">
        <v>0.99999999999999989</v>
      </c>
      <c r="DH591" s="964">
        <v>0.99999999999999967</v>
      </c>
      <c r="DI591" s="964">
        <v>0.99999999999999978</v>
      </c>
      <c r="DJ591" s="964">
        <v>0.99999999999999989</v>
      </c>
      <c r="DK591" s="964">
        <v>0.99999999999999978</v>
      </c>
      <c r="DL591" s="964">
        <v>0.99999999999999978</v>
      </c>
      <c r="DM591" s="964">
        <v>0.99999999999999978</v>
      </c>
      <c r="DN591" s="964">
        <v>0.99999999999999989</v>
      </c>
      <c r="DO591" s="964">
        <v>0.99999999999999978</v>
      </c>
    </row>
    <row r="592" spans="2:119" s="986" customFormat="1" ht="12" customHeight="1">
      <c r="B592" s="1342">
        <v>21</v>
      </c>
      <c r="C592" s="972"/>
      <c r="D592" s="939"/>
      <c r="E592" s="939"/>
      <c r="F592" s="945"/>
      <c r="G592" s="945"/>
      <c r="H592" s="945"/>
      <c r="I592" s="945"/>
      <c r="J592" s="945"/>
      <c r="K592" s="945"/>
      <c r="L592" s="945"/>
      <c r="M592" s="940"/>
      <c r="N592" s="940"/>
      <c r="O592" s="940"/>
      <c r="P592" s="940"/>
      <c r="Q592" s="940"/>
      <c r="R592" s="940"/>
      <c r="S592" s="940"/>
      <c r="T592" s="940"/>
      <c r="U592" s="1677"/>
      <c r="V592" s="1677"/>
      <c r="W592" s="1677"/>
      <c r="X592" s="1677"/>
      <c r="Y592" s="1677"/>
      <c r="Z592" s="1677"/>
      <c r="AA592" s="403"/>
      <c r="AB592" s="985"/>
      <c r="AC592" s="985"/>
      <c r="AD592" s="985"/>
      <c r="AE592" s="985"/>
      <c r="AF592" s="985"/>
      <c r="AG592" s="985"/>
      <c r="AH592" s="985"/>
      <c r="AI592" s="985"/>
      <c r="AJ592" s="985"/>
      <c r="AK592" s="985"/>
      <c r="AL592" s="985"/>
      <c r="AM592" s="985"/>
      <c r="AN592" s="985"/>
      <c r="AO592" s="985"/>
      <c r="AP592" s="985"/>
      <c r="AQ592" s="985"/>
      <c r="AR592" s="985"/>
      <c r="AS592" s="985"/>
      <c r="AT592" s="985"/>
      <c r="AU592" s="985"/>
      <c r="AV592" s="985"/>
      <c r="AW592" s="985"/>
      <c r="AX592" s="985"/>
      <c r="AY592" s="985"/>
      <c r="AZ592" s="985"/>
      <c r="BA592" s="985"/>
      <c r="BB592" s="985"/>
      <c r="BC592" s="985"/>
      <c r="BD592" s="985"/>
      <c r="BE592" s="985"/>
      <c r="BF592" s="985"/>
      <c r="BG592" s="985"/>
      <c r="BH592" s="985"/>
      <c r="BI592" s="985"/>
      <c r="BJ592" s="985"/>
      <c r="BK592" s="985"/>
      <c r="BL592" s="985"/>
      <c r="BM592" s="985"/>
      <c r="BN592" s="985"/>
      <c r="BO592" s="985"/>
      <c r="BP592" s="985"/>
      <c r="BQ592" s="985"/>
      <c r="BR592" s="985"/>
      <c r="BS592" s="985"/>
      <c r="BT592" s="985"/>
      <c r="BU592" s="985"/>
      <c r="BV592" s="985"/>
      <c r="BW592" s="985"/>
      <c r="BX592" s="985"/>
      <c r="BY592" s="985"/>
      <c r="BZ592" s="985"/>
      <c r="CA592" s="985"/>
      <c r="CB592" s="940"/>
      <c r="CC592" s="940"/>
      <c r="CD592" s="940"/>
      <c r="CE592" s="940"/>
      <c r="CF592" s="940"/>
      <c r="CG592" s="940"/>
      <c r="CH592" s="940"/>
      <c r="CI592" s="940"/>
      <c r="CJ592" s="940"/>
      <c r="CK592" s="940"/>
      <c r="CL592" s="940"/>
      <c r="CM592" s="940"/>
      <c r="CN592" s="940"/>
      <c r="CO592" s="940"/>
      <c r="CP592" s="940"/>
      <c r="CQ592" s="940"/>
      <c r="CR592" s="940"/>
      <c r="CS592" s="940"/>
      <c r="CT592" s="940"/>
      <c r="CU592" s="940"/>
      <c r="CV592" s="940"/>
      <c r="CW592" s="940"/>
      <c r="CX592" s="940"/>
      <c r="CY592" s="940"/>
      <c r="CZ592" s="940"/>
      <c r="DA592" s="940"/>
      <c r="DB592" s="940"/>
      <c r="DC592" s="940"/>
      <c r="DD592" s="940"/>
      <c r="DE592" s="940"/>
      <c r="DF592" s="940"/>
      <c r="DG592" s="940"/>
      <c r="DH592" s="940"/>
      <c r="DI592" s="940"/>
      <c r="DJ592" s="940"/>
      <c r="DK592" s="940"/>
      <c r="DL592" s="940"/>
      <c r="DM592" s="940"/>
      <c r="DN592" s="940"/>
      <c r="DO592" s="940"/>
    </row>
    <row r="593" spans="2:119" s="986" customFormat="1" ht="12" customHeight="1">
      <c r="B593" s="1342">
        <v>22</v>
      </c>
      <c r="C593" s="987" t="s">
        <v>707</v>
      </c>
      <c r="D593" s="939"/>
      <c r="E593" s="939"/>
      <c r="F593" s="945"/>
      <c r="G593" s="945"/>
      <c r="H593" s="945"/>
      <c r="I593" s="945"/>
      <c r="J593" s="945"/>
      <c r="K593" s="945"/>
      <c r="L593" s="945"/>
      <c r="M593" s="940"/>
      <c r="N593" s="449" t="s">
        <v>105</v>
      </c>
      <c r="O593" s="449" t="s">
        <v>105</v>
      </c>
      <c r="P593" s="449" t="s">
        <v>105</v>
      </c>
      <c r="Q593" s="232">
        <v>944.72107858484992</v>
      </c>
      <c r="R593" s="232">
        <v>2251.0365795818648</v>
      </c>
      <c r="S593" s="232">
        <v>2094.7322827997796</v>
      </c>
      <c r="T593" s="232">
        <v>5399.3862184219661</v>
      </c>
      <c r="U593" s="1655">
        <v>10574.803239450079</v>
      </c>
      <c r="V593" s="1655">
        <v>14624.091833469953</v>
      </c>
      <c r="W593" s="1655">
        <v>18329.622622352716</v>
      </c>
      <c r="X593" s="1655">
        <v>22317.986449925695</v>
      </c>
      <c r="Y593" s="1655">
        <v>26134.548204554769</v>
      </c>
      <c r="Z593" s="1655">
        <v>8161.5741380320069</v>
      </c>
      <c r="AA593" s="403"/>
      <c r="AB593" s="449" t="s">
        <v>105</v>
      </c>
      <c r="AC593" s="449" t="s">
        <v>105</v>
      </c>
      <c r="AD593" s="449" t="s">
        <v>105</v>
      </c>
      <c r="AE593" s="449" t="s">
        <v>105</v>
      </c>
      <c r="AF593" s="449" t="s">
        <v>105</v>
      </c>
      <c r="AG593" s="449" t="s">
        <v>105</v>
      </c>
      <c r="AH593" s="449" t="s">
        <v>105</v>
      </c>
      <c r="AI593" s="449" t="s">
        <v>105</v>
      </c>
      <c r="AJ593" s="449" t="s">
        <v>105</v>
      </c>
      <c r="AK593" s="449" t="s">
        <v>105</v>
      </c>
      <c r="AL593" s="449" t="s">
        <v>105</v>
      </c>
      <c r="AM593" s="449" t="s">
        <v>105</v>
      </c>
      <c r="AN593" s="449" t="s">
        <v>105</v>
      </c>
      <c r="AO593" s="449" t="s">
        <v>105</v>
      </c>
      <c r="AP593" s="449" t="s">
        <v>105</v>
      </c>
      <c r="AQ593" s="449" t="s">
        <v>105</v>
      </c>
      <c r="AR593" s="449" t="s">
        <v>105</v>
      </c>
      <c r="AS593" s="449" t="s">
        <v>105</v>
      </c>
      <c r="AT593" s="449" t="s">
        <v>105</v>
      </c>
      <c r="AU593" s="449" t="s">
        <v>105</v>
      </c>
      <c r="AV593" s="449" t="s">
        <v>105</v>
      </c>
      <c r="AW593" s="449" t="s">
        <v>105</v>
      </c>
      <c r="AX593" s="449" t="s">
        <v>105</v>
      </c>
      <c r="AY593" s="449" t="s">
        <v>105</v>
      </c>
      <c r="AZ593" s="449" t="s">
        <v>105</v>
      </c>
      <c r="BA593" s="449" t="s">
        <v>105</v>
      </c>
      <c r="BB593" s="449" t="s">
        <v>105</v>
      </c>
      <c r="BC593" s="449" t="s">
        <v>105</v>
      </c>
      <c r="BD593" s="449" t="s">
        <v>105</v>
      </c>
      <c r="BE593" s="449" t="s">
        <v>105</v>
      </c>
      <c r="BF593" s="449" t="s">
        <v>105</v>
      </c>
      <c r="BG593" s="449" t="s">
        <v>105</v>
      </c>
      <c r="BH593" s="449" t="s">
        <v>105</v>
      </c>
      <c r="BI593" s="449" t="s">
        <v>105</v>
      </c>
      <c r="BJ593" s="449" t="s">
        <v>105</v>
      </c>
      <c r="BK593" s="449" t="s">
        <v>105</v>
      </c>
      <c r="BL593" s="449" t="s">
        <v>105</v>
      </c>
      <c r="BM593" s="449" t="s">
        <v>105</v>
      </c>
      <c r="BN593" s="449" t="s">
        <v>105</v>
      </c>
      <c r="BO593" s="449" t="s">
        <v>105</v>
      </c>
      <c r="BP593" s="449" t="s">
        <v>105</v>
      </c>
      <c r="BQ593" s="449" t="s">
        <v>105</v>
      </c>
      <c r="BR593" s="449" t="s">
        <v>105</v>
      </c>
      <c r="BS593" s="449" t="s">
        <v>105</v>
      </c>
      <c r="BT593" s="449" t="s">
        <v>105</v>
      </c>
      <c r="BU593" s="449" t="s">
        <v>105</v>
      </c>
      <c r="BV593" s="449" t="s">
        <v>105</v>
      </c>
      <c r="BW593" s="449" t="s">
        <v>105</v>
      </c>
      <c r="BX593" s="449" t="s">
        <v>105</v>
      </c>
      <c r="BY593" s="449" t="s">
        <v>105</v>
      </c>
      <c r="BZ593" s="449" t="s">
        <v>105</v>
      </c>
      <c r="CA593" s="449" t="s">
        <v>105</v>
      </c>
      <c r="CB593" s="232">
        <v>116.11424845005604</v>
      </c>
      <c r="CC593" s="232">
        <v>250.74487569279677</v>
      </c>
      <c r="CD593" s="232">
        <v>279.19145470154763</v>
      </c>
      <c r="CE593" s="232">
        <v>298.67049974044949</v>
      </c>
      <c r="CF593" s="232">
        <v>244.39098146655442</v>
      </c>
      <c r="CG593" s="232">
        <v>567.14790081818592</v>
      </c>
      <c r="CH593" s="232">
        <v>622.70874176428561</v>
      </c>
      <c r="CI593" s="232">
        <v>816.78895553283883</v>
      </c>
      <c r="CJ593" s="232">
        <v>133.88386586445449</v>
      </c>
      <c r="CK593" s="232">
        <v>54.238770516811201</v>
      </c>
      <c r="CL593" s="232">
        <v>341.39781557529386</v>
      </c>
      <c r="CM593" s="232">
        <v>1565.21183084322</v>
      </c>
      <c r="CN593" s="232">
        <v>653.43087007042504</v>
      </c>
      <c r="CO593" s="232">
        <v>950.6383526733116</v>
      </c>
      <c r="CP593" s="232">
        <v>1632.4150679983322</v>
      </c>
      <c r="CQ593" s="232">
        <v>2162.9019276798972</v>
      </c>
      <c r="CR593" s="232">
        <v>2331.0999799607616</v>
      </c>
      <c r="CS593" s="232">
        <v>2331.7277070898858</v>
      </c>
      <c r="CT593" s="232">
        <v>2696.3305593807327</v>
      </c>
      <c r="CU593" s="232">
        <v>3215.6449930186986</v>
      </c>
      <c r="CV593" s="232">
        <v>3264.6673629720094</v>
      </c>
      <c r="CW593" s="232">
        <v>3395.2064150321285</v>
      </c>
      <c r="CX593" s="232">
        <v>3763.4666092583798</v>
      </c>
      <c r="CY593" s="232">
        <v>4200.7514462074369</v>
      </c>
      <c r="CZ593" s="232">
        <v>4221.1653484894468</v>
      </c>
      <c r="DA593" s="232">
        <v>4362.7460928633627</v>
      </c>
      <c r="DB593" s="232">
        <v>4717.1494738831998</v>
      </c>
      <c r="DC593" s="232">
        <v>5028.561707116708</v>
      </c>
      <c r="DD593" s="232">
        <v>5240.8111535421831</v>
      </c>
      <c r="DE593" s="232">
        <v>5390.8363213901557</v>
      </c>
      <c r="DF593" s="232">
        <v>5741.5906637733597</v>
      </c>
      <c r="DG593" s="232">
        <v>5944.7483112199952</v>
      </c>
      <c r="DH593" s="232">
        <v>6236.8916262936227</v>
      </c>
      <c r="DI593" s="232">
        <v>6386.7899264382486</v>
      </c>
      <c r="DJ593" s="232">
        <v>6722.826089045011</v>
      </c>
      <c r="DK593" s="232">
        <v>6788.0405627778873</v>
      </c>
      <c r="DL593" s="232">
        <v>2047.1135739679546</v>
      </c>
      <c r="DM593" s="232">
        <v>2042.626995882275</v>
      </c>
      <c r="DN593" s="232">
        <v>2038.150250852842</v>
      </c>
      <c r="DO593" s="232">
        <v>2033.6833173289356</v>
      </c>
    </row>
    <row r="594" spans="2:119" s="986" customFormat="1" ht="12" customHeight="1">
      <c r="B594" s="1342">
        <v>23</v>
      </c>
      <c r="C594" s="938" t="s">
        <v>94</v>
      </c>
      <c r="D594" s="939"/>
      <c r="E594" s="939"/>
      <c r="F594" s="945"/>
      <c r="G594" s="945"/>
      <c r="H594" s="945"/>
      <c r="I594" s="945"/>
      <c r="J594" s="945"/>
      <c r="K594" s="945"/>
      <c r="L594" s="945"/>
      <c r="M594" s="940"/>
      <c r="N594" s="940" t="s">
        <v>105</v>
      </c>
      <c r="O594" s="940" t="s">
        <v>105</v>
      </c>
      <c r="P594" s="940" t="s">
        <v>105</v>
      </c>
      <c r="Q594" s="940" t="s">
        <v>105</v>
      </c>
      <c r="R594" s="940">
        <v>1.3827525717472264</v>
      </c>
      <c r="S594" s="940">
        <v>-6.9436586770668551E-2</v>
      </c>
      <c r="T594" s="940">
        <v>1.5776020462172133</v>
      </c>
      <c r="U594" s="1677">
        <v>0.95851950789708251</v>
      </c>
      <c r="V594" s="1677">
        <v>0.38291857563020226</v>
      </c>
      <c r="W594" s="1677">
        <v>0.25338536102474185</v>
      </c>
      <c r="X594" s="1677">
        <v>0.21759115884411195</v>
      </c>
      <c r="Y594" s="1677">
        <v>0.17100833729746179</v>
      </c>
      <c r="Z594" s="1677">
        <v>-0.63430508588469992</v>
      </c>
      <c r="AA594" s="403"/>
      <c r="AB594" s="985" t="s">
        <v>105</v>
      </c>
      <c r="AC594" s="985" t="s">
        <v>105</v>
      </c>
      <c r="AD594" s="985" t="s">
        <v>105</v>
      </c>
      <c r="AE594" s="985" t="s">
        <v>105</v>
      </c>
      <c r="AF594" s="985" t="s">
        <v>105</v>
      </c>
      <c r="AG594" s="985" t="s">
        <v>105</v>
      </c>
      <c r="AH594" s="985" t="s">
        <v>105</v>
      </c>
      <c r="AI594" s="985" t="s">
        <v>105</v>
      </c>
      <c r="AJ594" s="985" t="s">
        <v>105</v>
      </c>
      <c r="AK594" s="985" t="s">
        <v>105</v>
      </c>
      <c r="AL594" s="985" t="s">
        <v>105</v>
      </c>
      <c r="AM594" s="985" t="s">
        <v>105</v>
      </c>
      <c r="AN594" s="985" t="s">
        <v>105</v>
      </c>
      <c r="AO594" s="985" t="s">
        <v>105</v>
      </c>
      <c r="AP594" s="985" t="s">
        <v>105</v>
      </c>
      <c r="AQ594" s="985" t="s">
        <v>105</v>
      </c>
      <c r="AR594" s="985" t="s">
        <v>105</v>
      </c>
      <c r="AS594" s="985" t="s">
        <v>105</v>
      </c>
      <c r="AT594" s="985" t="s">
        <v>105</v>
      </c>
      <c r="AU594" s="985" t="s">
        <v>105</v>
      </c>
      <c r="AV594" s="985" t="s">
        <v>105</v>
      </c>
      <c r="AW594" s="985" t="s">
        <v>105</v>
      </c>
      <c r="AX594" s="985" t="s">
        <v>105</v>
      </c>
      <c r="AY594" s="985" t="s">
        <v>105</v>
      </c>
      <c r="AZ594" s="985" t="s">
        <v>105</v>
      </c>
      <c r="BA594" s="985" t="s">
        <v>105</v>
      </c>
      <c r="BB594" s="985" t="s">
        <v>105</v>
      </c>
      <c r="BC594" s="985" t="s">
        <v>105</v>
      </c>
      <c r="BD594" s="985" t="s">
        <v>105</v>
      </c>
      <c r="BE594" s="985" t="s">
        <v>105</v>
      </c>
      <c r="BF594" s="985" t="s">
        <v>105</v>
      </c>
      <c r="BG594" s="985" t="s">
        <v>105</v>
      </c>
      <c r="BH594" s="985" t="s">
        <v>105</v>
      </c>
      <c r="BI594" s="985" t="s">
        <v>105</v>
      </c>
      <c r="BJ594" s="985" t="s">
        <v>105</v>
      </c>
      <c r="BK594" s="985" t="s">
        <v>105</v>
      </c>
      <c r="BL594" s="985" t="s">
        <v>105</v>
      </c>
      <c r="BM594" s="985" t="s">
        <v>105</v>
      </c>
      <c r="BN594" s="985" t="s">
        <v>105</v>
      </c>
      <c r="BO594" s="985" t="s">
        <v>105</v>
      </c>
      <c r="BP594" s="985" t="s">
        <v>105</v>
      </c>
      <c r="BQ594" s="985" t="s">
        <v>105</v>
      </c>
      <c r="BR594" s="985" t="s">
        <v>105</v>
      </c>
      <c r="BS594" s="985" t="s">
        <v>105</v>
      </c>
      <c r="BT594" s="985" t="s">
        <v>105</v>
      </c>
      <c r="BU594" s="985" t="s">
        <v>105</v>
      </c>
      <c r="BV594" s="985" t="s">
        <v>105</v>
      </c>
      <c r="BW594" s="985" t="s">
        <v>105</v>
      </c>
      <c r="BX594" s="985" t="s">
        <v>105</v>
      </c>
      <c r="BY594" s="985" t="s">
        <v>105</v>
      </c>
      <c r="BZ594" s="985" t="s">
        <v>105</v>
      </c>
      <c r="CA594" s="985" t="s">
        <v>105</v>
      </c>
      <c r="CB594" s="985" t="s">
        <v>105</v>
      </c>
      <c r="CC594" s="985" t="s">
        <v>105</v>
      </c>
      <c r="CD594" s="985" t="s">
        <v>105</v>
      </c>
      <c r="CE594" s="985" t="s">
        <v>105</v>
      </c>
      <c r="CF594" s="940">
        <v>1.1047458406594584</v>
      </c>
      <c r="CG594" s="940">
        <v>1.2618524077558191</v>
      </c>
      <c r="CH594" s="940">
        <v>1.2304004341033785</v>
      </c>
      <c r="CI594" s="940">
        <v>1.7347493516857018</v>
      </c>
      <c r="CJ594" s="940">
        <v>-0.45217345967090494</v>
      </c>
      <c r="CK594" s="940">
        <v>-0.90436573874545845</v>
      </c>
      <c r="CL594" s="940">
        <v>-0.45175361661371471</v>
      </c>
      <c r="CM594" s="940">
        <v>0.91629896589644932</v>
      </c>
      <c r="CN594" s="940">
        <v>3.8805796415526697</v>
      </c>
      <c r="CO594" s="940">
        <v>16.5269155922084</v>
      </c>
      <c r="CP594" s="940">
        <v>3.7815627210371234</v>
      </c>
      <c r="CQ594" s="940">
        <v>0.38185891842811204</v>
      </c>
      <c r="CR594" s="940">
        <v>2.5674775813844271</v>
      </c>
      <c r="CS594" s="940">
        <v>1.4528020571995457</v>
      </c>
      <c r="CT594" s="940">
        <v>0.65174324363899294</v>
      </c>
      <c r="CU594" s="940">
        <v>0.48672713814077473</v>
      </c>
      <c r="CV594" s="940">
        <v>0.40048363049059876</v>
      </c>
      <c r="CW594" s="940">
        <v>0.45609043659283777</v>
      </c>
      <c r="CX594" s="940">
        <v>0.39577345076070225</v>
      </c>
      <c r="CY594" s="940">
        <v>0.30634801270894196</v>
      </c>
      <c r="CZ594" s="940">
        <v>0.29298482178186869</v>
      </c>
      <c r="DA594" s="940">
        <v>0.28497226959382926</v>
      </c>
      <c r="DB594" s="940">
        <v>0.25340542740001903</v>
      </c>
      <c r="DC594" s="940">
        <v>0.19706242359486481</v>
      </c>
      <c r="DD594" s="940">
        <v>0.24155552338588659</v>
      </c>
      <c r="DE594" s="940">
        <v>0.23565208853399855</v>
      </c>
      <c r="DF594" s="940">
        <v>0.2171737816581909</v>
      </c>
      <c r="DG594" s="940">
        <v>0.18219655190999196</v>
      </c>
      <c r="DH594" s="940">
        <v>0.19006227157759814</v>
      </c>
      <c r="DI594" s="940">
        <v>0.18474936831160593</v>
      </c>
      <c r="DJ594" s="940">
        <v>0.17089957865905858</v>
      </c>
      <c r="DK594" s="940">
        <v>0.14185499661378098</v>
      </c>
      <c r="DL594" s="940">
        <v>-0.67177342550932118</v>
      </c>
      <c r="DM594" s="940">
        <v>-0.68017939850710007</v>
      </c>
      <c r="DN594" s="940">
        <v>-0.69683132898915057</v>
      </c>
      <c r="DO594" s="940">
        <v>-0.70040200872095459</v>
      </c>
    </row>
    <row r="595" spans="2:119" s="941" customFormat="1" ht="12" customHeight="1">
      <c r="B595" s="1342">
        <v>24</v>
      </c>
      <c r="C595" s="938"/>
      <c r="D595" s="1026"/>
      <c r="E595" s="1026"/>
      <c r="F595" s="990"/>
      <c r="G595" s="990"/>
      <c r="H595" s="990"/>
      <c r="I595" s="990"/>
      <c r="J595" s="990"/>
      <c r="K595" s="990"/>
      <c r="L595" s="990"/>
      <c r="M595" s="990"/>
      <c r="N595" s="990"/>
      <c r="O595" s="990"/>
      <c r="P595" s="990"/>
      <c r="Q595" s="990"/>
      <c r="R595" s="990"/>
      <c r="S595" s="990"/>
      <c r="T595" s="990"/>
      <c r="U595" s="1690"/>
      <c r="V595" s="1690"/>
      <c r="W595" s="1690"/>
      <c r="X595" s="1690"/>
      <c r="Y595" s="1690"/>
      <c r="Z595" s="1690"/>
      <c r="AA595" s="403"/>
      <c r="AB595" s="951"/>
      <c r="AC595" s="951"/>
      <c r="AD595" s="951"/>
      <c r="AE595" s="951"/>
      <c r="AF595" s="951"/>
      <c r="AG595" s="951"/>
      <c r="AH595" s="951"/>
      <c r="AI595" s="951"/>
      <c r="AJ595" s="990"/>
      <c r="AK595" s="990"/>
      <c r="AL595" s="990"/>
      <c r="AM595" s="990"/>
      <c r="AN595" s="990"/>
      <c r="AO595" s="990"/>
      <c r="AP595" s="990"/>
      <c r="AQ595" s="990"/>
      <c r="AR595" s="990"/>
      <c r="AS595" s="990"/>
      <c r="AT595" s="990"/>
      <c r="AU595" s="990"/>
      <c r="AV595" s="990"/>
      <c r="AW595" s="990"/>
      <c r="AX595" s="990"/>
      <c r="AY595" s="990"/>
      <c r="AZ595" s="990"/>
      <c r="BA595" s="990"/>
      <c r="BB595" s="990"/>
      <c r="BC595" s="990"/>
      <c r="BD595" s="990"/>
      <c r="BE595" s="990"/>
      <c r="BF595" s="990"/>
      <c r="BG595" s="990"/>
      <c r="BH595" s="990"/>
      <c r="BI595" s="990"/>
      <c r="BJ595" s="990"/>
      <c r="BK595" s="990"/>
      <c r="BL595" s="990"/>
      <c r="BM595" s="990"/>
      <c r="BN595" s="990"/>
      <c r="BO595" s="990"/>
      <c r="BP595" s="990"/>
      <c r="BQ595" s="990"/>
      <c r="BR595" s="990"/>
      <c r="BS595" s="990"/>
      <c r="BT595" s="990"/>
      <c r="BU595" s="990"/>
      <c r="BV595" s="990"/>
      <c r="BW595" s="990"/>
      <c r="BX595" s="990"/>
      <c r="BY595" s="990"/>
      <c r="BZ595" s="990"/>
      <c r="CA595" s="990"/>
      <c r="CB595" s="984"/>
      <c r="CC595" s="990"/>
      <c r="CD595" s="990"/>
      <c r="CE595" s="990"/>
      <c r="CF595" s="990"/>
      <c r="CG595" s="990"/>
      <c r="CH595" s="1010"/>
      <c r="CI595" s="1010"/>
      <c r="CJ595" s="1010"/>
      <c r="CK595" s="1010"/>
      <c r="CL595" s="990"/>
      <c r="CM595" s="1010"/>
      <c r="CN595" s="990"/>
      <c r="CO595" s="990"/>
      <c r="CP595" s="990"/>
      <c r="CQ595" s="990"/>
      <c r="CR595" s="990"/>
      <c r="CS595" s="990"/>
      <c r="CT595" s="990"/>
      <c r="CU595" s="990"/>
      <c r="CV595" s="990"/>
      <c r="CW595" s="990"/>
      <c r="CX595" s="990"/>
      <c r="CY595" s="990"/>
      <c r="CZ595" s="990"/>
      <c r="DA595" s="990"/>
      <c r="DB595" s="990"/>
      <c r="DC595" s="990"/>
      <c r="DD595" s="990"/>
      <c r="DE595" s="990"/>
      <c r="DF595" s="990"/>
      <c r="DG595" s="990"/>
      <c r="DH595" s="990"/>
      <c r="DI595" s="990"/>
      <c r="DJ595" s="990"/>
      <c r="DK595" s="990"/>
      <c r="DL595" s="990"/>
      <c r="DM595" s="990"/>
      <c r="DN595" s="990"/>
      <c r="DO595" s="990"/>
    </row>
    <row r="596" spans="2:119" s="980" customFormat="1" outlineLevel="1" collapsed="1">
      <c r="B596" s="1342">
        <v>25</v>
      </c>
      <c r="C596" s="1084" t="s">
        <v>396</v>
      </c>
      <c r="D596" s="1012"/>
      <c r="E596" s="1012"/>
      <c r="F596" s="984"/>
      <c r="G596" s="984"/>
      <c r="H596" s="984"/>
      <c r="I596" s="984"/>
      <c r="J596" s="984"/>
      <c r="K596" s="984"/>
      <c r="L596" s="984"/>
      <c r="M596" s="1085"/>
      <c r="N596" s="1085"/>
      <c r="O596" s="984"/>
      <c r="P596" s="984"/>
      <c r="Q596" s="984"/>
      <c r="R596" s="984"/>
      <c r="S596" s="984"/>
      <c r="T596" s="984"/>
      <c r="U596" s="1681"/>
      <c r="V596" s="1681"/>
      <c r="W596" s="1681"/>
      <c r="X596" s="1681"/>
      <c r="Y596" s="1681"/>
      <c r="Z596" s="1681"/>
      <c r="AA596" s="403"/>
      <c r="AB596" s="990"/>
      <c r="AC596" s="990"/>
      <c r="AD596" s="990"/>
      <c r="AE596" s="990"/>
      <c r="AF596" s="1086"/>
      <c r="AG596" s="1086"/>
      <c r="AH596" s="1086"/>
      <c r="AI596" s="1086"/>
      <c r="AJ596" s="984"/>
      <c r="AK596" s="984"/>
      <c r="AL596" s="984"/>
      <c r="AM596" s="984"/>
      <c r="AN596" s="984"/>
      <c r="AO596" s="984"/>
      <c r="AP596" s="984"/>
      <c r="AQ596" s="984"/>
      <c r="AR596" s="984"/>
      <c r="AS596" s="984"/>
      <c r="AT596" s="984"/>
      <c r="AU596" s="984"/>
      <c r="AV596" s="984"/>
      <c r="AW596" s="984"/>
      <c r="AX596" s="984"/>
      <c r="AY596" s="984"/>
      <c r="AZ596" s="984"/>
      <c r="BA596" s="984"/>
      <c r="BB596" s="984"/>
      <c r="BC596" s="984"/>
      <c r="BD596" s="984"/>
      <c r="BE596" s="984"/>
      <c r="BF596" s="984"/>
      <c r="BG596" s="984"/>
      <c r="BH596" s="984"/>
      <c r="BI596" s="984"/>
      <c r="BJ596" s="984"/>
      <c r="BK596" s="984"/>
      <c r="BL596" s="984"/>
      <c r="BM596" s="984"/>
      <c r="BN596" s="984"/>
      <c r="BO596" s="984"/>
      <c r="BP596" s="984"/>
      <c r="BQ596" s="984"/>
      <c r="BR596" s="984"/>
      <c r="BS596" s="984"/>
      <c r="BT596" s="984"/>
      <c r="BU596" s="984"/>
      <c r="BV596" s="984"/>
      <c r="BW596" s="984"/>
      <c r="BX596" s="990"/>
      <c r="BY596" s="990"/>
      <c r="BZ596" s="990"/>
      <c r="CA596" s="990"/>
      <c r="CB596" s="1013"/>
      <c r="CC596" s="984"/>
      <c r="CD596" s="984"/>
      <c r="CE596" s="984"/>
      <c r="CF596" s="984"/>
      <c r="CG596" s="984"/>
      <c r="CH596" s="984"/>
      <c r="CI596" s="984"/>
      <c r="CJ596" s="984"/>
      <c r="CK596" s="984"/>
      <c r="CL596" s="984"/>
      <c r="CM596" s="984"/>
      <c r="CN596" s="984"/>
      <c r="CO596" s="984"/>
      <c r="CP596" s="984"/>
      <c r="CQ596" s="984"/>
      <c r="CR596" s="984"/>
      <c r="CS596" s="984"/>
      <c r="CT596" s="984"/>
      <c r="CU596" s="984"/>
      <c r="CV596" s="984"/>
      <c r="CW596" s="984"/>
      <c r="CX596" s="984"/>
      <c r="CY596" s="984"/>
      <c r="CZ596" s="984"/>
      <c r="DA596" s="984"/>
      <c r="DB596" s="984"/>
      <c r="DC596" s="984"/>
      <c r="DD596" s="984"/>
      <c r="DE596" s="984"/>
      <c r="DF596" s="984"/>
      <c r="DG596" s="984"/>
      <c r="DH596" s="984"/>
      <c r="DI596" s="984"/>
      <c r="DJ596" s="984"/>
      <c r="DK596" s="984"/>
      <c r="DL596" s="984"/>
      <c r="DM596" s="984"/>
      <c r="DN596" s="984"/>
      <c r="DO596" s="984"/>
    </row>
    <row r="597" spans="2:119" s="971" customFormat="1" ht="12" customHeight="1" outlineLevel="1">
      <c r="B597" s="1342">
        <v>26</v>
      </c>
      <c r="C597" s="978"/>
      <c r="D597" s="988"/>
      <c r="E597" s="988"/>
      <c r="F597" s="969"/>
      <c r="G597" s="969"/>
      <c r="H597" s="969"/>
      <c r="I597" s="969"/>
      <c r="J597" s="969"/>
      <c r="K597" s="969"/>
      <c r="L597" s="969"/>
      <c r="M597" s="969"/>
      <c r="N597" s="969"/>
      <c r="O597" s="969"/>
      <c r="P597" s="969"/>
      <c r="Q597" s="969"/>
      <c r="R597" s="969"/>
      <c r="S597" s="969"/>
      <c r="T597" s="969"/>
      <c r="U597" s="1696"/>
      <c r="V597" s="1696"/>
      <c r="W597" s="1696"/>
      <c r="X597" s="1696"/>
      <c r="Y597" s="1696"/>
      <c r="Z597" s="1696"/>
      <c r="AA597" s="403"/>
      <c r="AB597" s="946"/>
      <c r="AC597" s="946"/>
      <c r="AD597" s="946"/>
      <c r="AE597" s="946"/>
      <c r="AF597" s="946"/>
      <c r="AG597" s="946"/>
      <c r="AH597" s="946"/>
      <c r="AI597" s="946"/>
      <c r="AJ597" s="969"/>
      <c r="AK597" s="969"/>
      <c r="AL597" s="969"/>
      <c r="AM597" s="969"/>
      <c r="AN597" s="969"/>
      <c r="AO597" s="969"/>
      <c r="AP597" s="969"/>
      <c r="AQ597" s="969"/>
      <c r="AR597" s="969"/>
      <c r="AS597" s="969"/>
      <c r="AT597" s="969"/>
      <c r="AU597" s="969"/>
      <c r="AV597" s="969"/>
      <c r="AW597" s="969"/>
      <c r="AX597" s="969"/>
      <c r="AY597" s="969"/>
      <c r="AZ597" s="969"/>
      <c r="BA597" s="969"/>
      <c r="BB597" s="969"/>
      <c r="BC597" s="969"/>
      <c r="BD597" s="969"/>
      <c r="BE597" s="969"/>
      <c r="BF597" s="969"/>
      <c r="BG597" s="969"/>
      <c r="BH597" s="969"/>
      <c r="BI597" s="969"/>
      <c r="BJ597" s="969"/>
      <c r="BK597" s="969"/>
      <c r="BL597" s="969"/>
      <c r="BM597" s="969"/>
      <c r="BN597" s="969"/>
      <c r="BO597" s="969"/>
      <c r="BP597" s="969"/>
      <c r="BQ597" s="969"/>
      <c r="BR597" s="969"/>
      <c r="BS597" s="969"/>
      <c r="BT597" s="1003"/>
      <c r="BU597" s="1003"/>
      <c r="BV597" s="969"/>
      <c r="BW597" s="969"/>
      <c r="BX597" s="990" t="s">
        <v>1050</v>
      </c>
      <c r="BY597" s="990" t="s">
        <v>1050</v>
      </c>
      <c r="BZ597" s="990" t="s">
        <v>1050</v>
      </c>
      <c r="CA597" s="990" t="s">
        <v>1050</v>
      </c>
      <c r="CB597" s="969"/>
      <c r="CC597" s="969"/>
      <c r="CD597" s="969"/>
      <c r="CE597" s="969"/>
      <c r="CF597" s="969"/>
      <c r="CG597" s="969"/>
      <c r="CH597" s="969"/>
      <c r="CI597" s="969"/>
      <c r="CJ597" s="969"/>
      <c r="CK597" s="969"/>
      <c r="CL597" s="969"/>
      <c r="CM597" s="969"/>
      <c r="CN597" s="969"/>
      <c r="CO597" s="969"/>
      <c r="CP597" s="969"/>
      <c r="CQ597" s="969"/>
      <c r="CR597" s="969"/>
      <c r="CS597" s="969"/>
      <c r="CT597" s="969"/>
      <c r="CU597" s="969"/>
      <c r="CV597" s="969"/>
      <c r="CW597" s="969"/>
      <c r="CX597" s="969"/>
      <c r="CY597" s="969"/>
      <c r="CZ597" s="969"/>
      <c r="DA597" s="969"/>
      <c r="DB597" s="969"/>
      <c r="DC597" s="969"/>
      <c r="DD597" s="969"/>
      <c r="DE597" s="969"/>
      <c r="DF597" s="969"/>
      <c r="DG597" s="969"/>
      <c r="DH597" s="969"/>
      <c r="DI597" s="969"/>
      <c r="DJ597" s="969"/>
      <c r="DK597" s="969"/>
      <c r="DL597" s="969"/>
      <c r="DM597" s="969"/>
      <c r="DN597" s="969"/>
      <c r="DO597" s="969"/>
    </row>
    <row r="598" spans="2:119" s="980" customFormat="1" ht="12" customHeight="1" outlineLevel="1">
      <c r="B598" s="1342">
        <v>27</v>
      </c>
      <c r="C598" s="978" t="s">
        <v>393</v>
      </c>
      <c r="D598" s="943"/>
      <c r="E598" s="944"/>
      <c r="F598" s="945" t="s">
        <v>105</v>
      </c>
      <c r="G598" s="945" t="s">
        <v>105</v>
      </c>
      <c r="H598" s="945" t="s">
        <v>105</v>
      </c>
      <c r="I598" s="945" t="s">
        <v>105</v>
      </c>
      <c r="J598" s="945" t="s">
        <v>105</v>
      </c>
      <c r="K598" s="945" t="s">
        <v>105</v>
      </c>
      <c r="L598" s="945">
        <v>24.2</v>
      </c>
      <c r="M598" s="945">
        <v>25.53</v>
      </c>
      <c r="N598" s="945">
        <v>23.6</v>
      </c>
      <c r="O598" s="945">
        <v>29</v>
      </c>
      <c r="P598" s="945">
        <v>62.462000000000003</v>
      </c>
      <c r="Q598" s="984">
        <v>114.89600000000002</v>
      </c>
      <c r="R598" s="232">
        <v>238.56700000000001</v>
      </c>
      <c r="S598" s="232" t="s">
        <v>105</v>
      </c>
      <c r="T598" s="232" t="s">
        <v>105</v>
      </c>
      <c r="U598" s="1655" t="s">
        <v>105</v>
      </c>
      <c r="V598" s="1655" t="s">
        <v>105</v>
      </c>
      <c r="W598" s="1655" t="s">
        <v>105</v>
      </c>
      <c r="X598" s="1655" t="s">
        <v>105</v>
      </c>
      <c r="Y598" s="1655" t="s">
        <v>105</v>
      </c>
      <c r="Z598" s="1655" t="s">
        <v>105</v>
      </c>
      <c r="AA598" s="403"/>
      <c r="AB598" s="449"/>
      <c r="AC598" s="449"/>
      <c r="AD598" s="449"/>
      <c r="AE598" s="449"/>
      <c r="AF598" s="449"/>
      <c r="AG598" s="449"/>
      <c r="AH598" s="449"/>
      <c r="AI598" s="449"/>
      <c r="AJ598" s="945" t="s">
        <v>105</v>
      </c>
      <c r="AK598" s="945" t="s">
        <v>105</v>
      </c>
      <c r="AL598" s="945" t="s">
        <v>105</v>
      </c>
      <c r="AM598" s="945" t="s">
        <v>105</v>
      </c>
      <c r="AN598" s="945" t="s">
        <v>105</v>
      </c>
      <c r="AO598" s="945" t="s">
        <v>105</v>
      </c>
      <c r="AP598" s="945" t="s">
        <v>105</v>
      </c>
      <c r="AQ598" s="945" t="s">
        <v>105</v>
      </c>
      <c r="AR598" s="945" t="s">
        <v>105</v>
      </c>
      <c r="AS598" s="945" t="s">
        <v>105</v>
      </c>
      <c r="AT598" s="945" t="s">
        <v>105</v>
      </c>
      <c r="AU598" s="945" t="s">
        <v>105</v>
      </c>
      <c r="AV598" s="945" t="s">
        <v>105</v>
      </c>
      <c r="AW598" s="945" t="s">
        <v>105</v>
      </c>
      <c r="AX598" s="945" t="s">
        <v>105</v>
      </c>
      <c r="AY598" s="945" t="s">
        <v>105</v>
      </c>
      <c r="AZ598" s="945" t="s">
        <v>105</v>
      </c>
      <c r="BA598" s="945" t="s">
        <v>105</v>
      </c>
      <c r="BB598" s="945" t="s">
        <v>105</v>
      </c>
      <c r="BC598" s="945" t="s">
        <v>105</v>
      </c>
      <c r="BD598" s="945" t="s">
        <v>105</v>
      </c>
      <c r="BE598" s="945" t="s">
        <v>105</v>
      </c>
      <c r="BF598" s="945" t="s">
        <v>105</v>
      </c>
      <c r="BG598" s="945" t="s">
        <v>105</v>
      </c>
      <c r="BH598" s="945">
        <v>6</v>
      </c>
      <c r="BI598" s="945">
        <v>5.8</v>
      </c>
      <c r="BJ598" s="945">
        <v>6</v>
      </c>
      <c r="BK598" s="945">
        <v>6.3999999999999986</v>
      </c>
      <c r="BL598" s="945">
        <v>6.2</v>
      </c>
      <c r="BM598" s="945">
        <v>6.2</v>
      </c>
      <c r="BN598" s="945">
        <v>6.4</v>
      </c>
      <c r="BO598" s="945">
        <v>6.73</v>
      </c>
      <c r="BP598" s="945">
        <v>6.35</v>
      </c>
      <c r="BQ598" s="945">
        <v>6</v>
      </c>
      <c r="BR598" s="945">
        <v>5.2</v>
      </c>
      <c r="BS598" s="945">
        <v>6.0500000000000007</v>
      </c>
      <c r="BT598" s="945">
        <v>5.8</v>
      </c>
      <c r="BU598" s="232">
        <v>6.6</v>
      </c>
      <c r="BV598" s="232">
        <v>7.6</v>
      </c>
      <c r="BW598" s="232">
        <v>9</v>
      </c>
      <c r="BX598" s="232">
        <v>10.7</v>
      </c>
      <c r="BY598" s="232">
        <v>14.3</v>
      </c>
      <c r="BZ598" s="232">
        <v>16.600000000000001</v>
      </c>
      <c r="CA598" s="449">
        <v>20.861999999999998</v>
      </c>
      <c r="CB598" s="232">
        <v>22.365000000000002</v>
      </c>
      <c r="CC598" s="232">
        <v>23.240000000000002</v>
      </c>
      <c r="CD598" s="232">
        <v>29.561999999999998</v>
      </c>
      <c r="CE598" s="232">
        <v>39.729000000000006</v>
      </c>
      <c r="CF598" s="232">
        <v>49.161000000000001</v>
      </c>
      <c r="CG598" s="232">
        <v>55.682999999999993</v>
      </c>
      <c r="CH598" s="232">
        <v>60.263999999999996</v>
      </c>
      <c r="CI598" s="232">
        <v>73.459000000000003</v>
      </c>
      <c r="CJ598" s="232" t="s">
        <v>105</v>
      </c>
      <c r="CK598" s="232" t="s">
        <v>105</v>
      </c>
      <c r="CL598" s="232" t="s">
        <v>105</v>
      </c>
      <c r="CM598" s="232" t="s">
        <v>105</v>
      </c>
      <c r="CN598" s="232" t="s">
        <v>105</v>
      </c>
      <c r="CO598" s="232" t="s">
        <v>105</v>
      </c>
      <c r="CP598" s="232" t="s">
        <v>105</v>
      </c>
      <c r="CQ598" s="232" t="s">
        <v>105</v>
      </c>
      <c r="CR598" s="232" t="s">
        <v>105</v>
      </c>
      <c r="CS598" s="232" t="s">
        <v>105</v>
      </c>
      <c r="CT598" s="232" t="s">
        <v>105</v>
      </c>
      <c r="CU598" s="232" t="s">
        <v>105</v>
      </c>
      <c r="CV598" s="232" t="s">
        <v>105</v>
      </c>
      <c r="CW598" s="232" t="s">
        <v>105</v>
      </c>
      <c r="CX598" s="232" t="s">
        <v>105</v>
      </c>
      <c r="CY598" s="232" t="s">
        <v>105</v>
      </c>
      <c r="CZ598" s="232" t="s">
        <v>105</v>
      </c>
      <c r="DA598" s="232" t="s">
        <v>105</v>
      </c>
      <c r="DB598" s="232" t="s">
        <v>105</v>
      </c>
      <c r="DC598" s="232" t="s">
        <v>105</v>
      </c>
      <c r="DD598" s="232" t="s">
        <v>105</v>
      </c>
      <c r="DE598" s="232" t="s">
        <v>105</v>
      </c>
      <c r="DF598" s="232" t="s">
        <v>105</v>
      </c>
      <c r="DG598" s="232" t="s">
        <v>105</v>
      </c>
      <c r="DH598" s="232" t="s">
        <v>105</v>
      </c>
      <c r="DI598" s="232" t="s">
        <v>105</v>
      </c>
      <c r="DJ598" s="232" t="s">
        <v>105</v>
      </c>
      <c r="DK598" s="232" t="s">
        <v>105</v>
      </c>
      <c r="DL598" s="232" t="s">
        <v>105</v>
      </c>
      <c r="DM598" s="232" t="s">
        <v>105</v>
      </c>
      <c r="DN598" s="232" t="s">
        <v>105</v>
      </c>
      <c r="DO598" s="232" t="s">
        <v>105</v>
      </c>
    </row>
    <row r="599" spans="2:119" s="986" customFormat="1" ht="12" customHeight="1" outlineLevel="1">
      <c r="B599" s="1342">
        <v>28</v>
      </c>
      <c r="C599" s="972" t="s">
        <v>94</v>
      </c>
      <c r="D599" s="939"/>
      <c r="E599" s="939"/>
      <c r="F599" s="940" t="s">
        <v>1045</v>
      </c>
      <c r="G599" s="940" t="s">
        <v>1045</v>
      </c>
      <c r="H599" s="940" t="s">
        <v>1045</v>
      </c>
      <c r="I599" s="940" t="s">
        <v>1045</v>
      </c>
      <c r="J599" s="940" t="s">
        <v>1045</v>
      </c>
      <c r="K599" s="940" t="s">
        <v>1045</v>
      </c>
      <c r="L599" s="940" t="s">
        <v>1045</v>
      </c>
      <c r="M599" s="940">
        <v>5.495867768595053E-2</v>
      </c>
      <c r="N599" s="940">
        <v>-7.5597336466901699E-2</v>
      </c>
      <c r="O599" s="940">
        <v>0.22881355932203373</v>
      </c>
      <c r="P599" s="940">
        <v>1.1538620689655175</v>
      </c>
      <c r="Q599" s="940">
        <v>0.83945438826806718</v>
      </c>
      <c r="R599" s="940">
        <v>1.0763734159587801</v>
      </c>
      <c r="S599" s="940" t="s">
        <v>105</v>
      </c>
      <c r="T599" s="940" t="s">
        <v>105</v>
      </c>
      <c r="U599" s="1677" t="s">
        <v>105</v>
      </c>
      <c r="V599" s="1677" t="s">
        <v>105</v>
      </c>
      <c r="W599" s="1677" t="s">
        <v>105</v>
      </c>
      <c r="X599" s="1677" t="s">
        <v>105</v>
      </c>
      <c r="Y599" s="1677" t="s">
        <v>105</v>
      </c>
      <c r="Z599" s="1677" t="s">
        <v>105</v>
      </c>
      <c r="AA599" s="403"/>
      <c r="AB599" s="985"/>
      <c r="AC599" s="985"/>
      <c r="AD599" s="985"/>
      <c r="AE599" s="985"/>
      <c r="AF599" s="985"/>
      <c r="AG599" s="985"/>
      <c r="AH599" s="985"/>
      <c r="AI599" s="985"/>
      <c r="AJ599" s="940" t="s">
        <v>1045</v>
      </c>
      <c r="AK599" s="940" t="s">
        <v>1045</v>
      </c>
      <c r="AL599" s="940" t="s">
        <v>1045</v>
      </c>
      <c r="AM599" s="940" t="s">
        <v>1045</v>
      </c>
      <c r="AN599" s="940" t="s">
        <v>1045</v>
      </c>
      <c r="AO599" s="940" t="s">
        <v>1045</v>
      </c>
      <c r="AP599" s="940" t="s">
        <v>1045</v>
      </c>
      <c r="AQ599" s="940" t="s">
        <v>1045</v>
      </c>
      <c r="AR599" s="940" t="s">
        <v>1045</v>
      </c>
      <c r="AS599" s="940" t="s">
        <v>1045</v>
      </c>
      <c r="AT599" s="940" t="s">
        <v>1045</v>
      </c>
      <c r="AU599" s="940" t="s">
        <v>1045</v>
      </c>
      <c r="AV599" s="940" t="s">
        <v>1045</v>
      </c>
      <c r="AW599" s="940" t="s">
        <v>1045</v>
      </c>
      <c r="AX599" s="940" t="s">
        <v>1045</v>
      </c>
      <c r="AY599" s="940" t="s">
        <v>1045</v>
      </c>
      <c r="AZ599" s="940" t="s">
        <v>1045</v>
      </c>
      <c r="BA599" s="940" t="s">
        <v>1045</v>
      </c>
      <c r="BB599" s="940" t="s">
        <v>1045</v>
      </c>
      <c r="BC599" s="940" t="s">
        <v>1045</v>
      </c>
      <c r="BD599" s="940" t="s">
        <v>1045</v>
      </c>
      <c r="BE599" s="940" t="s">
        <v>1045</v>
      </c>
      <c r="BF599" s="940" t="s">
        <v>1045</v>
      </c>
      <c r="BG599" s="940" t="s">
        <v>1045</v>
      </c>
      <c r="BH599" s="940" t="s">
        <v>1045</v>
      </c>
      <c r="BI599" s="940" t="s">
        <v>1045</v>
      </c>
      <c r="BJ599" s="940" t="s">
        <v>1045</v>
      </c>
      <c r="BK599" s="940" t="s">
        <v>1045</v>
      </c>
      <c r="BL599" s="940">
        <v>3.3333333333333437E-2</v>
      </c>
      <c r="BM599" s="940">
        <v>6.8965517241379448E-2</v>
      </c>
      <c r="BN599" s="940">
        <v>6.6666666666666652E-2</v>
      </c>
      <c r="BO599" s="940">
        <v>5.15625000000004E-2</v>
      </c>
      <c r="BP599" s="940">
        <v>2.4193548387096753E-2</v>
      </c>
      <c r="BQ599" s="940">
        <v>-3.2258064516129115E-2</v>
      </c>
      <c r="BR599" s="940">
        <v>-0.1875</v>
      </c>
      <c r="BS599" s="940">
        <v>-0.10104011887072806</v>
      </c>
      <c r="BT599" s="940">
        <v>-8.6614173228346414E-2</v>
      </c>
      <c r="BU599" s="940">
        <v>9.9999999999999867E-2</v>
      </c>
      <c r="BV599" s="940">
        <v>0.46153846153846145</v>
      </c>
      <c r="BW599" s="940">
        <v>0.4876033057851239</v>
      </c>
      <c r="BX599" s="992" t="s">
        <v>105</v>
      </c>
      <c r="BY599" s="992" t="s">
        <v>105</v>
      </c>
      <c r="BZ599" s="992" t="s">
        <v>105</v>
      </c>
      <c r="CA599" s="992" t="s">
        <v>105</v>
      </c>
      <c r="CB599" s="992" t="s">
        <v>1050</v>
      </c>
      <c r="CC599" s="992" t="s">
        <v>1050</v>
      </c>
      <c r="CD599" s="992" t="s">
        <v>1050</v>
      </c>
      <c r="CE599" s="992" t="s">
        <v>1050</v>
      </c>
      <c r="CF599" s="992">
        <v>1.1981220657276994</v>
      </c>
      <c r="CG599" s="992">
        <v>1.3959982788296035</v>
      </c>
      <c r="CH599" s="992">
        <v>1.0385630200933633</v>
      </c>
      <c r="CI599" s="992">
        <v>0.8490019884718969</v>
      </c>
      <c r="CJ599" s="940" t="s">
        <v>105</v>
      </c>
      <c r="CK599" s="940" t="s">
        <v>105</v>
      </c>
      <c r="CL599" s="940" t="s">
        <v>105</v>
      </c>
      <c r="CM599" s="940" t="s">
        <v>105</v>
      </c>
      <c r="CN599" s="940" t="s">
        <v>105</v>
      </c>
      <c r="CO599" s="940" t="s">
        <v>105</v>
      </c>
      <c r="CP599" s="940" t="s">
        <v>105</v>
      </c>
      <c r="CQ599" s="940" t="s">
        <v>105</v>
      </c>
      <c r="CR599" s="940" t="s">
        <v>105</v>
      </c>
      <c r="CS599" s="992" t="s">
        <v>105</v>
      </c>
      <c r="CT599" s="992" t="s">
        <v>105</v>
      </c>
      <c r="CU599" s="992" t="s">
        <v>105</v>
      </c>
      <c r="CV599" s="992" t="s">
        <v>105</v>
      </c>
      <c r="CW599" s="992" t="s">
        <v>105</v>
      </c>
      <c r="CX599" s="992" t="s">
        <v>105</v>
      </c>
      <c r="CY599" s="992" t="s">
        <v>105</v>
      </c>
      <c r="CZ599" s="992" t="s">
        <v>105</v>
      </c>
      <c r="DA599" s="992" t="s">
        <v>105</v>
      </c>
      <c r="DB599" s="992" t="s">
        <v>105</v>
      </c>
      <c r="DC599" s="992" t="s">
        <v>105</v>
      </c>
      <c r="DD599" s="992" t="s">
        <v>105</v>
      </c>
      <c r="DE599" s="992" t="s">
        <v>105</v>
      </c>
      <c r="DF599" s="992" t="s">
        <v>105</v>
      </c>
      <c r="DG599" s="992" t="s">
        <v>105</v>
      </c>
      <c r="DH599" s="992" t="s">
        <v>105</v>
      </c>
      <c r="DI599" s="992" t="s">
        <v>105</v>
      </c>
      <c r="DJ599" s="992" t="s">
        <v>105</v>
      </c>
      <c r="DK599" s="992" t="s">
        <v>105</v>
      </c>
      <c r="DL599" s="992" t="s">
        <v>105</v>
      </c>
      <c r="DM599" s="992" t="s">
        <v>105</v>
      </c>
      <c r="DN599" s="992" t="s">
        <v>105</v>
      </c>
      <c r="DO599" s="992" t="s">
        <v>105</v>
      </c>
    </row>
    <row r="600" spans="2:119" s="980" customFormat="1" ht="12" customHeight="1" outlineLevel="1">
      <c r="B600" s="1342">
        <v>29</v>
      </c>
      <c r="C600" s="1200" t="s">
        <v>347</v>
      </c>
      <c r="D600" s="995"/>
      <c r="E600" s="995"/>
      <c r="F600" s="955"/>
      <c r="G600" s="955"/>
      <c r="H600" s="955"/>
      <c r="I600" s="955"/>
      <c r="J600" s="955"/>
      <c r="K600" s="955"/>
      <c r="L600" s="955"/>
      <c r="M600" s="955"/>
      <c r="N600" s="955"/>
      <c r="O600" s="955"/>
      <c r="P600" s="975">
        <v>0.72242141056186537</v>
      </c>
      <c r="Q600" s="975">
        <v>0.76497376761032265</v>
      </c>
      <c r="R600" s="975">
        <v>0.77929200706882307</v>
      </c>
      <c r="S600" s="975" t="s">
        <v>105</v>
      </c>
      <c r="T600" s="975" t="s">
        <v>105</v>
      </c>
      <c r="U600" s="1678" t="s">
        <v>105</v>
      </c>
      <c r="V600" s="1678" t="s">
        <v>105</v>
      </c>
      <c r="W600" s="1678" t="s">
        <v>105</v>
      </c>
      <c r="X600" s="1678" t="s">
        <v>105</v>
      </c>
      <c r="Y600" s="1678" t="s">
        <v>105</v>
      </c>
      <c r="Z600" s="1678" t="s">
        <v>105</v>
      </c>
      <c r="AA600" s="1186"/>
      <c r="AB600" s="994"/>
      <c r="AC600" s="994"/>
      <c r="AD600" s="994"/>
      <c r="AE600" s="994"/>
      <c r="AF600" s="994"/>
      <c r="AG600" s="994"/>
      <c r="AH600" s="994"/>
      <c r="AI600" s="994"/>
      <c r="AJ600" s="994"/>
      <c r="AK600" s="994"/>
      <c r="AL600" s="994"/>
      <c r="AM600" s="994"/>
      <c r="AN600" s="994"/>
      <c r="AO600" s="994"/>
      <c r="AP600" s="994"/>
      <c r="AQ600" s="994"/>
      <c r="AR600" s="994"/>
      <c r="AS600" s="994"/>
      <c r="AT600" s="994"/>
      <c r="AU600" s="994"/>
      <c r="AV600" s="994"/>
      <c r="AW600" s="994"/>
      <c r="AX600" s="994"/>
      <c r="AY600" s="994"/>
      <c r="AZ600" s="994"/>
      <c r="BA600" s="994"/>
      <c r="BB600" s="994"/>
      <c r="BC600" s="994"/>
      <c r="BD600" s="994"/>
      <c r="BE600" s="994"/>
      <c r="BF600" s="994"/>
      <c r="BG600" s="994"/>
      <c r="BH600" s="994">
        <v>0.77018846896929904</v>
      </c>
      <c r="BI600" s="994">
        <v>0.74134991639362413</v>
      </c>
      <c r="BJ600" s="994">
        <v>0.73681931557099378</v>
      </c>
      <c r="BK600" s="994">
        <v>0.70434121810310979</v>
      </c>
      <c r="BL600" s="994">
        <v>0.76702438457118083</v>
      </c>
      <c r="BM600" s="994">
        <v>0.66169739041490772</v>
      </c>
      <c r="BN600" s="994">
        <v>0.6496895346893099</v>
      </c>
      <c r="BO600" s="994">
        <v>0.6496138996138997</v>
      </c>
      <c r="BP600" s="994">
        <v>0.67553191489361708</v>
      </c>
      <c r="BQ600" s="994">
        <v>0.60054048643779401</v>
      </c>
      <c r="BR600" s="994">
        <v>0.5252525252525253</v>
      </c>
      <c r="BS600" s="994">
        <v>0.54460347466018544</v>
      </c>
      <c r="BT600" s="994">
        <v>0.52252252252252251</v>
      </c>
      <c r="BU600" s="994">
        <v>0.57391304347826089</v>
      </c>
      <c r="BV600" s="994">
        <v>0.63865546218487401</v>
      </c>
      <c r="BW600" s="994">
        <v>0.76271186440677963</v>
      </c>
      <c r="BX600" s="994">
        <v>0.6858974358974359</v>
      </c>
      <c r="BY600" s="994">
        <v>0.71144278606965172</v>
      </c>
      <c r="BZ600" s="994">
        <v>0.73451327433628322</v>
      </c>
      <c r="CA600" s="994">
        <v>0.740785455578439</v>
      </c>
      <c r="CB600" s="994">
        <v>0.76162097735399281</v>
      </c>
      <c r="CC600" s="994">
        <v>0.74154435226547555</v>
      </c>
      <c r="CD600" s="994">
        <v>0.75679688700015357</v>
      </c>
      <c r="CE600" s="994">
        <v>0.78782050010906435</v>
      </c>
      <c r="CF600" s="994">
        <v>0.80379653700887821</v>
      </c>
      <c r="CG600" s="994">
        <v>0.78778489877339675</v>
      </c>
      <c r="CH600" s="994">
        <v>0.77297214098814837</v>
      </c>
      <c r="CI600" s="994">
        <v>0.76261614326498828</v>
      </c>
      <c r="CJ600" s="994" t="s">
        <v>105</v>
      </c>
      <c r="CK600" s="994" t="s">
        <v>105</v>
      </c>
      <c r="CL600" s="994" t="s">
        <v>105</v>
      </c>
      <c r="CM600" s="994" t="s">
        <v>105</v>
      </c>
      <c r="CN600" s="994" t="s">
        <v>105</v>
      </c>
      <c r="CO600" s="994" t="s">
        <v>105</v>
      </c>
      <c r="CP600" s="994" t="s">
        <v>105</v>
      </c>
      <c r="CQ600" s="994" t="s">
        <v>105</v>
      </c>
      <c r="CR600" s="994" t="s">
        <v>105</v>
      </c>
      <c r="CS600" s="994" t="s">
        <v>105</v>
      </c>
      <c r="CT600" s="994" t="s">
        <v>105</v>
      </c>
      <c r="CU600" s="994" t="s">
        <v>105</v>
      </c>
      <c r="CV600" s="994" t="s">
        <v>105</v>
      </c>
      <c r="CW600" s="994" t="s">
        <v>105</v>
      </c>
      <c r="CX600" s="994" t="s">
        <v>105</v>
      </c>
      <c r="CY600" s="994" t="s">
        <v>105</v>
      </c>
      <c r="CZ600" s="994" t="s">
        <v>105</v>
      </c>
      <c r="DA600" s="994" t="s">
        <v>105</v>
      </c>
      <c r="DB600" s="994" t="s">
        <v>105</v>
      </c>
      <c r="DC600" s="994" t="s">
        <v>105</v>
      </c>
      <c r="DD600" s="994" t="s">
        <v>105</v>
      </c>
      <c r="DE600" s="994" t="s">
        <v>105</v>
      </c>
      <c r="DF600" s="994" t="s">
        <v>105</v>
      </c>
      <c r="DG600" s="994" t="s">
        <v>105</v>
      </c>
      <c r="DH600" s="994" t="s">
        <v>105</v>
      </c>
      <c r="DI600" s="994" t="s">
        <v>105</v>
      </c>
      <c r="DJ600" s="994" t="s">
        <v>105</v>
      </c>
      <c r="DK600" s="994" t="s">
        <v>105</v>
      </c>
      <c r="DL600" s="994" t="s">
        <v>105</v>
      </c>
      <c r="DM600" s="994" t="s">
        <v>105</v>
      </c>
      <c r="DN600" s="994" t="s">
        <v>105</v>
      </c>
      <c r="DO600" s="994" t="s">
        <v>105</v>
      </c>
    </row>
    <row r="601" spans="2:119" s="980" customFormat="1" ht="12" customHeight="1" outlineLevel="1">
      <c r="B601" s="1342">
        <v>30</v>
      </c>
      <c r="C601" s="978"/>
      <c r="D601" s="1012"/>
      <c r="E601" s="1012"/>
      <c r="F601" s="984"/>
      <c r="G601" s="984"/>
      <c r="H601" s="984"/>
      <c r="I601" s="984"/>
      <c r="J601" s="984"/>
      <c r="K601" s="984"/>
      <c r="L601" s="984"/>
      <c r="M601" s="984"/>
      <c r="N601" s="984"/>
      <c r="O601" s="984"/>
      <c r="P601" s="984"/>
      <c r="Q601" s="984"/>
      <c r="R601" s="984"/>
      <c r="S601" s="984"/>
      <c r="T601" s="984"/>
      <c r="U601" s="1681"/>
      <c r="V601" s="1681"/>
      <c r="W601" s="1681"/>
      <c r="X601" s="1681"/>
      <c r="Y601" s="1681"/>
      <c r="Z601" s="1681"/>
      <c r="AA601" s="403"/>
      <c r="AB601" s="449"/>
      <c r="AC601" s="449"/>
      <c r="AD601" s="449"/>
      <c r="AE601" s="449"/>
      <c r="AF601" s="449"/>
      <c r="AG601" s="449"/>
      <c r="AH601" s="449"/>
      <c r="AI601" s="449"/>
      <c r="AJ601" s="984"/>
      <c r="AK601" s="984"/>
      <c r="AL601" s="984"/>
      <c r="AM601" s="984"/>
      <c r="AN601" s="984"/>
      <c r="AO601" s="984"/>
      <c r="AP601" s="984"/>
      <c r="AQ601" s="984"/>
      <c r="AR601" s="984"/>
      <c r="AS601" s="984"/>
      <c r="AT601" s="984"/>
      <c r="AU601" s="984"/>
      <c r="AV601" s="984"/>
      <c r="AW601" s="984"/>
      <c r="AX601" s="984"/>
      <c r="AY601" s="984"/>
      <c r="AZ601" s="984"/>
      <c r="BA601" s="984"/>
      <c r="BB601" s="984"/>
      <c r="BC601" s="984"/>
      <c r="BD601" s="984"/>
      <c r="BE601" s="984"/>
      <c r="BF601" s="984"/>
      <c r="BG601" s="984"/>
      <c r="BH601" s="984"/>
      <c r="BI601" s="984"/>
      <c r="BJ601" s="984"/>
      <c r="BK601" s="984"/>
      <c r="BL601" s="984"/>
      <c r="BM601" s="984"/>
      <c r="BN601" s="984"/>
      <c r="BO601" s="984"/>
      <c r="BP601" s="984"/>
      <c r="BQ601" s="984"/>
      <c r="BR601" s="984"/>
      <c r="BS601" s="984"/>
      <c r="BT601" s="984"/>
      <c r="BU601" s="984"/>
      <c r="BV601" s="984"/>
      <c r="BW601" s="984"/>
      <c r="BX601" s="984"/>
      <c r="BY601" s="984"/>
      <c r="BZ601" s="984"/>
      <c r="CA601" s="984"/>
      <c r="CB601" s="984"/>
      <c r="CC601" s="984"/>
      <c r="CD601" s="984"/>
      <c r="CE601" s="984"/>
      <c r="CF601" s="984"/>
      <c r="CG601" s="984"/>
      <c r="CH601" s="984"/>
      <c r="CI601" s="984"/>
      <c r="CJ601" s="984"/>
      <c r="CK601" s="984"/>
      <c r="CL601" s="984"/>
      <c r="CM601" s="984"/>
      <c r="CN601" s="984"/>
      <c r="CO601" s="984"/>
      <c r="CP601" s="984"/>
      <c r="CQ601" s="984"/>
      <c r="CR601" s="984"/>
      <c r="CS601" s="984"/>
      <c r="CT601" s="984"/>
      <c r="CU601" s="984"/>
      <c r="CV601" s="984"/>
      <c r="CW601" s="984"/>
      <c r="CX601" s="984"/>
      <c r="CY601" s="984"/>
      <c r="CZ601" s="984"/>
      <c r="DA601" s="984"/>
      <c r="DB601" s="984"/>
      <c r="DC601" s="984"/>
      <c r="DD601" s="984"/>
      <c r="DE601" s="984"/>
      <c r="DF601" s="984"/>
      <c r="DG601" s="984"/>
      <c r="DH601" s="984"/>
      <c r="DI601" s="984"/>
      <c r="DJ601" s="984"/>
      <c r="DK601" s="984"/>
      <c r="DL601" s="984"/>
      <c r="DM601" s="984"/>
      <c r="DN601" s="984"/>
      <c r="DO601" s="984"/>
    </row>
    <row r="602" spans="2:119" s="980" customFormat="1" ht="12" customHeight="1" outlineLevel="1">
      <c r="B602" s="1342">
        <v>31</v>
      </c>
      <c r="C602" s="978"/>
      <c r="D602" s="1012"/>
      <c r="E602" s="1012"/>
      <c r="F602" s="984"/>
      <c r="G602" s="984"/>
      <c r="H602" s="984"/>
      <c r="I602" s="984"/>
      <c r="J602" s="984"/>
      <c r="K602" s="984"/>
      <c r="L602" s="984"/>
      <c r="M602" s="984"/>
      <c r="N602" s="984"/>
      <c r="O602" s="984"/>
      <c r="P602" s="984"/>
      <c r="Q602" s="984"/>
      <c r="R602" s="984"/>
      <c r="S602" s="984"/>
      <c r="T602" s="984"/>
      <c r="U602" s="1681"/>
      <c r="V602" s="1681"/>
      <c r="W602" s="1681"/>
      <c r="X602" s="1681"/>
      <c r="Y602" s="1681"/>
      <c r="Z602" s="1681"/>
      <c r="AA602" s="403"/>
      <c r="AB602" s="449"/>
      <c r="AC602" s="449"/>
      <c r="AD602" s="449"/>
      <c r="AE602" s="449"/>
      <c r="AF602" s="449"/>
      <c r="AG602" s="449"/>
      <c r="AH602" s="449"/>
      <c r="AI602" s="449"/>
      <c r="AJ602" s="984"/>
      <c r="AK602" s="984"/>
      <c r="AL602" s="984"/>
      <c r="AM602" s="984"/>
      <c r="AN602" s="984"/>
      <c r="AO602" s="984"/>
      <c r="AP602" s="984"/>
      <c r="AQ602" s="984"/>
      <c r="AR602" s="984"/>
      <c r="AS602" s="984"/>
      <c r="AT602" s="984"/>
      <c r="AU602" s="984"/>
      <c r="AV602" s="984"/>
      <c r="AW602" s="984"/>
      <c r="AX602" s="984"/>
      <c r="AY602" s="984"/>
      <c r="AZ602" s="984"/>
      <c r="BA602" s="984"/>
      <c r="BB602" s="984"/>
      <c r="BC602" s="984"/>
      <c r="BD602" s="984"/>
      <c r="BE602" s="984"/>
      <c r="BF602" s="984"/>
      <c r="BG602" s="984"/>
      <c r="BH602" s="984"/>
      <c r="BI602" s="984"/>
      <c r="BJ602" s="984"/>
      <c r="BK602" s="984"/>
      <c r="BL602" s="984"/>
      <c r="BM602" s="984"/>
      <c r="BN602" s="984"/>
      <c r="BO602" s="984"/>
      <c r="BP602" s="984"/>
      <c r="BQ602" s="984"/>
      <c r="BR602" s="984"/>
      <c r="BS602" s="984"/>
      <c r="BT602" s="984"/>
      <c r="BU602" s="984"/>
      <c r="BV602" s="984"/>
      <c r="BW602" s="984"/>
      <c r="BX602" s="990" t="s">
        <v>105</v>
      </c>
      <c r="BY602" s="990" t="s">
        <v>105</v>
      </c>
      <c r="BZ602" s="990" t="s">
        <v>105</v>
      </c>
      <c r="CA602" s="990" t="s">
        <v>105</v>
      </c>
      <c r="CB602" s="984"/>
      <c r="CC602" s="984"/>
      <c r="CD602" s="984"/>
      <c r="CE602" s="984"/>
      <c r="CF602" s="984"/>
      <c r="CG602" s="984"/>
      <c r="CH602" s="984"/>
      <c r="CI602" s="984"/>
      <c r="CJ602" s="984"/>
      <c r="CK602" s="984"/>
      <c r="CL602" s="984"/>
      <c r="CM602" s="984"/>
      <c r="CN602" s="984"/>
      <c r="CO602" s="984"/>
      <c r="CP602" s="984"/>
      <c r="CQ602" s="984"/>
      <c r="CR602" s="984"/>
      <c r="CS602" s="984"/>
      <c r="CT602" s="984"/>
      <c r="CU602" s="984"/>
      <c r="CV602" s="984"/>
      <c r="CW602" s="984"/>
      <c r="CX602" s="984"/>
      <c r="CY602" s="984"/>
      <c r="CZ602" s="984"/>
      <c r="DA602" s="984"/>
      <c r="DB602" s="984"/>
      <c r="DC602" s="984"/>
      <c r="DD602" s="984"/>
      <c r="DE602" s="984"/>
      <c r="DF602" s="984"/>
      <c r="DG602" s="984"/>
      <c r="DH602" s="984"/>
      <c r="DI602" s="984"/>
      <c r="DJ602" s="984"/>
      <c r="DK602" s="984"/>
      <c r="DL602" s="984"/>
      <c r="DM602" s="984"/>
      <c r="DN602" s="984"/>
      <c r="DO602" s="984"/>
    </row>
    <row r="603" spans="2:119" s="980" customFormat="1" ht="12" customHeight="1" outlineLevel="1">
      <c r="B603" s="1342">
        <v>32</v>
      </c>
      <c r="C603" s="978" t="s">
        <v>394</v>
      </c>
      <c r="D603" s="943"/>
      <c r="E603" s="944"/>
      <c r="F603" s="945" t="s">
        <v>105</v>
      </c>
      <c r="G603" s="945" t="s">
        <v>105</v>
      </c>
      <c r="H603" s="945" t="s">
        <v>105</v>
      </c>
      <c r="I603" s="945" t="s">
        <v>105</v>
      </c>
      <c r="J603" s="945" t="s">
        <v>105</v>
      </c>
      <c r="K603" s="945" t="s">
        <v>105</v>
      </c>
      <c r="L603" s="945">
        <v>8.6434810000000031</v>
      </c>
      <c r="M603" s="945">
        <v>12.133886</v>
      </c>
      <c r="N603" s="945">
        <v>16.8</v>
      </c>
      <c r="O603" s="945">
        <v>17.3</v>
      </c>
      <c r="P603" s="945">
        <v>24</v>
      </c>
      <c r="Q603" s="984">
        <v>35.299999999999997</v>
      </c>
      <c r="R603" s="232">
        <v>67.566000000000003</v>
      </c>
      <c r="S603" s="232" t="s">
        <v>105</v>
      </c>
      <c r="T603" s="232" t="s">
        <v>105</v>
      </c>
      <c r="U603" s="1655" t="s">
        <v>105</v>
      </c>
      <c r="V603" s="1655" t="s">
        <v>105</v>
      </c>
      <c r="W603" s="1655" t="s">
        <v>105</v>
      </c>
      <c r="X603" s="1655" t="s">
        <v>105</v>
      </c>
      <c r="Y603" s="1655" t="s">
        <v>105</v>
      </c>
      <c r="Z603" s="1655" t="s">
        <v>105</v>
      </c>
      <c r="AA603" s="403"/>
      <c r="AB603" s="449"/>
      <c r="AC603" s="449"/>
      <c r="AD603" s="449"/>
      <c r="AE603" s="449"/>
      <c r="AF603" s="449"/>
      <c r="AG603" s="449"/>
      <c r="AH603" s="449"/>
      <c r="AI603" s="449"/>
      <c r="AJ603" s="945" t="s">
        <v>105</v>
      </c>
      <c r="AK603" s="945" t="s">
        <v>105</v>
      </c>
      <c r="AL603" s="945" t="s">
        <v>105</v>
      </c>
      <c r="AM603" s="945" t="s">
        <v>105</v>
      </c>
      <c r="AN603" s="945" t="s">
        <v>105</v>
      </c>
      <c r="AO603" s="945" t="s">
        <v>105</v>
      </c>
      <c r="AP603" s="945" t="s">
        <v>105</v>
      </c>
      <c r="AQ603" s="945" t="s">
        <v>105</v>
      </c>
      <c r="AR603" s="945" t="s">
        <v>105</v>
      </c>
      <c r="AS603" s="945" t="s">
        <v>105</v>
      </c>
      <c r="AT603" s="945" t="s">
        <v>105</v>
      </c>
      <c r="AU603" s="945" t="s">
        <v>105</v>
      </c>
      <c r="AV603" s="945" t="s">
        <v>105</v>
      </c>
      <c r="AW603" s="945" t="s">
        <v>105</v>
      </c>
      <c r="AX603" s="945" t="s">
        <v>105</v>
      </c>
      <c r="AY603" s="945" t="s">
        <v>105</v>
      </c>
      <c r="AZ603" s="945" t="s">
        <v>105</v>
      </c>
      <c r="BA603" s="945" t="s">
        <v>105</v>
      </c>
      <c r="BB603" s="945" t="s">
        <v>105</v>
      </c>
      <c r="BC603" s="945" t="s">
        <v>105</v>
      </c>
      <c r="BD603" s="945" t="s">
        <v>105</v>
      </c>
      <c r="BE603" s="945" t="s">
        <v>105</v>
      </c>
      <c r="BF603" s="945" t="s">
        <v>105</v>
      </c>
      <c r="BG603" s="945" t="s">
        <v>105</v>
      </c>
      <c r="BH603" s="945">
        <v>1.7903010000000004</v>
      </c>
      <c r="BI603" s="945">
        <v>2.0235659999999998</v>
      </c>
      <c r="BJ603" s="945">
        <v>2.1431090000000008</v>
      </c>
      <c r="BK603" s="945">
        <v>2.6865050000000021</v>
      </c>
      <c r="BL603" s="945">
        <v>1.8831850000000001</v>
      </c>
      <c r="BM603" s="945">
        <v>3.169842</v>
      </c>
      <c r="BN603" s="945">
        <v>3.4508589999999995</v>
      </c>
      <c r="BO603" s="945">
        <v>3.63</v>
      </c>
      <c r="BP603" s="945">
        <v>3.05</v>
      </c>
      <c r="BQ603" s="945">
        <v>3.9909999999999997</v>
      </c>
      <c r="BR603" s="945">
        <v>4.7</v>
      </c>
      <c r="BS603" s="945">
        <v>5.0590000000000011</v>
      </c>
      <c r="BT603" s="945">
        <v>5.3</v>
      </c>
      <c r="BU603" s="232">
        <v>4.9000000000000004</v>
      </c>
      <c r="BV603" s="232">
        <v>4.3</v>
      </c>
      <c r="BW603" s="232">
        <v>2.8</v>
      </c>
      <c r="BX603" s="232">
        <v>4.9000000000000004</v>
      </c>
      <c r="BY603" s="232">
        <v>5.8</v>
      </c>
      <c r="BZ603" s="232">
        <v>6</v>
      </c>
      <c r="CA603" s="232">
        <v>7.3000000000000007</v>
      </c>
      <c r="CB603" s="232">
        <v>7</v>
      </c>
      <c r="CC603" s="232">
        <v>8.1</v>
      </c>
      <c r="CD603" s="232">
        <v>9.5</v>
      </c>
      <c r="CE603" s="232">
        <v>10.699999999999996</v>
      </c>
      <c r="CF603" s="232">
        <v>12</v>
      </c>
      <c r="CG603" s="232">
        <v>15</v>
      </c>
      <c r="CH603" s="232">
        <v>17.7</v>
      </c>
      <c r="CI603" s="232">
        <v>22.866</v>
      </c>
      <c r="CJ603" s="232" t="s">
        <v>105</v>
      </c>
      <c r="CK603" s="232" t="s">
        <v>105</v>
      </c>
      <c r="CL603" s="232" t="s">
        <v>105</v>
      </c>
      <c r="CM603" s="232" t="s">
        <v>105</v>
      </c>
      <c r="CN603" s="232" t="s">
        <v>105</v>
      </c>
      <c r="CO603" s="232" t="s">
        <v>105</v>
      </c>
      <c r="CP603" s="232" t="s">
        <v>105</v>
      </c>
      <c r="CQ603" s="232" t="s">
        <v>105</v>
      </c>
      <c r="CR603" s="232" t="s">
        <v>105</v>
      </c>
      <c r="CS603" s="232" t="s">
        <v>105</v>
      </c>
      <c r="CT603" s="232" t="s">
        <v>105</v>
      </c>
      <c r="CU603" s="232" t="s">
        <v>105</v>
      </c>
      <c r="CV603" s="232" t="s">
        <v>105</v>
      </c>
      <c r="CW603" s="232" t="s">
        <v>105</v>
      </c>
      <c r="CX603" s="232" t="s">
        <v>105</v>
      </c>
      <c r="CY603" s="232" t="s">
        <v>105</v>
      </c>
      <c r="CZ603" s="232" t="s">
        <v>105</v>
      </c>
      <c r="DA603" s="232" t="s">
        <v>105</v>
      </c>
      <c r="DB603" s="232" t="s">
        <v>105</v>
      </c>
      <c r="DC603" s="232" t="s">
        <v>105</v>
      </c>
      <c r="DD603" s="232" t="s">
        <v>105</v>
      </c>
      <c r="DE603" s="232" t="s">
        <v>105</v>
      </c>
      <c r="DF603" s="232" t="s">
        <v>105</v>
      </c>
      <c r="DG603" s="232" t="s">
        <v>105</v>
      </c>
      <c r="DH603" s="232" t="s">
        <v>105</v>
      </c>
      <c r="DI603" s="232" t="s">
        <v>105</v>
      </c>
      <c r="DJ603" s="232" t="s">
        <v>105</v>
      </c>
      <c r="DK603" s="232" t="s">
        <v>105</v>
      </c>
      <c r="DL603" s="232" t="s">
        <v>105</v>
      </c>
      <c r="DM603" s="232" t="s">
        <v>105</v>
      </c>
      <c r="DN603" s="232" t="s">
        <v>105</v>
      </c>
      <c r="DO603" s="232" t="s">
        <v>105</v>
      </c>
    </row>
    <row r="604" spans="2:119" s="986" customFormat="1" ht="12" customHeight="1" outlineLevel="1">
      <c r="B604" s="1342">
        <v>33</v>
      </c>
      <c r="C604" s="972" t="s">
        <v>94</v>
      </c>
      <c r="D604" s="939"/>
      <c r="E604" s="939"/>
      <c r="F604" s="940" t="s">
        <v>1045</v>
      </c>
      <c r="G604" s="940" t="s">
        <v>1045</v>
      </c>
      <c r="H604" s="940" t="s">
        <v>1045</v>
      </c>
      <c r="I604" s="940" t="s">
        <v>1045</v>
      </c>
      <c r="J604" s="940" t="s">
        <v>1045</v>
      </c>
      <c r="K604" s="940" t="s">
        <v>1045</v>
      </c>
      <c r="L604" s="940" t="s">
        <v>1045</v>
      </c>
      <c r="M604" s="940">
        <v>0.40381936398078455</v>
      </c>
      <c r="N604" s="940">
        <v>0.38455231901799647</v>
      </c>
      <c r="O604" s="940">
        <v>2.9761904761904656E-2</v>
      </c>
      <c r="P604" s="940">
        <v>0.38728323699421963</v>
      </c>
      <c r="Q604" s="940">
        <v>0.47083333333333321</v>
      </c>
      <c r="R604" s="940">
        <v>0.91405099150141655</v>
      </c>
      <c r="S604" s="940" t="s">
        <v>105</v>
      </c>
      <c r="T604" s="940" t="s">
        <v>105</v>
      </c>
      <c r="U604" s="1677" t="s">
        <v>105</v>
      </c>
      <c r="V604" s="1677" t="s">
        <v>105</v>
      </c>
      <c r="W604" s="1677" t="s">
        <v>105</v>
      </c>
      <c r="X604" s="1677" t="s">
        <v>105</v>
      </c>
      <c r="Y604" s="1677" t="s">
        <v>105</v>
      </c>
      <c r="Z604" s="1677" t="s">
        <v>105</v>
      </c>
      <c r="AA604" s="403"/>
      <c r="AB604" s="985"/>
      <c r="AC604" s="985"/>
      <c r="AD604" s="985"/>
      <c r="AE604" s="985"/>
      <c r="AF604" s="985"/>
      <c r="AG604" s="985"/>
      <c r="AH604" s="985"/>
      <c r="AI604" s="985"/>
      <c r="AJ604" s="940" t="s">
        <v>1045</v>
      </c>
      <c r="AK604" s="940" t="s">
        <v>1045</v>
      </c>
      <c r="AL604" s="940" t="s">
        <v>1045</v>
      </c>
      <c r="AM604" s="940" t="s">
        <v>1045</v>
      </c>
      <c r="AN604" s="940" t="s">
        <v>1045</v>
      </c>
      <c r="AO604" s="940" t="s">
        <v>1045</v>
      </c>
      <c r="AP604" s="940" t="s">
        <v>1045</v>
      </c>
      <c r="AQ604" s="940" t="s">
        <v>1045</v>
      </c>
      <c r="AR604" s="940" t="s">
        <v>1045</v>
      </c>
      <c r="AS604" s="940" t="s">
        <v>1045</v>
      </c>
      <c r="AT604" s="940" t="s">
        <v>1045</v>
      </c>
      <c r="AU604" s="940" t="s">
        <v>1045</v>
      </c>
      <c r="AV604" s="940" t="s">
        <v>1045</v>
      </c>
      <c r="AW604" s="940" t="s">
        <v>1045</v>
      </c>
      <c r="AX604" s="940" t="s">
        <v>1045</v>
      </c>
      <c r="AY604" s="940" t="s">
        <v>1045</v>
      </c>
      <c r="AZ604" s="940" t="s">
        <v>1045</v>
      </c>
      <c r="BA604" s="940" t="s">
        <v>1045</v>
      </c>
      <c r="BB604" s="940" t="s">
        <v>1045</v>
      </c>
      <c r="BC604" s="940" t="s">
        <v>1045</v>
      </c>
      <c r="BD604" s="940" t="s">
        <v>1045</v>
      </c>
      <c r="BE604" s="940" t="s">
        <v>1045</v>
      </c>
      <c r="BF604" s="940" t="s">
        <v>1045</v>
      </c>
      <c r="BG604" s="940" t="s">
        <v>1045</v>
      </c>
      <c r="BH604" s="940" t="s">
        <v>1045</v>
      </c>
      <c r="BI604" s="940" t="s">
        <v>1045</v>
      </c>
      <c r="BJ604" s="940" t="s">
        <v>1045</v>
      </c>
      <c r="BK604" s="940" t="s">
        <v>1045</v>
      </c>
      <c r="BL604" s="940">
        <v>5.1881778538915846E-2</v>
      </c>
      <c r="BM604" s="940">
        <v>0.56646336220316029</v>
      </c>
      <c r="BN604" s="940">
        <v>0.61021161312840277</v>
      </c>
      <c r="BO604" s="940">
        <v>0.35119793188547832</v>
      </c>
      <c r="BP604" s="940">
        <v>0.61959658769584491</v>
      </c>
      <c r="BQ604" s="940">
        <v>0.25905329035327296</v>
      </c>
      <c r="BR604" s="940">
        <v>0.36197972736643269</v>
      </c>
      <c r="BS604" s="940">
        <v>0.39366391184573035</v>
      </c>
      <c r="BT604" s="940">
        <v>0.73770491803278704</v>
      </c>
      <c r="BU604" s="940">
        <v>0.22776246554748192</v>
      </c>
      <c r="BV604" s="940">
        <v>-8.5106382978723527E-2</v>
      </c>
      <c r="BW604" s="940">
        <v>-0.44653093496738505</v>
      </c>
      <c r="BX604" s="992" t="s">
        <v>105</v>
      </c>
      <c r="BY604" s="992" t="s">
        <v>105</v>
      </c>
      <c r="BZ604" s="992" t="s">
        <v>105</v>
      </c>
      <c r="CA604" s="992" t="s">
        <v>105</v>
      </c>
      <c r="CB604" s="992" t="s">
        <v>1050</v>
      </c>
      <c r="CC604" s="992" t="s">
        <v>1050</v>
      </c>
      <c r="CD604" s="992" t="s">
        <v>1050</v>
      </c>
      <c r="CE604" s="992" t="s">
        <v>1050</v>
      </c>
      <c r="CF604" s="992">
        <v>0.71428571428571419</v>
      </c>
      <c r="CG604" s="992">
        <v>0.85185185185185186</v>
      </c>
      <c r="CH604" s="992">
        <v>0.86315789473684212</v>
      </c>
      <c r="CI604" s="992">
        <v>1.1370093457943935</v>
      </c>
      <c r="CJ604" s="940" t="s">
        <v>105</v>
      </c>
      <c r="CK604" s="940" t="s">
        <v>105</v>
      </c>
      <c r="CL604" s="940" t="s">
        <v>105</v>
      </c>
      <c r="CM604" s="940" t="s">
        <v>105</v>
      </c>
      <c r="CN604" s="940" t="s">
        <v>105</v>
      </c>
      <c r="CO604" s="940" t="s">
        <v>105</v>
      </c>
      <c r="CP604" s="940" t="s">
        <v>105</v>
      </c>
      <c r="CQ604" s="940" t="s">
        <v>105</v>
      </c>
      <c r="CR604" s="940" t="s">
        <v>105</v>
      </c>
      <c r="CS604" s="992" t="s">
        <v>105</v>
      </c>
      <c r="CT604" s="992" t="s">
        <v>105</v>
      </c>
      <c r="CU604" s="992" t="s">
        <v>105</v>
      </c>
      <c r="CV604" s="992" t="s">
        <v>105</v>
      </c>
      <c r="CW604" s="992" t="s">
        <v>105</v>
      </c>
      <c r="CX604" s="992" t="s">
        <v>105</v>
      </c>
      <c r="CY604" s="992" t="s">
        <v>105</v>
      </c>
      <c r="CZ604" s="992" t="s">
        <v>105</v>
      </c>
      <c r="DA604" s="992" t="s">
        <v>105</v>
      </c>
      <c r="DB604" s="992" t="s">
        <v>105</v>
      </c>
      <c r="DC604" s="992" t="s">
        <v>105</v>
      </c>
      <c r="DD604" s="992" t="s">
        <v>105</v>
      </c>
      <c r="DE604" s="992" t="s">
        <v>105</v>
      </c>
      <c r="DF604" s="992" t="s">
        <v>105</v>
      </c>
      <c r="DG604" s="992" t="s">
        <v>105</v>
      </c>
      <c r="DH604" s="992" t="s">
        <v>105</v>
      </c>
      <c r="DI604" s="992" t="s">
        <v>105</v>
      </c>
      <c r="DJ604" s="992" t="s">
        <v>105</v>
      </c>
      <c r="DK604" s="992" t="s">
        <v>105</v>
      </c>
      <c r="DL604" s="992" t="s">
        <v>105</v>
      </c>
      <c r="DM604" s="992" t="s">
        <v>105</v>
      </c>
      <c r="DN604" s="992" t="s">
        <v>105</v>
      </c>
      <c r="DO604" s="992" t="s">
        <v>105</v>
      </c>
    </row>
    <row r="605" spans="2:119" s="980" customFormat="1" ht="12" customHeight="1" outlineLevel="1">
      <c r="B605" s="1342">
        <v>34</v>
      </c>
      <c r="C605" s="1200" t="s">
        <v>347</v>
      </c>
      <c r="D605" s="995"/>
      <c r="E605" s="995"/>
      <c r="F605" s="955"/>
      <c r="G605" s="955"/>
      <c r="H605" s="955"/>
      <c r="I605" s="955"/>
      <c r="J605" s="955"/>
      <c r="K605" s="955"/>
      <c r="L605" s="955"/>
      <c r="M605" s="955"/>
      <c r="N605" s="955"/>
      <c r="O605" s="955"/>
      <c r="P605" s="975">
        <v>0.27757858943813468</v>
      </c>
      <c r="Q605" s="975">
        <v>0.23502623238967746</v>
      </c>
      <c r="R605" s="975">
        <v>0.22070799293117699</v>
      </c>
      <c r="S605" s="975" t="s">
        <v>105</v>
      </c>
      <c r="T605" s="975" t="s">
        <v>105</v>
      </c>
      <c r="U605" s="1678" t="s">
        <v>105</v>
      </c>
      <c r="V605" s="1678" t="s">
        <v>105</v>
      </c>
      <c r="W605" s="1678" t="s">
        <v>105</v>
      </c>
      <c r="X605" s="1678" t="s">
        <v>105</v>
      </c>
      <c r="Y605" s="1678" t="s">
        <v>105</v>
      </c>
      <c r="Z605" s="1678" t="s">
        <v>105</v>
      </c>
      <c r="AA605" s="1186"/>
      <c r="AB605" s="994"/>
      <c r="AC605" s="994"/>
      <c r="AD605" s="994"/>
      <c r="AE605" s="994"/>
      <c r="AF605" s="994"/>
      <c r="AG605" s="994"/>
      <c r="AH605" s="994"/>
      <c r="AI605" s="994"/>
      <c r="AJ605" s="994"/>
      <c r="AK605" s="994"/>
      <c r="AL605" s="994"/>
      <c r="AM605" s="994"/>
      <c r="AN605" s="994"/>
      <c r="AO605" s="994"/>
      <c r="AP605" s="994"/>
      <c r="AQ605" s="994"/>
      <c r="AR605" s="994"/>
      <c r="AS605" s="994"/>
      <c r="AT605" s="994"/>
      <c r="AU605" s="994"/>
      <c r="AV605" s="994"/>
      <c r="AW605" s="994"/>
      <c r="AX605" s="994"/>
      <c r="AY605" s="994"/>
      <c r="AZ605" s="994"/>
      <c r="BA605" s="994"/>
      <c r="BB605" s="994"/>
      <c r="BC605" s="994"/>
      <c r="BD605" s="994"/>
      <c r="BE605" s="994"/>
      <c r="BF605" s="994"/>
      <c r="BG605" s="994"/>
      <c r="BH605" s="994">
        <v>0.2298115310307009</v>
      </c>
      <c r="BI605" s="994">
        <v>0.25865008360637592</v>
      </c>
      <c r="BJ605" s="994">
        <v>0.26318068442900622</v>
      </c>
      <c r="BK605" s="994">
        <v>0.29565878189689015</v>
      </c>
      <c r="BL605" s="994">
        <v>0.23297561542881923</v>
      </c>
      <c r="BM605" s="994">
        <v>0.33830260958509223</v>
      </c>
      <c r="BN605" s="994">
        <v>0.3503104653106901</v>
      </c>
      <c r="BO605" s="994">
        <v>0.35038610038610041</v>
      </c>
      <c r="BP605" s="994">
        <v>0.32446808510638303</v>
      </c>
      <c r="BQ605" s="994">
        <v>0.39945951356220599</v>
      </c>
      <c r="BR605" s="994">
        <v>0.47474747474747475</v>
      </c>
      <c r="BS605" s="994">
        <v>0.45539652533981456</v>
      </c>
      <c r="BT605" s="994">
        <v>0.47747747747747749</v>
      </c>
      <c r="BU605" s="994">
        <v>0.42608695652173917</v>
      </c>
      <c r="BV605" s="994">
        <v>0.3613445378151261</v>
      </c>
      <c r="BW605" s="994">
        <v>0.23728813559322032</v>
      </c>
      <c r="BX605" s="994">
        <v>0.31410256410256415</v>
      </c>
      <c r="BY605" s="994">
        <v>0.28855721393034822</v>
      </c>
      <c r="BZ605" s="994">
        <v>0.26548672566371678</v>
      </c>
      <c r="CA605" s="994">
        <v>0.259214544421561</v>
      </c>
      <c r="CB605" s="994">
        <v>0.23837902264600713</v>
      </c>
      <c r="CC605" s="994">
        <v>0.25845564773452456</v>
      </c>
      <c r="CD605" s="994">
        <v>0.2432031129998464</v>
      </c>
      <c r="CE605" s="994">
        <v>0.21217949989093568</v>
      </c>
      <c r="CF605" s="994">
        <v>0.19620346299112179</v>
      </c>
      <c r="CG605" s="994">
        <v>0.21221510122660331</v>
      </c>
      <c r="CH605" s="994">
        <v>0.22702785901185163</v>
      </c>
      <c r="CI605" s="994">
        <v>0.23738385673501167</v>
      </c>
      <c r="CJ605" s="994" t="s">
        <v>105</v>
      </c>
      <c r="CK605" s="994" t="s">
        <v>105</v>
      </c>
      <c r="CL605" s="994" t="s">
        <v>105</v>
      </c>
      <c r="CM605" s="994" t="s">
        <v>105</v>
      </c>
      <c r="CN605" s="994" t="s">
        <v>105</v>
      </c>
      <c r="CO605" s="994" t="s">
        <v>105</v>
      </c>
      <c r="CP605" s="994" t="s">
        <v>105</v>
      </c>
      <c r="CQ605" s="994" t="s">
        <v>105</v>
      </c>
      <c r="CR605" s="994" t="s">
        <v>105</v>
      </c>
      <c r="CS605" s="994" t="s">
        <v>105</v>
      </c>
      <c r="CT605" s="994" t="s">
        <v>105</v>
      </c>
      <c r="CU605" s="994" t="s">
        <v>105</v>
      </c>
      <c r="CV605" s="994" t="s">
        <v>105</v>
      </c>
      <c r="CW605" s="994" t="s">
        <v>105</v>
      </c>
      <c r="CX605" s="994" t="s">
        <v>105</v>
      </c>
      <c r="CY605" s="994" t="s">
        <v>105</v>
      </c>
      <c r="CZ605" s="994" t="s">
        <v>105</v>
      </c>
      <c r="DA605" s="994" t="s">
        <v>105</v>
      </c>
      <c r="DB605" s="994" t="s">
        <v>105</v>
      </c>
      <c r="DC605" s="994" t="s">
        <v>105</v>
      </c>
      <c r="DD605" s="994" t="s">
        <v>105</v>
      </c>
      <c r="DE605" s="994" t="s">
        <v>105</v>
      </c>
      <c r="DF605" s="994" t="s">
        <v>105</v>
      </c>
      <c r="DG605" s="994" t="s">
        <v>105</v>
      </c>
      <c r="DH605" s="994" t="s">
        <v>105</v>
      </c>
      <c r="DI605" s="994" t="s">
        <v>105</v>
      </c>
      <c r="DJ605" s="994" t="s">
        <v>105</v>
      </c>
      <c r="DK605" s="994" t="s">
        <v>105</v>
      </c>
      <c r="DL605" s="994" t="s">
        <v>105</v>
      </c>
      <c r="DM605" s="994" t="s">
        <v>105</v>
      </c>
      <c r="DN605" s="994" t="s">
        <v>105</v>
      </c>
      <c r="DO605" s="994" t="s">
        <v>105</v>
      </c>
    </row>
    <row r="606" spans="2:119" s="971" customFormat="1" ht="12" customHeight="1" outlineLevel="1">
      <c r="B606" s="1342">
        <v>35</v>
      </c>
      <c r="C606" s="978"/>
      <c r="D606" s="988"/>
      <c r="E606" s="988"/>
      <c r="F606" s="969"/>
      <c r="G606" s="969"/>
      <c r="H606" s="969"/>
      <c r="I606" s="969"/>
      <c r="J606" s="969"/>
      <c r="K606" s="969"/>
      <c r="L606" s="969"/>
      <c r="M606" s="969"/>
      <c r="N606" s="969"/>
      <c r="O606" s="969"/>
      <c r="P606" s="969"/>
      <c r="Q606" s="969"/>
      <c r="R606" s="969"/>
      <c r="S606" s="969"/>
      <c r="T606" s="969"/>
      <c r="U606" s="1696"/>
      <c r="V606" s="1696"/>
      <c r="W606" s="1696"/>
      <c r="X606" s="1696"/>
      <c r="Y606" s="1696"/>
      <c r="Z606" s="1696"/>
      <c r="AA606" s="403"/>
      <c r="AB606" s="946"/>
      <c r="AC606" s="946"/>
      <c r="AD606" s="946"/>
      <c r="AE606" s="946"/>
      <c r="AF606" s="946"/>
      <c r="AG606" s="946"/>
      <c r="AH606" s="946"/>
      <c r="AI606" s="946"/>
      <c r="AJ606" s="969"/>
      <c r="AK606" s="969"/>
      <c r="AL606" s="969"/>
      <c r="AM606" s="969"/>
      <c r="AN606" s="969"/>
      <c r="AO606" s="969"/>
      <c r="AP606" s="969"/>
      <c r="AQ606" s="969"/>
      <c r="AR606" s="969"/>
      <c r="AS606" s="969"/>
      <c r="AT606" s="969"/>
      <c r="AU606" s="969"/>
      <c r="AV606" s="969"/>
      <c r="AW606" s="969"/>
      <c r="AX606" s="969"/>
      <c r="AY606" s="969"/>
      <c r="AZ606" s="969"/>
      <c r="BA606" s="969"/>
      <c r="BB606" s="969"/>
      <c r="BC606" s="969"/>
      <c r="BD606" s="969"/>
      <c r="BE606" s="969"/>
      <c r="BF606" s="969"/>
      <c r="BG606" s="969"/>
      <c r="BH606" s="969"/>
      <c r="BI606" s="969"/>
      <c r="BJ606" s="969"/>
      <c r="BK606" s="969"/>
      <c r="BL606" s="969"/>
      <c r="BM606" s="969"/>
      <c r="BN606" s="969"/>
      <c r="BO606" s="969"/>
      <c r="BP606" s="969"/>
      <c r="BQ606" s="969"/>
      <c r="BR606" s="969"/>
      <c r="BS606" s="969"/>
      <c r="BT606" s="969"/>
      <c r="BU606" s="969"/>
      <c r="BV606" s="969"/>
      <c r="BW606" s="969"/>
      <c r="BX606" s="969"/>
      <c r="BY606" s="969"/>
      <c r="BZ606" s="947"/>
      <c r="CA606" s="947"/>
      <c r="CB606" s="947"/>
      <c r="CC606" s="969"/>
      <c r="CD606" s="969"/>
      <c r="CE606" s="969"/>
      <c r="CF606" s="969"/>
      <c r="CG606" s="969"/>
      <c r="CH606" s="969"/>
      <c r="CI606" s="969"/>
      <c r="CJ606" s="969"/>
      <c r="CK606" s="969"/>
      <c r="CL606" s="969"/>
      <c r="CM606" s="969"/>
      <c r="CN606" s="969"/>
      <c r="CO606" s="969"/>
      <c r="CP606" s="969"/>
      <c r="CQ606" s="969"/>
      <c r="CR606" s="969"/>
      <c r="CS606" s="969"/>
      <c r="CT606" s="969"/>
      <c r="CU606" s="969"/>
      <c r="CV606" s="969"/>
      <c r="CW606" s="969"/>
      <c r="CX606" s="969"/>
      <c r="CY606" s="969"/>
      <c r="CZ606" s="969"/>
      <c r="DA606" s="969"/>
      <c r="DB606" s="969"/>
      <c r="DC606" s="969"/>
      <c r="DD606" s="969"/>
      <c r="DE606" s="969"/>
      <c r="DF606" s="969"/>
      <c r="DG606" s="969"/>
      <c r="DH606" s="969"/>
      <c r="DI606" s="969"/>
      <c r="DJ606" s="969"/>
      <c r="DK606" s="969"/>
      <c r="DL606" s="969"/>
      <c r="DM606" s="969"/>
      <c r="DN606" s="969"/>
      <c r="DO606" s="969"/>
    </row>
    <row r="607" spans="2:119" s="971" customFormat="1" ht="12" customHeight="1" outlineLevel="1">
      <c r="B607" s="1342">
        <v>36</v>
      </c>
      <c r="C607" s="942" t="s">
        <v>349</v>
      </c>
      <c r="D607" s="967"/>
      <c r="E607" s="967"/>
      <c r="F607" s="968">
        <v>9.6281210000000002</v>
      </c>
      <c r="G607" s="968">
        <v>12.473882999999999</v>
      </c>
      <c r="H607" s="968">
        <v>14.6101002</v>
      </c>
      <c r="I607" s="968">
        <v>18.95045</v>
      </c>
      <c r="J607" s="968">
        <v>22.275213000000001</v>
      </c>
      <c r="K607" s="968">
        <v>26.987129000000003</v>
      </c>
      <c r="L607" s="968">
        <v>32.843481000000004</v>
      </c>
      <c r="M607" s="968">
        <v>37.663886000000005</v>
      </c>
      <c r="N607" s="968">
        <v>40.400000000000006</v>
      </c>
      <c r="O607" s="968">
        <v>46.3</v>
      </c>
      <c r="P607" s="969">
        <v>86.462000000000003</v>
      </c>
      <c r="Q607" s="969">
        <v>150.196</v>
      </c>
      <c r="R607" s="282">
        <v>306.13299999999998</v>
      </c>
      <c r="S607" s="282" t="s">
        <v>105</v>
      </c>
      <c r="T607" s="282" t="s">
        <v>105</v>
      </c>
      <c r="U607" s="1658" t="s">
        <v>105</v>
      </c>
      <c r="V607" s="1658" t="s">
        <v>105</v>
      </c>
      <c r="W607" s="1658" t="s">
        <v>105</v>
      </c>
      <c r="X607" s="1658" t="s">
        <v>105</v>
      </c>
      <c r="Y607" s="1658" t="s">
        <v>105</v>
      </c>
      <c r="Z607" s="1658" t="s">
        <v>105</v>
      </c>
      <c r="AA607" s="403"/>
      <c r="AB607" s="946"/>
      <c r="AC607" s="946"/>
      <c r="AD607" s="946"/>
      <c r="AE607" s="946"/>
      <c r="AF607" s="946"/>
      <c r="AG607" s="946"/>
      <c r="AH607" s="946"/>
      <c r="AI607" s="946"/>
      <c r="AJ607" s="968">
        <v>2.1818360000000001</v>
      </c>
      <c r="AK607" s="968">
        <v>2.255789</v>
      </c>
      <c r="AL607" s="968">
        <v>2.4801549999999999</v>
      </c>
      <c r="AM607" s="968">
        <v>2.7103410000000001</v>
      </c>
      <c r="AN607" s="968">
        <v>2.939845</v>
      </c>
      <c r="AO607" s="968">
        <v>3.1088200000000001</v>
      </c>
      <c r="AP607" s="968">
        <v>3.5608399999999998</v>
      </c>
      <c r="AQ607" s="968">
        <v>2.8643779999999999</v>
      </c>
      <c r="AR607" s="968">
        <v>2.868922</v>
      </c>
      <c r="AS607" s="968">
        <v>3.3074282000000004</v>
      </c>
      <c r="AT607" s="968">
        <v>4.1199729999999999</v>
      </c>
      <c r="AU607" s="968">
        <v>4.313777</v>
      </c>
      <c r="AV607" s="968">
        <v>4.4699369999999998</v>
      </c>
      <c r="AW607" s="968">
        <v>4.6693490000000004</v>
      </c>
      <c r="AX607" s="968">
        <v>4.7226350000000004</v>
      </c>
      <c r="AY607" s="968">
        <v>5.0885290000000003</v>
      </c>
      <c r="AZ607" s="968">
        <v>5.2343330000000003</v>
      </c>
      <c r="BA607" s="968">
        <v>5.3700950000000001</v>
      </c>
      <c r="BB607" s="968">
        <v>5.6085719999999997</v>
      </c>
      <c r="BC607" s="968">
        <v>6.0622129999999999</v>
      </c>
      <c r="BD607" s="968">
        <v>6.5838650000000003</v>
      </c>
      <c r="BE607" s="968">
        <v>6.0468120000000001</v>
      </c>
      <c r="BF607" s="968">
        <v>6.7361060000000004</v>
      </c>
      <c r="BG607" s="968">
        <v>7.6203459999999996</v>
      </c>
      <c r="BH607" s="968">
        <v>7.7903010000000004</v>
      </c>
      <c r="BI607" s="968">
        <v>7.8235659999999996</v>
      </c>
      <c r="BJ607" s="968">
        <v>8.1431090000000008</v>
      </c>
      <c r="BK607" s="968">
        <v>9.0865050000000007</v>
      </c>
      <c r="BL607" s="968">
        <v>8.0831850000000003</v>
      </c>
      <c r="BM607" s="968">
        <v>9.3698420000000002</v>
      </c>
      <c r="BN607" s="968">
        <v>9.8508589999999998</v>
      </c>
      <c r="BO607" s="968">
        <v>10.36</v>
      </c>
      <c r="BP607" s="968">
        <v>9.3999999999999986</v>
      </c>
      <c r="BQ607" s="968">
        <v>9.9909999999999997</v>
      </c>
      <c r="BR607" s="968">
        <v>9.9</v>
      </c>
      <c r="BS607" s="968">
        <v>11.109000000000002</v>
      </c>
      <c r="BT607" s="968">
        <v>11.1</v>
      </c>
      <c r="BU607" s="968">
        <v>11.5</v>
      </c>
      <c r="BV607" s="968">
        <v>11.899999999999999</v>
      </c>
      <c r="BW607" s="968">
        <v>11.8</v>
      </c>
      <c r="BX607" s="968">
        <v>15.6</v>
      </c>
      <c r="BY607" s="968">
        <v>20.100000000000001</v>
      </c>
      <c r="BZ607" s="282">
        <v>22.6</v>
      </c>
      <c r="CA607" s="282">
        <v>28.161999999999999</v>
      </c>
      <c r="CB607" s="282">
        <v>29.365000000000002</v>
      </c>
      <c r="CC607" s="968">
        <v>31.34</v>
      </c>
      <c r="CD607" s="968">
        <v>39.061999999999998</v>
      </c>
      <c r="CE607" s="968">
        <v>50.429000000000002</v>
      </c>
      <c r="CF607" s="968">
        <v>61.161000000000001</v>
      </c>
      <c r="CG607" s="968">
        <v>70.682999999999993</v>
      </c>
      <c r="CH607" s="968">
        <v>77.963999999999999</v>
      </c>
      <c r="CI607" s="968">
        <v>96.325000000000003</v>
      </c>
      <c r="CJ607" s="968" t="s">
        <v>105</v>
      </c>
      <c r="CK607" s="968" t="s">
        <v>105</v>
      </c>
      <c r="CL607" s="968" t="s">
        <v>105</v>
      </c>
      <c r="CM607" s="968" t="s">
        <v>105</v>
      </c>
      <c r="CN607" s="968" t="s">
        <v>105</v>
      </c>
      <c r="CO607" s="968" t="s">
        <v>105</v>
      </c>
      <c r="CP607" s="968" t="s">
        <v>105</v>
      </c>
      <c r="CQ607" s="968" t="s">
        <v>105</v>
      </c>
      <c r="CR607" s="968" t="s">
        <v>105</v>
      </c>
      <c r="CS607" s="968" t="s">
        <v>105</v>
      </c>
      <c r="CT607" s="968" t="s">
        <v>105</v>
      </c>
      <c r="CU607" s="968" t="s">
        <v>105</v>
      </c>
      <c r="CV607" s="968" t="s">
        <v>105</v>
      </c>
      <c r="CW607" s="968" t="s">
        <v>105</v>
      </c>
      <c r="CX607" s="968" t="s">
        <v>105</v>
      </c>
      <c r="CY607" s="968" t="s">
        <v>105</v>
      </c>
      <c r="CZ607" s="968" t="s">
        <v>105</v>
      </c>
      <c r="DA607" s="968" t="s">
        <v>105</v>
      </c>
      <c r="DB607" s="968" t="s">
        <v>105</v>
      </c>
      <c r="DC607" s="968" t="s">
        <v>105</v>
      </c>
      <c r="DD607" s="968" t="s">
        <v>105</v>
      </c>
      <c r="DE607" s="968" t="s">
        <v>105</v>
      </c>
      <c r="DF607" s="968" t="s">
        <v>105</v>
      </c>
      <c r="DG607" s="968" t="s">
        <v>105</v>
      </c>
      <c r="DH607" s="968" t="s">
        <v>105</v>
      </c>
      <c r="DI607" s="968" t="s">
        <v>105</v>
      </c>
      <c r="DJ607" s="968" t="s">
        <v>105</v>
      </c>
      <c r="DK607" s="968" t="s">
        <v>105</v>
      </c>
      <c r="DL607" s="968" t="s">
        <v>105</v>
      </c>
      <c r="DM607" s="968" t="s">
        <v>105</v>
      </c>
      <c r="DN607" s="968" t="s">
        <v>105</v>
      </c>
      <c r="DO607" s="968" t="s">
        <v>105</v>
      </c>
    </row>
    <row r="608" spans="2:119" s="973" customFormat="1" ht="12" customHeight="1" outlineLevel="1">
      <c r="B608" s="1342">
        <v>37</v>
      </c>
      <c r="C608" s="938" t="s">
        <v>94</v>
      </c>
      <c r="D608" s="939"/>
      <c r="E608" s="939"/>
      <c r="F608" s="940" t="s">
        <v>1045</v>
      </c>
      <c r="G608" s="940">
        <v>0.29556774369578442</v>
      </c>
      <c r="H608" s="940">
        <v>0.17125518974324194</v>
      </c>
      <c r="I608" s="940">
        <v>0.29707871544919318</v>
      </c>
      <c r="J608" s="940">
        <v>0.1754450685867619</v>
      </c>
      <c r="K608" s="940">
        <v>0.21153180443212838</v>
      </c>
      <c r="L608" s="940">
        <v>0.21700537319104973</v>
      </c>
      <c r="M608" s="940">
        <v>0.1467690041746792</v>
      </c>
      <c r="N608" s="940">
        <v>7.264555760390734E-2</v>
      </c>
      <c r="O608" s="940">
        <v>0.14603960396039573</v>
      </c>
      <c r="P608" s="940">
        <v>0.86742980561555094</v>
      </c>
      <c r="Q608" s="940">
        <v>0.73713307580208642</v>
      </c>
      <c r="R608" s="940">
        <v>1.038223388106208</v>
      </c>
      <c r="S608" s="940" t="s">
        <v>105</v>
      </c>
      <c r="T608" s="940" t="s">
        <v>105</v>
      </c>
      <c r="U608" s="1677" t="s">
        <v>105</v>
      </c>
      <c r="V608" s="1677" t="s">
        <v>105</v>
      </c>
      <c r="W608" s="1677" t="s">
        <v>105</v>
      </c>
      <c r="X608" s="1677" t="s">
        <v>105</v>
      </c>
      <c r="Y608" s="1677" t="s">
        <v>105</v>
      </c>
      <c r="Z608" s="1677" t="s">
        <v>105</v>
      </c>
      <c r="AA608" s="403"/>
      <c r="AB608" s="985"/>
      <c r="AC608" s="985"/>
      <c r="AD608" s="985"/>
      <c r="AE608" s="985"/>
      <c r="AF608" s="985"/>
      <c r="AG608" s="985"/>
      <c r="AH608" s="985"/>
      <c r="AI608" s="985"/>
      <c r="AJ608" s="940" t="s">
        <v>1045</v>
      </c>
      <c r="AK608" s="940" t="s">
        <v>1045</v>
      </c>
      <c r="AL608" s="940" t="s">
        <v>1045</v>
      </c>
      <c r="AM608" s="940" t="s">
        <v>1045</v>
      </c>
      <c r="AN608" s="940">
        <v>0.34741795442003887</v>
      </c>
      <c r="AO608" s="940">
        <v>0.37815194594884538</v>
      </c>
      <c r="AP608" s="940">
        <v>0.43573284734220241</v>
      </c>
      <c r="AQ608" s="940">
        <v>5.683307008232541E-2</v>
      </c>
      <c r="AR608" s="940">
        <v>-2.4124741270373118E-2</v>
      </c>
      <c r="AS608" s="940">
        <v>6.3885397031671287E-2</v>
      </c>
      <c r="AT608" s="940">
        <v>0.15702278114152834</v>
      </c>
      <c r="AU608" s="940">
        <v>0.50600828521933905</v>
      </c>
      <c r="AV608" s="940">
        <v>0.55805455847178842</v>
      </c>
      <c r="AW608" s="940">
        <v>0.41177637658165933</v>
      </c>
      <c r="AX608" s="940">
        <v>0.14627814308491849</v>
      </c>
      <c r="AY608" s="940">
        <v>0.17959945541923017</v>
      </c>
      <c r="AZ608" s="940">
        <v>0.17100822673787142</v>
      </c>
      <c r="BA608" s="940">
        <v>0.15007359698321965</v>
      </c>
      <c r="BB608" s="940">
        <v>0.18759379033103318</v>
      </c>
      <c r="BC608" s="940">
        <v>0.19134881613134169</v>
      </c>
      <c r="BD608" s="940">
        <v>0.25782310754780013</v>
      </c>
      <c r="BE608" s="940">
        <v>0.12601583398431493</v>
      </c>
      <c r="BF608" s="940">
        <v>0.20103762597680852</v>
      </c>
      <c r="BG608" s="940">
        <v>0.25702379642549666</v>
      </c>
      <c r="BH608" s="940">
        <v>0.18324130279098982</v>
      </c>
      <c r="BI608" s="940">
        <v>0.29383318019478688</v>
      </c>
      <c r="BJ608" s="940">
        <v>0.20887483065141788</v>
      </c>
      <c r="BK608" s="940">
        <v>0.19240058128594173</v>
      </c>
      <c r="BL608" s="940">
        <v>3.7595979924267331E-2</v>
      </c>
      <c r="BM608" s="940">
        <v>0.19764337643473584</v>
      </c>
      <c r="BN608" s="940">
        <v>0.2097171976943939</v>
      </c>
      <c r="BO608" s="940">
        <v>0.14015234680440924</v>
      </c>
      <c r="BP608" s="940">
        <v>0.16290793789824165</v>
      </c>
      <c r="BQ608" s="940">
        <v>6.6293327037958427E-2</v>
      </c>
      <c r="BR608" s="940">
        <v>4.9884989725261786E-3</v>
      </c>
      <c r="BS608" s="940">
        <v>7.2297297297297503E-2</v>
      </c>
      <c r="BT608" s="940">
        <v>0.18085106382978733</v>
      </c>
      <c r="BU608" s="940">
        <v>0.15103593233910528</v>
      </c>
      <c r="BV608" s="940">
        <v>0.20202020202020177</v>
      </c>
      <c r="BW608" s="940">
        <v>6.2201818345485549E-2</v>
      </c>
      <c r="BX608" s="940">
        <v>0.40540540540540548</v>
      </c>
      <c r="BY608" s="940">
        <v>0.74782608695652186</v>
      </c>
      <c r="BZ608" s="940">
        <v>0.89915966386554658</v>
      </c>
      <c r="CA608" s="940">
        <v>1.3866101694915254</v>
      </c>
      <c r="CB608" s="940">
        <v>0.88237179487179507</v>
      </c>
      <c r="CC608" s="940">
        <v>0.55920398009950234</v>
      </c>
      <c r="CD608" s="940">
        <v>0.72840707964601759</v>
      </c>
      <c r="CE608" s="940">
        <v>0.79067537816916422</v>
      </c>
      <c r="CF608" s="940">
        <v>1.082785629150349</v>
      </c>
      <c r="CG608" s="940">
        <v>1.2553605615826418</v>
      </c>
      <c r="CH608" s="940">
        <v>0.99590394757052891</v>
      </c>
      <c r="CI608" s="940">
        <v>0.91011124551349409</v>
      </c>
      <c r="CJ608" s="940" t="s">
        <v>105</v>
      </c>
      <c r="CK608" s="940" t="s">
        <v>105</v>
      </c>
      <c r="CL608" s="940" t="s">
        <v>105</v>
      </c>
      <c r="CM608" s="940" t="s">
        <v>105</v>
      </c>
      <c r="CN608" s="940" t="s">
        <v>105</v>
      </c>
      <c r="CO608" s="940" t="s">
        <v>105</v>
      </c>
      <c r="CP608" s="940" t="s">
        <v>105</v>
      </c>
      <c r="CQ608" s="940" t="s">
        <v>105</v>
      </c>
      <c r="CR608" s="940" t="s">
        <v>105</v>
      </c>
      <c r="CS608" s="940" t="s">
        <v>105</v>
      </c>
      <c r="CT608" s="940" t="s">
        <v>105</v>
      </c>
      <c r="CU608" s="940" t="s">
        <v>105</v>
      </c>
      <c r="CV608" s="940" t="s">
        <v>105</v>
      </c>
      <c r="CW608" s="940" t="s">
        <v>105</v>
      </c>
      <c r="CX608" s="940" t="s">
        <v>105</v>
      </c>
      <c r="CY608" s="940" t="s">
        <v>105</v>
      </c>
      <c r="CZ608" s="940" t="s">
        <v>105</v>
      </c>
      <c r="DA608" s="940" t="s">
        <v>105</v>
      </c>
      <c r="DB608" s="940" t="s">
        <v>105</v>
      </c>
      <c r="DC608" s="940" t="s">
        <v>105</v>
      </c>
      <c r="DD608" s="940" t="s">
        <v>105</v>
      </c>
      <c r="DE608" s="940" t="s">
        <v>105</v>
      </c>
      <c r="DF608" s="940" t="s">
        <v>105</v>
      </c>
      <c r="DG608" s="940" t="s">
        <v>105</v>
      </c>
      <c r="DH608" s="940" t="s">
        <v>105</v>
      </c>
      <c r="DI608" s="940" t="s">
        <v>105</v>
      </c>
      <c r="DJ608" s="940" t="s">
        <v>105</v>
      </c>
      <c r="DK608" s="940" t="s">
        <v>105</v>
      </c>
      <c r="DL608" s="940" t="s">
        <v>105</v>
      </c>
      <c r="DM608" s="940" t="s">
        <v>105</v>
      </c>
      <c r="DN608" s="940" t="s">
        <v>105</v>
      </c>
      <c r="DO608" s="940" t="s">
        <v>105</v>
      </c>
    </row>
    <row r="609" spans="2:119" s="1201" customFormat="1" ht="12" customHeight="1" outlineLevel="1">
      <c r="B609" s="1342">
        <v>38</v>
      </c>
      <c r="C609" s="1192" t="s">
        <v>7</v>
      </c>
      <c r="D609" s="953"/>
      <c r="E609" s="953"/>
      <c r="F609" s="954"/>
      <c r="G609" s="954"/>
      <c r="H609" s="954"/>
      <c r="I609" s="954"/>
      <c r="J609" s="954"/>
      <c r="K609" s="954"/>
      <c r="L609" s="954"/>
      <c r="M609" s="954"/>
      <c r="N609" s="954"/>
      <c r="O609" s="954"/>
      <c r="P609" s="954"/>
      <c r="Q609" s="954"/>
      <c r="R609" s="954"/>
      <c r="S609" s="954"/>
      <c r="T609" s="954"/>
      <c r="U609" s="1684"/>
      <c r="V609" s="1684"/>
      <c r="W609" s="1684"/>
      <c r="X609" s="1684"/>
      <c r="Y609" s="1684"/>
      <c r="Z609" s="1684"/>
      <c r="AA609" s="403"/>
      <c r="AB609" s="449"/>
      <c r="AC609" s="449"/>
      <c r="AD609" s="449"/>
      <c r="AE609" s="449"/>
      <c r="AF609" s="449"/>
      <c r="AG609" s="449"/>
      <c r="AH609" s="449"/>
      <c r="AI609" s="449"/>
      <c r="AJ609" s="955">
        <v>0.22661077898792506</v>
      </c>
      <c r="AK609" s="955">
        <v>0.23429171694040821</v>
      </c>
      <c r="AL609" s="955">
        <v>0.25759491389856859</v>
      </c>
      <c r="AM609" s="955">
        <v>0.28150259017309814</v>
      </c>
      <c r="AN609" s="955">
        <v>0.23568002040743852</v>
      </c>
      <c r="AO609" s="955">
        <v>0.24922632351129159</v>
      </c>
      <c r="AP609" s="955">
        <v>0.28546363630314636</v>
      </c>
      <c r="AQ609" s="955">
        <v>0.22963001977812364</v>
      </c>
      <c r="AR609" s="955">
        <v>0.19636566216020887</v>
      </c>
      <c r="AS609" s="955">
        <v>0.226379569936146</v>
      </c>
      <c r="AT609" s="955">
        <v>0.28199484901547767</v>
      </c>
      <c r="AU609" s="955">
        <v>0.29525991888816749</v>
      </c>
      <c r="AV609" s="955">
        <v>0.23587497922212927</v>
      </c>
      <c r="AW609" s="955">
        <v>0.24639779002609438</v>
      </c>
      <c r="AX609" s="955">
        <v>0.24920964937508083</v>
      </c>
      <c r="AY609" s="955">
        <v>0.26851758137669557</v>
      </c>
      <c r="AZ609" s="955">
        <v>0.23498464414234782</v>
      </c>
      <c r="BA609" s="955">
        <v>0.24107940067733583</v>
      </c>
      <c r="BB609" s="955">
        <v>0.25178533646344931</v>
      </c>
      <c r="BC609" s="955">
        <v>0.27215061871686702</v>
      </c>
      <c r="BD609" s="955">
        <v>0.24396314998901883</v>
      </c>
      <c r="BE609" s="955">
        <v>0.22406281157213867</v>
      </c>
      <c r="BF609" s="955">
        <v>0.24960439474684393</v>
      </c>
      <c r="BG609" s="955">
        <v>0.28236964369199846</v>
      </c>
      <c r="BH609" s="955">
        <v>0.23719474193371889</v>
      </c>
      <c r="BI609" s="955">
        <v>0.23820757610924367</v>
      </c>
      <c r="BJ609" s="955">
        <v>0.24793684323534401</v>
      </c>
      <c r="BK609" s="955">
        <v>0.27666083872169334</v>
      </c>
      <c r="BL609" s="955">
        <v>0.21461367528565695</v>
      </c>
      <c r="BM609" s="955">
        <v>0.24877523259283443</v>
      </c>
      <c r="BN609" s="955">
        <v>0.26154653824090274</v>
      </c>
      <c r="BO609" s="955">
        <v>0.27506455388060597</v>
      </c>
      <c r="BP609" s="955">
        <v>0.23267326732673266</v>
      </c>
      <c r="BQ609" s="955">
        <v>0.2473019801980198</v>
      </c>
      <c r="BR609" s="955">
        <v>0.24504950495049507</v>
      </c>
      <c r="BS609" s="955">
        <v>0.27497524752475255</v>
      </c>
      <c r="BT609" s="955">
        <v>0.23974082073434125</v>
      </c>
      <c r="BU609" s="955">
        <v>0.24838012958963285</v>
      </c>
      <c r="BV609" s="955">
        <v>0.25701943844492436</v>
      </c>
      <c r="BW609" s="955">
        <v>0.25485961123110157</v>
      </c>
      <c r="BX609" s="976">
        <v>0.18042608313478753</v>
      </c>
      <c r="BY609" s="976">
        <v>0.23247206865443779</v>
      </c>
      <c r="BZ609" s="976">
        <v>0.26138650505424349</v>
      </c>
      <c r="CA609" s="976">
        <v>0.32571534315653117</v>
      </c>
      <c r="CB609" s="976">
        <v>0.19551119870036487</v>
      </c>
      <c r="CC609" s="976">
        <v>0.20866068337372501</v>
      </c>
      <c r="CD609" s="976">
        <v>0.26007350395483236</v>
      </c>
      <c r="CE609" s="976">
        <v>0.33575461397107781</v>
      </c>
      <c r="CF609" s="976">
        <v>0.19978571405238901</v>
      </c>
      <c r="CG609" s="976">
        <v>0.23088984199677917</v>
      </c>
      <c r="CH609" s="976">
        <v>0.25467362224915313</v>
      </c>
      <c r="CI609" s="976">
        <v>0.31465082170167868</v>
      </c>
      <c r="CJ609" s="976" t="s">
        <v>105</v>
      </c>
      <c r="CK609" s="976" t="s">
        <v>105</v>
      </c>
      <c r="CL609" s="976" t="s">
        <v>105</v>
      </c>
      <c r="CM609" s="976" t="s">
        <v>105</v>
      </c>
      <c r="CN609" s="976" t="s">
        <v>105</v>
      </c>
      <c r="CO609" s="976" t="s">
        <v>105</v>
      </c>
      <c r="CP609" s="976" t="s">
        <v>105</v>
      </c>
      <c r="CQ609" s="976" t="s">
        <v>105</v>
      </c>
      <c r="CR609" s="976" t="s">
        <v>105</v>
      </c>
      <c r="CS609" s="976" t="s">
        <v>105</v>
      </c>
      <c r="CT609" s="976" t="s">
        <v>105</v>
      </c>
      <c r="CU609" s="976" t="s">
        <v>105</v>
      </c>
      <c r="CV609" s="976" t="s">
        <v>105</v>
      </c>
      <c r="CW609" s="976" t="s">
        <v>105</v>
      </c>
      <c r="CX609" s="976" t="s">
        <v>105</v>
      </c>
      <c r="CY609" s="976" t="s">
        <v>105</v>
      </c>
      <c r="CZ609" s="976" t="s">
        <v>105</v>
      </c>
      <c r="DA609" s="976" t="s">
        <v>105</v>
      </c>
      <c r="DB609" s="976" t="s">
        <v>105</v>
      </c>
      <c r="DC609" s="976" t="s">
        <v>105</v>
      </c>
      <c r="DD609" s="976" t="s">
        <v>105</v>
      </c>
      <c r="DE609" s="976" t="s">
        <v>105</v>
      </c>
      <c r="DF609" s="976" t="s">
        <v>105</v>
      </c>
      <c r="DG609" s="976" t="s">
        <v>105</v>
      </c>
      <c r="DH609" s="976" t="s">
        <v>105</v>
      </c>
      <c r="DI609" s="976" t="s">
        <v>105</v>
      </c>
      <c r="DJ609" s="976" t="s">
        <v>105</v>
      </c>
      <c r="DK609" s="976" t="s">
        <v>105</v>
      </c>
      <c r="DL609" s="976" t="s">
        <v>105</v>
      </c>
      <c r="DM609" s="976" t="s">
        <v>105</v>
      </c>
      <c r="DN609" s="976" t="s">
        <v>105</v>
      </c>
      <c r="DO609" s="976" t="s">
        <v>105</v>
      </c>
    </row>
    <row r="610" spans="2:119" s="980" customFormat="1" ht="12" customHeight="1" outlineLevel="1">
      <c r="B610" s="1342">
        <v>39</v>
      </c>
      <c r="C610" s="1025"/>
      <c r="D610" s="1012"/>
      <c r="E610" s="1012"/>
      <c r="F610" s="984"/>
      <c r="G610" s="984"/>
      <c r="H610" s="984"/>
      <c r="I610" s="984"/>
      <c r="J610" s="984"/>
      <c r="K610" s="984"/>
      <c r="L610" s="984"/>
      <c r="M610" s="984"/>
      <c r="N610" s="984"/>
      <c r="O610" s="984"/>
      <c r="P610" s="984"/>
      <c r="Q610" s="984"/>
      <c r="R610" s="984"/>
      <c r="S610" s="984"/>
      <c r="T610" s="984"/>
      <c r="U610" s="1681"/>
      <c r="V610" s="1681"/>
      <c r="W610" s="1681"/>
      <c r="X610" s="1681"/>
      <c r="Y610" s="1681"/>
      <c r="Z610" s="1681"/>
      <c r="AA610" s="403"/>
      <c r="AB610" s="449"/>
      <c r="AC610" s="449"/>
      <c r="AD610" s="449"/>
      <c r="AE610" s="449"/>
      <c r="AF610" s="449"/>
      <c r="AG610" s="449"/>
      <c r="AH610" s="449"/>
      <c r="AI610" s="449"/>
      <c r="AJ610" s="984"/>
      <c r="AK610" s="984"/>
      <c r="AL610" s="984"/>
      <c r="AM610" s="984"/>
      <c r="AN610" s="984"/>
      <c r="AO610" s="984"/>
      <c r="AP610" s="984"/>
      <c r="AQ610" s="984"/>
      <c r="AR610" s="984"/>
      <c r="AS610" s="984"/>
      <c r="AT610" s="984"/>
      <c r="AU610" s="984"/>
      <c r="AV610" s="984"/>
      <c r="AW610" s="984"/>
      <c r="AX610" s="984"/>
      <c r="AY610" s="984"/>
      <c r="AZ610" s="984"/>
      <c r="BA610" s="984"/>
      <c r="BB610" s="984"/>
      <c r="BC610" s="984"/>
      <c r="BD610" s="984"/>
      <c r="BE610" s="984"/>
      <c r="BF610" s="984"/>
      <c r="BG610" s="984"/>
      <c r="BH610" s="984"/>
      <c r="BI610" s="984"/>
      <c r="BJ610" s="984"/>
      <c r="BK610" s="984"/>
      <c r="BL610" s="984"/>
      <c r="BM610" s="984"/>
      <c r="BN610" s="984"/>
      <c r="BO610" s="984"/>
      <c r="BP610" s="984"/>
      <c r="BQ610" s="984"/>
      <c r="BR610" s="984"/>
      <c r="BS610" s="984"/>
      <c r="BT610" s="984"/>
      <c r="BU610" s="984"/>
      <c r="BV610" s="983"/>
      <c r="BW610" s="984"/>
      <c r="BX610" s="968"/>
      <c r="BY610" s="968"/>
      <c r="BZ610" s="968"/>
      <c r="CA610" s="968"/>
      <c r="CB610" s="984"/>
      <c r="CC610" s="984"/>
      <c r="CD610" s="984"/>
      <c r="CE610" s="984"/>
      <c r="CF610" s="984"/>
      <c r="CG610" s="984"/>
      <c r="CH610" s="984"/>
      <c r="CI610" s="984"/>
      <c r="CJ610" s="984"/>
      <c r="CK610" s="984"/>
      <c r="CL610" s="984"/>
      <c r="CM610" s="984"/>
      <c r="CN610" s="984"/>
      <c r="CO610" s="984"/>
      <c r="CP610" s="984"/>
      <c r="CQ610" s="984"/>
      <c r="CR610" s="984"/>
      <c r="CS610" s="984"/>
      <c r="CT610" s="984"/>
      <c r="CU610" s="984"/>
      <c r="CV610" s="984"/>
      <c r="CW610" s="984"/>
      <c r="CX610" s="984"/>
      <c r="CY610" s="984"/>
      <c r="CZ610" s="984"/>
      <c r="DA610" s="984"/>
      <c r="DB610" s="984"/>
      <c r="DC610" s="984"/>
      <c r="DD610" s="984"/>
      <c r="DE610" s="984"/>
      <c r="DF610" s="984"/>
      <c r="DG610" s="984"/>
      <c r="DH610" s="984"/>
      <c r="DI610" s="984"/>
      <c r="DJ610" s="984"/>
      <c r="DK610" s="984"/>
      <c r="DL610" s="984"/>
      <c r="DM610" s="984"/>
      <c r="DN610" s="984"/>
      <c r="DO610" s="984"/>
    </row>
    <row r="611" spans="2:119" s="980" customFormat="1" outlineLevel="1">
      <c r="B611" s="1342">
        <v>40</v>
      </c>
      <c r="C611" s="1084" t="s">
        <v>397</v>
      </c>
      <c r="D611" s="1012"/>
      <c r="E611" s="1012"/>
      <c r="F611" s="984"/>
      <c r="G611" s="984"/>
      <c r="H611" s="984"/>
      <c r="I611" s="984"/>
      <c r="J611" s="984"/>
      <c r="K611" s="984"/>
      <c r="L611" s="984"/>
      <c r="M611" s="1085"/>
      <c r="N611" s="1085"/>
      <c r="O611" s="984"/>
      <c r="P611" s="984"/>
      <c r="Q611" s="984"/>
      <c r="R611" s="984"/>
      <c r="S611" s="984"/>
      <c r="T611" s="984"/>
      <c r="U611" s="1681"/>
      <c r="V611" s="1681"/>
      <c r="W611" s="1681"/>
      <c r="X611" s="1681"/>
      <c r="Y611" s="1681"/>
      <c r="Z611" s="1681"/>
      <c r="AA611" s="403"/>
      <c r="AB611" s="990"/>
      <c r="AC611" s="990"/>
      <c r="AD611" s="990"/>
      <c r="AE611" s="990"/>
      <c r="AF611" s="1086"/>
      <c r="AG611" s="1086"/>
      <c r="AH611" s="1086"/>
      <c r="AI611" s="1086"/>
      <c r="AJ611" s="984"/>
      <c r="AK611" s="984"/>
      <c r="AL611" s="984"/>
      <c r="AM611" s="984"/>
      <c r="AN611" s="984"/>
      <c r="AO611" s="984"/>
      <c r="AP611" s="984"/>
      <c r="AQ611" s="984"/>
      <c r="AR611" s="984"/>
      <c r="AS611" s="984"/>
      <c r="AT611" s="984"/>
      <c r="AU611" s="984"/>
      <c r="AV611" s="984"/>
      <c r="AW611" s="984"/>
      <c r="AX611" s="984"/>
      <c r="AY611" s="984"/>
      <c r="AZ611" s="984"/>
      <c r="BA611" s="984"/>
      <c r="BB611" s="984"/>
      <c r="BC611" s="984"/>
      <c r="BD611" s="984"/>
      <c r="BE611" s="984"/>
      <c r="BF611" s="984"/>
      <c r="BG611" s="984"/>
      <c r="BH611" s="984"/>
      <c r="BI611" s="984"/>
      <c r="BJ611" s="984"/>
      <c r="BK611" s="984"/>
      <c r="BL611" s="984"/>
      <c r="BM611" s="984"/>
      <c r="BN611" s="984"/>
      <c r="BO611" s="984"/>
      <c r="BP611" s="984"/>
      <c r="BQ611" s="984"/>
      <c r="BR611" s="984"/>
      <c r="BS611" s="984"/>
      <c r="BT611" s="984"/>
      <c r="BU611" s="984"/>
      <c r="BV611" s="984"/>
      <c r="BW611" s="984"/>
      <c r="BX611" s="984"/>
      <c r="BY611" s="984"/>
      <c r="BZ611" s="984"/>
      <c r="CA611" s="984"/>
      <c r="CB611" s="984"/>
      <c r="CC611" s="984"/>
      <c r="CD611" s="984"/>
      <c r="CE611" s="984"/>
      <c r="CF611" s="984"/>
      <c r="CG611" s="984"/>
      <c r="CH611" s="984"/>
      <c r="CI611" s="1053"/>
      <c r="CJ611" s="984"/>
      <c r="CK611" s="984"/>
      <c r="CL611" s="984"/>
      <c r="CM611" s="984"/>
      <c r="CN611" s="984"/>
      <c r="CO611" s="984"/>
      <c r="CP611" s="984"/>
      <c r="CQ611" s="984"/>
      <c r="CR611" s="984"/>
      <c r="CS611" s="1053"/>
      <c r="CT611" s="1053"/>
      <c r="CU611" s="1053"/>
      <c r="CV611" s="1053"/>
      <c r="CW611" s="1053"/>
      <c r="CX611" s="1053"/>
      <c r="CY611" s="1053"/>
      <c r="CZ611" s="1053"/>
      <c r="DA611" s="1053"/>
      <c r="DB611" s="1053"/>
      <c r="DC611" s="1053"/>
      <c r="DD611" s="1053"/>
      <c r="DE611" s="1053"/>
      <c r="DF611" s="1053"/>
      <c r="DG611" s="1053"/>
      <c r="DH611" s="1053"/>
      <c r="DI611" s="1053"/>
      <c r="DJ611" s="1053"/>
      <c r="DK611" s="1053"/>
      <c r="DL611" s="1053"/>
      <c r="DM611" s="1053"/>
      <c r="DN611" s="1053"/>
      <c r="DO611" s="1053"/>
    </row>
    <row r="612" spans="2:119" s="980" customFormat="1" ht="12" customHeight="1" outlineLevel="1">
      <c r="B612" s="1342">
        <v>41</v>
      </c>
      <c r="C612" s="1180"/>
      <c r="D612" s="1180"/>
      <c r="E612" s="1012"/>
      <c r="F612" s="984"/>
      <c r="G612" s="984"/>
      <c r="H612" s="984"/>
      <c r="I612" s="984"/>
      <c r="J612" s="984"/>
      <c r="K612" s="984"/>
      <c r="L612" s="984"/>
      <c r="M612" s="984"/>
      <c r="N612" s="984"/>
      <c r="O612" s="984"/>
      <c r="P612" s="984"/>
      <c r="Q612" s="984"/>
      <c r="R612" s="984"/>
      <c r="S612" s="984"/>
      <c r="T612" s="984"/>
      <c r="U612" s="1681"/>
      <c r="V612" s="1681"/>
      <c r="W612" s="1681"/>
      <c r="X612" s="1681"/>
      <c r="Y612" s="1681"/>
      <c r="Z612" s="1681"/>
      <c r="AA612" s="403"/>
      <c r="AB612" s="990"/>
      <c r="AC612" s="990"/>
      <c r="AD612" s="990"/>
      <c r="AE612" s="990"/>
      <c r="AF612" s="1086"/>
      <c r="AG612" s="1086"/>
      <c r="AH612" s="1086"/>
      <c r="AI612" s="1086"/>
      <c r="AJ612" s="984"/>
      <c r="AK612" s="984"/>
      <c r="AL612" s="984"/>
      <c r="AM612" s="984"/>
      <c r="AN612" s="984"/>
      <c r="AO612" s="984"/>
      <c r="AP612" s="984"/>
      <c r="AQ612" s="984"/>
      <c r="AR612" s="984"/>
      <c r="AS612" s="984"/>
      <c r="AT612" s="984"/>
      <c r="AU612" s="984"/>
      <c r="AV612" s="984"/>
      <c r="AW612" s="984"/>
      <c r="AX612" s="984"/>
      <c r="AY612" s="984"/>
      <c r="AZ612" s="984"/>
      <c r="BA612" s="984"/>
      <c r="BB612" s="984"/>
      <c r="BC612" s="984"/>
      <c r="BD612" s="984"/>
      <c r="BE612" s="984"/>
      <c r="BF612" s="984"/>
      <c r="BG612" s="984"/>
      <c r="BH612" s="984"/>
      <c r="BI612" s="984"/>
      <c r="BJ612" s="984"/>
      <c r="BK612" s="984"/>
      <c r="BL612" s="984"/>
      <c r="BM612" s="984"/>
      <c r="BN612" s="984"/>
      <c r="BO612" s="984"/>
      <c r="BP612" s="984"/>
      <c r="BQ612" s="984"/>
      <c r="BR612" s="984"/>
      <c r="BS612" s="984"/>
      <c r="BT612" s="984"/>
      <c r="BU612" s="984"/>
      <c r="BV612" s="282"/>
      <c r="BW612" s="282"/>
      <c r="BX612" s="282"/>
      <c r="BY612" s="282"/>
      <c r="BZ612" s="282"/>
      <c r="CA612" s="282"/>
      <c r="CB612" s="282"/>
      <c r="CC612" s="282"/>
      <c r="CD612" s="282"/>
      <c r="CE612" s="282"/>
      <c r="CF612" s="282"/>
      <c r="CG612" s="282"/>
      <c r="CH612" s="282"/>
      <c r="CI612" s="282"/>
      <c r="CJ612" s="282"/>
      <c r="CK612" s="282"/>
      <c r="CL612" s="282"/>
      <c r="CM612" s="282"/>
      <c r="CN612" s="282"/>
      <c r="CO612" s="282"/>
      <c r="CP612" s="282"/>
      <c r="CQ612" s="282"/>
      <c r="CR612" s="282"/>
      <c r="CS612" s="282"/>
      <c r="CT612" s="282"/>
      <c r="CU612" s="282"/>
      <c r="CV612" s="282"/>
      <c r="CW612" s="282"/>
      <c r="CX612" s="282"/>
      <c r="CY612" s="282"/>
      <c r="CZ612" s="282"/>
      <c r="DA612" s="282"/>
      <c r="DB612" s="282"/>
      <c r="DC612" s="282"/>
      <c r="DD612" s="282"/>
      <c r="DE612" s="282"/>
      <c r="DF612" s="282"/>
      <c r="DG612" s="282"/>
      <c r="DH612" s="282"/>
      <c r="DI612" s="282"/>
      <c r="DJ612" s="282"/>
      <c r="DK612" s="282"/>
      <c r="DL612" s="282"/>
      <c r="DM612" s="282"/>
      <c r="DN612" s="282"/>
      <c r="DO612" s="282"/>
    </row>
    <row r="613" spans="2:119" s="980" customFormat="1" ht="12" customHeight="1" outlineLevel="1">
      <c r="B613" s="1342">
        <v>42</v>
      </c>
      <c r="C613" s="1192" t="s">
        <v>466</v>
      </c>
      <c r="D613" s="1012"/>
      <c r="E613" s="1012"/>
      <c r="F613" s="984"/>
      <c r="G613" s="984"/>
      <c r="H613" s="984"/>
      <c r="I613" s="984"/>
      <c r="J613" s="984"/>
      <c r="K613" s="984"/>
      <c r="L613" s="984"/>
      <c r="M613" s="984"/>
      <c r="N613" s="945" t="s">
        <v>105</v>
      </c>
      <c r="O613" s="945" t="s">
        <v>105</v>
      </c>
      <c r="P613" s="945" t="s">
        <v>105</v>
      </c>
      <c r="Q613" s="945" t="s">
        <v>105</v>
      </c>
      <c r="R613" s="945" t="s">
        <v>105</v>
      </c>
      <c r="S613" s="984" t="s">
        <v>105</v>
      </c>
      <c r="T613" s="984" t="s">
        <v>105</v>
      </c>
      <c r="U613" s="1681" t="s">
        <v>105</v>
      </c>
      <c r="V613" s="1681" t="s">
        <v>105</v>
      </c>
      <c r="W613" s="1681" t="s">
        <v>105</v>
      </c>
      <c r="X613" s="1681" t="s">
        <v>105</v>
      </c>
      <c r="Y613" s="1681" t="s">
        <v>105</v>
      </c>
      <c r="Z613" s="1681" t="s">
        <v>105</v>
      </c>
      <c r="AA613" s="403"/>
      <c r="AB613" s="449"/>
      <c r="AC613" s="449"/>
      <c r="AD613" s="449"/>
      <c r="AE613" s="449"/>
      <c r="AF613" s="449"/>
      <c r="AG613" s="449"/>
      <c r="AH613" s="449"/>
      <c r="AI613" s="449"/>
      <c r="AJ613" s="984"/>
      <c r="AK613" s="984"/>
      <c r="AL613" s="984"/>
      <c r="AM613" s="984"/>
      <c r="AN613" s="984"/>
      <c r="AO613" s="984"/>
      <c r="AP613" s="984"/>
      <c r="AQ613" s="984"/>
      <c r="AR613" s="984"/>
      <c r="AS613" s="984"/>
      <c r="AT613" s="984"/>
      <c r="AU613" s="984"/>
      <c r="AV613" s="984"/>
      <c r="AW613" s="984"/>
      <c r="AX613" s="984"/>
      <c r="AY613" s="984"/>
      <c r="AZ613" s="984"/>
      <c r="BA613" s="984"/>
      <c r="BB613" s="984"/>
      <c r="BC613" s="984"/>
      <c r="BD613" s="984"/>
      <c r="BE613" s="984"/>
      <c r="BF613" s="984"/>
      <c r="BG613" s="984"/>
      <c r="BH613" s="984"/>
      <c r="BI613" s="984"/>
      <c r="BJ613" s="984"/>
      <c r="BK613" s="984"/>
      <c r="BL613" s="984"/>
      <c r="BM613" s="984"/>
      <c r="BN613" s="984"/>
      <c r="BO613" s="984"/>
      <c r="BP613" s="984"/>
      <c r="BQ613" s="984"/>
      <c r="BR613" s="984"/>
      <c r="BS613" s="984"/>
      <c r="BT613" s="983"/>
      <c r="BU613" s="983"/>
      <c r="BV613" s="984"/>
      <c r="BW613" s="984"/>
      <c r="BX613" s="945" t="s">
        <v>1050</v>
      </c>
      <c r="BY613" s="945" t="s">
        <v>1050</v>
      </c>
      <c r="BZ613" s="945" t="s">
        <v>1050</v>
      </c>
      <c r="CA613" s="945" t="s">
        <v>1050</v>
      </c>
      <c r="CB613" s="945"/>
      <c r="CC613" s="984"/>
      <c r="CD613" s="984"/>
      <c r="CE613" s="984"/>
      <c r="CF613" s="984"/>
      <c r="CG613" s="984"/>
      <c r="CH613" s="984"/>
      <c r="CI613" s="984"/>
      <c r="CJ613" s="984"/>
      <c r="CK613" s="984"/>
      <c r="CL613" s="984"/>
      <c r="CM613" s="984"/>
      <c r="CN613" s="984"/>
      <c r="CO613" s="984"/>
      <c r="CP613" s="984"/>
      <c r="CQ613" s="984"/>
      <c r="CR613" s="984"/>
      <c r="CS613" s="984"/>
      <c r="CT613" s="984"/>
      <c r="CU613" s="984"/>
      <c r="CV613" s="984"/>
      <c r="CW613" s="984"/>
      <c r="CX613" s="984"/>
      <c r="CY613" s="984"/>
      <c r="CZ613" s="984"/>
      <c r="DA613" s="984"/>
      <c r="DB613" s="984"/>
      <c r="DC613" s="984"/>
      <c r="DD613" s="984"/>
      <c r="DE613" s="984"/>
      <c r="DF613" s="984"/>
      <c r="DG613" s="984"/>
      <c r="DH613" s="984"/>
      <c r="DI613" s="984"/>
      <c r="DJ613" s="984"/>
      <c r="DK613" s="984"/>
      <c r="DL613" s="984"/>
      <c r="DM613" s="984"/>
      <c r="DN613" s="984"/>
      <c r="DO613" s="984"/>
    </row>
    <row r="614" spans="2:119" s="980" customFormat="1" ht="12" customHeight="1" outlineLevel="1">
      <c r="B614" s="1342">
        <v>43</v>
      </c>
      <c r="C614" s="942"/>
      <c r="D614" s="1012"/>
      <c r="E614" s="1012"/>
      <c r="F614" s="984"/>
      <c r="G614" s="984"/>
      <c r="H614" s="984"/>
      <c r="I614" s="984"/>
      <c r="J614" s="984"/>
      <c r="K614" s="984"/>
      <c r="L614" s="984"/>
      <c r="M614" s="984"/>
      <c r="N614" s="984"/>
      <c r="O614" s="984"/>
      <c r="P614" s="984"/>
      <c r="Q614" s="984"/>
      <c r="R614" s="984"/>
      <c r="S614" s="282" t="s">
        <v>105</v>
      </c>
      <c r="T614" s="282" t="s">
        <v>105</v>
      </c>
      <c r="U614" s="1658" t="s">
        <v>105</v>
      </c>
      <c r="V614" s="1658" t="s">
        <v>105</v>
      </c>
      <c r="W614" s="1658" t="s">
        <v>105</v>
      </c>
      <c r="X614" s="1658" t="s">
        <v>105</v>
      </c>
      <c r="Y614" s="1658" t="s">
        <v>105</v>
      </c>
      <c r="Z614" s="1658" t="s">
        <v>105</v>
      </c>
      <c r="AA614" s="403"/>
      <c r="AB614" s="449"/>
      <c r="AC614" s="449"/>
      <c r="AD614" s="449"/>
      <c r="AE614" s="449"/>
      <c r="AF614" s="449"/>
      <c r="AG614" s="449"/>
      <c r="AH614" s="449"/>
      <c r="AI614" s="449"/>
      <c r="AJ614" s="984"/>
      <c r="AK614" s="984"/>
      <c r="AL614" s="984"/>
      <c r="AM614" s="984"/>
      <c r="AN614" s="984"/>
      <c r="AO614" s="984"/>
      <c r="AP614" s="984"/>
      <c r="AQ614" s="984"/>
      <c r="AR614" s="984"/>
      <c r="AS614" s="984"/>
      <c r="AT614" s="984"/>
      <c r="AU614" s="984"/>
      <c r="AV614" s="984"/>
      <c r="AW614" s="984"/>
      <c r="AX614" s="984"/>
      <c r="AY614" s="984"/>
      <c r="AZ614" s="984"/>
      <c r="BA614" s="984"/>
      <c r="BB614" s="984"/>
      <c r="BC614" s="984"/>
      <c r="BD614" s="984"/>
      <c r="BE614" s="984"/>
      <c r="BF614" s="984"/>
      <c r="BG614" s="984"/>
      <c r="BH614" s="984"/>
      <c r="BI614" s="984"/>
      <c r="BJ614" s="984"/>
      <c r="BK614" s="984"/>
      <c r="BL614" s="984"/>
      <c r="BM614" s="984"/>
      <c r="BN614" s="984"/>
      <c r="BO614" s="984"/>
      <c r="BP614" s="984"/>
      <c r="BQ614" s="984"/>
      <c r="BR614" s="984"/>
      <c r="BS614" s="984"/>
      <c r="BT614" s="984"/>
      <c r="BU614" s="984"/>
      <c r="BV614" s="983"/>
      <c r="BW614" s="984"/>
      <c r="BX614" s="968"/>
      <c r="BY614" s="968"/>
      <c r="BZ614" s="968"/>
      <c r="CA614" s="968"/>
      <c r="CB614" s="984">
        <v>0</v>
      </c>
      <c r="CC614" s="984">
        <v>0</v>
      </c>
      <c r="CD614" s="984">
        <v>0</v>
      </c>
      <c r="CE614" s="984">
        <v>-17.073375000000002</v>
      </c>
      <c r="CF614" s="984"/>
      <c r="CG614" s="984"/>
      <c r="CH614" s="984"/>
      <c r="CI614" s="984"/>
      <c r="CJ614" s="984" t="s">
        <v>105</v>
      </c>
      <c r="CK614" s="984" t="s">
        <v>105</v>
      </c>
      <c r="CL614" s="984" t="s">
        <v>105</v>
      </c>
      <c r="CM614" s="984" t="s">
        <v>105</v>
      </c>
      <c r="CN614" s="984" t="s">
        <v>105</v>
      </c>
      <c r="CO614" s="984" t="s">
        <v>105</v>
      </c>
      <c r="CP614" s="984" t="s">
        <v>105</v>
      </c>
      <c r="CQ614" s="984" t="s">
        <v>105</v>
      </c>
      <c r="CR614" s="984" t="s">
        <v>105</v>
      </c>
      <c r="CS614" s="969" t="s">
        <v>105</v>
      </c>
      <c r="CT614" s="969" t="s">
        <v>105</v>
      </c>
      <c r="CU614" s="969" t="s">
        <v>105</v>
      </c>
      <c r="CV614" s="969" t="s">
        <v>105</v>
      </c>
      <c r="CW614" s="969" t="s">
        <v>105</v>
      </c>
      <c r="CX614" s="969" t="s">
        <v>105</v>
      </c>
      <c r="CY614" s="969" t="s">
        <v>105</v>
      </c>
      <c r="CZ614" s="969" t="s">
        <v>105</v>
      </c>
      <c r="DA614" s="969" t="s">
        <v>105</v>
      </c>
      <c r="DB614" s="969" t="s">
        <v>105</v>
      </c>
      <c r="DC614" s="969" t="s">
        <v>105</v>
      </c>
      <c r="DD614" s="969" t="s">
        <v>105</v>
      </c>
      <c r="DE614" s="969" t="s">
        <v>105</v>
      </c>
      <c r="DF614" s="969" t="s">
        <v>105</v>
      </c>
      <c r="DG614" s="969" t="s">
        <v>105</v>
      </c>
      <c r="DH614" s="969" t="s">
        <v>105</v>
      </c>
      <c r="DI614" s="969" t="s">
        <v>105</v>
      </c>
      <c r="DJ614" s="969" t="s">
        <v>105</v>
      </c>
      <c r="DK614" s="969" t="s">
        <v>105</v>
      </c>
      <c r="DL614" s="969" t="s">
        <v>105</v>
      </c>
      <c r="DM614" s="969" t="s">
        <v>105</v>
      </c>
      <c r="DN614" s="969" t="s">
        <v>105</v>
      </c>
      <c r="DO614" s="969" t="s">
        <v>105</v>
      </c>
    </row>
    <row r="615" spans="2:119" s="971" customFormat="1" ht="12" customHeight="1" outlineLevel="1">
      <c r="B615" s="1342">
        <v>44</v>
      </c>
      <c r="C615" s="942" t="s">
        <v>358</v>
      </c>
      <c r="D615" s="967"/>
      <c r="E615" s="967"/>
      <c r="F615" s="968"/>
      <c r="G615" s="968"/>
      <c r="H615" s="968"/>
      <c r="I615" s="968"/>
      <c r="J615" s="968"/>
      <c r="K615" s="968"/>
      <c r="L615" s="968"/>
      <c r="M615" s="968"/>
      <c r="N615" s="1193">
        <v>0</v>
      </c>
      <c r="O615" s="1193">
        <v>0</v>
      </c>
      <c r="P615" s="969">
        <v>-35.1</v>
      </c>
      <c r="Q615" s="969">
        <v>-41.1</v>
      </c>
      <c r="R615" s="282">
        <v>-31</v>
      </c>
      <c r="S615" s="282" t="s">
        <v>105</v>
      </c>
      <c r="T615" s="282" t="s">
        <v>105</v>
      </c>
      <c r="U615" s="1658" t="s">
        <v>105</v>
      </c>
      <c r="V615" s="1658" t="s">
        <v>105</v>
      </c>
      <c r="W615" s="1658" t="s">
        <v>105</v>
      </c>
      <c r="X615" s="1658" t="s">
        <v>105</v>
      </c>
      <c r="Y615" s="1658" t="s">
        <v>105</v>
      </c>
      <c r="Z615" s="1658" t="s">
        <v>105</v>
      </c>
      <c r="AA615" s="403"/>
      <c r="AB615" s="946"/>
      <c r="AC615" s="946"/>
      <c r="AD615" s="946"/>
      <c r="AE615" s="946"/>
      <c r="AF615" s="946"/>
      <c r="AG615" s="946"/>
      <c r="AH615" s="946"/>
      <c r="AI615" s="946"/>
      <c r="AJ615" s="968"/>
      <c r="AK615" s="968"/>
      <c r="AL615" s="968"/>
      <c r="AM615" s="968"/>
      <c r="AN615" s="968"/>
      <c r="AO615" s="968"/>
      <c r="AP615" s="968"/>
      <c r="AQ615" s="968"/>
      <c r="AR615" s="968"/>
      <c r="AS615" s="968"/>
      <c r="AT615" s="968"/>
      <c r="AU615" s="968"/>
      <c r="AV615" s="968">
        <v>0</v>
      </c>
      <c r="AW615" s="968">
        <v>0</v>
      </c>
      <c r="AX615" s="968">
        <v>0</v>
      </c>
      <c r="AY615" s="968">
        <v>0</v>
      </c>
      <c r="AZ615" s="968">
        <v>0</v>
      </c>
      <c r="BA615" s="968">
        <v>0</v>
      </c>
      <c r="BB615" s="968">
        <v>0</v>
      </c>
      <c r="BC615" s="968">
        <v>0</v>
      </c>
      <c r="BD615" s="968">
        <v>0</v>
      </c>
      <c r="BE615" s="968">
        <v>0</v>
      </c>
      <c r="BF615" s="968">
        <v>0</v>
      </c>
      <c r="BG615" s="968">
        <v>0</v>
      </c>
      <c r="BH615" s="968">
        <v>0</v>
      </c>
      <c r="BI615" s="968">
        <v>0</v>
      </c>
      <c r="BJ615" s="968">
        <v>0</v>
      </c>
      <c r="BK615" s="968">
        <v>0</v>
      </c>
      <c r="BL615" s="968">
        <v>0</v>
      </c>
      <c r="BM615" s="968">
        <v>0</v>
      </c>
      <c r="BN615" s="968">
        <v>0</v>
      </c>
      <c r="BO615" s="968">
        <v>0</v>
      </c>
      <c r="BP615" s="968">
        <v>0</v>
      </c>
      <c r="BQ615" s="968">
        <v>0</v>
      </c>
      <c r="BR615" s="968">
        <v>0</v>
      </c>
      <c r="BS615" s="968">
        <v>0</v>
      </c>
      <c r="BT615" s="968">
        <v>0</v>
      </c>
      <c r="BU615" s="968">
        <v>0</v>
      </c>
      <c r="BV615" s="968">
        <v>0</v>
      </c>
      <c r="BW615" s="968">
        <v>0</v>
      </c>
      <c r="BX615" s="968">
        <v>-4.2</v>
      </c>
      <c r="BY615" s="968">
        <v>-9.4</v>
      </c>
      <c r="BZ615" s="968">
        <v>-11.1</v>
      </c>
      <c r="CA615" s="968">
        <v>-10.4</v>
      </c>
      <c r="CB615" s="968">
        <v>-12.3</v>
      </c>
      <c r="CC615" s="968">
        <v>-13.8</v>
      </c>
      <c r="CD615" s="968">
        <v>-10.1</v>
      </c>
      <c r="CE615" s="968">
        <v>-4.9000000000000004</v>
      </c>
      <c r="CF615" s="968">
        <v>-6.6</v>
      </c>
      <c r="CG615" s="968">
        <v>-6.3</v>
      </c>
      <c r="CH615" s="968">
        <v>-6.6</v>
      </c>
      <c r="CI615" s="968">
        <v>-11.5</v>
      </c>
      <c r="CJ615" s="968" t="s">
        <v>105</v>
      </c>
      <c r="CK615" s="968" t="s">
        <v>105</v>
      </c>
      <c r="CL615" s="968" t="s">
        <v>105</v>
      </c>
      <c r="CM615" s="968" t="s">
        <v>105</v>
      </c>
      <c r="CN615" s="968" t="s">
        <v>105</v>
      </c>
      <c r="CO615" s="968" t="s">
        <v>105</v>
      </c>
      <c r="CP615" s="968" t="s">
        <v>105</v>
      </c>
      <c r="CQ615" s="968" t="s">
        <v>105</v>
      </c>
      <c r="CR615" s="968" t="s">
        <v>105</v>
      </c>
      <c r="CS615" s="968" t="s">
        <v>105</v>
      </c>
      <c r="CT615" s="968" t="s">
        <v>105</v>
      </c>
      <c r="CU615" s="968" t="s">
        <v>105</v>
      </c>
      <c r="CV615" s="968" t="s">
        <v>105</v>
      </c>
      <c r="CW615" s="968" t="s">
        <v>105</v>
      </c>
      <c r="CX615" s="968" t="s">
        <v>105</v>
      </c>
      <c r="CY615" s="968" t="s">
        <v>105</v>
      </c>
      <c r="CZ615" s="968" t="s">
        <v>105</v>
      </c>
      <c r="DA615" s="968" t="s">
        <v>105</v>
      </c>
      <c r="DB615" s="968" t="s">
        <v>105</v>
      </c>
      <c r="DC615" s="968" t="s">
        <v>105</v>
      </c>
      <c r="DD615" s="968" t="s">
        <v>105</v>
      </c>
      <c r="DE615" s="968" t="s">
        <v>105</v>
      </c>
      <c r="DF615" s="968" t="s">
        <v>105</v>
      </c>
      <c r="DG615" s="968" t="s">
        <v>105</v>
      </c>
      <c r="DH615" s="968" t="s">
        <v>105</v>
      </c>
      <c r="DI615" s="968" t="s">
        <v>105</v>
      </c>
      <c r="DJ615" s="968" t="s">
        <v>105</v>
      </c>
      <c r="DK615" s="968" t="s">
        <v>105</v>
      </c>
      <c r="DL615" s="968" t="s">
        <v>105</v>
      </c>
      <c r="DM615" s="968" t="s">
        <v>105</v>
      </c>
      <c r="DN615" s="968" t="s">
        <v>105</v>
      </c>
      <c r="DO615" s="968" t="s">
        <v>105</v>
      </c>
    </row>
    <row r="616" spans="2:119" s="973" customFormat="1" ht="12" customHeight="1" outlineLevel="1">
      <c r="B616" s="1342">
        <v>45</v>
      </c>
      <c r="C616" s="938" t="s">
        <v>94</v>
      </c>
      <c r="D616" s="939"/>
      <c r="E616" s="939"/>
      <c r="F616" s="940"/>
      <c r="G616" s="940"/>
      <c r="H616" s="940"/>
      <c r="I616" s="940"/>
      <c r="J616" s="940"/>
      <c r="K616" s="940"/>
      <c r="L616" s="940"/>
      <c r="M616" s="940"/>
      <c r="N616" s="940" t="s">
        <v>276</v>
      </c>
      <c r="O616" s="940" t="s">
        <v>276</v>
      </c>
      <c r="P616" s="940" t="s">
        <v>276</v>
      </c>
      <c r="Q616" s="940">
        <v>0.170940170940171</v>
      </c>
      <c r="R616" s="940">
        <v>-0.24574209245742096</v>
      </c>
      <c r="S616" s="940" t="s">
        <v>105</v>
      </c>
      <c r="T616" s="940" t="s">
        <v>105</v>
      </c>
      <c r="U616" s="1677" t="s">
        <v>105</v>
      </c>
      <c r="V616" s="1677" t="s">
        <v>105</v>
      </c>
      <c r="W616" s="1677" t="s">
        <v>105</v>
      </c>
      <c r="X616" s="1677" t="s">
        <v>105</v>
      </c>
      <c r="Y616" s="1677" t="s">
        <v>105</v>
      </c>
      <c r="Z616" s="1677" t="s">
        <v>105</v>
      </c>
      <c r="AA616" s="403"/>
      <c r="AB616" s="985"/>
      <c r="AC616" s="985"/>
      <c r="AD616" s="985"/>
      <c r="AE616" s="985"/>
      <c r="AF616" s="985"/>
      <c r="AG616" s="985"/>
      <c r="AH616" s="985"/>
      <c r="AI616" s="985"/>
      <c r="AJ616" s="940"/>
      <c r="AK616" s="940"/>
      <c r="AL616" s="940"/>
      <c r="AM616" s="940"/>
      <c r="AN616" s="940"/>
      <c r="AO616" s="940"/>
      <c r="AP616" s="940"/>
      <c r="AQ616" s="940"/>
      <c r="AR616" s="940"/>
      <c r="AS616" s="940"/>
      <c r="AT616" s="940"/>
      <c r="AU616" s="940"/>
      <c r="AV616" s="940" t="s">
        <v>276</v>
      </c>
      <c r="AW616" s="940" t="s">
        <v>276</v>
      </c>
      <c r="AX616" s="940" t="s">
        <v>276</v>
      </c>
      <c r="AY616" s="940" t="s">
        <v>276</v>
      </c>
      <c r="AZ616" s="940" t="s">
        <v>276</v>
      </c>
      <c r="BA616" s="940" t="s">
        <v>276</v>
      </c>
      <c r="BB616" s="940" t="s">
        <v>276</v>
      </c>
      <c r="BC616" s="940" t="s">
        <v>276</v>
      </c>
      <c r="BD616" s="940" t="s">
        <v>276</v>
      </c>
      <c r="BE616" s="940" t="s">
        <v>276</v>
      </c>
      <c r="BF616" s="940" t="s">
        <v>276</v>
      </c>
      <c r="BG616" s="940" t="s">
        <v>276</v>
      </c>
      <c r="BH616" s="940" t="s">
        <v>276</v>
      </c>
      <c r="BI616" s="940" t="s">
        <v>276</v>
      </c>
      <c r="BJ616" s="940" t="s">
        <v>276</v>
      </c>
      <c r="BK616" s="940" t="s">
        <v>276</v>
      </c>
      <c r="BL616" s="940" t="s">
        <v>276</v>
      </c>
      <c r="BM616" s="940" t="s">
        <v>276</v>
      </c>
      <c r="BN616" s="940" t="s">
        <v>276</v>
      </c>
      <c r="BO616" s="940" t="s">
        <v>276</v>
      </c>
      <c r="BP616" s="940" t="s">
        <v>276</v>
      </c>
      <c r="BQ616" s="940" t="s">
        <v>276</v>
      </c>
      <c r="BR616" s="940" t="s">
        <v>276</v>
      </c>
      <c r="BS616" s="940" t="s">
        <v>276</v>
      </c>
      <c r="BT616" s="940" t="s">
        <v>276</v>
      </c>
      <c r="BU616" s="940" t="s">
        <v>276</v>
      </c>
      <c r="BV616" s="940" t="s">
        <v>276</v>
      </c>
      <c r="BW616" s="940" t="s">
        <v>276</v>
      </c>
      <c r="BX616" s="940" t="s">
        <v>105</v>
      </c>
      <c r="BY616" s="940" t="s">
        <v>105</v>
      </c>
      <c r="BZ616" s="940" t="s">
        <v>105</v>
      </c>
      <c r="CA616" s="940" t="s">
        <v>105</v>
      </c>
      <c r="CB616" s="940">
        <v>1.9285714285714288</v>
      </c>
      <c r="CC616" s="940">
        <v>0.46808510638297873</v>
      </c>
      <c r="CD616" s="940">
        <v>-9.0090090090090058E-2</v>
      </c>
      <c r="CE616" s="940">
        <v>-0.52884615384615385</v>
      </c>
      <c r="CF616" s="940">
        <v>-0.46341463414634154</v>
      </c>
      <c r="CG616" s="940">
        <v>-0.54347826086956519</v>
      </c>
      <c r="CH616" s="940">
        <v>-0.34653465346534651</v>
      </c>
      <c r="CI616" s="940">
        <v>1.3469387755102038</v>
      </c>
      <c r="CJ616" s="940" t="s">
        <v>105</v>
      </c>
      <c r="CK616" s="940" t="s">
        <v>105</v>
      </c>
      <c r="CL616" s="940" t="s">
        <v>105</v>
      </c>
      <c r="CM616" s="940" t="s">
        <v>105</v>
      </c>
      <c r="CN616" s="940" t="s">
        <v>105</v>
      </c>
      <c r="CO616" s="940" t="s">
        <v>105</v>
      </c>
      <c r="CP616" s="940" t="s">
        <v>105</v>
      </c>
      <c r="CQ616" s="940" t="s">
        <v>105</v>
      </c>
      <c r="CR616" s="940" t="s">
        <v>105</v>
      </c>
      <c r="CS616" s="940" t="s">
        <v>105</v>
      </c>
      <c r="CT616" s="940" t="s">
        <v>105</v>
      </c>
      <c r="CU616" s="940" t="s">
        <v>105</v>
      </c>
      <c r="CV616" s="940" t="s">
        <v>105</v>
      </c>
      <c r="CW616" s="940" t="s">
        <v>105</v>
      </c>
      <c r="CX616" s="940" t="s">
        <v>105</v>
      </c>
      <c r="CY616" s="940" t="s">
        <v>105</v>
      </c>
      <c r="CZ616" s="940" t="s">
        <v>105</v>
      </c>
      <c r="DA616" s="940" t="s">
        <v>105</v>
      </c>
      <c r="DB616" s="940" t="s">
        <v>105</v>
      </c>
      <c r="DC616" s="940" t="s">
        <v>105</v>
      </c>
      <c r="DD616" s="940" t="s">
        <v>105</v>
      </c>
      <c r="DE616" s="940" t="s">
        <v>105</v>
      </c>
      <c r="DF616" s="940" t="s">
        <v>105</v>
      </c>
      <c r="DG616" s="940" t="s">
        <v>105</v>
      </c>
      <c r="DH616" s="940" t="s">
        <v>105</v>
      </c>
      <c r="DI616" s="940" t="s">
        <v>105</v>
      </c>
      <c r="DJ616" s="940" t="s">
        <v>105</v>
      </c>
      <c r="DK616" s="940" t="s">
        <v>105</v>
      </c>
      <c r="DL616" s="940" t="s">
        <v>105</v>
      </c>
      <c r="DM616" s="940" t="s">
        <v>105</v>
      </c>
      <c r="DN616" s="940" t="s">
        <v>105</v>
      </c>
      <c r="DO616" s="940" t="s">
        <v>105</v>
      </c>
    </row>
    <row r="617" spans="2:119" s="973" customFormat="1" ht="12" customHeight="1" outlineLevel="1">
      <c r="B617" s="1342">
        <v>46</v>
      </c>
      <c r="C617" s="938" t="s">
        <v>376</v>
      </c>
      <c r="D617" s="993"/>
      <c r="E617" s="993"/>
      <c r="F617" s="974"/>
      <c r="G617" s="974"/>
      <c r="H617" s="974"/>
      <c r="I617" s="974"/>
      <c r="J617" s="974"/>
      <c r="K617" s="974"/>
      <c r="L617" s="974"/>
      <c r="M617" s="974"/>
      <c r="N617" s="955">
        <v>0</v>
      </c>
      <c r="O617" s="955">
        <v>0</v>
      </c>
      <c r="P617" s="955">
        <v>0.40595868705327198</v>
      </c>
      <c r="Q617" s="955">
        <v>0.27364244054435538</v>
      </c>
      <c r="R617" s="955">
        <v>0.10126317646251794</v>
      </c>
      <c r="S617" s="955" t="s">
        <v>105</v>
      </c>
      <c r="T617" s="955" t="s">
        <v>105</v>
      </c>
      <c r="U617" s="1698" t="s">
        <v>105</v>
      </c>
      <c r="V617" s="1698" t="s">
        <v>105</v>
      </c>
      <c r="W617" s="1698" t="s">
        <v>105</v>
      </c>
      <c r="X617" s="1698" t="s">
        <v>105</v>
      </c>
      <c r="Y617" s="1698" t="s">
        <v>105</v>
      </c>
      <c r="Z617" s="1698" t="s">
        <v>105</v>
      </c>
      <c r="AA617" s="1047"/>
      <c r="AB617" s="974"/>
      <c r="AC617" s="974"/>
      <c r="AD617" s="974"/>
      <c r="AE617" s="974"/>
      <c r="AF617" s="974"/>
      <c r="AG617" s="974"/>
      <c r="AH617" s="974"/>
      <c r="AI617" s="974"/>
      <c r="AJ617" s="974"/>
      <c r="AK617" s="974"/>
      <c r="AL617" s="974"/>
      <c r="AM617" s="974"/>
      <c r="AN617" s="974"/>
      <c r="AO617" s="974"/>
      <c r="AP617" s="974"/>
      <c r="AQ617" s="974"/>
      <c r="AR617" s="974"/>
      <c r="AS617" s="974"/>
      <c r="AT617" s="974"/>
      <c r="AU617" s="974"/>
      <c r="AV617" s="955">
        <v>0</v>
      </c>
      <c r="AW617" s="955">
        <v>0</v>
      </c>
      <c r="AX617" s="955">
        <v>0</v>
      </c>
      <c r="AY617" s="955">
        <v>0</v>
      </c>
      <c r="AZ617" s="955">
        <v>0</v>
      </c>
      <c r="BA617" s="955">
        <v>0</v>
      </c>
      <c r="BB617" s="955">
        <v>0</v>
      </c>
      <c r="BC617" s="955">
        <v>0</v>
      </c>
      <c r="BD617" s="955">
        <v>0</v>
      </c>
      <c r="BE617" s="955">
        <v>0</v>
      </c>
      <c r="BF617" s="955">
        <v>0</v>
      </c>
      <c r="BG617" s="955">
        <v>0</v>
      </c>
      <c r="BH617" s="955">
        <v>0</v>
      </c>
      <c r="BI617" s="955">
        <v>0</v>
      </c>
      <c r="BJ617" s="955">
        <v>0</v>
      </c>
      <c r="BK617" s="955">
        <v>0</v>
      </c>
      <c r="BL617" s="955">
        <v>0</v>
      </c>
      <c r="BM617" s="955">
        <v>0</v>
      </c>
      <c r="BN617" s="955">
        <v>0</v>
      </c>
      <c r="BO617" s="955">
        <v>0</v>
      </c>
      <c r="BP617" s="955">
        <v>0</v>
      </c>
      <c r="BQ617" s="955">
        <v>0</v>
      </c>
      <c r="BR617" s="955">
        <v>0</v>
      </c>
      <c r="BS617" s="955">
        <v>0</v>
      </c>
      <c r="BT617" s="955">
        <v>0</v>
      </c>
      <c r="BU617" s="955">
        <v>0</v>
      </c>
      <c r="BV617" s="955">
        <v>0</v>
      </c>
      <c r="BW617" s="955">
        <v>0</v>
      </c>
      <c r="BX617" s="955">
        <v>0.26923076923076927</v>
      </c>
      <c r="BY617" s="955">
        <v>0.46766169154228854</v>
      </c>
      <c r="BZ617" s="955">
        <v>0.49115044247787604</v>
      </c>
      <c r="CA617" s="955">
        <v>0.36929195369647044</v>
      </c>
      <c r="CB617" s="955">
        <v>0.41886599693512683</v>
      </c>
      <c r="CC617" s="955">
        <v>0.44033184428844929</v>
      </c>
      <c r="CD617" s="955">
        <v>0.258563309610363</v>
      </c>
      <c r="CE617" s="955">
        <v>9.7166313034166854E-2</v>
      </c>
      <c r="CF617" s="955">
        <v>0.10791190464511698</v>
      </c>
      <c r="CG617" s="955">
        <v>8.9130342515173391E-2</v>
      </c>
      <c r="CH617" s="955">
        <v>8.4654455902724329E-2</v>
      </c>
      <c r="CI617" s="955">
        <v>0.11938749026732416</v>
      </c>
      <c r="CJ617" s="955" t="s">
        <v>105</v>
      </c>
      <c r="CK617" s="955" t="s">
        <v>105</v>
      </c>
      <c r="CL617" s="955" t="s">
        <v>105</v>
      </c>
      <c r="CM617" s="955" t="s">
        <v>105</v>
      </c>
      <c r="CN617" s="955" t="s">
        <v>105</v>
      </c>
      <c r="CO617" s="955" t="s">
        <v>105</v>
      </c>
      <c r="CP617" s="955" t="s">
        <v>105</v>
      </c>
      <c r="CQ617" s="955" t="s">
        <v>105</v>
      </c>
      <c r="CR617" s="955" t="s">
        <v>105</v>
      </c>
      <c r="CS617" s="955" t="s">
        <v>105</v>
      </c>
      <c r="CT617" s="955" t="s">
        <v>105</v>
      </c>
      <c r="CU617" s="955" t="s">
        <v>105</v>
      </c>
      <c r="CV617" s="955" t="s">
        <v>105</v>
      </c>
      <c r="CW617" s="955" t="s">
        <v>105</v>
      </c>
      <c r="CX617" s="955" t="s">
        <v>105</v>
      </c>
      <c r="CY617" s="955" t="s">
        <v>105</v>
      </c>
      <c r="CZ617" s="955" t="s">
        <v>105</v>
      </c>
      <c r="DA617" s="955" t="s">
        <v>105</v>
      </c>
      <c r="DB617" s="955" t="s">
        <v>105</v>
      </c>
      <c r="DC617" s="955" t="s">
        <v>105</v>
      </c>
      <c r="DD617" s="955" t="s">
        <v>105</v>
      </c>
      <c r="DE617" s="955" t="s">
        <v>105</v>
      </c>
      <c r="DF617" s="955" t="s">
        <v>105</v>
      </c>
      <c r="DG617" s="955" t="s">
        <v>105</v>
      </c>
      <c r="DH617" s="955" t="s">
        <v>105</v>
      </c>
      <c r="DI617" s="955" t="s">
        <v>105</v>
      </c>
      <c r="DJ617" s="955" t="s">
        <v>105</v>
      </c>
      <c r="DK617" s="955" t="s">
        <v>105</v>
      </c>
      <c r="DL617" s="955" t="s">
        <v>105</v>
      </c>
      <c r="DM617" s="955" t="s">
        <v>105</v>
      </c>
      <c r="DN617" s="955" t="s">
        <v>105</v>
      </c>
      <c r="DO617" s="955" t="s">
        <v>105</v>
      </c>
    </row>
    <row r="618" spans="2:119" s="973" customFormat="1" ht="12" customHeight="1" outlineLevel="1">
      <c r="B618" s="1342">
        <v>47</v>
      </c>
      <c r="C618" s="938"/>
      <c r="D618" s="993"/>
      <c r="E618" s="993"/>
      <c r="F618" s="974"/>
      <c r="G618" s="974"/>
      <c r="H618" s="974"/>
      <c r="I618" s="974"/>
      <c r="J618" s="974"/>
      <c r="K618" s="974"/>
      <c r="L618" s="974"/>
      <c r="M618" s="974"/>
      <c r="N618" s="974"/>
      <c r="O618" s="974"/>
      <c r="P618" s="974"/>
      <c r="Q618" s="974"/>
      <c r="R618" s="974"/>
      <c r="S618" s="974"/>
      <c r="T618" s="974"/>
      <c r="U618" s="1650"/>
      <c r="V618" s="1650"/>
      <c r="W618" s="1650"/>
      <c r="X618" s="1650"/>
      <c r="Y618" s="1650"/>
      <c r="Z618" s="1650"/>
      <c r="AA618" s="1047"/>
      <c r="AB618" s="974"/>
      <c r="AC618" s="974"/>
      <c r="AD618" s="974"/>
      <c r="AE618" s="974"/>
      <c r="AF618" s="974"/>
      <c r="AG618" s="974"/>
      <c r="AH618" s="974"/>
      <c r="AI618" s="974"/>
      <c r="AJ618" s="974"/>
      <c r="AK618" s="974"/>
      <c r="AL618" s="974"/>
      <c r="AM618" s="974"/>
      <c r="AN618" s="974"/>
      <c r="AO618" s="974"/>
      <c r="AP618" s="974"/>
      <c r="AQ618" s="974"/>
      <c r="AR618" s="974"/>
      <c r="AS618" s="974"/>
      <c r="AT618" s="974"/>
      <c r="AU618" s="974"/>
      <c r="AV618" s="955"/>
      <c r="AW618" s="955"/>
      <c r="AX618" s="955"/>
      <c r="AY618" s="955"/>
      <c r="AZ618" s="955"/>
      <c r="BA618" s="955"/>
      <c r="BB618" s="955"/>
      <c r="BC618" s="955"/>
      <c r="BD618" s="955"/>
      <c r="BE618" s="955"/>
      <c r="BF618" s="955"/>
      <c r="BG618" s="955"/>
      <c r="BH618" s="955"/>
      <c r="BI618" s="955"/>
      <c r="BJ618" s="955"/>
      <c r="BK618" s="955"/>
      <c r="BL618" s="955"/>
      <c r="BM618" s="955"/>
      <c r="BN618" s="955"/>
      <c r="BO618" s="955"/>
      <c r="BP618" s="955"/>
      <c r="BQ618" s="955"/>
      <c r="BR618" s="955"/>
      <c r="BS618" s="955"/>
      <c r="BT618" s="974"/>
      <c r="BU618" s="974"/>
      <c r="BV618" s="974"/>
      <c r="BW618" s="974"/>
      <c r="BX618" s="974"/>
      <c r="BY618" s="974"/>
      <c r="BZ618" s="974"/>
      <c r="CA618" s="974"/>
      <c r="CB618" s="974"/>
      <c r="CC618" s="974"/>
      <c r="CD618" s="974"/>
      <c r="CE618" s="974"/>
      <c r="CF618" s="974"/>
      <c r="CG618" s="974"/>
      <c r="CH618" s="974"/>
      <c r="CI618" s="974"/>
      <c r="CJ618" s="974"/>
      <c r="CK618" s="974"/>
      <c r="CL618" s="974"/>
      <c r="CM618" s="974"/>
      <c r="CN618" s="974"/>
      <c r="CO618" s="974"/>
      <c r="CP618" s="974"/>
      <c r="CQ618" s="974"/>
      <c r="CR618" s="974"/>
      <c r="CS618" s="974"/>
      <c r="CT618" s="974"/>
      <c r="CU618" s="974"/>
      <c r="CV618" s="974"/>
      <c r="CW618" s="974"/>
      <c r="CX618" s="974"/>
      <c r="CY618" s="974"/>
      <c r="CZ618" s="974"/>
      <c r="DA618" s="974"/>
      <c r="DB618" s="974"/>
      <c r="DC618" s="974"/>
      <c r="DD618" s="974"/>
      <c r="DE618" s="974"/>
      <c r="DF618" s="974"/>
      <c r="DG618" s="974"/>
      <c r="DH618" s="974"/>
      <c r="DI618" s="974"/>
      <c r="DJ618" s="974"/>
      <c r="DK618" s="974"/>
      <c r="DL618" s="974"/>
      <c r="DM618" s="974"/>
      <c r="DN618" s="974"/>
      <c r="DO618" s="974"/>
    </row>
    <row r="619" spans="2:119" s="980" customFormat="1" ht="12" customHeight="1">
      <c r="B619" s="1342">
        <v>48</v>
      </c>
      <c r="C619" s="1084" t="s">
        <v>398</v>
      </c>
      <c r="D619" s="1012"/>
      <c r="E619" s="1012"/>
      <c r="F619" s="984"/>
      <c r="G619" s="984"/>
      <c r="H619" s="984"/>
      <c r="I619" s="984"/>
      <c r="J619" s="984"/>
      <c r="K619" s="984"/>
      <c r="L619" s="984"/>
      <c r="M619" s="1085"/>
      <c r="N619" s="1085"/>
      <c r="O619" s="984"/>
      <c r="P619" s="984"/>
      <c r="Q619" s="984"/>
      <c r="R619" s="984"/>
      <c r="S619" s="984"/>
      <c r="T619" s="984"/>
      <c r="U619" s="1681"/>
      <c r="V619" s="1681"/>
      <c r="W619" s="1681"/>
      <c r="X619" s="1681"/>
      <c r="Y619" s="1681"/>
      <c r="Z619" s="1681"/>
      <c r="AA619" s="403"/>
      <c r="AB619" s="990"/>
      <c r="AC619" s="990"/>
      <c r="AD619" s="990"/>
      <c r="AE619" s="990"/>
      <c r="AF619" s="1086"/>
      <c r="AG619" s="1086"/>
      <c r="AH619" s="1086"/>
      <c r="AI619" s="1086"/>
      <c r="AJ619" s="984"/>
      <c r="AK619" s="984"/>
      <c r="AL619" s="984"/>
      <c r="AM619" s="984"/>
      <c r="AN619" s="984"/>
      <c r="AO619" s="984"/>
      <c r="AP619" s="984"/>
      <c r="AQ619" s="984"/>
      <c r="AR619" s="984"/>
      <c r="AS619" s="984"/>
      <c r="AT619" s="984"/>
      <c r="AU619" s="984"/>
      <c r="AV619" s="984"/>
      <c r="AW619" s="984"/>
      <c r="AX619" s="984"/>
      <c r="AY619" s="984"/>
      <c r="AZ619" s="984"/>
      <c r="BA619" s="984"/>
      <c r="BB619" s="984"/>
      <c r="BC619" s="984"/>
      <c r="BD619" s="984"/>
      <c r="BE619" s="984"/>
      <c r="BF619" s="984"/>
      <c r="BG619" s="984"/>
      <c r="BH619" s="984"/>
      <c r="BI619" s="984"/>
      <c r="BJ619" s="984"/>
      <c r="BK619" s="984"/>
      <c r="BL619" s="984"/>
      <c r="BM619" s="984"/>
      <c r="BN619" s="984"/>
      <c r="BO619" s="984"/>
      <c r="BP619" s="984"/>
      <c r="BQ619" s="984"/>
      <c r="BR619" s="984"/>
      <c r="BS619" s="984"/>
      <c r="BT619" s="984"/>
      <c r="BU619" s="984"/>
      <c r="BV619" s="984"/>
      <c r="BW619" s="984"/>
      <c r="BX619" s="990"/>
      <c r="BY619" s="990"/>
      <c r="BZ619" s="990"/>
      <c r="CA619" s="990"/>
      <c r="CB619" s="990"/>
      <c r="CC619" s="984"/>
      <c r="CD619" s="984"/>
      <c r="CE619" s="984"/>
      <c r="CF619" s="984"/>
      <c r="CG619" s="984"/>
      <c r="CH619" s="984"/>
      <c r="CI619" s="984"/>
      <c r="CJ619" s="984"/>
      <c r="CK619" s="984"/>
      <c r="CL619" s="984"/>
      <c r="CM619" s="984"/>
      <c r="CN619" s="984"/>
      <c r="CO619" s="984"/>
      <c r="CP619" s="984"/>
      <c r="CQ619" s="984"/>
      <c r="CR619" s="984"/>
      <c r="CS619" s="984"/>
      <c r="CT619" s="984"/>
      <c r="CU619" s="984"/>
      <c r="CV619" s="984"/>
      <c r="CW619" s="984"/>
      <c r="CX619" s="984"/>
      <c r="CY619" s="984"/>
      <c r="CZ619" s="984"/>
      <c r="DA619" s="984"/>
      <c r="DB619" s="984"/>
      <c r="DC619" s="984"/>
      <c r="DD619" s="984"/>
      <c r="DE619" s="984"/>
      <c r="DF619" s="984"/>
      <c r="DG619" s="984"/>
      <c r="DH619" s="984"/>
      <c r="DI619" s="984"/>
      <c r="DJ619" s="984"/>
      <c r="DK619" s="984"/>
      <c r="DL619" s="984"/>
      <c r="DM619" s="984"/>
      <c r="DN619" s="984"/>
      <c r="DO619" s="984"/>
    </row>
    <row r="620" spans="2:119" s="973" customFormat="1" ht="12" customHeight="1">
      <c r="B620" s="1342">
        <v>49</v>
      </c>
      <c r="C620" s="1062"/>
      <c r="D620" s="993"/>
      <c r="E620" s="993"/>
      <c r="F620" s="974"/>
      <c r="G620" s="974"/>
      <c r="H620" s="974"/>
      <c r="I620" s="974"/>
      <c r="J620" s="974"/>
      <c r="K620" s="974"/>
      <c r="L620" s="974"/>
      <c r="M620" s="974"/>
      <c r="N620" s="974"/>
      <c r="O620" s="974"/>
      <c r="P620" s="974"/>
      <c r="Q620" s="974"/>
      <c r="R620" s="974"/>
      <c r="S620" s="974"/>
      <c r="T620" s="974"/>
      <c r="U620" s="1650"/>
      <c r="V620" s="1650"/>
      <c r="W620" s="1650"/>
      <c r="X620" s="1650"/>
      <c r="Y620" s="1650"/>
      <c r="Z620" s="1650"/>
      <c r="AA620" s="1047"/>
      <c r="AB620" s="974"/>
      <c r="AC620" s="974"/>
      <c r="AD620" s="974"/>
      <c r="AE620" s="974"/>
      <c r="AF620" s="974"/>
      <c r="AG620" s="974"/>
      <c r="AH620" s="974"/>
      <c r="AI620" s="974"/>
      <c r="AJ620" s="974"/>
      <c r="AK620" s="974"/>
      <c r="AL620" s="974"/>
      <c r="AM620" s="974"/>
      <c r="AN620" s="974"/>
      <c r="AO620" s="974"/>
      <c r="AP620" s="974"/>
      <c r="AQ620" s="974"/>
      <c r="AR620" s="974"/>
      <c r="AS620" s="974"/>
      <c r="AT620" s="974"/>
      <c r="AU620" s="974"/>
      <c r="AV620" s="974"/>
      <c r="AW620" s="974"/>
      <c r="AX620" s="974"/>
      <c r="AY620" s="974"/>
      <c r="AZ620" s="974"/>
      <c r="BA620" s="974"/>
      <c r="BB620" s="974"/>
      <c r="BC620" s="974"/>
      <c r="BD620" s="974"/>
      <c r="BE620" s="974"/>
      <c r="BF620" s="974"/>
      <c r="BG620" s="974"/>
      <c r="BH620" s="974"/>
      <c r="BI620" s="974"/>
      <c r="BJ620" s="974"/>
      <c r="BK620" s="974"/>
      <c r="BL620" s="974"/>
      <c r="BM620" s="974"/>
      <c r="BN620" s="974"/>
      <c r="BO620" s="974"/>
      <c r="BP620" s="974"/>
      <c r="BQ620" s="974"/>
      <c r="BR620" s="974"/>
      <c r="BS620" s="974"/>
      <c r="BT620" s="974"/>
      <c r="BU620" s="974"/>
      <c r="BV620" s="974"/>
      <c r="BW620" s="974"/>
      <c r="BX620" s="974"/>
      <c r="BY620" s="974"/>
      <c r="BZ620" s="974"/>
      <c r="CA620" s="974"/>
      <c r="CB620" s="1013"/>
      <c r="CC620" s="984"/>
      <c r="CD620" s="984"/>
      <c r="CE620" s="984"/>
      <c r="CF620" s="974"/>
      <c r="CG620" s="974"/>
      <c r="CH620" s="974"/>
      <c r="CI620" s="974"/>
      <c r="CJ620" s="974"/>
      <c r="CK620" s="974"/>
      <c r="CL620" s="974"/>
      <c r="CM620" s="974"/>
      <c r="CN620" s="974"/>
      <c r="CO620" s="974"/>
      <c r="CP620" s="974"/>
      <c r="CQ620" s="974"/>
      <c r="CR620" s="974"/>
      <c r="CS620" s="974"/>
      <c r="CT620" s="974"/>
      <c r="CU620" s="974"/>
      <c r="CV620" s="974"/>
      <c r="CW620" s="974"/>
      <c r="CX620" s="974"/>
      <c r="CY620" s="974"/>
      <c r="CZ620" s="974"/>
      <c r="DA620" s="974"/>
      <c r="DB620" s="974"/>
      <c r="DC620" s="974"/>
      <c r="DD620" s="974"/>
      <c r="DE620" s="974"/>
      <c r="DF620" s="974"/>
      <c r="DG620" s="974"/>
      <c r="DH620" s="974"/>
      <c r="DI620" s="974"/>
      <c r="DJ620" s="974"/>
      <c r="DK620" s="974"/>
      <c r="DL620" s="974"/>
      <c r="DM620" s="974"/>
      <c r="DN620" s="974"/>
      <c r="DO620" s="974"/>
    </row>
    <row r="621" spans="2:119" s="980" customFormat="1" ht="12" customHeight="1">
      <c r="B621" s="1342">
        <v>50</v>
      </c>
      <c r="C621" s="978" t="s">
        <v>702</v>
      </c>
      <c r="D621" s="943"/>
      <c r="E621" s="944"/>
      <c r="F621" s="232" t="s">
        <v>105</v>
      </c>
      <c r="G621" s="232" t="s">
        <v>105</v>
      </c>
      <c r="H621" s="232" t="s">
        <v>105</v>
      </c>
      <c r="I621" s="232" t="s">
        <v>105</v>
      </c>
      <c r="J621" s="232" t="s">
        <v>105</v>
      </c>
      <c r="K621" s="232" t="s">
        <v>105</v>
      </c>
      <c r="L621" s="232" t="s">
        <v>105</v>
      </c>
      <c r="M621" s="232" t="s">
        <v>105</v>
      </c>
      <c r="N621" s="232" t="s">
        <v>105</v>
      </c>
      <c r="O621" s="232" t="s">
        <v>105</v>
      </c>
      <c r="P621" s="232" t="s">
        <v>105</v>
      </c>
      <c r="Q621" s="984">
        <v>75.851139999999987</v>
      </c>
      <c r="R621" s="232">
        <v>230.18510699999999</v>
      </c>
      <c r="S621" s="232">
        <v>471.385064</v>
      </c>
      <c r="T621" s="232">
        <v>924.50000000000011</v>
      </c>
      <c r="U621" s="1655">
        <v>1319.8721891564917</v>
      </c>
      <c r="V621" s="1655">
        <v>1573.1926163423709</v>
      </c>
      <c r="W621" s="1655">
        <v>1917.5144358489047</v>
      </c>
      <c r="X621" s="1655">
        <v>2242.6018657847244</v>
      </c>
      <c r="Y621" s="1655">
        <v>2632.8178571025746</v>
      </c>
      <c r="Z621" s="1655">
        <v>3091.3230869169961</v>
      </c>
      <c r="AA621" s="399"/>
      <c r="AB621" s="249"/>
      <c r="AC621" s="249"/>
      <c r="AD621" s="249"/>
      <c r="AE621" s="249"/>
      <c r="AF621" s="249"/>
      <c r="AG621" s="249"/>
      <c r="AH621" s="249"/>
      <c r="AI621" s="249"/>
      <c r="AJ621" s="595" t="s">
        <v>105</v>
      </c>
      <c r="AK621" s="595" t="s">
        <v>105</v>
      </c>
      <c r="AL621" s="595" t="s">
        <v>105</v>
      </c>
      <c r="AM621" s="595" t="s">
        <v>105</v>
      </c>
      <c r="AN621" s="595" t="s">
        <v>105</v>
      </c>
      <c r="AO621" s="595" t="s">
        <v>105</v>
      </c>
      <c r="AP621" s="595" t="s">
        <v>105</v>
      </c>
      <c r="AQ621" s="595" t="s">
        <v>105</v>
      </c>
      <c r="AR621" s="595" t="s">
        <v>105</v>
      </c>
      <c r="AS621" s="595" t="s">
        <v>105</v>
      </c>
      <c r="AT621" s="595" t="s">
        <v>105</v>
      </c>
      <c r="AU621" s="595" t="s">
        <v>105</v>
      </c>
      <c r="AV621" s="595" t="s">
        <v>105</v>
      </c>
      <c r="AW621" s="595" t="s">
        <v>105</v>
      </c>
      <c r="AX621" s="595" t="s">
        <v>105</v>
      </c>
      <c r="AY621" s="595" t="s">
        <v>105</v>
      </c>
      <c r="AZ621" s="595" t="s">
        <v>105</v>
      </c>
      <c r="BA621" s="595" t="s">
        <v>105</v>
      </c>
      <c r="BB621" s="595" t="s">
        <v>105</v>
      </c>
      <c r="BC621" s="595" t="s">
        <v>105</v>
      </c>
      <c r="BD621" s="595" t="s">
        <v>105</v>
      </c>
      <c r="BE621" s="595" t="s">
        <v>105</v>
      </c>
      <c r="BF621" s="595" t="s">
        <v>105</v>
      </c>
      <c r="BG621" s="595" t="s">
        <v>105</v>
      </c>
      <c r="BH621" s="595" t="s">
        <v>105</v>
      </c>
      <c r="BI621" s="595" t="s">
        <v>105</v>
      </c>
      <c r="BJ621" s="595" t="s">
        <v>105</v>
      </c>
      <c r="BK621" s="595" t="s">
        <v>105</v>
      </c>
      <c r="BL621" s="595" t="s">
        <v>105</v>
      </c>
      <c r="BM621" s="595" t="s">
        <v>105</v>
      </c>
      <c r="BN621" s="595" t="s">
        <v>105</v>
      </c>
      <c r="BO621" s="595" t="s">
        <v>105</v>
      </c>
      <c r="BP621" s="595" t="s">
        <v>105</v>
      </c>
      <c r="BQ621" s="595" t="s">
        <v>105</v>
      </c>
      <c r="BR621" s="595" t="s">
        <v>105</v>
      </c>
      <c r="BS621" s="595" t="s">
        <v>105</v>
      </c>
      <c r="BT621" s="595" t="s">
        <v>105</v>
      </c>
      <c r="BU621" s="595" t="s">
        <v>105</v>
      </c>
      <c r="BV621" s="595" t="s">
        <v>105</v>
      </c>
      <c r="BW621" s="595" t="s">
        <v>105</v>
      </c>
      <c r="BX621" s="595" t="s">
        <v>105</v>
      </c>
      <c r="BY621" s="595" t="s">
        <v>105</v>
      </c>
      <c r="BZ621" s="595" t="s">
        <v>105</v>
      </c>
      <c r="CA621" s="595" t="s">
        <v>105</v>
      </c>
      <c r="CB621" s="595" t="s">
        <v>105</v>
      </c>
      <c r="CC621" s="596">
        <v>13.247197</v>
      </c>
      <c r="CD621" s="596">
        <v>23.500423999999999</v>
      </c>
      <c r="CE621" s="596">
        <v>39.103518999999999</v>
      </c>
      <c r="CF621" s="596">
        <v>47.239477000000001</v>
      </c>
      <c r="CG621" s="596">
        <v>55.045054</v>
      </c>
      <c r="CH621" s="596">
        <v>59.496364999999997</v>
      </c>
      <c r="CI621" s="596">
        <v>68.404211000000004</v>
      </c>
      <c r="CJ621" s="596">
        <v>77.260379999999998</v>
      </c>
      <c r="CK621" s="596">
        <v>105.5</v>
      </c>
      <c r="CL621" s="596">
        <v>124.990657</v>
      </c>
      <c r="CM621" s="596">
        <v>163.634027</v>
      </c>
      <c r="CN621" s="596">
        <v>187.89963499999999</v>
      </c>
      <c r="CO621" s="596">
        <v>204.1</v>
      </c>
      <c r="CP621" s="596">
        <v>219.8</v>
      </c>
      <c r="CQ621" s="596">
        <v>312.70036500000003</v>
      </c>
      <c r="CR621" s="596">
        <v>262</v>
      </c>
      <c r="CS621" s="232">
        <v>313.34193133375118</v>
      </c>
      <c r="CT621" s="232">
        <v>323.0762399282911</v>
      </c>
      <c r="CU621" s="232">
        <v>421.45401789444946</v>
      </c>
      <c r="CV621" s="232">
        <v>356.0958153052415</v>
      </c>
      <c r="CW621" s="232">
        <v>356.270747116454</v>
      </c>
      <c r="CX621" s="232">
        <v>372.40796764260779</v>
      </c>
      <c r="CY621" s="232">
        <v>488.41808627806773</v>
      </c>
      <c r="CZ621" s="232">
        <v>434.12005704345074</v>
      </c>
      <c r="DA621" s="232">
        <v>435.2045619512823</v>
      </c>
      <c r="DB621" s="232">
        <v>454.13981328833631</v>
      </c>
      <c r="DC621" s="232">
        <v>594.05000356583525</v>
      </c>
      <c r="DD621" s="232">
        <v>505.82485552303586</v>
      </c>
      <c r="DE621" s="232">
        <v>508.45046924833292</v>
      </c>
      <c r="DF621" s="232">
        <v>531.73490782604472</v>
      </c>
      <c r="DG621" s="232">
        <v>696.59163318731078</v>
      </c>
      <c r="DH621" s="232">
        <v>593.63686749313911</v>
      </c>
      <c r="DI621" s="232">
        <v>596.94138147860258</v>
      </c>
      <c r="DJ621" s="232">
        <v>624.3365420239511</v>
      </c>
      <c r="DK621" s="232">
        <v>817.90306610688185</v>
      </c>
      <c r="DL621" s="232">
        <v>697.0187279670705</v>
      </c>
      <c r="DM621" s="232">
        <v>700.89872306310906</v>
      </c>
      <c r="DN621" s="232">
        <v>733.06475081742224</v>
      </c>
      <c r="DO621" s="232">
        <v>960.34088506939452</v>
      </c>
    </row>
    <row r="622" spans="2:119" s="986" customFormat="1" ht="12" customHeight="1">
      <c r="B622" s="1342">
        <v>51</v>
      </c>
      <c r="C622" s="972" t="s">
        <v>94</v>
      </c>
      <c r="D622" s="939"/>
      <c r="E622" s="939"/>
      <c r="F622" s="232" t="s">
        <v>105</v>
      </c>
      <c r="G622" s="232" t="s">
        <v>105</v>
      </c>
      <c r="H622" s="232" t="s">
        <v>105</v>
      </c>
      <c r="I622" s="232" t="s">
        <v>105</v>
      </c>
      <c r="J622" s="232" t="s">
        <v>105</v>
      </c>
      <c r="K622" s="232" t="s">
        <v>105</v>
      </c>
      <c r="L622" s="232" t="s">
        <v>105</v>
      </c>
      <c r="M622" s="232" t="s">
        <v>105</v>
      </c>
      <c r="N622" s="232" t="s">
        <v>105</v>
      </c>
      <c r="O622" s="232" t="s">
        <v>105</v>
      </c>
      <c r="P622" s="232" t="s">
        <v>105</v>
      </c>
      <c r="Q622" s="232" t="s">
        <v>105</v>
      </c>
      <c r="R622" s="940">
        <v>2.0346954178935217</v>
      </c>
      <c r="S622" s="940">
        <v>1.0478521401473642</v>
      </c>
      <c r="T622" s="940">
        <v>0.96124160607685294</v>
      </c>
      <c r="U622" s="1677">
        <v>0.42766056155380361</v>
      </c>
      <c r="V622" s="1677">
        <v>0.19192799823123186</v>
      </c>
      <c r="W622" s="1677">
        <v>0.21886818939378982</v>
      </c>
      <c r="X622" s="1677">
        <v>0.16953584487195794</v>
      </c>
      <c r="Y622" s="1677">
        <v>0.17400145664344535</v>
      </c>
      <c r="Z622" s="1677">
        <v>0.37845381031790493</v>
      </c>
      <c r="AA622" s="403"/>
      <c r="AB622" s="985"/>
      <c r="AC622" s="985"/>
      <c r="AD622" s="985"/>
      <c r="AE622" s="985"/>
      <c r="AF622" s="985"/>
      <c r="AG622" s="985"/>
      <c r="AH622" s="985"/>
      <c r="AI622" s="985"/>
      <c r="AJ622" s="940" t="s">
        <v>105</v>
      </c>
      <c r="AK622" s="940" t="s">
        <v>105</v>
      </c>
      <c r="AL622" s="940" t="s">
        <v>105</v>
      </c>
      <c r="AM622" s="940" t="s">
        <v>105</v>
      </c>
      <c r="AN622" s="940" t="s">
        <v>105</v>
      </c>
      <c r="AO622" s="940" t="s">
        <v>105</v>
      </c>
      <c r="AP622" s="940" t="s">
        <v>105</v>
      </c>
      <c r="AQ622" s="940" t="s">
        <v>105</v>
      </c>
      <c r="AR622" s="940" t="s">
        <v>105</v>
      </c>
      <c r="AS622" s="940" t="s">
        <v>105</v>
      </c>
      <c r="AT622" s="940" t="s">
        <v>105</v>
      </c>
      <c r="AU622" s="940" t="s">
        <v>105</v>
      </c>
      <c r="AV622" s="940" t="s">
        <v>105</v>
      </c>
      <c r="AW622" s="940" t="s">
        <v>105</v>
      </c>
      <c r="AX622" s="940" t="s">
        <v>105</v>
      </c>
      <c r="AY622" s="940" t="s">
        <v>105</v>
      </c>
      <c r="AZ622" s="940" t="s">
        <v>105</v>
      </c>
      <c r="BA622" s="940" t="s">
        <v>105</v>
      </c>
      <c r="BB622" s="940" t="s">
        <v>105</v>
      </c>
      <c r="BC622" s="940" t="s">
        <v>105</v>
      </c>
      <c r="BD622" s="940" t="s">
        <v>105</v>
      </c>
      <c r="BE622" s="940" t="s">
        <v>105</v>
      </c>
      <c r="BF622" s="940" t="s">
        <v>105</v>
      </c>
      <c r="BG622" s="940" t="s">
        <v>105</v>
      </c>
      <c r="BH622" s="940" t="s">
        <v>105</v>
      </c>
      <c r="BI622" s="940" t="s">
        <v>105</v>
      </c>
      <c r="BJ622" s="940" t="s">
        <v>105</v>
      </c>
      <c r="BK622" s="940" t="s">
        <v>105</v>
      </c>
      <c r="BL622" s="940" t="s">
        <v>105</v>
      </c>
      <c r="BM622" s="940" t="s">
        <v>105</v>
      </c>
      <c r="BN622" s="940" t="s">
        <v>105</v>
      </c>
      <c r="BO622" s="940" t="s">
        <v>105</v>
      </c>
      <c r="BP622" s="940" t="s">
        <v>105</v>
      </c>
      <c r="BQ622" s="940" t="s">
        <v>105</v>
      </c>
      <c r="BR622" s="940" t="s">
        <v>105</v>
      </c>
      <c r="BS622" s="940" t="s">
        <v>105</v>
      </c>
      <c r="BT622" s="940" t="s">
        <v>105</v>
      </c>
      <c r="BU622" s="940" t="s">
        <v>105</v>
      </c>
      <c r="BV622" s="940" t="s">
        <v>105</v>
      </c>
      <c r="BW622" s="940" t="s">
        <v>105</v>
      </c>
      <c r="BX622" s="940" t="s">
        <v>105</v>
      </c>
      <c r="BY622" s="940" t="s">
        <v>105</v>
      </c>
      <c r="BZ622" s="940" t="s">
        <v>105</v>
      </c>
      <c r="CA622" s="940" t="s">
        <v>105</v>
      </c>
      <c r="CB622" s="940" t="s">
        <v>105</v>
      </c>
      <c r="CC622" s="940" t="s">
        <v>276</v>
      </c>
      <c r="CD622" s="940" t="s">
        <v>276</v>
      </c>
      <c r="CE622" s="940" t="s">
        <v>276</v>
      </c>
      <c r="CF622" s="940" t="s">
        <v>276</v>
      </c>
      <c r="CG622" s="940">
        <v>3.1552227237203461</v>
      </c>
      <c r="CH622" s="940">
        <v>1.531714534171809</v>
      </c>
      <c r="CI622" s="940">
        <v>0.74931087404179686</v>
      </c>
      <c r="CJ622" s="940">
        <v>0.63550455903650249</v>
      </c>
      <c r="CK622" s="940">
        <v>0.91661179949064997</v>
      </c>
      <c r="CL622" s="940">
        <v>1.100811654627976</v>
      </c>
      <c r="CM622" s="940">
        <v>1.392163064347018</v>
      </c>
      <c r="CN622" s="940">
        <v>1.4320309452270359</v>
      </c>
      <c r="CO622" s="940">
        <v>0.93459715639810415</v>
      </c>
      <c r="CP622" s="940">
        <v>0.75853143967392711</v>
      </c>
      <c r="CQ622" s="940">
        <v>0.91097396264653452</v>
      </c>
      <c r="CR622" s="940">
        <v>0.39436141001551173</v>
      </c>
      <c r="CS622" s="940">
        <v>0.53523729217908467</v>
      </c>
      <c r="CT622" s="940">
        <v>0.46986460385937701</v>
      </c>
      <c r="CU622" s="940">
        <v>0.34778869827814063</v>
      </c>
      <c r="CV622" s="940">
        <v>0.35914433322611261</v>
      </c>
      <c r="CW622" s="940">
        <v>0.13700309945743538</v>
      </c>
      <c r="CX622" s="940">
        <v>0.15269376579740501</v>
      </c>
      <c r="CY622" s="940">
        <v>0.15888819548610633</v>
      </c>
      <c r="CZ622" s="940">
        <v>0.21911024613228802</v>
      </c>
      <c r="DA622" s="940">
        <v>0.22155570019063964</v>
      </c>
      <c r="DB622" s="940">
        <v>0.21946857411000642</v>
      </c>
      <c r="DC622" s="940">
        <v>0.21627355795262027</v>
      </c>
      <c r="DD622" s="940">
        <v>0.1651727380852348</v>
      </c>
      <c r="DE622" s="940">
        <v>0.16830225071319438</v>
      </c>
      <c r="DF622" s="940">
        <v>0.17086168679169034</v>
      </c>
      <c r="DG622" s="940">
        <v>0.17261447522255824</v>
      </c>
      <c r="DH622" s="940">
        <v>0.17360161528500484</v>
      </c>
      <c r="DI622" s="940">
        <v>0.17404037872379208</v>
      </c>
      <c r="DJ622" s="940">
        <v>0.17415000000000136</v>
      </c>
      <c r="DK622" s="940">
        <v>0.17415000000000136</v>
      </c>
      <c r="DL622" s="940">
        <v>0.17415000000000203</v>
      </c>
      <c r="DM622" s="940">
        <v>0.17415000000001313</v>
      </c>
      <c r="DN622" s="940">
        <v>0.17415000000000003</v>
      </c>
      <c r="DO622" s="940">
        <v>0.17414999999999892</v>
      </c>
    </row>
    <row r="623" spans="2:119" s="986" customFormat="1" ht="12" customHeight="1">
      <c r="B623" s="1342">
        <v>52</v>
      </c>
      <c r="C623" s="972" t="s">
        <v>324</v>
      </c>
      <c r="D623" s="993"/>
      <c r="E623" s="993"/>
      <c r="F623" s="232" t="s">
        <v>105</v>
      </c>
      <c r="G623" s="232" t="s">
        <v>105</v>
      </c>
      <c r="H623" s="232" t="s">
        <v>105</v>
      </c>
      <c r="I623" s="232" t="s">
        <v>105</v>
      </c>
      <c r="J623" s="232" t="s">
        <v>105</v>
      </c>
      <c r="K623" s="232" t="s">
        <v>105</v>
      </c>
      <c r="L623" s="232" t="s">
        <v>105</v>
      </c>
      <c r="M623" s="232" t="s">
        <v>105</v>
      </c>
      <c r="N623" s="232" t="s">
        <v>105</v>
      </c>
      <c r="O623" s="232" t="s">
        <v>105</v>
      </c>
      <c r="P623" s="232" t="s">
        <v>105</v>
      </c>
      <c r="Q623" s="994">
        <v>0.69526967074869828</v>
      </c>
      <c r="R623" s="994">
        <v>0.83663212700766543</v>
      </c>
      <c r="S623" s="994">
        <v>0.81962390356854364</v>
      </c>
      <c r="T623" s="994">
        <v>0.78858164485592297</v>
      </c>
      <c r="U623" s="1679">
        <v>0.75107750210991087</v>
      </c>
      <c r="V623" s="1679">
        <v>0.69164843807240683</v>
      </c>
      <c r="W623" s="1679">
        <v>0.67112696644086611</v>
      </c>
      <c r="X623" s="1679">
        <v>0.66542623303105464</v>
      </c>
      <c r="Y623" s="1679">
        <v>0.66579155836677451</v>
      </c>
      <c r="Z623" s="1679">
        <v>0.79040958095277669</v>
      </c>
      <c r="AA623" s="1186"/>
      <c r="AB623" s="994"/>
      <c r="AC623" s="994"/>
      <c r="AD623" s="994"/>
      <c r="AE623" s="994"/>
      <c r="AF623" s="994"/>
      <c r="AG623" s="994"/>
      <c r="AH623" s="994"/>
      <c r="AI623" s="994"/>
      <c r="AJ623" s="994" t="s">
        <v>105</v>
      </c>
      <c r="AK623" s="994" t="s">
        <v>105</v>
      </c>
      <c r="AL623" s="994" t="s">
        <v>105</v>
      </c>
      <c r="AM623" s="994" t="s">
        <v>105</v>
      </c>
      <c r="AN623" s="994" t="s">
        <v>105</v>
      </c>
      <c r="AO623" s="994" t="s">
        <v>105</v>
      </c>
      <c r="AP623" s="994" t="s">
        <v>105</v>
      </c>
      <c r="AQ623" s="994" t="s">
        <v>105</v>
      </c>
      <c r="AR623" s="994" t="s">
        <v>105</v>
      </c>
      <c r="AS623" s="994" t="s">
        <v>105</v>
      </c>
      <c r="AT623" s="994" t="s">
        <v>105</v>
      </c>
      <c r="AU623" s="994" t="s">
        <v>105</v>
      </c>
      <c r="AV623" s="994" t="s">
        <v>105</v>
      </c>
      <c r="AW623" s="994" t="s">
        <v>105</v>
      </c>
      <c r="AX623" s="994" t="s">
        <v>105</v>
      </c>
      <c r="AY623" s="994" t="s">
        <v>105</v>
      </c>
      <c r="AZ623" s="994" t="s">
        <v>105</v>
      </c>
      <c r="BA623" s="994" t="s">
        <v>105</v>
      </c>
      <c r="BB623" s="994" t="s">
        <v>105</v>
      </c>
      <c r="BC623" s="994" t="s">
        <v>105</v>
      </c>
      <c r="BD623" s="994" t="s">
        <v>105</v>
      </c>
      <c r="BE623" s="994" t="s">
        <v>105</v>
      </c>
      <c r="BF623" s="994" t="s">
        <v>105</v>
      </c>
      <c r="BG623" s="994" t="s">
        <v>105</v>
      </c>
      <c r="BH623" s="994" t="s">
        <v>105</v>
      </c>
      <c r="BI623" s="994" t="s">
        <v>105</v>
      </c>
      <c r="BJ623" s="994" t="s">
        <v>105</v>
      </c>
      <c r="BK623" s="994" t="s">
        <v>105</v>
      </c>
      <c r="BL623" s="994" t="s">
        <v>105</v>
      </c>
      <c r="BM623" s="994" t="s">
        <v>105</v>
      </c>
      <c r="BN623" s="994" t="s">
        <v>105</v>
      </c>
      <c r="BO623" s="994" t="s">
        <v>105</v>
      </c>
      <c r="BP623" s="994" t="s">
        <v>105</v>
      </c>
      <c r="BQ623" s="994" t="s">
        <v>105</v>
      </c>
      <c r="BR623" s="994" t="s">
        <v>105</v>
      </c>
      <c r="BS623" s="994" t="s">
        <v>105</v>
      </c>
      <c r="BT623" s="994" t="s">
        <v>105</v>
      </c>
      <c r="BU623" s="994" t="s">
        <v>105</v>
      </c>
      <c r="BV623" s="994" t="s">
        <v>105</v>
      </c>
      <c r="BW623" s="994" t="s">
        <v>105</v>
      </c>
      <c r="BX623" s="994" t="s">
        <v>105</v>
      </c>
      <c r="BY623" s="994" t="s">
        <v>105</v>
      </c>
      <c r="BZ623" s="994" t="s">
        <v>105</v>
      </c>
      <c r="CA623" s="994" t="s">
        <v>105</v>
      </c>
      <c r="CB623" s="994" t="s">
        <v>105</v>
      </c>
      <c r="CC623" s="994">
        <v>0.75525638540478912</v>
      </c>
      <c r="CD623" s="994">
        <v>0.81142269180305227</v>
      </c>
      <c r="CE623" s="994">
        <v>0.85887058797689375</v>
      </c>
      <c r="CF623" s="994">
        <v>0.86581032239145184</v>
      </c>
      <c r="CG623" s="994">
        <v>0.85496255222651951</v>
      </c>
      <c r="CH623" s="994">
        <v>0.83370277731068876</v>
      </c>
      <c r="CI623" s="994">
        <v>0.80641569112879463</v>
      </c>
      <c r="CJ623" s="994">
        <v>0.81538716452249527</v>
      </c>
      <c r="CK623" s="994">
        <v>0.8379666401906275</v>
      </c>
      <c r="CL623" s="994">
        <v>0.8311464203182638</v>
      </c>
      <c r="CM623" s="994">
        <v>0.80178494603908923</v>
      </c>
      <c r="CN623" s="994">
        <v>0.81519340815715591</v>
      </c>
      <c r="CO623" s="994">
        <v>0.79085230707233523</v>
      </c>
      <c r="CP623" s="994">
        <v>0.75404122183494804</v>
      </c>
      <c r="CQ623" s="994">
        <v>0.79711734206159246</v>
      </c>
      <c r="CR623" s="994">
        <v>0.71978021978021978</v>
      </c>
      <c r="CS623" s="994">
        <v>0.76376020572106906</v>
      </c>
      <c r="CT623" s="994">
        <v>0.75177206332641877</v>
      </c>
      <c r="CU623" s="994">
        <v>0.76172379852903338</v>
      </c>
      <c r="CV623" s="994">
        <v>0.69302644757239795</v>
      </c>
      <c r="CW623" s="994">
        <v>0.68813110838254765</v>
      </c>
      <c r="CX623" s="994">
        <v>0.68031792199573893</v>
      </c>
      <c r="CY623" s="994">
        <v>0.7021652137649429</v>
      </c>
      <c r="CZ623" s="994">
        <v>0.66872837200979951</v>
      </c>
      <c r="DA623" s="994">
        <v>0.66438080854406412</v>
      </c>
      <c r="DB623" s="994">
        <v>0.65922218628763474</v>
      </c>
      <c r="DC623" s="994">
        <v>0.68753548829837019</v>
      </c>
      <c r="DD623" s="994">
        <v>0.65959070502841266</v>
      </c>
      <c r="DE623" s="994">
        <v>0.65619277293375888</v>
      </c>
      <c r="DF623" s="994">
        <v>0.65347017356383674</v>
      </c>
      <c r="DG623" s="994">
        <v>0.68647445738899537</v>
      </c>
      <c r="DH623" s="994">
        <v>0.65754234446268855</v>
      </c>
      <c r="DI623" s="994">
        <v>0.65484218021060903</v>
      </c>
      <c r="DJ623" s="994">
        <v>0.65388528416773217</v>
      </c>
      <c r="DK623" s="994">
        <v>0.69008838485301993</v>
      </c>
      <c r="DL623" s="994">
        <v>0.784428853450435</v>
      </c>
      <c r="DM623" s="994">
        <v>0.78488226242114578</v>
      </c>
      <c r="DN623" s="994">
        <v>0.78757397340594304</v>
      </c>
      <c r="DO623" s="994">
        <v>0.80116264291892447</v>
      </c>
    </row>
    <row r="624" spans="2:119" s="980" customFormat="1" ht="12" customHeight="1">
      <c r="B624" s="1342">
        <v>53</v>
      </c>
      <c r="C624" s="978"/>
      <c r="D624" s="1012"/>
      <c r="E624" s="1012"/>
      <c r="F624" s="984"/>
      <c r="G624" s="984"/>
      <c r="H624" s="984"/>
      <c r="I624" s="984"/>
      <c r="J624" s="984"/>
      <c r="K624" s="984"/>
      <c r="L624" s="984"/>
      <c r="M624" s="984"/>
      <c r="N624" s="984"/>
      <c r="O624" s="984"/>
      <c r="P624" s="984"/>
      <c r="Q624" s="1053"/>
      <c r="R624" s="984"/>
      <c r="S624" s="984"/>
      <c r="T624" s="984"/>
      <c r="U624" s="1681"/>
      <c r="V624" s="1681"/>
      <c r="W624" s="1681"/>
      <c r="X624" s="1681"/>
      <c r="Y624" s="1681"/>
      <c r="Z624" s="1681"/>
      <c r="AA624" s="403"/>
      <c r="AB624" s="449"/>
      <c r="AC624" s="449"/>
      <c r="AD624" s="449"/>
      <c r="AE624" s="449"/>
      <c r="AF624" s="449"/>
      <c r="AG624" s="449"/>
      <c r="AH624" s="449"/>
      <c r="AI624" s="449"/>
      <c r="AJ624" s="984"/>
      <c r="AK624" s="984"/>
      <c r="AL624" s="984"/>
      <c r="AM624" s="984"/>
      <c r="AN624" s="984"/>
      <c r="AO624" s="984"/>
      <c r="AP624" s="984"/>
      <c r="AQ624" s="984"/>
      <c r="AR624" s="984"/>
      <c r="AS624" s="984"/>
      <c r="AT624" s="984"/>
      <c r="AU624" s="984"/>
      <c r="AV624" s="984"/>
      <c r="AW624" s="984"/>
      <c r="AX624" s="984"/>
      <c r="AY624" s="984"/>
      <c r="AZ624" s="984"/>
      <c r="BA624" s="984"/>
      <c r="BB624" s="984"/>
      <c r="BC624" s="984"/>
      <c r="BD624" s="984"/>
      <c r="BE624" s="984"/>
      <c r="BF624" s="984"/>
      <c r="BG624" s="984"/>
      <c r="BH624" s="984"/>
      <c r="BI624" s="984"/>
      <c r="BJ624" s="984"/>
      <c r="BK624" s="984"/>
      <c r="BL624" s="984"/>
      <c r="BM624" s="984"/>
      <c r="BN624" s="984"/>
      <c r="BO624" s="984"/>
      <c r="BP624" s="984"/>
      <c r="BQ624" s="984"/>
      <c r="BR624" s="984"/>
      <c r="BS624" s="984"/>
      <c r="BT624" s="984"/>
      <c r="BU624" s="984"/>
      <c r="BV624" s="984"/>
      <c r="BW624" s="984"/>
      <c r="BX624" s="984"/>
      <c r="BY624" s="984"/>
      <c r="BZ624" s="984"/>
      <c r="CA624" s="984"/>
      <c r="CB624" s="984"/>
      <c r="CC624" s="990"/>
      <c r="CD624" s="990"/>
      <c r="CE624" s="990"/>
      <c r="CF624" s="984"/>
      <c r="CG624" s="984"/>
      <c r="CH624" s="984"/>
      <c r="CI624" s="984"/>
      <c r="CJ624" s="984"/>
      <c r="CK624" s="984"/>
      <c r="CL624" s="984"/>
      <c r="CM624" s="984"/>
      <c r="CN624" s="984"/>
      <c r="CO624" s="984"/>
      <c r="CP624" s="984"/>
      <c r="CQ624" s="984"/>
      <c r="CR624" s="984"/>
      <c r="CS624" s="984"/>
      <c r="CT624" s="984"/>
      <c r="CU624" s="984"/>
      <c r="CV624" s="984"/>
      <c r="CW624" s="984"/>
      <c r="CX624" s="984"/>
      <c r="CY624" s="984"/>
      <c r="CZ624" s="984"/>
      <c r="DA624" s="984"/>
      <c r="DB624" s="984"/>
      <c r="DC624" s="984"/>
      <c r="DD624" s="984"/>
      <c r="DE624" s="984"/>
      <c r="DF624" s="984"/>
      <c r="DG624" s="984"/>
      <c r="DH624" s="984"/>
      <c r="DI624" s="984"/>
      <c r="DJ624" s="984"/>
      <c r="DK624" s="984"/>
      <c r="DL624" s="984"/>
      <c r="DM624" s="984"/>
      <c r="DN624" s="984"/>
      <c r="DO624" s="984"/>
    </row>
    <row r="625" spans="2:119" s="980" customFormat="1" ht="12" customHeight="1">
      <c r="B625" s="1342">
        <v>54</v>
      </c>
      <c r="C625" s="978" t="s">
        <v>703</v>
      </c>
      <c r="D625" s="943"/>
      <c r="E625" s="944"/>
      <c r="F625" s="232" t="s">
        <v>105</v>
      </c>
      <c r="G625" s="232" t="s">
        <v>105</v>
      </c>
      <c r="H625" s="232" t="s">
        <v>105</v>
      </c>
      <c r="I625" s="232" t="s">
        <v>105</v>
      </c>
      <c r="J625" s="232" t="s">
        <v>105</v>
      </c>
      <c r="K625" s="232" t="s">
        <v>105</v>
      </c>
      <c r="L625" s="232" t="s">
        <v>105</v>
      </c>
      <c r="M625" s="232" t="s">
        <v>105</v>
      </c>
      <c r="N625" s="232" t="s">
        <v>105</v>
      </c>
      <c r="O625" s="232" t="s">
        <v>105</v>
      </c>
      <c r="P625" s="232" t="s">
        <v>105</v>
      </c>
      <c r="Q625" s="984">
        <v>16.179672</v>
      </c>
      <c r="R625" s="232">
        <v>44.947561</v>
      </c>
      <c r="S625" s="232">
        <v>103.7389</v>
      </c>
      <c r="T625" s="232">
        <v>247.8</v>
      </c>
      <c r="U625" s="1655">
        <v>437.43273004124092</v>
      </c>
      <c r="V625" s="1655">
        <v>701.36267756791142</v>
      </c>
      <c r="W625" s="1655">
        <v>939.64155956267234</v>
      </c>
      <c r="X625" s="1655">
        <v>1127.5716477684525</v>
      </c>
      <c r="Y625" s="1655">
        <v>1321.5997440472963</v>
      </c>
      <c r="Z625" s="1655">
        <v>819.71640629189028</v>
      </c>
      <c r="AA625" s="399"/>
      <c r="AB625" s="249"/>
      <c r="AC625" s="249"/>
      <c r="AD625" s="249"/>
      <c r="AE625" s="249"/>
      <c r="AF625" s="249"/>
      <c r="AG625" s="249"/>
      <c r="AH625" s="249"/>
      <c r="AI625" s="249"/>
      <c r="AJ625" s="595" t="s">
        <v>105</v>
      </c>
      <c r="AK625" s="595" t="s">
        <v>105</v>
      </c>
      <c r="AL625" s="595" t="s">
        <v>105</v>
      </c>
      <c r="AM625" s="595" t="s">
        <v>105</v>
      </c>
      <c r="AN625" s="595" t="s">
        <v>105</v>
      </c>
      <c r="AO625" s="595" t="s">
        <v>105</v>
      </c>
      <c r="AP625" s="595" t="s">
        <v>105</v>
      </c>
      <c r="AQ625" s="595" t="s">
        <v>105</v>
      </c>
      <c r="AR625" s="595" t="s">
        <v>105</v>
      </c>
      <c r="AS625" s="595" t="s">
        <v>105</v>
      </c>
      <c r="AT625" s="595" t="s">
        <v>105</v>
      </c>
      <c r="AU625" s="595" t="s">
        <v>105</v>
      </c>
      <c r="AV625" s="595" t="s">
        <v>105</v>
      </c>
      <c r="AW625" s="595" t="s">
        <v>105</v>
      </c>
      <c r="AX625" s="595" t="s">
        <v>105</v>
      </c>
      <c r="AY625" s="595" t="s">
        <v>105</v>
      </c>
      <c r="AZ625" s="595" t="s">
        <v>105</v>
      </c>
      <c r="BA625" s="595" t="s">
        <v>105</v>
      </c>
      <c r="BB625" s="595" t="s">
        <v>105</v>
      </c>
      <c r="BC625" s="595" t="s">
        <v>105</v>
      </c>
      <c r="BD625" s="595" t="s">
        <v>105</v>
      </c>
      <c r="BE625" s="595" t="s">
        <v>105</v>
      </c>
      <c r="BF625" s="595" t="s">
        <v>105</v>
      </c>
      <c r="BG625" s="595" t="s">
        <v>105</v>
      </c>
      <c r="BH625" s="595" t="s">
        <v>105</v>
      </c>
      <c r="BI625" s="595" t="s">
        <v>105</v>
      </c>
      <c r="BJ625" s="595" t="s">
        <v>105</v>
      </c>
      <c r="BK625" s="595" t="s">
        <v>105</v>
      </c>
      <c r="BL625" s="595" t="s">
        <v>105</v>
      </c>
      <c r="BM625" s="595" t="s">
        <v>105</v>
      </c>
      <c r="BN625" s="595" t="s">
        <v>105</v>
      </c>
      <c r="BO625" s="595" t="s">
        <v>105</v>
      </c>
      <c r="BP625" s="595" t="s">
        <v>105</v>
      </c>
      <c r="BQ625" s="595" t="s">
        <v>105</v>
      </c>
      <c r="BR625" s="595" t="s">
        <v>105</v>
      </c>
      <c r="BS625" s="595" t="s">
        <v>105</v>
      </c>
      <c r="BT625" s="595" t="s">
        <v>105</v>
      </c>
      <c r="BU625" s="595" t="s">
        <v>105</v>
      </c>
      <c r="BV625" s="595" t="s">
        <v>105</v>
      </c>
      <c r="BW625" s="595" t="s">
        <v>105</v>
      </c>
      <c r="BX625" s="595" t="s">
        <v>105</v>
      </c>
      <c r="BY625" s="595" t="s">
        <v>105</v>
      </c>
      <c r="BZ625" s="595" t="s">
        <v>105</v>
      </c>
      <c r="CA625" s="595" t="s">
        <v>105</v>
      </c>
      <c r="CB625" s="595" t="s">
        <v>105</v>
      </c>
      <c r="CC625" s="596">
        <v>4.2933370000000002</v>
      </c>
      <c r="CD625" s="596">
        <v>5.4611900000000002</v>
      </c>
      <c r="CE625" s="596">
        <v>6.4251449999999997</v>
      </c>
      <c r="CF625" s="596">
        <v>7.3213629999999998</v>
      </c>
      <c r="CG625" s="596">
        <v>9.3383800000000008</v>
      </c>
      <c r="CH625" s="596">
        <v>11.867421</v>
      </c>
      <c r="CI625" s="596">
        <v>16.420397000000001</v>
      </c>
      <c r="CJ625" s="596">
        <v>17.492967</v>
      </c>
      <c r="CK625" s="596">
        <v>20.399999999999999</v>
      </c>
      <c r="CL625" s="596">
        <v>25.392782</v>
      </c>
      <c r="CM625" s="596">
        <v>40.453150999999998</v>
      </c>
      <c r="CN625" s="596">
        <v>42.597486000000004</v>
      </c>
      <c r="CO625" s="596">
        <v>53.976000000000028</v>
      </c>
      <c r="CP625" s="596">
        <v>71.69599999999997</v>
      </c>
      <c r="CQ625" s="596">
        <v>79.530514000000011</v>
      </c>
      <c r="CR625" s="596">
        <v>102</v>
      </c>
      <c r="CS625" s="232">
        <v>96.920254345226155</v>
      </c>
      <c r="CT625" s="232">
        <v>106.67668078913077</v>
      </c>
      <c r="CU625" s="232">
        <v>131.83579490688393</v>
      </c>
      <c r="CV625" s="232">
        <v>157.73135038606705</v>
      </c>
      <c r="CW625" s="232">
        <v>161.46597888895576</v>
      </c>
      <c r="CX625" s="232">
        <v>174.99487976457885</v>
      </c>
      <c r="CY625" s="232">
        <v>207.17046852830973</v>
      </c>
      <c r="CZ625" s="232">
        <v>215.05242495958461</v>
      </c>
      <c r="DA625" s="232">
        <v>219.84831789483687</v>
      </c>
      <c r="DB625" s="232">
        <v>234.76268837926384</v>
      </c>
      <c r="DC625" s="232">
        <v>269.97812832898705</v>
      </c>
      <c r="DD625" s="232">
        <v>261.05201473432589</v>
      </c>
      <c r="DE625" s="232">
        <v>266.39876747079785</v>
      </c>
      <c r="DF625" s="232">
        <v>281.97462221434995</v>
      </c>
      <c r="DG625" s="232">
        <v>318.14624334897889</v>
      </c>
      <c r="DH625" s="232">
        <v>309.17474987612724</v>
      </c>
      <c r="DI625" s="232">
        <v>314.6391481791166</v>
      </c>
      <c r="DJ625" s="232">
        <v>330.47396853618352</v>
      </c>
      <c r="DK625" s="232">
        <v>367.31187745586897</v>
      </c>
      <c r="DL625" s="232">
        <v>191.54971887310222</v>
      </c>
      <c r="DM625" s="232">
        <v>192.09982795654238</v>
      </c>
      <c r="DN625" s="232">
        <v>197.72369010478073</v>
      </c>
      <c r="DO625" s="232">
        <v>238.34316935746494</v>
      </c>
    </row>
    <row r="626" spans="2:119" s="986" customFormat="1" ht="12" customHeight="1">
      <c r="B626" s="1342">
        <v>55</v>
      </c>
      <c r="C626" s="972" t="s">
        <v>94</v>
      </c>
      <c r="D626" s="939"/>
      <c r="E626" s="939"/>
      <c r="F626" s="232" t="s">
        <v>105</v>
      </c>
      <c r="G626" s="232" t="s">
        <v>105</v>
      </c>
      <c r="H626" s="232" t="s">
        <v>105</v>
      </c>
      <c r="I626" s="232" t="s">
        <v>105</v>
      </c>
      <c r="J626" s="232" t="s">
        <v>105</v>
      </c>
      <c r="K626" s="232" t="s">
        <v>105</v>
      </c>
      <c r="L626" s="232" t="s">
        <v>105</v>
      </c>
      <c r="M626" s="232" t="s">
        <v>105</v>
      </c>
      <c r="N626" s="232" t="s">
        <v>105</v>
      </c>
      <c r="O626" s="232" t="s">
        <v>105</v>
      </c>
      <c r="P626" s="232" t="s">
        <v>105</v>
      </c>
      <c r="Q626" s="232" t="s">
        <v>105</v>
      </c>
      <c r="R626" s="940">
        <v>1.7780267115427311</v>
      </c>
      <c r="S626" s="940">
        <v>1.3079984250980825</v>
      </c>
      <c r="T626" s="940">
        <v>1.3886892959150328</v>
      </c>
      <c r="U626" s="1677">
        <v>0.76526525440371618</v>
      </c>
      <c r="V626" s="1677">
        <v>0.60336122425449812</v>
      </c>
      <c r="W626" s="1677">
        <v>0.33973704278224703</v>
      </c>
      <c r="X626" s="1677">
        <v>0.20000189039451022</v>
      </c>
      <c r="Y626" s="1677">
        <v>0.17207606865855452</v>
      </c>
      <c r="Z626" s="1677">
        <v>-0.27302499321070239</v>
      </c>
      <c r="AA626" s="403"/>
      <c r="AB626" s="985"/>
      <c r="AC626" s="985"/>
      <c r="AD626" s="985"/>
      <c r="AE626" s="985"/>
      <c r="AF626" s="985"/>
      <c r="AG626" s="985"/>
      <c r="AH626" s="985"/>
      <c r="AI626" s="985"/>
      <c r="AJ626" s="940" t="s">
        <v>105</v>
      </c>
      <c r="AK626" s="940" t="s">
        <v>105</v>
      </c>
      <c r="AL626" s="940" t="s">
        <v>105</v>
      </c>
      <c r="AM626" s="940" t="s">
        <v>105</v>
      </c>
      <c r="AN626" s="940" t="s">
        <v>105</v>
      </c>
      <c r="AO626" s="940" t="s">
        <v>105</v>
      </c>
      <c r="AP626" s="940" t="s">
        <v>105</v>
      </c>
      <c r="AQ626" s="940" t="s">
        <v>105</v>
      </c>
      <c r="AR626" s="940" t="s">
        <v>105</v>
      </c>
      <c r="AS626" s="940" t="s">
        <v>105</v>
      </c>
      <c r="AT626" s="940" t="s">
        <v>105</v>
      </c>
      <c r="AU626" s="940" t="s">
        <v>105</v>
      </c>
      <c r="AV626" s="940" t="s">
        <v>105</v>
      </c>
      <c r="AW626" s="940" t="s">
        <v>105</v>
      </c>
      <c r="AX626" s="940" t="s">
        <v>105</v>
      </c>
      <c r="AY626" s="940" t="s">
        <v>105</v>
      </c>
      <c r="AZ626" s="940" t="s">
        <v>105</v>
      </c>
      <c r="BA626" s="940" t="s">
        <v>105</v>
      </c>
      <c r="BB626" s="940" t="s">
        <v>105</v>
      </c>
      <c r="BC626" s="940" t="s">
        <v>105</v>
      </c>
      <c r="BD626" s="940" t="s">
        <v>105</v>
      </c>
      <c r="BE626" s="940" t="s">
        <v>105</v>
      </c>
      <c r="BF626" s="940" t="s">
        <v>105</v>
      </c>
      <c r="BG626" s="940" t="s">
        <v>105</v>
      </c>
      <c r="BH626" s="940" t="s">
        <v>105</v>
      </c>
      <c r="BI626" s="940" t="s">
        <v>105</v>
      </c>
      <c r="BJ626" s="940" t="s">
        <v>105</v>
      </c>
      <c r="BK626" s="940" t="s">
        <v>105</v>
      </c>
      <c r="BL626" s="940" t="s">
        <v>105</v>
      </c>
      <c r="BM626" s="940" t="s">
        <v>105</v>
      </c>
      <c r="BN626" s="940" t="s">
        <v>105</v>
      </c>
      <c r="BO626" s="940" t="s">
        <v>105</v>
      </c>
      <c r="BP626" s="940" t="s">
        <v>105</v>
      </c>
      <c r="BQ626" s="940" t="s">
        <v>105</v>
      </c>
      <c r="BR626" s="940" t="s">
        <v>105</v>
      </c>
      <c r="BS626" s="940" t="s">
        <v>105</v>
      </c>
      <c r="BT626" s="940" t="s">
        <v>105</v>
      </c>
      <c r="BU626" s="940" t="s">
        <v>105</v>
      </c>
      <c r="BV626" s="940" t="s">
        <v>105</v>
      </c>
      <c r="BW626" s="940" t="s">
        <v>105</v>
      </c>
      <c r="BX626" s="940" t="s">
        <v>105</v>
      </c>
      <c r="BY626" s="940" t="s">
        <v>105</v>
      </c>
      <c r="BZ626" s="940" t="s">
        <v>105</v>
      </c>
      <c r="CA626" s="940" t="s">
        <v>105</v>
      </c>
      <c r="CB626" s="940" t="s">
        <v>105</v>
      </c>
      <c r="CC626" s="940" t="s">
        <v>105</v>
      </c>
      <c r="CD626" s="940" t="s">
        <v>105</v>
      </c>
      <c r="CE626" s="940" t="s">
        <v>105</v>
      </c>
      <c r="CF626" s="940" t="s">
        <v>105</v>
      </c>
      <c r="CG626" s="940">
        <v>1.1750866517117107</v>
      </c>
      <c r="CH626" s="940">
        <v>1.1730467169243335</v>
      </c>
      <c r="CI626" s="940">
        <v>1.555646137168889</v>
      </c>
      <c r="CJ626" s="940">
        <v>1.3893046964069398</v>
      </c>
      <c r="CK626" s="940">
        <v>1.1845330774716811</v>
      </c>
      <c r="CL626" s="940">
        <v>1.1397051642475646</v>
      </c>
      <c r="CM626" s="940">
        <v>1.4635915319221571</v>
      </c>
      <c r="CN626" s="940">
        <v>1.4351206973636894</v>
      </c>
      <c r="CO626" s="940">
        <v>1.6458823529411779</v>
      </c>
      <c r="CP626" s="940">
        <v>1.8234795226454499</v>
      </c>
      <c r="CQ626" s="940">
        <v>0.96599058501030033</v>
      </c>
      <c r="CR626" s="940">
        <v>1.3945075068514603</v>
      </c>
      <c r="CS626" s="940">
        <v>0.79561757716811377</v>
      </c>
      <c r="CT626" s="940">
        <v>0.48790282287897258</v>
      </c>
      <c r="CU626" s="940">
        <v>0.65767563009694507</v>
      </c>
      <c r="CV626" s="940">
        <v>0.54638578809869665</v>
      </c>
      <c r="CW626" s="940">
        <v>0.66596734583279416</v>
      </c>
      <c r="CX626" s="940">
        <v>0.64042299094863653</v>
      </c>
      <c r="CY626" s="940">
        <v>0.57142806833785098</v>
      </c>
      <c r="CZ626" s="940">
        <v>0.36340952152642525</v>
      </c>
      <c r="DA626" s="940">
        <v>0.36157671979948236</v>
      </c>
      <c r="DB626" s="940">
        <v>0.34154032789468358</v>
      </c>
      <c r="DC626" s="940">
        <v>0.303168980824575</v>
      </c>
      <c r="DD626" s="940">
        <v>0.21389942374928395</v>
      </c>
      <c r="DE626" s="940">
        <v>0.21173893901807395</v>
      </c>
      <c r="DF626" s="940">
        <v>0.20110492924162759</v>
      </c>
      <c r="DG626" s="940">
        <v>0.17841487870934358</v>
      </c>
      <c r="DH626" s="940">
        <v>0.18434155810203623</v>
      </c>
      <c r="DI626" s="940">
        <v>0.18108334796859293</v>
      </c>
      <c r="DJ626" s="940">
        <v>0.17199897615241988</v>
      </c>
      <c r="DK626" s="940">
        <v>0.1545378426894064</v>
      </c>
      <c r="DL626" s="940">
        <v>-0.3804483744230478</v>
      </c>
      <c r="DM626" s="940">
        <v>-0.389459865155799</v>
      </c>
      <c r="DN626" s="940">
        <v>-0.40169662687627994</v>
      </c>
      <c r="DO626" s="940">
        <v>-0.35111499522336875</v>
      </c>
    </row>
    <row r="627" spans="2:119" s="986" customFormat="1" ht="12" customHeight="1">
      <c r="B627" s="1342">
        <v>56</v>
      </c>
      <c r="C627" s="972" t="s">
        <v>324</v>
      </c>
      <c r="D627" s="993"/>
      <c r="E627" s="993"/>
      <c r="F627" s="232" t="s">
        <v>105</v>
      </c>
      <c r="G627" s="232" t="s">
        <v>105</v>
      </c>
      <c r="H627" s="232" t="s">
        <v>105</v>
      </c>
      <c r="I627" s="232" t="s">
        <v>105</v>
      </c>
      <c r="J627" s="232" t="s">
        <v>105</v>
      </c>
      <c r="K627" s="232" t="s">
        <v>105</v>
      </c>
      <c r="L627" s="232" t="s">
        <v>105</v>
      </c>
      <c r="M627" s="232" t="s">
        <v>105</v>
      </c>
      <c r="N627" s="232" t="s">
        <v>105</v>
      </c>
      <c r="O627" s="232" t="s">
        <v>105</v>
      </c>
      <c r="P627" s="232" t="s">
        <v>105</v>
      </c>
      <c r="Q627" s="994">
        <v>0.14830673901884578</v>
      </c>
      <c r="R627" s="994">
        <v>0.16336666630320609</v>
      </c>
      <c r="S627" s="994">
        <v>0.18037669978000576</v>
      </c>
      <c r="T627" s="994">
        <v>0.21136888220151184</v>
      </c>
      <c r="U627" s="1679">
        <v>0.24892249789008919</v>
      </c>
      <c r="V627" s="1679">
        <v>0.30835156192759322</v>
      </c>
      <c r="W627" s="1679">
        <v>0.32887303355913394</v>
      </c>
      <c r="X627" s="1679">
        <v>0.33457376696894542</v>
      </c>
      <c r="Y627" s="1679">
        <v>0.33420844163322555</v>
      </c>
      <c r="Z627" s="1679">
        <v>0.20959041904722328</v>
      </c>
      <c r="AA627" s="1186"/>
      <c r="AB627" s="994"/>
      <c r="AC627" s="994"/>
      <c r="AD627" s="994"/>
      <c r="AE627" s="994"/>
      <c r="AF627" s="994"/>
      <c r="AG627" s="994"/>
      <c r="AH627" s="994"/>
      <c r="AI627" s="994"/>
      <c r="AJ627" s="994" t="s">
        <v>105</v>
      </c>
      <c r="AK627" s="994" t="s">
        <v>105</v>
      </c>
      <c r="AL627" s="994" t="s">
        <v>105</v>
      </c>
      <c r="AM627" s="994" t="s">
        <v>105</v>
      </c>
      <c r="AN627" s="994" t="s">
        <v>105</v>
      </c>
      <c r="AO627" s="994" t="s">
        <v>105</v>
      </c>
      <c r="AP627" s="994" t="s">
        <v>105</v>
      </c>
      <c r="AQ627" s="994" t="s">
        <v>105</v>
      </c>
      <c r="AR627" s="994" t="s">
        <v>105</v>
      </c>
      <c r="AS627" s="994" t="s">
        <v>105</v>
      </c>
      <c r="AT627" s="994" t="s">
        <v>105</v>
      </c>
      <c r="AU627" s="994" t="s">
        <v>105</v>
      </c>
      <c r="AV627" s="994" t="s">
        <v>105</v>
      </c>
      <c r="AW627" s="994" t="s">
        <v>105</v>
      </c>
      <c r="AX627" s="994" t="s">
        <v>105</v>
      </c>
      <c r="AY627" s="994" t="s">
        <v>105</v>
      </c>
      <c r="AZ627" s="994" t="s">
        <v>105</v>
      </c>
      <c r="BA627" s="994" t="s">
        <v>105</v>
      </c>
      <c r="BB627" s="994" t="s">
        <v>105</v>
      </c>
      <c r="BC627" s="994" t="s">
        <v>105</v>
      </c>
      <c r="BD627" s="994" t="s">
        <v>105</v>
      </c>
      <c r="BE627" s="994" t="s">
        <v>105</v>
      </c>
      <c r="BF627" s="994" t="s">
        <v>105</v>
      </c>
      <c r="BG627" s="994" t="s">
        <v>105</v>
      </c>
      <c r="BH627" s="994" t="s">
        <v>105</v>
      </c>
      <c r="BI627" s="994" t="s">
        <v>105</v>
      </c>
      <c r="BJ627" s="994" t="s">
        <v>105</v>
      </c>
      <c r="BK627" s="994" t="s">
        <v>105</v>
      </c>
      <c r="BL627" s="994" t="s">
        <v>105</v>
      </c>
      <c r="BM627" s="994" t="s">
        <v>105</v>
      </c>
      <c r="BN627" s="994" t="s">
        <v>105</v>
      </c>
      <c r="BO627" s="994" t="s">
        <v>105</v>
      </c>
      <c r="BP627" s="994" t="s">
        <v>105</v>
      </c>
      <c r="BQ627" s="994" t="s">
        <v>105</v>
      </c>
      <c r="BR627" s="994" t="s">
        <v>105</v>
      </c>
      <c r="BS627" s="994" t="s">
        <v>105</v>
      </c>
      <c r="BT627" s="994" t="s">
        <v>105</v>
      </c>
      <c r="BU627" s="994" t="s">
        <v>105</v>
      </c>
      <c r="BV627" s="994" t="s">
        <v>105</v>
      </c>
      <c r="BW627" s="994" t="s">
        <v>105</v>
      </c>
      <c r="BX627" s="994" t="s">
        <v>105</v>
      </c>
      <c r="BY627" s="994" t="s">
        <v>105</v>
      </c>
      <c r="BZ627" s="994" t="s">
        <v>105</v>
      </c>
      <c r="CA627" s="994" t="s">
        <v>105</v>
      </c>
      <c r="CB627" s="994" t="s">
        <v>105</v>
      </c>
      <c r="CC627" s="994">
        <v>0.24477405929304449</v>
      </c>
      <c r="CD627" s="994">
        <v>0.18856398038809474</v>
      </c>
      <c r="CE627" s="994">
        <v>0.14112203211140151</v>
      </c>
      <c r="CF627" s="994">
        <v>0.1341867451109767</v>
      </c>
      <c r="CG627" s="994">
        <v>0.14504418868334812</v>
      </c>
      <c r="CH627" s="994">
        <v>0.16629422397847654</v>
      </c>
      <c r="CI627" s="994">
        <v>0.1935796875921014</v>
      </c>
      <c r="CJ627" s="994">
        <v>0.18461649763068189</v>
      </c>
      <c r="CK627" s="994">
        <v>0.1620333598093725</v>
      </c>
      <c r="CL627" s="994">
        <v>0.16885357968173609</v>
      </c>
      <c r="CM627" s="994">
        <v>0.19821505396091077</v>
      </c>
      <c r="CN627" s="994">
        <v>0.18480711679544637</v>
      </c>
      <c r="CO627" s="994">
        <v>0.2091476929276648</v>
      </c>
      <c r="CP627" s="994">
        <v>0.24595877816505191</v>
      </c>
      <c r="CQ627" s="994">
        <v>0.20273449931045737</v>
      </c>
      <c r="CR627" s="994">
        <v>0.28021978021978022</v>
      </c>
      <c r="CS627" s="994">
        <v>0.23623979427893088</v>
      </c>
      <c r="CT627" s="994">
        <v>0.24822793667358123</v>
      </c>
      <c r="CU627" s="994">
        <v>0.23827620147096665</v>
      </c>
      <c r="CV627" s="994">
        <v>0.30697355242760199</v>
      </c>
      <c r="CW627" s="994">
        <v>0.31186889161745235</v>
      </c>
      <c r="CX627" s="994">
        <v>0.31968207800426107</v>
      </c>
      <c r="CY627" s="994">
        <v>0.2978347862350571</v>
      </c>
      <c r="CZ627" s="994">
        <v>0.33127162799020043</v>
      </c>
      <c r="DA627" s="994">
        <v>0.33561919145593594</v>
      </c>
      <c r="DB627" s="994">
        <v>0.34077781371236526</v>
      </c>
      <c r="DC627" s="994">
        <v>0.31246451170162981</v>
      </c>
      <c r="DD627" s="994">
        <v>0.34040929497158723</v>
      </c>
      <c r="DE627" s="994">
        <v>0.34380722706624117</v>
      </c>
      <c r="DF627" s="994">
        <v>0.34652982643616331</v>
      </c>
      <c r="DG627" s="994">
        <v>0.31352554261100468</v>
      </c>
      <c r="DH627" s="994">
        <v>0.34245765553731145</v>
      </c>
      <c r="DI627" s="994">
        <v>0.34515781978939097</v>
      </c>
      <c r="DJ627" s="994">
        <v>0.34611471583226777</v>
      </c>
      <c r="DK627" s="994">
        <v>0.30991161514698012</v>
      </c>
      <c r="DL627" s="994">
        <v>0.21557114654956497</v>
      </c>
      <c r="DM627" s="994">
        <v>0.21511773757885416</v>
      </c>
      <c r="DN627" s="994">
        <v>0.21242602659405699</v>
      </c>
      <c r="DO627" s="994">
        <v>0.19883735708107564</v>
      </c>
    </row>
    <row r="628" spans="2:119" s="986" customFormat="1" ht="12" customHeight="1">
      <c r="B628" s="1342">
        <v>57</v>
      </c>
      <c r="C628" s="972"/>
      <c r="D628" s="993"/>
      <c r="E628" s="993"/>
      <c r="F628" s="974"/>
      <c r="G628" s="974"/>
      <c r="H628" s="974"/>
      <c r="I628" s="974"/>
      <c r="J628" s="974"/>
      <c r="K628" s="974"/>
      <c r="L628" s="974"/>
      <c r="M628" s="974"/>
      <c r="N628" s="974"/>
      <c r="O628" s="974"/>
      <c r="P628" s="974"/>
      <c r="Q628" s="974"/>
      <c r="R628" s="974"/>
      <c r="S628" s="974"/>
      <c r="T628" s="974"/>
      <c r="U628" s="1650"/>
      <c r="V628" s="1650"/>
      <c r="W628" s="1650"/>
      <c r="X628" s="1650"/>
      <c r="Y628" s="1650"/>
      <c r="Z628" s="1650"/>
      <c r="AA628" s="1047"/>
      <c r="AB628" s="974"/>
      <c r="AC628" s="974"/>
      <c r="AD628" s="974"/>
      <c r="AE628" s="974"/>
      <c r="AF628" s="974"/>
      <c r="AG628" s="974"/>
      <c r="AH628" s="974"/>
      <c r="AI628" s="974"/>
      <c r="AJ628" s="974"/>
      <c r="AK628" s="974"/>
      <c r="AL628" s="974"/>
      <c r="AM628" s="974"/>
      <c r="AN628" s="974"/>
      <c r="AO628" s="974"/>
      <c r="AP628" s="974"/>
      <c r="AQ628" s="974"/>
      <c r="AR628" s="974"/>
      <c r="AS628" s="974"/>
      <c r="AT628" s="974"/>
      <c r="AU628" s="974"/>
      <c r="AV628" s="974"/>
      <c r="AW628" s="974"/>
      <c r="AX628" s="974"/>
      <c r="AY628" s="974"/>
      <c r="AZ628" s="974"/>
      <c r="BA628" s="974"/>
      <c r="BB628" s="974"/>
      <c r="BC628" s="974"/>
      <c r="BD628" s="974"/>
      <c r="BE628" s="974"/>
      <c r="BF628" s="974"/>
      <c r="BG628" s="974"/>
      <c r="BH628" s="974"/>
      <c r="BI628" s="974"/>
      <c r="BJ628" s="974"/>
      <c r="BK628" s="974"/>
      <c r="BL628" s="974"/>
      <c r="BM628" s="974"/>
      <c r="BN628" s="974"/>
      <c r="BO628" s="974"/>
      <c r="BP628" s="974"/>
      <c r="BQ628" s="974"/>
      <c r="BR628" s="974"/>
      <c r="BS628" s="974"/>
      <c r="BT628" s="974"/>
      <c r="BU628" s="974"/>
      <c r="BV628" s="974"/>
      <c r="BW628" s="974"/>
      <c r="BX628" s="974"/>
      <c r="BY628" s="974"/>
      <c r="BZ628" s="1001"/>
      <c r="CA628" s="974"/>
      <c r="CB628" s="974"/>
      <c r="CC628" s="974"/>
      <c r="CD628" s="974"/>
      <c r="CE628" s="974"/>
      <c r="CF628" s="974"/>
      <c r="CG628" s="974"/>
      <c r="CH628" s="974"/>
      <c r="CI628" s="974"/>
      <c r="CJ628" s="974"/>
      <c r="CK628" s="974"/>
      <c r="CL628" s="974"/>
      <c r="CM628" s="974"/>
      <c r="CN628" s="974"/>
      <c r="CO628" s="974"/>
      <c r="CP628" s="974"/>
      <c r="CQ628" s="974"/>
      <c r="CR628" s="974"/>
      <c r="CS628" s="974"/>
      <c r="CT628" s="974"/>
      <c r="CU628" s="974"/>
      <c r="CV628" s="974"/>
      <c r="CW628" s="974"/>
      <c r="CX628" s="974"/>
      <c r="CY628" s="974"/>
      <c r="CZ628" s="974"/>
      <c r="DA628" s="974"/>
      <c r="DB628" s="974"/>
      <c r="DC628" s="974"/>
      <c r="DD628" s="974"/>
      <c r="DE628" s="974"/>
      <c r="DF628" s="974"/>
      <c r="DG628" s="974"/>
      <c r="DH628" s="974"/>
      <c r="DI628" s="974"/>
      <c r="DJ628" s="974"/>
      <c r="DK628" s="974"/>
      <c r="DL628" s="974"/>
      <c r="DM628" s="974"/>
      <c r="DN628" s="974"/>
      <c r="DO628" s="974"/>
    </row>
    <row r="629" spans="2:119" s="971" customFormat="1" ht="12" customHeight="1">
      <c r="B629" s="1342">
        <v>58</v>
      </c>
      <c r="C629" s="942" t="s">
        <v>390</v>
      </c>
      <c r="D629" s="967"/>
      <c r="E629" s="967"/>
      <c r="F629" s="969">
        <v>0</v>
      </c>
      <c r="G629" s="969">
        <v>0</v>
      </c>
      <c r="H629" s="969">
        <v>0</v>
      </c>
      <c r="I629" s="969">
        <v>18.95045</v>
      </c>
      <c r="J629" s="969">
        <v>22.275213000000001</v>
      </c>
      <c r="K629" s="969">
        <v>26.987129000000003</v>
      </c>
      <c r="L629" s="282">
        <v>32.843481000000004</v>
      </c>
      <c r="M629" s="969">
        <v>37.663885999999998</v>
      </c>
      <c r="N629" s="969">
        <v>40.4</v>
      </c>
      <c r="O629" s="969">
        <v>46.3</v>
      </c>
      <c r="P629" s="969">
        <v>51.362000000000002</v>
      </c>
      <c r="Q629" s="969">
        <v>109.096</v>
      </c>
      <c r="R629" s="282">
        <v>275.13299999999998</v>
      </c>
      <c r="S629" s="282">
        <v>575.12361699999997</v>
      </c>
      <c r="T629" s="282">
        <v>1172.3579999999999</v>
      </c>
      <c r="U629" s="1658">
        <v>1757.3049191977325</v>
      </c>
      <c r="V629" s="1658">
        <v>2274.5552939102822</v>
      </c>
      <c r="W629" s="1658">
        <v>2857.1559954115769</v>
      </c>
      <c r="X629" s="1658">
        <v>3370.1735135531767</v>
      </c>
      <c r="Y629" s="1658">
        <v>3954.4176011498707</v>
      </c>
      <c r="Z629" s="1658">
        <v>3911.0394932088866</v>
      </c>
      <c r="AA629" s="399"/>
      <c r="AB629" s="249"/>
      <c r="AC629" s="249"/>
      <c r="AD629" s="249"/>
      <c r="AE629" s="249"/>
      <c r="AF629" s="249"/>
      <c r="AG629" s="249"/>
      <c r="AH629" s="249"/>
      <c r="AI629" s="249"/>
      <c r="AJ629" s="595"/>
      <c r="AK629" s="595"/>
      <c r="AL629" s="595"/>
      <c r="AM629" s="595"/>
      <c r="AN629" s="595"/>
      <c r="AO629" s="595"/>
      <c r="AP629" s="595"/>
      <c r="AQ629" s="595"/>
      <c r="AR629" s="595"/>
      <c r="AS629" s="595"/>
      <c r="AT629" s="595"/>
      <c r="AU629" s="595"/>
      <c r="AV629" s="595">
        <v>4.4699369999999998</v>
      </c>
      <c r="AW629" s="595">
        <v>4.6693490000000004</v>
      </c>
      <c r="AX629" s="595">
        <v>4.7226350000000004</v>
      </c>
      <c r="AY629" s="595">
        <v>5.0885290000000003</v>
      </c>
      <c r="AZ629" s="595">
        <v>5.2343330000000003</v>
      </c>
      <c r="BA629" s="595">
        <v>5.3700950000000001</v>
      </c>
      <c r="BB629" s="595">
        <v>5.6085719999999997</v>
      </c>
      <c r="BC629" s="595">
        <v>6.0622129999999999</v>
      </c>
      <c r="BD629" s="595">
        <v>6.5838650000000003</v>
      </c>
      <c r="BE629" s="595">
        <v>6.0468120000000001</v>
      </c>
      <c r="BF629" s="595">
        <v>6.7361060000000004</v>
      </c>
      <c r="BG629" s="595">
        <v>7.6203459999999996</v>
      </c>
      <c r="BH629" s="595">
        <v>7.7903010000000004</v>
      </c>
      <c r="BI629" s="595">
        <v>7.8235659999999996</v>
      </c>
      <c r="BJ629" s="595">
        <v>8.1431090000000008</v>
      </c>
      <c r="BK629" s="595">
        <v>9.0865050000000007</v>
      </c>
      <c r="BL629" s="595">
        <v>8.0831850000000003</v>
      </c>
      <c r="BM629" s="595">
        <v>9.3698420000000002</v>
      </c>
      <c r="BN629" s="595">
        <v>9.8508589999999998</v>
      </c>
      <c r="BO629" s="595">
        <v>10.36</v>
      </c>
      <c r="BP629" s="595">
        <v>9.3999999999999986</v>
      </c>
      <c r="BQ629" s="595">
        <v>9.9909999999999997</v>
      </c>
      <c r="BR629" s="595">
        <v>9.9</v>
      </c>
      <c r="BS629" s="595">
        <v>11.109000000000002</v>
      </c>
      <c r="BT629" s="595">
        <v>11.1</v>
      </c>
      <c r="BU629" s="595">
        <v>11.5</v>
      </c>
      <c r="BV629" s="595">
        <v>11.899999999999999</v>
      </c>
      <c r="BW629" s="595">
        <v>11.8</v>
      </c>
      <c r="BX629" s="595">
        <v>11.399999999999999</v>
      </c>
      <c r="BY629" s="596">
        <v>10.700000000000001</v>
      </c>
      <c r="BZ629" s="596">
        <v>11.500000000000002</v>
      </c>
      <c r="CA629" s="596">
        <v>17.762</v>
      </c>
      <c r="CB629" s="596">
        <v>17.065000000000001</v>
      </c>
      <c r="CC629" s="595">
        <v>17.54</v>
      </c>
      <c r="CD629" s="595">
        <v>28.962</v>
      </c>
      <c r="CE629" s="595">
        <v>45.529000000000003</v>
      </c>
      <c r="CF629" s="595">
        <v>54.561</v>
      </c>
      <c r="CG629" s="595">
        <v>64.382999999999996</v>
      </c>
      <c r="CH629" s="595">
        <v>71.364000000000004</v>
      </c>
      <c r="CI629" s="595">
        <v>84.825000000000003</v>
      </c>
      <c r="CJ629" s="595">
        <v>94.753</v>
      </c>
      <c r="CK629" s="595">
        <v>125.9</v>
      </c>
      <c r="CL629" s="595">
        <v>150.38343900000001</v>
      </c>
      <c r="CM629" s="595">
        <v>204.08717799999999</v>
      </c>
      <c r="CN629" s="595">
        <v>230.49700000000001</v>
      </c>
      <c r="CO629" s="595">
        <v>258.07600000000002</v>
      </c>
      <c r="CP629" s="595">
        <v>291.49599999999998</v>
      </c>
      <c r="CQ629" s="595">
        <v>392.28899999999999</v>
      </c>
      <c r="CR629" s="596">
        <v>364</v>
      </c>
      <c r="CS629" s="282">
        <v>410.26218567897735</v>
      </c>
      <c r="CT629" s="282">
        <v>429.75292071742189</v>
      </c>
      <c r="CU629" s="282">
        <v>553.28981280133337</v>
      </c>
      <c r="CV629" s="282">
        <v>513.82716569130855</v>
      </c>
      <c r="CW629" s="282">
        <v>517.73672600540976</v>
      </c>
      <c r="CX629" s="282">
        <v>547.40284740718664</v>
      </c>
      <c r="CY629" s="282">
        <v>695.58855480637749</v>
      </c>
      <c r="CZ629" s="282">
        <v>649.17248200303538</v>
      </c>
      <c r="DA629" s="282">
        <v>655.05287984611914</v>
      </c>
      <c r="DB629" s="282">
        <v>688.90250166760018</v>
      </c>
      <c r="DC629" s="282">
        <v>864.02813189482231</v>
      </c>
      <c r="DD629" s="282">
        <v>766.87687025736182</v>
      </c>
      <c r="DE629" s="282">
        <v>774.84923671913077</v>
      </c>
      <c r="DF629" s="282">
        <v>813.70953004039461</v>
      </c>
      <c r="DG629" s="282">
        <v>1014.7378765362896</v>
      </c>
      <c r="DH629" s="282">
        <v>902.81161736926629</v>
      </c>
      <c r="DI629" s="282">
        <v>911.58052965771913</v>
      </c>
      <c r="DJ629" s="282">
        <v>954.81051056013462</v>
      </c>
      <c r="DK629" s="282">
        <v>1185.2149435627507</v>
      </c>
      <c r="DL629" s="282">
        <v>888.56844684017278</v>
      </c>
      <c r="DM629" s="282">
        <v>892.99855101965147</v>
      </c>
      <c r="DN629" s="282">
        <v>930.78844092220299</v>
      </c>
      <c r="DO629" s="282">
        <v>1198.6840544268593</v>
      </c>
    </row>
    <row r="630" spans="2:119" s="973" customFormat="1" ht="12" customHeight="1">
      <c r="B630" s="1342">
        <v>59</v>
      </c>
      <c r="C630" s="938" t="s">
        <v>94</v>
      </c>
      <c r="D630" s="939"/>
      <c r="E630" s="939"/>
      <c r="F630" s="940" t="s">
        <v>1045</v>
      </c>
      <c r="G630" s="940" t="s">
        <v>1045</v>
      </c>
      <c r="H630" s="940" t="s">
        <v>1045</v>
      </c>
      <c r="I630" s="940" t="s">
        <v>1045</v>
      </c>
      <c r="J630" s="940">
        <v>0.1754450685867619</v>
      </c>
      <c r="K630" s="940">
        <v>0.21153180443212838</v>
      </c>
      <c r="L630" s="940">
        <v>0.21700537319104973</v>
      </c>
      <c r="M630" s="940">
        <v>0.1467690041746792</v>
      </c>
      <c r="N630" s="940">
        <v>7.264555760390734E-2</v>
      </c>
      <c r="O630" s="940">
        <v>0.14603960396039595</v>
      </c>
      <c r="P630" s="940">
        <v>0.10933045356371496</v>
      </c>
      <c r="Q630" s="940">
        <v>1.1240605895409059</v>
      </c>
      <c r="R630" s="940">
        <v>1.5219348097088798</v>
      </c>
      <c r="S630" s="940">
        <v>1.0903476391417968</v>
      </c>
      <c r="T630" s="940">
        <v>1.0384452408950544</v>
      </c>
      <c r="U630" s="1677">
        <v>0.49894905753851004</v>
      </c>
      <c r="V630" s="1677">
        <v>0.29434298456792085</v>
      </c>
      <c r="W630" s="1677">
        <v>0.25613828912451786</v>
      </c>
      <c r="X630" s="1677">
        <v>0.17955530568351019</v>
      </c>
      <c r="Y630" s="1677">
        <v>0.17335727233246367</v>
      </c>
      <c r="Z630" s="1677">
        <v>0.16048609292091753</v>
      </c>
      <c r="AA630" s="403"/>
      <c r="AB630" s="985"/>
      <c r="AC630" s="985"/>
      <c r="AD630" s="985"/>
      <c r="AE630" s="985"/>
      <c r="AF630" s="985"/>
      <c r="AG630" s="985"/>
      <c r="AH630" s="985"/>
      <c r="AI630" s="985"/>
      <c r="AJ630" s="940"/>
      <c r="AK630" s="940"/>
      <c r="AL630" s="940"/>
      <c r="AM630" s="940"/>
      <c r="AN630" s="940"/>
      <c r="AO630" s="940"/>
      <c r="AP630" s="940"/>
      <c r="AQ630" s="940"/>
      <c r="AR630" s="940"/>
      <c r="AS630" s="940"/>
      <c r="AT630" s="940"/>
      <c r="AU630" s="940"/>
      <c r="AV630" s="940" t="s">
        <v>1045</v>
      </c>
      <c r="AW630" s="940" t="s">
        <v>1045</v>
      </c>
      <c r="AX630" s="940" t="s">
        <v>1045</v>
      </c>
      <c r="AY630" s="940" t="s">
        <v>1045</v>
      </c>
      <c r="AZ630" s="940">
        <v>0.17100822673787142</v>
      </c>
      <c r="BA630" s="940">
        <v>0.15007359698321965</v>
      </c>
      <c r="BB630" s="940">
        <v>0.18759379033103318</v>
      </c>
      <c r="BC630" s="940">
        <v>0.19134881613134169</v>
      </c>
      <c r="BD630" s="940">
        <v>0.25782310754780013</v>
      </c>
      <c r="BE630" s="940">
        <v>0.12601583398431493</v>
      </c>
      <c r="BF630" s="940">
        <v>0.20103762597680852</v>
      </c>
      <c r="BG630" s="940">
        <v>0.25702379642549666</v>
      </c>
      <c r="BH630" s="940">
        <v>0.18324130279098982</v>
      </c>
      <c r="BI630" s="940">
        <v>0.29383318019478688</v>
      </c>
      <c r="BJ630" s="940">
        <v>0.20887483065141788</v>
      </c>
      <c r="BK630" s="940">
        <v>0.19240058128594173</v>
      </c>
      <c r="BL630" s="940">
        <v>3.7595979924267331E-2</v>
      </c>
      <c r="BM630" s="940">
        <v>0.19764337643473584</v>
      </c>
      <c r="BN630" s="940">
        <v>0.2097171976943939</v>
      </c>
      <c r="BO630" s="940">
        <v>0.14015234680440924</v>
      </c>
      <c r="BP630" s="940">
        <v>0.16290793789824165</v>
      </c>
      <c r="BQ630" s="940">
        <v>6.6293327037958427E-2</v>
      </c>
      <c r="BR630" s="940">
        <v>4.9884989725261786E-3</v>
      </c>
      <c r="BS630" s="940">
        <v>7.2297297297297503E-2</v>
      </c>
      <c r="BT630" s="940">
        <v>0.18085106382978733</v>
      </c>
      <c r="BU630" s="940">
        <v>0.15103593233910528</v>
      </c>
      <c r="BV630" s="940">
        <v>0.20202020202020177</v>
      </c>
      <c r="BW630" s="940">
        <v>6.2201818345485549E-2</v>
      </c>
      <c r="BX630" s="940">
        <v>2.7027027027026973E-2</v>
      </c>
      <c r="BY630" s="940">
        <v>-6.9565217391304279E-2</v>
      </c>
      <c r="BZ630" s="940">
        <v>-3.361344537815103E-2</v>
      </c>
      <c r="CA630" s="940">
        <v>0.50525423728813545</v>
      </c>
      <c r="CB630" s="940">
        <v>0.49692982456140378</v>
      </c>
      <c r="CC630" s="940">
        <v>0.6392523364485978</v>
      </c>
      <c r="CD630" s="940">
        <v>1.5184347826086952</v>
      </c>
      <c r="CE630" s="940">
        <v>1.563281162031303</v>
      </c>
      <c r="CF630" s="940">
        <v>2.1972458247875766</v>
      </c>
      <c r="CG630" s="940">
        <v>2.6706385404789055</v>
      </c>
      <c r="CH630" s="940">
        <v>1.4640563496996064</v>
      </c>
      <c r="CI630" s="940">
        <v>0.86309824507456767</v>
      </c>
      <c r="CJ630" s="940">
        <v>0.7366433899671927</v>
      </c>
      <c r="CK630" s="940">
        <v>0.9554851435938061</v>
      </c>
      <c r="CL630" s="940">
        <v>1.1072731209012949</v>
      </c>
      <c r="CM630" s="940">
        <v>1.4059791099322134</v>
      </c>
      <c r="CN630" s="940">
        <v>1.4326089939104834</v>
      </c>
      <c r="CO630" s="940">
        <v>1.0498490865766481</v>
      </c>
      <c r="CP630" s="940">
        <v>0.93835173565887109</v>
      </c>
      <c r="CQ630" s="940">
        <v>0.92216387057887594</v>
      </c>
      <c r="CR630" s="940">
        <v>0.57919625851963352</v>
      </c>
      <c r="CS630" s="940">
        <v>0.58969522806838803</v>
      </c>
      <c r="CT630" s="940">
        <v>0.47430126216971047</v>
      </c>
      <c r="CU630" s="940">
        <v>0.41041378371897608</v>
      </c>
      <c r="CV630" s="940">
        <v>0.41161309255853995</v>
      </c>
      <c r="CW630" s="940">
        <v>0.26196550420205988</v>
      </c>
      <c r="CX630" s="940">
        <v>0.27376178501209969</v>
      </c>
      <c r="CY630" s="940">
        <v>0.25718662934453573</v>
      </c>
      <c r="CZ630" s="940">
        <v>0.26340630731275527</v>
      </c>
      <c r="DA630" s="940">
        <v>0.26522390037919497</v>
      </c>
      <c r="DB630" s="940">
        <v>0.25849272602551654</v>
      </c>
      <c r="DC630" s="940">
        <v>0.24215403764849364</v>
      </c>
      <c r="DD630" s="940">
        <v>0.1813145065717312</v>
      </c>
      <c r="DE630" s="940">
        <v>0.1828804369216015</v>
      </c>
      <c r="DF630" s="940">
        <v>0.18116791283335276</v>
      </c>
      <c r="DG630" s="940">
        <v>0.17442689546572909</v>
      </c>
      <c r="DH630" s="940">
        <v>0.17725759164738553</v>
      </c>
      <c r="DI630" s="940">
        <v>0.17646180245015985</v>
      </c>
      <c r="DJ630" s="940">
        <v>0.17340460607943897</v>
      </c>
      <c r="DK630" s="940">
        <v>0.1680010877374245</v>
      </c>
      <c r="DL630" s="940">
        <v>-1.5776459069719473E-2</v>
      </c>
      <c r="DM630" s="940">
        <v>-2.0384352268959516E-2</v>
      </c>
      <c r="DN630" s="940">
        <v>-2.5158991624253502E-2</v>
      </c>
      <c r="DO630" s="940">
        <v>1.1364276950154295E-2</v>
      </c>
    </row>
    <row r="631" spans="2:119" s="1201" customFormat="1" ht="12" customHeight="1">
      <c r="B631" s="1342">
        <v>60</v>
      </c>
      <c r="C631" s="1192" t="s">
        <v>7</v>
      </c>
      <c r="D631" s="953"/>
      <c r="E631" s="953"/>
      <c r="F631" s="954"/>
      <c r="G631" s="954"/>
      <c r="H631" s="954"/>
      <c r="I631" s="954"/>
      <c r="J631" s="954"/>
      <c r="K631" s="954"/>
      <c r="L631" s="954"/>
      <c r="M631" s="954"/>
      <c r="N631" s="954"/>
      <c r="O631" s="954"/>
      <c r="P631" s="954"/>
      <c r="Q631" s="954"/>
      <c r="R631" s="954"/>
      <c r="S631" s="954"/>
      <c r="T631" s="954"/>
      <c r="U631" s="1684"/>
      <c r="V631" s="1684"/>
      <c r="W631" s="1684"/>
      <c r="X631" s="1684"/>
      <c r="Y631" s="1684"/>
      <c r="Z631" s="1684"/>
      <c r="AA631" s="403"/>
      <c r="AB631" s="449"/>
      <c r="AC631" s="449"/>
      <c r="AD631" s="449"/>
      <c r="AE631" s="449"/>
      <c r="AF631" s="449"/>
      <c r="AG631" s="449"/>
      <c r="AH631" s="449"/>
      <c r="AI631" s="449"/>
      <c r="AJ631" s="955"/>
      <c r="AK631" s="955"/>
      <c r="AL631" s="955"/>
      <c r="AM631" s="955"/>
      <c r="AN631" s="955"/>
      <c r="AO631" s="955"/>
      <c r="AP631" s="955"/>
      <c r="AQ631" s="955"/>
      <c r="AR631" s="955"/>
      <c r="AS631" s="955"/>
      <c r="AT631" s="955"/>
      <c r="AU631" s="955"/>
      <c r="AV631" s="955">
        <v>0.23587497922212927</v>
      </c>
      <c r="AW631" s="955">
        <v>0.24639779002609438</v>
      </c>
      <c r="AX631" s="955">
        <v>0.24920964937508083</v>
      </c>
      <c r="AY631" s="955">
        <v>0.26851758137669557</v>
      </c>
      <c r="AZ631" s="955">
        <v>0.23498464414234782</v>
      </c>
      <c r="BA631" s="955">
        <v>0.24107940067733583</v>
      </c>
      <c r="BB631" s="955">
        <v>0.25178533646344931</v>
      </c>
      <c r="BC631" s="955">
        <v>0.27215061871686702</v>
      </c>
      <c r="BD631" s="955">
        <v>0.24396314998901883</v>
      </c>
      <c r="BE631" s="955">
        <v>0.22406281157213867</v>
      </c>
      <c r="BF631" s="955">
        <v>0.24960439474684393</v>
      </c>
      <c r="BG631" s="955">
        <v>0.28236964369199846</v>
      </c>
      <c r="BH631" s="955">
        <v>0.23719474193371889</v>
      </c>
      <c r="BI631" s="955">
        <v>0.23820757610924367</v>
      </c>
      <c r="BJ631" s="955">
        <v>0.24793684323534401</v>
      </c>
      <c r="BK631" s="955">
        <v>0.27666083872169334</v>
      </c>
      <c r="BL631" s="955">
        <v>0.21461367528565695</v>
      </c>
      <c r="BM631" s="955">
        <v>0.24877523259283443</v>
      </c>
      <c r="BN631" s="955">
        <v>0.26154653824090274</v>
      </c>
      <c r="BO631" s="955">
        <v>0.27506455388060597</v>
      </c>
      <c r="BP631" s="955">
        <v>0.23267326732673266</v>
      </c>
      <c r="BQ631" s="955">
        <v>0.2473019801980198</v>
      </c>
      <c r="BR631" s="955">
        <v>0.24504950495049507</v>
      </c>
      <c r="BS631" s="955">
        <v>0.27497524752475255</v>
      </c>
      <c r="BT631" s="955">
        <v>0.23974082073434125</v>
      </c>
      <c r="BU631" s="955">
        <v>0.24838012958963285</v>
      </c>
      <c r="BV631" s="955">
        <v>0.25701943844492436</v>
      </c>
      <c r="BW631" s="955">
        <v>0.25485961123110157</v>
      </c>
      <c r="BX631" s="976">
        <v>0.22195397375491605</v>
      </c>
      <c r="BY631" s="1014">
        <v>0.20832522098049142</v>
      </c>
      <c r="BZ631" s="1014">
        <v>0.22390093843697678</v>
      </c>
      <c r="CA631" s="1014">
        <v>0.34581986682761573</v>
      </c>
      <c r="CB631" s="1014">
        <v>0.15642186697954097</v>
      </c>
      <c r="CC631" s="976">
        <v>0.16077583046124513</v>
      </c>
      <c r="CD631" s="976">
        <v>0.26547261127814037</v>
      </c>
      <c r="CE631" s="976">
        <v>0.41732969128107356</v>
      </c>
      <c r="CF631" s="976">
        <v>0.19830772753541015</v>
      </c>
      <c r="CG631" s="976">
        <v>0.23400682578970897</v>
      </c>
      <c r="CH631" s="976">
        <v>0.25938000894113034</v>
      </c>
      <c r="CI631" s="976">
        <v>0.30830543773375063</v>
      </c>
      <c r="CJ631" s="976">
        <v>0.1647524066117424</v>
      </c>
      <c r="CK631" s="976">
        <v>0.21890945925108829</v>
      </c>
      <c r="CL631" s="976">
        <v>0.26148020104693426</v>
      </c>
      <c r="CM631" s="976">
        <v>0.35485793309023511</v>
      </c>
      <c r="CN631" s="976">
        <v>0.19660973866344583</v>
      </c>
      <c r="CO631" s="976">
        <v>0.22013412285325817</v>
      </c>
      <c r="CP631" s="976">
        <v>0.24864077355210609</v>
      </c>
      <c r="CQ631" s="976">
        <v>0.33461536493118998</v>
      </c>
      <c r="CR631" s="976">
        <v>0.20713536735911373</v>
      </c>
      <c r="CS631" s="976">
        <v>0.23346101248397774</v>
      </c>
      <c r="CT631" s="976">
        <v>0.24455227776498698</v>
      </c>
      <c r="CU631" s="976">
        <v>0.31485134239192158</v>
      </c>
      <c r="CV631" s="976">
        <v>0.22590225309843623</v>
      </c>
      <c r="CW631" s="976">
        <v>0.22762107713607047</v>
      </c>
      <c r="CX631" s="976">
        <v>0.24066368000494889</v>
      </c>
      <c r="CY631" s="976">
        <v>0.30581298976054455</v>
      </c>
      <c r="CZ631" s="976">
        <v>0.22720932390305881</v>
      </c>
      <c r="DA631" s="976">
        <v>0.22926745368404639</v>
      </c>
      <c r="DB631" s="976">
        <v>0.24111476684295038</v>
      </c>
      <c r="DC631" s="976">
        <v>0.30240845556994445</v>
      </c>
      <c r="DD631" s="976">
        <v>0.22754818622049014</v>
      </c>
      <c r="DE631" s="976">
        <v>0.22991375180033582</v>
      </c>
      <c r="DF631" s="976">
        <v>0.24144440242262186</v>
      </c>
      <c r="DG631" s="976">
        <v>0.30109365955655221</v>
      </c>
      <c r="DH631" s="976">
        <v>0.2283045718557255</v>
      </c>
      <c r="DI631" s="976">
        <v>0.23052206964500879</v>
      </c>
      <c r="DJ631" s="976">
        <v>0.24145414239570792</v>
      </c>
      <c r="DK631" s="976">
        <v>0.29971921610355778</v>
      </c>
      <c r="DL631" s="976">
        <v>0.22719495632378028</v>
      </c>
      <c r="DM631" s="976">
        <v>0.22832767415676844</v>
      </c>
      <c r="DN631" s="976">
        <v>0.23799003884732445</v>
      </c>
      <c r="DO631" s="976">
        <v>0.3064873306721268</v>
      </c>
    </row>
    <row r="632" spans="2:119" s="973" customFormat="1" ht="12" customHeight="1">
      <c r="B632" s="1342">
        <v>61</v>
      </c>
      <c r="C632" s="938" t="s">
        <v>350</v>
      </c>
      <c r="D632" s="993"/>
      <c r="E632" s="993"/>
      <c r="F632" s="974">
        <v>0</v>
      </c>
      <c r="G632" s="974">
        <v>0</v>
      </c>
      <c r="H632" s="974">
        <v>0</v>
      </c>
      <c r="I632" s="974">
        <v>8.7443820525169677E-2</v>
      </c>
      <c r="J632" s="974">
        <v>7.4516080391293482E-2</v>
      </c>
      <c r="K632" s="974">
        <v>7.2235067132788294E-2</v>
      </c>
      <c r="L632" s="974">
        <v>6.9496076859711375E-2</v>
      </c>
      <c r="M632" s="974">
        <v>6.7675560848398722E-2</v>
      </c>
      <c r="N632" s="974">
        <v>6.1987243516272418E-2</v>
      </c>
      <c r="O632" s="974">
        <v>5.4832092999019415E-2</v>
      </c>
      <c r="P632" s="974">
        <v>4.2211445135065612E-2</v>
      </c>
      <c r="Q632" s="974">
        <v>7.5779371834740733E-2</v>
      </c>
      <c r="R632" s="974">
        <v>0.1198150601355041</v>
      </c>
      <c r="S632" s="974">
        <v>0.14474293884437234</v>
      </c>
      <c r="T632" s="974">
        <v>0.16583536190931944</v>
      </c>
      <c r="U632" s="1650">
        <v>0.16326515737445318</v>
      </c>
      <c r="V632" s="1650">
        <v>0.17242227342666647</v>
      </c>
      <c r="W632" s="1650">
        <v>0.17637070099708721</v>
      </c>
      <c r="X632" s="1650">
        <v>0.17729220806914592</v>
      </c>
      <c r="Y632" s="1650">
        <v>0.17778701799059651</v>
      </c>
      <c r="Z632" s="1650">
        <v>0.2053730347674837</v>
      </c>
      <c r="AA632" s="1047"/>
      <c r="AB632" s="974"/>
      <c r="AC632" s="974"/>
      <c r="AD632" s="974"/>
      <c r="AE632" s="974"/>
      <c r="AF632" s="974"/>
      <c r="AG632" s="974"/>
      <c r="AH632" s="974"/>
      <c r="AI632" s="974"/>
      <c r="AJ632" s="974"/>
      <c r="AK632" s="974"/>
      <c r="AL632" s="974"/>
      <c r="AM632" s="974"/>
      <c r="AN632" s="974"/>
      <c r="AO632" s="974"/>
      <c r="AP632" s="974"/>
      <c r="AQ632" s="974"/>
      <c r="AR632" s="974"/>
      <c r="AS632" s="974"/>
      <c r="AT632" s="974"/>
      <c r="AU632" s="974"/>
      <c r="AV632" s="974">
        <v>9.7304170637436641E-2</v>
      </c>
      <c r="AW632" s="974">
        <v>8.8922482701546873E-2</v>
      </c>
      <c r="AX632" s="974">
        <v>8.4406053413018725E-2</v>
      </c>
      <c r="AY632" s="974">
        <v>8.1656559107369645E-2</v>
      </c>
      <c r="AZ632" s="974">
        <v>8.5166958597954034E-2</v>
      </c>
      <c r="BA632" s="974">
        <v>7.7403249091644991E-2</v>
      </c>
      <c r="BB632" s="974">
        <v>6.8708802199398275E-2</v>
      </c>
      <c r="BC632" s="974">
        <v>7.0111226708714031E-2</v>
      </c>
      <c r="BD632" s="974">
        <v>7.8626451326087851E-2</v>
      </c>
      <c r="BE632" s="974">
        <v>6.8060960609645269E-2</v>
      </c>
      <c r="BF632" s="974">
        <v>6.925391920020714E-2</v>
      </c>
      <c r="BG632" s="974">
        <v>7.3445829822847933E-2</v>
      </c>
      <c r="BH632" s="974">
        <v>7.5835914826688972E-2</v>
      </c>
      <c r="BI632" s="974">
        <v>6.9739070129805292E-2</v>
      </c>
      <c r="BJ632" s="974">
        <v>6.6174316190887997E-2</v>
      </c>
      <c r="BK632" s="974">
        <v>6.7492337954469364E-2</v>
      </c>
      <c r="BL632" s="974">
        <v>7.0055664247829871E-2</v>
      </c>
      <c r="BM632" s="974">
        <v>7.1064870586678611E-2</v>
      </c>
      <c r="BN632" s="974">
        <v>6.6589150585465315E-2</v>
      </c>
      <c r="BO632" s="974">
        <v>6.4200425101007833E-2</v>
      </c>
      <c r="BP632" s="974">
        <v>6.3487775226259618E-2</v>
      </c>
      <c r="BQ632" s="974">
        <v>6.4744611636014873E-2</v>
      </c>
      <c r="BR632" s="974">
        <v>5.8704585480399196E-2</v>
      </c>
      <c r="BS632" s="974">
        <v>6.1466702078215266E-2</v>
      </c>
      <c r="BT632" s="974">
        <v>7.0418067626720801E-2</v>
      </c>
      <c r="BU632" s="974">
        <v>5.7602532507863999E-2</v>
      </c>
      <c r="BV632" s="974">
        <v>5.1549294554401826E-2</v>
      </c>
      <c r="BW632" s="974">
        <v>4.6044288362111017E-2</v>
      </c>
      <c r="BX632" s="974">
        <v>4.2253521126760556E-2</v>
      </c>
      <c r="BY632" s="974">
        <v>3.7689327227897154E-2</v>
      </c>
      <c r="BZ632" s="974">
        <v>3.7704918032786888E-2</v>
      </c>
      <c r="CA632" s="974">
        <v>4.9603579098467097E-2</v>
      </c>
      <c r="CB632" s="974">
        <v>5.3165968795174719E-2</v>
      </c>
      <c r="CC632" s="974">
        <v>5.2299352668787658E-2</v>
      </c>
      <c r="CD632" s="974">
        <v>8.1518572622797159E-2</v>
      </c>
      <c r="CE632" s="974">
        <v>0.10637144612739155</v>
      </c>
      <c r="CF632" s="974">
        <v>0.11516347594824493</v>
      </c>
      <c r="CG632" s="974">
        <v>0.1180815124293433</v>
      </c>
      <c r="CH632" s="974">
        <v>0.118342174780401</v>
      </c>
      <c r="CI632" s="974">
        <v>0.12580253340274161</v>
      </c>
      <c r="CJ632" s="974">
        <v>0.14530640662116176</v>
      </c>
      <c r="CK632" s="974">
        <v>0.1433423240128564</v>
      </c>
      <c r="CL632" s="974">
        <v>0.13478814819374377</v>
      </c>
      <c r="CM632" s="974">
        <v>0.15376071934087918</v>
      </c>
      <c r="CN632" s="974">
        <v>0.16721571688596032</v>
      </c>
      <c r="CO632" s="974">
        <v>0.15156423432682425</v>
      </c>
      <c r="CP632" s="974">
        <v>0.15693326126327894</v>
      </c>
      <c r="CQ632" s="974">
        <v>0.18410703005398057</v>
      </c>
      <c r="CR632" s="974">
        <v>0.16192170818505339</v>
      </c>
      <c r="CS632" s="974">
        <v>0.15755554203455771</v>
      </c>
      <c r="CT632" s="974">
        <v>0.1517309997460374</v>
      </c>
      <c r="CU632" s="974">
        <v>0.17968347338222315</v>
      </c>
      <c r="CV632" s="974">
        <v>0.18653088937515064</v>
      </c>
      <c r="CW632" s="974">
        <v>0.16632353694710886</v>
      </c>
      <c r="CX632" s="974">
        <v>0.15671463546438319</v>
      </c>
      <c r="CY632" s="974">
        <v>0.18155407081889471</v>
      </c>
      <c r="CZ632" s="974">
        <v>0.19664162891110154</v>
      </c>
      <c r="DA632" s="974">
        <v>0.16872103453228215</v>
      </c>
      <c r="DB632" s="974">
        <v>0.15861646458463555</v>
      </c>
      <c r="DC632" s="974">
        <v>0.1849072559745657</v>
      </c>
      <c r="DD632" s="974">
        <v>0.2041194622983919</v>
      </c>
      <c r="DE632" s="974">
        <v>0.16745643790980996</v>
      </c>
      <c r="DF632" s="974">
        <v>0.15623402422898233</v>
      </c>
      <c r="DG632" s="974">
        <v>0.1873349491805312</v>
      </c>
      <c r="DH632" s="974">
        <v>0.20917201155385812</v>
      </c>
      <c r="DI632" s="974">
        <v>0.16845033838996826</v>
      </c>
      <c r="DJ632" s="974">
        <v>0.15677978699378692</v>
      </c>
      <c r="DK632" s="974">
        <v>0.18448027339426543</v>
      </c>
      <c r="DL632" s="974">
        <v>0.22004303052340296</v>
      </c>
      <c r="DM632" s="974">
        <v>0.19510476521515338</v>
      </c>
      <c r="DN632" s="974">
        <v>0.18570866389503191</v>
      </c>
      <c r="DO632" s="974">
        <v>0.22130966852398121</v>
      </c>
    </row>
    <row r="633" spans="2:119" s="1024" customFormat="1" ht="12" customHeight="1">
      <c r="B633" s="1342">
        <v>62</v>
      </c>
      <c r="C633" s="1020" t="s">
        <v>62</v>
      </c>
      <c r="D633" s="1021"/>
      <c r="E633" s="993"/>
      <c r="F633" s="945"/>
      <c r="G633" s="945"/>
      <c r="H633" s="945"/>
      <c r="I633" s="974"/>
      <c r="J633" s="974"/>
      <c r="K633" s="974"/>
      <c r="L633" s="974"/>
      <c r="M633" s="974"/>
      <c r="N633" s="974"/>
      <c r="O633" s="974"/>
      <c r="P633" s="974"/>
      <c r="Q633" s="974"/>
      <c r="R633" s="974"/>
      <c r="S633" s="974"/>
      <c r="T633" s="974"/>
      <c r="U633" s="1650"/>
      <c r="V633" s="1650"/>
      <c r="W633" s="1650"/>
      <c r="X633" s="1650"/>
      <c r="Y633" s="1650"/>
      <c r="Z633" s="1650"/>
      <c r="AA633" s="1195"/>
      <c r="AB633" s="974"/>
      <c r="AC633" s="974"/>
      <c r="AD633" s="974"/>
      <c r="AE633" s="974"/>
      <c r="AF633" s="974"/>
      <c r="AG633" s="974"/>
      <c r="AH633" s="974"/>
      <c r="AI633" s="974"/>
      <c r="AJ633" s="974"/>
      <c r="AK633" s="974"/>
      <c r="AL633" s="974"/>
      <c r="AM633" s="974"/>
      <c r="AN633" s="974"/>
      <c r="AO633" s="974"/>
      <c r="AP633" s="974"/>
      <c r="AQ633" s="974"/>
      <c r="AR633" s="974"/>
      <c r="AS633" s="974"/>
      <c r="AT633" s="974"/>
      <c r="AU633" s="974"/>
      <c r="AV633" s="974"/>
      <c r="AW633" s="974"/>
      <c r="AX633" s="974"/>
      <c r="AY633" s="974"/>
      <c r="AZ633" s="974"/>
      <c r="BA633" s="974"/>
      <c r="BB633" s="974"/>
      <c r="BC633" s="974"/>
      <c r="BD633" s="974"/>
      <c r="BE633" s="974"/>
      <c r="BF633" s="974"/>
      <c r="BG633" s="974"/>
      <c r="BH633" s="974"/>
      <c r="BI633" s="974"/>
      <c r="BJ633" s="974"/>
      <c r="BK633" s="974"/>
      <c r="BL633" s="974"/>
      <c r="BM633" s="974"/>
      <c r="BN633" s="974"/>
      <c r="BO633" s="974"/>
      <c r="BP633" s="974"/>
      <c r="BQ633" s="974"/>
      <c r="BR633" s="974"/>
      <c r="BS633" s="974"/>
      <c r="BT633" s="974"/>
      <c r="BU633" s="974"/>
      <c r="BV633" s="974"/>
      <c r="BW633" s="974"/>
      <c r="BX633" s="974"/>
      <c r="BY633" s="974"/>
      <c r="BZ633" s="974"/>
      <c r="CA633" s="974"/>
      <c r="CB633" s="974"/>
      <c r="CC633" s="1196">
        <v>-5.340000000018108E-4</v>
      </c>
      <c r="CD633" s="1196">
        <v>3.8600000000243995E-4</v>
      </c>
      <c r="CE633" s="1196">
        <v>3.3600000000433283E-4</v>
      </c>
      <c r="CF633" s="1196">
        <v>1.6000000000104819E-4</v>
      </c>
      <c r="CG633" s="1196">
        <v>-4.3399999999849115E-4</v>
      </c>
      <c r="CH633" s="1196">
        <v>2.1399999999971442E-4</v>
      </c>
      <c r="CI633" s="1196">
        <v>3.9199999999084412E-4</v>
      </c>
      <c r="CJ633" s="1196">
        <v>-3.4699999999077136E-4</v>
      </c>
      <c r="CK633" s="1196">
        <v>0</v>
      </c>
      <c r="CL633" s="1196">
        <v>0</v>
      </c>
      <c r="CM633" s="1196">
        <v>0</v>
      </c>
      <c r="CN633" s="1196">
        <v>-1.2099999997872146E-4</v>
      </c>
      <c r="CO633" s="1196">
        <v>0</v>
      </c>
      <c r="CP633" s="1196">
        <v>0</v>
      </c>
      <c r="CQ633" s="1196">
        <v>5.8120999999914602E-2</v>
      </c>
      <c r="CR633" s="974">
        <v>0</v>
      </c>
      <c r="CS633" s="974"/>
      <c r="CT633" s="974"/>
      <c r="CU633" s="974"/>
      <c r="CV633" s="974"/>
      <c r="CW633" s="974"/>
      <c r="CX633" s="974"/>
      <c r="CY633" s="974"/>
      <c r="CZ633" s="974"/>
      <c r="DA633" s="974"/>
      <c r="DB633" s="974"/>
      <c r="DC633" s="974"/>
      <c r="DD633" s="974"/>
      <c r="DE633" s="974"/>
      <c r="DF633" s="974"/>
      <c r="DG633" s="974"/>
      <c r="DH633" s="974"/>
      <c r="DI633" s="974"/>
      <c r="DJ633" s="974"/>
      <c r="DK633" s="974"/>
      <c r="DL633" s="974"/>
      <c r="DM633" s="974"/>
      <c r="DN633" s="974"/>
      <c r="DO633" s="974"/>
    </row>
    <row r="634" spans="2:119" s="973" customFormat="1" ht="12" customHeight="1">
      <c r="B634" s="1342">
        <v>63</v>
      </c>
      <c r="C634" s="938"/>
      <c r="D634" s="993"/>
      <c r="E634" s="993"/>
      <c r="F634" s="974"/>
      <c r="G634" s="974"/>
      <c r="H634" s="974"/>
      <c r="I634" s="974"/>
      <c r="J634" s="974"/>
      <c r="K634" s="974"/>
      <c r="L634" s="974"/>
      <c r="M634" s="974"/>
      <c r="N634" s="974"/>
      <c r="O634" s="974"/>
      <c r="P634" s="974"/>
      <c r="Q634" s="974"/>
      <c r="R634" s="974"/>
      <c r="S634" s="974"/>
      <c r="T634" s="974"/>
      <c r="U634" s="1650"/>
      <c r="V634" s="1650"/>
      <c r="W634" s="1650"/>
      <c r="X634" s="1650"/>
      <c r="Y634" s="1650"/>
      <c r="Z634" s="1650"/>
      <c r="AA634" s="1047"/>
      <c r="AB634" s="974"/>
      <c r="AC634" s="974"/>
      <c r="AD634" s="974"/>
      <c r="AE634" s="974"/>
      <c r="AF634" s="974"/>
      <c r="AG634" s="974"/>
      <c r="AH634" s="974"/>
      <c r="AI634" s="974"/>
      <c r="AJ634" s="974"/>
      <c r="AK634" s="974"/>
      <c r="AL634" s="974"/>
      <c r="AM634" s="974"/>
      <c r="AN634" s="974"/>
      <c r="AO634" s="974"/>
      <c r="AP634" s="974"/>
      <c r="AQ634" s="974"/>
      <c r="AR634" s="974"/>
      <c r="AS634" s="974"/>
      <c r="AT634" s="974"/>
      <c r="AU634" s="974"/>
      <c r="AV634" s="974"/>
      <c r="AW634" s="974"/>
      <c r="AX634" s="974"/>
      <c r="AY634" s="974"/>
      <c r="AZ634" s="974"/>
      <c r="BA634" s="974"/>
      <c r="BB634" s="974"/>
      <c r="BC634" s="974"/>
      <c r="BD634" s="974"/>
      <c r="BE634" s="974"/>
      <c r="BF634" s="974"/>
      <c r="BG634" s="974"/>
      <c r="BH634" s="974"/>
      <c r="BI634" s="974"/>
      <c r="BJ634" s="974"/>
      <c r="BK634" s="974"/>
      <c r="BL634" s="974"/>
      <c r="BM634" s="974"/>
      <c r="BN634" s="974"/>
      <c r="BO634" s="974"/>
      <c r="BP634" s="974"/>
      <c r="BQ634" s="974"/>
      <c r="BR634" s="974"/>
      <c r="BS634" s="974"/>
      <c r="BT634" s="974"/>
      <c r="BU634" s="974"/>
      <c r="BV634" s="974"/>
      <c r="BW634" s="974"/>
      <c r="BX634" s="974"/>
      <c r="BY634" s="974"/>
      <c r="BZ634" s="974"/>
      <c r="CA634" s="974"/>
      <c r="CB634" s="974"/>
      <c r="CC634" s="974"/>
      <c r="CD634" s="974"/>
      <c r="CE634" s="974"/>
      <c r="CF634" s="974"/>
      <c r="CG634" s="974"/>
      <c r="CH634" s="974"/>
      <c r="CI634" s="974"/>
      <c r="CJ634" s="974"/>
      <c r="CK634" s="974"/>
      <c r="CL634" s="974"/>
      <c r="CM634" s="974"/>
      <c r="CN634" s="974"/>
      <c r="CO634" s="974"/>
      <c r="CP634" s="974"/>
      <c r="CQ634" s="974"/>
      <c r="CR634" s="974"/>
      <c r="CS634" s="974"/>
      <c r="CT634" s="974"/>
      <c r="CU634" s="974"/>
      <c r="CV634" s="974"/>
      <c r="CW634" s="974"/>
      <c r="CX634" s="974"/>
      <c r="CY634" s="974"/>
      <c r="CZ634" s="974"/>
      <c r="DA634" s="974"/>
      <c r="DB634" s="974"/>
      <c r="DC634" s="974"/>
      <c r="DD634" s="974"/>
      <c r="DE634" s="974"/>
      <c r="DF634" s="974"/>
      <c r="DG634" s="974"/>
      <c r="DH634" s="974"/>
      <c r="DI634" s="974"/>
      <c r="DJ634" s="974"/>
      <c r="DK634" s="974"/>
      <c r="DL634" s="974"/>
      <c r="DM634" s="974"/>
      <c r="DN634" s="974"/>
      <c r="DO634" s="974"/>
    </row>
    <row r="635" spans="2:119" s="948" customFormat="1" ht="12" customHeight="1">
      <c r="B635" s="1342">
        <v>64</v>
      </c>
      <c r="C635" s="942" t="s">
        <v>392</v>
      </c>
      <c r="D635" s="1027"/>
      <c r="E635" s="1028"/>
      <c r="F635" s="282">
        <v>-6.3397630000000005</v>
      </c>
      <c r="G635" s="282">
        <v>-7.8835910000000009</v>
      </c>
      <c r="H635" s="282">
        <v>-8.9545330000000014</v>
      </c>
      <c r="I635" s="282">
        <v>-11.723168000000001</v>
      </c>
      <c r="J635" s="282">
        <v>-12.472204</v>
      </c>
      <c r="K635" s="282">
        <v>-14.912375000000001</v>
      </c>
      <c r="L635" s="282">
        <v>-18.558011</v>
      </c>
      <c r="M635" s="282">
        <v>-23.898074999999999</v>
      </c>
      <c r="N635" s="282">
        <v>-31.282</v>
      </c>
      <c r="O635" s="282">
        <v>-40.938000000000002</v>
      </c>
      <c r="P635" s="969">
        <v>-107.46</v>
      </c>
      <c r="Q635" s="969">
        <v>-164.636</v>
      </c>
      <c r="R635" s="282">
        <v>-390.15800000000002</v>
      </c>
      <c r="S635" s="282">
        <v>-586.06899999999996</v>
      </c>
      <c r="T635" s="282">
        <v>-1138.8509999999999</v>
      </c>
      <c r="U635" s="1658">
        <v>-1616.8070502579026</v>
      </c>
      <c r="V635" s="1658">
        <v>-1987.0984823136644</v>
      </c>
      <c r="W635" s="1658">
        <v>-2371.1864074536825</v>
      </c>
      <c r="X635" s="1658">
        <v>-2657.0748296867</v>
      </c>
      <c r="Y635" s="1658">
        <v>-2961.7549419832953</v>
      </c>
      <c r="Z635" s="1658">
        <v>-2815.5487202950053</v>
      </c>
      <c r="AA635" s="399"/>
      <c r="AB635" s="1316"/>
      <c r="AC635" s="1316"/>
      <c r="AD635" s="1316"/>
      <c r="AE635" s="1316"/>
      <c r="AF635" s="1316"/>
      <c r="AG635" s="1316"/>
      <c r="AH635" s="1316"/>
      <c r="AI635" s="1316"/>
      <c r="AJ635" s="596">
        <v>-1.368055</v>
      </c>
      <c r="AK635" s="596">
        <v>-1.430436</v>
      </c>
      <c r="AL635" s="596">
        <v>-1.6999500000000001</v>
      </c>
      <c r="AM635" s="596">
        <v>-1.8413219999999999</v>
      </c>
      <c r="AN635" s="596">
        <v>-2.023247</v>
      </c>
      <c r="AO635" s="596">
        <v>-2.1582560000000002</v>
      </c>
      <c r="AP635" s="596">
        <v>-2.0234179999999999</v>
      </c>
      <c r="AQ635" s="596">
        <v>-1.6786700000000001</v>
      </c>
      <c r="AR635" s="596">
        <v>-1.796994</v>
      </c>
      <c r="AS635" s="596">
        <v>-1.8674230000000001</v>
      </c>
      <c r="AT635" s="596">
        <v>-2.5104169999999999</v>
      </c>
      <c r="AU635" s="596">
        <v>-2.7796989999999999</v>
      </c>
      <c r="AV635" s="596">
        <v>-2.800357</v>
      </c>
      <c r="AW635" s="596">
        <v>-2.830282</v>
      </c>
      <c r="AX635" s="596">
        <v>-2.9142730000000001</v>
      </c>
      <c r="AY635" s="596">
        <v>-3.1782560000000002</v>
      </c>
      <c r="AZ635" s="596">
        <v>-2.7163590000000002</v>
      </c>
      <c r="BA635" s="596">
        <v>-2.9820199999999999</v>
      </c>
      <c r="BB635" s="596">
        <v>-3.1834319999999998</v>
      </c>
      <c r="BC635" s="596">
        <v>-3.5903930000000002</v>
      </c>
      <c r="BD635" s="596">
        <v>-3.6466370000000001</v>
      </c>
      <c r="BE635" s="596">
        <v>-3.269574</v>
      </c>
      <c r="BF635" s="596">
        <v>-4.2511460000000003</v>
      </c>
      <c r="BG635" s="596">
        <v>-3.745018</v>
      </c>
      <c r="BH635" s="596">
        <v>-4.1168279999999999</v>
      </c>
      <c r="BI635" s="596">
        <v>-5.1224249999999998</v>
      </c>
      <c r="BJ635" s="596">
        <v>-5.110995</v>
      </c>
      <c r="BK635" s="596">
        <v>-4.2077629999999999</v>
      </c>
      <c r="BL635" s="596">
        <v>-4.5777159999999997</v>
      </c>
      <c r="BM635" s="596">
        <v>-5.5463329999999997</v>
      </c>
      <c r="BN635" s="596">
        <v>-6.671875</v>
      </c>
      <c r="BO635" s="596">
        <v>-7.1021510000000001</v>
      </c>
      <c r="BP635" s="596">
        <v>-5.9690000000000003</v>
      </c>
      <c r="BQ635" s="596">
        <v>-6.6459999999999999</v>
      </c>
      <c r="BR635" s="596">
        <v>-8.56</v>
      </c>
      <c r="BS635" s="596">
        <v>-10.106999999999999</v>
      </c>
      <c r="BT635" s="596">
        <v>-9.4380000000000006</v>
      </c>
      <c r="BU635" s="596">
        <v>-9.1999999999999993</v>
      </c>
      <c r="BV635" s="596">
        <v>-10.353</v>
      </c>
      <c r="BW635" s="596">
        <v>-11.946999999999999</v>
      </c>
      <c r="BX635" s="596">
        <v>-12.641000000000002</v>
      </c>
      <c r="BY635" s="596">
        <v>-33.402000000000001</v>
      </c>
      <c r="BZ635" s="596">
        <v>-24.937999999999995</v>
      </c>
      <c r="CA635" s="596">
        <v>-36.478999999999999</v>
      </c>
      <c r="CB635" s="596">
        <v>-26.323</v>
      </c>
      <c r="CC635" s="596">
        <v>-39.533999999999999</v>
      </c>
      <c r="CD635" s="596">
        <v>-35.228999999999999</v>
      </c>
      <c r="CE635" s="596">
        <v>-63.55</v>
      </c>
      <c r="CF635" s="596">
        <v>-65.584999999999994</v>
      </c>
      <c r="CG635" s="596">
        <v>-85.215999999999994</v>
      </c>
      <c r="CH635" s="596">
        <v>-103.517</v>
      </c>
      <c r="CI635" s="596">
        <v>-135.84</v>
      </c>
      <c r="CJ635" s="596">
        <v>-114.762</v>
      </c>
      <c r="CK635" s="596">
        <v>-110.6</v>
      </c>
      <c r="CL635" s="596">
        <v>-144.91399999999999</v>
      </c>
      <c r="CM635" s="596">
        <v>-215.79300000000001</v>
      </c>
      <c r="CN635" s="596">
        <v>-220.90600000000001</v>
      </c>
      <c r="CO635" s="596">
        <v>-261.42399999999998</v>
      </c>
      <c r="CP635" s="596">
        <v>-284.75099999999998</v>
      </c>
      <c r="CQ635" s="596">
        <v>-371.77</v>
      </c>
      <c r="CR635" s="596">
        <v>-328</v>
      </c>
      <c r="CS635" s="282">
        <v>-379.49252175305406</v>
      </c>
      <c r="CT635" s="282">
        <v>-397.52145166361527</v>
      </c>
      <c r="CU635" s="282">
        <v>-511.79307684123347</v>
      </c>
      <c r="CV635" s="282">
        <v>-439.85863964124104</v>
      </c>
      <c r="CW635" s="282">
        <v>-454.96114797725392</v>
      </c>
      <c r="CX635" s="282">
        <v>-481.0302521590653</v>
      </c>
      <c r="CY635" s="282">
        <v>-611.24844253610422</v>
      </c>
      <c r="CZ635" s="282">
        <v>-527.93417066631469</v>
      </c>
      <c r="DA635" s="282">
        <v>-546.84633225653829</v>
      </c>
      <c r="DB635" s="282">
        <v>-575.1044196733834</v>
      </c>
      <c r="DC635" s="282">
        <v>-721.30148485744633</v>
      </c>
      <c r="DD635" s="282">
        <v>-592.47347960688205</v>
      </c>
      <c r="DE635" s="282">
        <v>-614.51113700715985</v>
      </c>
      <c r="DF635" s="282">
        <v>-645.3301426945045</v>
      </c>
      <c r="DG635" s="282">
        <v>-804.76007037815361</v>
      </c>
      <c r="DH635" s="282">
        <v>-662.61920663109709</v>
      </c>
      <c r="DI635" s="282">
        <v>-686.8014358756833</v>
      </c>
      <c r="DJ635" s="282">
        <v>-719.37169378565147</v>
      </c>
      <c r="DK635" s="282">
        <v>-892.96260569086326</v>
      </c>
      <c r="DL635" s="282">
        <v>-619.55715074692785</v>
      </c>
      <c r="DM635" s="282">
        <v>-639.16136179456782</v>
      </c>
      <c r="DN635" s="282">
        <v>-666.20937599862452</v>
      </c>
      <c r="DO635" s="282">
        <v>-890.6208317548851</v>
      </c>
    </row>
    <row r="636" spans="2:119" s="973" customFormat="1" ht="12" customHeight="1">
      <c r="B636" s="1342">
        <v>65</v>
      </c>
      <c r="C636" s="938" t="s">
        <v>94</v>
      </c>
      <c r="D636" s="939"/>
      <c r="E636" s="939"/>
      <c r="F636" s="940" t="s">
        <v>1045</v>
      </c>
      <c r="G636" s="940">
        <v>0.24351509669998705</v>
      </c>
      <c r="H636" s="940">
        <v>0.13584443941853408</v>
      </c>
      <c r="I636" s="940">
        <v>0.30918809501288336</v>
      </c>
      <c r="J636" s="940">
        <v>6.3893650590010953E-2</v>
      </c>
      <c r="K636" s="940">
        <v>0.19564874019058709</v>
      </c>
      <c r="L636" s="940">
        <v>0.24447051525997709</v>
      </c>
      <c r="M636" s="940">
        <v>0.28774980249769211</v>
      </c>
      <c r="N636" s="940">
        <v>0.30897572294002762</v>
      </c>
      <c r="O636" s="940">
        <v>0.30867591586215726</v>
      </c>
      <c r="P636" s="940">
        <v>1.6249450388392201</v>
      </c>
      <c r="Q636" s="940">
        <v>0.53206774613809804</v>
      </c>
      <c r="R636" s="940">
        <v>1.3698219101533082</v>
      </c>
      <c r="S636" s="940">
        <v>0.50213246940982859</v>
      </c>
      <c r="T636" s="940">
        <v>0.94320293344299033</v>
      </c>
      <c r="U636" s="1677">
        <v>0.41968268918225715</v>
      </c>
      <c r="V636" s="1677">
        <v>0.22902635908019775</v>
      </c>
      <c r="W636" s="1677">
        <v>0.19329083513405343</v>
      </c>
      <c r="X636" s="1677">
        <v>0.12056767082264996</v>
      </c>
      <c r="Y636" s="1677">
        <v>0.11466749407750809</v>
      </c>
      <c r="Z636" s="1677">
        <v>5.964223846378891E-2</v>
      </c>
      <c r="AA636" s="403"/>
      <c r="AB636" s="985"/>
      <c r="AC636" s="985"/>
      <c r="AD636" s="985"/>
      <c r="AE636" s="985"/>
      <c r="AF636" s="985"/>
      <c r="AG636" s="985"/>
      <c r="AH636" s="985"/>
      <c r="AI636" s="985"/>
      <c r="AJ636" s="940" t="s">
        <v>1045</v>
      </c>
      <c r="AK636" s="940" t="s">
        <v>1045</v>
      </c>
      <c r="AL636" s="940" t="s">
        <v>1045</v>
      </c>
      <c r="AM636" s="940" t="s">
        <v>1045</v>
      </c>
      <c r="AN636" s="940">
        <v>0.47892226555218897</v>
      </c>
      <c r="AO636" s="940">
        <v>0.50880990131680148</v>
      </c>
      <c r="AP636" s="940">
        <v>0.19028089061442977</v>
      </c>
      <c r="AQ636" s="940">
        <v>-8.8334359769773996E-2</v>
      </c>
      <c r="AR636" s="940">
        <v>-0.11182668255531825</v>
      </c>
      <c r="AS636" s="940">
        <v>-0.13475370854986624</v>
      </c>
      <c r="AT636" s="940">
        <v>0.24068136193312495</v>
      </c>
      <c r="AU636" s="940">
        <v>0.65589365390457899</v>
      </c>
      <c r="AV636" s="940">
        <v>0.558356343983341</v>
      </c>
      <c r="AW636" s="940">
        <v>0.51560840795042151</v>
      </c>
      <c r="AX636" s="940">
        <v>0.16087207822445437</v>
      </c>
      <c r="AY636" s="940">
        <v>0.14338135172189514</v>
      </c>
      <c r="AZ636" s="940">
        <v>-2.9995461292970815E-2</v>
      </c>
      <c r="BA636" s="940">
        <v>5.361232555625195E-2</v>
      </c>
      <c r="BB636" s="940">
        <v>9.2358883330422303E-2</v>
      </c>
      <c r="BC636" s="940">
        <v>0.12967394696965884</v>
      </c>
      <c r="BD636" s="940">
        <v>0.34247240515705024</v>
      </c>
      <c r="BE636" s="940">
        <v>9.6429266067967312E-2</v>
      </c>
      <c r="BF636" s="940">
        <v>0.33539714371156681</v>
      </c>
      <c r="BG636" s="940">
        <v>4.3066316138651084E-2</v>
      </c>
      <c r="BH636" s="940">
        <v>0.128938251874261</v>
      </c>
      <c r="BI636" s="940">
        <v>0.56669492722905179</v>
      </c>
      <c r="BJ636" s="940">
        <v>0.20226287217611438</v>
      </c>
      <c r="BK636" s="940">
        <v>0.12356282399710761</v>
      </c>
      <c r="BL636" s="940">
        <v>0.11195221175137737</v>
      </c>
      <c r="BM636" s="940">
        <v>8.2755335607646696E-2</v>
      </c>
      <c r="BN636" s="940">
        <v>0.30539650302925359</v>
      </c>
      <c r="BO636" s="940">
        <v>0.68786858955696895</v>
      </c>
      <c r="BP636" s="940">
        <v>0.30392536365296596</v>
      </c>
      <c r="BQ636" s="940">
        <v>0.1982691987661036</v>
      </c>
      <c r="BR636" s="940">
        <v>0.2829976580796254</v>
      </c>
      <c r="BS636" s="940">
        <v>0.42308999062396713</v>
      </c>
      <c r="BT636" s="940">
        <v>0.58116937510470779</v>
      </c>
      <c r="BU636" s="940">
        <v>0.38429130303942216</v>
      </c>
      <c r="BV636" s="940">
        <v>0.20946261682242984</v>
      </c>
      <c r="BW636" s="940">
        <v>0.18205204313841894</v>
      </c>
      <c r="BX636" s="940">
        <v>0.33937274846365773</v>
      </c>
      <c r="BY636" s="940">
        <v>2.630652173913044</v>
      </c>
      <c r="BZ636" s="940">
        <v>1.4087704047136094</v>
      </c>
      <c r="CA636" s="940">
        <v>2.0534025278312549</v>
      </c>
      <c r="CB636" s="940">
        <v>1.0823510798196341</v>
      </c>
      <c r="CC636" s="940">
        <v>0.18358182144781732</v>
      </c>
      <c r="CD636" s="940">
        <v>0.41266340524500777</v>
      </c>
      <c r="CE636" s="940">
        <v>0.742098193481181</v>
      </c>
      <c r="CF636" s="940">
        <v>1.491547316035406</v>
      </c>
      <c r="CG636" s="940">
        <v>1.1555117114382556</v>
      </c>
      <c r="CH636" s="940">
        <v>1.9384030202390075</v>
      </c>
      <c r="CI636" s="940">
        <v>1.1375295043273015</v>
      </c>
      <c r="CJ636" s="940">
        <v>0.74982084318060549</v>
      </c>
      <c r="CK636" s="940">
        <v>0.29787833270747277</v>
      </c>
      <c r="CL636" s="940">
        <v>0.39990532955939595</v>
      </c>
      <c r="CM636" s="940">
        <v>0.58858215547703185</v>
      </c>
      <c r="CN636" s="940">
        <v>0.92490545650999456</v>
      </c>
      <c r="CO636" s="940">
        <v>1.3636889692585896</v>
      </c>
      <c r="CP636" s="940">
        <v>0.96496542777095384</v>
      </c>
      <c r="CQ636" s="940">
        <v>0.7228084321548891</v>
      </c>
      <c r="CR636" s="940">
        <v>0.48479443745303419</v>
      </c>
      <c r="CS636" s="940">
        <v>0.45163612274716214</v>
      </c>
      <c r="CT636" s="940">
        <v>0.39603180204324229</v>
      </c>
      <c r="CU636" s="940">
        <v>0.37663898873290869</v>
      </c>
      <c r="CV636" s="940">
        <v>0.34103243793061289</v>
      </c>
      <c r="CW636" s="940">
        <v>0.19886722899195708</v>
      </c>
      <c r="CX636" s="940">
        <v>0.21007369576149459</v>
      </c>
      <c r="CY636" s="940">
        <v>0.19432729787730874</v>
      </c>
      <c r="CZ636" s="940">
        <v>0.2002359919471175</v>
      </c>
      <c r="DA636" s="940">
        <v>0.20196270536023486</v>
      </c>
      <c r="DB636" s="940">
        <v>0.19556808972424045</v>
      </c>
      <c r="DC636" s="940">
        <v>0.18004633576606888</v>
      </c>
      <c r="DD636" s="940">
        <v>0.12224878124314476</v>
      </c>
      <c r="DE636" s="940">
        <v>0.12373641507552158</v>
      </c>
      <c r="DF636" s="940">
        <v>0.12210951719168506</v>
      </c>
      <c r="DG636" s="940">
        <v>0.11570555069244248</v>
      </c>
      <c r="DH636" s="940">
        <v>0.11839471206501617</v>
      </c>
      <c r="DI636" s="940">
        <v>0.11763871232765166</v>
      </c>
      <c r="DJ636" s="940">
        <v>0.11473437577546686</v>
      </c>
      <c r="DK636" s="940">
        <v>0.10960103335055327</v>
      </c>
      <c r="DL636" s="940">
        <v>-6.4987636116233705E-2</v>
      </c>
      <c r="DM636" s="940">
        <v>-6.9365134655511529E-2</v>
      </c>
      <c r="DN636" s="940">
        <v>-7.3901042043040821E-2</v>
      </c>
      <c r="DO636" s="940">
        <v>-2.622477045571614E-3</v>
      </c>
    </row>
    <row r="637" spans="2:119" s="973" customFormat="1" ht="12" customHeight="1">
      <c r="B637" s="1342">
        <v>66</v>
      </c>
      <c r="C637" s="949" t="s">
        <v>873</v>
      </c>
      <c r="D637" s="939"/>
      <c r="E637" s="939"/>
      <c r="F637" s="974">
        <v>0.65846316223071988</v>
      </c>
      <c r="G637" s="974">
        <v>0.63200777175800038</v>
      </c>
      <c r="H637" s="974">
        <v>0.61290017709803257</v>
      </c>
      <c r="I637" s="974">
        <v>0.61862214353748857</v>
      </c>
      <c r="J637" s="974">
        <v>0.55991401743274016</v>
      </c>
      <c r="K637" s="974">
        <v>0.552573599066429</v>
      </c>
      <c r="L637" s="974">
        <v>0.56504397326215205</v>
      </c>
      <c r="M637" s="974">
        <v>0.63450900950581668</v>
      </c>
      <c r="N637" s="974">
        <v>0.77430693069306922</v>
      </c>
      <c r="O637" s="974">
        <v>0.88419006479481654</v>
      </c>
      <c r="P637" s="974">
        <v>1.242858134209248</v>
      </c>
      <c r="Q637" s="974">
        <v>1.0961410423713014</v>
      </c>
      <c r="R637" s="974">
        <v>1.2744722065246152</v>
      </c>
      <c r="S637" s="974" t="s">
        <v>105</v>
      </c>
      <c r="T637" s="974" t="s">
        <v>105</v>
      </c>
      <c r="U637" s="1650" t="s">
        <v>105</v>
      </c>
      <c r="V637" s="1650" t="s">
        <v>105</v>
      </c>
      <c r="W637" s="1650" t="s">
        <v>105</v>
      </c>
      <c r="X637" s="1650" t="s">
        <v>105</v>
      </c>
      <c r="Y637" s="1650" t="s">
        <v>105</v>
      </c>
      <c r="Z637" s="1650" t="s">
        <v>105</v>
      </c>
      <c r="AA637" s="403"/>
      <c r="AB637" s="985"/>
      <c r="AC637" s="985"/>
      <c r="AD637" s="985"/>
      <c r="AE637" s="985"/>
      <c r="AF637" s="985"/>
      <c r="AG637" s="985"/>
      <c r="AH637" s="985"/>
      <c r="AI637" s="985"/>
      <c r="AJ637" s="974">
        <v>0.62702008766928397</v>
      </c>
      <c r="AK637" s="974">
        <v>0.63411781864349903</v>
      </c>
      <c r="AL637" s="974">
        <v>0.68542087087298986</v>
      </c>
      <c r="AM637" s="974">
        <v>0.67936912735334776</v>
      </c>
      <c r="AN637" s="974">
        <v>0.68821553517277267</v>
      </c>
      <c r="AO637" s="974">
        <v>0.69423639837623285</v>
      </c>
      <c r="AP637" s="974">
        <v>0.5682417631794745</v>
      </c>
      <c r="AQ637" s="974">
        <v>0.58605044445949528</v>
      </c>
      <c r="AR637" s="974">
        <v>0.62636558261256314</v>
      </c>
      <c r="AS637" s="974">
        <v>0.56461482671037266</v>
      </c>
      <c r="AT637" s="974">
        <v>0.60932850773536618</v>
      </c>
      <c r="AU637" s="974">
        <v>0.64437707373376041</v>
      </c>
      <c r="AV637" s="974">
        <v>0.62648690574386179</v>
      </c>
      <c r="AW637" s="974">
        <v>0.60614059904282158</v>
      </c>
      <c r="AX637" s="974">
        <v>0.6170862241100572</v>
      </c>
      <c r="AY637" s="974">
        <v>0.62459229376505465</v>
      </c>
      <c r="AZ637" s="974">
        <v>0.51895036101065795</v>
      </c>
      <c r="BA637" s="974">
        <v>0.55530116320102341</v>
      </c>
      <c r="BB637" s="974">
        <v>0.56760116478847022</v>
      </c>
      <c r="BC637" s="974">
        <v>0.59225781080275475</v>
      </c>
      <c r="BD637" s="974">
        <v>0.5538748136542897</v>
      </c>
      <c r="BE637" s="974">
        <v>0.54071037763370189</v>
      </c>
      <c r="BF637" s="974">
        <v>0.63109844174067331</v>
      </c>
      <c r="BG637" s="974">
        <v>0.49144986330017038</v>
      </c>
      <c r="BH637" s="974">
        <v>0.52845557572165691</v>
      </c>
      <c r="BI637" s="974">
        <v>0.65474299060044994</v>
      </c>
      <c r="BJ637" s="974">
        <v>0.62764663963112854</v>
      </c>
      <c r="BK637" s="974">
        <v>0.46307826826706194</v>
      </c>
      <c r="BL637" s="974">
        <v>0.56632577381316884</v>
      </c>
      <c r="BM637" s="974">
        <v>0.59193452781807843</v>
      </c>
      <c r="BN637" s="974">
        <v>0.67728865066488109</v>
      </c>
      <c r="BO637" s="974">
        <v>0.68553581081081083</v>
      </c>
      <c r="BP637" s="974">
        <v>0.63500000000000012</v>
      </c>
      <c r="BQ637" s="974">
        <v>0.66519867881092987</v>
      </c>
      <c r="BR637" s="974">
        <v>0.86464646464646466</v>
      </c>
      <c r="BS637" s="974">
        <v>0.9098028625438831</v>
      </c>
      <c r="BT637" s="974">
        <v>0.85027027027027036</v>
      </c>
      <c r="BU637" s="974">
        <v>0.79999999999999993</v>
      </c>
      <c r="BV637" s="974">
        <v>0.87000000000000011</v>
      </c>
      <c r="BW637" s="974">
        <v>1.0124576271186438</v>
      </c>
      <c r="BX637" s="974">
        <v>0.81032051282051298</v>
      </c>
      <c r="BY637" s="974">
        <v>1.6617910447761193</v>
      </c>
      <c r="BZ637" s="974">
        <v>1.1034513274336279</v>
      </c>
      <c r="CA637" s="974">
        <v>1.2953270364320717</v>
      </c>
      <c r="CB637" s="974">
        <v>0.89640728758726373</v>
      </c>
      <c r="CC637" s="974">
        <v>1.2614550095724313</v>
      </c>
      <c r="CD637" s="974">
        <v>0.90187394398648302</v>
      </c>
      <c r="CE637" s="974">
        <v>1.2601875904737352</v>
      </c>
      <c r="CF637" s="974">
        <v>1.0723336766893934</v>
      </c>
      <c r="CG637" s="974">
        <v>1.2056081377417485</v>
      </c>
      <c r="CH637" s="974">
        <v>1.3277538351033811</v>
      </c>
      <c r="CI637" s="974">
        <v>1.4102257980794186</v>
      </c>
      <c r="CJ637" s="974" t="s">
        <v>105</v>
      </c>
      <c r="CK637" s="974" t="s">
        <v>105</v>
      </c>
      <c r="CL637" s="974" t="s">
        <v>105</v>
      </c>
      <c r="CM637" s="974" t="s">
        <v>105</v>
      </c>
      <c r="CN637" s="974" t="s">
        <v>105</v>
      </c>
      <c r="CO637" s="974" t="s">
        <v>105</v>
      </c>
      <c r="CP637" s="974" t="s">
        <v>105</v>
      </c>
      <c r="CQ637" s="974" t="s">
        <v>105</v>
      </c>
      <c r="CR637" s="974" t="s">
        <v>105</v>
      </c>
      <c r="CS637" s="974" t="s">
        <v>105</v>
      </c>
      <c r="CT637" s="974" t="s">
        <v>105</v>
      </c>
      <c r="CU637" s="974" t="s">
        <v>105</v>
      </c>
      <c r="CV637" s="974" t="s">
        <v>105</v>
      </c>
      <c r="CW637" s="974" t="s">
        <v>105</v>
      </c>
      <c r="CX637" s="974" t="s">
        <v>105</v>
      </c>
      <c r="CY637" s="974" t="s">
        <v>105</v>
      </c>
      <c r="CZ637" s="974" t="s">
        <v>105</v>
      </c>
      <c r="DA637" s="974" t="s">
        <v>105</v>
      </c>
      <c r="DB637" s="974" t="s">
        <v>105</v>
      </c>
      <c r="DC637" s="974" t="s">
        <v>105</v>
      </c>
      <c r="DD637" s="974" t="s">
        <v>105</v>
      </c>
      <c r="DE637" s="974" t="s">
        <v>105</v>
      </c>
      <c r="DF637" s="974" t="s">
        <v>105</v>
      </c>
      <c r="DG637" s="974" t="s">
        <v>105</v>
      </c>
      <c r="DH637" s="974" t="s">
        <v>105</v>
      </c>
      <c r="DI637" s="974" t="s">
        <v>105</v>
      </c>
      <c r="DJ637" s="974" t="s">
        <v>105</v>
      </c>
      <c r="DK637" s="974" t="s">
        <v>105</v>
      </c>
      <c r="DL637" s="974" t="s">
        <v>105</v>
      </c>
      <c r="DM637" s="974" t="s">
        <v>105</v>
      </c>
      <c r="DN637" s="974" t="s">
        <v>105</v>
      </c>
      <c r="DO637" s="974" t="s">
        <v>105</v>
      </c>
    </row>
    <row r="638" spans="2:119" s="973" customFormat="1" ht="12" customHeight="1">
      <c r="B638" s="1342">
        <v>67</v>
      </c>
      <c r="C638" s="949" t="s">
        <v>874</v>
      </c>
      <c r="D638" s="993"/>
      <c r="E638" s="993"/>
      <c r="F638" s="312"/>
      <c r="G638" s="312"/>
      <c r="H638" s="312"/>
      <c r="I638" s="312">
        <v>0.61862214353748857</v>
      </c>
      <c r="J638" s="312">
        <v>0.55991401743274016</v>
      </c>
      <c r="K638" s="312">
        <v>0.552573599066429</v>
      </c>
      <c r="L638" s="312">
        <v>0.56504397326215205</v>
      </c>
      <c r="M638" s="312">
        <v>0.63450900950581679</v>
      </c>
      <c r="N638" s="312">
        <v>0.77430693069306933</v>
      </c>
      <c r="O638" s="312">
        <v>0.88419006479481654</v>
      </c>
      <c r="P638" s="312">
        <v>2.0922082473423931</v>
      </c>
      <c r="Q638" s="312">
        <v>1.50909290899758</v>
      </c>
      <c r="R638" s="312">
        <v>1.4180705331603263</v>
      </c>
      <c r="S638" s="312">
        <v>1.0190313572186342</v>
      </c>
      <c r="T638" s="312">
        <v>0.971419139887304</v>
      </c>
      <c r="U638" s="1667">
        <v>0.92004923709883435</v>
      </c>
      <c r="V638" s="1667">
        <v>0.87362065351137763</v>
      </c>
      <c r="W638" s="1667">
        <v>0.82991142634902237</v>
      </c>
      <c r="X638" s="1667">
        <v>0.78840891099560739</v>
      </c>
      <c r="Y638" s="1667">
        <v>0.74897374043704246</v>
      </c>
      <c r="Z638" s="1667">
        <v>0.71989779831779066</v>
      </c>
      <c r="AA638" s="1047"/>
      <c r="AB638" s="974"/>
      <c r="AC638" s="974"/>
      <c r="AD638" s="974"/>
      <c r="AE638" s="974"/>
      <c r="AF638" s="974"/>
      <c r="AG638" s="974"/>
      <c r="AH638" s="974"/>
      <c r="AI638" s="974"/>
      <c r="AJ638" s="974"/>
      <c r="AK638" s="974"/>
      <c r="AL638" s="974"/>
      <c r="AM638" s="974"/>
      <c r="AN638" s="974"/>
      <c r="AO638" s="974"/>
      <c r="AP638" s="974"/>
      <c r="AQ638" s="974"/>
      <c r="AR638" s="974"/>
      <c r="AS638" s="974"/>
      <c r="AT638" s="974"/>
      <c r="AU638" s="974"/>
      <c r="AV638" s="974">
        <v>0.62648690574386179</v>
      </c>
      <c r="AW638" s="974">
        <v>0.60614059904282158</v>
      </c>
      <c r="AX638" s="974">
        <v>0.6170862241100572</v>
      </c>
      <c r="AY638" s="974">
        <v>0.62459229376505465</v>
      </c>
      <c r="AZ638" s="974">
        <v>0.51895036101065795</v>
      </c>
      <c r="BA638" s="974">
        <v>0.55530116320102341</v>
      </c>
      <c r="BB638" s="974">
        <v>0.56760116478847022</v>
      </c>
      <c r="BC638" s="974">
        <v>0.59225781080275475</v>
      </c>
      <c r="BD638" s="974">
        <v>0.5538748136542897</v>
      </c>
      <c r="BE638" s="974">
        <v>0.54071037763370189</v>
      </c>
      <c r="BF638" s="974">
        <v>0.63109844174067331</v>
      </c>
      <c r="BG638" s="974">
        <v>0.49144986330017038</v>
      </c>
      <c r="BH638" s="974">
        <v>0.52845557572165691</v>
      </c>
      <c r="BI638" s="974">
        <v>0.65474299060044994</v>
      </c>
      <c r="BJ638" s="974">
        <v>0.62764663963112854</v>
      </c>
      <c r="BK638" s="974">
        <v>0.46307826826706194</v>
      </c>
      <c r="BL638" s="974">
        <v>0.56632577381316884</v>
      </c>
      <c r="BM638" s="974">
        <v>0.59193452781807843</v>
      </c>
      <c r="BN638" s="974">
        <v>0.67728865066488109</v>
      </c>
      <c r="BO638" s="974">
        <v>0.68553581081081083</v>
      </c>
      <c r="BP638" s="974">
        <v>0.63500000000000012</v>
      </c>
      <c r="BQ638" s="974">
        <v>0.66519867881092987</v>
      </c>
      <c r="BR638" s="974">
        <v>0.86464646464646466</v>
      </c>
      <c r="BS638" s="974">
        <v>0.9098028625438831</v>
      </c>
      <c r="BT638" s="974">
        <v>0.85027027027027036</v>
      </c>
      <c r="BU638" s="974">
        <v>0.79999999999999993</v>
      </c>
      <c r="BV638" s="974">
        <v>0.87000000000000011</v>
      </c>
      <c r="BW638" s="974">
        <v>1.0124576271186438</v>
      </c>
      <c r="BX638" s="974">
        <v>1.1088596491228073</v>
      </c>
      <c r="BY638" s="974">
        <v>3.1216822429906541</v>
      </c>
      <c r="BZ638" s="974">
        <v>2.1685217391304339</v>
      </c>
      <c r="CA638" s="974">
        <v>2.0537664677401191</v>
      </c>
      <c r="CB638" s="974">
        <v>1.5425139173747435</v>
      </c>
      <c r="CC638" s="974">
        <v>2.2539338654503993</v>
      </c>
      <c r="CD638" s="974">
        <v>1.2163869898487674</v>
      </c>
      <c r="CE638" s="974">
        <v>1.3958136572294579</v>
      </c>
      <c r="CF638" s="974">
        <v>1.2020490826781034</v>
      </c>
      <c r="CG638" s="974">
        <v>1.3235792056909432</v>
      </c>
      <c r="CH638" s="974">
        <v>1.4505492965640938</v>
      </c>
      <c r="CI638" s="974">
        <v>1.6014146772767461</v>
      </c>
      <c r="CJ638" s="974">
        <v>1.2111700948782624</v>
      </c>
      <c r="CK638" s="974">
        <v>0.87847498014297054</v>
      </c>
      <c r="CL638" s="974">
        <v>0.96363004439604538</v>
      </c>
      <c r="CM638" s="974">
        <v>1.0573569692849591</v>
      </c>
      <c r="CN638" s="974">
        <v>0.95838991396851148</v>
      </c>
      <c r="CO638" s="974">
        <v>1.0129729227049395</v>
      </c>
      <c r="CP638" s="974">
        <v>0.97686074594505579</v>
      </c>
      <c r="CQ638" s="974">
        <v>0.94769417444791981</v>
      </c>
      <c r="CR638" s="974">
        <v>0.90109890109890112</v>
      </c>
      <c r="CS638" s="312">
        <v>0.92500000000000004</v>
      </c>
      <c r="CT638" s="312">
        <v>0.92500000000000004</v>
      </c>
      <c r="CU638" s="312">
        <v>0.92500000000000016</v>
      </c>
      <c r="CV638" s="312">
        <v>0.856043956043956</v>
      </c>
      <c r="CW638" s="312">
        <v>0.87875000000000014</v>
      </c>
      <c r="CX638" s="312">
        <v>0.87875000000000003</v>
      </c>
      <c r="CY638" s="312">
        <v>0.87875000000000003</v>
      </c>
      <c r="CZ638" s="312">
        <v>0.81324175824175826</v>
      </c>
      <c r="DA638" s="312">
        <v>0.83481249999999996</v>
      </c>
      <c r="DB638" s="312">
        <v>0.83481249999999985</v>
      </c>
      <c r="DC638" s="312">
        <v>0.83481249999999996</v>
      </c>
      <c r="DD638" s="312">
        <v>0.77257967032967045</v>
      </c>
      <c r="DE638" s="312">
        <v>0.79307187499999998</v>
      </c>
      <c r="DF638" s="312">
        <v>0.79307187499999987</v>
      </c>
      <c r="DG638" s="312">
        <v>0.79307187499999987</v>
      </c>
      <c r="DH638" s="312">
        <v>0.73395068681318687</v>
      </c>
      <c r="DI638" s="312">
        <v>0.75341828124999988</v>
      </c>
      <c r="DJ638" s="312">
        <v>0.75341828124999988</v>
      </c>
      <c r="DK638" s="312">
        <v>0.75341828124999988</v>
      </c>
      <c r="DL638" s="312">
        <v>0.69725315247252739</v>
      </c>
      <c r="DM638" s="312">
        <v>0.71574736718749987</v>
      </c>
      <c r="DN638" s="312">
        <v>0.71574736718749987</v>
      </c>
      <c r="DO638" s="312">
        <v>0.74299881479672136</v>
      </c>
    </row>
    <row r="639" spans="2:119" s="1032" customFormat="1" ht="12" customHeight="1">
      <c r="B639" s="1342">
        <v>68</v>
      </c>
      <c r="C639" s="1029"/>
      <c r="D639" s="1030"/>
      <c r="E639" s="1030"/>
      <c r="F639" s="1031"/>
      <c r="G639" s="1031"/>
      <c r="H639" s="1031"/>
      <c r="I639" s="1031"/>
      <c r="J639" s="1031"/>
      <c r="K639" s="1031"/>
      <c r="L639" s="1031"/>
      <c r="M639" s="1031"/>
      <c r="N639" s="1031"/>
      <c r="O639" s="1031"/>
      <c r="P639" s="1031"/>
      <c r="Q639" s="1031"/>
      <c r="R639" s="1031"/>
      <c r="S639" s="1031"/>
      <c r="T639" s="1031"/>
      <c r="U639" s="1694"/>
      <c r="V639" s="1694"/>
      <c r="W639" s="1694"/>
      <c r="X639" s="1694"/>
      <c r="Y639" s="1694"/>
      <c r="Z639" s="1694"/>
      <c r="AA639" s="1047"/>
      <c r="AB639" s="974"/>
      <c r="AC639" s="974"/>
      <c r="AD639" s="974"/>
      <c r="AE639" s="974"/>
      <c r="AF639" s="974"/>
      <c r="AG639" s="974"/>
      <c r="AH639" s="974"/>
      <c r="AI639" s="974"/>
      <c r="AJ639" s="974"/>
      <c r="AK639" s="974"/>
      <c r="AL639" s="974"/>
      <c r="AM639" s="974"/>
      <c r="AN639" s="974"/>
      <c r="AO639" s="974"/>
      <c r="AP639" s="974"/>
      <c r="AQ639" s="974"/>
      <c r="AR639" s="974"/>
      <c r="AS639" s="974"/>
      <c r="AT639" s="974"/>
      <c r="AU639" s="974"/>
      <c r="AV639" s="974"/>
      <c r="AW639" s="974"/>
      <c r="AX639" s="974"/>
      <c r="AY639" s="974"/>
      <c r="AZ639" s="974"/>
      <c r="BA639" s="974"/>
      <c r="BB639" s="974"/>
      <c r="BC639" s="974"/>
      <c r="BD639" s="974"/>
      <c r="BE639" s="974"/>
      <c r="BF639" s="974"/>
      <c r="BG639" s="974"/>
      <c r="BH639" s="974"/>
      <c r="BI639" s="974"/>
      <c r="BJ639" s="974"/>
      <c r="BK639" s="974"/>
      <c r="BL639" s="974"/>
      <c r="BM639" s="974"/>
      <c r="BN639" s="974"/>
      <c r="BO639" s="974"/>
      <c r="BP639" s="974"/>
      <c r="BQ639" s="974"/>
      <c r="BR639" s="974"/>
      <c r="BS639" s="974"/>
      <c r="BT639" s="974"/>
      <c r="BU639" s="974"/>
      <c r="BV639" s="974"/>
      <c r="BW639" s="974"/>
      <c r="BX639" s="974"/>
      <c r="BY639" s="974"/>
      <c r="BZ639" s="974"/>
      <c r="CA639" s="974"/>
      <c r="CB639" s="974"/>
      <c r="CC639" s="974"/>
      <c r="CD639" s="974"/>
      <c r="CE639" s="974"/>
      <c r="CF639" s="974"/>
      <c r="CG639" s="974"/>
      <c r="CH639" s="974"/>
      <c r="CI639" s="974"/>
      <c r="CJ639" s="974"/>
      <c r="CK639" s="974"/>
      <c r="CL639" s="974"/>
      <c r="CM639" s="974"/>
      <c r="CN639" s="974"/>
      <c r="CO639" s="974"/>
      <c r="CP639" s="974"/>
      <c r="CQ639" s="974"/>
      <c r="CR639" s="974"/>
      <c r="CS639" s="1031"/>
      <c r="CT639" s="1031"/>
      <c r="CU639" s="1031"/>
      <c r="CV639" s="1031"/>
      <c r="CW639" s="1031"/>
      <c r="CX639" s="1031"/>
      <c r="CY639" s="1031"/>
      <c r="CZ639" s="1031"/>
      <c r="DA639" s="1031"/>
      <c r="DB639" s="1031"/>
      <c r="DC639" s="1031"/>
      <c r="DD639" s="1031"/>
      <c r="DE639" s="1031"/>
      <c r="DF639" s="1031"/>
      <c r="DG639" s="1031"/>
      <c r="DH639" s="1031"/>
      <c r="DI639" s="1031"/>
      <c r="DJ639" s="1031"/>
      <c r="DK639" s="1031"/>
      <c r="DL639" s="1031"/>
      <c r="DM639" s="1031"/>
      <c r="DN639" s="1031"/>
      <c r="DO639" s="1031"/>
    </row>
    <row r="640" spans="2:119" s="948" customFormat="1" ht="12" customHeight="1">
      <c r="B640" s="1342">
        <v>69</v>
      </c>
      <c r="C640" s="942" t="s">
        <v>391</v>
      </c>
      <c r="D640" s="1033"/>
      <c r="E640" s="1033"/>
      <c r="F640" s="1034">
        <v>3.2883579999999997</v>
      </c>
      <c r="G640" s="1034">
        <v>4.590291999999998</v>
      </c>
      <c r="H640" s="1034">
        <v>5.6555671999999984</v>
      </c>
      <c r="I640" s="1034">
        <v>7.2272819999999989</v>
      </c>
      <c r="J640" s="1034">
        <v>9.8030090000000012</v>
      </c>
      <c r="K640" s="1034">
        <v>12.074754000000002</v>
      </c>
      <c r="L640" s="1034">
        <v>14.285470000000004</v>
      </c>
      <c r="M640" s="1034">
        <v>13.765811000000006</v>
      </c>
      <c r="N640" s="1034">
        <v>9.1180000000000057</v>
      </c>
      <c r="O640" s="1034">
        <v>5.3619999999999948</v>
      </c>
      <c r="P640" s="969">
        <v>-56.097999999999992</v>
      </c>
      <c r="Q640" s="969">
        <v>-55.539999999999992</v>
      </c>
      <c r="R640" s="282">
        <v>-115.02499999999999</v>
      </c>
      <c r="S640" s="282">
        <v>-10.945382999999978</v>
      </c>
      <c r="T640" s="282">
        <v>33.507000000000062</v>
      </c>
      <c r="U640" s="1658">
        <v>140.4978689398298</v>
      </c>
      <c r="V640" s="1658">
        <v>287.45681159661797</v>
      </c>
      <c r="W640" s="1658">
        <v>485.9695879578943</v>
      </c>
      <c r="X640" s="1658">
        <v>713.09868386647679</v>
      </c>
      <c r="Y640" s="1658">
        <v>992.66265916657562</v>
      </c>
      <c r="Z640" s="1658">
        <v>1095.4907729138813</v>
      </c>
      <c r="AA640" s="608"/>
      <c r="AB640" s="1317"/>
      <c r="AC640" s="1317"/>
      <c r="AD640" s="1317"/>
      <c r="AE640" s="1317"/>
      <c r="AF640" s="1317"/>
      <c r="AG640" s="1317"/>
      <c r="AH640" s="1317"/>
      <c r="AI640" s="1317"/>
      <c r="AJ640" s="1203">
        <v>0.81378100000000009</v>
      </c>
      <c r="AK640" s="1203">
        <v>0.825353</v>
      </c>
      <c r="AL640" s="1203">
        <v>0.78020499999999982</v>
      </c>
      <c r="AM640" s="1203">
        <v>0.86901900000000021</v>
      </c>
      <c r="AN640" s="1203">
        <v>0.91659800000000002</v>
      </c>
      <c r="AO640" s="1203">
        <v>0.95056399999999996</v>
      </c>
      <c r="AP640" s="1203">
        <v>1.5374219999999998</v>
      </c>
      <c r="AQ640" s="1203">
        <v>1.1857079999999998</v>
      </c>
      <c r="AR640" s="1203">
        <v>1.071928</v>
      </c>
      <c r="AS640" s="1203">
        <v>1.4400052000000003</v>
      </c>
      <c r="AT640" s="1203">
        <v>1.609556</v>
      </c>
      <c r="AU640" s="1203">
        <v>1.5340780000000001</v>
      </c>
      <c r="AV640" s="1203">
        <v>1.6695799999999998</v>
      </c>
      <c r="AW640" s="1203">
        <v>1.8390670000000005</v>
      </c>
      <c r="AX640" s="1203">
        <v>1.8083620000000002</v>
      </c>
      <c r="AY640" s="1203">
        <v>1.9102730000000001</v>
      </c>
      <c r="AZ640" s="1203">
        <v>2.5179740000000002</v>
      </c>
      <c r="BA640" s="1203">
        <v>2.3880750000000002</v>
      </c>
      <c r="BB640" s="1203">
        <v>2.4251399999999999</v>
      </c>
      <c r="BC640" s="1203">
        <v>2.4718199999999997</v>
      </c>
      <c r="BD640" s="1203">
        <v>2.9372280000000002</v>
      </c>
      <c r="BE640" s="1203">
        <v>2.7772380000000001</v>
      </c>
      <c r="BF640" s="1203">
        <v>2.4849600000000001</v>
      </c>
      <c r="BG640" s="1203">
        <v>3.8753279999999997</v>
      </c>
      <c r="BH640" s="1203">
        <v>3.6734730000000004</v>
      </c>
      <c r="BI640" s="1203">
        <v>2.7011409999999998</v>
      </c>
      <c r="BJ640" s="1203">
        <v>3.0321140000000009</v>
      </c>
      <c r="BK640" s="1203">
        <v>4.8787420000000008</v>
      </c>
      <c r="BL640" s="1203">
        <v>3.5054690000000006</v>
      </c>
      <c r="BM640" s="1203">
        <v>3.8235090000000005</v>
      </c>
      <c r="BN640" s="1203">
        <v>3.1789839999999998</v>
      </c>
      <c r="BO640" s="1203">
        <v>3.2578489999999993</v>
      </c>
      <c r="BP640" s="1203">
        <v>3.4309999999999983</v>
      </c>
      <c r="BQ640" s="1203">
        <v>3.3449999999999998</v>
      </c>
      <c r="BR640" s="1203">
        <v>1.3399999999999999</v>
      </c>
      <c r="BS640" s="1203">
        <v>1.0020000000000024</v>
      </c>
      <c r="BT640" s="1203">
        <v>1.661999999999999</v>
      </c>
      <c r="BU640" s="1203">
        <v>2.3000000000000007</v>
      </c>
      <c r="BV640" s="1203">
        <v>1.5469999999999988</v>
      </c>
      <c r="BW640" s="1203">
        <v>-0.14699999999999847</v>
      </c>
      <c r="BX640" s="1203">
        <v>-1.2410000000000032</v>
      </c>
      <c r="BY640" s="1203">
        <v>-22.701999999999998</v>
      </c>
      <c r="BZ640" s="1203">
        <v>-13.437999999999994</v>
      </c>
      <c r="CA640" s="1203">
        <v>-18.716999999999999</v>
      </c>
      <c r="CB640" s="1203">
        <v>-9.2579999999999991</v>
      </c>
      <c r="CC640" s="1203">
        <v>-21.994</v>
      </c>
      <c r="CD640" s="1203">
        <v>-6.2669999999999995</v>
      </c>
      <c r="CE640" s="1203">
        <v>-18.020999999999994</v>
      </c>
      <c r="CF640" s="1203">
        <v>-11.023999999999994</v>
      </c>
      <c r="CG640" s="1203">
        <v>-20.832999999999998</v>
      </c>
      <c r="CH640" s="1203">
        <v>-32.152999999999992</v>
      </c>
      <c r="CI640" s="1203">
        <v>-51.015000000000001</v>
      </c>
      <c r="CJ640" s="1203">
        <v>-20.009</v>
      </c>
      <c r="CK640" s="1203">
        <v>15.300000000000011</v>
      </c>
      <c r="CL640" s="1203">
        <v>5.4694390000000226</v>
      </c>
      <c r="CM640" s="1203">
        <v>-11.705822000000012</v>
      </c>
      <c r="CN640" s="1203">
        <v>9.5910000000000082</v>
      </c>
      <c r="CO640" s="1203">
        <v>-3.3479999999999563</v>
      </c>
      <c r="CP640" s="1203">
        <v>6.7450000000000045</v>
      </c>
      <c r="CQ640" s="1203">
        <v>20.519000000000005</v>
      </c>
      <c r="CR640" s="1203">
        <v>36</v>
      </c>
      <c r="CS640" s="1034">
        <v>30.769663925923282</v>
      </c>
      <c r="CT640" s="1034">
        <v>32.23146905380662</v>
      </c>
      <c r="CU640" s="1034">
        <v>41.496735960099898</v>
      </c>
      <c r="CV640" s="1034">
        <v>73.96852605006751</v>
      </c>
      <c r="CW640" s="1034">
        <v>62.775578028155849</v>
      </c>
      <c r="CX640" s="1034">
        <v>66.372595248121343</v>
      </c>
      <c r="CY640" s="1034">
        <v>84.340112270273266</v>
      </c>
      <c r="CZ640" s="1034">
        <v>121.2383113367207</v>
      </c>
      <c r="DA640" s="1034">
        <v>108.20654758958085</v>
      </c>
      <c r="DB640" s="1034">
        <v>113.79808199421677</v>
      </c>
      <c r="DC640" s="1034">
        <v>142.72664703737598</v>
      </c>
      <c r="DD640" s="1034">
        <v>174.40339065047976</v>
      </c>
      <c r="DE640" s="1034">
        <v>160.33809971197093</v>
      </c>
      <c r="DF640" s="1034">
        <v>168.37938734589011</v>
      </c>
      <c r="DG640" s="1034">
        <v>209.97780615813599</v>
      </c>
      <c r="DH640" s="1034">
        <v>240.1924107381692</v>
      </c>
      <c r="DI640" s="1034">
        <v>224.77909378203583</v>
      </c>
      <c r="DJ640" s="1034">
        <v>235.43881677448314</v>
      </c>
      <c r="DK640" s="1034">
        <v>292.25233787188745</v>
      </c>
      <c r="DL640" s="1034">
        <v>269.01129609324494</v>
      </c>
      <c r="DM640" s="1034">
        <v>253.83718922508365</v>
      </c>
      <c r="DN640" s="1034">
        <v>264.57906492357847</v>
      </c>
      <c r="DO640" s="1034">
        <v>308.06322267197424</v>
      </c>
    </row>
    <row r="641" spans="2:119" s="973" customFormat="1" ht="12" customHeight="1">
      <c r="B641" s="1342">
        <v>70</v>
      </c>
      <c r="C641" s="938" t="s">
        <v>94</v>
      </c>
      <c r="D641" s="939"/>
      <c r="E641" s="939"/>
      <c r="F641" s="940" t="s">
        <v>1045</v>
      </c>
      <c r="G641" s="940">
        <v>0.39592222014756251</v>
      </c>
      <c r="H641" s="940">
        <v>0.23207133663827939</v>
      </c>
      <c r="I641" s="940">
        <v>0.2779057775142344</v>
      </c>
      <c r="J641" s="940">
        <v>0.3563894421166911</v>
      </c>
      <c r="K641" s="940">
        <v>0.23173956078179669</v>
      </c>
      <c r="L641" s="940">
        <v>0.18308580034011457</v>
      </c>
      <c r="M641" s="940">
        <v>-3.6376752042459715E-2</v>
      </c>
      <c r="N641" s="940">
        <v>-0.3376343754828538</v>
      </c>
      <c r="O641" s="940">
        <v>-0.41193244132485285</v>
      </c>
      <c r="P641" s="940">
        <v>-11.462140992167111</v>
      </c>
      <c r="Q641" s="940">
        <v>-9.9468786766017114E-3</v>
      </c>
      <c r="R641" s="940">
        <v>1.0710298883687432</v>
      </c>
      <c r="S641" s="940">
        <v>-0.90484344272984152</v>
      </c>
      <c r="T641" s="940">
        <v>-4.0612907743840605</v>
      </c>
      <c r="U641" s="1677">
        <v>3.1930900689357307</v>
      </c>
      <c r="V641" s="1677">
        <v>1.0459869873166929</v>
      </c>
      <c r="W641" s="1677">
        <v>0.69058296186713819</v>
      </c>
      <c r="X641" s="1677">
        <v>0.46737306518090493</v>
      </c>
      <c r="Y641" s="1677">
        <v>0.39204107597602222</v>
      </c>
      <c r="Z641" s="1677">
        <v>0.5362400712535953</v>
      </c>
      <c r="AA641" s="403"/>
      <c r="AB641" s="985"/>
      <c r="AC641" s="985"/>
      <c r="AD641" s="985"/>
      <c r="AE641" s="985"/>
      <c r="AF641" s="985"/>
      <c r="AG641" s="985"/>
      <c r="AH641" s="985"/>
      <c r="AI641" s="985"/>
      <c r="AJ641" s="940" t="s">
        <v>1045</v>
      </c>
      <c r="AK641" s="940" t="s">
        <v>1045</v>
      </c>
      <c r="AL641" s="940" t="s">
        <v>1045</v>
      </c>
      <c r="AM641" s="940" t="s">
        <v>1045</v>
      </c>
      <c r="AN641" s="940">
        <v>0.12634480284007599</v>
      </c>
      <c r="AO641" s="940">
        <v>0.15170599731266488</v>
      </c>
      <c r="AP641" s="940">
        <v>0.9705359488852292</v>
      </c>
      <c r="AQ641" s="940">
        <v>0.36442126121523177</v>
      </c>
      <c r="AR641" s="940">
        <v>0.16946360345538602</v>
      </c>
      <c r="AS641" s="940">
        <v>0.51489557778329531</v>
      </c>
      <c r="AT641" s="940">
        <v>4.691880303521101E-2</v>
      </c>
      <c r="AU641" s="940">
        <v>0.29380758163055343</v>
      </c>
      <c r="AV641" s="940">
        <v>0.55754864132665616</v>
      </c>
      <c r="AW641" s="940">
        <v>0.2771252492699332</v>
      </c>
      <c r="AX641" s="940">
        <v>0.12351605038905156</v>
      </c>
      <c r="AY641" s="940">
        <v>0.24522547093433333</v>
      </c>
      <c r="AZ641" s="940">
        <v>0.50814815702152671</v>
      </c>
      <c r="BA641" s="940">
        <v>0.29852528483192819</v>
      </c>
      <c r="BB641" s="940">
        <v>0.34106998488134543</v>
      </c>
      <c r="BC641" s="940">
        <v>0.29396164841360339</v>
      </c>
      <c r="BD641" s="940">
        <v>0.16650449925217647</v>
      </c>
      <c r="BE641" s="940">
        <v>0.16296096228133528</v>
      </c>
      <c r="BF641" s="940">
        <v>2.4666617184987416E-2</v>
      </c>
      <c r="BG641" s="940">
        <v>0.56780348083598331</v>
      </c>
      <c r="BH641" s="940">
        <v>0.25065980577605829</v>
      </c>
      <c r="BI641" s="940">
        <v>-2.7400244415494934E-2</v>
      </c>
      <c r="BJ641" s="940">
        <v>0.22018624042238133</v>
      </c>
      <c r="BK641" s="940">
        <v>0.25892363175452537</v>
      </c>
      <c r="BL641" s="940">
        <v>-4.5734377250084557E-2</v>
      </c>
      <c r="BM641" s="940">
        <v>0.4155162577592213</v>
      </c>
      <c r="BN641" s="940">
        <v>4.8438152391367506E-2</v>
      </c>
      <c r="BO641" s="940">
        <v>-0.33223585096321984</v>
      </c>
      <c r="BP641" s="940">
        <v>-2.1243662402948726E-2</v>
      </c>
      <c r="BQ641" s="940">
        <v>-0.12514917579636942</v>
      </c>
      <c r="BR641" s="940">
        <v>-0.57848167842304332</v>
      </c>
      <c r="BS641" s="940">
        <v>-0.69243510058323676</v>
      </c>
      <c r="BT641" s="940">
        <v>-0.51559312153891002</v>
      </c>
      <c r="BU641" s="940">
        <v>-0.31240657698056773</v>
      </c>
      <c r="BV641" s="940">
        <v>0.15447761194029774</v>
      </c>
      <c r="BW641" s="940">
        <v>-1.1467065868263453</v>
      </c>
      <c r="BX641" s="940">
        <v>-1.7466907340553575</v>
      </c>
      <c r="BY641" s="940">
        <v>-10.870434782608692</v>
      </c>
      <c r="BZ641" s="940">
        <v>-9.6864899806076306</v>
      </c>
      <c r="CA641" s="940">
        <v>126.32653061224622</v>
      </c>
      <c r="CB641" s="940">
        <v>6.460112812248167</v>
      </c>
      <c r="CC641" s="940">
        <v>-3.1186679587701494E-2</v>
      </c>
      <c r="CD641" s="940">
        <v>-0.53363595773180517</v>
      </c>
      <c r="CE641" s="940">
        <v>-3.7185446385639032E-2</v>
      </c>
      <c r="CF641" s="940">
        <v>0.19075394253618438</v>
      </c>
      <c r="CG641" s="940">
        <v>-5.2787123761025789E-2</v>
      </c>
      <c r="CH641" s="940">
        <v>4.1305249720759525</v>
      </c>
      <c r="CI641" s="940">
        <v>1.8308639920093235</v>
      </c>
      <c r="CJ641" s="940">
        <v>0.81503991291727251</v>
      </c>
      <c r="CK641" s="940">
        <v>1.7344117505880101</v>
      </c>
      <c r="CL641" s="940">
        <v>-1.1701066463471534</v>
      </c>
      <c r="CM641" s="940">
        <v>-0.77054156620601755</v>
      </c>
      <c r="CN641" s="940">
        <v>-1.4793342995651961</v>
      </c>
      <c r="CO641" s="940">
        <v>-1.2188235294117618</v>
      </c>
      <c r="CP641" s="940">
        <v>0.23321605744208451</v>
      </c>
      <c r="CQ641" s="940">
        <v>-2.7528884344901181</v>
      </c>
      <c r="CR641" s="940">
        <v>2.7535189239912388</v>
      </c>
      <c r="CS641" s="940">
        <v>-10.190461148722726</v>
      </c>
      <c r="CT641" s="940">
        <v>3.7785721354791102</v>
      </c>
      <c r="CU641" s="940">
        <v>1.0223566431161308</v>
      </c>
      <c r="CV641" s="940">
        <v>1.054681279168542</v>
      </c>
      <c r="CW641" s="940">
        <v>1.0401775651266618</v>
      </c>
      <c r="CX641" s="940">
        <v>1.0592482191028947</v>
      </c>
      <c r="CY641" s="940">
        <v>1.0324517174403378</v>
      </c>
      <c r="CZ641" s="940">
        <v>0.63905268647177604</v>
      </c>
      <c r="DA641" s="940">
        <v>0.72370451994959706</v>
      </c>
      <c r="DB641" s="940">
        <v>0.71453416231208466</v>
      </c>
      <c r="DC641" s="940">
        <v>0.69227480489946869</v>
      </c>
      <c r="DD641" s="940">
        <v>0.43851715458244267</v>
      </c>
      <c r="DE641" s="940">
        <v>0.48177816669764817</v>
      </c>
      <c r="DF641" s="940">
        <v>0.47963291116318785</v>
      </c>
      <c r="DG641" s="940">
        <v>0.47118853078044265</v>
      </c>
      <c r="DH641" s="940">
        <v>0.3772232858679716</v>
      </c>
      <c r="DI641" s="940">
        <v>0.4019069340713517</v>
      </c>
      <c r="DJ641" s="940">
        <v>0.3982638877930913</v>
      </c>
      <c r="DK641" s="940">
        <v>0.39182489434997647</v>
      </c>
      <c r="DL641" s="940">
        <v>0.11998249764223745</v>
      </c>
      <c r="DM641" s="940">
        <v>0.12927401278352391</v>
      </c>
      <c r="DN641" s="940">
        <v>0.12376993967399841</v>
      </c>
      <c r="DO641" s="940">
        <v>5.4100114015230627E-2</v>
      </c>
    </row>
    <row r="642" spans="2:119" s="941" customFormat="1" ht="12" customHeight="1">
      <c r="B642" s="1342">
        <v>71</v>
      </c>
      <c r="C642" s="949" t="s">
        <v>875</v>
      </c>
      <c r="D642" s="1036"/>
      <c r="E642" s="1036"/>
      <c r="F642" s="996">
        <v>0.34153683776928018</v>
      </c>
      <c r="G642" s="996">
        <v>0.36799222824199956</v>
      </c>
      <c r="H642" s="996">
        <v>0.38709982290196737</v>
      </c>
      <c r="I642" s="996">
        <v>0.38137785646251138</v>
      </c>
      <c r="J642" s="996">
        <v>0.44008598256725989</v>
      </c>
      <c r="K642" s="996">
        <v>0.447426400933571</v>
      </c>
      <c r="L642" s="996">
        <v>0.43495602673784795</v>
      </c>
      <c r="M642" s="996">
        <v>0.36549099049418332</v>
      </c>
      <c r="N642" s="996">
        <v>0.22569306930693081</v>
      </c>
      <c r="O642" s="996">
        <v>0.11580993520518348</v>
      </c>
      <c r="P642" s="996">
        <v>-0.64881682126251983</v>
      </c>
      <c r="Q642" s="996">
        <v>-0.36978348291565682</v>
      </c>
      <c r="R642" s="996">
        <v>-0.37573538298713305</v>
      </c>
      <c r="S642" s="974" t="s">
        <v>105</v>
      </c>
      <c r="T642" s="974" t="s">
        <v>105</v>
      </c>
      <c r="U642" s="1650" t="s">
        <v>105</v>
      </c>
      <c r="V642" s="1650" t="s">
        <v>105</v>
      </c>
      <c r="W642" s="1650" t="s">
        <v>105</v>
      </c>
      <c r="X642" s="1650" t="s">
        <v>105</v>
      </c>
      <c r="Y642" s="1650" t="s">
        <v>105</v>
      </c>
      <c r="Z642" s="1650" t="s">
        <v>105</v>
      </c>
      <c r="AA642" s="403"/>
      <c r="AB642" s="985"/>
      <c r="AC642" s="985"/>
      <c r="AD642" s="985"/>
      <c r="AE642" s="985"/>
      <c r="AF642" s="985"/>
      <c r="AG642" s="985"/>
      <c r="AH642" s="985"/>
      <c r="AI642" s="985"/>
      <c r="AJ642" s="974">
        <v>0.37297991233071598</v>
      </c>
      <c r="AK642" s="974">
        <v>0.36588218135650097</v>
      </c>
      <c r="AL642" s="974">
        <v>0.31457912912701014</v>
      </c>
      <c r="AM642" s="974">
        <v>0.3206308726466523</v>
      </c>
      <c r="AN642" s="974">
        <v>0.31178446482722727</v>
      </c>
      <c r="AO642" s="974">
        <v>0.3057636016237672</v>
      </c>
      <c r="AP642" s="974">
        <v>0.4317582368205255</v>
      </c>
      <c r="AQ642" s="974">
        <v>0.41394955554050472</v>
      </c>
      <c r="AR642" s="974">
        <v>0.3736344173874368</v>
      </c>
      <c r="AS642" s="974">
        <v>0.43538517328962734</v>
      </c>
      <c r="AT642" s="974">
        <v>0.39067149226463377</v>
      </c>
      <c r="AU642" s="974">
        <v>0.35562292626623954</v>
      </c>
      <c r="AV642" s="974">
        <v>0.37351309425613827</v>
      </c>
      <c r="AW642" s="974">
        <v>0.39385940095717847</v>
      </c>
      <c r="AX642" s="974">
        <v>0.3829137758899428</v>
      </c>
      <c r="AY642" s="974">
        <v>0.37540770623494529</v>
      </c>
      <c r="AZ642" s="974">
        <v>0.48104963898934211</v>
      </c>
      <c r="BA642" s="974">
        <v>0.44469883679897659</v>
      </c>
      <c r="BB642" s="974">
        <v>0.43239883521152978</v>
      </c>
      <c r="BC642" s="974">
        <v>0.40774218919724525</v>
      </c>
      <c r="BD642" s="974">
        <v>0.4461251863457103</v>
      </c>
      <c r="BE642" s="974">
        <v>0.45928962236629817</v>
      </c>
      <c r="BF642" s="974">
        <v>0.36890155825932669</v>
      </c>
      <c r="BG642" s="974">
        <v>0.50855013669982962</v>
      </c>
      <c r="BH642" s="974">
        <v>0.47154442427834309</v>
      </c>
      <c r="BI642" s="974">
        <v>0.34525700939955001</v>
      </c>
      <c r="BJ642" s="974">
        <v>0.37235336036887146</v>
      </c>
      <c r="BK642" s="974">
        <v>0.53692173173293811</v>
      </c>
      <c r="BL642" s="974">
        <v>0.4336742261868311</v>
      </c>
      <c r="BM642" s="974">
        <v>0.40806547218192157</v>
      </c>
      <c r="BN642" s="974">
        <v>0.32271134933511886</v>
      </c>
      <c r="BO642" s="974">
        <v>0.31446418918918917</v>
      </c>
      <c r="BP642" s="974">
        <v>0.36499999999999988</v>
      </c>
      <c r="BQ642" s="974">
        <v>0.33480132118907013</v>
      </c>
      <c r="BR642" s="974">
        <v>0.13535353535353534</v>
      </c>
      <c r="BS642" s="974">
        <v>9.0197137456116863E-2</v>
      </c>
      <c r="BT642" s="974">
        <v>0.14972972972972964</v>
      </c>
      <c r="BU642" s="974">
        <v>0.20000000000000007</v>
      </c>
      <c r="BV642" s="974">
        <v>0.12999999999999992</v>
      </c>
      <c r="BW642" s="974">
        <v>-1.2457627118643937E-2</v>
      </c>
      <c r="BX642" s="974">
        <v>-7.9551282051282257E-2</v>
      </c>
      <c r="BY642" s="974">
        <v>-1.1294527363184077</v>
      </c>
      <c r="BZ642" s="974">
        <v>-0.59460176991150415</v>
      </c>
      <c r="CA642" s="974">
        <v>-0.66461899012854198</v>
      </c>
      <c r="CB642" s="974">
        <v>-0.31527328452239056</v>
      </c>
      <c r="CC642" s="974">
        <v>-0.70178685386088069</v>
      </c>
      <c r="CD642" s="974">
        <v>-0.16043725359684605</v>
      </c>
      <c r="CE642" s="974">
        <v>-0.35735390350790208</v>
      </c>
      <c r="CF642" s="974">
        <v>-0.18024558133451044</v>
      </c>
      <c r="CG642" s="974">
        <v>-0.29473848025692173</v>
      </c>
      <c r="CH642" s="974">
        <v>-0.41240829100610527</v>
      </c>
      <c r="CI642" s="974">
        <v>-0.52961328834674282</v>
      </c>
      <c r="CJ642" s="974" t="s">
        <v>105</v>
      </c>
      <c r="CK642" s="974" t="s">
        <v>105</v>
      </c>
      <c r="CL642" s="974" t="s">
        <v>105</v>
      </c>
      <c r="CM642" s="974" t="s">
        <v>105</v>
      </c>
      <c r="CN642" s="974" t="s">
        <v>105</v>
      </c>
      <c r="CO642" s="974" t="s">
        <v>105</v>
      </c>
      <c r="CP642" s="974" t="s">
        <v>105</v>
      </c>
      <c r="CQ642" s="974" t="s">
        <v>105</v>
      </c>
      <c r="CR642" s="974" t="s">
        <v>105</v>
      </c>
      <c r="CS642" s="974" t="s">
        <v>105</v>
      </c>
      <c r="CT642" s="974" t="s">
        <v>105</v>
      </c>
      <c r="CU642" s="974" t="s">
        <v>105</v>
      </c>
      <c r="CV642" s="974" t="s">
        <v>105</v>
      </c>
      <c r="CW642" s="974" t="s">
        <v>105</v>
      </c>
      <c r="CX642" s="974" t="s">
        <v>105</v>
      </c>
      <c r="CY642" s="974" t="s">
        <v>105</v>
      </c>
      <c r="CZ642" s="974" t="s">
        <v>105</v>
      </c>
      <c r="DA642" s="974" t="s">
        <v>105</v>
      </c>
      <c r="DB642" s="974" t="s">
        <v>105</v>
      </c>
      <c r="DC642" s="974" t="s">
        <v>105</v>
      </c>
      <c r="DD642" s="974" t="s">
        <v>105</v>
      </c>
      <c r="DE642" s="974" t="s">
        <v>105</v>
      </c>
      <c r="DF642" s="974" t="s">
        <v>105</v>
      </c>
      <c r="DG642" s="974" t="s">
        <v>105</v>
      </c>
      <c r="DH642" s="974" t="s">
        <v>105</v>
      </c>
      <c r="DI642" s="974" t="s">
        <v>105</v>
      </c>
      <c r="DJ642" s="974" t="s">
        <v>105</v>
      </c>
      <c r="DK642" s="974" t="s">
        <v>105</v>
      </c>
      <c r="DL642" s="974" t="s">
        <v>105</v>
      </c>
      <c r="DM642" s="974" t="s">
        <v>105</v>
      </c>
      <c r="DN642" s="974" t="s">
        <v>105</v>
      </c>
      <c r="DO642" s="974" t="s">
        <v>105</v>
      </c>
    </row>
    <row r="643" spans="2:119" s="1032" customFormat="1" ht="12" customHeight="1">
      <c r="B643" s="1342">
        <v>72</v>
      </c>
      <c r="C643" s="949" t="s">
        <v>640</v>
      </c>
      <c r="D643" s="1030"/>
      <c r="E643" s="1030"/>
      <c r="F643" s="1067"/>
      <c r="G643" s="1067"/>
      <c r="H643" s="1067"/>
      <c r="I643" s="1067"/>
      <c r="J643" s="1067"/>
      <c r="K643" s="1067"/>
      <c r="L643" s="1067"/>
      <c r="M643" s="1067"/>
      <c r="N643" s="1067"/>
      <c r="O643" s="959">
        <v>-1098.8313410174733</v>
      </c>
      <c r="P643" s="959">
        <v>-7646.2675646770331</v>
      </c>
      <c r="Q643" s="959">
        <v>2790.33338346863</v>
      </c>
      <c r="R643" s="959">
        <v>-59.519000714762235</v>
      </c>
      <c r="S643" s="974" t="s">
        <v>105</v>
      </c>
      <c r="T643" s="974" t="s">
        <v>105</v>
      </c>
      <c r="U643" s="1650" t="s">
        <v>105</v>
      </c>
      <c r="V643" s="1650" t="s">
        <v>105</v>
      </c>
      <c r="W643" s="1650" t="s">
        <v>105</v>
      </c>
      <c r="X643" s="1650" t="s">
        <v>105</v>
      </c>
      <c r="Y643" s="1650" t="s">
        <v>105</v>
      </c>
      <c r="Z643" s="1650" t="s">
        <v>105</v>
      </c>
      <c r="AA643" s="403"/>
      <c r="AB643" s="1048"/>
      <c r="AC643" s="1048"/>
      <c r="AD643" s="1048"/>
      <c r="AE643" s="1048"/>
      <c r="AF643" s="1048"/>
      <c r="AG643" s="1048"/>
      <c r="AH643" s="1048"/>
      <c r="AI643" s="1048"/>
      <c r="AJ643" s="1031"/>
      <c r="AK643" s="1031"/>
      <c r="AL643" s="1031"/>
      <c r="AM643" s="1031"/>
      <c r="AN643" s="1031"/>
      <c r="AO643" s="1031"/>
      <c r="AP643" s="1031"/>
      <c r="AQ643" s="1031"/>
      <c r="AR643" s="1031"/>
      <c r="AS643" s="1031"/>
      <c r="AT643" s="1031"/>
      <c r="AU643" s="1031"/>
      <c r="AV643" s="1031"/>
      <c r="AW643" s="1031"/>
      <c r="AX643" s="1031"/>
      <c r="AY643" s="1031"/>
      <c r="AZ643" s="1031"/>
      <c r="BA643" s="1031"/>
      <c r="BB643" s="1031"/>
      <c r="BC643" s="1031"/>
      <c r="BD643" s="1031"/>
      <c r="BE643" s="1031"/>
      <c r="BF643" s="1031"/>
      <c r="BG643" s="1031"/>
      <c r="BH643" s="1031"/>
      <c r="BI643" s="1031"/>
      <c r="BJ643" s="1031"/>
      <c r="BK643" s="1031"/>
      <c r="BL643" s="1031"/>
      <c r="BM643" s="1031"/>
      <c r="BN643" s="1031"/>
      <c r="BO643" s="1031"/>
      <c r="BP643" s="1031"/>
      <c r="BQ643" s="1031"/>
      <c r="BR643" s="1031"/>
      <c r="BS643" s="1031"/>
      <c r="BT643" s="1031"/>
      <c r="BU643" s="1031"/>
      <c r="BV643" s="1031"/>
      <c r="BW643" s="1031"/>
      <c r="BX643" s="1031">
        <v>-2292.8101178101192</v>
      </c>
      <c r="BY643" s="1031">
        <v>-13294.527363184079</v>
      </c>
      <c r="BZ643" s="1031">
        <v>-7246.0176991150402</v>
      </c>
      <c r="CA643" s="1031">
        <v>-6521.6136300989801</v>
      </c>
      <c r="CB643" s="1031">
        <v>-2357.2200247110832</v>
      </c>
      <c r="CC643" s="1031">
        <v>4276.65882457527</v>
      </c>
      <c r="CD643" s="1031">
        <v>4341.6451631465816</v>
      </c>
      <c r="CE643" s="1031">
        <v>3072.6508662063989</v>
      </c>
      <c r="CF643" s="1031">
        <v>1350.2770318788014</v>
      </c>
      <c r="CG643" s="1031">
        <v>4070.4837360395895</v>
      </c>
      <c r="CH643" s="1031">
        <v>-2519.7103740925918</v>
      </c>
      <c r="CI643" s="1031">
        <v>-1722.5938483884074</v>
      </c>
      <c r="CJ643" s="1031" t="s">
        <v>105</v>
      </c>
      <c r="CK643" s="1031" t="s">
        <v>105</v>
      </c>
      <c r="CL643" s="1031" t="s">
        <v>105</v>
      </c>
      <c r="CM643" s="1031" t="s">
        <v>105</v>
      </c>
      <c r="CN643" s="1031" t="s">
        <v>105</v>
      </c>
      <c r="CO643" s="1031" t="s">
        <v>105</v>
      </c>
      <c r="CP643" s="1031" t="s">
        <v>105</v>
      </c>
      <c r="CQ643" s="1031" t="s">
        <v>105</v>
      </c>
      <c r="CR643" s="1031" t="s">
        <v>105</v>
      </c>
      <c r="CS643" s="974" t="s">
        <v>105</v>
      </c>
      <c r="CT643" s="974" t="s">
        <v>105</v>
      </c>
      <c r="CU643" s="974" t="s">
        <v>105</v>
      </c>
      <c r="CV643" s="974" t="s">
        <v>105</v>
      </c>
      <c r="CW643" s="974" t="s">
        <v>105</v>
      </c>
      <c r="CX643" s="974" t="s">
        <v>105</v>
      </c>
      <c r="CY643" s="974" t="s">
        <v>105</v>
      </c>
      <c r="CZ643" s="974" t="s">
        <v>105</v>
      </c>
      <c r="DA643" s="974" t="s">
        <v>105</v>
      </c>
      <c r="DB643" s="974" t="s">
        <v>105</v>
      </c>
      <c r="DC643" s="974" t="s">
        <v>105</v>
      </c>
      <c r="DD643" s="974" t="s">
        <v>105</v>
      </c>
      <c r="DE643" s="974" t="s">
        <v>105</v>
      </c>
      <c r="DF643" s="974" t="s">
        <v>105</v>
      </c>
      <c r="DG643" s="974" t="s">
        <v>105</v>
      </c>
      <c r="DH643" s="974" t="s">
        <v>105</v>
      </c>
      <c r="DI643" s="974" t="s">
        <v>105</v>
      </c>
      <c r="DJ643" s="974" t="s">
        <v>105</v>
      </c>
      <c r="DK643" s="974" t="s">
        <v>105</v>
      </c>
      <c r="DL643" s="974" t="s">
        <v>105</v>
      </c>
      <c r="DM643" s="974" t="s">
        <v>105</v>
      </c>
      <c r="DN643" s="974" t="s">
        <v>105</v>
      </c>
      <c r="DO643" s="974" t="s">
        <v>105</v>
      </c>
    </row>
    <row r="644" spans="2:119" s="980" customFormat="1" ht="12" customHeight="1">
      <c r="B644" s="1342">
        <v>73</v>
      </c>
      <c r="C644" s="949" t="s">
        <v>876</v>
      </c>
      <c r="D644" s="1012"/>
      <c r="E644" s="1012"/>
      <c r="F644" s="1053"/>
      <c r="G644" s="1053"/>
      <c r="H644" s="1053"/>
      <c r="I644" s="1053">
        <v>0.38137785646251138</v>
      </c>
      <c r="J644" s="1053">
        <v>0.44008598256725989</v>
      </c>
      <c r="K644" s="1053">
        <v>0.447426400933571</v>
      </c>
      <c r="L644" s="1053">
        <v>0.43495602673784795</v>
      </c>
      <c r="M644" s="1053">
        <v>0.36549099049418338</v>
      </c>
      <c r="N644" s="1053">
        <v>0.22569306930693084</v>
      </c>
      <c r="O644" s="1053">
        <v>0.11580993520518348</v>
      </c>
      <c r="P644" s="1053">
        <v>-1.0922082473423931</v>
      </c>
      <c r="Q644" s="1053">
        <v>-0.50909290899757997</v>
      </c>
      <c r="R644" s="1053">
        <v>-0.41807053316032611</v>
      </c>
      <c r="S644" s="1053">
        <v>-1.9031357218634231E-2</v>
      </c>
      <c r="T644" s="1053">
        <v>2.8580860112696005E-2</v>
      </c>
      <c r="U644" s="1699">
        <v>7.9950762901165554E-2</v>
      </c>
      <c r="V644" s="1699">
        <v>0.12637934648862242</v>
      </c>
      <c r="W644" s="1699">
        <v>0.17008857365097763</v>
      </c>
      <c r="X644" s="1699">
        <v>0.21159108900439261</v>
      </c>
      <c r="Y644" s="1699">
        <v>0.2510262595629576</v>
      </c>
      <c r="Z644" s="1699">
        <v>0.28010220168220934</v>
      </c>
      <c r="AA644" s="403"/>
      <c r="AB644" s="1040"/>
      <c r="AC644" s="1040"/>
      <c r="AD644" s="1040"/>
      <c r="AE644" s="1040"/>
      <c r="AF644" s="1040"/>
      <c r="AG644" s="1040"/>
      <c r="AH644" s="1040"/>
      <c r="AI644" s="1040"/>
      <c r="AJ644" s="1034"/>
      <c r="AK644" s="1034"/>
      <c r="AL644" s="1034"/>
      <c r="AM644" s="1034"/>
      <c r="AN644" s="1034"/>
      <c r="AO644" s="1034"/>
      <c r="AP644" s="1034"/>
      <c r="AQ644" s="1034"/>
      <c r="AR644" s="1034"/>
      <c r="AS644" s="1034"/>
      <c r="AT644" s="1034"/>
      <c r="AU644" s="1034"/>
      <c r="AV644" s="1034">
        <v>0.37351309425613827</v>
      </c>
      <c r="AW644" s="1034">
        <v>0.39385940095717847</v>
      </c>
      <c r="AX644" s="1034">
        <v>0.3829137758899428</v>
      </c>
      <c r="AY644" s="1034">
        <v>0.37540770623494529</v>
      </c>
      <c r="AZ644" s="1034">
        <v>0.48104963898934211</v>
      </c>
      <c r="BA644" s="1034">
        <v>0.44469883679897659</v>
      </c>
      <c r="BB644" s="1034">
        <v>0.43239883521152978</v>
      </c>
      <c r="BC644" s="1034">
        <v>0.40774218919724525</v>
      </c>
      <c r="BD644" s="1034">
        <v>0.4461251863457103</v>
      </c>
      <c r="BE644" s="1034">
        <v>0.45928962236629817</v>
      </c>
      <c r="BF644" s="1034">
        <v>0.36890155825932669</v>
      </c>
      <c r="BG644" s="1034">
        <v>0.50855013669982962</v>
      </c>
      <c r="BH644" s="1034">
        <v>0.47154442427834309</v>
      </c>
      <c r="BI644" s="1034">
        <v>0.34525700939955001</v>
      </c>
      <c r="BJ644" s="1034">
        <v>0.37235336036887146</v>
      </c>
      <c r="BK644" s="1034">
        <v>0.53692173173293811</v>
      </c>
      <c r="BL644" s="1034">
        <v>0.4336742261868311</v>
      </c>
      <c r="BM644" s="1034">
        <v>0.40806547218192157</v>
      </c>
      <c r="BN644" s="1034">
        <v>0.32271134933511886</v>
      </c>
      <c r="BO644" s="1034">
        <v>0.31446418918918917</v>
      </c>
      <c r="BP644" s="1034">
        <v>0.36499999999999988</v>
      </c>
      <c r="BQ644" s="1034">
        <v>0.33480132118907013</v>
      </c>
      <c r="BR644" s="1034">
        <v>0.13535353535353534</v>
      </c>
      <c r="BS644" s="1034">
        <v>9.0197137456116863E-2</v>
      </c>
      <c r="BT644" s="1034">
        <v>0.14972972972972964</v>
      </c>
      <c r="BU644" s="1034">
        <v>0.20000000000000007</v>
      </c>
      <c r="BV644" s="1034">
        <v>0.12999999999999992</v>
      </c>
      <c r="BW644" s="282">
        <v>-1.2457627118643937E-2</v>
      </c>
      <c r="BX644" s="1034">
        <v>-0.10885964912280731</v>
      </c>
      <c r="BY644" s="282">
        <v>-2.1216822429906537</v>
      </c>
      <c r="BZ644" s="1034">
        <v>-1.1685217391304341</v>
      </c>
      <c r="CA644" s="1034">
        <v>-1.0537664677401193</v>
      </c>
      <c r="CB644" s="1034">
        <v>-0.54251391737474353</v>
      </c>
      <c r="CC644" s="1034">
        <v>-1.2539338654503991</v>
      </c>
      <c r="CD644" s="1034">
        <v>-0.21638698984876734</v>
      </c>
      <c r="CE644" s="1034">
        <v>-0.39581365722945799</v>
      </c>
      <c r="CF644" s="1034">
        <v>-0.20204908267810329</v>
      </c>
      <c r="CG644" s="1034">
        <v>-0.32357920569094328</v>
      </c>
      <c r="CH644" s="1034">
        <v>-0.45054929656409382</v>
      </c>
      <c r="CI644" s="1034">
        <v>-0.60141467727674625</v>
      </c>
      <c r="CJ644" s="1034">
        <v>-0.21117009487826244</v>
      </c>
      <c r="CK644" s="1034">
        <v>0.12152501985702947</v>
      </c>
      <c r="CL644" s="1034">
        <v>3.6369955603954653E-2</v>
      </c>
      <c r="CM644" s="1034">
        <v>-5.7356969284959258E-2</v>
      </c>
      <c r="CN644" s="1034">
        <v>4.1610086031488511E-2</v>
      </c>
      <c r="CO644" s="1034">
        <v>-1.2972922704939461E-2</v>
      </c>
      <c r="CP644" s="1034">
        <v>2.3139254054944169E-2</v>
      </c>
      <c r="CQ644" s="1034">
        <v>5.2305825552080243E-2</v>
      </c>
      <c r="CR644" s="1034">
        <v>9.8901098901098897E-2</v>
      </c>
      <c r="CS644" s="1053">
        <v>7.4999999999999956E-2</v>
      </c>
      <c r="CT644" s="1053">
        <v>7.4999999999999956E-2</v>
      </c>
      <c r="CU644" s="1053">
        <v>7.4999999999999817E-2</v>
      </c>
      <c r="CV644" s="1053">
        <v>0.14395604395604397</v>
      </c>
      <c r="CW644" s="1053">
        <v>0.12124999999999983</v>
      </c>
      <c r="CX644" s="1053">
        <v>0.12124999999999993</v>
      </c>
      <c r="CY644" s="1053">
        <v>0.12125</v>
      </c>
      <c r="CZ644" s="1053">
        <v>0.18675824175824171</v>
      </c>
      <c r="DA644" s="1053">
        <v>0.16518750000000007</v>
      </c>
      <c r="DB644" s="1053">
        <v>0.1651875000000001</v>
      </c>
      <c r="DC644" s="1053">
        <v>0.16518750000000001</v>
      </c>
      <c r="DD644" s="1053">
        <v>0.22742032967032955</v>
      </c>
      <c r="DE644" s="1053">
        <v>0.20692812500000005</v>
      </c>
      <c r="DF644" s="1053">
        <v>0.2069281250000001</v>
      </c>
      <c r="DG644" s="1053">
        <v>0.20692812500000007</v>
      </c>
      <c r="DH644" s="1053">
        <v>0.26604931318681307</v>
      </c>
      <c r="DI644" s="1053">
        <v>0.2465817187500001</v>
      </c>
      <c r="DJ644" s="1053">
        <v>0.24658171875000012</v>
      </c>
      <c r="DK644" s="1053">
        <v>0.24658171875000012</v>
      </c>
      <c r="DL644" s="1053">
        <v>0.30274684752747261</v>
      </c>
      <c r="DM644" s="1053">
        <v>0.28425263281250013</v>
      </c>
      <c r="DN644" s="1053">
        <v>0.28425263281250018</v>
      </c>
      <c r="DO644" s="1053">
        <v>0.25700118520327869</v>
      </c>
    </row>
    <row r="645" spans="2:119" s="986" customFormat="1" ht="12" customHeight="1" outlineLevel="1">
      <c r="B645" s="1342">
        <v>74</v>
      </c>
      <c r="C645" s="1104"/>
      <c r="D645" s="1197"/>
      <c r="E645" s="1197"/>
      <c r="F645" s="1067"/>
      <c r="G645" s="1067"/>
      <c r="H645" s="1067"/>
      <c r="I645" s="1067"/>
      <c r="J645" s="1067"/>
      <c r="K645" s="1067"/>
      <c r="L645" s="1067"/>
      <c r="M645" s="1067"/>
      <c r="N645" s="1067"/>
      <c r="O645" s="1067"/>
      <c r="P645" s="1067"/>
      <c r="Q645" s="1067"/>
      <c r="R645" s="1067"/>
      <c r="S645" s="1067"/>
      <c r="T645" s="1067"/>
      <c r="U645" s="1700"/>
      <c r="V645" s="1700"/>
      <c r="W645" s="1700"/>
      <c r="X645" s="1700"/>
      <c r="Y645" s="1700"/>
      <c r="Z645" s="1700"/>
      <c r="AA645" s="403"/>
      <c r="AB645" s="985"/>
      <c r="AC645" s="985"/>
      <c r="AD645" s="985"/>
      <c r="AE645" s="985"/>
      <c r="AF645" s="985"/>
      <c r="AG645" s="985"/>
      <c r="AH645" s="985"/>
      <c r="AI645" s="985"/>
      <c r="AJ645" s="940"/>
      <c r="AK645" s="940"/>
      <c r="AL645" s="940"/>
      <c r="AM645" s="940"/>
      <c r="AN645" s="940"/>
      <c r="AO645" s="940"/>
      <c r="AP645" s="940"/>
      <c r="AQ645" s="940"/>
      <c r="AR645" s="940"/>
      <c r="AS645" s="940"/>
      <c r="AT645" s="940"/>
      <c r="AU645" s="940"/>
      <c r="AV645" s="940"/>
      <c r="AW645" s="940"/>
      <c r="AX645" s="940"/>
      <c r="AY645" s="940"/>
      <c r="AZ645" s="940"/>
      <c r="BA645" s="940"/>
      <c r="BB645" s="940"/>
      <c r="BC645" s="940"/>
      <c r="BD645" s="940"/>
      <c r="BE645" s="940"/>
      <c r="BF645" s="940"/>
      <c r="BG645" s="940"/>
      <c r="BH645" s="940"/>
      <c r="BI645" s="940"/>
      <c r="BJ645" s="940"/>
      <c r="BK645" s="940"/>
      <c r="BL645" s="940"/>
      <c r="BM645" s="940"/>
      <c r="BN645" s="940"/>
      <c r="BO645" s="940"/>
      <c r="BP645" s="940"/>
      <c r="BQ645" s="940"/>
      <c r="BR645" s="940"/>
      <c r="BS645" s="940"/>
      <c r="BT645" s="940"/>
      <c r="BU645" s="940"/>
      <c r="BV645" s="940"/>
      <c r="BW645" s="940"/>
      <c r="BX645" s="940"/>
      <c r="BY645" s="940"/>
      <c r="BZ645" s="940"/>
      <c r="CA645" s="940"/>
      <c r="CB645" s="940"/>
      <c r="CC645" s="940"/>
      <c r="CD645" s="940"/>
      <c r="CE645" s="940"/>
      <c r="CF645" s="940"/>
      <c r="CG645" s="940"/>
      <c r="CH645" s="940"/>
      <c r="CI645" s="940"/>
      <c r="CJ645" s="940"/>
      <c r="CK645" s="940"/>
      <c r="CL645" s="940"/>
      <c r="CM645" s="940"/>
      <c r="CN645" s="940"/>
      <c r="CO645" s="940"/>
      <c r="CP645" s="940"/>
      <c r="CQ645" s="940"/>
      <c r="CR645" s="940"/>
      <c r="CS645" s="1067"/>
      <c r="CT645" s="1067"/>
      <c r="CU645" s="1067"/>
      <c r="CV645" s="1067"/>
      <c r="CW645" s="1067"/>
      <c r="CX645" s="1067"/>
      <c r="CY645" s="1067"/>
      <c r="CZ645" s="1067"/>
      <c r="DA645" s="1067"/>
      <c r="DB645" s="1067"/>
      <c r="DC645" s="1067"/>
      <c r="DD645" s="1067"/>
      <c r="DE645" s="1067"/>
      <c r="DF645" s="1067"/>
      <c r="DG645" s="1067"/>
      <c r="DH645" s="1067"/>
      <c r="DI645" s="1067"/>
      <c r="DJ645" s="1067"/>
      <c r="DK645" s="1067"/>
      <c r="DL645" s="1067"/>
      <c r="DM645" s="1067"/>
      <c r="DN645" s="1067"/>
      <c r="DO645" s="1067"/>
    </row>
    <row r="646" spans="2:119" s="980" customFormat="1" ht="12" customHeight="1" outlineLevel="1">
      <c r="B646" s="1342">
        <v>75</v>
      </c>
      <c r="C646" s="949" t="s">
        <v>877</v>
      </c>
      <c r="D646" s="1012"/>
      <c r="E646" s="1012"/>
      <c r="F646" s="945"/>
      <c r="G646" s="1053"/>
      <c r="H646" s="1053"/>
      <c r="I646" s="1053"/>
      <c r="J646" s="1053"/>
      <c r="K646" s="1053"/>
      <c r="L646" s="1053"/>
      <c r="M646" s="1053"/>
      <c r="N646" s="1053">
        <v>0.22569306930693081</v>
      </c>
      <c r="O646" s="1053">
        <v>0.11580993520518348</v>
      </c>
      <c r="P646" s="1053">
        <v>-0.24285813420924787</v>
      </c>
      <c r="Q646" s="1053">
        <v>-9.6141042371301444E-2</v>
      </c>
      <c r="R646" s="1053">
        <v>-0.27447220652461513</v>
      </c>
      <c r="S646" s="974" t="s">
        <v>105</v>
      </c>
      <c r="T646" s="974" t="s">
        <v>105</v>
      </c>
      <c r="U646" s="1650" t="s">
        <v>105</v>
      </c>
      <c r="V646" s="1650" t="s">
        <v>105</v>
      </c>
      <c r="W646" s="1650" t="s">
        <v>105</v>
      </c>
      <c r="X646" s="1650" t="s">
        <v>105</v>
      </c>
      <c r="Y646" s="1650" t="s">
        <v>105</v>
      </c>
      <c r="Z646" s="1650" t="s">
        <v>105</v>
      </c>
      <c r="AA646" s="403"/>
      <c r="AB646" s="1049"/>
      <c r="AC646" s="1049"/>
      <c r="AD646" s="1049"/>
      <c r="AE646" s="1049"/>
      <c r="AF646" s="1049"/>
      <c r="AG646" s="1049"/>
      <c r="AH646" s="1049"/>
      <c r="AI646" s="1049"/>
      <c r="AJ646" s="996"/>
      <c r="AK646" s="996"/>
      <c r="AL646" s="996"/>
      <c r="AM646" s="996"/>
      <c r="AN646" s="996"/>
      <c r="AO646" s="996"/>
      <c r="AP646" s="996"/>
      <c r="AQ646" s="996"/>
      <c r="AR646" s="996"/>
      <c r="AS646" s="996"/>
      <c r="AT646" s="996"/>
      <c r="AU646" s="996"/>
      <c r="AV646" s="996"/>
      <c r="AW646" s="996"/>
      <c r="AX646" s="996"/>
      <c r="AY646" s="996"/>
      <c r="AZ646" s="996"/>
      <c r="BA646" s="996"/>
      <c r="BB646" s="996"/>
      <c r="BC646" s="996"/>
      <c r="BD646" s="996"/>
      <c r="BE646" s="996"/>
      <c r="BF646" s="996"/>
      <c r="BG646" s="996"/>
      <c r="BH646" s="996"/>
      <c r="BI646" s="996"/>
      <c r="BJ646" s="996"/>
      <c r="BK646" s="996"/>
      <c r="BL646" s="996"/>
      <c r="BM646" s="996"/>
      <c r="BN646" s="996"/>
      <c r="BO646" s="996"/>
      <c r="BP646" s="996"/>
      <c r="BQ646" s="996"/>
      <c r="BR646" s="996"/>
      <c r="BS646" s="996"/>
      <c r="BT646" s="996">
        <v>0.14972972972972964</v>
      </c>
      <c r="BU646" s="996">
        <v>0.20000000000000007</v>
      </c>
      <c r="BV646" s="996">
        <v>0.12999999999999992</v>
      </c>
      <c r="BW646" s="996">
        <v>-1.2457627118643937E-2</v>
      </c>
      <c r="BX646" s="996">
        <v>0.18967948717948699</v>
      </c>
      <c r="BY646" s="996">
        <v>-0.66179104477611927</v>
      </c>
      <c r="BZ646" s="996">
        <v>-0.10345132743362805</v>
      </c>
      <c r="CA646" s="996">
        <v>-0.29532703643207153</v>
      </c>
      <c r="CB646" s="996">
        <v>0.10359271241273629</v>
      </c>
      <c r="CC646" s="996">
        <v>-0.2614550095724314</v>
      </c>
      <c r="CD646" s="996">
        <v>9.8126056013516982E-2</v>
      </c>
      <c r="CE646" s="996">
        <v>-0.26018759047373519</v>
      </c>
      <c r="CF646" s="996">
        <v>-7.2333676689393472E-2</v>
      </c>
      <c r="CG646" s="996">
        <v>-0.20560813774174835</v>
      </c>
      <c r="CH646" s="996">
        <v>-0.32775383510338091</v>
      </c>
      <c r="CI646" s="996">
        <v>-0.41022579807941861</v>
      </c>
      <c r="CJ646" s="974" t="s">
        <v>105</v>
      </c>
      <c r="CK646" s="974" t="s">
        <v>105</v>
      </c>
      <c r="CL646" s="974" t="s">
        <v>105</v>
      </c>
      <c r="CM646" s="974" t="s">
        <v>105</v>
      </c>
      <c r="CN646" s="974" t="s">
        <v>105</v>
      </c>
      <c r="CO646" s="974" t="s">
        <v>105</v>
      </c>
      <c r="CP646" s="974" t="s">
        <v>105</v>
      </c>
      <c r="CQ646" s="974" t="s">
        <v>105</v>
      </c>
      <c r="CR646" s="974" t="s">
        <v>105</v>
      </c>
      <c r="CS646" s="974" t="s">
        <v>105</v>
      </c>
      <c r="CT646" s="974" t="s">
        <v>105</v>
      </c>
      <c r="CU646" s="974" t="s">
        <v>105</v>
      </c>
      <c r="CV646" s="974" t="s">
        <v>105</v>
      </c>
      <c r="CW646" s="974" t="s">
        <v>105</v>
      </c>
      <c r="CX646" s="974" t="s">
        <v>105</v>
      </c>
      <c r="CY646" s="974" t="s">
        <v>105</v>
      </c>
      <c r="CZ646" s="974" t="s">
        <v>105</v>
      </c>
      <c r="DA646" s="974" t="s">
        <v>105</v>
      </c>
      <c r="DB646" s="974" t="s">
        <v>105</v>
      </c>
      <c r="DC646" s="974" t="s">
        <v>105</v>
      </c>
      <c r="DD646" s="974" t="s">
        <v>105</v>
      </c>
      <c r="DE646" s="974" t="s">
        <v>105</v>
      </c>
      <c r="DF646" s="974" t="s">
        <v>105</v>
      </c>
      <c r="DG646" s="974" t="s">
        <v>105</v>
      </c>
      <c r="DH646" s="974" t="s">
        <v>105</v>
      </c>
      <c r="DI646" s="974" t="s">
        <v>105</v>
      </c>
      <c r="DJ646" s="974" t="s">
        <v>105</v>
      </c>
      <c r="DK646" s="974" t="s">
        <v>105</v>
      </c>
      <c r="DL646" s="974" t="s">
        <v>105</v>
      </c>
      <c r="DM646" s="974" t="s">
        <v>105</v>
      </c>
      <c r="DN646" s="974" t="s">
        <v>105</v>
      </c>
      <c r="DO646" s="974" t="s">
        <v>105</v>
      </c>
    </row>
    <row r="647" spans="2:119" s="1032" customFormat="1" ht="12" customHeight="1" outlineLevel="1">
      <c r="B647" s="1342">
        <v>76</v>
      </c>
      <c r="C647" s="949" t="s">
        <v>640</v>
      </c>
      <c r="D647" s="1030"/>
      <c r="E647" s="1030"/>
      <c r="F647" s="1067"/>
      <c r="G647" s="1067"/>
      <c r="H647" s="1067"/>
      <c r="I647" s="1067"/>
      <c r="J647" s="1067"/>
      <c r="K647" s="1067"/>
      <c r="L647" s="1067"/>
      <c r="M647" s="1067"/>
      <c r="N647" s="1067"/>
      <c r="O647" s="959">
        <v>-1098.8313410174733</v>
      </c>
      <c r="P647" s="959">
        <v>-3586.6806941443137</v>
      </c>
      <c r="Q647" s="959">
        <v>1467.1709183794642</v>
      </c>
      <c r="R647" s="959">
        <v>-1783.3116415331367</v>
      </c>
      <c r="S647" s="974" t="s">
        <v>105</v>
      </c>
      <c r="T647" s="974" t="s">
        <v>105</v>
      </c>
      <c r="U647" s="1650" t="s">
        <v>105</v>
      </c>
      <c r="V647" s="1650" t="s">
        <v>105</v>
      </c>
      <c r="W647" s="1650" t="s">
        <v>105</v>
      </c>
      <c r="X647" s="1650" t="s">
        <v>105</v>
      </c>
      <c r="Y647" s="1650" t="s">
        <v>105</v>
      </c>
      <c r="Z647" s="1650" t="s">
        <v>105</v>
      </c>
      <c r="AA647" s="403"/>
      <c r="AB647" s="1048"/>
      <c r="AC647" s="1048"/>
      <c r="AD647" s="1048"/>
      <c r="AE647" s="1048"/>
      <c r="AF647" s="1048"/>
      <c r="AG647" s="1048"/>
      <c r="AH647" s="1048"/>
      <c r="AI647" s="1048"/>
      <c r="AJ647" s="1031"/>
      <c r="AK647" s="1031"/>
      <c r="AL647" s="1031"/>
      <c r="AM647" s="1031"/>
      <c r="AN647" s="1031"/>
      <c r="AO647" s="1031"/>
      <c r="AP647" s="1031"/>
      <c r="AQ647" s="1031"/>
      <c r="AR647" s="1031"/>
      <c r="AS647" s="1031"/>
      <c r="AT647" s="1031"/>
      <c r="AU647" s="1031"/>
      <c r="AV647" s="1031"/>
      <c r="AW647" s="1031"/>
      <c r="AX647" s="1031"/>
      <c r="AY647" s="1031"/>
      <c r="AZ647" s="1031"/>
      <c r="BA647" s="1031"/>
      <c r="BB647" s="1031"/>
      <c r="BC647" s="1031"/>
      <c r="BD647" s="1031"/>
      <c r="BE647" s="1031"/>
      <c r="BF647" s="1031"/>
      <c r="BG647" s="1031"/>
      <c r="BH647" s="1031"/>
      <c r="BI647" s="1031"/>
      <c r="BJ647" s="1031"/>
      <c r="BK647" s="1031"/>
      <c r="BL647" s="1031"/>
      <c r="BM647" s="1031"/>
      <c r="BN647" s="1031"/>
      <c r="BO647" s="1031"/>
      <c r="BP647" s="1031"/>
      <c r="BQ647" s="1031"/>
      <c r="BR647" s="1031"/>
      <c r="BS647" s="1031"/>
      <c r="BT647" s="1031"/>
      <c r="BU647" s="1031"/>
      <c r="BV647" s="1031"/>
      <c r="BW647" s="1031"/>
      <c r="BX647" s="959">
        <v>399.49757449757345</v>
      </c>
      <c r="BY647" s="959">
        <v>-8617.9104477611927</v>
      </c>
      <c r="BZ647" s="959">
        <v>-2334.5132743362797</v>
      </c>
      <c r="CA647" s="959">
        <v>-2828.6940931342756</v>
      </c>
      <c r="CB647" s="959">
        <v>-860.86774766750693</v>
      </c>
      <c r="CC647" s="959">
        <v>4003.3603520368788</v>
      </c>
      <c r="CD647" s="959">
        <v>2015.7738344714505</v>
      </c>
      <c r="CE647" s="959">
        <v>351.39445958336347</v>
      </c>
      <c r="CF647" s="959">
        <v>-1759.2638910212977</v>
      </c>
      <c r="CG647" s="959">
        <v>558.4687183068304</v>
      </c>
      <c r="CH647" s="959">
        <v>-4258.7989111689785</v>
      </c>
      <c r="CI647" s="959">
        <v>-1500.3820760568342</v>
      </c>
      <c r="CJ647" s="974" t="s">
        <v>105</v>
      </c>
      <c r="CK647" s="974" t="s">
        <v>105</v>
      </c>
      <c r="CL647" s="974" t="s">
        <v>105</v>
      </c>
      <c r="CM647" s="974" t="s">
        <v>105</v>
      </c>
      <c r="CN647" s="974" t="s">
        <v>105</v>
      </c>
      <c r="CO647" s="974" t="s">
        <v>105</v>
      </c>
      <c r="CP647" s="974" t="s">
        <v>105</v>
      </c>
      <c r="CQ647" s="974" t="s">
        <v>105</v>
      </c>
      <c r="CR647" s="974" t="s">
        <v>105</v>
      </c>
      <c r="CS647" s="974" t="s">
        <v>105</v>
      </c>
      <c r="CT647" s="974" t="s">
        <v>105</v>
      </c>
      <c r="CU647" s="974" t="s">
        <v>105</v>
      </c>
      <c r="CV647" s="974" t="s">
        <v>105</v>
      </c>
      <c r="CW647" s="974" t="s">
        <v>105</v>
      </c>
      <c r="CX647" s="974" t="s">
        <v>105</v>
      </c>
      <c r="CY647" s="974" t="s">
        <v>105</v>
      </c>
      <c r="CZ647" s="974" t="s">
        <v>105</v>
      </c>
      <c r="DA647" s="974" t="s">
        <v>105</v>
      </c>
      <c r="DB647" s="974" t="s">
        <v>105</v>
      </c>
      <c r="DC647" s="974" t="s">
        <v>105</v>
      </c>
      <c r="DD647" s="974" t="s">
        <v>105</v>
      </c>
      <c r="DE647" s="974" t="s">
        <v>105</v>
      </c>
      <c r="DF647" s="974" t="s">
        <v>105</v>
      </c>
      <c r="DG647" s="974" t="s">
        <v>105</v>
      </c>
      <c r="DH647" s="974" t="s">
        <v>105</v>
      </c>
      <c r="DI647" s="974" t="s">
        <v>105</v>
      </c>
      <c r="DJ647" s="974" t="s">
        <v>105</v>
      </c>
      <c r="DK647" s="974" t="s">
        <v>105</v>
      </c>
      <c r="DL647" s="974" t="s">
        <v>105</v>
      </c>
      <c r="DM647" s="974" t="s">
        <v>105</v>
      </c>
      <c r="DN647" s="974" t="s">
        <v>105</v>
      </c>
      <c r="DO647" s="974" t="s">
        <v>105</v>
      </c>
    </row>
    <row r="648" spans="2:119" s="1032" customFormat="1" ht="12" customHeight="1">
      <c r="B648" s="1342">
        <v>77</v>
      </c>
      <c r="C648" s="1104"/>
      <c r="D648" s="1030"/>
      <c r="E648" s="1030"/>
      <c r="F648" s="1067"/>
      <c r="G648" s="1067"/>
      <c r="H648" s="1067"/>
      <c r="I648" s="1067"/>
      <c r="J648" s="1067"/>
      <c r="K648" s="1067"/>
      <c r="L648" s="1067"/>
      <c r="M648" s="1067"/>
      <c r="N648" s="1067"/>
      <c r="O648" s="1067"/>
      <c r="P648" s="1067"/>
      <c r="Q648" s="1067"/>
      <c r="R648" s="1067"/>
      <c r="S648" s="1067"/>
      <c r="T648" s="1067"/>
      <c r="U648" s="1700"/>
      <c r="V648" s="1700"/>
      <c r="W648" s="1700"/>
      <c r="X648" s="1700"/>
      <c r="Y648" s="1700"/>
      <c r="Z648" s="1700"/>
      <c r="AA648" s="403"/>
      <c r="AB648" s="449"/>
      <c r="AC648" s="449"/>
      <c r="AD648" s="449"/>
      <c r="AE648" s="449"/>
      <c r="AF648" s="449"/>
      <c r="AG648" s="449"/>
      <c r="AH648" s="449"/>
      <c r="AI648" s="449"/>
      <c r="AJ648" s="984"/>
      <c r="AK648" s="984"/>
      <c r="AL648" s="984"/>
      <c r="AM648" s="984"/>
      <c r="AN648" s="984"/>
      <c r="AO648" s="984"/>
      <c r="AP648" s="984"/>
      <c r="AQ648" s="984"/>
      <c r="AR648" s="984"/>
      <c r="AS648" s="984"/>
      <c r="AT648" s="984"/>
      <c r="AU648" s="984"/>
      <c r="AV648" s="984"/>
      <c r="AW648" s="984"/>
      <c r="AX648" s="984"/>
      <c r="AY648" s="984"/>
      <c r="AZ648" s="984"/>
      <c r="BA648" s="984"/>
      <c r="BB648" s="984"/>
      <c r="BC648" s="984"/>
      <c r="BD648" s="984"/>
      <c r="BE648" s="984"/>
      <c r="BF648" s="984"/>
      <c r="BG648" s="984"/>
      <c r="BH648" s="984"/>
      <c r="BI648" s="984"/>
      <c r="BJ648" s="984"/>
      <c r="BK648" s="984"/>
      <c r="BL648" s="984"/>
      <c r="BM648" s="984"/>
      <c r="BN648" s="984"/>
      <c r="BO648" s="984"/>
      <c r="BP648" s="984"/>
      <c r="BQ648" s="984"/>
      <c r="BR648" s="984"/>
      <c r="BS648" s="984"/>
      <c r="BT648" s="1053"/>
      <c r="BU648" s="1053"/>
      <c r="BV648" s="1053"/>
      <c r="BW648" s="1053"/>
      <c r="BX648" s="1053"/>
      <c r="BY648" s="1053"/>
      <c r="BZ648" s="1053"/>
      <c r="CA648" s="1053"/>
      <c r="CB648" s="1053"/>
      <c r="CC648" s="1053"/>
      <c r="CD648" s="1053"/>
      <c r="CE648" s="1053"/>
      <c r="CF648" s="1053"/>
      <c r="CG648" s="1053"/>
      <c r="CH648" s="1053"/>
      <c r="CI648" s="1053"/>
      <c r="CJ648" s="1053"/>
      <c r="CK648" s="1053"/>
      <c r="CL648" s="1053"/>
      <c r="CM648" s="1053"/>
      <c r="CN648" s="1053"/>
      <c r="CO648" s="1053"/>
      <c r="CP648" s="1053"/>
      <c r="CQ648" s="1053"/>
      <c r="CR648" s="1053"/>
      <c r="CS648" s="959"/>
      <c r="CT648" s="959"/>
      <c r="CU648" s="959"/>
      <c r="CV648" s="959"/>
      <c r="CW648" s="959"/>
      <c r="CX648" s="959"/>
      <c r="CY648" s="959"/>
      <c r="CZ648" s="959"/>
      <c r="DA648" s="959"/>
      <c r="DB648" s="959"/>
      <c r="DC648" s="959"/>
      <c r="DD648" s="959"/>
      <c r="DE648" s="959"/>
      <c r="DF648" s="959"/>
      <c r="DG648" s="959"/>
      <c r="DH648" s="959"/>
      <c r="DI648" s="959"/>
      <c r="DJ648" s="959"/>
      <c r="DK648" s="959"/>
      <c r="DL648" s="959"/>
      <c r="DM648" s="959"/>
      <c r="DN648" s="959"/>
      <c r="DO648" s="959"/>
    </row>
    <row r="649" spans="2:119" s="372" customFormat="1" ht="11.25" customHeight="1">
      <c r="B649" s="1330"/>
      <c r="C649" s="408"/>
      <c r="D649" s="383"/>
      <c r="E649" s="383"/>
      <c r="F649" s="368"/>
      <c r="G649" s="368"/>
      <c r="H649" s="368"/>
      <c r="I649" s="368"/>
      <c r="J649" s="368"/>
      <c r="K649" s="368"/>
      <c r="L649" s="368"/>
      <c r="M649" s="368"/>
      <c r="N649" s="368"/>
      <c r="O649" s="191"/>
      <c r="P649" s="368"/>
      <c r="Q649" s="368"/>
      <c r="R649" s="368"/>
      <c r="S649" s="368"/>
      <c r="T649" s="368"/>
      <c r="U649" s="1681"/>
      <c r="V649" s="1681"/>
      <c r="W649" s="1681"/>
      <c r="X649" s="1681"/>
      <c r="Y649" s="1681"/>
      <c r="Z649" s="1681"/>
      <c r="AA649" s="150"/>
      <c r="AB649" s="368"/>
      <c r="AC649" s="368"/>
      <c r="AD649" s="368"/>
      <c r="AE649" s="368"/>
      <c r="AF649" s="368"/>
      <c r="AG649" s="368"/>
      <c r="AH649" s="368"/>
      <c r="AI649" s="368"/>
      <c r="AJ649" s="368"/>
      <c r="AK649" s="368"/>
      <c r="AL649" s="368"/>
      <c r="AM649" s="368"/>
      <c r="AN649" s="368"/>
      <c r="AO649" s="368"/>
      <c r="AP649" s="368"/>
      <c r="AQ649" s="368"/>
      <c r="AR649" s="368"/>
      <c r="AS649" s="368"/>
      <c r="AT649" s="368"/>
      <c r="AU649" s="368"/>
      <c r="AV649" s="368"/>
      <c r="AW649" s="368"/>
      <c r="AX649" s="368"/>
      <c r="AY649" s="368"/>
      <c r="AZ649" s="368"/>
      <c r="BA649" s="368"/>
      <c r="BB649" s="368"/>
      <c r="BC649" s="368"/>
      <c r="BD649" s="368"/>
      <c r="BE649" s="368"/>
      <c r="BF649" s="368"/>
      <c r="BG649" s="368"/>
      <c r="BH649" s="368"/>
      <c r="BI649" s="368"/>
      <c r="BJ649" s="368"/>
      <c r="BK649" s="368"/>
      <c r="BL649" s="368"/>
      <c r="BM649" s="368"/>
      <c r="BN649" s="368"/>
      <c r="BO649" s="368"/>
      <c r="BP649" s="368"/>
      <c r="BQ649" s="368"/>
      <c r="BR649" s="368"/>
      <c r="BS649" s="368"/>
      <c r="BT649" s="368"/>
      <c r="BU649" s="368"/>
      <c r="BV649" s="368"/>
      <c r="BW649" s="368"/>
      <c r="BX649" s="368"/>
      <c r="BY649" s="368"/>
      <c r="BZ649" s="368"/>
      <c r="CA649" s="368"/>
      <c r="CB649" s="368"/>
      <c r="CC649" s="368"/>
      <c r="CD649" s="368"/>
      <c r="CE649" s="368"/>
      <c r="CF649" s="368"/>
      <c r="CG649" s="368"/>
      <c r="CH649" s="368"/>
      <c r="CI649" s="368"/>
      <c r="CJ649" s="368"/>
      <c r="CK649" s="368"/>
      <c r="CL649" s="368"/>
      <c r="CM649" s="368"/>
      <c r="CN649" s="368"/>
      <c r="CO649" s="368"/>
      <c r="CP649" s="368"/>
      <c r="CQ649" s="368"/>
      <c r="CR649" s="368"/>
      <c r="CS649" s="368"/>
      <c r="CT649" s="368"/>
      <c r="CU649" s="368"/>
      <c r="CV649" s="368"/>
      <c r="CW649" s="368"/>
      <c r="CX649" s="368"/>
      <c r="CY649" s="368"/>
      <c r="CZ649" s="368"/>
      <c r="DA649" s="368"/>
      <c r="DB649" s="368"/>
      <c r="DC649" s="368"/>
      <c r="DD649" s="368"/>
      <c r="DE649" s="368"/>
      <c r="DF649" s="368"/>
      <c r="DG649" s="368"/>
      <c r="DH649" s="368"/>
      <c r="DI649" s="368"/>
      <c r="DJ649" s="368"/>
      <c r="DK649" s="368"/>
      <c r="DL649" s="368"/>
      <c r="DM649" s="368"/>
      <c r="DN649" s="368"/>
      <c r="DO649" s="368"/>
    </row>
    <row r="650" spans="2:119" s="168" customFormat="1">
      <c r="B650" s="1320"/>
      <c r="C650" s="410" t="s">
        <v>403</v>
      </c>
      <c r="D650" s="405"/>
      <c r="E650" s="406"/>
      <c r="F650" s="165"/>
      <c r="G650" s="165"/>
      <c r="H650" s="165"/>
      <c r="I650" s="165"/>
      <c r="J650" s="165"/>
      <c r="K650" s="165"/>
      <c r="L650" s="165"/>
      <c r="M650" s="165"/>
      <c r="N650" s="165"/>
      <c r="O650" s="165"/>
      <c r="P650" s="165"/>
      <c r="Q650" s="165"/>
      <c r="R650" s="165"/>
      <c r="S650" s="165"/>
      <c r="T650" s="165"/>
      <c r="U650" s="165"/>
      <c r="V650" s="165"/>
      <c r="W650" s="165"/>
      <c r="X650" s="165"/>
      <c r="Y650" s="165"/>
      <c r="Z650" s="165"/>
      <c r="AA650" s="167"/>
      <c r="AB650" s="165"/>
      <c r="AC650" s="165"/>
      <c r="AD650" s="165"/>
      <c r="AE650" s="165"/>
      <c r="AF650" s="165"/>
      <c r="AG650" s="165"/>
      <c r="AH650" s="165"/>
      <c r="AI650" s="165"/>
      <c r="AJ650" s="165"/>
      <c r="AK650" s="165"/>
      <c r="AL650" s="165"/>
      <c r="AM650" s="165"/>
      <c r="AN650" s="165"/>
      <c r="AO650" s="165"/>
      <c r="AP650" s="165"/>
      <c r="AQ650" s="165"/>
      <c r="AR650" s="165"/>
      <c r="AS650" s="165"/>
      <c r="AT650" s="165"/>
      <c r="AU650" s="165"/>
      <c r="AV650" s="165"/>
      <c r="AW650" s="165"/>
      <c r="AX650" s="165"/>
      <c r="AY650" s="165"/>
      <c r="AZ650" s="165"/>
      <c r="BA650" s="165"/>
      <c r="BB650" s="165"/>
      <c r="BC650" s="165"/>
      <c r="BD650" s="165"/>
      <c r="BE650" s="165"/>
      <c r="BF650" s="165"/>
      <c r="BG650" s="165"/>
      <c r="BH650" s="165"/>
      <c r="BI650" s="165"/>
      <c r="BJ650" s="165"/>
      <c r="BK650" s="165"/>
      <c r="BL650" s="165"/>
      <c r="BM650" s="165"/>
      <c r="BN650" s="165"/>
      <c r="BO650" s="165"/>
      <c r="BP650" s="165"/>
      <c r="BQ650" s="165"/>
      <c r="BR650" s="165"/>
      <c r="BS650" s="165"/>
      <c r="BT650" s="165"/>
      <c r="BU650" s="165"/>
      <c r="BV650" s="165"/>
      <c r="BW650" s="165"/>
      <c r="BX650" s="165"/>
      <c r="BY650" s="165"/>
      <c r="BZ650" s="165"/>
      <c r="CA650" s="165"/>
      <c r="CB650" s="165"/>
      <c r="CC650" s="165"/>
      <c r="CD650" s="165"/>
      <c r="CE650" s="165"/>
      <c r="CF650" s="165"/>
      <c r="CG650" s="165"/>
      <c r="CH650" s="165"/>
      <c r="CI650" s="165"/>
      <c r="CJ650" s="165"/>
      <c r="CK650" s="165"/>
      <c r="CL650" s="165"/>
      <c r="CM650" s="165"/>
      <c r="CN650" s="165"/>
      <c r="CO650" s="165"/>
      <c r="CP650" s="165"/>
      <c r="CQ650" s="165"/>
      <c r="CR650" s="165"/>
      <c r="CS650" s="165"/>
      <c r="CT650" s="165"/>
      <c r="CU650" s="165"/>
      <c r="CV650" s="165"/>
      <c r="CW650" s="165"/>
      <c r="CX650" s="165"/>
      <c r="CY650" s="165"/>
      <c r="CZ650" s="165"/>
      <c r="DA650" s="165"/>
      <c r="DB650" s="165"/>
      <c r="DC650" s="165"/>
      <c r="DD650" s="165"/>
      <c r="DE650" s="165"/>
      <c r="DF650" s="165"/>
      <c r="DG650" s="165"/>
      <c r="DH650" s="165"/>
      <c r="DI650" s="165"/>
      <c r="DJ650" s="165"/>
      <c r="DK650" s="165"/>
      <c r="DL650" s="165"/>
      <c r="DM650" s="165"/>
      <c r="DN650" s="165"/>
      <c r="DO650" s="165"/>
    </row>
    <row r="651" spans="2:119" s="980" customFormat="1" ht="12" customHeight="1" outlineLevel="1" collapsed="1">
      <c r="B651" s="1334"/>
      <c r="C651" s="1084" t="s">
        <v>87</v>
      </c>
      <c r="D651" s="1012"/>
      <c r="E651" s="1012"/>
      <c r="F651" s="1085"/>
      <c r="G651" s="1085"/>
      <c r="H651" s="1085"/>
      <c r="I651" s="1085"/>
      <c r="J651" s="1085"/>
      <c r="K651" s="1085"/>
      <c r="L651" s="1085"/>
      <c r="M651" s="1085"/>
      <c r="N651" s="1085"/>
      <c r="O651" s="984"/>
      <c r="P651" s="984"/>
      <c r="Q651" s="1629"/>
      <c r="R651" s="1629"/>
      <c r="S651" s="1629"/>
      <c r="T651" s="1629"/>
      <c r="U651" s="1701"/>
      <c r="V651" s="1701"/>
      <c r="W651" s="1701"/>
      <c r="X651" s="1701"/>
      <c r="Y651" s="1701"/>
      <c r="Z651" s="1701"/>
      <c r="AA651" s="403"/>
      <c r="AB651" s="984"/>
      <c r="AC651" s="984"/>
      <c r="AD651" s="984"/>
      <c r="AE651" s="984"/>
      <c r="AF651" s="984"/>
      <c r="AG651" s="984"/>
      <c r="AH651" s="984"/>
      <c r="AI651" s="984"/>
      <c r="AJ651" s="984"/>
      <c r="AK651" s="984"/>
      <c r="AL651" s="984"/>
      <c r="AM651" s="984"/>
      <c r="AN651" s="984"/>
      <c r="AO651" s="984"/>
      <c r="AP651" s="984"/>
      <c r="AQ651" s="984"/>
      <c r="AR651" s="984"/>
      <c r="AS651" s="984"/>
      <c r="AT651" s="984"/>
      <c r="AU651" s="984"/>
      <c r="AV651" s="984"/>
      <c r="AW651" s="984"/>
      <c r="AX651" s="984"/>
      <c r="AY651" s="984"/>
      <c r="AZ651" s="984"/>
      <c r="BA651" s="984"/>
      <c r="BB651" s="984"/>
      <c r="BC651" s="984"/>
      <c r="BD651" s="984"/>
      <c r="BE651" s="984"/>
      <c r="BF651" s="984"/>
      <c r="BG651" s="984"/>
      <c r="BH651" s="984"/>
      <c r="BI651" s="984"/>
      <c r="BJ651" s="984"/>
      <c r="BK651" s="984"/>
      <c r="BL651" s="984"/>
      <c r="BM651" s="984"/>
      <c r="BN651" s="984"/>
      <c r="BO651" s="984"/>
      <c r="BP651" s="984"/>
      <c r="BQ651" s="984"/>
      <c r="BR651" s="984"/>
      <c r="BS651" s="984"/>
      <c r="BT651" s="984"/>
      <c r="BU651" s="984"/>
      <c r="BV651" s="984"/>
      <c r="BW651" s="984"/>
      <c r="BX651" s="984"/>
      <c r="BY651" s="984"/>
      <c r="BZ651" s="984"/>
      <c r="CA651" s="984"/>
      <c r="CB651" s="1629"/>
      <c r="CC651" s="1629"/>
      <c r="CD651" s="1629"/>
      <c r="CE651" s="1629"/>
      <c r="CF651" s="1629"/>
      <c r="CG651" s="1629"/>
      <c r="CH651" s="1629"/>
      <c r="CI651" s="1629"/>
      <c r="CJ651" s="1629"/>
      <c r="CK651" s="1629"/>
      <c r="CL651" s="1629"/>
      <c r="CM651" s="1629"/>
      <c r="CN651" s="1629"/>
      <c r="CO651" s="1629"/>
      <c r="CP651" s="1629"/>
      <c r="CQ651" s="1629"/>
      <c r="CR651" s="1629"/>
      <c r="CS651" s="1629"/>
      <c r="CT651" s="1629"/>
      <c r="CU651" s="1629"/>
      <c r="CV651" s="1629"/>
      <c r="CW651" s="1629"/>
      <c r="CX651" s="1629"/>
      <c r="CY651" s="1629"/>
      <c r="CZ651" s="1629"/>
      <c r="DA651" s="1629"/>
      <c r="DB651" s="1629"/>
      <c r="DC651" s="1629"/>
      <c r="DD651" s="1629"/>
      <c r="DE651" s="1629"/>
      <c r="DF651" s="1629"/>
      <c r="DG651" s="1629"/>
      <c r="DH651" s="1629"/>
      <c r="DI651" s="1629"/>
      <c r="DJ651" s="1629"/>
      <c r="DK651" s="1629"/>
      <c r="DL651" s="1629"/>
      <c r="DM651" s="1629"/>
      <c r="DN651" s="1629"/>
      <c r="DO651" s="1629"/>
    </row>
    <row r="652" spans="2:119" s="980" customFormat="1" ht="12" customHeight="1" outlineLevel="1">
      <c r="B652" s="1334"/>
      <c r="C652" s="978"/>
      <c r="D652" s="1180"/>
      <c r="E652" s="1012"/>
      <c r="F652" s="984"/>
      <c r="G652" s="984"/>
      <c r="H652" s="984"/>
      <c r="I652" s="984"/>
      <c r="J652" s="984"/>
      <c r="K652" s="984"/>
      <c r="L652" s="984"/>
      <c r="M652" s="984"/>
      <c r="N652" s="984"/>
      <c r="O652" s="984"/>
      <c r="P652" s="984"/>
      <c r="Q652" s="1073"/>
      <c r="R652" s="1073"/>
      <c r="S652" s="1073"/>
      <c r="T652" s="1073"/>
      <c r="U652" s="1702"/>
      <c r="V652" s="1702"/>
      <c r="W652" s="1702"/>
      <c r="X652" s="1702"/>
      <c r="Y652" s="1702"/>
      <c r="Z652" s="1702"/>
      <c r="AA652" s="403"/>
      <c r="AB652" s="984"/>
      <c r="AC652" s="984"/>
      <c r="AD652" s="984"/>
      <c r="AE652" s="984"/>
      <c r="AF652" s="984"/>
      <c r="AG652" s="984"/>
      <c r="AH652" s="984"/>
      <c r="AI652" s="984"/>
      <c r="AJ652" s="984"/>
      <c r="AK652" s="984"/>
      <c r="AL652" s="984"/>
      <c r="AM652" s="984"/>
      <c r="AN652" s="984"/>
      <c r="AO652" s="984"/>
      <c r="AP652" s="984"/>
      <c r="AQ652" s="984"/>
      <c r="AR652" s="984"/>
      <c r="AS652" s="984"/>
      <c r="AT652" s="984"/>
      <c r="AU652" s="984"/>
      <c r="AV652" s="984"/>
      <c r="AW652" s="984"/>
      <c r="AX652" s="984"/>
      <c r="AY652" s="984"/>
      <c r="AZ652" s="984"/>
      <c r="BA652" s="984"/>
      <c r="BB652" s="984"/>
      <c r="BC652" s="984"/>
      <c r="BD652" s="984"/>
      <c r="BE652" s="984"/>
      <c r="BF652" s="984"/>
      <c r="BG652" s="984"/>
      <c r="BH652" s="984"/>
      <c r="BI652" s="984"/>
      <c r="BJ652" s="984"/>
      <c r="BK652" s="984"/>
      <c r="BL652" s="984"/>
      <c r="BM652" s="984"/>
      <c r="BN652" s="984"/>
      <c r="BO652" s="984"/>
      <c r="BP652" s="984"/>
      <c r="BQ652" s="984"/>
      <c r="BR652" s="984"/>
      <c r="BS652" s="984"/>
      <c r="BT652" s="984"/>
      <c r="BU652" s="984"/>
      <c r="BV652" s="282"/>
      <c r="BW652" s="282"/>
      <c r="BX652" s="282"/>
      <c r="BY652" s="282"/>
      <c r="BZ652" s="282"/>
      <c r="CA652" s="282"/>
      <c r="CB652" s="1073"/>
      <c r="CC652" s="1073"/>
      <c r="CD652" s="1073"/>
      <c r="CE652" s="1073"/>
      <c r="CF652" s="1073"/>
      <c r="CG652" s="1073"/>
      <c r="CH652" s="1073"/>
      <c r="CI652" s="1073"/>
      <c r="CJ652" s="1073"/>
      <c r="CK652" s="1073"/>
      <c r="CL652" s="1073"/>
      <c r="CM652" s="1073"/>
      <c r="CN652" s="1073"/>
      <c r="CO652" s="1073"/>
      <c r="CP652" s="1073"/>
      <c r="CQ652" s="1073"/>
      <c r="CR652" s="1073"/>
      <c r="CS652" s="1073"/>
      <c r="CT652" s="1073"/>
      <c r="CU652" s="1073"/>
      <c r="CV652" s="1073"/>
      <c r="CW652" s="1073"/>
      <c r="CX652" s="1073"/>
      <c r="CY652" s="1073"/>
      <c r="CZ652" s="1073"/>
      <c r="DA652" s="1073"/>
      <c r="DB652" s="1073"/>
      <c r="DC652" s="1073"/>
      <c r="DD652" s="1073"/>
      <c r="DE652" s="1073"/>
      <c r="DF652" s="1073"/>
      <c r="DG652" s="1073"/>
      <c r="DH652" s="1073"/>
      <c r="DI652" s="1073"/>
      <c r="DJ652" s="1073"/>
      <c r="DK652" s="1073"/>
      <c r="DL652" s="1073"/>
      <c r="DM652" s="1073"/>
      <c r="DN652" s="1073"/>
      <c r="DO652" s="1073"/>
    </row>
    <row r="653" spans="2:119" s="948" customFormat="1" ht="12" customHeight="1" outlineLevel="1">
      <c r="B653" s="1337"/>
      <c r="C653" s="942" t="s">
        <v>98</v>
      </c>
      <c r="D653" s="1630"/>
      <c r="E653" s="944"/>
      <c r="F653" s="282" t="s">
        <v>105</v>
      </c>
      <c r="G653" s="282" t="s">
        <v>105</v>
      </c>
      <c r="H653" s="282" t="s">
        <v>105</v>
      </c>
      <c r="I653" s="282" t="s">
        <v>105</v>
      </c>
      <c r="J653" s="282" t="s">
        <v>105</v>
      </c>
      <c r="K653" s="282" t="s">
        <v>105</v>
      </c>
      <c r="L653" s="282">
        <v>1769.013244246044</v>
      </c>
      <c r="M653" s="282">
        <v>1422.8454276999998</v>
      </c>
      <c r="N653" s="282">
        <v>956.87627178000002</v>
      </c>
      <c r="O653" s="282">
        <v>844.64900520000003</v>
      </c>
      <c r="P653" s="282">
        <v>1183.0472300486399</v>
      </c>
      <c r="Q653" s="1059"/>
      <c r="R653" s="1059"/>
      <c r="S653" s="1059"/>
      <c r="T653" s="1059"/>
      <c r="U653" s="1703"/>
      <c r="V653" s="1703"/>
      <c r="W653" s="1703"/>
      <c r="X653" s="1703"/>
      <c r="Y653" s="1703"/>
      <c r="Z653" s="1703"/>
      <c r="AA653" s="403"/>
      <c r="AB653" s="947"/>
      <c r="AC653" s="947"/>
      <c r="AD653" s="947"/>
      <c r="AE653" s="947"/>
      <c r="AF653" s="947"/>
      <c r="AG653" s="947"/>
      <c r="AH653" s="947"/>
      <c r="AI653" s="947"/>
      <c r="AJ653" s="947"/>
      <c r="AK653" s="947"/>
      <c r="AL653" s="947"/>
      <c r="AM653" s="947"/>
      <c r="AN653" s="947"/>
      <c r="AO653" s="947"/>
      <c r="AP653" s="947"/>
      <c r="AQ653" s="947"/>
      <c r="AR653" s="947"/>
      <c r="AS653" s="947"/>
      <c r="AT653" s="947"/>
      <c r="AU653" s="947"/>
      <c r="AV653" s="947"/>
      <c r="AW653" s="947"/>
      <c r="AX653" s="947"/>
      <c r="AY653" s="947"/>
      <c r="AZ653" s="947"/>
      <c r="BA653" s="947"/>
      <c r="BB653" s="947"/>
      <c r="BC653" s="947"/>
      <c r="BD653" s="947"/>
      <c r="BE653" s="947"/>
      <c r="BF653" s="947"/>
      <c r="BG653" s="947"/>
      <c r="BH653" s="282">
        <v>357.29514812427743</v>
      </c>
      <c r="BI653" s="282">
        <v>397.37066873536912</v>
      </c>
      <c r="BJ653" s="282">
        <v>455.5839877771428</v>
      </c>
      <c r="BK653" s="282">
        <v>558.76343960925453</v>
      </c>
      <c r="BL653" s="282">
        <v>523.83102224999993</v>
      </c>
      <c r="BM653" s="282">
        <v>425.95848662999998</v>
      </c>
      <c r="BN653" s="282">
        <v>207.98399441999999</v>
      </c>
      <c r="BO653" s="282">
        <v>265.0719244</v>
      </c>
      <c r="BP653" s="282">
        <v>308.81820247000002</v>
      </c>
      <c r="BQ653" s="282">
        <v>140.08216590000001</v>
      </c>
      <c r="BR653" s="282">
        <v>226.69024134</v>
      </c>
      <c r="BS653" s="282">
        <v>281.28566207</v>
      </c>
      <c r="BT653" s="282">
        <v>301.68235163000003</v>
      </c>
      <c r="BU653" s="282">
        <v>181.95849313000002</v>
      </c>
      <c r="BV653" s="282">
        <v>134.90052109999999</v>
      </c>
      <c r="BW653" s="282">
        <v>226.10763933999999</v>
      </c>
      <c r="BX653" s="282">
        <v>301.02491256999997</v>
      </c>
      <c r="BY653" s="282">
        <v>297.32017777442002</v>
      </c>
      <c r="BZ653" s="282">
        <v>217.72944105539997</v>
      </c>
      <c r="CA653" s="282">
        <v>366.97269864881997</v>
      </c>
      <c r="CB653" s="1059"/>
      <c r="CC653" s="1059"/>
      <c r="CD653" s="1059"/>
      <c r="CE653" s="1059"/>
      <c r="CF653" s="1059"/>
      <c r="CG653" s="1059"/>
      <c r="CH653" s="1059"/>
      <c r="CI653" s="1059"/>
      <c r="CJ653" s="1059"/>
      <c r="CK653" s="1059"/>
      <c r="CL653" s="1059"/>
      <c r="CM653" s="1059"/>
      <c r="CN653" s="1059"/>
      <c r="CO653" s="1059"/>
      <c r="CP653" s="1059"/>
      <c r="CQ653" s="1059"/>
      <c r="CR653" s="1059"/>
      <c r="CS653" s="1059"/>
      <c r="CT653" s="1059"/>
      <c r="CU653" s="1059"/>
      <c r="CV653" s="1059"/>
      <c r="CW653" s="1059"/>
      <c r="CX653" s="1059"/>
      <c r="CY653" s="1059"/>
      <c r="CZ653" s="1059"/>
      <c r="DA653" s="1059"/>
      <c r="DB653" s="1059"/>
      <c r="DC653" s="1059"/>
      <c r="DD653" s="1059"/>
      <c r="DE653" s="1059"/>
      <c r="DF653" s="1059"/>
      <c r="DG653" s="1059"/>
      <c r="DH653" s="1059"/>
      <c r="DI653" s="1059"/>
      <c r="DJ653" s="1059"/>
      <c r="DK653" s="1059"/>
      <c r="DL653" s="1059"/>
      <c r="DM653" s="1059"/>
      <c r="DN653" s="1059"/>
      <c r="DO653" s="1059"/>
    </row>
    <row r="654" spans="2:119" s="941" customFormat="1" ht="12" customHeight="1" outlineLevel="1">
      <c r="B654" s="1334"/>
      <c r="C654" s="938" t="s">
        <v>94</v>
      </c>
      <c r="D654" s="1631"/>
      <c r="E654" s="939"/>
      <c r="F654" s="940" t="s">
        <v>1045</v>
      </c>
      <c r="G654" s="940" t="s">
        <v>1045</v>
      </c>
      <c r="H654" s="940" t="s">
        <v>1045</v>
      </c>
      <c r="I654" s="940" t="s">
        <v>1045</v>
      </c>
      <c r="J654" s="940" t="s">
        <v>1045</v>
      </c>
      <c r="K654" s="940" t="s">
        <v>1045</v>
      </c>
      <c r="L654" s="940" t="s">
        <v>1045</v>
      </c>
      <c r="M654" s="940">
        <v>-0.19568412937099366</v>
      </c>
      <c r="N654" s="940">
        <v>-0.32749105900647923</v>
      </c>
      <c r="O654" s="940">
        <v>-0.11728503453349581</v>
      </c>
      <c r="P654" s="940">
        <v>0.40063768827681545</v>
      </c>
      <c r="Q654" s="1060"/>
      <c r="R654" s="1060"/>
      <c r="S654" s="1060"/>
      <c r="T654" s="1060"/>
      <c r="U654" s="1704"/>
      <c r="V654" s="1704"/>
      <c r="W654" s="1704"/>
      <c r="X654" s="1704"/>
      <c r="Y654" s="1704"/>
      <c r="Z654" s="1704"/>
      <c r="AA654" s="403"/>
      <c r="AB654" s="940"/>
      <c r="AC654" s="940"/>
      <c r="AD654" s="940"/>
      <c r="AE654" s="940"/>
      <c r="AF654" s="940"/>
      <c r="AG654" s="940"/>
      <c r="AH654" s="940"/>
      <c r="AI654" s="940"/>
      <c r="AJ654" s="940" t="s">
        <v>1045</v>
      </c>
      <c r="AK654" s="940" t="s">
        <v>1045</v>
      </c>
      <c r="AL654" s="940" t="s">
        <v>1045</v>
      </c>
      <c r="AM654" s="940" t="s">
        <v>1045</v>
      </c>
      <c r="AN654" s="940" t="s">
        <v>1045</v>
      </c>
      <c r="AO654" s="940" t="s">
        <v>1045</v>
      </c>
      <c r="AP654" s="940" t="s">
        <v>1045</v>
      </c>
      <c r="AQ654" s="940" t="s">
        <v>1045</v>
      </c>
      <c r="AR654" s="940" t="s">
        <v>1045</v>
      </c>
      <c r="AS654" s="940" t="s">
        <v>1045</v>
      </c>
      <c r="AT654" s="940" t="s">
        <v>1045</v>
      </c>
      <c r="AU654" s="940" t="s">
        <v>1045</v>
      </c>
      <c r="AV654" s="940" t="s">
        <v>1045</v>
      </c>
      <c r="AW654" s="940" t="s">
        <v>1045</v>
      </c>
      <c r="AX654" s="940" t="s">
        <v>1045</v>
      </c>
      <c r="AY654" s="940" t="s">
        <v>1045</v>
      </c>
      <c r="AZ654" s="940" t="s">
        <v>1045</v>
      </c>
      <c r="BA654" s="940" t="s">
        <v>1045</v>
      </c>
      <c r="BB654" s="940" t="s">
        <v>1045</v>
      </c>
      <c r="BC654" s="940" t="s">
        <v>1045</v>
      </c>
      <c r="BD654" s="940" t="s">
        <v>1045</v>
      </c>
      <c r="BE654" s="940" t="s">
        <v>1045</v>
      </c>
      <c r="BF654" s="940" t="s">
        <v>1045</v>
      </c>
      <c r="BG654" s="940" t="s">
        <v>1045</v>
      </c>
      <c r="BH654" s="940" t="s">
        <v>1045</v>
      </c>
      <c r="BI654" s="940" t="s">
        <v>1045</v>
      </c>
      <c r="BJ654" s="940" t="s">
        <v>1045</v>
      </c>
      <c r="BK654" s="940" t="s">
        <v>1045</v>
      </c>
      <c r="BL654" s="940">
        <v>0.46610169491525411</v>
      </c>
      <c r="BM654" s="940">
        <v>7.1942446043165464E-2</v>
      </c>
      <c r="BN654" s="940">
        <v>-0.54347826086956519</v>
      </c>
      <c r="BO654" s="940">
        <v>-0.525609756097561</v>
      </c>
      <c r="BP654" s="940">
        <v>-0.4104621731955852</v>
      </c>
      <c r="BQ654" s="940">
        <v>-0.67113657716208508</v>
      </c>
      <c r="BR654" s="940">
        <v>8.9940800359016526E-2</v>
      </c>
      <c r="BS654" s="940">
        <v>6.1167314142002827E-2</v>
      </c>
      <c r="BT654" s="940">
        <v>-2.3106963200115072E-2</v>
      </c>
      <c r="BU654" s="940">
        <v>0.29894117470952097</v>
      </c>
      <c r="BV654" s="940">
        <v>-0.40491253482027811</v>
      </c>
      <c r="BW654" s="940">
        <v>-0.19616365201105967</v>
      </c>
      <c r="BX654" s="940">
        <v>-2.1792426916851237E-3</v>
      </c>
      <c r="BY654" s="940">
        <v>0.63400000000000001</v>
      </c>
      <c r="BZ654" s="940">
        <v>0.61399999999999999</v>
      </c>
      <c r="CA654" s="940">
        <v>0.623</v>
      </c>
      <c r="CB654" s="1060"/>
      <c r="CC654" s="1060"/>
      <c r="CD654" s="1060"/>
      <c r="CE654" s="1060"/>
      <c r="CF654" s="1060"/>
      <c r="CG654" s="1060"/>
      <c r="CH654" s="1060"/>
      <c r="CI654" s="1060"/>
      <c r="CJ654" s="1060"/>
      <c r="CK654" s="1060"/>
      <c r="CL654" s="1060"/>
      <c r="CM654" s="1060"/>
      <c r="CN654" s="1060"/>
      <c r="CO654" s="1060"/>
      <c r="CP654" s="1060"/>
      <c r="CQ654" s="1060"/>
      <c r="CR654" s="1060"/>
      <c r="CS654" s="1060"/>
      <c r="CT654" s="1060"/>
      <c r="CU654" s="1060"/>
      <c r="CV654" s="1060"/>
      <c r="CW654" s="1060"/>
      <c r="CX654" s="1060"/>
      <c r="CY654" s="1060"/>
      <c r="CZ654" s="1060"/>
      <c r="DA654" s="1060"/>
      <c r="DB654" s="1060"/>
      <c r="DC654" s="1060"/>
      <c r="DD654" s="1060"/>
      <c r="DE654" s="1060"/>
      <c r="DF654" s="1060"/>
      <c r="DG654" s="1060"/>
      <c r="DH654" s="1060"/>
      <c r="DI654" s="1060"/>
      <c r="DJ654" s="1060"/>
      <c r="DK654" s="1060"/>
      <c r="DL654" s="1060"/>
      <c r="DM654" s="1060"/>
      <c r="DN654" s="1060"/>
      <c r="DO654" s="1060"/>
    </row>
    <row r="655" spans="2:119" s="971" customFormat="1" ht="12" customHeight="1" outlineLevel="1">
      <c r="B655" s="1340"/>
      <c r="C655" s="978"/>
      <c r="D655" s="1632"/>
      <c r="E655" s="988"/>
      <c r="F655" s="969"/>
      <c r="G655" s="969"/>
      <c r="H655" s="969"/>
      <c r="I655" s="969"/>
      <c r="J655" s="969"/>
      <c r="K655" s="969"/>
      <c r="L655" s="969"/>
      <c r="M655" s="969"/>
      <c r="N655" s="969"/>
      <c r="O655" s="969"/>
      <c r="P655" s="969"/>
      <c r="Q655" s="1071"/>
      <c r="R655" s="1071"/>
      <c r="S655" s="1071"/>
      <c r="T655" s="1071"/>
      <c r="U655" s="1705"/>
      <c r="V655" s="1705"/>
      <c r="W655" s="1705"/>
      <c r="X655" s="1705"/>
      <c r="Y655" s="1705"/>
      <c r="Z655" s="1705"/>
      <c r="AA655" s="403"/>
      <c r="AB655" s="969"/>
      <c r="AC655" s="969"/>
      <c r="AD655" s="969"/>
      <c r="AE655" s="969"/>
      <c r="AF655" s="969"/>
      <c r="AG655" s="969"/>
      <c r="AH655" s="969"/>
      <c r="AI655" s="969"/>
      <c r="AJ655" s="969"/>
      <c r="AK655" s="969"/>
      <c r="AL655" s="969"/>
      <c r="AM655" s="969"/>
      <c r="AN655" s="969"/>
      <c r="AO655" s="969"/>
      <c r="AP655" s="969"/>
      <c r="AQ655" s="969"/>
      <c r="AR655" s="969"/>
      <c r="AS655" s="969"/>
      <c r="AT655" s="969"/>
      <c r="AU655" s="969"/>
      <c r="AV655" s="969"/>
      <c r="AW655" s="969"/>
      <c r="AX655" s="969"/>
      <c r="AY655" s="969"/>
      <c r="AZ655" s="969"/>
      <c r="BA655" s="969"/>
      <c r="BB655" s="969"/>
      <c r="BC655" s="969"/>
      <c r="BD655" s="969"/>
      <c r="BE655" s="969"/>
      <c r="BF655" s="969"/>
      <c r="BG655" s="969"/>
      <c r="BH655" s="969"/>
      <c r="BI655" s="969"/>
      <c r="BJ655" s="969"/>
      <c r="BK655" s="969"/>
      <c r="BL655" s="969"/>
      <c r="BM655" s="969"/>
      <c r="BN655" s="969"/>
      <c r="BO655" s="969"/>
      <c r="BP655" s="969"/>
      <c r="BQ655" s="969"/>
      <c r="BR655" s="969"/>
      <c r="BS655" s="969"/>
      <c r="BT655" s="969"/>
      <c r="BU655" s="969"/>
      <c r="BV655" s="969"/>
      <c r="BW655" s="969"/>
      <c r="BX655" s="969"/>
      <c r="BY655" s="1041"/>
      <c r="BZ655" s="969"/>
      <c r="CA655" s="969"/>
      <c r="CB655" s="1071"/>
      <c r="CC655" s="1071"/>
      <c r="CD655" s="1071"/>
      <c r="CE655" s="1071"/>
      <c r="CF655" s="1071"/>
      <c r="CG655" s="1071"/>
      <c r="CH655" s="1071"/>
      <c r="CI655" s="1071"/>
      <c r="CJ655" s="1071"/>
      <c r="CK655" s="1071"/>
      <c r="CL655" s="1071"/>
      <c r="CM655" s="1071"/>
      <c r="CN655" s="1071"/>
      <c r="CO655" s="1071"/>
      <c r="CP655" s="1071"/>
      <c r="CQ655" s="1071"/>
      <c r="CR655" s="1071"/>
      <c r="CS655" s="1071"/>
      <c r="CT655" s="1071"/>
      <c r="CU655" s="1071"/>
      <c r="CV655" s="1071"/>
      <c r="CW655" s="1071"/>
      <c r="CX655" s="1071"/>
      <c r="CY655" s="1071"/>
      <c r="CZ655" s="1071"/>
      <c r="DA655" s="1071"/>
      <c r="DB655" s="1071"/>
      <c r="DC655" s="1071"/>
      <c r="DD655" s="1071"/>
      <c r="DE655" s="1071"/>
      <c r="DF655" s="1071"/>
      <c r="DG655" s="1071"/>
      <c r="DH655" s="1071"/>
      <c r="DI655" s="1071"/>
      <c r="DJ655" s="1071"/>
      <c r="DK655" s="1071"/>
      <c r="DL655" s="1071"/>
      <c r="DM655" s="1071"/>
      <c r="DN655" s="1071"/>
      <c r="DO655" s="1071"/>
    </row>
    <row r="656" spans="2:119" s="971" customFormat="1" ht="12" customHeight="1" outlineLevel="1">
      <c r="B656" s="1340"/>
      <c r="C656" s="965" t="s">
        <v>101</v>
      </c>
      <c r="D656" s="1633"/>
      <c r="E656" s="988"/>
      <c r="F656" s="969"/>
      <c r="G656" s="969"/>
      <c r="H656" s="969"/>
      <c r="I656" s="969"/>
      <c r="J656" s="969">
        <v>0</v>
      </c>
      <c r="K656" s="969">
        <v>0</v>
      </c>
      <c r="L656" s="969">
        <v>0</v>
      </c>
      <c r="M656" s="969">
        <v>13.018243999999999</v>
      </c>
      <c r="N656" s="969">
        <v>16.415040999999999</v>
      </c>
      <c r="O656" s="969">
        <v>18.585856999999997</v>
      </c>
      <c r="P656" s="969">
        <v>19.558472485999999</v>
      </c>
      <c r="Q656" s="1071"/>
      <c r="R656" s="1071"/>
      <c r="S656" s="1071"/>
      <c r="T656" s="1071"/>
      <c r="U656" s="1705"/>
      <c r="V656" s="1705"/>
      <c r="W656" s="1705"/>
      <c r="X656" s="1705"/>
      <c r="Y656" s="1705"/>
      <c r="Z656" s="1705"/>
      <c r="AA656" s="970"/>
      <c r="AB656" s="969"/>
      <c r="AC656" s="969"/>
      <c r="AD656" s="969"/>
      <c r="AE656" s="969"/>
      <c r="AF656" s="969"/>
      <c r="AG656" s="969"/>
      <c r="AH656" s="969"/>
      <c r="AI656" s="969"/>
      <c r="AJ656" s="969"/>
      <c r="AK656" s="969"/>
      <c r="AL656" s="969"/>
      <c r="AM656" s="969"/>
      <c r="AN656" s="969"/>
      <c r="AO656" s="969"/>
      <c r="AP656" s="969"/>
      <c r="AQ656" s="969"/>
      <c r="AR656" s="969"/>
      <c r="AS656" s="969"/>
      <c r="AT656" s="969"/>
      <c r="AU656" s="969"/>
      <c r="AV656" s="969"/>
      <c r="AW656" s="969"/>
      <c r="AX656" s="969"/>
      <c r="AY656" s="969"/>
      <c r="AZ656" s="969"/>
      <c r="BA656" s="969"/>
      <c r="BB656" s="969"/>
      <c r="BC656" s="969"/>
      <c r="BD656" s="969"/>
      <c r="BE656" s="969"/>
      <c r="BF656" s="969"/>
      <c r="BG656" s="969"/>
      <c r="BH656" s="969"/>
      <c r="BI656" s="969"/>
      <c r="BJ656" s="969"/>
      <c r="BK656" s="969"/>
      <c r="BL656" s="968">
        <v>2.2988379999999999</v>
      </c>
      <c r="BM656" s="968">
        <v>3.0960799999999997</v>
      </c>
      <c r="BN656" s="968">
        <v>3.6645340000000002</v>
      </c>
      <c r="BO656" s="968">
        <v>3.9587919999999999</v>
      </c>
      <c r="BP656" s="968">
        <v>3.4965419999999998</v>
      </c>
      <c r="BQ656" s="968">
        <v>3.9475280000000001</v>
      </c>
      <c r="BR656" s="968">
        <v>4.4785959999999996</v>
      </c>
      <c r="BS656" s="968">
        <v>4.492375</v>
      </c>
      <c r="BT656" s="968">
        <v>4.109985</v>
      </c>
      <c r="BU656" s="968">
        <v>4.3826099999999997</v>
      </c>
      <c r="BV656" s="968">
        <v>4.6627539999999996</v>
      </c>
      <c r="BW656" s="968">
        <v>5.4305079999999997</v>
      </c>
      <c r="BX656" s="968">
        <v>4.9586819999999996</v>
      </c>
      <c r="BY656" s="968">
        <v>5.0838275999999993</v>
      </c>
      <c r="BZ656" s="968">
        <v>5.4973869659999997</v>
      </c>
      <c r="CA656" s="968">
        <v>4.01857592</v>
      </c>
      <c r="CB656" s="1071"/>
      <c r="CC656" s="1071"/>
      <c r="CD656" s="1071"/>
      <c r="CE656" s="1071"/>
      <c r="CF656" s="1071"/>
      <c r="CG656" s="1071"/>
      <c r="CH656" s="1071"/>
      <c r="CI656" s="1071"/>
      <c r="CJ656" s="1071"/>
      <c r="CK656" s="1071"/>
      <c r="CL656" s="1071"/>
      <c r="CM656" s="1071"/>
      <c r="CN656" s="1071"/>
      <c r="CO656" s="1071"/>
      <c r="CP656" s="1071"/>
      <c r="CQ656" s="1071"/>
      <c r="CR656" s="1071"/>
      <c r="CS656" s="1071"/>
      <c r="CT656" s="1071"/>
      <c r="CU656" s="1071"/>
      <c r="CV656" s="1071"/>
      <c r="CW656" s="1071"/>
      <c r="CX656" s="1071"/>
      <c r="CY656" s="1071"/>
      <c r="CZ656" s="1071"/>
      <c r="DA656" s="1071"/>
      <c r="DB656" s="1071"/>
      <c r="DC656" s="1071"/>
      <c r="DD656" s="1071"/>
      <c r="DE656" s="1071"/>
      <c r="DF656" s="1071"/>
      <c r="DG656" s="1071"/>
      <c r="DH656" s="1071"/>
      <c r="DI656" s="1071"/>
      <c r="DJ656" s="1071"/>
      <c r="DK656" s="1071"/>
      <c r="DL656" s="1071"/>
      <c r="DM656" s="1071"/>
      <c r="DN656" s="1071"/>
      <c r="DO656" s="1071"/>
    </row>
    <row r="657" spans="2:119" s="986" customFormat="1" ht="12" customHeight="1" outlineLevel="1">
      <c r="B657" s="1338"/>
      <c r="C657" s="972" t="s">
        <v>94</v>
      </c>
      <c r="D657" s="1634"/>
      <c r="E657" s="939"/>
      <c r="F657" s="940" t="s">
        <v>1045</v>
      </c>
      <c r="G657" s="940" t="s">
        <v>1045</v>
      </c>
      <c r="H657" s="940" t="s">
        <v>1045</v>
      </c>
      <c r="I657" s="940" t="s">
        <v>1045</v>
      </c>
      <c r="J657" s="940" t="s">
        <v>1045</v>
      </c>
      <c r="K657" s="940" t="s">
        <v>1045</v>
      </c>
      <c r="L657" s="940" t="s">
        <v>1045</v>
      </c>
      <c r="M657" s="940" t="s">
        <v>1045</v>
      </c>
      <c r="N657" s="940">
        <v>0.26092589753272399</v>
      </c>
      <c r="O657" s="940">
        <v>0.13224554236568764</v>
      </c>
      <c r="P657" s="940">
        <v>5.2330946374977705E-2</v>
      </c>
      <c r="Q657" s="1060"/>
      <c r="R657" s="1060"/>
      <c r="S657" s="1060"/>
      <c r="T657" s="1060"/>
      <c r="U657" s="1704"/>
      <c r="V657" s="1704"/>
      <c r="W657" s="1704"/>
      <c r="X657" s="1704"/>
      <c r="Y657" s="1704"/>
      <c r="Z657" s="1704"/>
      <c r="AA657" s="403"/>
      <c r="AB657" s="940"/>
      <c r="AC657" s="940"/>
      <c r="AD657" s="940"/>
      <c r="AE657" s="940"/>
      <c r="AF657" s="940"/>
      <c r="AG657" s="940"/>
      <c r="AH657" s="940"/>
      <c r="AI657" s="940"/>
      <c r="AJ657" s="940" t="s">
        <v>1045</v>
      </c>
      <c r="AK657" s="940" t="s">
        <v>1045</v>
      </c>
      <c r="AL657" s="940" t="s">
        <v>1045</v>
      </c>
      <c r="AM657" s="940" t="s">
        <v>1045</v>
      </c>
      <c r="AN657" s="940" t="s">
        <v>1045</v>
      </c>
      <c r="AO657" s="940" t="s">
        <v>1045</v>
      </c>
      <c r="AP657" s="940" t="s">
        <v>1045</v>
      </c>
      <c r="AQ657" s="940" t="s">
        <v>1045</v>
      </c>
      <c r="AR657" s="940" t="s">
        <v>1045</v>
      </c>
      <c r="AS657" s="940" t="s">
        <v>1045</v>
      </c>
      <c r="AT657" s="940" t="s">
        <v>1045</v>
      </c>
      <c r="AU657" s="940" t="s">
        <v>1045</v>
      </c>
      <c r="AV657" s="940" t="s">
        <v>1045</v>
      </c>
      <c r="AW657" s="940" t="s">
        <v>1045</v>
      </c>
      <c r="AX657" s="940" t="s">
        <v>1045</v>
      </c>
      <c r="AY657" s="940" t="s">
        <v>1045</v>
      </c>
      <c r="AZ657" s="940" t="s">
        <v>1045</v>
      </c>
      <c r="BA657" s="940" t="s">
        <v>1045</v>
      </c>
      <c r="BB657" s="940" t="s">
        <v>1045</v>
      </c>
      <c r="BC657" s="940" t="s">
        <v>1045</v>
      </c>
      <c r="BD657" s="940" t="s">
        <v>1045</v>
      </c>
      <c r="BE657" s="940" t="s">
        <v>1045</v>
      </c>
      <c r="BF657" s="940" t="s">
        <v>1045</v>
      </c>
      <c r="BG657" s="940" t="s">
        <v>1045</v>
      </c>
      <c r="BH657" s="940" t="s">
        <v>1045</v>
      </c>
      <c r="BI657" s="940" t="s">
        <v>1045</v>
      </c>
      <c r="BJ657" s="940" t="s">
        <v>1045</v>
      </c>
      <c r="BK657" s="940" t="s">
        <v>1045</v>
      </c>
      <c r="BL657" s="940" t="s">
        <v>1045</v>
      </c>
      <c r="BM657" s="940" t="s">
        <v>1045</v>
      </c>
      <c r="BN657" s="940" t="s">
        <v>1045</v>
      </c>
      <c r="BO657" s="940" t="s">
        <v>1045</v>
      </c>
      <c r="BP657" s="940">
        <v>0.52100408989237157</v>
      </c>
      <c r="BQ657" s="940">
        <v>0.27500839771582153</v>
      </c>
      <c r="BR657" s="940">
        <v>0.22214611735080081</v>
      </c>
      <c r="BS657" s="940">
        <v>0.13478429783630963</v>
      </c>
      <c r="BT657" s="940">
        <v>0.17544276602426057</v>
      </c>
      <c r="BU657" s="940">
        <v>0.11021631765499817</v>
      </c>
      <c r="BV657" s="940">
        <v>4.111958301217622E-2</v>
      </c>
      <c r="BW657" s="940">
        <v>0.20882784718550873</v>
      </c>
      <c r="BX657" s="940">
        <v>0.20649637407435795</v>
      </c>
      <c r="BY657" s="940">
        <v>0.16</v>
      </c>
      <c r="BZ657" s="940">
        <v>0.17899999999999999</v>
      </c>
      <c r="CA657" s="940">
        <v>-0.26</v>
      </c>
      <c r="CB657" s="1060"/>
      <c r="CC657" s="1060"/>
      <c r="CD657" s="1060"/>
      <c r="CE657" s="1060"/>
      <c r="CF657" s="1060"/>
      <c r="CG657" s="1060"/>
      <c r="CH657" s="1060"/>
      <c r="CI657" s="1060"/>
      <c r="CJ657" s="1060"/>
      <c r="CK657" s="1060"/>
      <c r="CL657" s="1060"/>
      <c r="CM657" s="1060"/>
      <c r="CN657" s="1060"/>
      <c r="CO657" s="1060"/>
      <c r="CP657" s="1060"/>
      <c r="CQ657" s="1060"/>
      <c r="CR657" s="1060"/>
      <c r="CS657" s="1060"/>
      <c r="CT657" s="1060"/>
      <c r="CU657" s="1060"/>
      <c r="CV657" s="1060"/>
      <c r="CW657" s="1060"/>
      <c r="CX657" s="1060"/>
      <c r="CY657" s="1060"/>
      <c r="CZ657" s="1060"/>
      <c r="DA657" s="1060"/>
      <c r="DB657" s="1060"/>
      <c r="DC657" s="1060"/>
      <c r="DD657" s="1060"/>
      <c r="DE657" s="1060"/>
      <c r="DF657" s="1060"/>
      <c r="DG657" s="1060"/>
      <c r="DH657" s="1060"/>
      <c r="DI657" s="1060"/>
      <c r="DJ657" s="1060"/>
      <c r="DK657" s="1060"/>
      <c r="DL657" s="1060"/>
      <c r="DM657" s="1060"/>
      <c r="DN657" s="1060"/>
      <c r="DO657" s="1060"/>
    </row>
    <row r="658" spans="2:119" s="977" customFormat="1" outlineLevel="1">
      <c r="B658" s="1333"/>
      <c r="C658" s="1062" t="s">
        <v>7</v>
      </c>
      <c r="D658" s="1635"/>
      <c r="E658" s="939"/>
      <c r="F658" s="940"/>
      <c r="G658" s="940"/>
      <c r="H658" s="940"/>
      <c r="I658" s="940"/>
      <c r="J658" s="940"/>
      <c r="K658" s="940"/>
      <c r="L658" s="940"/>
      <c r="M658" s="940"/>
      <c r="N658" s="940"/>
      <c r="O658" s="940"/>
      <c r="P658" s="940"/>
      <c r="Q658" s="1060"/>
      <c r="R658" s="1060"/>
      <c r="S658" s="1060"/>
      <c r="T658" s="1060"/>
      <c r="U658" s="1704"/>
      <c r="V658" s="1704"/>
      <c r="W658" s="1704"/>
      <c r="X658" s="1704"/>
      <c r="Y658" s="1704"/>
      <c r="Z658" s="1704"/>
      <c r="AA658" s="403"/>
      <c r="AB658" s="974"/>
      <c r="AC658" s="974"/>
      <c r="AD658" s="974"/>
      <c r="AE658" s="974"/>
      <c r="AF658" s="974"/>
      <c r="AG658" s="974"/>
      <c r="AH658" s="974"/>
      <c r="AI658" s="974"/>
      <c r="AJ658" s="974"/>
      <c r="AK658" s="974"/>
      <c r="AL658" s="974"/>
      <c r="AM658" s="974"/>
      <c r="AN658" s="974"/>
      <c r="AO658" s="974"/>
      <c r="AP658" s="974"/>
      <c r="AQ658" s="974"/>
      <c r="AR658" s="974"/>
      <c r="AS658" s="974"/>
      <c r="AT658" s="974"/>
      <c r="AU658" s="974"/>
      <c r="AV658" s="974"/>
      <c r="AW658" s="974"/>
      <c r="AX658" s="974"/>
      <c r="AY658" s="974"/>
      <c r="AZ658" s="974"/>
      <c r="BA658" s="974"/>
      <c r="BB658" s="974"/>
      <c r="BC658" s="974"/>
      <c r="BD658" s="974"/>
      <c r="BE658" s="974"/>
      <c r="BF658" s="974"/>
      <c r="BG658" s="974"/>
      <c r="BH658" s="974"/>
      <c r="BI658" s="974"/>
      <c r="BJ658" s="974"/>
      <c r="BK658" s="974"/>
      <c r="BL658" s="974">
        <v>0.17658587440825352</v>
      </c>
      <c r="BM658" s="974">
        <v>0.23782623831601252</v>
      </c>
      <c r="BN658" s="974">
        <v>0.28149218896189077</v>
      </c>
      <c r="BO658" s="974">
        <v>0.30409569831384325</v>
      </c>
      <c r="BP658" s="974">
        <v>0.21300842318943949</v>
      </c>
      <c r="BQ658" s="974">
        <v>0.24048237223409924</v>
      </c>
      <c r="BR658" s="974">
        <v>0.27283489575201181</v>
      </c>
      <c r="BS658" s="974">
        <v>0.27367430882444949</v>
      </c>
      <c r="BT658" s="974">
        <v>0.22113508136859122</v>
      </c>
      <c r="BU658" s="974">
        <v>0.23580349294627631</v>
      </c>
      <c r="BV658" s="974">
        <v>0.25087645944978487</v>
      </c>
      <c r="BW658" s="974">
        <v>0.29218496623534768</v>
      </c>
      <c r="BX658" s="955">
        <v>0.25353114889465095</v>
      </c>
      <c r="BY658" s="955">
        <v>0.25992968539025813</v>
      </c>
      <c r="BZ658" s="955">
        <v>0.28107445353593141</v>
      </c>
      <c r="CA658" s="955">
        <v>0.20546471217915949</v>
      </c>
      <c r="CB658" s="1060"/>
      <c r="CC658" s="1060"/>
      <c r="CD658" s="1060"/>
      <c r="CE658" s="1060"/>
      <c r="CF658" s="1060"/>
      <c r="CG658" s="1060"/>
      <c r="CH658" s="1060"/>
      <c r="CI658" s="1060"/>
      <c r="CJ658" s="1060"/>
      <c r="CK658" s="1060"/>
      <c r="CL658" s="1060"/>
      <c r="CM658" s="1060"/>
      <c r="CN658" s="1060"/>
      <c r="CO658" s="1060"/>
      <c r="CP658" s="1060"/>
      <c r="CQ658" s="1060"/>
      <c r="CR658" s="1060"/>
      <c r="CS658" s="1060"/>
      <c r="CT658" s="1060"/>
      <c r="CU658" s="1060"/>
      <c r="CV658" s="1060"/>
      <c r="CW658" s="1060"/>
      <c r="CX658" s="1060"/>
      <c r="CY658" s="1060"/>
      <c r="CZ658" s="1060"/>
      <c r="DA658" s="1060"/>
      <c r="DB658" s="1060"/>
      <c r="DC658" s="1060"/>
      <c r="DD658" s="1060"/>
      <c r="DE658" s="1060"/>
      <c r="DF658" s="1060"/>
      <c r="DG658" s="1060"/>
      <c r="DH658" s="1060"/>
      <c r="DI658" s="1060"/>
      <c r="DJ658" s="1060"/>
      <c r="DK658" s="1060"/>
      <c r="DL658" s="1060"/>
      <c r="DM658" s="1060"/>
      <c r="DN658" s="1060"/>
      <c r="DO658" s="1060"/>
    </row>
    <row r="659" spans="2:119" s="971" customFormat="1" ht="12" customHeight="1" outlineLevel="1">
      <c r="B659" s="1340"/>
      <c r="C659" s="978"/>
      <c r="D659" s="1632"/>
      <c r="E659" s="988"/>
      <c r="F659" s="969"/>
      <c r="G659" s="969"/>
      <c r="H659" s="969"/>
      <c r="I659" s="969"/>
      <c r="J659" s="969"/>
      <c r="K659" s="969"/>
      <c r="L659" s="969"/>
      <c r="M659" s="969"/>
      <c r="N659" s="969"/>
      <c r="O659" s="969"/>
      <c r="P659" s="969"/>
      <c r="Q659" s="1071"/>
      <c r="R659" s="1071"/>
      <c r="S659" s="1071"/>
      <c r="T659" s="1071"/>
      <c r="U659" s="1705"/>
      <c r="V659" s="1705"/>
      <c r="W659" s="1705"/>
      <c r="X659" s="1705"/>
      <c r="Y659" s="1705"/>
      <c r="Z659" s="1705"/>
      <c r="AA659" s="403"/>
      <c r="AB659" s="969"/>
      <c r="AC659" s="969"/>
      <c r="AD659" s="969"/>
      <c r="AE659" s="969"/>
      <c r="AF659" s="969"/>
      <c r="AG659" s="969"/>
      <c r="AH659" s="969"/>
      <c r="AI659" s="969"/>
      <c r="AJ659" s="969"/>
      <c r="AK659" s="969"/>
      <c r="AL659" s="969"/>
      <c r="AM659" s="969"/>
      <c r="AN659" s="969"/>
      <c r="AO659" s="969"/>
      <c r="AP659" s="969"/>
      <c r="AQ659" s="969"/>
      <c r="AR659" s="969"/>
      <c r="AS659" s="969"/>
      <c r="AT659" s="969"/>
      <c r="AU659" s="969"/>
      <c r="AV659" s="969"/>
      <c r="AW659" s="969"/>
      <c r="AX659" s="969"/>
      <c r="AY659" s="969"/>
      <c r="AZ659" s="969"/>
      <c r="BA659" s="969"/>
      <c r="BB659" s="969"/>
      <c r="BC659" s="969"/>
      <c r="BD659" s="969"/>
      <c r="BE659" s="969"/>
      <c r="BF659" s="969"/>
      <c r="BG659" s="969"/>
      <c r="BH659" s="969"/>
      <c r="BI659" s="969"/>
      <c r="BJ659" s="969"/>
      <c r="BK659" s="969"/>
      <c r="BL659" s="969"/>
      <c r="BM659" s="969"/>
      <c r="BN659" s="969"/>
      <c r="BO659" s="969"/>
      <c r="BP659" s="969"/>
      <c r="BQ659" s="969"/>
      <c r="BR659" s="969"/>
      <c r="BS659" s="969"/>
      <c r="BT659" s="969"/>
      <c r="BU659" s="969"/>
      <c r="BV659" s="969"/>
      <c r="BW659" s="969"/>
      <c r="BX659" s="969"/>
      <c r="BY659" s="969"/>
      <c r="BZ659" s="969"/>
      <c r="CA659" s="969"/>
      <c r="CB659" s="1071"/>
      <c r="CC659" s="1071"/>
      <c r="CD659" s="1071"/>
      <c r="CE659" s="1071"/>
      <c r="CF659" s="1071"/>
      <c r="CG659" s="1071"/>
      <c r="CH659" s="1071"/>
      <c r="CI659" s="1071"/>
      <c r="CJ659" s="1071"/>
      <c r="CK659" s="1071"/>
      <c r="CL659" s="1071"/>
      <c r="CM659" s="1071"/>
      <c r="CN659" s="1071"/>
      <c r="CO659" s="1071"/>
      <c r="CP659" s="1071"/>
      <c r="CQ659" s="1071"/>
      <c r="CR659" s="1071"/>
      <c r="CS659" s="1071"/>
      <c r="CT659" s="1071"/>
      <c r="CU659" s="1071"/>
      <c r="CV659" s="1071"/>
      <c r="CW659" s="1071"/>
      <c r="CX659" s="1071"/>
      <c r="CY659" s="1071"/>
      <c r="CZ659" s="1071"/>
      <c r="DA659" s="1071"/>
      <c r="DB659" s="1071"/>
      <c r="DC659" s="1071"/>
      <c r="DD659" s="1071"/>
      <c r="DE659" s="1071"/>
      <c r="DF659" s="1071"/>
      <c r="DG659" s="1071"/>
      <c r="DH659" s="1071"/>
      <c r="DI659" s="1071"/>
      <c r="DJ659" s="1071"/>
      <c r="DK659" s="1071"/>
      <c r="DL659" s="1071"/>
      <c r="DM659" s="1071"/>
      <c r="DN659" s="1071"/>
      <c r="DO659" s="1071"/>
    </row>
    <row r="660" spans="2:119" s="971" customFormat="1" ht="12" customHeight="1" outlineLevel="1">
      <c r="B660" s="1340"/>
      <c r="C660" s="978" t="s">
        <v>184</v>
      </c>
      <c r="D660" s="1632"/>
      <c r="E660" s="988"/>
      <c r="F660" s="969"/>
      <c r="G660" s="969"/>
      <c r="H660" s="969"/>
      <c r="I660" s="969"/>
      <c r="J660" s="969" t="s">
        <v>1045</v>
      </c>
      <c r="K660" s="969" t="s">
        <v>1045</v>
      </c>
      <c r="L660" s="969" t="s">
        <v>1045</v>
      </c>
      <c r="M660" s="969">
        <v>109.29626358977447</v>
      </c>
      <c r="N660" s="969">
        <v>58.292651951341462</v>
      </c>
      <c r="O660" s="969">
        <v>45.445792744450806</v>
      </c>
      <c r="P660" s="969">
        <v>60.487710934249485</v>
      </c>
      <c r="Q660" s="1071"/>
      <c r="R660" s="1071"/>
      <c r="S660" s="1071"/>
      <c r="T660" s="1071"/>
      <c r="U660" s="1705"/>
      <c r="V660" s="1705"/>
      <c r="W660" s="1705"/>
      <c r="X660" s="1705"/>
      <c r="Y660" s="1705"/>
      <c r="Z660" s="1705"/>
      <c r="AA660" s="403"/>
      <c r="AB660" s="969"/>
      <c r="AC660" s="969"/>
      <c r="AD660" s="969"/>
      <c r="AE660" s="969"/>
      <c r="AF660" s="969"/>
      <c r="AG660" s="969"/>
      <c r="AH660" s="969"/>
      <c r="AI660" s="969"/>
      <c r="AJ660" s="969"/>
      <c r="AK660" s="969"/>
      <c r="AL660" s="969"/>
      <c r="AM660" s="969"/>
      <c r="AN660" s="969"/>
      <c r="AO660" s="969"/>
      <c r="AP660" s="969"/>
      <c r="AQ660" s="969"/>
      <c r="AR660" s="969"/>
      <c r="AS660" s="969"/>
      <c r="AT660" s="969"/>
      <c r="AU660" s="969"/>
      <c r="AV660" s="969"/>
      <c r="AW660" s="969"/>
      <c r="AX660" s="969"/>
      <c r="AY660" s="969"/>
      <c r="AZ660" s="969"/>
      <c r="BA660" s="969"/>
      <c r="BB660" s="969"/>
      <c r="BC660" s="969"/>
      <c r="BD660" s="969"/>
      <c r="BE660" s="969"/>
      <c r="BF660" s="969"/>
      <c r="BG660" s="969"/>
      <c r="BH660" s="969"/>
      <c r="BI660" s="969"/>
      <c r="BJ660" s="969"/>
      <c r="BK660" s="969"/>
      <c r="BL660" s="945">
        <v>227.86774111529388</v>
      </c>
      <c r="BM660" s="945">
        <v>137.57993547647348</v>
      </c>
      <c r="BN660" s="945">
        <v>56.755918875360408</v>
      </c>
      <c r="BO660" s="945">
        <v>66.957780151116808</v>
      </c>
      <c r="BP660" s="945">
        <v>88.321033315201149</v>
      </c>
      <c r="BQ660" s="945">
        <v>35.486047445388607</v>
      </c>
      <c r="BR660" s="945">
        <v>50.616363105759042</v>
      </c>
      <c r="BS660" s="945">
        <v>62.614020884276137</v>
      </c>
      <c r="BT660" s="945">
        <v>73.402299918369536</v>
      </c>
      <c r="BU660" s="945">
        <v>41.518294607551219</v>
      </c>
      <c r="BV660" s="945">
        <v>28.931511527307681</v>
      </c>
      <c r="BW660" s="945">
        <v>41.63655395406839</v>
      </c>
      <c r="BX660" s="945">
        <v>60.706637886841705</v>
      </c>
      <c r="BY660" s="945">
        <v>58.483528783395421</v>
      </c>
      <c r="BZ660" s="945">
        <v>39.605987790563695</v>
      </c>
      <c r="CA660" s="945">
        <v>91.319090631693228</v>
      </c>
      <c r="CB660" s="1071"/>
      <c r="CC660" s="1071"/>
      <c r="CD660" s="1071"/>
      <c r="CE660" s="1071"/>
      <c r="CF660" s="1071"/>
      <c r="CG660" s="1071"/>
      <c r="CH660" s="1071"/>
      <c r="CI660" s="1071"/>
      <c r="CJ660" s="1071"/>
      <c r="CK660" s="1071"/>
      <c r="CL660" s="1071"/>
      <c r="CM660" s="1071"/>
      <c r="CN660" s="1071"/>
      <c r="CO660" s="1071"/>
      <c r="CP660" s="1071"/>
      <c r="CQ660" s="1071"/>
      <c r="CR660" s="1071"/>
      <c r="CS660" s="1071"/>
      <c r="CT660" s="1071"/>
      <c r="CU660" s="1071"/>
      <c r="CV660" s="1071"/>
      <c r="CW660" s="1071"/>
      <c r="CX660" s="1071"/>
      <c r="CY660" s="1071"/>
      <c r="CZ660" s="1071"/>
      <c r="DA660" s="1071"/>
      <c r="DB660" s="1071"/>
      <c r="DC660" s="1071"/>
      <c r="DD660" s="1071"/>
      <c r="DE660" s="1071"/>
      <c r="DF660" s="1071"/>
      <c r="DG660" s="1071"/>
      <c r="DH660" s="1071"/>
      <c r="DI660" s="1071"/>
      <c r="DJ660" s="1071"/>
      <c r="DK660" s="1071"/>
      <c r="DL660" s="1071"/>
      <c r="DM660" s="1071"/>
      <c r="DN660" s="1071"/>
      <c r="DO660" s="1071"/>
    </row>
    <row r="661" spans="2:119" s="986" customFormat="1" ht="12" customHeight="1" outlineLevel="1">
      <c r="B661" s="1338"/>
      <c r="C661" s="972" t="s">
        <v>94</v>
      </c>
      <c r="D661" s="1634"/>
      <c r="E661" s="939"/>
      <c r="F661" s="940" t="s">
        <v>1045</v>
      </c>
      <c r="G661" s="940" t="s">
        <v>1045</v>
      </c>
      <c r="H661" s="940" t="s">
        <v>1045</v>
      </c>
      <c r="I661" s="940" t="s">
        <v>1045</v>
      </c>
      <c r="J661" s="940" t="s">
        <v>1045</v>
      </c>
      <c r="K661" s="940" t="s">
        <v>1045</v>
      </c>
      <c r="L661" s="940" t="s">
        <v>1045</v>
      </c>
      <c r="M661" s="940" t="s">
        <v>1045</v>
      </c>
      <c r="N661" s="940">
        <v>-0.46665466835963088</v>
      </c>
      <c r="O661" s="940">
        <v>-0.22038556793769304</v>
      </c>
      <c r="P661" s="940">
        <v>0.3309859347020716</v>
      </c>
      <c r="Q661" s="1060"/>
      <c r="R661" s="1060"/>
      <c r="S661" s="1060"/>
      <c r="T661" s="1060"/>
      <c r="U661" s="1704"/>
      <c r="V661" s="1704"/>
      <c r="W661" s="1704"/>
      <c r="X661" s="1704"/>
      <c r="Y661" s="1704"/>
      <c r="Z661" s="1704"/>
      <c r="AA661" s="403"/>
      <c r="AB661" s="940"/>
      <c r="AC661" s="940"/>
      <c r="AD661" s="940"/>
      <c r="AE661" s="940"/>
      <c r="AF661" s="940"/>
      <c r="AG661" s="940"/>
      <c r="AH661" s="940"/>
      <c r="AI661" s="940"/>
      <c r="AJ661" s="940" t="s">
        <v>1045</v>
      </c>
      <c r="AK661" s="940" t="s">
        <v>1045</v>
      </c>
      <c r="AL661" s="940" t="s">
        <v>1045</v>
      </c>
      <c r="AM661" s="940" t="s">
        <v>1045</v>
      </c>
      <c r="AN661" s="940" t="s">
        <v>1045</v>
      </c>
      <c r="AO661" s="940" t="s">
        <v>1045</v>
      </c>
      <c r="AP661" s="940" t="s">
        <v>1045</v>
      </c>
      <c r="AQ661" s="940" t="s">
        <v>1045</v>
      </c>
      <c r="AR661" s="940" t="s">
        <v>1045</v>
      </c>
      <c r="AS661" s="940" t="s">
        <v>1045</v>
      </c>
      <c r="AT661" s="940" t="s">
        <v>1045</v>
      </c>
      <c r="AU661" s="940" t="s">
        <v>1045</v>
      </c>
      <c r="AV661" s="940" t="s">
        <v>1045</v>
      </c>
      <c r="AW661" s="940" t="s">
        <v>1045</v>
      </c>
      <c r="AX661" s="940" t="s">
        <v>1045</v>
      </c>
      <c r="AY661" s="940" t="s">
        <v>1045</v>
      </c>
      <c r="AZ661" s="940" t="s">
        <v>1045</v>
      </c>
      <c r="BA661" s="940" t="s">
        <v>1045</v>
      </c>
      <c r="BB661" s="940" t="s">
        <v>1045</v>
      </c>
      <c r="BC661" s="940" t="s">
        <v>1045</v>
      </c>
      <c r="BD661" s="940" t="s">
        <v>1045</v>
      </c>
      <c r="BE661" s="940" t="s">
        <v>1045</v>
      </c>
      <c r="BF661" s="940" t="s">
        <v>1045</v>
      </c>
      <c r="BG661" s="940" t="s">
        <v>1045</v>
      </c>
      <c r="BH661" s="940" t="s">
        <v>1045</v>
      </c>
      <c r="BI661" s="940" t="s">
        <v>1045</v>
      </c>
      <c r="BJ661" s="940" t="s">
        <v>1045</v>
      </c>
      <c r="BK661" s="940" t="s">
        <v>1045</v>
      </c>
      <c r="BL661" s="940" t="s">
        <v>1045</v>
      </c>
      <c r="BM661" s="940" t="s">
        <v>1045</v>
      </c>
      <c r="BN661" s="940" t="s">
        <v>1045</v>
      </c>
      <c r="BO661" s="940" t="s">
        <v>1045</v>
      </c>
      <c r="BP661" s="940">
        <v>-0.61240220803999856</v>
      </c>
      <c r="BQ661" s="940">
        <v>-0.74206960250059995</v>
      </c>
      <c r="BR661" s="940">
        <v>-0.10817472241237458</v>
      </c>
      <c r="BS661" s="940">
        <v>-6.4873107457225299E-2</v>
      </c>
      <c r="BT661" s="940">
        <v>-0.16891484210323338</v>
      </c>
      <c r="BU661" s="940">
        <v>0.16998926610369791</v>
      </c>
      <c r="BV661" s="940">
        <v>-0.42841583724896459</v>
      </c>
      <c r="BW661" s="940">
        <v>-0.33502826737446734</v>
      </c>
      <c r="BX661" s="940">
        <v>-0.1729600032375912</v>
      </c>
      <c r="BY661" s="940">
        <v>0.40862068965517229</v>
      </c>
      <c r="BZ661" s="940">
        <v>0.36895674300254444</v>
      </c>
      <c r="CA661" s="940">
        <v>1.1932432432432432</v>
      </c>
      <c r="CB661" s="1060"/>
      <c r="CC661" s="1060"/>
      <c r="CD661" s="1060"/>
      <c r="CE661" s="1060"/>
      <c r="CF661" s="1060"/>
      <c r="CG661" s="1060"/>
      <c r="CH661" s="1060"/>
      <c r="CI661" s="1060"/>
      <c r="CJ661" s="1060"/>
      <c r="CK661" s="1060"/>
      <c r="CL661" s="1060"/>
      <c r="CM661" s="1060"/>
      <c r="CN661" s="1060"/>
      <c r="CO661" s="1060"/>
      <c r="CP661" s="1060"/>
      <c r="CQ661" s="1060"/>
      <c r="CR661" s="1060"/>
      <c r="CS661" s="1060"/>
      <c r="CT661" s="1060"/>
      <c r="CU661" s="1060"/>
      <c r="CV661" s="1060"/>
      <c r="CW661" s="1060"/>
      <c r="CX661" s="1060"/>
      <c r="CY661" s="1060"/>
      <c r="CZ661" s="1060"/>
      <c r="DA661" s="1060"/>
      <c r="DB661" s="1060"/>
      <c r="DC661" s="1060"/>
      <c r="DD661" s="1060"/>
      <c r="DE661" s="1060"/>
      <c r="DF661" s="1060"/>
      <c r="DG661" s="1060"/>
      <c r="DH661" s="1060"/>
      <c r="DI661" s="1060"/>
      <c r="DJ661" s="1060"/>
      <c r="DK661" s="1060"/>
      <c r="DL661" s="1060"/>
      <c r="DM661" s="1060"/>
      <c r="DN661" s="1060"/>
      <c r="DO661" s="1060"/>
    </row>
    <row r="662" spans="2:119" s="971" customFormat="1" ht="12" customHeight="1" outlineLevel="1">
      <c r="B662" s="1340"/>
      <c r="C662" s="978"/>
      <c r="D662" s="1632"/>
      <c r="E662" s="988"/>
      <c r="F662" s="969"/>
      <c r="G662" s="969"/>
      <c r="H662" s="969"/>
      <c r="I662" s="969"/>
      <c r="J662" s="969"/>
      <c r="K662" s="969"/>
      <c r="L662" s="969"/>
      <c r="M662" s="969"/>
      <c r="N662" s="969"/>
      <c r="O662" s="969"/>
      <c r="P662" s="969"/>
      <c r="Q662" s="1071"/>
      <c r="R662" s="1071"/>
      <c r="S662" s="1071"/>
      <c r="T662" s="1071"/>
      <c r="U662" s="1705"/>
      <c r="V662" s="1705"/>
      <c r="W662" s="1705"/>
      <c r="X662" s="1705"/>
      <c r="Y662" s="1705"/>
      <c r="Z662" s="1705"/>
      <c r="AA662" s="403"/>
      <c r="AB662" s="969"/>
      <c r="AC662" s="969"/>
      <c r="AD662" s="969"/>
      <c r="AE662" s="969"/>
      <c r="AF662" s="969"/>
      <c r="AG662" s="969"/>
      <c r="AH662" s="969"/>
      <c r="AI662" s="969"/>
      <c r="AJ662" s="969"/>
      <c r="AK662" s="969"/>
      <c r="AL662" s="969"/>
      <c r="AM662" s="969"/>
      <c r="AN662" s="969"/>
      <c r="AO662" s="969"/>
      <c r="AP662" s="969"/>
      <c r="AQ662" s="969"/>
      <c r="AR662" s="969"/>
      <c r="AS662" s="969"/>
      <c r="AT662" s="969"/>
      <c r="AU662" s="969"/>
      <c r="AV662" s="969"/>
      <c r="AW662" s="969"/>
      <c r="AX662" s="969"/>
      <c r="AY662" s="969"/>
      <c r="AZ662" s="969"/>
      <c r="BA662" s="969"/>
      <c r="BB662" s="969"/>
      <c r="BC662" s="969"/>
      <c r="BD662" s="969"/>
      <c r="BE662" s="969"/>
      <c r="BF662" s="969"/>
      <c r="BG662" s="969"/>
      <c r="BH662" s="969"/>
      <c r="BI662" s="969"/>
      <c r="BJ662" s="969"/>
      <c r="BK662" s="969"/>
      <c r="BL662" s="969"/>
      <c r="BM662" s="969"/>
      <c r="BN662" s="969"/>
      <c r="BO662" s="969"/>
      <c r="BP662" s="969"/>
      <c r="BQ662" s="969"/>
      <c r="BR662" s="969"/>
      <c r="BS662" s="969"/>
      <c r="BT662" s="969"/>
      <c r="BU662" s="969"/>
      <c r="BV662" s="969"/>
      <c r="BW662" s="969"/>
      <c r="BX662" s="969"/>
      <c r="BY662" s="969"/>
      <c r="BZ662" s="969"/>
      <c r="CA662" s="969"/>
      <c r="CB662" s="1071"/>
      <c r="CC662" s="1071"/>
      <c r="CD662" s="1071"/>
      <c r="CE662" s="1071"/>
      <c r="CF662" s="1071"/>
      <c r="CG662" s="1071"/>
      <c r="CH662" s="1071"/>
      <c r="CI662" s="1071"/>
      <c r="CJ662" s="1071"/>
      <c r="CK662" s="1071"/>
      <c r="CL662" s="1071"/>
      <c r="CM662" s="1071"/>
      <c r="CN662" s="1071"/>
      <c r="CO662" s="1071"/>
      <c r="CP662" s="1071"/>
      <c r="CQ662" s="1071"/>
      <c r="CR662" s="1071"/>
      <c r="CS662" s="1071"/>
      <c r="CT662" s="1071"/>
      <c r="CU662" s="1071"/>
      <c r="CV662" s="1071"/>
      <c r="CW662" s="1071"/>
      <c r="CX662" s="1071"/>
      <c r="CY662" s="1071"/>
      <c r="CZ662" s="1071"/>
      <c r="DA662" s="1071"/>
      <c r="DB662" s="1071"/>
      <c r="DC662" s="1071"/>
      <c r="DD662" s="1071"/>
      <c r="DE662" s="1071"/>
      <c r="DF662" s="1071"/>
      <c r="DG662" s="1071"/>
      <c r="DH662" s="1071"/>
      <c r="DI662" s="1071"/>
      <c r="DJ662" s="1071"/>
      <c r="DK662" s="1071"/>
      <c r="DL662" s="1071"/>
      <c r="DM662" s="1071"/>
      <c r="DN662" s="1071"/>
      <c r="DO662" s="1071"/>
    </row>
    <row r="663" spans="2:119" s="971" customFormat="1" ht="12" customHeight="1" outlineLevel="1">
      <c r="B663" s="1340"/>
      <c r="C663" s="942" t="s">
        <v>352</v>
      </c>
      <c r="D663" s="1630"/>
      <c r="E663" s="967"/>
      <c r="F663" s="968">
        <v>2.403038</v>
      </c>
      <c r="G663" s="968">
        <v>21.972234999999998</v>
      </c>
      <c r="H663" s="968">
        <v>26.782764200000003</v>
      </c>
      <c r="I663" s="968">
        <v>20.885541</v>
      </c>
      <c r="J663" s="968">
        <v>34.828877999999996</v>
      </c>
      <c r="K663" s="968">
        <v>54.676169000000002</v>
      </c>
      <c r="L663" s="968">
        <v>84.572485</v>
      </c>
      <c r="M663" s="968">
        <v>58.024218000000005</v>
      </c>
      <c r="N663" s="968">
        <v>40.5</v>
      </c>
      <c r="O663" s="968">
        <v>37.1</v>
      </c>
      <c r="P663" s="968">
        <v>54.399000000000001</v>
      </c>
      <c r="Q663" s="1075"/>
      <c r="R663" s="1075"/>
      <c r="S663" s="1075"/>
      <c r="T663" s="1075"/>
      <c r="U663" s="1706"/>
      <c r="V663" s="1706"/>
      <c r="W663" s="1706"/>
      <c r="X663" s="1706"/>
      <c r="Y663" s="1706"/>
      <c r="Z663" s="1706"/>
      <c r="AA663" s="403"/>
      <c r="AB663" s="968"/>
      <c r="AC663" s="968"/>
      <c r="AD663" s="968"/>
      <c r="AE663" s="968"/>
      <c r="AF663" s="968"/>
      <c r="AG663" s="968"/>
      <c r="AH663" s="968"/>
      <c r="AI663" s="968"/>
      <c r="AJ663" s="968"/>
      <c r="AK663" s="968"/>
      <c r="AL663" s="968"/>
      <c r="AM663" s="968">
        <v>2.403038</v>
      </c>
      <c r="AN663" s="968">
        <v>3.7579310000000001</v>
      </c>
      <c r="AO663" s="968">
        <v>5.7111960000000002</v>
      </c>
      <c r="AP663" s="968">
        <v>6.1126509999999996</v>
      </c>
      <c r="AQ663" s="968">
        <v>6.3904569999999996</v>
      </c>
      <c r="AR663" s="968">
        <v>6.3658200000000003</v>
      </c>
      <c r="AS663" s="968">
        <v>7.3018071999999998</v>
      </c>
      <c r="AT663" s="968">
        <v>8.8338479999999997</v>
      </c>
      <c r="AU663" s="968">
        <v>4.2812890000000001</v>
      </c>
      <c r="AV663" s="968">
        <v>3.4754900000000002</v>
      </c>
      <c r="AW663" s="968">
        <v>4.468146</v>
      </c>
      <c r="AX663" s="968">
        <v>5.7622900000000001</v>
      </c>
      <c r="AY663" s="968">
        <v>7.1796150000000001</v>
      </c>
      <c r="AZ663" s="968">
        <v>6.7704529999999998</v>
      </c>
      <c r="BA663" s="968">
        <v>7.2349399999999999</v>
      </c>
      <c r="BB663" s="968">
        <v>9.0457830000000001</v>
      </c>
      <c r="BC663" s="968">
        <v>11.777702</v>
      </c>
      <c r="BD663" s="968">
        <v>11.241572</v>
      </c>
      <c r="BE663" s="968">
        <v>12.417318</v>
      </c>
      <c r="BF663" s="968">
        <v>14.21346</v>
      </c>
      <c r="BG663" s="968">
        <v>16.803819000000001</v>
      </c>
      <c r="BH663" s="968">
        <v>15.130551000000001</v>
      </c>
      <c r="BI663" s="968">
        <v>17.563547</v>
      </c>
      <c r="BJ663" s="968">
        <v>23.001287000000001</v>
      </c>
      <c r="BK663" s="968">
        <v>28.877099999999999</v>
      </c>
      <c r="BL663" s="968">
        <v>19.356587000000001</v>
      </c>
      <c r="BM663" s="968">
        <v>16.551431000000001</v>
      </c>
      <c r="BN663" s="968">
        <v>9.2762000000000011</v>
      </c>
      <c r="BO663" s="968">
        <v>12.84</v>
      </c>
      <c r="BP663" s="968">
        <v>13.9</v>
      </c>
      <c r="BQ663" s="968">
        <v>5.7139999999999995</v>
      </c>
      <c r="BR663" s="968">
        <v>8.879999999999999</v>
      </c>
      <c r="BS663" s="968">
        <v>12.005999999999998</v>
      </c>
      <c r="BT663" s="968">
        <v>12.1</v>
      </c>
      <c r="BU663" s="968">
        <v>7.4</v>
      </c>
      <c r="BV663" s="968">
        <v>6.8999999999999995</v>
      </c>
      <c r="BW663" s="968">
        <v>10.700000000000003</v>
      </c>
      <c r="BX663" s="968">
        <v>14.399999999999999</v>
      </c>
      <c r="BY663" s="968">
        <v>14.2</v>
      </c>
      <c r="BZ663" s="968">
        <v>9.7999999999999989</v>
      </c>
      <c r="CA663" s="968">
        <v>15.999000000000001</v>
      </c>
      <c r="CB663" s="1075"/>
      <c r="CC663" s="1075"/>
      <c r="CD663" s="1075"/>
      <c r="CE663" s="1075"/>
      <c r="CF663" s="1075"/>
      <c r="CG663" s="1075"/>
      <c r="CH663" s="1075"/>
      <c r="CI663" s="1075"/>
      <c r="CJ663" s="1075"/>
      <c r="CK663" s="1075"/>
      <c r="CL663" s="1075"/>
      <c r="CM663" s="1075"/>
      <c r="CN663" s="1075"/>
      <c r="CO663" s="1075"/>
      <c r="CP663" s="1075"/>
      <c r="CQ663" s="1075"/>
      <c r="CR663" s="1075"/>
      <c r="CS663" s="1075"/>
      <c r="CT663" s="1075"/>
      <c r="CU663" s="1075"/>
      <c r="CV663" s="1075"/>
      <c r="CW663" s="1075"/>
      <c r="CX663" s="1075"/>
      <c r="CY663" s="1075"/>
      <c r="CZ663" s="1075"/>
      <c r="DA663" s="1075"/>
      <c r="DB663" s="1075"/>
      <c r="DC663" s="1075"/>
      <c r="DD663" s="1075"/>
      <c r="DE663" s="1075"/>
      <c r="DF663" s="1075"/>
      <c r="DG663" s="1075"/>
      <c r="DH663" s="1075"/>
      <c r="DI663" s="1075"/>
      <c r="DJ663" s="1075"/>
      <c r="DK663" s="1075"/>
      <c r="DL663" s="1075"/>
      <c r="DM663" s="1075"/>
      <c r="DN663" s="1075"/>
      <c r="DO663" s="1075"/>
    </row>
    <row r="664" spans="2:119" s="973" customFormat="1" ht="12" customHeight="1" outlineLevel="1">
      <c r="B664" s="1338"/>
      <c r="C664" s="938" t="s">
        <v>94</v>
      </c>
      <c r="D664" s="1631"/>
      <c r="E664" s="939"/>
      <c r="F664" s="940" t="s">
        <v>1045</v>
      </c>
      <c r="G664" s="940">
        <v>8.1435237395330393</v>
      </c>
      <c r="H664" s="940">
        <v>0.21893672628205585</v>
      </c>
      <c r="I664" s="940">
        <v>-0.22018725012707996</v>
      </c>
      <c r="J664" s="940">
        <v>0.66760717378592194</v>
      </c>
      <c r="K664" s="940">
        <v>0.56985157546562393</v>
      </c>
      <c r="L664" s="940">
        <v>0.54678878470801417</v>
      </c>
      <c r="M664" s="940">
        <v>-0.31391139801556023</v>
      </c>
      <c r="N664" s="940">
        <v>-0.30201558252797145</v>
      </c>
      <c r="O664" s="940">
        <v>-8.395061728395059E-2</v>
      </c>
      <c r="P664" s="940">
        <v>0.4662803234501347</v>
      </c>
      <c r="Q664" s="1060"/>
      <c r="R664" s="1060"/>
      <c r="S664" s="1060"/>
      <c r="T664" s="1060"/>
      <c r="U664" s="1704"/>
      <c r="V664" s="1704"/>
      <c r="W664" s="1704"/>
      <c r="X664" s="1704"/>
      <c r="Y664" s="1704"/>
      <c r="Z664" s="1704"/>
      <c r="AA664" s="403"/>
      <c r="AB664" s="940"/>
      <c r="AC664" s="940"/>
      <c r="AD664" s="940"/>
      <c r="AE664" s="940"/>
      <c r="AF664" s="940"/>
      <c r="AG664" s="940"/>
      <c r="AH664" s="940"/>
      <c r="AI664" s="940"/>
      <c r="AJ664" s="940" t="s">
        <v>1045</v>
      </c>
      <c r="AK664" s="940" t="s">
        <v>1045</v>
      </c>
      <c r="AL664" s="940" t="s">
        <v>1045</v>
      </c>
      <c r="AM664" s="940" t="s">
        <v>1045</v>
      </c>
      <c r="AN664" s="940" t="s">
        <v>1045</v>
      </c>
      <c r="AO664" s="940" t="s">
        <v>1045</v>
      </c>
      <c r="AP664" s="940" t="s">
        <v>1045</v>
      </c>
      <c r="AQ664" s="940">
        <v>1.6593241555064879</v>
      </c>
      <c r="AR664" s="940">
        <v>0.69396936771856632</v>
      </c>
      <c r="AS664" s="940">
        <v>0.27850754903176145</v>
      </c>
      <c r="AT664" s="940">
        <v>0.44517460591157598</v>
      </c>
      <c r="AU664" s="940">
        <v>-0.33004963494786044</v>
      </c>
      <c r="AV664" s="940">
        <v>-0.45403891407548436</v>
      </c>
      <c r="AW664" s="940">
        <v>-0.38807669421893254</v>
      </c>
      <c r="AX664" s="940">
        <v>-0.34770328853292465</v>
      </c>
      <c r="AY664" s="940">
        <v>0.67697508857729516</v>
      </c>
      <c r="AZ664" s="940">
        <v>0.94805710849405389</v>
      </c>
      <c r="BA664" s="940">
        <v>0.61922640844770971</v>
      </c>
      <c r="BB664" s="940">
        <v>0.56982432331590394</v>
      </c>
      <c r="BC664" s="940">
        <v>0.64043643008712858</v>
      </c>
      <c r="BD664" s="940">
        <v>0.66038697853747741</v>
      </c>
      <c r="BE664" s="940">
        <v>0.71629868388680484</v>
      </c>
      <c r="BF664" s="940">
        <v>0.57128023079925749</v>
      </c>
      <c r="BG664" s="940">
        <v>0.42674852870279789</v>
      </c>
      <c r="BH664" s="940">
        <v>0.34594618973218338</v>
      </c>
      <c r="BI664" s="940">
        <v>0.41443965597079813</v>
      </c>
      <c r="BJ664" s="940">
        <v>0.61827500130158319</v>
      </c>
      <c r="BK664" s="940">
        <v>0.71848435168219771</v>
      </c>
      <c r="BL664" s="940">
        <v>0.27930483166145104</v>
      </c>
      <c r="BM664" s="940">
        <v>-5.7625945374245813E-2</v>
      </c>
      <c r="BN664" s="940">
        <v>-0.59670952325406834</v>
      </c>
      <c r="BO664" s="940">
        <v>-0.55535701299645734</v>
      </c>
      <c r="BP664" s="940">
        <v>-0.28189819827224705</v>
      </c>
      <c r="BQ664" s="940">
        <v>-0.65477305255358287</v>
      </c>
      <c r="BR664" s="940">
        <v>-4.2711455121709596E-2</v>
      </c>
      <c r="BS664" s="940">
        <v>-6.4953271028037496E-2</v>
      </c>
      <c r="BT664" s="940">
        <v>-0.12949640287769792</v>
      </c>
      <c r="BU664" s="940">
        <v>0.29506475323766201</v>
      </c>
      <c r="BV664" s="940">
        <v>-0.22297297297297292</v>
      </c>
      <c r="BW664" s="940">
        <v>-0.1087789438614023</v>
      </c>
      <c r="BX664" s="940">
        <v>0.19008264462809898</v>
      </c>
      <c r="BY664" s="940">
        <v>0.91891891891891864</v>
      </c>
      <c r="BZ664" s="940">
        <v>0.42028985507246364</v>
      </c>
      <c r="CA664" s="940">
        <v>0.49523364485981269</v>
      </c>
      <c r="CB664" s="1060"/>
      <c r="CC664" s="1060"/>
      <c r="CD664" s="1060"/>
      <c r="CE664" s="1060"/>
      <c r="CF664" s="1060"/>
      <c r="CG664" s="1060"/>
      <c r="CH664" s="1060"/>
      <c r="CI664" s="1060"/>
      <c r="CJ664" s="1060"/>
      <c r="CK664" s="1060"/>
      <c r="CL664" s="1060"/>
      <c r="CM664" s="1060"/>
      <c r="CN664" s="1060"/>
      <c r="CO664" s="1060"/>
      <c r="CP664" s="1060"/>
      <c r="CQ664" s="1060"/>
      <c r="CR664" s="1060"/>
      <c r="CS664" s="1060"/>
      <c r="CT664" s="1060"/>
      <c r="CU664" s="1060"/>
      <c r="CV664" s="1060"/>
      <c r="CW664" s="1060"/>
      <c r="CX664" s="1060"/>
      <c r="CY664" s="1060"/>
      <c r="CZ664" s="1060"/>
      <c r="DA664" s="1060"/>
      <c r="DB664" s="1060"/>
      <c r="DC664" s="1060"/>
      <c r="DD664" s="1060"/>
      <c r="DE664" s="1060"/>
      <c r="DF664" s="1060"/>
      <c r="DG664" s="1060"/>
      <c r="DH664" s="1060"/>
      <c r="DI664" s="1060"/>
      <c r="DJ664" s="1060"/>
      <c r="DK664" s="1060"/>
      <c r="DL664" s="1060"/>
      <c r="DM664" s="1060"/>
      <c r="DN664" s="1060"/>
      <c r="DO664" s="1060"/>
    </row>
    <row r="665" spans="2:119" s="973" customFormat="1" ht="12" customHeight="1" outlineLevel="1">
      <c r="B665" s="1338"/>
      <c r="C665" s="938" t="s">
        <v>104</v>
      </c>
      <c r="D665" s="1631"/>
      <c r="E665" s="993"/>
      <c r="F665" s="974"/>
      <c r="G665" s="974"/>
      <c r="H665" s="974"/>
      <c r="I665" s="974"/>
      <c r="J665" s="974"/>
      <c r="K665" s="974"/>
      <c r="L665" s="974"/>
      <c r="M665" s="974"/>
      <c r="N665" s="974"/>
      <c r="O665" s="974"/>
      <c r="P665" s="974"/>
      <c r="Q665" s="1063"/>
      <c r="R665" s="1063"/>
      <c r="S665" s="1063"/>
      <c r="T665" s="1063"/>
      <c r="U665" s="1707"/>
      <c r="V665" s="1707"/>
      <c r="W665" s="1707"/>
      <c r="X665" s="1707"/>
      <c r="Y665" s="1707"/>
      <c r="Z665" s="1707"/>
      <c r="AA665" s="1047"/>
      <c r="AB665" s="974"/>
      <c r="AC665" s="974"/>
      <c r="AD665" s="974"/>
      <c r="AE665" s="974"/>
      <c r="AF665" s="974"/>
      <c r="AG665" s="974"/>
      <c r="AH665" s="974"/>
      <c r="AI665" s="974"/>
      <c r="AJ665" s="974">
        <v>0</v>
      </c>
      <c r="AK665" s="974">
        <v>0</v>
      </c>
      <c r="AL665" s="974">
        <v>0</v>
      </c>
      <c r="AM665" s="974">
        <v>1</v>
      </c>
      <c r="AN665" s="974">
        <v>0.17103089421717912</v>
      </c>
      <c r="AO665" s="974">
        <v>0.25992785895472176</v>
      </c>
      <c r="AP665" s="974">
        <v>0.27819887234958118</v>
      </c>
      <c r="AQ665" s="974">
        <v>0.29084237447851802</v>
      </c>
      <c r="AR665" s="974">
        <v>0.23768345763205426</v>
      </c>
      <c r="AS665" s="974">
        <v>0.27263082874769135</v>
      </c>
      <c r="AT665" s="974">
        <v>0.32983331869829924</v>
      </c>
      <c r="AU665" s="974">
        <v>0.15985239492195505</v>
      </c>
      <c r="AV665" s="974">
        <v>0.16640651060942113</v>
      </c>
      <c r="AW665" s="974">
        <v>0.21393489400154872</v>
      </c>
      <c r="AX665" s="974">
        <v>0.27589852711979068</v>
      </c>
      <c r="AY665" s="974">
        <v>0.34376006826923949</v>
      </c>
      <c r="AZ665" s="974">
        <v>0.19439193533595886</v>
      </c>
      <c r="BA665" s="974">
        <v>0.20772819612506613</v>
      </c>
      <c r="BB665" s="974">
        <v>0.25972076964408675</v>
      </c>
      <c r="BC665" s="974">
        <v>0.33815909889488832</v>
      </c>
      <c r="BD665" s="974">
        <v>0.20560277366909155</v>
      </c>
      <c r="BE665" s="974">
        <v>0.22710658458898245</v>
      </c>
      <c r="BF665" s="974">
        <v>0.25995713050049279</v>
      </c>
      <c r="BG665" s="974">
        <v>0.30733351124143315</v>
      </c>
      <c r="BH665" s="974">
        <v>0.1789063074119201</v>
      </c>
      <c r="BI665" s="974">
        <v>0.207674481836498</v>
      </c>
      <c r="BJ665" s="974">
        <v>0.27197128002091936</v>
      </c>
      <c r="BK665" s="974">
        <v>0.34144793073066254</v>
      </c>
      <c r="BL665" s="974">
        <v>0.3335949654676949</v>
      </c>
      <c r="BM665" s="974">
        <v>0.28525039320650558</v>
      </c>
      <c r="BN665" s="974">
        <v>0.15986772971244526</v>
      </c>
      <c r="BO665" s="974">
        <v>0.22128691161335426</v>
      </c>
      <c r="BP665" s="974">
        <v>0.34320987654320989</v>
      </c>
      <c r="BQ665" s="974">
        <v>0.14108641975308642</v>
      </c>
      <c r="BR665" s="974">
        <v>0.21925925925925924</v>
      </c>
      <c r="BS665" s="974">
        <v>0.2964444444444444</v>
      </c>
      <c r="BT665" s="974">
        <v>0.32614555256064687</v>
      </c>
      <c r="BU665" s="974">
        <v>0.19946091644204852</v>
      </c>
      <c r="BV665" s="974">
        <v>0.18598382749326142</v>
      </c>
      <c r="BW665" s="974">
        <v>0.28840970350404321</v>
      </c>
      <c r="BX665" s="955">
        <v>0.26471074835934483</v>
      </c>
      <c r="BY665" s="955">
        <v>0.26103421018768724</v>
      </c>
      <c r="BZ665" s="955">
        <v>0.18015037041122078</v>
      </c>
      <c r="CA665" s="955">
        <v>0.29410467104174709</v>
      </c>
      <c r="CB665" s="1063"/>
      <c r="CC665" s="1063"/>
      <c r="CD665" s="1063"/>
      <c r="CE665" s="1063"/>
      <c r="CF665" s="1063"/>
      <c r="CG665" s="1063"/>
      <c r="CH665" s="1063"/>
      <c r="CI665" s="1063"/>
      <c r="CJ665" s="1063"/>
      <c r="CK665" s="1063"/>
      <c r="CL665" s="1063"/>
      <c r="CM665" s="1063"/>
      <c r="CN665" s="1063"/>
      <c r="CO665" s="1063"/>
      <c r="CP665" s="1063"/>
      <c r="CQ665" s="1063"/>
      <c r="CR665" s="1063"/>
      <c r="CS665" s="1063"/>
      <c r="CT665" s="1063"/>
      <c r="CU665" s="1063"/>
      <c r="CV665" s="1063"/>
      <c r="CW665" s="1063"/>
      <c r="CX665" s="1063"/>
      <c r="CY665" s="1063"/>
      <c r="CZ665" s="1063"/>
      <c r="DA665" s="1063"/>
      <c r="DB665" s="1063"/>
      <c r="DC665" s="1063"/>
      <c r="DD665" s="1063"/>
      <c r="DE665" s="1063"/>
      <c r="DF665" s="1063"/>
      <c r="DG665" s="1063"/>
      <c r="DH665" s="1063"/>
      <c r="DI665" s="1063"/>
      <c r="DJ665" s="1063"/>
      <c r="DK665" s="1063"/>
      <c r="DL665" s="1063"/>
      <c r="DM665" s="1063"/>
      <c r="DN665" s="1063"/>
      <c r="DO665" s="1063"/>
    </row>
    <row r="666" spans="2:119" s="941" customFormat="1" ht="12" customHeight="1" outlineLevel="1">
      <c r="B666" s="1334"/>
      <c r="C666" s="938"/>
      <c r="D666" s="1636"/>
      <c r="E666" s="1026"/>
      <c r="F666" s="990"/>
      <c r="G666" s="990"/>
      <c r="H666" s="990"/>
      <c r="I666" s="990"/>
      <c r="J666" s="990"/>
      <c r="K666" s="990"/>
      <c r="L666" s="990"/>
      <c r="M666" s="990"/>
      <c r="N666" s="990"/>
      <c r="O666" s="990"/>
      <c r="P666" s="990"/>
      <c r="Q666" s="1076"/>
      <c r="R666" s="1076"/>
      <c r="S666" s="1076"/>
      <c r="T666" s="1076"/>
      <c r="U666" s="1708"/>
      <c r="V666" s="1708"/>
      <c r="W666" s="1708"/>
      <c r="X666" s="1708"/>
      <c r="Y666" s="1708"/>
      <c r="Z666" s="1708"/>
      <c r="AA666" s="403"/>
      <c r="AB666" s="990"/>
      <c r="AC666" s="990"/>
      <c r="AD666" s="990"/>
      <c r="AE666" s="990"/>
      <c r="AF666" s="990"/>
      <c r="AG666" s="990"/>
      <c r="AH666" s="990"/>
      <c r="AI666" s="990"/>
      <c r="AJ666" s="990"/>
      <c r="AK666" s="990"/>
      <c r="AL666" s="990"/>
      <c r="AM666" s="990"/>
      <c r="AN666" s="990"/>
      <c r="AO666" s="990"/>
      <c r="AP666" s="990"/>
      <c r="AQ666" s="990"/>
      <c r="AR666" s="990"/>
      <c r="AS666" s="990"/>
      <c r="AT666" s="990"/>
      <c r="AU666" s="990"/>
      <c r="AV666" s="990"/>
      <c r="AW666" s="990"/>
      <c r="AX666" s="990"/>
      <c r="AY666" s="990"/>
      <c r="AZ666" s="990"/>
      <c r="BA666" s="990"/>
      <c r="BB666" s="990"/>
      <c r="BC666" s="990"/>
      <c r="BD666" s="990"/>
      <c r="BE666" s="990"/>
      <c r="BF666" s="990"/>
      <c r="BG666" s="990"/>
      <c r="BH666" s="990"/>
      <c r="BI666" s="990"/>
      <c r="BJ666" s="990"/>
      <c r="BK666" s="990"/>
      <c r="BL666" s="990"/>
      <c r="BM666" s="990"/>
      <c r="BN666" s="990"/>
      <c r="BO666" s="990"/>
      <c r="BP666" s="990"/>
      <c r="BQ666" s="990"/>
      <c r="BR666" s="990"/>
      <c r="BS666" s="990"/>
      <c r="BT666" s="990"/>
      <c r="BU666" s="990"/>
      <c r="BV666" s="990"/>
      <c r="BW666" s="990"/>
      <c r="BX666" s="990"/>
      <c r="BY666" s="990"/>
      <c r="BZ666" s="990"/>
      <c r="CA666" s="990"/>
      <c r="CB666" s="1076"/>
      <c r="CC666" s="1076"/>
      <c r="CD666" s="1076"/>
      <c r="CE666" s="1076"/>
      <c r="CF666" s="1076"/>
      <c r="CG666" s="1076"/>
      <c r="CH666" s="1076"/>
      <c r="CI666" s="1076"/>
      <c r="CJ666" s="1076"/>
      <c r="CK666" s="1076"/>
      <c r="CL666" s="1076"/>
      <c r="CM666" s="1076"/>
      <c r="CN666" s="1076"/>
      <c r="CO666" s="1076"/>
      <c r="CP666" s="1076"/>
      <c r="CQ666" s="1076"/>
      <c r="CR666" s="1076"/>
      <c r="CS666" s="1076"/>
      <c r="CT666" s="1076"/>
      <c r="CU666" s="1076"/>
      <c r="CV666" s="1076"/>
      <c r="CW666" s="1076"/>
      <c r="CX666" s="1076"/>
      <c r="CY666" s="1076"/>
      <c r="CZ666" s="1076"/>
      <c r="DA666" s="1076"/>
      <c r="DB666" s="1076"/>
      <c r="DC666" s="1076"/>
      <c r="DD666" s="1076"/>
      <c r="DE666" s="1076"/>
      <c r="DF666" s="1076"/>
      <c r="DG666" s="1076"/>
      <c r="DH666" s="1076"/>
      <c r="DI666" s="1076"/>
      <c r="DJ666" s="1076"/>
      <c r="DK666" s="1076"/>
      <c r="DL666" s="1076"/>
      <c r="DM666" s="1076"/>
      <c r="DN666" s="1076"/>
      <c r="DO666" s="1076"/>
    </row>
    <row r="667" spans="2:119" s="971" customFormat="1" ht="12" customHeight="1" outlineLevel="1">
      <c r="B667" s="1340"/>
      <c r="C667" s="942" t="s">
        <v>286</v>
      </c>
      <c r="D667" s="1636"/>
      <c r="E667" s="967"/>
      <c r="F667" s="968"/>
      <c r="G667" s="968"/>
      <c r="H667" s="968"/>
      <c r="I667" s="968"/>
      <c r="J667" s="968"/>
      <c r="K667" s="968"/>
      <c r="L667" s="968"/>
      <c r="M667" s="968"/>
      <c r="N667" s="968"/>
      <c r="O667" s="968"/>
      <c r="P667" s="968"/>
      <c r="Q667" s="1075"/>
      <c r="R667" s="1075"/>
      <c r="S667" s="1075"/>
      <c r="T667" s="1075"/>
      <c r="U667" s="1706"/>
      <c r="V667" s="1706"/>
      <c r="W667" s="1706"/>
      <c r="X667" s="1706"/>
      <c r="Y667" s="1706"/>
      <c r="Z667" s="1706"/>
      <c r="AA667" s="403"/>
      <c r="AB667" s="968"/>
      <c r="AC667" s="968"/>
      <c r="AD667" s="968"/>
      <c r="AE667" s="968"/>
      <c r="AF667" s="968"/>
      <c r="AG667" s="968"/>
      <c r="AH667" s="968"/>
      <c r="AI667" s="968"/>
      <c r="AJ667" s="968"/>
      <c r="AK667" s="968"/>
      <c r="AL667" s="968"/>
      <c r="AM667" s="968"/>
      <c r="AN667" s="968"/>
      <c r="AO667" s="968"/>
      <c r="AP667" s="968"/>
      <c r="AQ667" s="968"/>
      <c r="AR667" s="968"/>
      <c r="AS667" s="968"/>
      <c r="AT667" s="968"/>
      <c r="AU667" s="968"/>
      <c r="AV667" s="968">
        <v>0</v>
      </c>
      <c r="AW667" s="968">
        <v>0</v>
      </c>
      <c r="AX667" s="968">
        <v>0</v>
      </c>
      <c r="AY667" s="968">
        <v>0</v>
      </c>
      <c r="AZ667" s="968">
        <v>0</v>
      </c>
      <c r="BA667" s="968">
        <v>0</v>
      </c>
      <c r="BB667" s="968">
        <v>0</v>
      </c>
      <c r="BC667" s="968">
        <v>0</v>
      </c>
      <c r="BD667" s="968">
        <v>0</v>
      </c>
      <c r="BE667" s="968">
        <v>0</v>
      </c>
      <c r="BF667" s="968">
        <v>0</v>
      </c>
      <c r="BG667" s="968">
        <v>0</v>
      </c>
      <c r="BH667" s="968">
        <v>0</v>
      </c>
      <c r="BI667" s="968">
        <v>0</v>
      </c>
      <c r="BJ667" s="968">
        <v>0</v>
      </c>
      <c r="BK667" s="968">
        <v>0</v>
      </c>
      <c r="BL667" s="968">
        <v>0</v>
      </c>
      <c r="BM667" s="968">
        <v>0</v>
      </c>
      <c r="BN667" s="968">
        <v>0</v>
      </c>
      <c r="BO667" s="968">
        <v>0</v>
      </c>
      <c r="BP667" s="968">
        <v>0</v>
      </c>
      <c r="BQ667" s="968">
        <v>0</v>
      </c>
      <c r="BR667" s="968">
        <v>0</v>
      </c>
      <c r="BS667" s="968">
        <v>0</v>
      </c>
      <c r="BT667" s="968">
        <v>0</v>
      </c>
      <c r="BU667" s="968">
        <v>0</v>
      </c>
      <c r="BV667" s="968">
        <v>0</v>
      </c>
      <c r="BW667" s="968">
        <v>0</v>
      </c>
      <c r="BX667" s="968">
        <v>0</v>
      </c>
      <c r="BY667" s="968">
        <v>0</v>
      </c>
      <c r="BZ667" s="968">
        <v>0</v>
      </c>
      <c r="CA667" s="968">
        <v>0</v>
      </c>
      <c r="CB667" s="1075"/>
      <c r="CC667" s="1075"/>
      <c r="CD667" s="1075"/>
      <c r="CE667" s="1075"/>
      <c r="CF667" s="1075"/>
      <c r="CG667" s="1075"/>
      <c r="CH667" s="1075"/>
      <c r="CI667" s="1075"/>
      <c r="CJ667" s="1075"/>
      <c r="CK667" s="1075"/>
      <c r="CL667" s="1075"/>
      <c r="CM667" s="1075"/>
      <c r="CN667" s="1075"/>
      <c r="CO667" s="1075"/>
      <c r="CP667" s="1075"/>
      <c r="CQ667" s="1075"/>
      <c r="CR667" s="1075"/>
      <c r="CS667" s="1075"/>
      <c r="CT667" s="1075"/>
      <c r="CU667" s="1075"/>
      <c r="CV667" s="1075"/>
      <c r="CW667" s="1075"/>
      <c r="CX667" s="1075"/>
      <c r="CY667" s="1075"/>
      <c r="CZ667" s="1075"/>
      <c r="DA667" s="1075"/>
      <c r="DB667" s="1075"/>
      <c r="DC667" s="1075"/>
      <c r="DD667" s="1075"/>
      <c r="DE667" s="1075"/>
      <c r="DF667" s="1075"/>
      <c r="DG667" s="1075"/>
      <c r="DH667" s="1075"/>
      <c r="DI667" s="1075"/>
      <c r="DJ667" s="1075"/>
      <c r="DK667" s="1075"/>
      <c r="DL667" s="1075"/>
      <c r="DM667" s="1075"/>
      <c r="DN667" s="1075"/>
      <c r="DO667" s="1075"/>
    </row>
    <row r="668" spans="2:119" s="973" customFormat="1" ht="12" customHeight="1" outlineLevel="1">
      <c r="B668" s="1338"/>
      <c r="C668" s="938" t="s">
        <v>94</v>
      </c>
      <c r="D668" s="1636"/>
      <c r="E668" s="939"/>
      <c r="F668" s="940"/>
      <c r="G668" s="940"/>
      <c r="H668" s="940"/>
      <c r="I668" s="940"/>
      <c r="J668" s="940"/>
      <c r="K668" s="940"/>
      <c r="L668" s="940"/>
      <c r="M668" s="940"/>
      <c r="N668" s="940"/>
      <c r="O668" s="940"/>
      <c r="P668" s="940"/>
      <c r="Q668" s="1060"/>
      <c r="R668" s="1060"/>
      <c r="S668" s="1060"/>
      <c r="T668" s="1060"/>
      <c r="U668" s="1704"/>
      <c r="V668" s="1704"/>
      <c r="W668" s="1704"/>
      <c r="X668" s="1704"/>
      <c r="Y668" s="1704"/>
      <c r="Z668" s="1704"/>
      <c r="AA668" s="403"/>
      <c r="AB668" s="940"/>
      <c r="AC668" s="940"/>
      <c r="AD668" s="940"/>
      <c r="AE668" s="940"/>
      <c r="AF668" s="940"/>
      <c r="AG668" s="940"/>
      <c r="AH668" s="940"/>
      <c r="AI668" s="940"/>
      <c r="AJ668" s="940"/>
      <c r="AK668" s="940"/>
      <c r="AL668" s="940"/>
      <c r="AM668" s="940"/>
      <c r="AN668" s="940"/>
      <c r="AO668" s="940"/>
      <c r="AP668" s="940"/>
      <c r="AQ668" s="940"/>
      <c r="AR668" s="940"/>
      <c r="AS668" s="940"/>
      <c r="AT668" s="940"/>
      <c r="AU668" s="940"/>
      <c r="AV668" s="940" t="s">
        <v>276</v>
      </c>
      <c r="AW668" s="940" t="s">
        <v>276</v>
      </c>
      <c r="AX668" s="940" t="s">
        <v>276</v>
      </c>
      <c r="AY668" s="940" t="s">
        <v>276</v>
      </c>
      <c r="AZ668" s="940" t="s">
        <v>276</v>
      </c>
      <c r="BA668" s="940" t="s">
        <v>276</v>
      </c>
      <c r="BB668" s="940" t="s">
        <v>276</v>
      </c>
      <c r="BC668" s="940" t="s">
        <v>276</v>
      </c>
      <c r="BD668" s="940" t="s">
        <v>276</v>
      </c>
      <c r="BE668" s="940" t="s">
        <v>276</v>
      </c>
      <c r="BF668" s="940" t="s">
        <v>276</v>
      </c>
      <c r="BG668" s="940" t="s">
        <v>276</v>
      </c>
      <c r="BH668" s="940" t="s">
        <v>276</v>
      </c>
      <c r="BI668" s="940" t="s">
        <v>276</v>
      </c>
      <c r="BJ668" s="940" t="s">
        <v>276</v>
      </c>
      <c r="BK668" s="940" t="s">
        <v>276</v>
      </c>
      <c r="BL668" s="940" t="s">
        <v>276</v>
      </c>
      <c r="BM668" s="940" t="s">
        <v>276</v>
      </c>
      <c r="BN668" s="940" t="s">
        <v>276</v>
      </c>
      <c r="BO668" s="940" t="s">
        <v>276</v>
      </c>
      <c r="BP668" s="940" t="s">
        <v>276</v>
      </c>
      <c r="BQ668" s="940" t="s">
        <v>276</v>
      </c>
      <c r="BR668" s="940" t="s">
        <v>276</v>
      </c>
      <c r="BS668" s="940" t="s">
        <v>276</v>
      </c>
      <c r="BT668" s="940" t="s">
        <v>276</v>
      </c>
      <c r="BU668" s="940" t="s">
        <v>276</v>
      </c>
      <c r="BV668" s="940" t="s">
        <v>276</v>
      </c>
      <c r="BW668" s="940" t="s">
        <v>276</v>
      </c>
      <c r="BX668" s="940" t="s">
        <v>276</v>
      </c>
      <c r="BY668" s="940" t="s">
        <v>276</v>
      </c>
      <c r="BZ668" s="940" t="s">
        <v>276</v>
      </c>
      <c r="CA668" s="940" t="s">
        <v>276</v>
      </c>
      <c r="CB668" s="1060"/>
      <c r="CC668" s="1060"/>
      <c r="CD668" s="1060"/>
      <c r="CE668" s="1060"/>
      <c r="CF668" s="1060"/>
      <c r="CG668" s="1060"/>
      <c r="CH668" s="1060"/>
      <c r="CI668" s="1060"/>
      <c r="CJ668" s="1060"/>
      <c r="CK668" s="1060"/>
      <c r="CL668" s="1060"/>
      <c r="CM668" s="1060"/>
      <c r="CN668" s="1060"/>
      <c r="CO668" s="1060"/>
      <c r="CP668" s="1060"/>
      <c r="CQ668" s="1060"/>
      <c r="CR668" s="1060"/>
      <c r="CS668" s="1060"/>
      <c r="CT668" s="1060"/>
      <c r="CU668" s="1060"/>
      <c r="CV668" s="1060"/>
      <c r="CW668" s="1060"/>
      <c r="CX668" s="1060"/>
      <c r="CY668" s="1060"/>
      <c r="CZ668" s="1060"/>
      <c r="DA668" s="1060"/>
      <c r="DB668" s="1060"/>
      <c r="DC668" s="1060"/>
      <c r="DD668" s="1060"/>
      <c r="DE668" s="1060"/>
      <c r="DF668" s="1060"/>
      <c r="DG668" s="1060"/>
      <c r="DH668" s="1060"/>
      <c r="DI668" s="1060"/>
      <c r="DJ668" s="1060"/>
      <c r="DK668" s="1060"/>
      <c r="DL668" s="1060"/>
      <c r="DM668" s="1060"/>
      <c r="DN668" s="1060"/>
      <c r="DO668" s="1060"/>
    </row>
    <row r="669" spans="2:119" s="973" customFormat="1" ht="12" customHeight="1" outlineLevel="1">
      <c r="B669" s="1338"/>
      <c r="C669" s="938" t="s">
        <v>282</v>
      </c>
      <c r="D669" s="1636"/>
      <c r="E669" s="993"/>
      <c r="F669" s="974"/>
      <c r="G669" s="974"/>
      <c r="H669" s="974"/>
      <c r="I669" s="974"/>
      <c r="J669" s="974"/>
      <c r="K669" s="974"/>
      <c r="L669" s="974"/>
      <c r="M669" s="974"/>
      <c r="N669" s="974"/>
      <c r="O669" s="974"/>
      <c r="P669" s="974"/>
      <c r="Q669" s="1063"/>
      <c r="R669" s="1063"/>
      <c r="S669" s="1063"/>
      <c r="T669" s="1063"/>
      <c r="U669" s="1707"/>
      <c r="V669" s="1707"/>
      <c r="W669" s="1707"/>
      <c r="X669" s="1707"/>
      <c r="Y669" s="1707"/>
      <c r="Z669" s="1707"/>
      <c r="AA669" s="1047"/>
      <c r="AB669" s="974"/>
      <c r="AC669" s="974"/>
      <c r="AD669" s="974"/>
      <c r="AE669" s="974"/>
      <c r="AF669" s="974"/>
      <c r="AG669" s="974"/>
      <c r="AH669" s="974"/>
      <c r="AI669" s="974"/>
      <c r="AJ669" s="974"/>
      <c r="AK669" s="974"/>
      <c r="AL669" s="974"/>
      <c r="AM669" s="974"/>
      <c r="AN669" s="974"/>
      <c r="AO669" s="974"/>
      <c r="AP669" s="974"/>
      <c r="AQ669" s="974"/>
      <c r="AR669" s="974"/>
      <c r="AS669" s="974"/>
      <c r="AT669" s="974"/>
      <c r="AU669" s="974"/>
      <c r="AV669" s="955">
        <v>0</v>
      </c>
      <c r="AW669" s="955">
        <v>0</v>
      </c>
      <c r="AX669" s="955">
        <v>0</v>
      </c>
      <c r="AY669" s="955">
        <v>0</v>
      </c>
      <c r="AZ669" s="955">
        <v>0</v>
      </c>
      <c r="BA669" s="955">
        <v>0</v>
      </c>
      <c r="BB669" s="955">
        <v>0</v>
      </c>
      <c r="BC669" s="955">
        <v>0</v>
      </c>
      <c r="BD669" s="955">
        <v>0</v>
      </c>
      <c r="BE669" s="955">
        <v>0</v>
      </c>
      <c r="BF669" s="955">
        <v>0</v>
      </c>
      <c r="BG669" s="955">
        <v>0</v>
      </c>
      <c r="BH669" s="955">
        <v>0</v>
      </c>
      <c r="BI669" s="955">
        <v>0</v>
      </c>
      <c r="BJ669" s="955">
        <v>0</v>
      </c>
      <c r="BK669" s="955">
        <v>0</v>
      </c>
      <c r="BL669" s="955">
        <v>0</v>
      </c>
      <c r="BM669" s="955">
        <v>0</v>
      </c>
      <c r="BN669" s="955">
        <v>0</v>
      </c>
      <c r="BO669" s="955">
        <v>0</v>
      </c>
      <c r="BP669" s="955">
        <v>0</v>
      </c>
      <c r="BQ669" s="955">
        <v>0</v>
      </c>
      <c r="BR669" s="955">
        <v>0</v>
      </c>
      <c r="BS669" s="955">
        <v>0</v>
      </c>
      <c r="BT669" s="955">
        <v>0</v>
      </c>
      <c r="BU669" s="955">
        <v>0</v>
      </c>
      <c r="BV669" s="955">
        <v>0</v>
      </c>
      <c r="BW669" s="955">
        <v>0</v>
      </c>
      <c r="BX669" s="955">
        <v>0</v>
      </c>
      <c r="BY669" s="955">
        <v>0</v>
      </c>
      <c r="BZ669" s="955">
        <v>0</v>
      </c>
      <c r="CA669" s="955">
        <v>0</v>
      </c>
      <c r="CB669" s="1063"/>
      <c r="CC669" s="1063"/>
      <c r="CD669" s="1063"/>
      <c r="CE669" s="1063"/>
      <c r="CF669" s="1063"/>
      <c r="CG669" s="1063"/>
      <c r="CH669" s="1063"/>
      <c r="CI669" s="1063"/>
      <c r="CJ669" s="1063"/>
      <c r="CK669" s="1063"/>
      <c r="CL669" s="1063"/>
      <c r="CM669" s="1063"/>
      <c r="CN669" s="1063"/>
      <c r="CO669" s="1063"/>
      <c r="CP669" s="1063"/>
      <c r="CQ669" s="1063"/>
      <c r="CR669" s="1063"/>
      <c r="CS669" s="1063"/>
      <c r="CT669" s="1063"/>
      <c r="CU669" s="1063"/>
      <c r="CV669" s="1063"/>
      <c r="CW669" s="1063"/>
      <c r="CX669" s="1063"/>
      <c r="CY669" s="1063"/>
      <c r="CZ669" s="1063"/>
      <c r="DA669" s="1063"/>
      <c r="DB669" s="1063"/>
      <c r="DC669" s="1063"/>
      <c r="DD669" s="1063"/>
      <c r="DE669" s="1063"/>
      <c r="DF669" s="1063"/>
      <c r="DG669" s="1063"/>
      <c r="DH669" s="1063"/>
      <c r="DI669" s="1063"/>
      <c r="DJ669" s="1063"/>
      <c r="DK669" s="1063"/>
      <c r="DL669" s="1063"/>
      <c r="DM669" s="1063"/>
      <c r="DN669" s="1063"/>
      <c r="DO669" s="1063"/>
    </row>
    <row r="670" spans="2:119" s="973" customFormat="1" ht="12" customHeight="1" outlineLevel="1">
      <c r="B670" s="1338"/>
      <c r="C670" s="938"/>
      <c r="D670" s="1636"/>
      <c r="E670" s="993"/>
      <c r="F670" s="974"/>
      <c r="G670" s="974"/>
      <c r="H670" s="974"/>
      <c r="I670" s="974"/>
      <c r="J670" s="974"/>
      <c r="K670" s="974"/>
      <c r="L670" s="974"/>
      <c r="M670" s="974"/>
      <c r="N670" s="974"/>
      <c r="O670" s="974"/>
      <c r="P670" s="974"/>
      <c r="Q670" s="1063"/>
      <c r="R670" s="1063"/>
      <c r="S670" s="1063"/>
      <c r="T670" s="1063"/>
      <c r="U670" s="1707"/>
      <c r="V670" s="1707"/>
      <c r="W670" s="1707"/>
      <c r="X670" s="1707"/>
      <c r="Y670" s="1707"/>
      <c r="Z670" s="1707"/>
      <c r="AA670" s="1047"/>
      <c r="AB670" s="974"/>
      <c r="AC670" s="974"/>
      <c r="AD670" s="974"/>
      <c r="AE670" s="974"/>
      <c r="AF670" s="974"/>
      <c r="AG670" s="974"/>
      <c r="AH670" s="974"/>
      <c r="AI670" s="974"/>
      <c r="AJ670" s="974"/>
      <c r="AK670" s="974"/>
      <c r="AL670" s="974"/>
      <c r="AM670" s="974"/>
      <c r="AN670" s="974"/>
      <c r="AO670" s="974"/>
      <c r="AP670" s="974"/>
      <c r="AQ670" s="974"/>
      <c r="AR670" s="974"/>
      <c r="AS670" s="974"/>
      <c r="AT670" s="974"/>
      <c r="AU670" s="974"/>
      <c r="AV670" s="974"/>
      <c r="AW670" s="974"/>
      <c r="AX670" s="974"/>
      <c r="AY670" s="974"/>
      <c r="AZ670" s="974"/>
      <c r="BA670" s="974"/>
      <c r="BB670" s="974"/>
      <c r="BC670" s="974"/>
      <c r="BD670" s="974"/>
      <c r="BE670" s="974"/>
      <c r="BF670" s="974"/>
      <c r="BG670" s="974"/>
      <c r="BH670" s="974"/>
      <c r="BI670" s="974"/>
      <c r="BJ670" s="974"/>
      <c r="BK670" s="974"/>
      <c r="BL670" s="974"/>
      <c r="BM670" s="974"/>
      <c r="BN670" s="974"/>
      <c r="BO670" s="974"/>
      <c r="BP670" s="974"/>
      <c r="BQ670" s="974"/>
      <c r="BR670" s="974"/>
      <c r="BS670" s="974"/>
      <c r="BT670" s="974"/>
      <c r="BU670" s="974"/>
      <c r="BV670" s="974"/>
      <c r="BW670" s="974"/>
      <c r="BX670" s="974"/>
      <c r="BY670" s="974"/>
      <c r="BZ670" s="974"/>
      <c r="CA670" s="974"/>
      <c r="CB670" s="1063"/>
      <c r="CC670" s="1063"/>
      <c r="CD670" s="1063"/>
      <c r="CE670" s="1063"/>
      <c r="CF670" s="1063"/>
      <c r="CG670" s="1063"/>
      <c r="CH670" s="1063"/>
      <c r="CI670" s="1063"/>
      <c r="CJ670" s="1063"/>
      <c r="CK670" s="1063"/>
      <c r="CL670" s="1063"/>
      <c r="CM670" s="1063"/>
      <c r="CN670" s="1063"/>
      <c r="CO670" s="1063"/>
      <c r="CP670" s="1063"/>
      <c r="CQ670" s="1063"/>
      <c r="CR670" s="1063"/>
      <c r="CS670" s="1063"/>
      <c r="CT670" s="1063"/>
      <c r="CU670" s="1063"/>
      <c r="CV670" s="1063"/>
      <c r="CW670" s="1063"/>
      <c r="CX670" s="1063"/>
      <c r="CY670" s="1063"/>
      <c r="CZ670" s="1063"/>
      <c r="DA670" s="1063"/>
      <c r="DB670" s="1063"/>
      <c r="DC670" s="1063"/>
      <c r="DD670" s="1063"/>
      <c r="DE670" s="1063"/>
      <c r="DF670" s="1063"/>
      <c r="DG670" s="1063"/>
      <c r="DH670" s="1063"/>
      <c r="DI670" s="1063"/>
      <c r="DJ670" s="1063"/>
      <c r="DK670" s="1063"/>
      <c r="DL670" s="1063"/>
      <c r="DM670" s="1063"/>
      <c r="DN670" s="1063"/>
      <c r="DO670" s="1063"/>
    </row>
    <row r="671" spans="2:119" s="980" customFormat="1" ht="12" customHeight="1" outlineLevel="1" collapsed="1">
      <c r="B671" s="1334"/>
      <c r="C671" s="1084" t="s">
        <v>87</v>
      </c>
      <c r="D671" s="1012"/>
      <c r="E671" s="1012"/>
      <c r="F671" s="1085"/>
      <c r="G671" s="1085"/>
      <c r="H671" s="1085"/>
      <c r="I671" s="1085"/>
      <c r="J671" s="1085"/>
      <c r="K671" s="1085"/>
      <c r="L671" s="1085"/>
      <c r="M671" s="1085"/>
      <c r="N671" s="1085"/>
      <c r="O671" s="984"/>
      <c r="P671" s="984"/>
      <c r="Q671" s="1629"/>
      <c r="R671" s="1629"/>
      <c r="S671" s="1629"/>
      <c r="T671" s="1629"/>
      <c r="U671" s="1701"/>
      <c r="V671" s="1701"/>
      <c r="W671" s="1701"/>
      <c r="X671" s="1701"/>
      <c r="Y671" s="1701"/>
      <c r="Z671" s="1701"/>
      <c r="AA671" s="403"/>
      <c r="AB671" s="984"/>
      <c r="AC671" s="984"/>
      <c r="AD671" s="984"/>
      <c r="AE671" s="984"/>
      <c r="AF671" s="984"/>
      <c r="AG671" s="984"/>
      <c r="AH671" s="984"/>
      <c r="AI671" s="984"/>
      <c r="AJ671" s="984"/>
      <c r="AK671" s="984"/>
      <c r="AL671" s="984"/>
      <c r="AM671" s="984"/>
      <c r="AN671" s="984"/>
      <c r="AO671" s="984"/>
      <c r="AP671" s="984"/>
      <c r="AQ671" s="984"/>
      <c r="AR671" s="984"/>
      <c r="AS671" s="984"/>
      <c r="AT671" s="984"/>
      <c r="AU671" s="984"/>
      <c r="AV671" s="984"/>
      <c r="AW671" s="984"/>
      <c r="AX671" s="984"/>
      <c r="AY671" s="984"/>
      <c r="AZ671" s="984"/>
      <c r="BA671" s="984"/>
      <c r="BB671" s="984"/>
      <c r="BC671" s="984"/>
      <c r="BD671" s="984"/>
      <c r="BE671" s="984"/>
      <c r="BF671" s="984"/>
      <c r="BG671" s="984"/>
      <c r="BH671" s="984"/>
      <c r="BI671" s="984"/>
      <c r="BJ671" s="984"/>
      <c r="BK671" s="984"/>
      <c r="BL671" s="984"/>
      <c r="BM671" s="984"/>
      <c r="BN671" s="984"/>
      <c r="BO671" s="984"/>
      <c r="BP671" s="984"/>
      <c r="BQ671" s="984"/>
      <c r="BR671" s="984"/>
      <c r="BS671" s="984"/>
      <c r="BT671" s="984"/>
      <c r="BU671" s="984"/>
      <c r="BV671" s="984"/>
      <c r="BW671" s="984"/>
      <c r="BX671" s="984"/>
      <c r="BY671" s="984"/>
      <c r="BZ671" s="984"/>
      <c r="CA671" s="984"/>
      <c r="CB671" s="1629"/>
      <c r="CC671" s="1629"/>
      <c r="CD671" s="1629"/>
      <c r="CE671" s="1629"/>
      <c r="CF671" s="1629"/>
      <c r="CG671" s="1629"/>
      <c r="CH671" s="1629"/>
      <c r="CI671" s="1629"/>
      <c r="CJ671" s="1629"/>
      <c r="CK671" s="1629"/>
      <c r="CL671" s="1629"/>
      <c r="CM671" s="1629"/>
      <c r="CN671" s="1629"/>
      <c r="CO671" s="1629"/>
      <c r="CP671" s="1629"/>
      <c r="CQ671" s="1629"/>
      <c r="CR671" s="1629"/>
      <c r="CS671" s="1629"/>
      <c r="CT671" s="1629"/>
      <c r="CU671" s="1629"/>
      <c r="CV671" s="1629"/>
      <c r="CW671" s="1629"/>
      <c r="CX671" s="1629"/>
      <c r="CY671" s="1629"/>
      <c r="CZ671" s="1629"/>
      <c r="DA671" s="1629"/>
      <c r="DB671" s="1629"/>
      <c r="DC671" s="1629"/>
      <c r="DD671" s="1629"/>
      <c r="DE671" s="1629"/>
      <c r="DF671" s="1629"/>
      <c r="DG671" s="1629"/>
      <c r="DH671" s="1629"/>
      <c r="DI671" s="1629"/>
      <c r="DJ671" s="1629"/>
      <c r="DK671" s="1629"/>
      <c r="DL671" s="1629"/>
      <c r="DM671" s="1629"/>
      <c r="DN671" s="1629"/>
      <c r="DO671" s="1629"/>
    </row>
    <row r="672" spans="2:119" s="973" customFormat="1" ht="12" customHeight="1" outlineLevel="1">
      <c r="B672" s="1338"/>
      <c r="C672" s="978"/>
      <c r="D672" s="993"/>
      <c r="E672" s="993"/>
      <c r="F672" s="974"/>
      <c r="G672" s="974"/>
      <c r="H672" s="974"/>
      <c r="I672" s="974"/>
      <c r="J672" s="974"/>
      <c r="K672" s="974"/>
      <c r="L672" s="974"/>
      <c r="M672" s="974"/>
      <c r="N672" s="974"/>
      <c r="O672" s="974"/>
      <c r="P672" s="974"/>
      <c r="Q672" s="1063"/>
      <c r="R672" s="1063"/>
      <c r="S672" s="1063"/>
      <c r="T672" s="1063"/>
      <c r="U672" s="1707"/>
      <c r="V672" s="1707"/>
      <c r="W672" s="1707"/>
      <c r="X672" s="1707"/>
      <c r="Y672" s="1707"/>
      <c r="Z672" s="1707"/>
      <c r="AA672" s="1047"/>
      <c r="AB672" s="974"/>
      <c r="AC672" s="974"/>
      <c r="AD672" s="974"/>
      <c r="AE672" s="974"/>
      <c r="AF672" s="974"/>
      <c r="AG672" s="974"/>
      <c r="AH672" s="974"/>
      <c r="AI672" s="974"/>
      <c r="AJ672" s="974"/>
      <c r="AK672" s="974"/>
      <c r="AL672" s="974"/>
      <c r="AM672" s="974"/>
      <c r="AN672" s="974"/>
      <c r="AO672" s="974"/>
      <c r="AP672" s="974"/>
      <c r="AQ672" s="974"/>
      <c r="AR672" s="974"/>
      <c r="AS672" s="974"/>
      <c r="AT672" s="974"/>
      <c r="AU672" s="974"/>
      <c r="AV672" s="974"/>
      <c r="AW672" s="974"/>
      <c r="AX672" s="974"/>
      <c r="AY672" s="974"/>
      <c r="AZ672" s="974"/>
      <c r="BA672" s="974"/>
      <c r="BB672" s="974"/>
      <c r="BC672" s="974"/>
      <c r="BD672" s="974"/>
      <c r="BE672" s="974"/>
      <c r="BF672" s="974"/>
      <c r="BG672" s="974"/>
      <c r="BH672" s="974"/>
      <c r="BI672" s="974"/>
      <c r="BJ672" s="974"/>
      <c r="BK672" s="974"/>
      <c r="BL672" s="974"/>
      <c r="BM672" s="974"/>
      <c r="BN672" s="974"/>
      <c r="BO672" s="974"/>
      <c r="BP672" s="974"/>
      <c r="BQ672" s="974"/>
      <c r="BR672" s="974"/>
      <c r="BS672" s="974"/>
      <c r="BT672" s="974"/>
      <c r="BU672" s="974"/>
      <c r="BV672" s="974"/>
      <c r="BW672" s="974"/>
      <c r="BX672" s="974"/>
      <c r="BY672" s="974"/>
      <c r="BZ672" s="974"/>
      <c r="CA672" s="974"/>
      <c r="CB672" s="1063"/>
      <c r="CC672" s="1063"/>
      <c r="CD672" s="1063"/>
      <c r="CE672" s="1063"/>
      <c r="CF672" s="1063"/>
      <c r="CG672" s="1063"/>
      <c r="CH672" s="1063"/>
      <c r="CI672" s="1063"/>
      <c r="CJ672" s="1063"/>
      <c r="CK672" s="1063"/>
      <c r="CL672" s="1063"/>
      <c r="CM672" s="1063"/>
      <c r="CN672" s="1063"/>
      <c r="CO672" s="1063"/>
      <c r="CP672" s="1063"/>
      <c r="CQ672" s="1063"/>
      <c r="CR672" s="1063"/>
      <c r="CS672" s="1063"/>
      <c r="CT672" s="1063"/>
      <c r="CU672" s="1063"/>
      <c r="CV672" s="1063"/>
      <c r="CW672" s="1063"/>
      <c r="CX672" s="1063"/>
      <c r="CY672" s="1063"/>
      <c r="CZ672" s="1063"/>
      <c r="DA672" s="1063"/>
      <c r="DB672" s="1063"/>
      <c r="DC672" s="1063"/>
      <c r="DD672" s="1063"/>
      <c r="DE672" s="1063"/>
      <c r="DF672" s="1063"/>
      <c r="DG672" s="1063"/>
      <c r="DH672" s="1063"/>
      <c r="DI672" s="1063"/>
      <c r="DJ672" s="1063"/>
      <c r="DK672" s="1063"/>
      <c r="DL672" s="1063"/>
      <c r="DM672" s="1063"/>
      <c r="DN672" s="1063"/>
      <c r="DO672" s="1063"/>
    </row>
    <row r="673" spans="2:119" s="980" customFormat="1" ht="12" customHeight="1" outlineLevel="1">
      <c r="B673" s="1336"/>
      <c r="C673" s="978" t="s">
        <v>95</v>
      </c>
      <c r="D673" s="1632"/>
      <c r="E673" s="944"/>
      <c r="F673" s="945" t="s">
        <v>105</v>
      </c>
      <c r="G673" s="945" t="s">
        <v>105</v>
      </c>
      <c r="H673" s="945" t="s">
        <v>105</v>
      </c>
      <c r="I673" s="945" t="s">
        <v>105</v>
      </c>
      <c r="J673" s="945" t="s">
        <v>105</v>
      </c>
      <c r="K673" s="945" t="s">
        <v>105</v>
      </c>
      <c r="L673" s="945">
        <v>68.7</v>
      </c>
      <c r="M673" s="945">
        <v>52.27</v>
      </c>
      <c r="N673" s="945">
        <v>36.9</v>
      </c>
      <c r="O673" s="945">
        <v>33.700000000000003</v>
      </c>
      <c r="P673" s="945">
        <v>50.698999999999998</v>
      </c>
      <c r="Q673" s="1061"/>
      <c r="R673" s="1061"/>
      <c r="S673" s="1061"/>
      <c r="T673" s="1061"/>
      <c r="U673" s="1709"/>
      <c r="V673" s="1709"/>
      <c r="W673" s="1709"/>
      <c r="X673" s="1709"/>
      <c r="Y673" s="1709"/>
      <c r="Z673" s="1709"/>
      <c r="AA673" s="403"/>
      <c r="AB673" s="945"/>
      <c r="AC673" s="945"/>
      <c r="AD673" s="945"/>
      <c r="AE673" s="945"/>
      <c r="AF673" s="945"/>
      <c r="AG673" s="945"/>
      <c r="AH673" s="945"/>
      <c r="AI673" s="945"/>
      <c r="AJ673" s="945" t="s">
        <v>105</v>
      </c>
      <c r="AK673" s="945" t="s">
        <v>105</v>
      </c>
      <c r="AL673" s="945" t="s">
        <v>105</v>
      </c>
      <c r="AM673" s="945" t="s">
        <v>105</v>
      </c>
      <c r="AN673" s="945" t="s">
        <v>105</v>
      </c>
      <c r="AO673" s="945" t="s">
        <v>105</v>
      </c>
      <c r="AP673" s="945" t="s">
        <v>105</v>
      </c>
      <c r="AQ673" s="945" t="s">
        <v>105</v>
      </c>
      <c r="AR673" s="945" t="s">
        <v>105</v>
      </c>
      <c r="AS673" s="945" t="s">
        <v>105</v>
      </c>
      <c r="AT673" s="945" t="s">
        <v>105</v>
      </c>
      <c r="AU673" s="945" t="s">
        <v>105</v>
      </c>
      <c r="AV673" s="945" t="s">
        <v>105</v>
      </c>
      <c r="AW673" s="945" t="s">
        <v>105</v>
      </c>
      <c r="AX673" s="945" t="s">
        <v>105</v>
      </c>
      <c r="AY673" s="945" t="s">
        <v>105</v>
      </c>
      <c r="AZ673" s="945" t="s">
        <v>105</v>
      </c>
      <c r="BA673" s="945" t="s">
        <v>105</v>
      </c>
      <c r="BB673" s="945" t="s">
        <v>105</v>
      </c>
      <c r="BC673" s="945" t="s">
        <v>105</v>
      </c>
      <c r="BD673" s="945" t="s">
        <v>105</v>
      </c>
      <c r="BE673" s="945" t="s">
        <v>105</v>
      </c>
      <c r="BF673" s="945" t="s">
        <v>105</v>
      </c>
      <c r="BG673" s="945" t="s">
        <v>105</v>
      </c>
      <c r="BH673" s="945">
        <v>11.8</v>
      </c>
      <c r="BI673" s="945">
        <v>13.9</v>
      </c>
      <c r="BJ673" s="945">
        <v>18.399999999999999</v>
      </c>
      <c r="BK673" s="945">
        <v>24.6</v>
      </c>
      <c r="BL673" s="945">
        <v>17.3</v>
      </c>
      <c r="BM673" s="945">
        <v>14.9</v>
      </c>
      <c r="BN673" s="945">
        <v>8.4</v>
      </c>
      <c r="BO673" s="945">
        <v>11.67</v>
      </c>
      <c r="BP673" s="945">
        <v>12.8</v>
      </c>
      <c r="BQ673" s="945">
        <v>5.1139999999999999</v>
      </c>
      <c r="BR673" s="945">
        <v>8.0399999999999991</v>
      </c>
      <c r="BS673" s="945">
        <v>10.945999999999998</v>
      </c>
      <c r="BT673" s="945">
        <v>11.2</v>
      </c>
      <c r="BU673" s="232">
        <v>6.7</v>
      </c>
      <c r="BV673" s="232">
        <v>6.1</v>
      </c>
      <c r="BW673" s="232">
        <v>9.7000000000000028</v>
      </c>
      <c r="BX673" s="232">
        <v>13.2</v>
      </c>
      <c r="BY673" s="232">
        <v>13.1</v>
      </c>
      <c r="BZ673" s="232">
        <v>9.1999999999999993</v>
      </c>
      <c r="CA673" s="232">
        <v>15.199</v>
      </c>
      <c r="CB673" s="1061"/>
      <c r="CC673" s="1061"/>
      <c r="CD673" s="1061"/>
      <c r="CE673" s="1061"/>
      <c r="CF673" s="1061"/>
      <c r="CG673" s="1061"/>
      <c r="CH673" s="1061"/>
      <c r="CI673" s="1061"/>
      <c r="CJ673" s="1061"/>
      <c r="CK673" s="1061"/>
      <c r="CL673" s="1061"/>
      <c r="CM673" s="1061"/>
      <c r="CN673" s="1061"/>
      <c r="CO673" s="1061"/>
      <c r="CP673" s="1061"/>
      <c r="CQ673" s="1061"/>
      <c r="CR673" s="1061"/>
      <c r="CS673" s="1061"/>
      <c r="CT673" s="1061"/>
      <c r="CU673" s="1061"/>
      <c r="CV673" s="1061"/>
      <c r="CW673" s="1061"/>
      <c r="CX673" s="1061"/>
      <c r="CY673" s="1061"/>
      <c r="CZ673" s="1061"/>
      <c r="DA673" s="1061"/>
      <c r="DB673" s="1061"/>
      <c r="DC673" s="1061"/>
      <c r="DD673" s="1061"/>
      <c r="DE673" s="1061"/>
      <c r="DF673" s="1061"/>
      <c r="DG673" s="1061"/>
      <c r="DH673" s="1061"/>
      <c r="DI673" s="1061"/>
      <c r="DJ673" s="1061"/>
      <c r="DK673" s="1061"/>
      <c r="DL673" s="1061"/>
      <c r="DM673" s="1061"/>
      <c r="DN673" s="1061"/>
      <c r="DO673" s="1061"/>
    </row>
    <row r="674" spans="2:119" s="986" customFormat="1" ht="12" customHeight="1" outlineLevel="1">
      <c r="B674" s="1338"/>
      <c r="C674" s="972" t="s">
        <v>94</v>
      </c>
      <c r="D674" s="1634"/>
      <c r="E674" s="939"/>
      <c r="F674" s="940" t="s">
        <v>1045</v>
      </c>
      <c r="G674" s="940" t="s">
        <v>1045</v>
      </c>
      <c r="H674" s="940" t="s">
        <v>1045</v>
      </c>
      <c r="I674" s="940" t="s">
        <v>1045</v>
      </c>
      <c r="J674" s="940" t="s">
        <v>1045</v>
      </c>
      <c r="K674" s="940" t="s">
        <v>1045</v>
      </c>
      <c r="L674" s="940" t="s">
        <v>1045</v>
      </c>
      <c r="M674" s="940">
        <v>-0.23915574963609898</v>
      </c>
      <c r="N674" s="940">
        <v>-0.29405012435431421</v>
      </c>
      <c r="O674" s="940">
        <v>-8.6720867208672003E-2</v>
      </c>
      <c r="P674" s="940">
        <v>0.50442136498516299</v>
      </c>
      <c r="Q674" s="1060"/>
      <c r="R674" s="1060"/>
      <c r="S674" s="1060"/>
      <c r="T674" s="1060"/>
      <c r="U674" s="1704"/>
      <c r="V674" s="1704"/>
      <c r="W674" s="1704"/>
      <c r="X674" s="1704"/>
      <c r="Y674" s="1704"/>
      <c r="Z674" s="1704"/>
      <c r="AA674" s="403"/>
      <c r="AB674" s="940"/>
      <c r="AC674" s="940"/>
      <c r="AD674" s="940"/>
      <c r="AE674" s="940"/>
      <c r="AF674" s="940"/>
      <c r="AG674" s="940"/>
      <c r="AH674" s="940"/>
      <c r="AI674" s="940"/>
      <c r="AJ674" s="940" t="s">
        <v>1045</v>
      </c>
      <c r="AK674" s="940" t="s">
        <v>1045</v>
      </c>
      <c r="AL674" s="940" t="s">
        <v>1045</v>
      </c>
      <c r="AM674" s="940" t="s">
        <v>1045</v>
      </c>
      <c r="AN674" s="940" t="s">
        <v>1045</v>
      </c>
      <c r="AO674" s="940" t="s">
        <v>1045</v>
      </c>
      <c r="AP674" s="940" t="s">
        <v>1045</v>
      </c>
      <c r="AQ674" s="940" t="s">
        <v>1045</v>
      </c>
      <c r="AR674" s="940" t="s">
        <v>1045</v>
      </c>
      <c r="AS674" s="940" t="s">
        <v>1045</v>
      </c>
      <c r="AT674" s="940" t="s">
        <v>1045</v>
      </c>
      <c r="AU674" s="940" t="s">
        <v>1045</v>
      </c>
      <c r="AV674" s="940" t="s">
        <v>1045</v>
      </c>
      <c r="AW674" s="940" t="s">
        <v>1045</v>
      </c>
      <c r="AX674" s="940" t="s">
        <v>1045</v>
      </c>
      <c r="AY674" s="940" t="s">
        <v>1045</v>
      </c>
      <c r="AZ674" s="940" t="s">
        <v>1045</v>
      </c>
      <c r="BA674" s="940" t="s">
        <v>1045</v>
      </c>
      <c r="BB674" s="940" t="s">
        <v>1045</v>
      </c>
      <c r="BC674" s="940" t="s">
        <v>1045</v>
      </c>
      <c r="BD674" s="940" t="s">
        <v>1045</v>
      </c>
      <c r="BE674" s="940" t="s">
        <v>1045</v>
      </c>
      <c r="BF674" s="940" t="s">
        <v>1045</v>
      </c>
      <c r="BG674" s="940" t="s">
        <v>1045</v>
      </c>
      <c r="BH674" s="940" t="s">
        <v>1045</v>
      </c>
      <c r="BI674" s="940" t="s">
        <v>1045</v>
      </c>
      <c r="BJ674" s="940" t="s">
        <v>1045</v>
      </c>
      <c r="BK674" s="940" t="s">
        <v>1045</v>
      </c>
      <c r="BL674" s="940">
        <v>0.46610169491525411</v>
      </c>
      <c r="BM674" s="940">
        <v>7.1942446043165464E-2</v>
      </c>
      <c r="BN674" s="940">
        <v>-0.54347826086956519</v>
      </c>
      <c r="BO674" s="940">
        <v>-0.525609756097561</v>
      </c>
      <c r="BP674" s="940">
        <v>-0.26011560693641622</v>
      </c>
      <c r="BQ674" s="940">
        <v>-0.65677852348993282</v>
      </c>
      <c r="BR674" s="940">
        <v>-4.2857142857143038E-2</v>
      </c>
      <c r="BS674" s="940">
        <v>-6.2039417309340372E-2</v>
      </c>
      <c r="BT674" s="940">
        <v>-0.12500000000000011</v>
      </c>
      <c r="BU674" s="940">
        <v>0.31012905748924524</v>
      </c>
      <c r="BV674" s="940">
        <v>-0.24129353233830841</v>
      </c>
      <c r="BW674" s="940">
        <v>-0.11383153663438661</v>
      </c>
      <c r="BX674" s="940">
        <v>0.1785714285714286</v>
      </c>
      <c r="BY674" s="940">
        <v>0.9552238805970148</v>
      </c>
      <c r="BZ674" s="940">
        <v>0.50819672131147531</v>
      </c>
      <c r="CA674" s="940">
        <v>0.56690721649484499</v>
      </c>
      <c r="CB674" s="1060"/>
      <c r="CC674" s="1060"/>
      <c r="CD674" s="1060"/>
      <c r="CE674" s="1060"/>
      <c r="CF674" s="1060"/>
      <c r="CG674" s="1060"/>
      <c r="CH674" s="1060"/>
      <c r="CI674" s="1060"/>
      <c r="CJ674" s="1060"/>
      <c r="CK674" s="1060"/>
      <c r="CL674" s="1060"/>
      <c r="CM674" s="1060"/>
      <c r="CN674" s="1060"/>
      <c r="CO674" s="1060"/>
      <c r="CP674" s="1060"/>
      <c r="CQ674" s="1060"/>
      <c r="CR674" s="1060"/>
      <c r="CS674" s="1060"/>
      <c r="CT674" s="1060"/>
      <c r="CU674" s="1060"/>
      <c r="CV674" s="1060"/>
      <c r="CW674" s="1060"/>
      <c r="CX674" s="1060"/>
      <c r="CY674" s="1060"/>
      <c r="CZ674" s="1060"/>
      <c r="DA674" s="1060"/>
      <c r="DB674" s="1060"/>
      <c r="DC674" s="1060"/>
      <c r="DD674" s="1060"/>
      <c r="DE674" s="1060"/>
      <c r="DF674" s="1060"/>
      <c r="DG674" s="1060"/>
      <c r="DH674" s="1060"/>
      <c r="DI674" s="1060"/>
      <c r="DJ674" s="1060"/>
      <c r="DK674" s="1060"/>
      <c r="DL674" s="1060"/>
      <c r="DM674" s="1060"/>
      <c r="DN674" s="1060"/>
      <c r="DO674" s="1060"/>
    </row>
    <row r="675" spans="2:119" s="980" customFormat="1" ht="12" customHeight="1" outlineLevel="1">
      <c r="B675" s="1336"/>
      <c r="C675" s="972" t="s">
        <v>97</v>
      </c>
      <c r="D675" s="1637"/>
      <c r="E675" s="995"/>
      <c r="F675" s="955"/>
      <c r="G675" s="955"/>
      <c r="H675" s="955"/>
      <c r="I675" s="955"/>
      <c r="J675" s="955"/>
      <c r="K675" s="955"/>
      <c r="L675" s="955"/>
      <c r="M675" s="955"/>
      <c r="N675" s="955"/>
      <c r="O675" s="955"/>
      <c r="P675" s="955"/>
      <c r="Q675" s="1072"/>
      <c r="R675" s="1072"/>
      <c r="S675" s="1072"/>
      <c r="T675" s="1072"/>
      <c r="U675" s="1710"/>
      <c r="V675" s="1710"/>
      <c r="W675" s="1710"/>
      <c r="X675" s="1710"/>
      <c r="Y675" s="1710"/>
      <c r="Z675" s="1710"/>
      <c r="AA675" s="1047"/>
      <c r="AB675" s="955"/>
      <c r="AC675" s="955"/>
      <c r="AD675" s="955"/>
      <c r="AE675" s="955"/>
      <c r="AF675" s="955"/>
      <c r="AG675" s="955"/>
      <c r="AH675" s="955"/>
      <c r="AI675" s="955"/>
      <c r="AJ675" s="955"/>
      <c r="AK675" s="955"/>
      <c r="AL675" s="955"/>
      <c r="AM675" s="955"/>
      <c r="AN675" s="955"/>
      <c r="AO675" s="955"/>
      <c r="AP675" s="955"/>
      <c r="AQ675" s="955"/>
      <c r="AR675" s="955"/>
      <c r="AS675" s="955"/>
      <c r="AT675" s="955"/>
      <c r="AU675" s="955"/>
      <c r="AV675" s="955"/>
      <c r="AW675" s="955"/>
      <c r="AX675" s="955"/>
      <c r="AY675" s="955"/>
      <c r="AZ675" s="955"/>
      <c r="BA675" s="955"/>
      <c r="BB675" s="955"/>
      <c r="BC675" s="955"/>
      <c r="BD675" s="955"/>
      <c r="BE675" s="955"/>
      <c r="BF675" s="955"/>
      <c r="BG675" s="955"/>
      <c r="BH675" s="955">
        <v>0.77987906719325695</v>
      </c>
      <c r="BI675" s="955">
        <v>0.79141189419198754</v>
      </c>
      <c r="BJ675" s="955">
        <v>0.79995523728737428</v>
      </c>
      <c r="BK675" s="955">
        <v>0.85188609659557235</v>
      </c>
      <c r="BL675" s="955">
        <v>0.89375260215036878</v>
      </c>
      <c r="BM675" s="955">
        <v>0.90022427668036675</v>
      </c>
      <c r="BN675" s="955">
        <v>0.90554321812811278</v>
      </c>
      <c r="BO675" s="955">
        <v>0.90887850467289721</v>
      </c>
      <c r="BP675" s="955">
        <v>0.92086330935251803</v>
      </c>
      <c r="BQ675" s="955">
        <v>0.89499474973748694</v>
      </c>
      <c r="BR675" s="955">
        <v>0.90540540540540537</v>
      </c>
      <c r="BS675" s="955">
        <v>0.91171081126103615</v>
      </c>
      <c r="BT675" s="974">
        <v>0.92561983471074372</v>
      </c>
      <c r="BU675" s="974">
        <v>0.90540540540540537</v>
      </c>
      <c r="BV675" s="974">
        <v>0.88405797101449279</v>
      </c>
      <c r="BW675" s="974">
        <v>0.90502773704354722</v>
      </c>
      <c r="BX675" s="974">
        <v>0.91666666666666674</v>
      </c>
      <c r="BY675" s="974">
        <v>0.92253521126760563</v>
      </c>
      <c r="BZ675" s="974">
        <v>0.93877551020408168</v>
      </c>
      <c r="CA675" s="974">
        <v>0.94999687480467521</v>
      </c>
      <c r="CB675" s="1072"/>
      <c r="CC675" s="1072"/>
      <c r="CD675" s="1072"/>
      <c r="CE675" s="1072"/>
      <c r="CF675" s="1072"/>
      <c r="CG675" s="1072"/>
      <c r="CH675" s="1072"/>
      <c r="CI675" s="1072"/>
      <c r="CJ675" s="1072"/>
      <c r="CK675" s="1072"/>
      <c r="CL675" s="1072"/>
      <c r="CM675" s="1072"/>
      <c r="CN675" s="1072"/>
      <c r="CO675" s="1072"/>
      <c r="CP675" s="1072"/>
      <c r="CQ675" s="1072"/>
      <c r="CR675" s="1072"/>
      <c r="CS675" s="1072"/>
      <c r="CT675" s="1072"/>
      <c r="CU675" s="1072"/>
      <c r="CV675" s="1072"/>
      <c r="CW675" s="1072"/>
      <c r="CX675" s="1072"/>
      <c r="CY675" s="1072"/>
      <c r="CZ675" s="1072"/>
      <c r="DA675" s="1072"/>
      <c r="DB675" s="1072"/>
      <c r="DC675" s="1072"/>
      <c r="DD675" s="1072"/>
      <c r="DE675" s="1072"/>
      <c r="DF675" s="1072"/>
      <c r="DG675" s="1072"/>
      <c r="DH675" s="1072"/>
      <c r="DI675" s="1072"/>
      <c r="DJ675" s="1072"/>
      <c r="DK675" s="1072"/>
      <c r="DL675" s="1072"/>
      <c r="DM675" s="1072"/>
      <c r="DN675" s="1072"/>
      <c r="DO675" s="1072"/>
    </row>
    <row r="676" spans="2:119" s="980" customFormat="1" ht="12" customHeight="1" outlineLevel="1">
      <c r="B676" s="1336"/>
      <c r="C676" s="978"/>
      <c r="D676" s="1632"/>
      <c r="E676" s="1012"/>
      <c r="F676" s="984"/>
      <c r="G676" s="984"/>
      <c r="H676" s="984"/>
      <c r="I676" s="984"/>
      <c r="J676" s="984"/>
      <c r="K676" s="984"/>
      <c r="L676" s="984"/>
      <c r="M676" s="984"/>
      <c r="N676" s="984"/>
      <c r="O676" s="984"/>
      <c r="P676" s="984"/>
      <c r="Q676" s="1073"/>
      <c r="R676" s="1073"/>
      <c r="S676" s="1073"/>
      <c r="T676" s="1073"/>
      <c r="U676" s="1702"/>
      <c r="V676" s="1702"/>
      <c r="W676" s="1702"/>
      <c r="X676" s="1702"/>
      <c r="Y676" s="1702"/>
      <c r="Z676" s="1702"/>
      <c r="AA676" s="403"/>
      <c r="AB676" s="984"/>
      <c r="AC676" s="984"/>
      <c r="AD676" s="984"/>
      <c r="AE676" s="984"/>
      <c r="AF676" s="984"/>
      <c r="AG676" s="984"/>
      <c r="AH676" s="984"/>
      <c r="AI676" s="984"/>
      <c r="AJ676" s="984"/>
      <c r="AK676" s="984"/>
      <c r="AL676" s="984"/>
      <c r="AM676" s="984"/>
      <c r="AN676" s="984"/>
      <c r="AO676" s="984"/>
      <c r="AP676" s="984"/>
      <c r="AQ676" s="984"/>
      <c r="AR676" s="984"/>
      <c r="AS676" s="984"/>
      <c r="AT676" s="984"/>
      <c r="AU676" s="984"/>
      <c r="AV676" s="984"/>
      <c r="AW676" s="984"/>
      <c r="AX676" s="984"/>
      <c r="AY676" s="984"/>
      <c r="AZ676" s="984"/>
      <c r="BA676" s="984"/>
      <c r="BB676" s="984"/>
      <c r="BC676" s="984"/>
      <c r="BD676" s="984"/>
      <c r="BE676" s="984"/>
      <c r="BF676" s="984"/>
      <c r="BG676" s="984"/>
      <c r="BH676" s="984"/>
      <c r="BI676" s="984"/>
      <c r="BJ676" s="984"/>
      <c r="BK676" s="984"/>
      <c r="BL676" s="984"/>
      <c r="BM676" s="984"/>
      <c r="BN676" s="984"/>
      <c r="BO676" s="984"/>
      <c r="BP676" s="984"/>
      <c r="BQ676" s="984"/>
      <c r="BR676" s="984"/>
      <c r="BS676" s="984"/>
      <c r="BT676" s="984"/>
      <c r="BU676" s="984"/>
      <c r="BV676" s="984"/>
      <c r="BW676" s="984"/>
      <c r="BX676" s="990"/>
      <c r="BY676" s="990"/>
      <c r="BZ676" s="990"/>
      <c r="CA676" s="990"/>
      <c r="CB676" s="1073"/>
      <c r="CC676" s="1073"/>
      <c r="CD676" s="1073"/>
      <c r="CE676" s="1073"/>
      <c r="CF676" s="1073"/>
      <c r="CG676" s="1073"/>
      <c r="CH676" s="1073"/>
      <c r="CI676" s="1073"/>
      <c r="CJ676" s="1073"/>
      <c r="CK676" s="1073"/>
      <c r="CL676" s="1073"/>
      <c r="CM676" s="1073"/>
      <c r="CN676" s="1073"/>
      <c r="CO676" s="1073"/>
      <c r="CP676" s="1073"/>
      <c r="CQ676" s="1073"/>
      <c r="CR676" s="1073"/>
      <c r="CS676" s="1073"/>
      <c r="CT676" s="1073"/>
      <c r="CU676" s="1073"/>
      <c r="CV676" s="1073"/>
      <c r="CW676" s="1073"/>
      <c r="CX676" s="1073"/>
      <c r="CY676" s="1073"/>
      <c r="CZ676" s="1073"/>
      <c r="DA676" s="1073"/>
      <c r="DB676" s="1073"/>
      <c r="DC676" s="1073"/>
      <c r="DD676" s="1073"/>
      <c r="DE676" s="1073"/>
      <c r="DF676" s="1073"/>
      <c r="DG676" s="1073"/>
      <c r="DH676" s="1073"/>
      <c r="DI676" s="1073"/>
      <c r="DJ676" s="1073"/>
      <c r="DK676" s="1073"/>
      <c r="DL676" s="1073"/>
      <c r="DM676" s="1073"/>
      <c r="DN676" s="1073"/>
      <c r="DO676" s="1073"/>
    </row>
    <row r="677" spans="2:119" s="980" customFormat="1" ht="12" customHeight="1" outlineLevel="1">
      <c r="B677" s="1336"/>
      <c r="C677" s="978"/>
      <c r="D677" s="1632"/>
      <c r="E677" s="1012"/>
      <c r="F677" s="984"/>
      <c r="G677" s="984"/>
      <c r="H677" s="984"/>
      <c r="I677" s="984"/>
      <c r="J677" s="984"/>
      <c r="K677" s="984"/>
      <c r="L677" s="984"/>
      <c r="M677" s="984"/>
      <c r="N677" s="984"/>
      <c r="O677" s="984"/>
      <c r="P677" s="984"/>
      <c r="Q677" s="1073"/>
      <c r="R677" s="1073"/>
      <c r="S677" s="1073"/>
      <c r="T677" s="1073"/>
      <c r="U677" s="1702"/>
      <c r="V677" s="1702"/>
      <c r="W677" s="1702"/>
      <c r="X677" s="1702"/>
      <c r="Y677" s="1702"/>
      <c r="Z677" s="1702"/>
      <c r="AA677" s="403"/>
      <c r="AB677" s="984"/>
      <c r="AC677" s="984"/>
      <c r="AD677" s="984"/>
      <c r="AE677" s="984"/>
      <c r="AF677" s="984"/>
      <c r="AG677" s="984"/>
      <c r="AH677" s="984"/>
      <c r="AI677" s="984"/>
      <c r="AJ677" s="984"/>
      <c r="AK677" s="984"/>
      <c r="AL677" s="984"/>
      <c r="AM677" s="984"/>
      <c r="AN677" s="984"/>
      <c r="AO677" s="984"/>
      <c r="AP677" s="984"/>
      <c r="AQ677" s="984"/>
      <c r="AR677" s="984"/>
      <c r="AS677" s="984"/>
      <c r="AT677" s="984"/>
      <c r="AU677" s="984"/>
      <c r="AV677" s="984"/>
      <c r="AW677" s="984"/>
      <c r="AX677" s="984"/>
      <c r="AY677" s="984"/>
      <c r="AZ677" s="984"/>
      <c r="BA677" s="984"/>
      <c r="BB677" s="984"/>
      <c r="BC677" s="984"/>
      <c r="BD677" s="984"/>
      <c r="BE677" s="984"/>
      <c r="BF677" s="984"/>
      <c r="BG677" s="984"/>
      <c r="BH677" s="984"/>
      <c r="BI677" s="984"/>
      <c r="BJ677" s="984"/>
      <c r="BK677" s="984"/>
      <c r="BL677" s="984"/>
      <c r="BM677" s="984"/>
      <c r="BN677" s="984"/>
      <c r="BO677" s="984"/>
      <c r="BP677" s="984"/>
      <c r="BQ677" s="984"/>
      <c r="BR677" s="984"/>
      <c r="BS677" s="984"/>
      <c r="BT677" s="990"/>
      <c r="BU677" s="990"/>
      <c r="BV677" s="990"/>
      <c r="BW677" s="990"/>
      <c r="BX677" s="990"/>
      <c r="BY677" s="955"/>
      <c r="BZ677" s="990"/>
      <c r="CA677" s="990"/>
      <c r="CB677" s="1073"/>
      <c r="CC677" s="1073"/>
      <c r="CD677" s="1073"/>
      <c r="CE677" s="1073"/>
      <c r="CF677" s="1073"/>
      <c r="CG677" s="1073"/>
      <c r="CH677" s="1073"/>
      <c r="CI677" s="1073"/>
      <c r="CJ677" s="1073"/>
      <c r="CK677" s="1073"/>
      <c r="CL677" s="1073"/>
      <c r="CM677" s="1073"/>
      <c r="CN677" s="1073"/>
      <c r="CO677" s="1073"/>
      <c r="CP677" s="1073"/>
      <c r="CQ677" s="1073"/>
      <c r="CR677" s="1073"/>
      <c r="CS677" s="1073"/>
      <c r="CT677" s="1073"/>
      <c r="CU677" s="1073"/>
      <c r="CV677" s="1073"/>
      <c r="CW677" s="1073"/>
      <c r="CX677" s="1073"/>
      <c r="CY677" s="1073"/>
      <c r="CZ677" s="1073"/>
      <c r="DA677" s="1073"/>
      <c r="DB677" s="1073"/>
      <c r="DC677" s="1073"/>
      <c r="DD677" s="1073"/>
      <c r="DE677" s="1073"/>
      <c r="DF677" s="1073"/>
      <c r="DG677" s="1073"/>
      <c r="DH677" s="1073"/>
      <c r="DI677" s="1073"/>
      <c r="DJ677" s="1073"/>
      <c r="DK677" s="1073"/>
      <c r="DL677" s="1073"/>
      <c r="DM677" s="1073"/>
      <c r="DN677" s="1073"/>
      <c r="DO677" s="1073"/>
    </row>
    <row r="678" spans="2:119" s="980" customFormat="1" ht="12" customHeight="1" outlineLevel="1">
      <c r="B678" s="1336"/>
      <c r="C678" s="978" t="s">
        <v>96</v>
      </c>
      <c r="D678" s="1632"/>
      <c r="E678" s="944"/>
      <c r="F678" s="945" t="s">
        <v>105</v>
      </c>
      <c r="G678" s="945" t="s">
        <v>105</v>
      </c>
      <c r="H678" s="945" t="s">
        <v>105</v>
      </c>
      <c r="I678" s="945" t="s">
        <v>105</v>
      </c>
      <c r="J678" s="945" t="s">
        <v>105</v>
      </c>
      <c r="K678" s="945" t="s">
        <v>105</v>
      </c>
      <c r="L678" s="945">
        <v>15.872484999999999</v>
      </c>
      <c r="M678" s="945">
        <v>5.7542180000000007</v>
      </c>
      <c r="N678" s="945">
        <v>3.6</v>
      </c>
      <c r="O678" s="945">
        <v>3.4000000000000004</v>
      </c>
      <c r="P678" s="945">
        <v>3.7</v>
      </c>
      <c r="Q678" s="1061"/>
      <c r="R678" s="1061"/>
      <c r="S678" s="1061"/>
      <c r="T678" s="1061"/>
      <c r="U678" s="1709"/>
      <c r="V678" s="1709"/>
      <c r="W678" s="1709"/>
      <c r="X678" s="1709"/>
      <c r="Y678" s="1709"/>
      <c r="Z678" s="1709"/>
      <c r="AA678" s="403"/>
      <c r="AB678" s="945"/>
      <c r="AC678" s="945"/>
      <c r="AD678" s="945"/>
      <c r="AE678" s="945"/>
      <c r="AF678" s="945"/>
      <c r="AG678" s="945"/>
      <c r="AH678" s="945"/>
      <c r="AI678" s="945"/>
      <c r="AJ678" s="945" t="s">
        <v>105</v>
      </c>
      <c r="AK678" s="945" t="s">
        <v>105</v>
      </c>
      <c r="AL678" s="945" t="s">
        <v>105</v>
      </c>
      <c r="AM678" s="945" t="s">
        <v>105</v>
      </c>
      <c r="AN678" s="945" t="s">
        <v>105</v>
      </c>
      <c r="AO678" s="945" t="s">
        <v>105</v>
      </c>
      <c r="AP678" s="945" t="s">
        <v>105</v>
      </c>
      <c r="AQ678" s="945" t="s">
        <v>105</v>
      </c>
      <c r="AR678" s="945" t="s">
        <v>105</v>
      </c>
      <c r="AS678" s="945" t="s">
        <v>105</v>
      </c>
      <c r="AT678" s="945" t="s">
        <v>105</v>
      </c>
      <c r="AU678" s="945" t="s">
        <v>105</v>
      </c>
      <c r="AV678" s="945" t="s">
        <v>105</v>
      </c>
      <c r="AW678" s="945" t="s">
        <v>105</v>
      </c>
      <c r="AX678" s="945" t="s">
        <v>105</v>
      </c>
      <c r="AY678" s="945" t="s">
        <v>105</v>
      </c>
      <c r="AZ678" s="945" t="s">
        <v>105</v>
      </c>
      <c r="BA678" s="945" t="s">
        <v>105</v>
      </c>
      <c r="BB678" s="945" t="s">
        <v>105</v>
      </c>
      <c r="BC678" s="945" t="s">
        <v>105</v>
      </c>
      <c r="BD678" s="945" t="s">
        <v>105</v>
      </c>
      <c r="BE678" s="945" t="s">
        <v>105</v>
      </c>
      <c r="BF678" s="945" t="s">
        <v>105</v>
      </c>
      <c r="BG678" s="945" t="s">
        <v>105</v>
      </c>
      <c r="BH678" s="945">
        <v>3.3305509999999998</v>
      </c>
      <c r="BI678" s="945">
        <v>3.6635469999999994</v>
      </c>
      <c r="BJ678" s="945">
        <v>4.6012870000000028</v>
      </c>
      <c r="BK678" s="945">
        <v>4.2770999999999972</v>
      </c>
      <c r="BL678" s="945">
        <v>2.0565870000000004</v>
      </c>
      <c r="BM678" s="945">
        <v>1.6514310000000005</v>
      </c>
      <c r="BN678" s="945">
        <v>0.87619999999999998</v>
      </c>
      <c r="BO678" s="945">
        <v>1.17</v>
      </c>
      <c r="BP678" s="945">
        <v>1.1000000000000001</v>
      </c>
      <c r="BQ678" s="945">
        <v>0.6</v>
      </c>
      <c r="BR678" s="945">
        <v>0.84</v>
      </c>
      <c r="BS678" s="945">
        <v>1.06</v>
      </c>
      <c r="BT678" s="945">
        <v>0.9</v>
      </c>
      <c r="BU678" s="232">
        <v>0.7</v>
      </c>
      <c r="BV678" s="232">
        <v>0.8</v>
      </c>
      <c r="BW678" s="232">
        <v>1</v>
      </c>
      <c r="BX678" s="232">
        <v>1.2</v>
      </c>
      <c r="BY678" s="232">
        <v>1.1000000000000001</v>
      </c>
      <c r="BZ678" s="232">
        <v>0.6</v>
      </c>
      <c r="CA678" s="232">
        <v>0.80000000000000027</v>
      </c>
      <c r="CB678" s="1061"/>
      <c r="CC678" s="1061"/>
      <c r="CD678" s="1061"/>
      <c r="CE678" s="1061"/>
      <c r="CF678" s="1061"/>
      <c r="CG678" s="1061"/>
      <c r="CH678" s="1061"/>
      <c r="CI678" s="1061"/>
      <c r="CJ678" s="1061"/>
      <c r="CK678" s="1061"/>
      <c r="CL678" s="1061"/>
      <c r="CM678" s="1061"/>
      <c r="CN678" s="1061"/>
      <c r="CO678" s="1061"/>
      <c r="CP678" s="1061"/>
      <c r="CQ678" s="1061"/>
      <c r="CR678" s="1061"/>
      <c r="CS678" s="1061"/>
      <c r="CT678" s="1061"/>
      <c r="CU678" s="1061"/>
      <c r="CV678" s="1061"/>
      <c r="CW678" s="1061"/>
      <c r="CX678" s="1061"/>
      <c r="CY678" s="1061"/>
      <c r="CZ678" s="1061"/>
      <c r="DA678" s="1061"/>
      <c r="DB678" s="1061"/>
      <c r="DC678" s="1061"/>
      <c r="DD678" s="1061"/>
      <c r="DE678" s="1061"/>
      <c r="DF678" s="1061"/>
      <c r="DG678" s="1061"/>
      <c r="DH678" s="1061"/>
      <c r="DI678" s="1061"/>
      <c r="DJ678" s="1061"/>
      <c r="DK678" s="1061"/>
      <c r="DL678" s="1061"/>
      <c r="DM678" s="1061"/>
      <c r="DN678" s="1061"/>
      <c r="DO678" s="1061"/>
    </row>
    <row r="679" spans="2:119" s="986" customFormat="1" ht="12" customHeight="1" outlineLevel="1">
      <c r="B679" s="1338"/>
      <c r="C679" s="972" t="s">
        <v>94</v>
      </c>
      <c r="D679" s="1634"/>
      <c r="E679" s="939"/>
      <c r="F679" s="940" t="s">
        <v>1045</v>
      </c>
      <c r="G679" s="940" t="s">
        <v>1045</v>
      </c>
      <c r="H679" s="940" t="s">
        <v>1045</v>
      </c>
      <c r="I679" s="940" t="s">
        <v>1045</v>
      </c>
      <c r="J679" s="940" t="s">
        <v>1045</v>
      </c>
      <c r="K679" s="940" t="s">
        <v>1045</v>
      </c>
      <c r="L679" s="940" t="s">
        <v>1045</v>
      </c>
      <c r="M679" s="940">
        <v>-0.63747214125576424</v>
      </c>
      <c r="N679" s="940">
        <v>-0.37437198243097503</v>
      </c>
      <c r="O679" s="940">
        <v>-5.5555555555555469E-2</v>
      </c>
      <c r="P679" s="940">
        <v>8.8235294117646967E-2</v>
      </c>
      <c r="Q679" s="1060"/>
      <c r="R679" s="1060"/>
      <c r="S679" s="1060"/>
      <c r="T679" s="1060"/>
      <c r="U679" s="1704"/>
      <c r="V679" s="1704"/>
      <c r="W679" s="1704"/>
      <c r="X679" s="1704"/>
      <c r="Y679" s="1704"/>
      <c r="Z679" s="1704"/>
      <c r="AA679" s="403"/>
      <c r="AB679" s="940"/>
      <c r="AC679" s="940"/>
      <c r="AD679" s="940"/>
      <c r="AE679" s="940"/>
      <c r="AF679" s="940"/>
      <c r="AG679" s="940"/>
      <c r="AH679" s="940"/>
      <c r="AI679" s="940"/>
      <c r="AJ679" s="940" t="s">
        <v>1045</v>
      </c>
      <c r="AK679" s="940" t="s">
        <v>1045</v>
      </c>
      <c r="AL679" s="940" t="s">
        <v>1045</v>
      </c>
      <c r="AM679" s="940" t="s">
        <v>1045</v>
      </c>
      <c r="AN679" s="940" t="s">
        <v>1045</v>
      </c>
      <c r="AO679" s="940" t="s">
        <v>1045</v>
      </c>
      <c r="AP679" s="940" t="s">
        <v>1045</v>
      </c>
      <c r="AQ679" s="940" t="s">
        <v>1045</v>
      </c>
      <c r="AR679" s="940" t="s">
        <v>1045</v>
      </c>
      <c r="AS679" s="940" t="s">
        <v>1045</v>
      </c>
      <c r="AT679" s="940" t="s">
        <v>1045</v>
      </c>
      <c r="AU679" s="940" t="s">
        <v>1045</v>
      </c>
      <c r="AV679" s="940" t="s">
        <v>1045</v>
      </c>
      <c r="AW679" s="940" t="s">
        <v>1045</v>
      </c>
      <c r="AX679" s="940" t="s">
        <v>1045</v>
      </c>
      <c r="AY679" s="940" t="s">
        <v>1045</v>
      </c>
      <c r="AZ679" s="940" t="s">
        <v>1045</v>
      </c>
      <c r="BA679" s="940" t="s">
        <v>1045</v>
      </c>
      <c r="BB679" s="940" t="s">
        <v>1045</v>
      </c>
      <c r="BC679" s="940" t="s">
        <v>1045</v>
      </c>
      <c r="BD679" s="940" t="s">
        <v>1045</v>
      </c>
      <c r="BE679" s="940" t="s">
        <v>1045</v>
      </c>
      <c r="BF679" s="940" t="s">
        <v>1045</v>
      </c>
      <c r="BG679" s="940" t="s">
        <v>1045</v>
      </c>
      <c r="BH679" s="940" t="s">
        <v>1045</v>
      </c>
      <c r="BI679" s="940" t="s">
        <v>1045</v>
      </c>
      <c r="BJ679" s="940" t="s">
        <v>1045</v>
      </c>
      <c r="BK679" s="940" t="s">
        <v>1045</v>
      </c>
      <c r="BL679" s="940">
        <v>-0.38250847982811242</v>
      </c>
      <c r="BM679" s="940">
        <v>-0.54922620072841954</v>
      </c>
      <c r="BN679" s="940">
        <v>-0.80957501672901522</v>
      </c>
      <c r="BO679" s="940">
        <v>-0.72645016483131075</v>
      </c>
      <c r="BP679" s="940">
        <v>-0.4651332523253332</v>
      </c>
      <c r="BQ679" s="940">
        <v>-0.63667873498801963</v>
      </c>
      <c r="BR679" s="940">
        <v>-4.1314768317735728E-2</v>
      </c>
      <c r="BS679" s="940">
        <v>-9.4017094017093905E-2</v>
      </c>
      <c r="BT679" s="940">
        <v>-0.18181818181818188</v>
      </c>
      <c r="BU679" s="940">
        <v>0.16666666666666674</v>
      </c>
      <c r="BV679" s="940">
        <v>-4.7619047619047561E-2</v>
      </c>
      <c r="BW679" s="940">
        <v>-5.6603773584905759E-2</v>
      </c>
      <c r="BX679" s="940">
        <v>0.33333333333333326</v>
      </c>
      <c r="BY679" s="940">
        <v>0.57142857142857162</v>
      </c>
      <c r="BZ679" s="940">
        <v>-0.25000000000000011</v>
      </c>
      <c r="CA679" s="940">
        <v>-0.19999999999999973</v>
      </c>
      <c r="CB679" s="1060"/>
      <c r="CC679" s="1060"/>
      <c r="CD679" s="1060"/>
      <c r="CE679" s="1060"/>
      <c r="CF679" s="1060"/>
      <c r="CG679" s="1060"/>
      <c r="CH679" s="1060"/>
      <c r="CI679" s="1060"/>
      <c r="CJ679" s="1060"/>
      <c r="CK679" s="1060"/>
      <c r="CL679" s="1060"/>
      <c r="CM679" s="1060"/>
      <c r="CN679" s="1060"/>
      <c r="CO679" s="1060"/>
      <c r="CP679" s="1060"/>
      <c r="CQ679" s="1060"/>
      <c r="CR679" s="1060"/>
      <c r="CS679" s="1060"/>
      <c r="CT679" s="1060"/>
      <c r="CU679" s="1060"/>
      <c r="CV679" s="1060"/>
      <c r="CW679" s="1060"/>
      <c r="CX679" s="1060"/>
      <c r="CY679" s="1060"/>
      <c r="CZ679" s="1060"/>
      <c r="DA679" s="1060"/>
      <c r="DB679" s="1060"/>
      <c r="DC679" s="1060"/>
      <c r="DD679" s="1060"/>
      <c r="DE679" s="1060"/>
      <c r="DF679" s="1060"/>
      <c r="DG679" s="1060"/>
      <c r="DH679" s="1060"/>
      <c r="DI679" s="1060"/>
      <c r="DJ679" s="1060"/>
      <c r="DK679" s="1060"/>
      <c r="DL679" s="1060"/>
      <c r="DM679" s="1060"/>
      <c r="DN679" s="1060"/>
      <c r="DO679" s="1060"/>
    </row>
    <row r="680" spans="2:119" s="980" customFormat="1" ht="12" customHeight="1" outlineLevel="1">
      <c r="B680" s="1336"/>
      <c r="C680" s="972" t="s">
        <v>97</v>
      </c>
      <c r="D680" s="1637"/>
      <c r="E680" s="995"/>
      <c r="F680" s="955" t="s">
        <v>1045</v>
      </c>
      <c r="G680" s="955" t="s">
        <v>1045</v>
      </c>
      <c r="H680" s="955" t="s">
        <v>1045</v>
      </c>
      <c r="I680" s="955" t="s">
        <v>1045</v>
      </c>
      <c r="J680" s="955" t="s">
        <v>1045</v>
      </c>
      <c r="K680" s="955" t="s">
        <v>1045</v>
      </c>
      <c r="L680" s="955">
        <v>0.18767906606977433</v>
      </c>
      <c r="M680" s="955">
        <v>9.9169246882396589E-2</v>
      </c>
      <c r="N680" s="955">
        <v>8.8888888888888892E-2</v>
      </c>
      <c r="O680" s="955">
        <v>9.1644204851752023E-2</v>
      </c>
      <c r="P680" s="955">
        <v>6.8015956175664999E-2</v>
      </c>
      <c r="Q680" s="1072"/>
      <c r="R680" s="1072"/>
      <c r="S680" s="1072"/>
      <c r="T680" s="1072"/>
      <c r="U680" s="1710"/>
      <c r="V680" s="1710"/>
      <c r="W680" s="1710"/>
      <c r="X680" s="1710"/>
      <c r="Y680" s="1710"/>
      <c r="Z680" s="1710"/>
      <c r="AA680" s="1047"/>
      <c r="AB680" s="955"/>
      <c r="AC680" s="955"/>
      <c r="AD680" s="955"/>
      <c r="AE680" s="955"/>
      <c r="AF680" s="955"/>
      <c r="AG680" s="955"/>
      <c r="AH680" s="955"/>
      <c r="AI680" s="955"/>
      <c r="AJ680" s="955"/>
      <c r="AK680" s="955"/>
      <c r="AL680" s="955"/>
      <c r="AM680" s="955"/>
      <c r="AN680" s="955"/>
      <c r="AO680" s="955"/>
      <c r="AP680" s="955"/>
      <c r="AQ680" s="955"/>
      <c r="AR680" s="955"/>
      <c r="AS680" s="955"/>
      <c r="AT680" s="955"/>
      <c r="AU680" s="955"/>
      <c r="AV680" s="955"/>
      <c r="AW680" s="955"/>
      <c r="AX680" s="955"/>
      <c r="AY680" s="955"/>
      <c r="AZ680" s="955"/>
      <c r="BA680" s="955"/>
      <c r="BB680" s="955"/>
      <c r="BC680" s="955"/>
      <c r="BD680" s="955"/>
      <c r="BE680" s="955"/>
      <c r="BF680" s="955"/>
      <c r="BG680" s="955"/>
      <c r="BH680" s="955">
        <v>0.22012093280674311</v>
      </c>
      <c r="BI680" s="955">
        <v>0.20858810580801243</v>
      </c>
      <c r="BJ680" s="955">
        <v>0.20004476271262572</v>
      </c>
      <c r="BK680" s="955">
        <v>0.14811390340442765</v>
      </c>
      <c r="BL680" s="955">
        <v>0.10624739784963125</v>
      </c>
      <c r="BM680" s="955">
        <v>9.9775723319633233E-2</v>
      </c>
      <c r="BN680" s="955">
        <v>9.4456781871887177E-2</v>
      </c>
      <c r="BO680" s="955">
        <v>9.11214953271028E-2</v>
      </c>
      <c r="BP680" s="955">
        <v>7.9136690647482022E-2</v>
      </c>
      <c r="BQ680" s="955">
        <v>0.10500525026251313</v>
      </c>
      <c r="BR680" s="955">
        <v>9.45945945945946E-2</v>
      </c>
      <c r="BS680" s="955">
        <v>8.8289188738963867E-2</v>
      </c>
      <c r="BT680" s="955">
        <v>7.43801652892562E-2</v>
      </c>
      <c r="BU680" s="955">
        <v>9.4594594594594586E-2</v>
      </c>
      <c r="BV680" s="955">
        <v>0.11594202898550726</v>
      </c>
      <c r="BW680" s="955">
        <v>9.3457943925233614E-2</v>
      </c>
      <c r="BX680" s="955">
        <v>8.3333333333333343E-2</v>
      </c>
      <c r="BY680" s="955">
        <v>7.7464788732394374E-2</v>
      </c>
      <c r="BZ680" s="955">
        <v>6.1224489795918373E-2</v>
      </c>
      <c r="CA680" s="955">
        <v>5.0003125195324724E-2</v>
      </c>
      <c r="CB680" s="1072"/>
      <c r="CC680" s="1072"/>
      <c r="CD680" s="1072"/>
      <c r="CE680" s="1072"/>
      <c r="CF680" s="1072"/>
      <c r="CG680" s="1072"/>
      <c r="CH680" s="1072"/>
      <c r="CI680" s="1072"/>
      <c r="CJ680" s="1072"/>
      <c r="CK680" s="1072"/>
      <c r="CL680" s="1072"/>
      <c r="CM680" s="1072"/>
      <c r="CN680" s="1072"/>
      <c r="CO680" s="1072"/>
      <c r="CP680" s="1072"/>
      <c r="CQ680" s="1072"/>
      <c r="CR680" s="1072"/>
      <c r="CS680" s="1072"/>
      <c r="CT680" s="1072"/>
      <c r="CU680" s="1072"/>
      <c r="CV680" s="1072"/>
      <c r="CW680" s="1072"/>
      <c r="CX680" s="1072"/>
      <c r="CY680" s="1072"/>
      <c r="CZ680" s="1072"/>
      <c r="DA680" s="1072"/>
      <c r="DB680" s="1072"/>
      <c r="DC680" s="1072"/>
      <c r="DD680" s="1072"/>
      <c r="DE680" s="1072"/>
      <c r="DF680" s="1072"/>
      <c r="DG680" s="1072"/>
      <c r="DH680" s="1072"/>
      <c r="DI680" s="1072"/>
      <c r="DJ680" s="1072"/>
      <c r="DK680" s="1072"/>
      <c r="DL680" s="1072"/>
      <c r="DM680" s="1072"/>
      <c r="DN680" s="1072"/>
      <c r="DO680" s="1072"/>
    </row>
    <row r="681" spans="2:119" s="980" customFormat="1" ht="12" customHeight="1" outlineLevel="1">
      <c r="B681" s="1336"/>
      <c r="C681" s="1025"/>
      <c r="D681" s="1637"/>
      <c r="E681" s="1012"/>
      <c r="F681" s="984"/>
      <c r="G681" s="984"/>
      <c r="H681" s="984"/>
      <c r="I681" s="984"/>
      <c r="J681" s="984"/>
      <c r="K681" s="984"/>
      <c r="L681" s="984"/>
      <c r="M681" s="984"/>
      <c r="N681" s="1053"/>
      <c r="O681" s="1053"/>
      <c r="P681" s="984"/>
      <c r="Q681" s="1073"/>
      <c r="R681" s="1073"/>
      <c r="S681" s="1073"/>
      <c r="T681" s="1073"/>
      <c r="U681" s="1702"/>
      <c r="V681" s="1702"/>
      <c r="W681" s="1702"/>
      <c r="X681" s="1702"/>
      <c r="Y681" s="1702"/>
      <c r="Z681" s="1702"/>
      <c r="AA681" s="403"/>
      <c r="AB681" s="984"/>
      <c r="AC681" s="984"/>
      <c r="AD681" s="984"/>
      <c r="AE681" s="984"/>
      <c r="AF681" s="984"/>
      <c r="AG681" s="984"/>
      <c r="AH681" s="984"/>
      <c r="AI681" s="984"/>
      <c r="AJ681" s="984"/>
      <c r="AK681" s="984"/>
      <c r="AL681" s="984"/>
      <c r="AM681" s="984"/>
      <c r="AN681" s="984"/>
      <c r="AO681" s="984"/>
      <c r="AP681" s="984"/>
      <c r="AQ681" s="984"/>
      <c r="AR681" s="984"/>
      <c r="AS681" s="984"/>
      <c r="AT681" s="984"/>
      <c r="AU681" s="984"/>
      <c r="AV681" s="984"/>
      <c r="AW681" s="984"/>
      <c r="AX681" s="984"/>
      <c r="AY681" s="984"/>
      <c r="AZ681" s="984"/>
      <c r="BA681" s="984"/>
      <c r="BB681" s="984"/>
      <c r="BC681" s="984"/>
      <c r="BD681" s="984"/>
      <c r="BE681" s="984"/>
      <c r="BF681" s="984"/>
      <c r="BG681" s="984"/>
      <c r="BH681" s="984"/>
      <c r="BI681" s="984"/>
      <c r="BJ681" s="984"/>
      <c r="BK681" s="984"/>
      <c r="BL681" s="984"/>
      <c r="BM681" s="984"/>
      <c r="BN681" s="984"/>
      <c r="BO681" s="1053"/>
      <c r="BP681" s="1053"/>
      <c r="BQ681" s="1053"/>
      <c r="BR681" s="1053"/>
      <c r="BS681" s="1053"/>
      <c r="BT681" s="1053"/>
      <c r="BU681" s="1053"/>
      <c r="BV681" s="1053"/>
      <c r="BW681" s="1053"/>
      <c r="BX681" s="984"/>
      <c r="BY681" s="984"/>
      <c r="BZ681" s="984"/>
      <c r="CA681" s="984"/>
      <c r="CB681" s="1073"/>
      <c r="CC681" s="1073"/>
      <c r="CD681" s="1073"/>
      <c r="CE681" s="1073"/>
      <c r="CF681" s="1073"/>
      <c r="CG681" s="1073"/>
      <c r="CH681" s="1073"/>
      <c r="CI681" s="1073"/>
      <c r="CJ681" s="1073"/>
      <c r="CK681" s="1073"/>
      <c r="CL681" s="1073"/>
      <c r="CM681" s="1073"/>
      <c r="CN681" s="1073"/>
      <c r="CO681" s="1073"/>
      <c r="CP681" s="1073"/>
      <c r="CQ681" s="1073"/>
      <c r="CR681" s="1073"/>
      <c r="CS681" s="1073"/>
      <c r="CT681" s="1073"/>
      <c r="CU681" s="1073"/>
      <c r="CV681" s="1073"/>
      <c r="CW681" s="1073"/>
      <c r="CX681" s="1073"/>
      <c r="CY681" s="1073"/>
      <c r="CZ681" s="1073"/>
      <c r="DA681" s="1073"/>
      <c r="DB681" s="1073"/>
      <c r="DC681" s="1073"/>
      <c r="DD681" s="1073"/>
      <c r="DE681" s="1073"/>
      <c r="DF681" s="1073"/>
      <c r="DG681" s="1073"/>
      <c r="DH681" s="1073"/>
      <c r="DI681" s="1073"/>
      <c r="DJ681" s="1073"/>
      <c r="DK681" s="1073"/>
      <c r="DL681" s="1073"/>
      <c r="DM681" s="1073"/>
      <c r="DN681" s="1073"/>
      <c r="DO681" s="1073"/>
    </row>
    <row r="682" spans="2:119" s="971" customFormat="1" ht="12" customHeight="1" outlineLevel="1">
      <c r="B682" s="1340"/>
      <c r="C682" s="942" t="s">
        <v>285</v>
      </c>
      <c r="D682" s="1637"/>
      <c r="E682" s="967"/>
      <c r="F682" s="968"/>
      <c r="G682" s="968"/>
      <c r="H682" s="968"/>
      <c r="I682" s="968"/>
      <c r="J682" s="968"/>
      <c r="K682" s="968"/>
      <c r="L682" s="968"/>
      <c r="M682" s="968"/>
      <c r="N682" s="1034">
        <v>40.5</v>
      </c>
      <c r="O682" s="1034">
        <v>37.1</v>
      </c>
      <c r="P682" s="1034">
        <v>54.399000000000001</v>
      </c>
      <c r="Q682" s="1078"/>
      <c r="R682" s="1078"/>
      <c r="S682" s="1075"/>
      <c r="T682" s="1075"/>
      <c r="U682" s="1706"/>
      <c r="V682" s="1706"/>
      <c r="W682" s="1706"/>
      <c r="X682" s="1706"/>
      <c r="Y682" s="1706"/>
      <c r="Z682" s="1706"/>
      <c r="AA682" s="970"/>
      <c r="AB682" s="968"/>
      <c r="AC682" s="968"/>
      <c r="AD682" s="968"/>
      <c r="AE682" s="968"/>
      <c r="AF682" s="968"/>
      <c r="AG682" s="968"/>
      <c r="AH682" s="968"/>
      <c r="AI682" s="968"/>
      <c r="AJ682" s="968"/>
      <c r="AK682" s="968"/>
      <c r="AL682" s="968"/>
      <c r="AM682" s="968"/>
      <c r="AN682" s="968"/>
      <c r="AO682" s="968"/>
      <c r="AP682" s="968"/>
      <c r="AQ682" s="968"/>
      <c r="AR682" s="968"/>
      <c r="AS682" s="968"/>
      <c r="AT682" s="968"/>
      <c r="AU682" s="968"/>
      <c r="AV682" s="968">
        <v>3.4754900000000002</v>
      </c>
      <c r="AW682" s="968">
        <v>4.468146</v>
      </c>
      <c r="AX682" s="968">
        <v>5.7622900000000001</v>
      </c>
      <c r="AY682" s="968">
        <v>7.1796150000000001</v>
      </c>
      <c r="AZ682" s="968">
        <v>6.7704529999999998</v>
      </c>
      <c r="BA682" s="968">
        <v>7.2349399999999999</v>
      </c>
      <c r="BB682" s="968">
        <v>9.0457830000000001</v>
      </c>
      <c r="BC682" s="968">
        <v>11.777702</v>
      </c>
      <c r="BD682" s="968">
        <v>11.241572</v>
      </c>
      <c r="BE682" s="968">
        <v>12.417318</v>
      </c>
      <c r="BF682" s="968">
        <v>14.21346</v>
      </c>
      <c r="BG682" s="968">
        <v>16.803819000000001</v>
      </c>
      <c r="BH682" s="968">
        <v>15.130551000000001</v>
      </c>
      <c r="BI682" s="968">
        <v>17.563547</v>
      </c>
      <c r="BJ682" s="968">
        <v>23.001287000000001</v>
      </c>
      <c r="BK682" s="968">
        <v>28.877099999999999</v>
      </c>
      <c r="BL682" s="968">
        <v>19.356587000000001</v>
      </c>
      <c r="BM682" s="968">
        <v>16.551431000000001</v>
      </c>
      <c r="BN682" s="968">
        <v>9.2762000000000011</v>
      </c>
      <c r="BO682" s="968">
        <v>12.84</v>
      </c>
      <c r="BP682" s="968">
        <v>13.9</v>
      </c>
      <c r="BQ682" s="968">
        <v>5.7139999999999995</v>
      </c>
      <c r="BR682" s="968">
        <v>8.879999999999999</v>
      </c>
      <c r="BS682" s="968">
        <v>12.005999999999998</v>
      </c>
      <c r="BT682" s="968">
        <v>12.1</v>
      </c>
      <c r="BU682" s="968">
        <v>7.4</v>
      </c>
      <c r="BV682" s="968">
        <v>6.8999999999999995</v>
      </c>
      <c r="BW682" s="968">
        <v>10.700000000000003</v>
      </c>
      <c r="BX682" s="968">
        <v>14.399999999999999</v>
      </c>
      <c r="BY682" s="968">
        <v>14.2</v>
      </c>
      <c r="BZ682" s="968">
        <v>9.7999999999999989</v>
      </c>
      <c r="CA682" s="968">
        <v>15.999000000000001</v>
      </c>
      <c r="CB682" s="1078"/>
      <c r="CC682" s="1078"/>
      <c r="CD682" s="1078"/>
      <c r="CE682" s="1078"/>
      <c r="CF682" s="1078"/>
      <c r="CG682" s="1078"/>
      <c r="CH682" s="1078"/>
      <c r="CI682" s="1078"/>
      <c r="CJ682" s="1078"/>
      <c r="CK682" s="1078"/>
      <c r="CL682" s="1078"/>
      <c r="CM682" s="1078"/>
      <c r="CN682" s="1078"/>
      <c r="CO682" s="1078"/>
      <c r="CP682" s="1078"/>
      <c r="CQ682" s="1078"/>
      <c r="CR682" s="1078"/>
      <c r="CS682" s="1078"/>
      <c r="CT682" s="1078"/>
      <c r="CU682" s="1078"/>
      <c r="CV682" s="1078"/>
      <c r="CW682" s="1078"/>
      <c r="CX682" s="1078"/>
      <c r="CY682" s="1078"/>
      <c r="CZ682" s="1078"/>
      <c r="DA682" s="1078"/>
      <c r="DB682" s="1078"/>
      <c r="DC682" s="1078"/>
      <c r="DD682" s="1078"/>
      <c r="DE682" s="1078"/>
      <c r="DF682" s="1078"/>
      <c r="DG682" s="1078"/>
      <c r="DH682" s="1078"/>
      <c r="DI682" s="1078"/>
      <c r="DJ682" s="1078"/>
      <c r="DK682" s="1078"/>
      <c r="DL682" s="1078"/>
      <c r="DM682" s="1078"/>
      <c r="DN682" s="1078"/>
      <c r="DO682" s="1078"/>
    </row>
    <row r="683" spans="2:119" s="973" customFormat="1" ht="12" customHeight="1" outlineLevel="1">
      <c r="B683" s="1338"/>
      <c r="C683" s="938" t="s">
        <v>94</v>
      </c>
      <c r="D683" s="1637"/>
      <c r="E683" s="939"/>
      <c r="F683" s="940"/>
      <c r="G683" s="940"/>
      <c r="H683" s="940"/>
      <c r="I683" s="940"/>
      <c r="J683" s="940"/>
      <c r="K683" s="940"/>
      <c r="L683" s="940"/>
      <c r="M683" s="940"/>
      <c r="N683" s="940"/>
      <c r="O683" s="940"/>
      <c r="P683" s="940"/>
      <c r="Q683" s="1060"/>
      <c r="R683" s="1060"/>
      <c r="S683" s="1060"/>
      <c r="T683" s="1060"/>
      <c r="U683" s="1704"/>
      <c r="V683" s="1704"/>
      <c r="W683" s="1704"/>
      <c r="X683" s="1704"/>
      <c r="Y683" s="1704"/>
      <c r="Z683" s="1704"/>
      <c r="AA683" s="403"/>
      <c r="AB683" s="940"/>
      <c r="AC683" s="940"/>
      <c r="AD683" s="940"/>
      <c r="AE683" s="940"/>
      <c r="AF683" s="940"/>
      <c r="AG683" s="940"/>
      <c r="AH683" s="940"/>
      <c r="AI683" s="940"/>
      <c r="AJ683" s="940"/>
      <c r="AK683" s="940"/>
      <c r="AL683" s="940"/>
      <c r="AM683" s="940"/>
      <c r="AN683" s="940"/>
      <c r="AO683" s="940"/>
      <c r="AP683" s="940"/>
      <c r="AQ683" s="940"/>
      <c r="AR683" s="940"/>
      <c r="AS683" s="940"/>
      <c r="AT683" s="940"/>
      <c r="AU683" s="940"/>
      <c r="AV683" s="940" t="s">
        <v>1045</v>
      </c>
      <c r="AW683" s="940" t="s">
        <v>1045</v>
      </c>
      <c r="AX683" s="940" t="s">
        <v>1045</v>
      </c>
      <c r="AY683" s="940" t="s">
        <v>1045</v>
      </c>
      <c r="AZ683" s="940">
        <v>0.94805710849405389</v>
      </c>
      <c r="BA683" s="940">
        <v>0.61922640844770971</v>
      </c>
      <c r="BB683" s="940">
        <v>0.56982432331590394</v>
      </c>
      <c r="BC683" s="940">
        <v>0.64043643008712858</v>
      </c>
      <c r="BD683" s="940">
        <v>0.66038697853747741</v>
      </c>
      <c r="BE683" s="940">
        <v>0.71629868388680484</v>
      </c>
      <c r="BF683" s="940">
        <v>0.57128023079925749</v>
      </c>
      <c r="BG683" s="940">
        <v>0.42674852870279789</v>
      </c>
      <c r="BH683" s="940">
        <v>0.34594618973218338</v>
      </c>
      <c r="BI683" s="940">
        <v>0.41443965597079813</v>
      </c>
      <c r="BJ683" s="940">
        <v>0.61827500130158319</v>
      </c>
      <c r="BK683" s="940">
        <v>0.71848435168219771</v>
      </c>
      <c r="BL683" s="940">
        <v>0.27930483166145104</v>
      </c>
      <c r="BM683" s="940">
        <v>-5.7625945374245813E-2</v>
      </c>
      <c r="BN683" s="940">
        <v>-0.59670952325406834</v>
      </c>
      <c r="BO683" s="940">
        <v>-0.55535701299645734</v>
      </c>
      <c r="BP683" s="940">
        <v>-0.28189819827224705</v>
      </c>
      <c r="BQ683" s="940">
        <v>-0.65477305255358287</v>
      </c>
      <c r="BR683" s="940">
        <v>-4.2711455121709596E-2</v>
      </c>
      <c r="BS683" s="940">
        <v>-6.4953271028037496E-2</v>
      </c>
      <c r="BT683" s="940">
        <v>-0.12949640287769792</v>
      </c>
      <c r="BU683" s="940">
        <v>0.29506475323766201</v>
      </c>
      <c r="BV683" s="940">
        <v>-0.22297297297297292</v>
      </c>
      <c r="BW683" s="940">
        <v>-0.1087789438614023</v>
      </c>
      <c r="BX683" s="940">
        <v>0.19008264462809898</v>
      </c>
      <c r="BY683" s="940">
        <v>0.91891891891891864</v>
      </c>
      <c r="BZ683" s="940">
        <v>0.42028985507246364</v>
      </c>
      <c r="CA683" s="940">
        <v>0.49523364485981269</v>
      </c>
      <c r="CB683" s="1060"/>
      <c r="CC683" s="1060"/>
      <c r="CD683" s="1060"/>
      <c r="CE683" s="1060"/>
      <c r="CF683" s="1060"/>
      <c r="CG683" s="1060"/>
      <c r="CH683" s="1060"/>
      <c r="CI683" s="1060"/>
      <c r="CJ683" s="1060"/>
      <c r="CK683" s="1060"/>
      <c r="CL683" s="1060"/>
      <c r="CM683" s="1060"/>
      <c r="CN683" s="1060"/>
      <c r="CO683" s="1060"/>
      <c r="CP683" s="1060"/>
      <c r="CQ683" s="1060"/>
      <c r="CR683" s="1060"/>
      <c r="CS683" s="1060"/>
      <c r="CT683" s="1060"/>
      <c r="CU683" s="1060"/>
      <c r="CV683" s="1060"/>
      <c r="CW683" s="1060"/>
      <c r="CX683" s="1060"/>
      <c r="CY683" s="1060"/>
      <c r="CZ683" s="1060"/>
      <c r="DA683" s="1060"/>
      <c r="DB683" s="1060"/>
      <c r="DC683" s="1060"/>
      <c r="DD683" s="1060"/>
      <c r="DE683" s="1060"/>
      <c r="DF683" s="1060"/>
      <c r="DG683" s="1060"/>
      <c r="DH683" s="1060"/>
      <c r="DI683" s="1060"/>
      <c r="DJ683" s="1060"/>
      <c r="DK683" s="1060"/>
      <c r="DL683" s="1060"/>
      <c r="DM683" s="1060"/>
      <c r="DN683" s="1060"/>
      <c r="DO683" s="1060"/>
    </row>
    <row r="684" spans="2:119" s="973" customFormat="1" ht="12" customHeight="1" outlineLevel="1">
      <c r="B684" s="1338"/>
      <c r="C684" s="938" t="s">
        <v>104</v>
      </c>
      <c r="D684" s="1637"/>
      <c r="E684" s="993"/>
      <c r="F684" s="974"/>
      <c r="G684" s="974"/>
      <c r="H684" s="974"/>
      <c r="I684" s="974"/>
      <c r="J684" s="974"/>
      <c r="K684" s="974"/>
      <c r="L684" s="974"/>
      <c r="M684" s="974"/>
      <c r="N684" s="974"/>
      <c r="O684" s="974"/>
      <c r="P684" s="974"/>
      <c r="Q684" s="1063"/>
      <c r="R684" s="1063"/>
      <c r="S684" s="1063"/>
      <c r="T684" s="1063"/>
      <c r="U684" s="1707"/>
      <c r="V684" s="1707"/>
      <c r="W684" s="1707"/>
      <c r="X684" s="1707"/>
      <c r="Y684" s="1707"/>
      <c r="Z684" s="1707"/>
      <c r="AA684" s="1047"/>
      <c r="AB684" s="974"/>
      <c r="AC684" s="974"/>
      <c r="AD684" s="974"/>
      <c r="AE684" s="974"/>
      <c r="AF684" s="974"/>
      <c r="AG684" s="974"/>
      <c r="AH684" s="974"/>
      <c r="AI684" s="974"/>
      <c r="AJ684" s="974"/>
      <c r="AK684" s="974"/>
      <c r="AL684" s="974"/>
      <c r="AM684" s="974"/>
      <c r="AN684" s="974"/>
      <c r="AO684" s="974"/>
      <c r="AP684" s="974"/>
      <c r="AQ684" s="974"/>
      <c r="AR684" s="974"/>
      <c r="AS684" s="974"/>
      <c r="AT684" s="974"/>
      <c r="AU684" s="974"/>
      <c r="AV684" s="955">
        <v>9.36789757412399E-2</v>
      </c>
      <c r="AW684" s="955">
        <v>0.12043520215633423</v>
      </c>
      <c r="AX684" s="955">
        <v>0.15531778975741239</v>
      </c>
      <c r="AY684" s="955">
        <v>0.19352061994609163</v>
      </c>
      <c r="AZ684" s="955">
        <v>0.1824919946091644</v>
      </c>
      <c r="BA684" s="955">
        <v>0.19501185983827493</v>
      </c>
      <c r="BB684" s="955">
        <v>0.24382164420485175</v>
      </c>
      <c r="BC684" s="955">
        <v>0.31745827493261453</v>
      </c>
      <c r="BD684" s="955">
        <v>0.30300733153638815</v>
      </c>
      <c r="BE684" s="955">
        <v>0.33469859838274929</v>
      </c>
      <c r="BF684" s="955">
        <v>0.3831121293800539</v>
      </c>
      <c r="BG684" s="955">
        <v>0.45293312668463614</v>
      </c>
      <c r="BH684" s="955">
        <v>0.40783156334231807</v>
      </c>
      <c r="BI684" s="955">
        <v>0.4734109703504043</v>
      </c>
      <c r="BJ684" s="955">
        <v>0.619980781671159</v>
      </c>
      <c r="BK684" s="955">
        <v>0.77835849056603768</v>
      </c>
      <c r="BL684" s="955">
        <v>0.52174088948787067</v>
      </c>
      <c r="BM684" s="955">
        <v>0.4461302156334232</v>
      </c>
      <c r="BN684" s="955">
        <v>0.2500323450134771</v>
      </c>
      <c r="BO684" s="955">
        <v>0.34609164420485172</v>
      </c>
      <c r="BP684" s="955">
        <v>0.3746630727762803</v>
      </c>
      <c r="BQ684" s="955">
        <v>0.15401617250673852</v>
      </c>
      <c r="BR684" s="955">
        <v>0.23935309973045818</v>
      </c>
      <c r="BS684" s="955">
        <v>0.3236118598382749</v>
      </c>
      <c r="BT684" s="955">
        <v>0.32614555256064687</v>
      </c>
      <c r="BU684" s="955">
        <v>0.19946091644204852</v>
      </c>
      <c r="BV684" s="955">
        <v>0.18598382749326142</v>
      </c>
      <c r="BW684" s="955">
        <v>0.28840970350404321</v>
      </c>
      <c r="BX684" s="955">
        <v>0.26471074835934483</v>
      </c>
      <c r="BY684" s="955">
        <v>0.26103421018768724</v>
      </c>
      <c r="BZ684" s="955">
        <v>0.18015037041122078</v>
      </c>
      <c r="CA684" s="955">
        <v>0.29410467104174709</v>
      </c>
      <c r="CB684" s="1063"/>
      <c r="CC684" s="1063"/>
      <c r="CD684" s="1063"/>
      <c r="CE684" s="1063"/>
      <c r="CF684" s="1063"/>
      <c r="CG684" s="1063"/>
      <c r="CH684" s="1063"/>
      <c r="CI684" s="1063"/>
      <c r="CJ684" s="1063"/>
      <c r="CK684" s="1063"/>
      <c r="CL684" s="1063"/>
      <c r="CM684" s="1063"/>
      <c r="CN684" s="1063"/>
      <c r="CO684" s="1063"/>
      <c r="CP684" s="1063"/>
      <c r="CQ684" s="1063"/>
      <c r="CR684" s="1063"/>
      <c r="CS684" s="1063"/>
      <c r="CT684" s="1063"/>
      <c r="CU684" s="1063"/>
      <c r="CV684" s="1063"/>
      <c r="CW684" s="1063"/>
      <c r="CX684" s="1063"/>
      <c r="CY684" s="1063"/>
      <c r="CZ684" s="1063"/>
      <c r="DA684" s="1063"/>
      <c r="DB684" s="1063"/>
      <c r="DC684" s="1063"/>
      <c r="DD684" s="1063"/>
      <c r="DE684" s="1063"/>
      <c r="DF684" s="1063"/>
      <c r="DG684" s="1063"/>
      <c r="DH684" s="1063"/>
      <c r="DI684" s="1063"/>
      <c r="DJ684" s="1063"/>
      <c r="DK684" s="1063"/>
      <c r="DL684" s="1063"/>
      <c r="DM684" s="1063"/>
      <c r="DN684" s="1063"/>
      <c r="DO684" s="1063"/>
    </row>
    <row r="685" spans="2:119" s="973" customFormat="1" ht="12" customHeight="1" outlineLevel="1">
      <c r="B685" s="1338"/>
      <c r="C685" s="938" t="s">
        <v>97</v>
      </c>
      <c r="D685" s="1637"/>
      <c r="E685" s="993"/>
      <c r="F685" s="974"/>
      <c r="G685" s="974"/>
      <c r="H685" s="974"/>
      <c r="I685" s="974"/>
      <c r="J685" s="974"/>
      <c r="K685" s="974"/>
      <c r="L685" s="974"/>
      <c r="M685" s="974"/>
      <c r="N685" s="974"/>
      <c r="O685" s="974"/>
      <c r="P685" s="974"/>
      <c r="Q685" s="1063"/>
      <c r="R685" s="1063"/>
      <c r="S685" s="1063"/>
      <c r="T685" s="1063"/>
      <c r="U685" s="1707"/>
      <c r="V685" s="1707"/>
      <c r="W685" s="1707"/>
      <c r="X685" s="1707"/>
      <c r="Y685" s="1707"/>
      <c r="Z685" s="1707"/>
      <c r="AA685" s="1047"/>
      <c r="AB685" s="974"/>
      <c r="AC685" s="974"/>
      <c r="AD685" s="974"/>
      <c r="AE685" s="974"/>
      <c r="AF685" s="974"/>
      <c r="AG685" s="974"/>
      <c r="AH685" s="974"/>
      <c r="AI685" s="974"/>
      <c r="AJ685" s="974"/>
      <c r="AK685" s="974"/>
      <c r="AL685" s="974"/>
      <c r="AM685" s="974"/>
      <c r="AN685" s="974"/>
      <c r="AO685" s="974"/>
      <c r="AP685" s="974"/>
      <c r="AQ685" s="974"/>
      <c r="AR685" s="974"/>
      <c r="AS685" s="974"/>
      <c r="AT685" s="974"/>
      <c r="AU685" s="974"/>
      <c r="AV685" s="974">
        <v>7.5656473907508015E-2</v>
      </c>
      <c r="AW685" s="974">
        <v>8.5090798608753765E-2</v>
      </c>
      <c r="AX685" s="974">
        <v>0.10298745457171761</v>
      </c>
      <c r="AY685" s="974">
        <v>0.11521260006883279</v>
      </c>
      <c r="AZ685" s="974">
        <v>0.11016091072929322</v>
      </c>
      <c r="BA685" s="974">
        <v>0.10428267339462448</v>
      </c>
      <c r="BB685" s="974">
        <v>0.11081696283575919</v>
      </c>
      <c r="BC685" s="974">
        <v>0.13621249121891207</v>
      </c>
      <c r="BD685" s="974">
        <v>0.13425015757259784</v>
      </c>
      <c r="BE685" s="974">
        <v>0.13976531621546018</v>
      </c>
      <c r="BF685" s="974">
        <v>0.14612861056452733</v>
      </c>
      <c r="BG685" s="974">
        <v>0.16195726947935682</v>
      </c>
      <c r="BH685" s="974">
        <v>0.1472907371508333</v>
      </c>
      <c r="BI685" s="974">
        <v>0.15656101526607322</v>
      </c>
      <c r="BJ685" s="974">
        <v>0.1869180970972342</v>
      </c>
      <c r="BK685" s="974">
        <v>0.2144920398266448</v>
      </c>
      <c r="BL685" s="974">
        <v>0.16776042610133363</v>
      </c>
      <c r="BM685" s="974">
        <v>0.1255330988547449</v>
      </c>
      <c r="BN685" s="974">
        <v>6.2704610700538232E-2</v>
      </c>
      <c r="BO685" s="974">
        <v>7.9568866630978827E-2</v>
      </c>
      <c r="BP685" s="974">
        <v>9.3880859111171153E-2</v>
      </c>
      <c r="BQ685" s="974">
        <v>3.702839664580012E-2</v>
      </c>
      <c r="BR685" s="974">
        <v>5.2656234249085332E-2</v>
      </c>
      <c r="BS685" s="974">
        <v>6.6429851935462442E-2</v>
      </c>
      <c r="BT685" s="974">
        <v>7.6762037683182141E-2</v>
      </c>
      <c r="BU685" s="974">
        <v>3.7065977439842919E-2</v>
      </c>
      <c r="BV685" s="974">
        <v>2.9889927094569127E-2</v>
      </c>
      <c r="BW685" s="974">
        <v>4.1752024192761694E-2</v>
      </c>
      <c r="BX685" s="974">
        <v>5.3372868791697545E-2</v>
      </c>
      <c r="BY685" s="974">
        <v>5.0017611835153228E-2</v>
      </c>
      <c r="BZ685" s="974">
        <v>3.2131147540983604E-2</v>
      </c>
      <c r="CA685" s="974">
        <v>4.4680084562345179E-2</v>
      </c>
      <c r="CB685" s="1063"/>
      <c r="CC685" s="1063"/>
      <c r="CD685" s="1063"/>
      <c r="CE685" s="1063"/>
      <c r="CF685" s="1063"/>
      <c r="CG685" s="1063"/>
      <c r="CH685" s="1063"/>
      <c r="CI685" s="1063"/>
      <c r="CJ685" s="1063"/>
      <c r="CK685" s="1063"/>
      <c r="CL685" s="1063"/>
      <c r="CM685" s="1063"/>
      <c r="CN685" s="1063"/>
      <c r="CO685" s="1063"/>
      <c r="CP685" s="1063"/>
      <c r="CQ685" s="1063"/>
      <c r="CR685" s="1063"/>
      <c r="CS685" s="1063"/>
      <c r="CT685" s="1063"/>
      <c r="CU685" s="1063"/>
      <c r="CV685" s="1063"/>
      <c r="CW685" s="1063"/>
      <c r="CX685" s="1063"/>
      <c r="CY685" s="1063"/>
      <c r="CZ685" s="1063"/>
      <c r="DA685" s="1063"/>
      <c r="DB685" s="1063"/>
      <c r="DC685" s="1063"/>
      <c r="DD685" s="1063"/>
      <c r="DE685" s="1063"/>
      <c r="DF685" s="1063"/>
      <c r="DG685" s="1063"/>
      <c r="DH685" s="1063"/>
      <c r="DI685" s="1063"/>
      <c r="DJ685" s="1063"/>
      <c r="DK685" s="1063"/>
      <c r="DL685" s="1063"/>
      <c r="DM685" s="1063"/>
      <c r="DN685" s="1063"/>
      <c r="DO685" s="1063"/>
    </row>
    <row r="686" spans="2:119" s="973" customFormat="1" ht="12" customHeight="1" outlineLevel="1">
      <c r="B686" s="1338"/>
      <c r="C686" s="938"/>
      <c r="D686" s="1637"/>
      <c r="E686" s="993"/>
      <c r="F686" s="974"/>
      <c r="G686" s="974"/>
      <c r="H686" s="974"/>
      <c r="I686" s="974"/>
      <c r="J686" s="974"/>
      <c r="K686" s="974"/>
      <c r="L686" s="974"/>
      <c r="M686" s="974"/>
      <c r="N686" s="974"/>
      <c r="O686" s="974"/>
      <c r="P686" s="974"/>
      <c r="Q686" s="1063"/>
      <c r="R686" s="1063"/>
      <c r="S686" s="1063"/>
      <c r="T686" s="1063"/>
      <c r="U686" s="1707"/>
      <c r="V686" s="1707"/>
      <c r="W686" s="1707"/>
      <c r="X686" s="1707"/>
      <c r="Y686" s="1707"/>
      <c r="Z686" s="1707"/>
      <c r="AA686" s="1047"/>
      <c r="AB686" s="974"/>
      <c r="AC686" s="974"/>
      <c r="AD686" s="974"/>
      <c r="AE686" s="974"/>
      <c r="AF686" s="974"/>
      <c r="AG686" s="974"/>
      <c r="AH686" s="974"/>
      <c r="AI686" s="974"/>
      <c r="AJ686" s="974"/>
      <c r="AK686" s="974"/>
      <c r="AL686" s="974"/>
      <c r="AM686" s="974"/>
      <c r="AN686" s="974"/>
      <c r="AO686" s="974"/>
      <c r="AP686" s="974"/>
      <c r="AQ686" s="974"/>
      <c r="AR686" s="974"/>
      <c r="AS686" s="974"/>
      <c r="AT686" s="974"/>
      <c r="AU686" s="974"/>
      <c r="AV686" s="974"/>
      <c r="AW686" s="974"/>
      <c r="AX686" s="974"/>
      <c r="AY686" s="974"/>
      <c r="AZ686" s="974"/>
      <c r="BA686" s="974"/>
      <c r="BB686" s="974"/>
      <c r="BC686" s="974"/>
      <c r="BD686" s="974"/>
      <c r="BE686" s="974"/>
      <c r="BF686" s="974"/>
      <c r="BG686" s="974"/>
      <c r="BH686" s="974"/>
      <c r="BI686" s="974"/>
      <c r="BJ686" s="974"/>
      <c r="BK686" s="974"/>
      <c r="BL686" s="974"/>
      <c r="BM686" s="974"/>
      <c r="BN686" s="974"/>
      <c r="BO686" s="974"/>
      <c r="BP686" s="974"/>
      <c r="BQ686" s="974"/>
      <c r="BR686" s="974"/>
      <c r="BS686" s="974"/>
      <c r="BT686" s="974"/>
      <c r="BU686" s="974"/>
      <c r="BV686" s="974"/>
      <c r="BW686" s="974"/>
      <c r="BX686" s="974"/>
      <c r="BY686" s="974"/>
      <c r="BZ686" s="974"/>
      <c r="CA686" s="282">
        <v>-5.26</v>
      </c>
      <c r="CB686" s="1638" t="s">
        <v>544</v>
      </c>
      <c r="CC686" s="1063"/>
      <c r="CD686" s="1063"/>
      <c r="CE686" s="1063"/>
      <c r="CF686" s="1063"/>
      <c r="CG686" s="1063"/>
      <c r="CH686" s="1063"/>
      <c r="CI686" s="1063"/>
      <c r="CJ686" s="1063"/>
      <c r="CK686" s="1063"/>
      <c r="CL686" s="1063"/>
      <c r="CM686" s="1063"/>
      <c r="CN686" s="1063"/>
      <c r="CO686" s="1063"/>
      <c r="CP686" s="1063"/>
      <c r="CQ686" s="1063"/>
      <c r="CR686" s="1063"/>
      <c r="CS686" s="1063"/>
      <c r="CT686" s="1063"/>
      <c r="CU686" s="1063"/>
      <c r="CV686" s="1063"/>
      <c r="CW686" s="1063"/>
      <c r="CX686" s="1063"/>
      <c r="CY686" s="1063"/>
      <c r="CZ686" s="1063"/>
      <c r="DA686" s="1063"/>
      <c r="DB686" s="1063"/>
      <c r="DC686" s="1063"/>
      <c r="DD686" s="1063"/>
      <c r="DE686" s="1063"/>
      <c r="DF686" s="1063"/>
      <c r="DG686" s="1063"/>
      <c r="DH686" s="1063"/>
      <c r="DI686" s="1063"/>
      <c r="DJ686" s="1063"/>
      <c r="DK686" s="1063"/>
      <c r="DL686" s="1063"/>
      <c r="DM686" s="1063"/>
      <c r="DN686" s="1063"/>
      <c r="DO686" s="1063"/>
    </row>
    <row r="687" spans="2:119" s="948" customFormat="1" ht="12" customHeight="1" outlineLevel="1">
      <c r="B687" s="1337"/>
      <c r="C687" s="942" t="s">
        <v>288</v>
      </c>
      <c r="D687" s="1637"/>
      <c r="E687" s="1033"/>
      <c r="F687" s="1034">
        <v>-0.86012</v>
      </c>
      <c r="G687" s="1034">
        <v>-12.559685</v>
      </c>
      <c r="H687" s="1034">
        <v>-13.340688</v>
      </c>
      <c r="I687" s="1034">
        <v>-9.8755109999999995</v>
      </c>
      <c r="J687" s="1034">
        <v>-13.287279</v>
      </c>
      <c r="K687" s="1034">
        <v>-17.768989000000001</v>
      </c>
      <c r="L687" s="1034">
        <v>-29.578761999999998</v>
      </c>
      <c r="M687" s="1034">
        <v>-66.084666999999996</v>
      </c>
      <c r="N687" s="1034">
        <v>-31.512999999999998</v>
      </c>
      <c r="O687" s="1034">
        <v>-31.448</v>
      </c>
      <c r="P687" s="1034">
        <v>-101.55500000000001</v>
      </c>
      <c r="Q687" s="1078"/>
      <c r="R687" s="1078"/>
      <c r="S687" s="1078"/>
      <c r="T687" s="1078"/>
      <c r="U687" s="1711"/>
      <c r="V687" s="1711"/>
      <c r="W687" s="1711"/>
      <c r="X687" s="1711"/>
      <c r="Y687" s="1711"/>
      <c r="Z687" s="1711"/>
      <c r="AA687" s="403"/>
      <c r="AB687" s="1034"/>
      <c r="AC687" s="1034"/>
      <c r="AD687" s="1034"/>
      <c r="AE687" s="1034"/>
      <c r="AF687" s="1034"/>
      <c r="AG687" s="1034"/>
      <c r="AH687" s="1034"/>
      <c r="AI687" s="1034"/>
      <c r="AJ687" s="1034"/>
      <c r="AK687" s="1034"/>
      <c r="AL687" s="1034"/>
      <c r="AM687" s="1034">
        <v>-0.86012</v>
      </c>
      <c r="AN687" s="1034">
        <v>-2.6160749999999999</v>
      </c>
      <c r="AO687" s="1034">
        <v>-3.426231</v>
      </c>
      <c r="AP687" s="1034">
        <v>-3.2028639999999999</v>
      </c>
      <c r="AQ687" s="1034">
        <v>-3.3145150000000001</v>
      </c>
      <c r="AR687" s="1034">
        <v>-3.6555140000000002</v>
      </c>
      <c r="AS687" s="1034">
        <v>-3.4439060000000001</v>
      </c>
      <c r="AT687" s="1034">
        <v>-4.1699200000000003</v>
      </c>
      <c r="AU687" s="1034">
        <v>-2.071348</v>
      </c>
      <c r="AV687" s="1034">
        <v>-1.914056</v>
      </c>
      <c r="AW687" s="1034">
        <v>-2.192418</v>
      </c>
      <c r="AX687" s="1034">
        <v>-2.6533570000000002</v>
      </c>
      <c r="AY687" s="1034">
        <v>-3.1156799999999998</v>
      </c>
      <c r="AZ687" s="1034">
        <v>-3.0697390000000002</v>
      </c>
      <c r="BA687" s="1034">
        <v>-2.847197</v>
      </c>
      <c r="BB687" s="1034">
        <v>-3.1800609999999998</v>
      </c>
      <c r="BC687" s="1034">
        <v>-4.1902819999999998</v>
      </c>
      <c r="BD687" s="1034">
        <v>-4.8473350000000002</v>
      </c>
      <c r="BE687" s="1034">
        <v>-3.7289129999999999</v>
      </c>
      <c r="BF687" s="1034">
        <v>-4.0587350000000004</v>
      </c>
      <c r="BG687" s="1034">
        <v>-5.1340060000000003</v>
      </c>
      <c r="BH687" s="1034">
        <v>-6.008108</v>
      </c>
      <c r="BI687" s="1034">
        <v>-6.478796</v>
      </c>
      <c r="BJ687" s="1034">
        <v>-7.9219499999999998</v>
      </c>
      <c r="BK687" s="1034">
        <v>-9.1699079999999995</v>
      </c>
      <c r="BL687" s="1034">
        <v>-5.6349809999999998</v>
      </c>
      <c r="BM687" s="1034">
        <v>-54.356907</v>
      </c>
      <c r="BN687" s="1034">
        <v>-2.629794</v>
      </c>
      <c r="BO687" s="1034">
        <v>-3.4629850000000002</v>
      </c>
      <c r="BP687" s="1034">
        <v>-20.43</v>
      </c>
      <c r="BQ687" s="1034">
        <v>-2.6309999999999998</v>
      </c>
      <c r="BR687" s="1034">
        <v>-3.665</v>
      </c>
      <c r="BS687" s="1034">
        <v>-4.7869999999999999</v>
      </c>
      <c r="BT687" s="1034">
        <v>-5.1340000000000003</v>
      </c>
      <c r="BU687" s="1034">
        <v>-17.811</v>
      </c>
      <c r="BV687" s="1034">
        <v>-3.4620000000000002</v>
      </c>
      <c r="BW687" s="282">
        <v>-5.0410000000000004</v>
      </c>
      <c r="BX687" s="282">
        <v>-6.5510000000000002</v>
      </c>
      <c r="BY687" s="282">
        <v>-8.5449999999999999</v>
      </c>
      <c r="BZ687" s="282">
        <v>-4.5819999999999999</v>
      </c>
      <c r="CA687" s="282">
        <v>-81.87700000000001</v>
      </c>
      <c r="CB687" s="1078"/>
      <c r="CC687" s="1078"/>
      <c r="CD687" s="1078"/>
      <c r="CE687" s="1078"/>
      <c r="CF687" s="1078"/>
      <c r="CG687" s="1078"/>
      <c r="CH687" s="1078"/>
      <c r="CI687" s="1078"/>
      <c r="CJ687" s="1078"/>
      <c r="CK687" s="1078"/>
      <c r="CL687" s="1078"/>
      <c r="CM687" s="1078"/>
      <c r="CN687" s="1078"/>
      <c r="CO687" s="1078"/>
      <c r="CP687" s="1078"/>
      <c r="CQ687" s="1078"/>
      <c r="CR687" s="1078"/>
      <c r="CS687" s="1078"/>
      <c r="CT687" s="1078"/>
      <c r="CU687" s="1078"/>
      <c r="CV687" s="1078"/>
      <c r="CW687" s="1078"/>
      <c r="CX687" s="1078"/>
      <c r="CY687" s="1078"/>
      <c r="CZ687" s="1078"/>
      <c r="DA687" s="1078"/>
      <c r="DB687" s="1078"/>
      <c r="DC687" s="1078"/>
      <c r="DD687" s="1078"/>
      <c r="DE687" s="1078"/>
      <c r="DF687" s="1078"/>
      <c r="DG687" s="1078"/>
      <c r="DH687" s="1078"/>
      <c r="DI687" s="1078"/>
      <c r="DJ687" s="1078"/>
      <c r="DK687" s="1078"/>
      <c r="DL687" s="1078"/>
      <c r="DM687" s="1078"/>
      <c r="DN687" s="1078"/>
      <c r="DO687" s="1078"/>
    </row>
    <row r="688" spans="2:119" s="973" customFormat="1" ht="12" customHeight="1" outlineLevel="1">
      <c r="B688" s="1338"/>
      <c r="C688" s="938" t="s">
        <v>94</v>
      </c>
      <c r="D688" s="1631"/>
      <c r="E688" s="939"/>
      <c r="F688" s="940" t="s">
        <v>1045</v>
      </c>
      <c r="G688" s="940">
        <v>13.602247360833372</v>
      </c>
      <c r="H688" s="940">
        <v>6.2183327050001624E-2</v>
      </c>
      <c r="I688" s="940">
        <v>-0.25974499965818854</v>
      </c>
      <c r="J688" s="940">
        <v>0.34547761629752638</v>
      </c>
      <c r="K688" s="940">
        <v>0.33729328630790412</v>
      </c>
      <c r="L688" s="940">
        <v>0.6646283027132267</v>
      </c>
      <c r="M688" s="940">
        <v>1.2341931349256607</v>
      </c>
      <c r="N688" s="940">
        <v>-0.52314203232650014</v>
      </c>
      <c r="O688" s="940">
        <v>-2.0626408149017061E-3</v>
      </c>
      <c r="P688" s="940">
        <v>2.229299160518952</v>
      </c>
      <c r="Q688" s="1060"/>
      <c r="R688" s="1060"/>
      <c r="S688" s="1060"/>
      <c r="T688" s="1060"/>
      <c r="U688" s="1704"/>
      <c r="V688" s="1704"/>
      <c r="W688" s="1704"/>
      <c r="X688" s="1704"/>
      <c r="Y688" s="1704"/>
      <c r="Z688" s="1704"/>
      <c r="AA688" s="403"/>
      <c r="AB688" s="940"/>
      <c r="AC688" s="940"/>
      <c r="AD688" s="940"/>
      <c r="AE688" s="940"/>
      <c r="AF688" s="940"/>
      <c r="AG688" s="940"/>
      <c r="AH688" s="940"/>
      <c r="AI688" s="940"/>
      <c r="AJ688" s="940" t="s">
        <v>1045</v>
      </c>
      <c r="AK688" s="940" t="s">
        <v>1045</v>
      </c>
      <c r="AL688" s="940" t="s">
        <v>1045</v>
      </c>
      <c r="AM688" s="940" t="s">
        <v>1045</v>
      </c>
      <c r="AN688" s="940" t="s">
        <v>1045</v>
      </c>
      <c r="AO688" s="940" t="s">
        <v>1045</v>
      </c>
      <c r="AP688" s="940" t="s">
        <v>1045</v>
      </c>
      <c r="AQ688" s="940">
        <v>2.8535495047202719</v>
      </c>
      <c r="AR688" s="940">
        <v>0.39732767600317276</v>
      </c>
      <c r="AS688" s="940">
        <v>5.1587298112707458E-3</v>
      </c>
      <c r="AT688" s="940">
        <v>0.30193476838229794</v>
      </c>
      <c r="AU688" s="940">
        <v>-0.37506754381862806</v>
      </c>
      <c r="AV688" s="940">
        <v>-0.47639210245125585</v>
      </c>
      <c r="AW688" s="940">
        <v>-0.36339203218670901</v>
      </c>
      <c r="AX688" s="940">
        <v>-0.36369114995011897</v>
      </c>
      <c r="AY688" s="940">
        <v>0.50417988672111091</v>
      </c>
      <c r="AZ688" s="940">
        <v>0.60378745449453941</v>
      </c>
      <c r="BA688" s="940">
        <v>0.29865609568978169</v>
      </c>
      <c r="BB688" s="940">
        <v>0.1985047620806395</v>
      </c>
      <c r="BC688" s="940">
        <v>0.34490127355826017</v>
      </c>
      <c r="BD688" s="940">
        <v>0.57907072881440413</v>
      </c>
      <c r="BE688" s="940">
        <v>0.30967860671390146</v>
      </c>
      <c r="BF688" s="940">
        <v>0.2763072783823961</v>
      </c>
      <c r="BG688" s="940">
        <v>0.22521730041080779</v>
      </c>
      <c r="BH688" s="940">
        <v>0.23946622216124935</v>
      </c>
      <c r="BI688" s="940">
        <v>0.73744895630442442</v>
      </c>
      <c r="BJ688" s="940">
        <v>0.95182735507491834</v>
      </c>
      <c r="BK688" s="940">
        <v>0.78611166406895494</v>
      </c>
      <c r="BL688" s="940">
        <v>-6.210391024928319E-2</v>
      </c>
      <c r="BM688" s="940">
        <v>7.3899704512999023</v>
      </c>
      <c r="BN688" s="940">
        <v>-0.66803703633575062</v>
      </c>
      <c r="BO688" s="940">
        <v>-0.62235335403583103</v>
      </c>
      <c r="BP688" s="940">
        <v>2.6255667942802292</v>
      </c>
      <c r="BQ688" s="940">
        <v>-0.9515976874843155</v>
      </c>
      <c r="BR688" s="940">
        <v>0.39364528172168622</v>
      </c>
      <c r="BS688" s="940">
        <v>0.38233344932189994</v>
      </c>
      <c r="BT688" s="940">
        <v>-0.74870288790993633</v>
      </c>
      <c r="BU688" s="940">
        <v>5.7696693272519957</v>
      </c>
      <c r="BV688" s="940">
        <v>-5.5388813096862166E-2</v>
      </c>
      <c r="BW688" s="940">
        <v>5.3060371840401244E-2</v>
      </c>
      <c r="BX688" s="940">
        <v>0.27600311647837938</v>
      </c>
      <c r="BY688" s="940">
        <v>-0.52024030093762286</v>
      </c>
      <c r="BZ688" s="940">
        <v>0.3235124205661466</v>
      </c>
      <c r="CA688" s="940">
        <v>15.242213846459038</v>
      </c>
      <c r="CB688" s="1060"/>
      <c r="CC688" s="1060"/>
      <c r="CD688" s="1060"/>
      <c r="CE688" s="1060"/>
      <c r="CF688" s="1060"/>
      <c r="CG688" s="1060"/>
      <c r="CH688" s="1060"/>
      <c r="CI688" s="1060"/>
      <c r="CJ688" s="1060"/>
      <c r="CK688" s="1060"/>
      <c r="CL688" s="1060"/>
      <c r="CM688" s="1060"/>
      <c r="CN688" s="1060"/>
      <c r="CO688" s="1060"/>
      <c r="CP688" s="1060"/>
      <c r="CQ688" s="1060"/>
      <c r="CR688" s="1060"/>
      <c r="CS688" s="1060"/>
      <c r="CT688" s="1060"/>
      <c r="CU688" s="1060"/>
      <c r="CV688" s="1060"/>
      <c r="CW688" s="1060"/>
      <c r="CX688" s="1060"/>
      <c r="CY688" s="1060"/>
      <c r="CZ688" s="1060"/>
      <c r="DA688" s="1060"/>
      <c r="DB688" s="1060"/>
      <c r="DC688" s="1060"/>
      <c r="DD688" s="1060"/>
      <c r="DE688" s="1060"/>
      <c r="DF688" s="1060"/>
      <c r="DG688" s="1060"/>
      <c r="DH688" s="1060"/>
      <c r="DI688" s="1060"/>
      <c r="DJ688" s="1060"/>
      <c r="DK688" s="1060"/>
      <c r="DL688" s="1060"/>
      <c r="DM688" s="1060"/>
      <c r="DN688" s="1060"/>
      <c r="DO688" s="1060"/>
    </row>
    <row r="689" spans="2:119" s="973" customFormat="1" ht="12" customHeight="1" outlineLevel="1">
      <c r="B689" s="1338"/>
      <c r="C689" s="938" t="s">
        <v>102</v>
      </c>
      <c r="D689" s="1631"/>
      <c r="E689" s="993"/>
      <c r="F689" s="974">
        <v>0.35793025328771327</v>
      </c>
      <c r="G689" s="974">
        <v>0.57161617832687484</v>
      </c>
      <c r="H689" s="974">
        <v>0.49810721180153611</v>
      </c>
      <c r="I689" s="974">
        <v>0.47283960707553613</v>
      </c>
      <c r="J689" s="974">
        <v>0.38150178136660046</v>
      </c>
      <c r="K689" s="974">
        <v>0.32498599161181174</v>
      </c>
      <c r="L689" s="974">
        <v>0.34974450614759633</v>
      </c>
      <c r="M689" s="974">
        <v>1.1389152543167405</v>
      </c>
      <c r="N689" s="974">
        <v>0.77809876543209877</v>
      </c>
      <c r="O689" s="974">
        <v>0.84765498652291105</v>
      </c>
      <c r="P689" s="974">
        <v>1.8668541701134214</v>
      </c>
      <c r="Q689" s="1063"/>
      <c r="R689" s="1063"/>
      <c r="S689" s="1063"/>
      <c r="T689" s="1063"/>
      <c r="U689" s="1707"/>
      <c r="V689" s="1707"/>
      <c r="W689" s="1707"/>
      <c r="X689" s="1707"/>
      <c r="Y689" s="1707"/>
      <c r="Z689" s="1707"/>
      <c r="AA689" s="1047"/>
      <c r="AB689" s="974"/>
      <c r="AC689" s="974"/>
      <c r="AD689" s="974"/>
      <c r="AE689" s="974"/>
      <c r="AF689" s="974"/>
      <c r="AG689" s="974"/>
      <c r="AH689" s="974"/>
      <c r="AI689" s="974"/>
      <c r="AJ689" s="974"/>
      <c r="AK689" s="974"/>
      <c r="AL689" s="974"/>
      <c r="AM689" s="974">
        <v>0.35793025328771327</v>
      </c>
      <c r="AN689" s="974">
        <v>0.69614769403695809</v>
      </c>
      <c r="AO689" s="974">
        <v>0.59991479893178246</v>
      </c>
      <c r="AP689" s="974">
        <v>0.52397298651599777</v>
      </c>
      <c r="AQ689" s="974">
        <v>0.51866634890118191</v>
      </c>
      <c r="AR689" s="974">
        <v>0.5742408676337063</v>
      </c>
      <c r="AS689" s="974">
        <v>0.4716511824634318</v>
      </c>
      <c r="AT689" s="974">
        <v>0.4720389121479111</v>
      </c>
      <c r="AU689" s="974">
        <v>0.48381410364962513</v>
      </c>
      <c r="AV689" s="974">
        <v>0.55072982514695767</v>
      </c>
      <c r="AW689" s="974">
        <v>0.49067734134023372</v>
      </c>
      <c r="AX689" s="974">
        <v>0.46046918846500268</v>
      </c>
      <c r="AY689" s="974">
        <v>0.43396198821245985</v>
      </c>
      <c r="AZ689" s="974">
        <v>0.45340230557689426</v>
      </c>
      <c r="BA689" s="974">
        <v>0.39353429330443651</v>
      </c>
      <c r="BB689" s="974">
        <v>0.35155176727100351</v>
      </c>
      <c r="BC689" s="974">
        <v>0.35578094945856159</v>
      </c>
      <c r="BD689" s="974">
        <v>0.4311972560421265</v>
      </c>
      <c r="BE689" s="974">
        <v>0.3002993883220193</v>
      </c>
      <c r="BF689" s="974">
        <v>0.28555573379036497</v>
      </c>
      <c r="BG689" s="974">
        <v>0.30552614259889377</v>
      </c>
      <c r="BH689" s="974">
        <v>0.39708454768104612</v>
      </c>
      <c r="BI689" s="974">
        <v>0.36887742549953034</v>
      </c>
      <c r="BJ689" s="974">
        <v>0.34441333652329975</v>
      </c>
      <c r="BK689" s="974">
        <v>0.31754947692115898</v>
      </c>
      <c r="BL689" s="974">
        <v>0.29111438912242121</v>
      </c>
      <c r="BM689" s="974">
        <v>3.2841212944065075</v>
      </c>
      <c r="BN689" s="974">
        <v>0.2834990621159526</v>
      </c>
      <c r="BO689" s="974">
        <v>0.26970288161993772</v>
      </c>
      <c r="BP689" s="974">
        <v>1.4697841726618703</v>
      </c>
      <c r="BQ689" s="974">
        <v>0.46044802240112004</v>
      </c>
      <c r="BR689" s="974">
        <v>0.41272522522522526</v>
      </c>
      <c r="BS689" s="974">
        <v>0.39871730801266037</v>
      </c>
      <c r="BT689" s="974">
        <v>0.42429752066115706</v>
      </c>
      <c r="BU689" s="974">
        <v>2.4068918918918918</v>
      </c>
      <c r="BV689" s="974">
        <v>0.50173913043478269</v>
      </c>
      <c r="BW689" s="974">
        <v>0.47112149532710274</v>
      </c>
      <c r="BX689" s="974">
        <v>0.45493055555555562</v>
      </c>
      <c r="BY689" s="974">
        <v>0.60176056338028172</v>
      </c>
      <c r="BZ689" s="974">
        <v>0.46755102040816332</v>
      </c>
      <c r="CA689" s="974">
        <v>5.1176323520220022</v>
      </c>
      <c r="CB689" s="1063"/>
      <c r="CC689" s="1063"/>
      <c r="CD689" s="1063"/>
      <c r="CE689" s="1063"/>
      <c r="CF689" s="1063"/>
      <c r="CG689" s="1063"/>
      <c r="CH689" s="1063"/>
      <c r="CI689" s="1063"/>
      <c r="CJ689" s="1063"/>
      <c r="CK689" s="1063"/>
      <c r="CL689" s="1063"/>
      <c r="CM689" s="1063"/>
      <c r="CN689" s="1063"/>
      <c r="CO689" s="1063"/>
      <c r="CP689" s="1063"/>
      <c r="CQ689" s="1063"/>
      <c r="CR689" s="1063"/>
      <c r="CS689" s="1063"/>
      <c r="CT689" s="1063"/>
      <c r="CU689" s="1063"/>
      <c r="CV689" s="1063"/>
      <c r="CW689" s="1063"/>
      <c r="CX689" s="1063"/>
      <c r="CY689" s="1063"/>
      <c r="CZ689" s="1063"/>
      <c r="DA689" s="1063"/>
      <c r="DB689" s="1063"/>
      <c r="DC689" s="1063"/>
      <c r="DD689" s="1063"/>
      <c r="DE689" s="1063"/>
      <c r="DF689" s="1063"/>
      <c r="DG689" s="1063"/>
      <c r="DH689" s="1063"/>
      <c r="DI689" s="1063"/>
      <c r="DJ689" s="1063"/>
      <c r="DK689" s="1063"/>
      <c r="DL689" s="1063"/>
      <c r="DM689" s="1063"/>
      <c r="DN689" s="1063"/>
      <c r="DO689" s="1063"/>
    </row>
    <row r="690" spans="2:119" s="1032" customFormat="1" ht="12" customHeight="1" outlineLevel="1">
      <c r="B690" s="1341"/>
      <c r="C690" s="1029"/>
      <c r="D690" s="1639"/>
      <c r="E690" s="1030"/>
      <c r="F690" s="1031"/>
      <c r="G690" s="1031"/>
      <c r="H690" s="1031"/>
      <c r="I690" s="1031"/>
      <c r="J690" s="1031"/>
      <c r="K690" s="1031"/>
      <c r="L690" s="1031"/>
      <c r="M690" s="1031"/>
      <c r="N690" s="1031"/>
      <c r="O690" s="1031"/>
      <c r="P690" s="1031"/>
      <c r="Q690" s="1080"/>
      <c r="R690" s="1080"/>
      <c r="S690" s="1080"/>
      <c r="T690" s="1080"/>
      <c r="U690" s="1712"/>
      <c r="V690" s="1712"/>
      <c r="W690" s="1712"/>
      <c r="X690" s="1712"/>
      <c r="Y690" s="1712"/>
      <c r="Z690" s="1712"/>
      <c r="AA690" s="403"/>
      <c r="AB690" s="1031"/>
      <c r="AC690" s="1031"/>
      <c r="AD690" s="1031"/>
      <c r="AE690" s="1031"/>
      <c r="AF690" s="1031"/>
      <c r="AG690" s="1031"/>
      <c r="AH690" s="1031"/>
      <c r="AI690" s="1031"/>
      <c r="AJ690" s="1031"/>
      <c r="AK690" s="1031"/>
      <c r="AL690" s="1031"/>
      <c r="AM690" s="1031"/>
      <c r="AN690" s="1031"/>
      <c r="AO690" s="1031"/>
      <c r="AP690" s="1031"/>
      <c r="AQ690" s="1031"/>
      <c r="AR690" s="1031"/>
      <c r="AS690" s="1031"/>
      <c r="AT690" s="1031"/>
      <c r="AU690" s="1031"/>
      <c r="AV690" s="1031"/>
      <c r="AW690" s="1031"/>
      <c r="AX690" s="1031"/>
      <c r="AY690" s="1031"/>
      <c r="AZ690" s="1031"/>
      <c r="BA690" s="1031"/>
      <c r="BB690" s="1031"/>
      <c r="BC690" s="1031"/>
      <c r="BD690" s="1031"/>
      <c r="BE690" s="1031"/>
      <c r="BF690" s="1031"/>
      <c r="BG690" s="1031"/>
      <c r="BH690" s="1031"/>
      <c r="BI690" s="1031"/>
      <c r="BJ690" s="1031"/>
      <c r="BK690" s="1031"/>
      <c r="BL690" s="1031"/>
      <c r="BM690" s="1031"/>
      <c r="BN690" s="1031"/>
      <c r="BO690" s="1031"/>
      <c r="BP690" s="1031"/>
      <c r="BQ690" s="1031"/>
      <c r="BR690" s="1031"/>
      <c r="BS690" s="1031"/>
      <c r="BT690" s="1031"/>
      <c r="BU690" s="1031"/>
      <c r="BV690" s="1031"/>
      <c r="BW690" s="1031"/>
      <c r="BX690" s="1031"/>
      <c r="BY690" s="1031"/>
      <c r="BZ690" s="1031"/>
      <c r="CA690" s="1034">
        <v>10.739000000000001</v>
      </c>
      <c r="CB690" s="1638" t="s">
        <v>545</v>
      </c>
      <c r="CC690" s="1080"/>
      <c r="CD690" s="1080"/>
      <c r="CE690" s="1080"/>
      <c r="CF690" s="1080"/>
      <c r="CG690" s="1080"/>
      <c r="CH690" s="1080"/>
      <c r="CI690" s="1080"/>
      <c r="CJ690" s="1080"/>
      <c r="CK690" s="1080"/>
      <c r="CL690" s="1080"/>
      <c r="CM690" s="1080"/>
      <c r="CN690" s="1080"/>
      <c r="CO690" s="1080"/>
      <c r="CP690" s="1080"/>
      <c r="CQ690" s="1080"/>
      <c r="CR690" s="1080"/>
      <c r="CS690" s="1080"/>
      <c r="CT690" s="1080"/>
      <c r="CU690" s="1080"/>
      <c r="CV690" s="1080"/>
      <c r="CW690" s="1080"/>
      <c r="CX690" s="1080"/>
      <c r="CY690" s="1080"/>
      <c r="CZ690" s="1080"/>
      <c r="DA690" s="1080"/>
      <c r="DB690" s="1080"/>
      <c r="DC690" s="1080"/>
      <c r="DD690" s="1080"/>
      <c r="DE690" s="1080"/>
      <c r="DF690" s="1080"/>
      <c r="DG690" s="1080"/>
      <c r="DH690" s="1080"/>
      <c r="DI690" s="1080"/>
      <c r="DJ690" s="1080"/>
      <c r="DK690" s="1080"/>
      <c r="DL690" s="1080"/>
      <c r="DM690" s="1080"/>
      <c r="DN690" s="1080"/>
      <c r="DO690" s="1080"/>
    </row>
    <row r="691" spans="2:119" s="948" customFormat="1" ht="12" customHeight="1" outlineLevel="1">
      <c r="B691" s="1337"/>
      <c r="C691" s="942" t="s">
        <v>287</v>
      </c>
      <c r="D691" s="1630"/>
      <c r="E691" s="1033"/>
      <c r="F691" s="1034">
        <v>1.542918</v>
      </c>
      <c r="G691" s="1034">
        <v>9.4125499999999978</v>
      </c>
      <c r="H691" s="1034">
        <v>13.442076200000002</v>
      </c>
      <c r="I691" s="1034">
        <v>11.01003</v>
      </c>
      <c r="J691" s="1034">
        <v>21.541598999999998</v>
      </c>
      <c r="K691" s="1034">
        <v>36.907179999999997</v>
      </c>
      <c r="L691" s="1034">
        <v>54.993723000000003</v>
      </c>
      <c r="M691" s="1034">
        <v>-8.0604489999999913</v>
      </c>
      <c r="N691" s="1034">
        <v>8.9870000000000019</v>
      </c>
      <c r="O691" s="1034">
        <v>5.652000000000001</v>
      </c>
      <c r="P691" s="1034">
        <v>-47.156000000000006</v>
      </c>
      <c r="Q691" s="1078"/>
      <c r="R691" s="1078"/>
      <c r="S691" s="1078"/>
      <c r="T691" s="1078"/>
      <c r="U691" s="1711"/>
      <c r="V691" s="1711"/>
      <c r="W691" s="1711"/>
      <c r="X691" s="1711"/>
      <c r="Y691" s="1711"/>
      <c r="Z691" s="1711"/>
      <c r="AA691" s="403"/>
      <c r="AB691" s="1034"/>
      <c r="AC691" s="1034"/>
      <c r="AD691" s="1034"/>
      <c r="AE691" s="1034"/>
      <c r="AF691" s="1034"/>
      <c r="AG691" s="1034"/>
      <c r="AH691" s="1034"/>
      <c r="AI691" s="1034"/>
      <c r="AJ691" s="1034">
        <v>0</v>
      </c>
      <c r="AK691" s="1034">
        <v>0</v>
      </c>
      <c r="AL691" s="1034">
        <v>0</v>
      </c>
      <c r="AM691" s="1034">
        <v>1.542918</v>
      </c>
      <c r="AN691" s="1034">
        <v>1.1418560000000002</v>
      </c>
      <c r="AO691" s="1034">
        <v>2.2849650000000001</v>
      </c>
      <c r="AP691" s="1034">
        <v>2.9097869999999997</v>
      </c>
      <c r="AQ691" s="1034">
        <v>3.0759419999999995</v>
      </c>
      <c r="AR691" s="1034">
        <v>2.7103060000000001</v>
      </c>
      <c r="AS691" s="1034">
        <v>3.8579011999999997</v>
      </c>
      <c r="AT691" s="1034">
        <v>4.6639279999999994</v>
      </c>
      <c r="AU691" s="1034">
        <v>2.2099410000000002</v>
      </c>
      <c r="AV691" s="1034">
        <v>1.5614340000000002</v>
      </c>
      <c r="AW691" s="1034">
        <v>2.275728</v>
      </c>
      <c r="AX691" s="1034">
        <v>3.1089329999999999</v>
      </c>
      <c r="AY691" s="1034">
        <v>4.0639350000000007</v>
      </c>
      <c r="AZ691" s="1034">
        <v>3.7007139999999996</v>
      </c>
      <c r="BA691" s="1034">
        <v>4.3877430000000004</v>
      </c>
      <c r="BB691" s="1034">
        <v>5.8657219999999999</v>
      </c>
      <c r="BC691" s="1034">
        <v>7.5874199999999998</v>
      </c>
      <c r="BD691" s="1034">
        <v>6.3942369999999995</v>
      </c>
      <c r="BE691" s="1034">
        <v>8.6884049999999995</v>
      </c>
      <c r="BF691" s="1034">
        <v>10.154724999999999</v>
      </c>
      <c r="BG691" s="1034">
        <v>11.669813000000001</v>
      </c>
      <c r="BH691" s="1034">
        <v>9.1224430000000005</v>
      </c>
      <c r="BI691" s="1034">
        <v>11.084751000000001</v>
      </c>
      <c r="BJ691" s="1034">
        <v>15.079337000000002</v>
      </c>
      <c r="BK691" s="1034">
        <v>19.707191999999999</v>
      </c>
      <c r="BL691" s="1034">
        <v>13.721606000000001</v>
      </c>
      <c r="BM691" s="1034">
        <v>-37.805475999999999</v>
      </c>
      <c r="BN691" s="1034">
        <v>6.6464060000000007</v>
      </c>
      <c r="BO691" s="1034">
        <v>9.3770150000000001</v>
      </c>
      <c r="BP691" s="1034">
        <v>-6.5299999999999994</v>
      </c>
      <c r="BQ691" s="1034">
        <v>3.0829999999999997</v>
      </c>
      <c r="BR691" s="1034">
        <v>5.214999999999999</v>
      </c>
      <c r="BS691" s="1034">
        <v>7.2189999999999985</v>
      </c>
      <c r="BT691" s="1034">
        <v>6.9659999999999993</v>
      </c>
      <c r="BU691" s="1034">
        <v>-10.411</v>
      </c>
      <c r="BV691" s="1034">
        <v>3.4379999999999993</v>
      </c>
      <c r="BW691" s="1034">
        <v>5.6590000000000025</v>
      </c>
      <c r="BX691" s="1034">
        <v>7.8489999999999984</v>
      </c>
      <c r="BY691" s="1034">
        <v>5.6549999999999994</v>
      </c>
      <c r="BZ691" s="1034">
        <v>5.2179999999999991</v>
      </c>
      <c r="CA691" s="1034">
        <v>-65.878000000000014</v>
      </c>
      <c r="CB691" s="1078"/>
      <c r="CC691" s="1078"/>
      <c r="CD691" s="1078"/>
      <c r="CE691" s="1078"/>
      <c r="CF691" s="1078"/>
      <c r="CG691" s="1078"/>
      <c r="CH691" s="1078"/>
      <c r="CI691" s="1078"/>
      <c r="CJ691" s="1078"/>
      <c r="CK691" s="1078"/>
      <c r="CL691" s="1078"/>
      <c r="CM691" s="1078"/>
      <c r="CN691" s="1078"/>
      <c r="CO691" s="1078"/>
      <c r="CP691" s="1078"/>
      <c r="CQ691" s="1078"/>
      <c r="CR691" s="1078"/>
      <c r="CS691" s="1078"/>
      <c r="CT691" s="1078"/>
      <c r="CU691" s="1078"/>
      <c r="CV691" s="1078"/>
      <c r="CW691" s="1078"/>
      <c r="CX691" s="1078"/>
      <c r="CY691" s="1078"/>
      <c r="CZ691" s="1078"/>
      <c r="DA691" s="1078"/>
      <c r="DB691" s="1078"/>
      <c r="DC691" s="1078"/>
      <c r="DD691" s="1078"/>
      <c r="DE691" s="1078"/>
      <c r="DF691" s="1078"/>
      <c r="DG691" s="1078"/>
      <c r="DH691" s="1078"/>
      <c r="DI691" s="1078"/>
      <c r="DJ691" s="1078"/>
      <c r="DK691" s="1078"/>
      <c r="DL691" s="1078"/>
      <c r="DM691" s="1078"/>
      <c r="DN691" s="1078"/>
      <c r="DO691" s="1078"/>
    </row>
    <row r="692" spans="2:119" s="973" customFormat="1" ht="12" customHeight="1" outlineLevel="1">
      <c r="B692" s="1338"/>
      <c r="C692" s="938" t="s">
        <v>94</v>
      </c>
      <c r="D692" s="1631"/>
      <c r="E692" s="939"/>
      <c r="F692" s="940" t="s">
        <v>1045</v>
      </c>
      <c r="G692" s="940">
        <v>5.1004862215619999</v>
      </c>
      <c r="H692" s="940">
        <v>0.42810143903618103</v>
      </c>
      <c r="I692" s="940">
        <v>-0.1809278688659719</v>
      </c>
      <c r="J692" s="940">
        <v>0.95654317018209722</v>
      </c>
      <c r="K692" s="940">
        <v>0.71329807039858095</v>
      </c>
      <c r="L692" s="940">
        <v>0.49005486195369041</v>
      </c>
      <c r="M692" s="940">
        <v>-1.1465703458556531</v>
      </c>
      <c r="N692" s="940">
        <v>-2.1149502961931788</v>
      </c>
      <c r="O692" s="940">
        <v>-0.37109157672193172</v>
      </c>
      <c r="P692" s="940">
        <v>-9.343241330502476</v>
      </c>
      <c r="Q692" s="1060"/>
      <c r="R692" s="1060"/>
      <c r="S692" s="1060"/>
      <c r="T692" s="1060"/>
      <c r="U692" s="1704"/>
      <c r="V692" s="1704"/>
      <c r="W692" s="1704"/>
      <c r="X692" s="1704"/>
      <c r="Y692" s="1704"/>
      <c r="Z692" s="1704"/>
      <c r="AA692" s="403"/>
      <c r="AB692" s="940"/>
      <c r="AC692" s="940"/>
      <c r="AD692" s="940"/>
      <c r="AE692" s="940"/>
      <c r="AF692" s="940"/>
      <c r="AG692" s="940"/>
      <c r="AH692" s="940"/>
      <c r="AI692" s="940"/>
      <c r="AJ692" s="940" t="s">
        <v>1045</v>
      </c>
      <c r="AK692" s="940" t="s">
        <v>1045</v>
      </c>
      <c r="AL692" s="940" t="s">
        <v>1045</v>
      </c>
      <c r="AM692" s="940" t="s">
        <v>1045</v>
      </c>
      <c r="AN692" s="940" t="s">
        <v>1045</v>
      </c>
      <c r="AO692" s="940" t="s">
        <v>1045</v>
      </c>
      <c r="AP692" s="940" t="s">
        <v>1045</v>
      </c>
      <c r="AQ692" s="940">
        <v>0.99358747516070167</v>
      </c>
      <c r="AR692" s="940">
        <v>1.3735970209903874</v>
      </c>
      <c r="AS692" s="940">
        <v>0.68838524878936846</v>
      </c>
      <c r="AT692" s="940">
        <v>0.60284172002967917</v>
      </c>
      <c r="AU692" s="940">
        <v>-0.2815400940589905</v>
      </c>
      <c r="AV692" s="940">
        <v>-0.42389014376974399</v>
      </c>
      <c r="AW692" s="940">
        <v>-0.41011242071206999</v>
      </c>
      <c r="AX692" s="940">
        <v>-0.33340887766706506</v>
      </c>
      <c r="AY692" s="940">
        <v>0.83893370908997134</v>
      </c>
      <c r="AZ692" s="940">
        <v>1.3700739192306552</v>
      </c>
      <c r="BA692" s="940">
        <v>0.92806126215435247</v>
      </c>
      <c r="BB692" s="940">
        <v>0.88673155709692031</v>
      </c>
      <c r="BC692" s="940">
        <v>0.8670131289009293</v>
      </c>
      <c r="BD692" s="940">
        <v>0.72783873598446136</v>
      </c>
      <c r="BE692" s="940">
        <v>0.98015357781893764</v>
      </c>
      <c r="BF692" s="940">
        <v>0.73119779628151482</v>
      </c>
      <c r="BG692" s="940">
        <v>0.5380475840272454</v>
      </c>
      <c r="BH692" s="940">
        <v>0.42666638724839268</v>
      </c>
      <c r="BI692" s="940">
        <v>0.27580965666310453</v>
      </c>
      <c r="BJ692" s="940">
        <v>0.48495769210884632</v>
      </c>
      <c r="BK692" s="940">
        <v>0.68873245869492483</v>
      </c>
      <c r="BL692" s="940">
        <v>0.50415913807299217</v>
      </c>
      <c r="BM692" s="940">
        <v>-4.4105841439288982</v>
      </c>
      <c r="BN692" s="940">
        <v>-0.55923751820123124</v>
      </c>
      <c r="BO692" s="940">
        <v>-0.52418310026106196</v>
      </c>
      <c r="BP692" s="940">
        <v>-1.475891816162044</v>
      </c>
      <c r="BQ692" s="940">
        <v>-1.0815490327380086</v>
      </c>
      <c r="BR692" s="940">
        <v>-0.2153654170389232</v>
      </c>
      <c r="BS692" s="940">
        <v>-0.23013880216678784</v>
      </c>
      <c r="BT692" s="940">
        <v>-2.0667687595712101</v>
      </c>
      <c r="BU692" s="940">
        <v>-4.3769056114174507</v>
      </c>
      <c r="BV692" s="940">
        <v>-0.34074784276126557</v>
      </c>
      <c r="BW692" s="940">
        <v>-0.21609641224546283</v>
      </c>
      <c r="BX692" s="940">
        <v>0.12675854148722365</v>
      </c>
      <c r="BY692" s="940">
        <v>-1.5431754874651811</v>
      </c>
      <c r="BZ692" s="940">
        <v>0.51774287376381611</v>
      </c>
      <c r="CA692" s="940">
        <v>-12.641279377981974</v>
      </c>
      <c r="CB692" s="1060"/>
      <c r="CC692" s="1060"/>
      <c r="CD692" s="1060"/>
      <c r="CE692" s="1060"/>
      <c r="CF692" s="1060"/>
      <c r="CG692" s="1060"/>
      <c r="CH692" s="1060"/>
      <c r="CI692" s="1060"/>
      <c r="CJ692" s="1060"/>
      <c r="CK692" s="1060"/>
      <c r="CL692" s="1060"/>
      <c r="CM692" s="1060"/>
      <c r="CN692" s="1060"/>
      <c r="CO692" s="1060"/>
      <c r="CP692" s="1060"/>
      <c r="CQ692" s="1060"/>
      <c r="CR692" s="1060"/>
      <c r="CS692" s="1060"/>
      <c r="CT692" s="1060"/>
      <c r="CU692" s="1060"/>
      <c r="CV692" s="1060"/>
      <c r="CW692" s="1060"/>
      <c r="CX692" s="1060"/>
      <c r="CY692" s="1060"/>
      <c r="CZ692" s="1060"/>
      <c r="DA692" s="1060"/>
      <c r="DB692" s="1060"/>
      <c r="DC692" s="1060"/>
      <c r="DD692" s="1060"/>
      <c r="DE692" s="1060"/>
      <c r="DF692" s="1060"/>
      <c r="DG692" s="1060"/>
      <c r="DH692" s="1060"/>
      <c r="DI692" s="1060"/>
      <c r="DJ692" s="1060"/>
      <c r="DK692" s="1060"/>
      <c r="DL692" s="1060"/>
      <c r="DM692" s="1060"/>
      <c r="DN692" s="1060"/>
      <c r="DO692" s="1060"/>
    </row>
    <row r="693" spans="2:119" s="973" customFormat="1" ht="12" customHeight="1" outlineLevel="1">
      <c r="B693" s="1338"/>
      <c r="C693" s="949" t="s">
        <v>283</v>
      </c>
      <c r="D693" s="1081"/>
      <c r="E693" s="1081"/>
      <c r="F693" s="312">
        <v>0.64206974671228667</v>
      </c>
      <c r="G693" s="312">
        <v>0.42838382167312516</v>
      </c>
      <c r="H693" s="312">
        <v>0.50189278819846384</v>
      </c>
      <c r="I693" s="312">
        <v>0.52716039292446393</v>
      </c>
      <c r="J693" s="312">
        <v>0.6184982186333996</v>
      </c>
      <c r="K693" s="312">
        <v>0.67501400838818815</v>
      </c>
      <c r="L693" s="312">
        <v>0.65025549385240367</v>
      </c>
      <c r="M693" s="312">
        <v>-0.13891525431674048</v>
      </c>
      <c r="N693" s="312">
        <v>0.22190123456790128</v>
      </c>
      <c r="O693" s="312">
        <v>0.15234501347708898</v>
      </c>
      <c r="P693" s="312">
        <v>-0.86685417011342125</v>
      </c>
      <c r="Q693" s="1082"/>
      <c r="R693" s="1082"/>
      <c r="S693" s="1082"/>
      <c r="T693" s="1082"/>
      <c r="U693" s="1713"/>
      <c r="V693" s="1713"/>
      <c r="W693" s="1713"/>
      <c r="X693" s="1713"/>
      <c r="Y693" s="1713"/>
      <c r="Z693" s="1713"/>
      <c r="AA693" s="403"/>
      <c r="AB693" s="312"/>
      <c r="AC693" s="312"/>
      <c r="AD693" s="312"/>
      <c r="AE693" s="312"/>
      <c r="AF693" s="312"/>
      <c r="AG693" s="312"/>
      <c r="AH693" s="312"/>
      <c r="AI693" s="312"/>
      <c r="AJ693" s="312"/>
      <c r="AK693" s="312"/>
      <c r="AL693" s="312"/>
      <c r="AM693" s="312">
        <v>0.64206974671228667</v>
      </c>
      <c r="AN693" s="312">
        <v>0.30385230596304191</v>
      </c>
      <c r="AO693" s="312">
        <v>0.4000852010682176</v>
      </c>
      <c r="AP693" s="312">
        <v>0.47602701348400228</v>
      </c>
      <c r="AQ693" s="312">
        <v>0.48133365109881809</v>
      </c>
      <c r="AR693" s="312">
        <v>0.42575913236629376</v>
      </c>
      <c r="AS693" s="312">
        <v>0.52834881753656815</v>
      </c>
      <c r="AT693" s="312">
        <v>0.52796108785208884</v>
      </c>
      <c r="AU693" s="312">
        <v>0.51618589635037493</v>
      </c>
      <c r="AV693" s="312">
        <v>0.44927017485304233</v>
      </c>
      <c r="AW693" s="312">
        <v>0.50932265865976623</v>
      </c>
      <c r="AX693" s="312">
        <v>0.53953081153499738</v>
      </c>
      <c r="AY693" s="312">
        <v>0.56603801178754021</v>
      </c>
      <c r="AZ693" s="312">
        <v>0.5465976944231058</v>
      </c>
      <c r="BA693" s="312">
        <v>0.60646570669556354</v>
      </c>
      <c r="BB693" s="312">
        <v>0.64844823272899643</v>
      </c>
      <c r="BC693" s="312">
        <v>0.64421905054143835</v>
      </c>
      <c r="BD693" s="312">
        <v>0.56880274395787345</v>
      </c>
      <c r="BE693" s="312">
        <v>0.6997006116779807</v>
      </c>
      <c r="BF693" s="312">
        <v>0.71444426620963508</v>
      </c>
      <c r="BG693" s="312">
        <v>0.69447385740110634</v>
      </c>
      <c r="BH693" s="312">
        <v>0.60291545231895394</v>
      </c>
      <c r="BI693" s="312">
        <v>0.63112257450046971</v>
      </c>
      <c r="BJ693" s="312">
        <v>0.65558666347670036</v>
      </c>
      <c r="BK693" s="312">
        <v>0.68245052307884102</v>
      </c>
      <c r="BL693" s="312">
        <v>0.70888561087757884</v>
      </c>
      <c r="BM693" s="312">
        <v>-2.2841212944065075</v>
      </c>
      <c r="BN693" s="312">
        <v>0.71650093788404734</v>
      </c>
      <c r="BO693" s="312">
        <v>0.73029711838006228</v>
      </c>
      <c r="BP693" s="312">
        <v>-0.46978417266187045</v>
      </c>
      <c r="BQ693" s="312">
        <v>0.53955197759887996</v>
      </c>
      <c r="BR693" s="312">
        <v>0.58727477477477474</v>
      </c>
      <c r="BS693" s="312">
        <v>0.60128269198733963</v>
      </c>
      <c r="BT693" s="312">
        <v>0.57570247933884289</v>
      </c>
      <c r="BU693" s="312">
        <v>-1.4068918918918918</v>
      </c>
      <c r="BV693" s="312">
        <v>0.49826086956521731</v>
      </c>
      <c r="BW693" s="312">
        <v>0.52887850467289732</v>
      </c>
      <c r="BX693" s="312">
        <v>0.54506944444444438</v>
      </c>
      <c r="BY693" s="312">
        <v>0.39823943661971828</v>
      </c>
      <c r="BZ693" s="312">
        <v>0.53244897959183668</v>
      </c>
      <c r="CA693" s="312">
        <v>-4.1176323520220022</v>
      </c>
      <c r="CB693" s="1082"/>
      <c r="CC693" s="1082"/>
      <c r="CD693" s="1082"/>
      <c r="CE693" s="1082"/>
      <c r="CF693" s="1082"/>
      <c r="CG693" s="1082"/>
      <c r="CH693" s="1082"/>
      <c r="CI693" s="1082"/>
      <c r="CJ693" s="1082"/>
      <c r="CK693" s="1082"/>
      <c r="CL693" s="1082"/>
      <c r="CM693" s="1082"/>
      <c r="CN693" s="1082"/>
      <c r="CO693" s="1082"/>
      <c r="CP693" s="1082"/>
      <c r="CQ693" s="1082"/>
      <c r="CR693" s="1082"/>
      <c r="CS693" s="1082"/>
      <c r="CT693" s="1082"/>
      <c r="CU693" s="1082"/>
      <c r="CV693" s="1082"/>
      <c r="CW693" s="1082"/>
      <c r="CX693" s="1082"/>
      <c r="CY693" s="1082"/>
      <c r="CZ693" s="1082"/>
      <c r="DA693" s="1082"/>
      <c r="DB693" s="1082"/>
      <c r="DC693" s="1082"/>
      <c r="DD693" s="1082"/>
      <c r="DE693" s="1082"/>
      <c r="DF693" s="1082"/>
      <c r="DG693" s="1082"/>
      <c r="DH693" s="1082"/>
      <c r="DI693" s="1082"/>
      <c r="DJ693" s="1082"/>
      <c r="DK693" s="1082"/>
      <c r="DL693" s="1082"/>
      <c r="DM693" s="1082"/>
      <c r="DN693" s="1082"/>
      <c r="DO693" s="1082"/>
    </row>
    <row r="694" spans="2:119" s="372" customFormat="1" ht="11.25" customHeight="1">
      <c r="B694" s="1343"/>
      <c r="C694" s="408"/>
      <c r="D694" s="383"/>
      <c r="E694" s="383"/>
      <c r="F694" s="368"/>
      <c r="G694" s="368"/>
      <c r="H694" s="368"/>
      <c r="I694" s="368"/>
      <c r="J694" s="368"/>
      <c r="K694" s="368"/>
      <c r="L694" s="368"/>
      <c r="M694" s="368"/>
      <c r="N694" s="368"/>
      <c r="O694" s="191"/>
      <c r="P694" s="368"/>
      <c r="Q694" s="368"/>
      <c r="R694" s="368"/>
      <c r="S694" s="368"/>
      <c r="T694" s="368"/>
      <c r="U694" s="1681"/>
      <c r="V694" s="1681"/>
      <c r="W694" s="1681"/>
      <c r="X694" s="1681"/>
      <c r="Y694" s="1681"/>
      <c r="Z694" s="1681"/>
      <c r="AA694" s="150"/>
      <c r="AB694" s="368"/>
      <c r="AC694" s="368"/>
      <c r="AD694" s="368"/>
      <c r="AE694" s="368"/>
      <c r="AF694" s="368"/>
      <c r="AG694" s="368"/>
      <c r="AH694" s="368"/>
      <c r="AI694" s="368"/>
      <c r="AJ694" s="368"/>
      <c r="AK694" s="368"/>
      <c r="AL694" s="368"/>
      <c r="AM694" s="368"/>
      <c r="AN694" s="368"/>
      <c r="AO694" s="368"/>
      <c r="AP694" s="368"/>
      <c r="AQ694" s="368"/>
      <c r="AR694" s="368"/>
      <c r="AS694" s="368"/>
      <c r="AT694" s="368"/>
      <c r="AU694" s="368"/>
      <c r="AV694" s="368"/>
      <c r="AW694" s="368"/>
      <c r="AX694" s="368"/>
      <c r="AY694" s="368"/>
      <c r="AZ694" s="368"/>
      <c r="BA694" s="368"/>
      <c r="BB694" s="368"/>
      <c r="BC694" s="368"/>
      <c r="BD694" s="368"/>
      <c r="BE694" s="368"/>
      <c r="BF694" s="368"/>
      <c r="BG694" s="368"/>
      <c r="BH694" s="368"/>
      <c r="BI694" s="368"/>
      <c r="BJ694" s="368"/>
      <c r="BK694" s="368"/>
      <c r="BL694" s="368"/>
      <c r="BM694" s="368"/>
      <c r="BN694" s="368"/>
      <c r="BO694" s="368"/>
      <c r="BP694" s="368"/>
      <c r="BQ694" s="368"/>
      <c r="BR694" s="368"/>
      <c r="BS694" s="368"/>
      <c r="BT694" s="368"/>
      <c r="BU694" s="368"/>
      <c r="BV694" s="368"/>
      <c r="BW694" s="368"/>
      <c r="BX694" s="368"/>
      <c r="BY694" s="368"/>
      <c r="BZ694" s="368"/>
      <c r="CA694" s="368"/>
      <c r="CB694" s="368"/>
      <c r="CC694" s="368"/>
      <c r="CD694" s="368"/>
      <c r="CE694" s="368"/>
      <c r="CF694" s="368"/>
      <c r="CG694" s="368"/>
      <c r="CH694" s="368"/>
      <c r="CI694" s="368"/>
      <c r="CJ694" s="368"/>
      <c r="CK694" s="368"/>
      <c r="CL694" s="368"/>
      <c r="CM694" s="368"/>
      <c r="CN694" s="368"/>
      <c r="CO694" s="368"/>
      <c r="CP694" s="368"/>
      <c r="CQ694" s="368"/>
      <c r="CR694" s="368"/>
      <c r="CS694" s="368"/>
      <c r="CT694" s="368"/>
      <c r="CU694" s="368"/>
      <c r="CV694" s="368"/>
      <c r="CW694" s="368"/>
      <c r="CX694" s="368"/>
      <c r="CY694" s="368"/>
      <c r="CZ694" s="368"/>
      <c r="DA694" s="368"/>
      <c r="DB694" s="368"/>
      <c r="DC694" s="368"/>
      <c r="DD694" s="368"/>
      <c r="DE694" s="368"/>
      <c r="DF694" s="368"/>
      <c r="DG694" s="368"/>
      <c r="DH694" s="368"/>
      <c r="DI694" s="368"/>
      <c r="DJ694" s="368"/>
      <c r="DK694" s="368"/>
      <c r="DL694" s="368"/>
      <c r="DM694" s="368"/>
      <c r="DN694" s="368"/>
      <c r="DO694" s="368"/>
    </row>
    <row r="695" spans="2:119" s="168" customFormat="1">
      <c r="B695" s="1320"/>
      <c r="C695" s="161" t="s">
        <v>404</v>
      </c>
      <c r="D695" s="405"/>
      <c r="E695" s="406"/>
      <c r="F695" s="165"/>
      <c r="G695" s="165"/>
      <c r="H695" s="165"/>
      <c r="I695" s="165"/>
      <c r="J695" s="165"/>
      <c r="K695" s="165"/>
      <c r="L695" s="165"/>
      <c r="M695" s="165"/>
      <c r="N695" s="165"/>
      <c r="O695" s="165"/>
      <c r="P695" s="165"/>
      <c r="Q695" s="165"/>
      <c r="R695" s="165"/>
      <c r="S695" s="165"/>
      <c r="T695" s="165"/>
      <c r="U695" s="165"/>
      <c r="V695" s="165"/>
      <c r="W695" s="165"/>
      <c r="X695" s="165"/>
      <c r="Y695" s="165"/>
      <c r="Z695" s="165"/>
      <c r="AA695" s="167"/>
      <c r="AB695" s="165"/>
      <c r="AC695" s="165"/>
      <c r="AD695" s="165"/>
      <c r="AE695" s="165"/>
      <c r="AF695" s="165"/>
      <c r="AG695" s="165"/>
      <c r="AH695" s="165"/>
      <c r="AI695" s="165"/>
      <c r="AJ695" s="165"/>
      <c r="AK695" s="165"/>
      <c r="AL695" s="165"/>
      <c r="AM695" s="165"/>
      <c r="AN695" s="165"/>
      <c r="AO695" s="165"/>
      <c r="AP695" s="165"/>
      <c r="AQ695" s="165"/>
      <c r="AR695" s="165"/>
      <c r="AS695" s="165"/>
      <c r="AT695" s="165"/>
      <c r="AU695" s="165"/>
      <c r="AV695" s="165"/>
      <c r="AW695" s="165"/>
      <c r="AX695" s="165"/>
      <c r="AY695" s="165"/>
      <c r="AZ695" s="165"/>
      <c r="BA695" s="165"/>
      <c r="BB695" s="165"/>
      <c r="BC695" s="165"/>
      <c r="BD695" s="165"/>
      <c r="BE695" s="165"/>
      <c r="BF695" s="165"/>
      <c r="BG695" s="165"/>
      <c r="BH695" s="165"/>
      <c r="BI695" s="165"/>
      <c r="BJ695" s="165"/>
      <c r="BK695" s="165"/>
      <c r="BL695" s="165"/>
      <c r="BM695" s="165"/>
      <c r="BN695" s="165"/>
      <c r="BO695" s="165"/>
      <c r="BP695" s="165"/>
      <c r="BQ695" s="165"/>
      <c r="BR695" s="165"/>
      <c r="BS695" s="165"/>
      <c r="BT695" s="165"/>
      <c r="BU695" s="165"/>
      <c r="BV695" s="165"/>
      <c r="BW695" s="165"/>
      <c r="BX695" s="165"/>
      <c r="BY695" s="165"/>
      <c r="BZ695" s="165"/>
      <c r="CA695" s="165"/>
      <c r="CB695" s="165"/>
      <c r="CC695" s="165"/>
      <c r="CD695" s="165"/>
      <c r="CE695" s="165"/>
      <c r="CF695" s="165"/>
      <c r="CG695" s="165"/>
      <c r="CH695" s="165"/>
      <c r="CI695" s="165"/>
      <c r="CJ695" s="165"/>
      <c r="CK695" s="165"/>
      <c r="CL695" s="165"/>
      <c r="CM695" s="165"/>
      <c r="CN695" s="165"/>
      <c r="CO695" s="165"/>
      <c r="CP695" s="165"/>
      <c r="CQ695" s="165"/>
      <c r="CR695" s="165"/>
      <c r="CS695" s="165"/>
      <c r="CT695" s="165"/>
      <c r="CU695" s="165"/>
      <c r="CV695" s="165"/>
      <c r="CW695" s="165"/>
      <c r="CX695" s="165"/>
      <c r="CY695" s="165"/>
      <c r="CZ695" s="165"/>
      <c r="DA695" s="165"/>
      <c r="DB695" s="165"/>
      <c r="DC695" s="165"/>
      <c r="DD695" s="165"/>
      <c r="DE695" s="165"/>
      <c r="DF695" s="165"/>
      <c r="DG695" s="165"/>
      <c r="DH695" s="165"/>
      <c r="DI695" s="165"/>
      <c r="DJ695" s="165"/>
      <c r="DK695" s="165"/>
      <c r="DL695" s="165"/>
      <c r="DM695" s="165"/>
      <c r="DN695" s="165"/>
      <c r="DO695" s="165"/>
    </row>
    <row r="696" spans="2:119" s="980" customFormat="1">
      <c r="B696" s="1342"/>
      <c r="C696" s="1084" t="s">
        <v>405</v>
      </c>
      <c r="D696" s="1012"/>
      <c r="E696" s="1012"/>
      <c r="F696" s="984"/>
      <c r="G696" s="984"/>
      <c r="H696" s="984"/>
      <c r="I696" s="984"/>
      <c r="J696" s="984"/>
      <c r="K696" s="984"/>
      <c r="L696" s="984"/>
      <c r="M696" s="1085"/>
      <c r="N696" s="1085"/>
      <c r="O696" s="984"/>
      <c r="P696" s="984"/>
      <c r="Q696" s="984"/>
      <c r="R696" s="984"/>
      <c r="S696" s="984"/>
      <c r="T696" s="984"/>
      <c r="U696" s="1681"/>
      <c r="V696" s="1681"/>
      <c r="W696" s="1681"/>
      <c r="X696" s="1681"/>
      <c r="Y696" s="1681"/>
      <c r="Z696" s="1681"/>
      <c r="AA696" s="403"/>
      <c r="AB696" s="984"/>
      <c r="AC696" s="984"/>
      <c r="AD696" s="984"/>
      <c r="AE696" s="984"/>
      <c r="AF696" s="984"/>
      <c r="AG696" s="984"/>
      <c r="AH696" s="984"/>
      <c r="AI696" s="984"/>
      <c r="AJ696" s="984"/>
      <c r="AK696" s="984"/>
      <c r="AL696" s="984"/>
      <c r="AM696" s="984"/>
      <c r="AN696" s="984"/>
      <c r="AO696" s="984"/>
      <c r="AP696" s="984"/>
      <c r="AQ696" s="984"/>
      <c r="AR696" s="984"/>
      <c r="AS696" s="984"/>
      <c r="AT696" s="984"/>
      <c r="AU696" s="984"/>
      <c r="AV696" s="984"/>
      <c r="AW696" s="984"/>
      <c r="AX696" s="984"/>
      <c r="AY696" s="984"/>
      <c r="AZ696" s="984"/>
      <c r="BA696" s="984"/>
      <c r="BB696" s="984"/>
      <c r="BC696" s="984"/>
      <c r="BD696" s="984"/>
      <c r="BE696" s="984"/>
      <c r="BF696" s="984"/>
      <c r="BG696" s="984"/>
      <c r="BH696" s="984"/>
      <c r="BI696" s="984"/>
      <c r="BJ696" s="984"/>
      <c r="BK696" s="984"/>
      <c r="BL696" s="984"/>
      <c r="BM696" s="984"/>
      <c r="BN696" s="984"/>
      <c r="BO696" s="984"/>
      <c r="BP696" s="984"/>
      <c r="BQ696" s="984"/>
      <c r="BR696" s="984"/>
      <c r="BS696" s="984"/>
      <c r="BT696" s="984"/>
      <c r="BU696" s="984"/>
      <c r="BV696" s="984"/>
      <c r="BW696" s="984"/>
      <c r="BX696" s="984"/>
      <c r="BY696" s="984"/>
      <c r="BZ696" s="984"/>
      <c r="CA696" s="984"/>
      <c r="CB696" s="984"/>
      <c r="CC696" s="984"/>
      <c r="CD696" s="984"/>
      <c r="CE696" s="984"/>
      <c r="CF696" s="984"/>
      <c r="CG696" s="984"/>
      <c r="CH696" s="984"/>
      <c r="CI696" s="984"/>
      <c r="CJ696" s="984"/>
      <c r="CK696" s="984"/>
      <c r="CL696" s="984"/>
      <c r="CM696" s="984"/>
      <c r="CN696" s="984"/>
      <c r="CO696" s="984"/>
      <c r="CP696" s="984"/>
      <c r="CQ696" s="984"/>
      <c r="CR696" s="984"/>
      <c r="CS696" s="984"/>
      <c r="CT696" s="984"/>
      <c r="CU696" s="984"/>
      <c r="CV696" s="984"/>
      <c r="CW696" s="984"/>
      <c r="CX696" s="984"/>
      <c r="CY696" s="984"/>
      <c r="CZ696" s="984"/>
      <c r="DA696" s="984"/>
      <c r="DB696" s="984"/>
      <c r="DC696" s="984"/>
      <c r="DD696" s="984"/>
      <c r="DE696" s="984"/>
      <c r="DF696" s="984"/>
      <c r="DG696" s="984"/>
      <c r="DH696" s="984"/>
      <c r="DI696" s="984"/>
      <c r="DJ696" s="984"/>
      <c r="DK696" s="984"/>
      <c r="DL696" s="984"/>
      <c r="DM696" s="984"/>
      <c r="DN696" s="984"/>
      <c r="DO696" s="984"/>
    </row>
    <row r="697" spans="2:119" s="980" customFormat="1" ht="12" customHeight="1">
      <c r="B697" s="1342"/>
      <c r="C697" s="1180"/>
      <c r="D697" s="1180"/>
      <c r="E697" s="1012"/>
      <c r="F697" s="984"/>
      <c r="G697" s="984"/>
      <c r="H697" s="984"/>
      <c r="I697" s="984"/>
      <c r="J697" s="984"/>
      <c r="K697" s="984"/>
      <c r="L697" s="984"/>
      <c r="M697" s="984"/>
      <c r="N697" s="984"/>
      <c r="O697" s="984"/>
      <c r="P697" s="984"/>
      <c r="Q697" s="1013"/>
      <c r="R697" s="984"/>
      <c r="S697" s="984"/>
      <c r="T697" s="984"/>
      <c r="U697" s="1681"/>
      <c r="V697" s="1681"/>
      <c r="W697" s="1681"/>
      <c r="X697" s="1681"/>
      <c r="Y697" s="1681"/>
      <c r="Z697" s="1681"/>
      <c r="AA697" s="403"/>
      <c r="AB697" s="984"/>
      <c r="AC697" s="984"/>
      <c r="AD697" s="984"/>
      <c r="AE697" s="984"/>
      <c r="AF697" s="984"/>
      <c r="AG697" s="984"/>
      <c r="AH697" s="984"/>
      <c r="AI697" s="984"/>
      <c r="AJ697" s="984"/>
      <c r="AK697" s="984"/>
      <c r="AL697" s="984"/>
      <c r="AM697" s="984"/>
      <c r="AN697" s="984"/>
      <c r="AO697" s="984"/>
      <c r="AP697" s="984"/>
      <c r="AQ697" s="984"/>
      <c r="AR697" s="984"/>
      <c r="AS697" s="984"/>
      <c r="AT697" s="984"/>
      <c r="AU697" s="984"/>
      <c r="AV697" s="984"/>
      <c r="AW697" s="984"/>
      <c r="AX697" s="984"/>
      <c r="AY697" s="984"/>
      <c r="AZ697" s="984"/>
      <c r="BA697" s="984"/>
      <c r="BB697" s="984"/>
      <c r="BC697" s="984"/>
      <c r="BD697" s="984"/>
      <c r="BE697" s="984"/>
      <c r="BF697" s="984"/>
      <c r="BG697" s="984"/>
      <c r="BH697" s="984"/>
      <c r="BI697" s="984"/>
      <c r="BJ697" s="984"/>
      <c r="BK697" s="984"/>
      <c r="BL697" s="984"/>
      <c r="BM697" s="984"/>
      <c r="BN697" s="984"/>
      <c r="BO697" s="984"/>
      <c r="BP697" s="984"/>
      <c r="BQ697" s="984"/>
      <c r="BR697" s="984"/>
      <c r="BS697" s="984"/>
      <c r="BT697" s="984"/>
      <c r="BU697" s="984"/>
      <c r="BV697" s="282"/>
      <c r="BW697" s="282"/>
      <c r="BX697" s="282"/>
      <c r="BY697" s="282"/>
      <c r="BZ697" s="282"/>
      <c r="CA697" s="282"/>
      <c r="CB697" s="282"/>
      <c r="CC697" s="282"/>
      <c r="CD697" s="282"/>
      <c r="CE697" s="282"/>
      <c r="CF697" s="282"/>
      <c r="CG697" s="282"/>
      <c r="CH697" s="282"/>
      <c r="CI697" s="282"/>
      <c r="CJ697" s="282"/>
      <c r="CK697" s="282"/>
      <c r="CL697" s="282"/>
      <c r="CM697" s="282"/>
      <c r="CN697" s="282"/>
      <c r="CO697" s="282"/>
      <c r="CP697" s="282"/>
      <c r="CQ697" s="282"/>
      <c r="CR697" s="282"/>
      <c r="CS697" s="282"/>
      <c r="CT697" s="282"/>
      <c r="CU697" s="282"/>
      <c r="CV697" s="282"/>
      <c r="CW697" s="282"/>
      <c r="CX697" s="282"/>
      <c r="CY697" s="282"/>
      <c r="CZ697" s="282"/>
      <c r="DA697" s="282"/>
      <c r="DB697" s="282"/>
      <c r="DC697" s="282"/>
      <c r="DD697" s="282"/>
      <c r="DE697" s="282"/>
      <c r="DF697" s="282"/>
      <c r="DG697" s="282"/>
      <c r="DH697" s="282"/>
      <c r="DI697" s="282"/>
      <c r="DJ697" s="282"/>
      <c r="DK697" s="282"/>
      <c r="DL697" s="282"/>
      <c r="DM697" s="282"/>
      <c r="DN697" s="282"/>
      <c r="DO697" s="282"/>
    </row>
    <row r="698" spans="2:119" s="948" customFormat="1" ht="12" customHeight="1">
      <c r="B698" s="1342"/>
      <c r="C698" s="942" t="s">
        <v>382</v>
      </c>
      <c r="D698" s="943"/>
      <c r="E698" s="944"/>
      <c r="F698" s="945" t="s">
        <v>105</v>
      </c>
      <c r="G698" s="945" t="s">
        <v>105</v>
      </c>
      <c r="H698" s="945" t="s">
        <v>105</v>
      </c>
      <c r="I698" s="945" t="s">
        <v>105</v>
      </c>
      <c r="J698" s="945" t="s">
        <v>105</v>
      </c>
      <c r="K698" s="945" t="s">
        <v>105</v>
      </c>
      <c r="L698" s="282">
        <v>800.01105051838977</v>
      </c>
      <c r="M698" s="282">
        <v>905.1020511700001</v>
      </c>
      <c r="N698" s="282">
        <v>853.74240982999959</v>
      </c>
      <c r="O698" s="282">
        <v>1015.5225844999999</v>
      </c>
      <c r="P698" s="282">
        <v>1444.2440893173782</v>
      </c>
      <c r="Q698" s="282">
        <v>1915.6888705713247</v>
      </c>
      <c r="R698" s="282">
        <v>1778.2786645781193</v>
      </c>
      <c r="S698" s="282">
        <v>2807.1871323648434</v>
      </c>
      <c r="T698" s="282">
        <v>3823.3344059579458</v>
      </c>
      <c r="U698" s="1658">
        <v>5037.0326234062559</v>
      </c>
      <c r="V698" s="1658">
        <v>7877.2326641736781</v>
      </c>
      <c r="W698" s="1658">
        <v>10292.387758434872</v>
      </c>
      <c r="X698" s="1658">
        <v>12700.565943214657</v>
      </c>
      <c r="Y698" s="1658">
        <v>16002.597544711938</v>
      </c>
      <c r="Z698" s="1658">
        <v>20099.282130305553</v>
      </c>
      <c r="AA698" s="403"/>
      <c r="AB698" s="947"/>
      <c r="AC698" s="947"/>
      <c r="AD698" s="947"/>
      <c r="AE698" s="947"/>
      <c r="AF698" s="947"/>
      <c r="AG698" s="947"/>
      <c r="AH698" s="947"/>
      <c r="AI698" s="947"/>
      <c r="AJ698" s="947"/>
      <c r="AK698" s="947"/>
      <c r="AL698" s="947"/>
      <c r="AM698" s="947"/>
      <c r="AN698" s="947"/>
      <c r="AO698" s="947"/>
      <c r="AP698" s="947"/>
      <c r="AQ698" s="947"/>
      <c r="AR698" s="947"/>
      <c r="AS698" s="947"/>
      <c r="AT698" s="947"/>
      <c r="AU698" s="947"/>
      <c r="AV698" s="947"/>
      <c r="AW698" s="947"/>
      <c r="AX698" s="947"/>
      <c r="AY698" s="947"/>
      <c r="AZ698" s="947"/>
      <c r="BA698" s="947"/>
      <c r="BB698" s="947"/>
      <c r="BC698" s="947"/>
      <c r="BD698" s="947"/>
      <c r="BE698" s="947"/>
      <c r="BF698" s="947"/>
      <c r="BG698" s="947"/>
      <c r="BH698" s="282">
        <v>192.59815078985537</v>
      </c>
      <c r="BI698" s="282">
        <v>200.42373674209452</v>
      </c>
      <c r="BJ698" s="282">
        <v>195.30936300622105</v>
      </c>
      <c r="BK698" s="282">
        <v>211.6797999802188</v>
      </c>
      <c r="BL698" s="282">
        <v>226.45312042</v>
      </c>
      <c r="BM698" s="282">
        <v>224.76017530999997</v>
      </c>
      <c r="BN698" s="282">
        <v>221.72164988000009</v>
      </c>
      <c r="BO698" s="282">
        <v>232.16710555999992</v>
      </c>
      <c r="BP698" s="282">
        <v>196.52714582999994</v>
      </c>
      <c r="BQ698" s="282">
        <v>203.06570348999992</v>
      </c>
      <c r="BR698" s="282">
        <v>205.22932116999988</v>
      </c>
      <c r="BS698" s="282">
        <v>248.9202393399998</v>
      </c>
      <c r="BT698" s="282">
        <v>232.71791451999985</v>
      </c>
      <c r="BU698" s="282">
        <v>248.55502204999988</v>
      </c>
      <c r="BV698" s="282">
        <v>249.70049756000014</v>
      </c>
      <c r="BW698" s="282">
        <v>284.54915037000001</v>
      </c>
      <c r="BX698" s="282">
        <v>280.77142894000008</v>
      </c>
      <c r="BY698" s="282">
        <v>337.58504364255259</v>
      </c>
      <c r="BZ698" s="282">
        <v>406.31067742286007</v>
      </c>
      <c r="CA698" s="282">
        <v>419.57693931196565</v>
      </c>
      <c r="CB698" s="282">
        <v>437.55318476484427</v>
      </c>
      <c r="CC698" s="282">
        <v>546.36718509184061</v>
      </c>
      <c r="CD698" s="282">
        <v>487.49007972236154</v>
      </c>
      <c r="CE698" s="282">
        <v>444.27842099227837</v>
      </c>
      <c r="CF698" s="282">
        <v>350.47779990489005</v>
      </c>
      <c r="CG698" s="282">
        <v>488.99449966665998</v>
      </c>
      <c r="CH698" s="282">
        <v>531.29622224741843</v>
      </c>
      <c r="CI698" s="282">
        <v>407.51014275915065</v>
      </c>
      <c r="CJ698" s="282">
        <v>438.65274336712002</v>
      </c>
      <c r="CK698" s="282">
        <v>726.53911657127969</v>
      </c>
      <c r="CL698" s="282">
        <v>889.69165415826512</v>
      </c>
      <c r="CM698" s="282">
        <v>752.30361826817852</v>
      </c>
      <c r="CN698" s="282">
        <v>838.0693533797587</v>
      </c>
      <c r="CO698" s="282">
        <v>1098.6060600501169</v>
      </c>
      <c r="CP698" s="282">
        <v>1036.9963398836373</v>
      </c>
      <c r="CQ698" s="282">
        <v>849.66265264443291</v>
      </c>
      <c r="CR698" s="282">
        <v>793.12314331488733</v>
      </c>
      <c r="CS698" s="282">
        <v>1324.3063812963414</v>
      </c>
      <c r="CT698" s="282">
        <v>1535.9999948823477</v>
      </c>
      <c r="CU698" s="282">
        <v>1383.6031039126792</v>
      </c>
      <c r="CV698" s="282">
        <v>1232.5247113651421</v>
      </c>
      <c r="CW698" s="282">
        <v>2069.9982400616627</v>
      </c>
      <c r="CX698" s="282">
        <v>2420.3809960554308</v>
      </c>
      <c r="CY698" s="282">
        <v>2154.3287166914429</v>
      </c>
      <c r="CZ698" s="282">
        <v>1628.3069727388765</v>
      </c>
      <c r="DA698" s="282">
        <v>2661.8072732566761</v>
      </c>
      <c r="DB698" s="282">
        <v>3150.6865852435199</v>
      </c>
      <c r="DC698" s="282">
        <v>2851.5869271957999</v>
      </c>
      <c r="DD698" s="282">
        <v>1973.8248786539384</v>
      </c>
      <c r="DE698" s="282">
        <v>3249.589750935379</v>
      </c>
      <c r="DF698" s="282">
        <v>3916.8833398489219</v>
      </c>
      <c r="DG698" s="282">
        <v>3560.2679737764179</v>
      </c>
      <c r="DH698" s="282">
        <v>2486.0286453044073</v>
      </c>
      <c r="DI698" s="282">
        <v>4088.9921189473494</v>
      </c>
      <c r="DJ698" s="282">
        <v>4936.5778872230485</v>
      </c>
      <c r="DK698" s="282">
        <v>4490.9988932371343</v>
      </c>
      <c r="DL698" s="282">
        <v>3067.285709844668</v>
      </c>
      <c r="DM698" s="282">
        <v>5145.2207294784839</v>
      </c>
      <c r="DN698" s="282">
        <v>6221.7327201681583</v>
      </c>
      <c r="DO698" s="282">
        <v>5665.0429708142437</v>
      </c>
    </row>
    <row r="699" spans="2:119" s="941" customFormat="1" ht="12" customHeight="1">
      <c r="B699" s="1342"/>
      <c r="C699" s="938" t="s">
        <v>94</v>
      </c>
      <c r="D699" s="939"/>
      <c r="E699" s="939"/>
      <c r="F699" s="940" t="s">
        <v>1045</v>
      </c>
      <c r="G699" s="940" t="s">
        <v>1045</v>
      </c>
      <c r="H699" s="940" t="s">
        <v>1045</v>
      </c>
      <c r="I699" s="940" t="s">
        <v>1045</v>
      </c>
      <c r="J699" s="940" t="s">
        <v>1045</v>
      </c>
      <c r="K699" s="940" t="s">
        <v>1045</v>
      </c>
      <c r="L699" s="940" t="s">
        <v>1045</v>
      </c>
      <c r="M699" s="940">
        <v>0.13136193629264703</v>
      </c>
      <c r="N699" s="940">
        <v>-5.6744586175237699E-2</v>
      </c>
      <c r="O699" s="940">
        <v>0.18949530069873721</v>
      </c>
      <c r="P699" s="940">
        <v>0.42216836076418973</v>
      </c>
      <c r="Q699" s="940">
        <v>0.32643012683318284</v>
      </c>
      <c r="R699" s="940">
        <v>-7.1728874194599723E-2</v>
      </c>
      <c r="S699" s="940">
        <v>0.57859799382501365</v>
      </c>
      <c r="T699" s="940">
        <v>0.36198059683220163</v>
      </c>
      <c r="U699" s="1677">
        <v>0.31744495473819656</v>
      </c>
      <c r="V699" s="1677">
        <v>0.56386373746508678</v>
      </c>
      <c r="W699" s="1677">
        <v>0.30659943627735209</v>
      </c>
      <c r="X699" s="1677">
        <v>0.23397662829076982</v>
      </c>
      <c r="Y699" s="1677">
        <v>0.25999090247324053</v>
      </c>
      <c r="Z699" s="1677">
        <v>0.58255011785862187</v>
      </c>
      <c r="AA699" s="403"/>
      <c r="AB699" s="940"/>
      <c r="AC699" s="940"/>
      <c r="AD699" s="940"/>
      <c r="AE699" s="940"/>
      <c r="AF699" s="940"/>
      <c r="AG699" s="940"/>
      <c r="AH699" s="940"/>
      <c r="AI699" s="940"/>
      <c r="AJ699" s="940" t="s">
        <v>1045</v>
      </c>
      <c r="AK699" s="940" t="s">
        <v>1045</v>
      </c>
      <c r="AL699" s="940" t="s">
        <v>1045</v>
      </c>
      <c r="AM699" s="940" t="s">
        <v>1045</v>
      </c>
      <c r="AN699" s="940" t="s">
        <v>1045</v>
      </c>
      <c r="AO699" s="940" t="s">
        <v>1045</v>
      </c>
      <c r="AP699" s="940" t="s">
        <v>1045</v>
      </c>
      <c r="AQ699" s="940" t="s">
        <v>1045</v>
      </c>
      <c r="AR699" s="940" t="s">
        <v>1045</v>
      </c>
      <c r="AS699" s="940" t="s">
        <v>1045</v>
      </c>
      <c r="AT699" s="940" t="s">
        <v>1045</v>
      </c>
      <c r="AU699" s="940" t="s">
        <v>1045</v>
      </c>
      <c r="AV699" s="940" t="s">
        <v>1045</v>
      </c>
      <c r="AW699" s="940" t="s">
        <v>1045</v>
      </c>
      <c r="AX699" s="940" t="s">
        <v>1045</v>
      </c>
      <c r="AY699" s="940" t="s">
        <v>1045</v>
      </c>
      <c r="AZ699" s="940" t="s">
        <v>1045</v>
      </c>
      <c r="BA699" s="940" t="s">
        <v>1045</v>
      </c>
      <c r="BB699" s="940" t="s">
        <v>1045</v>
      </c>
      <c r="BC699" s="940" t="s">
        <v>1045</v>
      </c>
      <c r="BD699" s="940" t="s">
        <v>1045</v>
      </c>
      <c r="BE699" s="940" t="s">
        <v>1045</v>
      </c>
      <c r="BF699" s="940" t="s">
        <v>1045</v>
      </c>
      <c r="BG699" s="940" t="s">
        <v>1045</v>
      </c>
      <c r="BH699" s="940" t="s">
        <v>1045</v>
      </c>
      <c r="BI699" s="940" t="s">
        <v>1045</v>
      </c>
      <c r="BJ699" s="940" t="s">
        <v>1045</v>
      </c>
      <c r="BK699" s="940" t="s">
        <v>1045</v>
      </c>
      <c r="BL699" s="940">
        <v>0.17578034623543148</v>
      </c>
      <c r="BM699" s="940">
        <v>0.12142493181444669</v>
      </c>
      <c r="BN699" s="940">
        <v>0.13523308082745489</v>
      </c>
      <c r="BO699" s="940">
        <v>9.6784414864789392E-2</v>
      </c>
      <c r="BP699" s="940">
        <v>-0.13215085989761022</v>
      </c>
      <c r="BQ699" s="940">
        <v>-9.6522757156947359E-2</v>
      </c>
      <c r="BR699" s="940">
        <v>-7.4383032594815046E-2</v>
      </c>
      <c r="BS699" s="940">
        <v>7.2159808081297294E-2</v>
      </c>
      <c r="BT699" s="940">
        <v>0.18415149997296387</v>
      </c>
      <c r="BU699" s="940">
        <v>0.22401280855504035</v>
      </c>
      <c r="BV699" s="940">
        <v>0.21669016949660413</v>
      </c>
      <c r="BW699" s="940">
        <v>0.14313384530108353</v>
      </c>
      <c r="BX699" s="940">
        <v>0.20648824788205333</v>
      </c>
      <c r="BY699" s="940">
        <v>0.35819039526243501</v>
      </c>
      <c r="BZ699" s="940">
        <v>0.62719210171068362</v>
      </c>
      <c r="CA699" s="940">
        <v>0.4745323919132729</v>
      </c>
      <c r="CB699" s="940">
        <v>0.55839640242863853</v>
      </c>
      <c r="CC699" s="940">
        <v>0.61845791269815309</v>
      </c>
      <c r="CD699" s="940">
        <v>0.19979637949562323</v>
      </c>
      <c r="CE699" s="940">
        <v>5.8872352996375277E-2</v>
      </c>
      <c r="CF699" s="940">
        <v>-0.19900525899897503</v>
      </c>
      <c r="CG699" s="940">
        <v>-0.1050075608320743</v>
      </c>
      <c r="CH699" s="940">
        <v>8.9860582496377406E-2</v>
      </c>
      <c r="CI699" s="940">
        <v>-8.2759541080134391E-2</v>
      </c>
      <c r="CJ699" s="940">
        <v>0.25158496054859447</v>
      </c>
      <c r="CK699" s="940">
        <v>0.48578177682274593</v>
      </c>
      <c r="CL699" s="940">
        <v>0.6745680035043542</v>
      </c>
      <c r="CM699" s="940">
        <v>0.84609789875293973</v>
      </c>
      <c r="CN699" s="940">
        <v>0.91055308795448786</v>
      </c>
      <c r="CO699" s="940">
        <v>0.51210861878258451</v>
      </c>
      <c r="CP699" s="940">
        <v>0.16556824494969202</v>
      </c>
      <c r="CQ699" s="940">
        <v>0.12941455020564341</v>
      </c>
      <c r="CR699" s="940">
        <v>-5.363065703764569E-2</v>
      </c>
      <c r="CS699" s="940">
        <v>0.20544245062322752</v>
      </c>
      <c r="CT699" s="940">
        <v>0.48120097999063738</v>
      </c>
      <c r="CU699" s="940">
        <v>0.62841464151265902</v>
      </c>
      <c r="CV699" s="940">
        <v>0.55401430629518611</v>
      </c>
      <c r="CW699" s="940">
        <v>0.56308107345626168</v>
      </c>
      <c r="CX699" s="940">
        <v>0.57576888289040884</v>
      </c>
      <c r="CY699" s="940">
        <v>0.55704241382462594</v>
      </c>
      <c r="CZ699" s="940">
        <v>0.32111507195289146</v>
      </c>
      <c r="DA699" s="940">
        <v>0.28589832674320736</v>
      </c>
      <c r="DB699" s="940">
        <v>0.30173166554285902</v>
      </c>
      <c r="DC699" s="940">
        <v>0.32365451247160948</v>
      </c>
      <c r="DD699" s="940">
        <v>0.21219457491721427</v>
      </c>
      <c r="DE699" s="940">
        <v>0.22082082485241727</v>
      </c>
      <c r="DF699" s="940">
        <v>0.24318405968843204</v>
      </c>
      <c r="DG699" s="940">
        <v>0.24852163538199501</v>
      </c>
      <c r="DH699" s="940">
        <v>0.25949808019431253</v>
      </c>
      <c r="DI699" s="940">
        <v>0.25831025832425536</v>
      </c>
      <c r="DJ699" s="940">
        <v>0.26033314216947234</v>
      </c>
      <c r="DK699" s="940">
        <v>0.26142159138472909</v>
      </c>
      <c r="DL699" s="940">
        <v>0.23380947988597578</v>
      </c>
      <c r="DM699" s="940">
        <v>0.25831025832425536</v>
      </c>
      <c r="DN699" s="940">
        <v>0.26033314216947212</v>
      </c>
      <c r="DO699" s="940">
        <v>0.26142159138472931</v>
      </c>
    </row>
    <row r="700" spans="2:119" s="973" customFormat="1" ht="12" customHeight="1">
      <c r="B700" s="1342"/>
      <c r="C700" s="938" t="s">
        <v>546</v>
      </c>
      <c r="D700" s="939"/>
      <c r="E700" s="939"/>
      <c r="F700" s="940"/>
      <c r="G700" s="940"/>
      <c r="H700" s="940"/>
      <c r="I700" s="940"/>
      <c r="J700" s="940"/>
      <c r="K700" s="940"/>
      <c r="L700" s="940"/>
      <c r="M700" s="940"/>
      <c r="N700" s="940"/>
      <c r="O700" s="940"/>
      <c r="P700" s="940"/>
      <c r="Q700" s="940"/>
      <c r="R700" s="940"/>
      <c r="S700" s="940"/>
      <c r="T700" s="940"/>
      <c r="U700" s="1677"/>
      <c r="V700" s="1677"/>
      <c r="W700" s="1677"/>
      <c r="X700" s="1677"/>
      <c r="Y700" s="1677"/>
      <c r="Z700" s="1677"/>
      <c r="AA700" s="403"/>
      <c r="AB700" s="940"/>
      <c r="AC700" s="940"/>
      <c r="AD700" s="940"/>
      <c r="AE700" s="940"/>
      <c r="AF700" s="940"/>
      <c r="AG700" s="940"/>
      <c r="AH700" s="940"/>
      <c r="AI700" s="940"/>
      <c r="AJ700" s="940"/>
      <c r="AK700" s="940"/>
      <c r="AL700" s="940"/>
      <c r="AM700" s="940"/>
      <c r="AN700" s="940"/>
      <c r="AO700" s="940"/>
      <c r="AP700" s="940"/>
      <c r="AQ700" s="940"/>
      <c r="AR700" s="940"/>
      <c r="AS700" s="940"/>
      <c r="AT700" s="940"/>
      <c r="AU700" s="940"/>
      <c r="AV700" s="940"/>
      <c r="AW700" s="940"/>
      <c r="AX700" s="940"/>
      <c r="AY700" s="940"/>
      <c r="AZ700" s="940"/>
      <c r="BA700" s="940"/>
      <c r="BB700" s="940"/>
      <c r="BC700" s="940"/>
      <c r="BD700" s="940"/>
      <c r="BE700" s="940"/>
      <c r="BF700" s="940"/>
      <c r="BG700" s="940"/>
      <c r="BH700" s="940"/>
      <c r="BI700" s="940"/>
      <c r="BJ700" s="940"/>
      <c r="BK700" s="940"/>
      <c r="BL700" s="940"/>
      <c r="BM700" s="940"/>
      <c r="BN700" s="940"/>
      <c r="BO700" s="940"/>
      <c r="BP700" s="940"/>
      <c r="BQ700" s="940"/>
      <c r="BR700" s="940"/>
      <c r="BS700" s="940"/>
      <c r="BT700" s="940"/>
      <c r="BU700" s="940"/>
      <c r="BV700" s="940"/>
      <c r="BW700" s="940"/>
      <c r="BX700" s="940"/>
      <c r="BY700" s="940"/>
      <c r="BZ700" s="940"/>
      <c r="CA700" s="940">
        <v>0.38</v>
      </c>
      <c r="CB700" s="940">
        <v>0.48</v>
      </c>
      <c r="CC700" s="940">
        <v>0.46</v>
      </c>
      <c r="CD700" s="940">
        <v>0.08</v>
      </c>
      <c r="CE700" s="940">
        <v>0.08</v>
      </c>
      <c r="CF700" s="940">
        <v>-0.19</v>
      </c>
      <c r="CG700" s="940">
        <v>-0.03</v>
      </c>
      <c r="CH700" s="940">
        <v>0.1</v>
      </c>
      <c r="CI700" s="940">
        <v>0</v>
      </c>
      <c r="CJ700" s="940">
        <v>0.28000000000000003</v>
      </c>
      <c r="CK700" s="940">
        <v>0.69</v>
      </c>
      <c r="CL700" s="940">
        <v>1.1499999999999999</v>
      </c>
      <c r="CM700" s="940">
        <v>0.9</v>
      </c>
      <c r="CN700" s="940">
        <v>0.96</v>
      </c>
      <c r="CO700" s="940">
        <v>0.23</v>
      </c>
      <c r="CP700" s="940">
        <v>0.15</v>
      </c>
      <c r="CQ700" s="940">
        <v>0.23</v>
      </c>
      <c r="CR700" s="940">
        <v>0.08</v>
      </c>
      <c r="CS700" s="940"/>
      <c r="CT700" s="940"/>
      <c r="CU700" s="940"/>
      <c r="CV700" s="940"/>
      <c r="CW700" s="940"/>
      <c r="CX700" s="940"/>
      <c r="CY700" s="940"/>
      <c r="CZ700" s="940"/>
      <c r="DA700" s="940"/>
      <c r="DB700" s="940"/>
      <c r="DC700" s="940"/>
      <c r="DD700" s="940"/>
      <c r="DE700" s="940"/>
      <c r="DF700" s="940"/>
      <c r="DG700" s="940"/>
      <c r="DH700" s="940"/>
      <c r="DI700" s="940"/>
      <c r="DJ700" s="940"/>
      <c r="DK700" s="940"/>
      <c r="DL700" s="940"/>
      <c r="DM700" s="940"/>
      <c r="DN700" s="940"/>
      <c r="DO700" s="940"/>
    </row>
    <row r="701" spans="2:119" s="973" customFormat="1" ht="12" customHeight="1">
      <c r="B701" s="1342"/>
      <c r="C701" s="938"/>
      <c r="D701" s="993"/>
      <c r="E701" s="993"/>
      <c r="F701" s="974"/>
      <c r="G701" s="974"/>
      <c r="H701" s="974"/>
      <c r="I701" s="974"/>
      <c r="J701" s="974"/>
      <c r="K701" s="974"/>
      <c r="L701" s="974"/>
      <c r="M701" s="974"/>
      <c r="N701" s="974"/>
      <c r="O701" s="974"/>
      <c r="P701" s="974"/>
      <c r="Q701" s="974"/>
      <c r="R701" s="974"/>
      <c r="S701" s="974"/>
      <c r="T701" s="974"/>
      <c r="U701" s="1650"/>
      <c r="V701" s="1650"/>
      <c r="W701" s="1650"/>
      <c r="X701" s="1650"/>
      <c r="Y701" s="1650"/>
      <c r="Z701" s="1650"/>
      <c r="AA701" s="1047"/>
      <c r="AB701" s="974"/>
      <c r="AC701" s="974"/>
      <c r="AD701" s="974"/>
      <c r="AE701" s="974"/>
      <c r="AF701" s="974"/>
      <c r="AG701" s="974"/>
      <c r="AH701" s="974"/>
      <c r="AI701" s="974"/>
      <c r="AJ701" s="974"/>
      <c r="AK701" s="974"/>
      <c r="AL701" s="974"/>
      <c r="AM701" s="974"/>
      <c r="AN701" s="974"/>
      <c r="AO701" s="974"/>
      <c r="AP701" s="974"/>
      <c r="AQ701" s="974"/>
      <c r="AR701" s="974"/>
      <c r="AS701" s="974"/>
      <c r="AT701" s="974"/>
      <c r="AU701" s="974"/>
      <c r="AV701" s="974"/>
      <c r="AW701" s="974"/>
      <c r="AX701" s="974"/>
      <c r="AY701" s="974"/>
      <c r="AZ701" s="974"/>
      <c r="BA701" s="974"/>
      <c r="BB701" s="974"/>
      <c r="BC701" s="974"/>
      <c r="BD701" s="974"/>
      <c r="BE701" s="974"/>
      <c r="BF701" s="974"/>
      <c r="BG701" s="974"/>
      <c r="BH701" s="974"/>
      <c r="BI701" s="974"/>
      <c r="BJ701" s="974"/>
      <c r="BK701" s="974"/>
      <c r="BL701" s="974"/>
      <c r="BM701" s="974"/>
      <c r="BN701" s="974"/>
      <c r="BO701" s="974"/>
      <c r="BP701" s="974"/>
      <c r="BQ701" s="974"/>
      <c r="BR701" s="974"/>
      <c r="BS701" s="974"/>
      <c r="BT701" s="974"/>
      <c r="BU701" s="974"/>
      <c r="BV701" s="974"/>
      <c r="BW701" s="974"/>
      <c r="BX701" s="974"/>
      <c r="BY701" s="974"/>
      <c r="BZ701" s="974"/>
      <c r="CA701" s="974"/>
      <c r="CB701" s="984"/>
      <c r="CC701" s="984"/>
      <c r="CD701" s="984"/>
      <c r="CE701" s="984"/>
      <c r="CF701" s="974"/>
      <c r="CG701" s="974"/>
      <c r="CH701" s="974"/>
      <c r="CI701" s="974"/>
      <c r="CJ701" s="974"/>
      <c r="CK701" s="974"/>
      <c r="CL701" s="974"/>
      <c r="CM701" s="974">
        <v>0.89999999999999991</v>
      </c>
      <c r="CN701" s="974">
        <v>1.5087999999999999</v>
      </c>
      <c r="CO701" s="974">
        <v>1.0787</v>
      </c>
      <c r="CP701" s="974">
        <v>1.4724999999999997</v>
      </c>
      <c r="CQ701" s="974">
        <v>1.3369999999999997</v>
      </c>
      <c r="CR701" s="974">
        <v>1.1168</v>
      </c>
      <c r="CS701" s="974">
        <v>0.48269421426656978</v>
      </c>
      <c r="CT701" s="974">
        <v>0.70338112698923294</v>
      </c>
      <c r="CU701" s="974">
        <v>1.0029500090605707</v>
      </c>
      <c r="CV701" s="974">
        <v>0.67833545079880109</v>
      </c>
      <c r="CW701" s="974">
        <v>0.56308107345626168</v>
      </c>
      <c r="CX701" s="974">
        <v>0.57576888289040884</v>
      </c>
      <c r="CY701" s="974">
        <v>0.55704241382462594</v>
      </c>
      <c r="CZ701" s="974"/>
      <c r="DA701" s="974"/>
      <c r="DB701" s="974"/>
      <c r="DC701" s="974"/>
      <c r="DD701" s="974"/>
      <c r="DE701" s="974"/>
      <c r="DF701" s="974"/>
      <c r="DG701" s="974"/>
      <c r="DH701" s="974"/>
      <c r="DI701" s="974"/>
      <c r="DJ701" s="974"/>
      <c r="DK701" s="974"/>
      <c r="DL701" s="974"/>
      <c r="DM701" s="974"/>
      <c r="DN701" s="974"/>
      <c r="DO701" s="974"/>
    </row>
    <row r="702" spans="2:119" s="971" customFormat="1" ht="12" customHeight="1">
      <c r="B702" s="1342"/>
      <c r="C702" s="1000" t="s">
        <v>101</v>
      </c>
      <c r="D702" s="988"/>
      <c r="E702" s="988"/>
      <c r="F702" s="969"/>
      <c r="G702" s="969"/>
      <c r="H702" s="969"/>
      <c r="I702" s="969"/>
      <c r="J702" s="969">
        <v>0</v>
      </c>
      <c r="K702" s="969">
        <v>0</v>
      </c>
      <c r="L702" s="969">
        <v>0</v>
      </c>
      <c r="M702" s="969">
        <v>9.8439539999999965</v>
      </c>
      <c r="N702" s="969">
        <v>10.820937999999998</v>
      </c>
      <c r="O702" s="969">
        <v>13.47446200000001</v>
      </c>
      <c r="P702" s="969">
        <v>18.570099722000023</v>
      </c>
      <c r="Q702" s="969">
        <v>28.275148887610001</v>
      </c>
      <c r="R702" s="969">
        <v>29.62372081424002</v>
      </c>
      <c r="S702" s="969">
        <v>67.908765494914917</v>
      </c>
      <c r="T702" s="969">
        <v>99.513439407549129</v>
      </c>
      <c r="U702" s="1696">
        <v>135.89900288816494</v>
      </c>
      <c r="V702" s="1696">
        <v>224.23335476547217</v>
      </c>
      <c r="W702" s="1696">
        <v>302.71502893338743</v>
      </c>
      <c r="X702" s="1696">
        <v>378.39378616673434</v>
      </c>
      <c r="Y702" s="1696">
        <v>472.99223270841782</v>
      </c>
      <c r="Z702" s="1696">
        <v>591.24029088552231</v>
      </c>
      <c r="AA702" s="970"/>
      <c r="AB702" s="969"/>
      <c r="AC702" s="969"/>
      <c r="AD702" s="969"/>
      <c r="AE702" s="969"/>
      <c r="AF702" s="969"/>
      <c r="AG702" s="969"/>
      <c r="AH702" s="969"/>
      <c r="AI702" s="969"/>
      <c r="AJ702" s="969"/>
      <c r="AK702" s="969"/>
      <c r="AL702" s="969"/>
      <c r="AM702" s="969"/>
      <c r="AN702" s="969"/>
      <c r="AO702" s="969"/>
      <c r="AP702" s="969"/>
      <c r="AQ702" s="969"/>
      <c r="AR702" s="969"/>
      <c r="AS702" s="969"/>
      <c r="AT702" s="969"/>
      <c r="AU702" s="969"/>
      <c r="AV702" s="969"/>
      <c r="AW702" s="969"/>
      <c r="AX702" s="969"/>
      <c r="AY702" s="969"/>
      <c r="AZ702" s="969"/>
      <c r="BA702" s="969"/>
      <c r="BB702" s="969"/>
      <c r="BC702" s="969"/>
      <c r="BD702" s="969"/>
      <c r="BE702" s="969"/>
      <c r="BF702" s="969"/>
      <c r="BG702" s="969"/>
      <c r="BH702" s="969"/>
      <c r="BI702" s="969"/>
      <c r="BJ702" s="969"/>
      <c r="BK702" s="969"/>
      <c r="BL702" s="968">
        <v>2.2898689999999986</v>
      </c>
      <c r="BM702" s="968">
        <v>2.3788240000000007</v>
      </c>
      <c r="BN702" s="968">
        <v>2.4401609999999967</v>
      </c>
      <c r="BO702" s="968">
        <v>2.7351000000000001</v>
      </c>
      <c r="BP702" s="968">
        <v>2.4181629999999998</v>
      </c>
      <c r="BQ702" s="968">
        <v>2.4807669999999975</v>
      </c>
      <c r="BR702" s="968">
        <v>2.6746649999999992</v>
      </c>
      <c r="BS702" s="968">
        <v>3.2473430000000008</v>
      </c>
      <c r="BT702" s="968">
        <v>2.9746739999999967</v>
      </c>
      <c r="BU702" s="968">
        <v>3.3661260000000084</v>
      </c>
      <c r="BV702" s="968">
        <v>3.2873320000000028</v>
      </c>
      <c r="BW702" s="968">
        <v>3.8463300000000018</v>
      </c>
      <c r="BX702" s="968">
        <v>3.646644000000002</v>
      </c>
      <c r="BY702" s="968">
        <v>3.8818209150000058</v>
      </c>
      <c r="BZ702" s="968">
        <v>4.9168705200000078</v>
      </c>
      <c r="CA702" s="968">
        <v>6.1247642870000067</v>
      </c>
      <c r="CB702" s="968">
        <v>5.8092524399999892</v>
      </c>
      <c r="CC702" s="968">
        <v>6.32659114645001</v>
      </c>
      <c r="CD702" s="968">
        <v>8.1436956546200054</v>
      </c>
      <c r="CE702" s="968">
        <v>7.9956096465399966</v>
      </c>
      <c r="CF702" s="968">
        <v>5.9444863560000023</v>
      </c>
      <c r="CG702" s="968">
        <v>6.9411193125830124</v>
      </c>
      <c r="CH702" s="968">
        <v>7.8189807814090067</v>
      </c>
      <c r="CI702" s="968">
        <v>8.9191343642479985</v>
      </c>
      <c r="CJ702" s="968">
        <v>8.8041707672799987</v>
      </c>
      <c r="CK702" s="968">
        <v>16.58092518869158</v>
      </c>
      <c r="CL702" s="968">
        <v>21.082666167952553</v>
      </c>
      <c r="CM702" s="968">
        <v>21.441003370990792</v>
      </c>
      <c r="CN702" s="968">
        <v>21.783164371411189</v>
      </c>
      <c r="CO702" s="968">
        <v>26.466295317682125</v>
      </c>
      <c r="CP702" s="968">
        <v>24.008099149341717</v>
      </c>
      <c r="CQ702" s="968">
        <v>27.255880569114098</v>
      </c>
      <c r="CR702" s="968">
        <v>24.517890872351266</v>
      </c>
      <c r="CS702" s="968">
        <v>31.75955438121855</v>
      </c>
      <c r="CT702" s="968">
        <v>36.012148724012576</v>
      </c>
      <c r="CU702" s="968">
        <v>43.609408910582559</v>
      </c>
      <c r="CV702" s="968">
        <v>40.454519939379587</v>
      </c>
      <c r="CW702" s="968">
        <v>52.403264729010601</v>
      </c>
      <c r="CX702" s="968">
        <v>59.42004539462075</v>
      </c>
      <c r="CY702" s="968">
        <v>71.955524702461219</v>
      </c>
      <c r="CZ702" s="968">
        <v>54.613601918162445</v>
      </c>
      <c r="DA702" s="968">
        <v>70.744407384164319</v>
      </c>
      <c r="DB702" s="968">
        <v>80.217061282738015</v>
      </c>
      <c r="DC702" s="968">
        <v>97.139958348322651</v>
      </c>
      <c r="DD702" s="968">
        <v>68.267002397703052</v>
      </c>
      <c r="DE702" s="968">
        <v>88.430509230205402</v>
      </c>
      <c r="DF702" s="968">
        <v>100.27132660342252</v>
      </c>
      <c r="DG702" s="968">
        <v>121.42494793540331</v>
      </c>
      <c r="DH702" s="968">
        <v>85.333752997128812</v>
      </c>
      <c r="DI702" s="968">
        <v>110.53813653775676</v>
      </c>
      <c r="DJ702" s="968">
        <v>125.33915825427815</v>
      </c>
      <c r="DK702" s="968">
        <v>151.78118491925414</v>
      </c>
      <c r="DL702" s="968">
        <v>106.66719124641102</v>
      </c>
      <c r="DM702" s="968">
        <v>138.17267067219595</v>
      </c>
      <c r="DN702" s="968">
        <v>156.67394781784768</v>
      </c>
      <c r="DO702" s="968">
        <v>189.72648114906769</v>
      </c>
    </row>
    <row r="703" spans="2:119" s="941" customFormat="1" ht="12" customHeight="1">
      <c r="B703" s="1342"/>
      <c r="C703" s="981" t="s">
        <v>104</v>
      </c>
      <c r="D703" s="1181"/>
      <c r="E703" s="1181"/>
      <c r="F703" s="975"/>
      <c r="G703" s="975"/>
      <c r="H703" s="975"/>
      <c r="I703" s="975"/>
      <c r="J703" s="975"/>
      <c r="K703" s="975"/>
      <c r="L703" s="975"/>
      <c r="M703" s="975"/>
      <c r="N703" s="975"/>
      <c r="O703" s="975"/>
      <c r="P703" s="975"/>
      <c r="Q703" s="975"/>
      <c r="R703" s="975"/>
      <c r="S703" s="975"/>
      <c r="T703" s="975"/>
      <c r="U703" s="1678"/>
      <c r="V703" s="1678"/>
      <c r="W703" s="1678"/>
      <c r="X703" s="1678"/>
      <c r="Y703" s="1678"/>
      <c r="Z703" s="1678"/>
      <c r="AA703" s="403"/>
      <c r="AB703" s="955"/>
      <c r="AC703" s="955"/>
      <c r="AD703" s="955"/>
      <c r="AE703" s="955"/>
      <c r="AF703" s="955"/>
      <c r="AG703" s="955"/>
      <c r="AH703" s="955"/>
      <c r="AI703" s="955"/>
      <c r="AJ703" s="955"/>
      <c r="AK703" s="955"/>
      <c r="AL703" s="955"/>
      <c r="AM703" s="955"/>
      <c r="AN703" s="955"/>
      <c r="AO703" s="955"/>
      <c r="AP703" s="955"/>
      <c r="AQ703" s="955"/>
      <c r="AR703" s="955"/>
      <c r="AS703" s="955"/>
      <c r="AT703" s="955"/>
      <c r="AU703" s="955"/>
      <c r="AV703" s="955"/>
      <c r="AW703" s="955"/>
      <c r="AX703" s="955"/>
      <c r="AY703" s="955"/>
      <c r="AZ703" s="955"/>
      <c r="BA703" s="955"/>
      <c r="BB703" s="955"/>
      <c r="BC703" s="955"/>
      <c r="BD703" s="955"/>
      <c r="BE703" s="955"/>
      <c r="BF703" s="955"/>
      <c r="BG703" s="955"/>
      <c r="BH703" s="955"/>
      <c r="BI703" s="955"/>
      <c r="BJ703" s="955"/>
      <c r="BK703" s="955"/>
      <c r="BL703" s="955">
        <v>0.23261679199232335</v>
      </c>
      <c r="BM703" s="955">
        <v>0.24165330313408631</v>
      </c>
      <c r="BN703" s="955">
        <v>0.24788423432291512</v>
      </c>
      <c r="BO703" s="955">
        <v>0.27784567055067516</v>
      </c>
      <c r="BP703" s="955">
        <v>0.22347073793417913</v>
      </c>
      <c r="BQ703" s="955">
        <v>0.22925618832674191</v>
      </c>
      <c r="BR703" s="955">
        <v>0.24717496764143734</v>
      </c>
      <c r="BS703" s="955">
        <v>0.30009810609764154</v>
      </c>
      <c r="BT703" s="955">
        <v>0.22076384199977667</v>
      </c>
      <c r="BU703" s="955">
        <v>0.24981524308725692</v>
      </c>
      <c r="BV703" s="955">
        <v>0.24396758846475655</v>
      </c>
      <c r="BW703" s="955">
        <v>0.28545332644820987</v>
      </c>
      <c r="BX703" s="976">
        <v>0.19637180492250225</v>
      </c>
      <c r="BY703" s="976">
        <v>0.20903608344123253</v>
      </c>
      <c r="BZ703" s="976">
        <v>0.26477351191469284</v>
      </c>
      <c r="CA703" s="976">
        <v>0.32981859972157229</v>
      </c>
      <c r="CB703" s="976">
        <v>0.20545435368319381</v>
      </c>
      <c r="CC703" s="976">
        <v>0.22375094014879915</v>
      </c>
      <c r="CD703" s="976">
        <v>0.28801601317786601</v>
      </c>
      <c r="CE703" s="976">
        <v>0.28277869299014102</v>
      </c>
      <c r="CF703" s="976">
        <v>0.20066643192041253</v>
      </c>
      <c r="CG703" s="976">
        <v>0.23430950339116213</v>
      </c>
      <c r="CH703" s="976">
        <v>0.26394323759797417</v>
      </c>
      <c r="CI703" s="976">
        <v>0.30108082709045114</v>
      </c>
      <c r="CJ703" s="976">
        <v>0.12964704487139095</v>
      </c>
      <c r="CK703" s="976">
        <v>0.24416472701058273</v>
      </c>
      <c r="CL703" s="976">
        <v>0.31045574182218416</v>
      </c>
      <c r="CM703" s="976">
        <v>0.31573248629584227</v>
      </c>
      <c r="CN703" s="976">
        <v>0.21889670883748702</v>
      </c>
      <c r="CO703" s="976">
        <v>0.26595699510788268</v>
      </c>
      <c r="CP703" s="976">
        <v>0.24125484248432533</v>
      </c>
      <c r="CQ703" s="976">
        <v>0.27389145357030498</v>
      </c>
      <c r="CR703" s="976">
        <v>0.18041258840234256</v>
      </c>
      <c r="CS703" s="976">
        <v>0.23369968657793883</v>
      </c>
      <c r="CT703" s="976">
        <v>0.26499200110870552</v>
      </c>
      <c r="CU703" s="976">
        <v>0.32089572391101318</v>
      </c>
      <c r="CV703" s="976">
        <v>0.18041258840234256</v>
      </c>
      <c r="CW703" s="976">
        <v>0.23369968657793877</v>
      </c>
      <c r="CX703" s="976">
        <v>0.26499200110870547</v>
      </c>
      <c r="CY703" s="976">
        <v>0.32089572391101312</v>
      </c>
      <c r="CZ703" s="976">
        <v>0.18041258840234256</v>
      </c>
      <c r="DA703" s="976">
        <v>0.2336996865779388</v>
      </c>
      <c r="DB703" s="976">
        <v>0.26499200110870547</v>
      </c>
      <c r="DC703" s="976">
        <v>0.32089572391101318</v>
      </c>
      <c r="DD703" s="976">
        <v>0.18041258840234253</v>
      </c>
      <c r="DE703" s="976">
        <v>0.23369968657793877</v>
      </c>
      <c r="DF703" s="976">
        <v>0.26499200110870547</v>
      </c>
      <c r="DG703" s="976">
        <v>0.32089572391101312</v>
      </c>
      <c r="DH703" s="976">
        <v>0.18041258840234256</v>
      </c>
      <c r="DI703" s="976">
        <v>0.23369968657793885</v>
      </c>
      <c r="DJ703" s="976">
        <v>0.26499200110870552</v>
      </c>
      <c r="DK703" s="976">
        <v>0.32089572391101318</v>
      </c>
      <c r="DL703" s="976">
        <v>0.18041258840234256</v>
      </c>
      <c r="DM703" s="976">
        <v>0.23369968657793883</v>
      </c>
      <c r="DN703" s="976">
        <v>0.26499200110870547</v>
      </c>
      <c r="DO703" s="976">
        <v>0.32089572391101318</v>
      </c>
    </row>
    <row r="704" spans="2:119" s="986" customFormat="1" ht="12" customHeight="1">
      <c r="B704" s="1342"/>
      <c r="C704" s="1182" t="s">
        <v>94</v>
      </c>
      <c r="D704" s="939"/>
      <c r="E704" s="939"/>
      <c r="F704" s="940" t="s">
        <v>1045</v>
      </c>
      <c r="G704" s="940" t="s">
        <v>1045</v>
      </c>
      <c r="H704" s="940" t="s">
        <v>1045</v>
      </c>
      <c r="I704" s="940" t="s">
        <v>1045</v>
      </c>
      <c r="J704" s="940" t="s">
        <v>1045</v>
      </c>
      <c r="K704" s="940" t="s">
        <v>1045</v>
      </c>
      <c r="L704" s="940" t="s">
        <v>1045</v>
      </c>
      <c r="M704" s="940" t="s">
        <v>1045</v>
      </c>
      <c r="N704" s="940">
        <v>9.9247111475734506E-2</v>
      </c>
      <c r="O704" s="940">
        <v>0.24522125531076999</v>
      </c>
      <c r="P704" s="940">
        <v>0.37817003172371622</v>
      </c>
      <c r="Q704" s="940">
        <v>0.52261696549278036</v>
      </c>
      <c r="R704" s="940">
        <v>4.7694600371174456E-2</v>
      </c>
      <c r="S704" s="940">
        <v>1.2923779872470109</v>
      </c>
      <c r="T704" s="940">
        <v>0.46539903475348554</v>
      </c>
      <c r="U704" s="1677">
        <v>0.36563466901793751</v>
      </c>
      <c r="V704" s="1677">
        <v>0.65000000000000013</v>
      </c>
      <c r="W704" s="1677">
        <v>0.35000000000000009</v>
      </c>
      <c r="X704" s="1677">
        <v>0.25000000000000022</v>
      </c>
      <c r="Y704" s="1677">
        <v>0.24999999999999978</v>
      </c>
      <c r="Z704" s="1677">
        <v>0.56249999999999978</v>
      </c>
      <c r="AA704" s="403"/>
      <c r="AB704" s="940"/>
      <c r="AC704" s="940"/>
      <c r="AD704" s="940"/>
      <c r="AE704" s="940"/>
      <c r="AF704" s="940"/>
      <c r="AG704" s="940"/>
      <c r="AH704" s="940"/>
      <c r="AI704" s="940"/>
      <c r="AJ704" s="940" t="s">
        <v>1045</v>
      </c>
      <c r="AK704" s="940" t="s">
        <v>1045</v>
      </c>
      <c r="AL704" s="940" t="s">
        <v>1045</v>
      </c>
      <c r="AM704" s="940" t="s">
        <v>1045</v>
      </c>
      <c r="AN704" s="940" t="s">
        <v>1045</v>
      </c>
      <c r="AO704" s="940" t="s">
        <v>1045</v>
      </c>
      <c r="AP704" s="940" t="s">
        <v>1045</v>
      </c>
      <c r="AQ704" s="940" t="s">
        <v>1045</v>
      </c>
      <c r="AR704" s="940" t="s">
        <v>1045</v>
      </c>
      <c r="AS704" s="940" t="s">
        <v>1045</v>
      </c>
      <c r="AT704" s="940" t="s">
        <v>1045</v>
      </c>
      <c r="AU704" s="940" t="s">
        <v>1045</v>
      </c>
      <c r="AV704" s="940" t="s">
        <v>1045</v>
      </c>
      <c r="AW704" s="940" t="s">
        <v>1045</v>
      </c>
      <c r="AX704" s="940" t="s">
        <v>1045</v>
      </c>
      <c r="AY704" s="940" t="s">
        <v>1045</v>
      </c>
      <c r="AZ704" s="940" t="s">
        <v>1045</v>
      </c>
      <c r="BA704" s="940" t="s">
        <v>1045</v>
      </c>
      <c r="BB704" s="940" t="s">
        <v>1045</v>
      </c>
      <c r="BC704" s="940" t="s">
        <v>1045</v>
      </c>
      <c r="BD704" s="940" t="s">
        <v>1045</v>
      </c>
      <c r="BE704" s="940" t="s">
        <v>1045</v>
      </c>
      <c r="BF704" s="940" t="s">
        <v>1045</v>
      </c>
      <c r="BG704" s="940" t="s">
        <v>1045</v>
      </c>
      <c r="BH704" s="940" t="s">
        <v>1045</v>
      </c>
      <c r="BI704" s="940" t="s">
        <v>1045</v>
      </c>
      <c r="BJ704" s="940" t="s">
        <v>1045</v>
      </c>
      <c r="BK704" s="940" t="s">
        <v>1045</v>
      </c>
      <c r="BL704" s="940" t="s">
        <v>1045</v>
      </c>
      <c r="BM704" s="940" t="s">
        <v>1045</v>
      </c>
      <c r="BN704" s="940" t="s">
        <v>1045</v>
      </c>
      <c r="BO704" s="940" t="s">
        <v>1045</v>
      </c>
      <c r="BP704" s="940">
        <v>5.6026785811765345E-2</v>
      </c>
      <c r="BQ704" s="940">
        <v>4.2854368376978202E-2</v>
      </c>
      <c r="BR704" s="940">
        <v>9.6101855574284967E-2</v>
      </c>
      <c r="BS704" s="940">
        <v>0.18728492559687049</v>
      </c>
      <c r="BT704" s="940">
        <v>0.23013791874244904</v>
      </c>
      <c r="BU704" s="940">
        <v>0.35688922014845081</v>
      </c>
      <c r="BV704" s="940">
        <v>0.22906307892764288</v>
      </c>
      <c r="BW704" s="940">
        <v>0.18445449094844646</v>
      </c>
      <c r="BX704" s="940">
        <v>0.22589702266534273</v>
      </c>
      <c r="BY704" s="940">
        <v>0.1532013106461243</v>
      </c>
      <c r="BZ704" s="940">
        <v>0.49570244806426711</v>
      </c>
      <c r="CA704" s="940">
        <v>0.59236578426708153</v>
      </c>
      <c r="CB704" s="940">
        <v>0.59304073553656078</v>
      </c>
      <c r="CC704" s="940">
        <v>0.62979985037511721</v>
      </c>
      <c r="CD704" s="940">
        <v>0.65627620688697585</v>
      </c>
      <c r="CE704" s="940">
        <v>0.30545589542293317</v>
      </c>
      <c r="CF704" s="940">
        <v>2.3279056538987986E-2</v>
      </c>
      <c r="CG704" s="940">
        <v>9.713416781766071E-2</v>
      </c>
      <c r="CH704" s="940">
        <v>-3.9873159187473362E-2</v>
      </c>
      <c r="CI704" s="940">
        <v>0.11550397762447617</v>
      </c>
      <c r="CJ704" s="940">
        <v>0.48106501386677514</v>
      </c>
      <c r="CK704" s="940">
        <v>1.3887970285474442</v>
      </c>
      <c r="CL704" s="940">
        <v>1.6963445437901927</v>
      </c>
      <c r="CM704" s="940">
        <v>1.4039332176602493</v>
      </c>
      <c r="CN704" s="940">
        <v>1.4741869447110894</v>
      </c>
      <c r="CO704" s="940">
        <v>0.59618929682720623</v>
      </c>
      <c r="CP704" s="940">
        <v>0.13876010548590245</v>
      </c>
      <c r="CQ704" s="940">
        <v>0.27120359516340109</v>
      </c>
      <c r="CR704" s="940">
        <v>0.12554312377724175</v>
      </c>
      <c r="CS704" s="940">
        <v>0.2</v>
      </c>
      <c r="CT704" s="940">
        <v>0.5</v>
      </c>
      <c r="CU704" s="940">
        <v>0.6</v>
      </c>
      <c r="CV704" s="940">
        <v>0.65</v>
      </c>
      <c r="CW704" s="940">
        <v>0.65</v>
      </c>
      <c r="CX704" s="940">
        <v>0.65</v>
      </c>
      <c r="CY704" s="940">
        <v>0.65</v>
      </c>
      <c r="CZ704" s="940">
        <v>0.35</v>
      </c>
      <c r="DA704" s="940">
        <v>0.35</v>
      </c>
      <c r="DB704" s="940">
        <v>0.35</v>
      </c>
      <c r="DC704" s="940">
        <v>0.35</v>
      </c>
      <c r="DD704" s="940">
        <v>0.25</v>
      </c>
      <c r="DE704" s="940">
        <v>0.25</v>
      </c>
      <c r="DF704" s="940">
        <v>0.25</v>
      </c>
      <c r="DG704" s="940">
        <v>0.25</v>
      </c>
      <c r="DH704" s="940">
        <v>0.25</v>
      </c>
      <c r="DI704" s="940">
        <v>0.25</v>
      </c>
      <c r="DJ704" s="940">
        <v>0.25</v>
      </c>
      <c r="DK704" s="940">
        <v>0.25</v>
      </c>
      <c r="DL704" s="940">
        <v>0.25</v>
      </c>
      <c r="DM704" s="940">
        <v>0.25</v>
      </c>
      <c r="DN704" s="940">
        <v>0.25</v>
      </c>
      <c r="DO704" s="940">
        <v>0.25</v>
      </c>
    </row>
    <row r="705" spans="2:119" s="971" customFormat="1" ht="12" customHeight="1">
      <c r="B705" s="1342"/>
      <c r="C705" s="1182" t="s">
        <v>547</v>
      </c>
      <c r="D705" s="988"/>
      <c r="E705" s="988"/>
      <c r="F705" s="969"/>
      <c r="G705" s="969"/>
      <c r="H705" s="969"/>
      <c r="I705" s="969"/>
      <c r="J705" s="969"/>
      <c r="K705" s="969"/>
      <c r="L705" s="969"/>
      <c r="M705" s="969"/>
      <c r="N705" s="969"/>
      <c r="O705" s="969"/>
      <c r="P705" s="969"/>
      <c r="Q705" s="969"/>
      <c r="R705" s="969"/>
      <c r="S705" s="969"/>
      <c r="T705" s="969"/>
      <c r="U705" s="1696"/>
      <c r="V705" s="1696"/>
      <c r="W705" s="1696"/>
      <c r="X705" s="1696"/>
      <c r="Y705" s="1696"/>
      <c r="Z705" s="1696"/>
      <c r="AA705" s="403"/>
      <c r="AB705" s="969"/>
      <c r="AC705" s="969"/>
      <c r="AD705" s="969"/>
      <c r="AE705" s="969"/>
      <c r="AF705" s="969"/>
      <c r="AG705" s="969"/>
      <c r="AH705" s="969"/>
      <c r="AI705" s="969"/>
      <c r="AJ705" s="969"/>
      <c r="AK705" s="969"/>
      <c r="AL705" s="969"/>
      <c r="AM705" s="969"/>
      <c r="AN705" s="969"/>
      <c r="AO705" s="969"/>
      <c r="AP705" s="969"/>
      <c r="AQ705" s="969"/>
      <c r="AR705" s="969"/>
      <c r="AS705" s="969"/>
      <c r="AT705" s="969"/>
      <c r="AU705" s="969"/>
      <c r="AV705" s="969"/>
      <c r="AW705" s="969"/>
      <c r="AX705" s="969"/>
      <c r="AY705" s="969"/>
      <c r="AZ705" s="969"/>
      <c r="BA705" s="969"/>
      <c r="BB705" s="969"/>
      <c r="BC705" s="969"/>
      <c r="BD705" s="969"/>
      <c r="BE705" s="969"/>
      <c r="BF705" s="969"/>
      <c r="BG705" s="969"/>
      <c r="BH705" s="969"/>
      <c r="BI705" s="969"/>
      <c r="BJ705" s="969"/>
      <c r="BK705" s="969"/>
      <c r="BL705" s="969"/>
      <c r="BM705" s="969"/>
      <c r="BN705" s="969"/>
      <c r="BO705" s="969"/>
      <c r="BP705" s="969"/>
      <c r="BQ705" s="969"/>
      <c r="BR705" s="969"/>
      <c r="BS705" s="969"/>
      <c r="BT705" s="1041"/>
      <c r="BU705" s="1041"/>
      <c r="BV705" s="969"/>
      <c r="BW705" s="969"/>
      <c r="BX705" s="969"/>
      <c r="BY705" s="969"/>
      <c r="BZ705" s="969"/>
      <c r="CA705" s="940"/>
      <c r="CB705" s="940"/>
      <c r="CC705" s="940"/>
      <c r="CD705" s="940">
        <v>0.64</v>
      </c>
      <c r="CE705" s="940">
        <v>0.27</v>
      </c>
      <c r="CF705" s="940">
        <v>0.01</v>
      </c>
      <c r="CG705" s="940">
        <v>7.0000000000000007E-2</v>
      </c>
      <c r="CH705" s="940">
        <v>-0.03</v>
      </c>
      <c r="CI705" s="940">
        <v>0.12</v>
      </c>
      <c r="CJ705" s="940">
        <v>0.48</v>
      </c>
      <c r="CK705" s="940">
        <v>1.42</v>
      </c>
      <c r="CL705" s="940">
        <v>1.68</v>
      </c>
      <c r="CM705" s="940">
        <v>1.44</v>
      </c>
      <c r="CN705" s="940">
        <v>1.48</v>
      </c>
      <c r="CO705" s="940">
        <v>0.59</v>
      </c>
      <c r="CP705" s="940">
        <v>0.16</v>
      </c>
      <c r="CQ705" s="940">
        <v>0.27</v>
      </c>
      <c r="CR705" s="969">
        <v>0.09</v>
      </c>
      <c r="CS705" s="969"/>
      <c r="CT705" s="969"/>
      <c r="CU705" s="969"/>
      <c r="CV705" s="969"/>
      <c r="CW705" s="969"/>
      <c r="CX705" s="969"/>
      <c r="CY705" s="969"/>
      <c r="CZ705" s="969"/>
      <c r="DA705" s="969"/>
      <c r="DB705" s="969"/>
      <c r="DC705" s="969"/>
      <c r="DD705" s="969"/>
      <c r="DE705" s="969"/>
      <c r="DF705" s="969"/>
      <c r="DG705" s="969"/>
      <c r="DH705" s="969"/>
      <c r="DI705" s="969"/>
      <c r="DJ705" s="969"/>
      <c r="DK705" s="969"/>
      <c r="DL705" s="969"/>
      <c r="DM705" s="969"/>
      <c r="DN705" s="969"/>
      <c r="DO705" s="969"/>
    </row>
    <row r="706" spans="2:119" s="973" customFormat="1" ht="12" customHeight="1">
      <c r="B706" s="1342"/>
      <c r="C706" s="1183"/>
      <c r="D706" s="939"/>
      <c r="E706" s="939"/>
      <c r="F706" s="940"/>
      <c r="G706" s="940"/>
      <c r="H706" s="940"/>
      <c r="I706" s="940"/>
      <c r="J706" s="940"/>
      <c r="K706" s="940"/>
      <c r="L706" s="940"/>
      <c r="M706" s="940"/>
      <c r="N706" s="940"/>
      <c r="O706" s="940"/>
      <c r="P706" s="940"/>
      <c r="Q706" s="940"/>
      <c r="R706" s="940"/>
      <c r="S706" s="940"/>
      <c r="T706" s="940"/>
      <c r="U706" s="1677"/>
      <c r="V706" s="1677"/>
      <c r="W706" s="1677"/>
      <c r="X706" s="1677"/>
      <c r="Y706" s="1677"/>
      <c r="Z706" s="1677"/>
      <c r="AA706" s="403"/>
      <c r="AB706" s="940"/>
      <c r="AC706" s="940"/>
      <c r="AD706" s="940"/>
      <c r="AE706" s="940"/>
      <c r="AF706" s="940"/>
      <c r="AG706" s="940"/>
      <c r="AH706" s="940"/>
      <c r="AI706" s="940"/>
      <c r="AJ706" s="940"/>
      <c r="AK706" s="940"/>
      <c r="AL706" s="940"/>
      <c r="AM706" s="940"/>
      <c r="AN706" s="940"/>
      <c r="AO706" s="940"/>
      <c r="AP706" s="940"/>
      <c r="AQ706" s="940"/>
      <c r="AR706" s="940"/>
      <c r="AS706" s="940"/>
      <c r="AT706" s="940"/>
      <c r="AU706" s="940"/>
      <c r="AV706" s="940"/>
      <c r="AW706" s="940"/>
      <c r="AX706" s="940"/>
      <c r="AY706" s="940"/>
      <c r="AZ706" s="940"/>
      <c r="BA706" s="940"/>
      <c r="BB706" s="940"/>
      <c r="BC706" s="940"/>
      <c r="BD706" s="940"/>
      <c r="BE706" s="940"/>
      <c r="BF706" s="940"/>
      <c r="BG706" s="940"/>
      <c r="BH706" s="940"/>
      <c r="BI706" s="940"/>
      <c r="BJ706" s="940"/>
      <c r="BK706" s="940"/>
      <c r="BL706" s="940"/>
      <c r="BM706" s="940"/>
      <c r="BN706" s="940"/>
      <c r="BO706" s="940"/>
      <c r="BP706" s="940"/>
      <c r="BQ706" s="940"/>
      <c r="BR706" s="940"/>
      <c r="BS706" s="940"/>
      <c r="BT706" s="940"/>
      <c r="BU706" s="940"/>
      <c r="BV706" s="940"/>
      <c r="BW706" s="940"/>
      <c r="BX706" s="940"/>
      <c r="BY706" s="940"/>
      <c r="BZ706" s="940"/>
      <c r="CA706" s="940"/>
      <c r="CB706" s="940"/>
      <c r="CC706" s="940"/>
      <c r="CD706" s="940"/>
      <c r="CE706" s="940"/>
      <c r="CF706" s="940"/>
      <c r="CG706" s="940"/>
      <c r="CH706" s="940"/>
      <c r="CI706" s="940"/>
      <c r="CJ706" s="940"/>
      <c r="CK706" s="940"/>
      <c r="CL706" s="940"/>
      <c r="CM706" s="974">
        <v>1.7328000000000001</v>
      </c>
      <c r="CN706" s="974">
        <v>2.6703999999999999</v>
      </c>
      <c r="CO706" s="974">
        <v>2.8477999999999994</v>
      </c>
      <c r="CP706" s="974">
        <v>2.1087999999999996</v>
      </c>
      <c r="CQ706" s="974">
        <v>2.0987999999999998</v>
      </c>
      <c r="CR706" s="974">
        <v>1.7032000000000003</v>
      </c>
      <c r="CS706" s="974">
        <v>0.9079999999999997</v>
      </c>
      <c r="CT706" s="974">
        <v>0.73999999999999977</v>
      </c>
      <c r="CU706" s="974">
        <v>1.032</v>
      </c>
      <c r="CV706" s="974">
        <v>0.79849999999999999</v>
      </c>
      <c r="CW706" s="940"/>
      <c r="CX706" s="940"/>
      <c r="CY706" s="940"/>
      <c r="CZ706" s="940"/>
      <c r="DA706" s="940"/>
      <c r="DB706" s="940"/>
      <c r="DC706" s="940"/>
      <c r="DD706" s="940"/>
      <c r="DE706" s="940"/>
      <c r="DF706" s="940"/>
      <c r="DG706" s="940"/>
      <c r="DH706" s="940"/>
      <c r="DI706" s="940"/>
      <c r="DJ706" s="940"/>
      <c r="DK706" s="940"/>
      <c r="DL706" s="940"/>
      <c r="DM706" s="940"/>
      <c r="DN706" s="940"/>
      <c r="DO706" s="940"/>
    </row>
    <row r="707" spans="2:119" s="971" customFormat="1" ht="12" customHeight="1">
      <c r="B707" s="1342"/>
      <c r="C707" s="981" t="s">
        <v>184</v>
      </c>
      <c r="D707" s="988"/>
      <c r="E707" s="988"/>
      <c r="F707" s="969"/>
      <c r="G707" s="969"/>
      <c r="H707" s="969"/>
      <c r="I707" s="969"/>
      <c r="J707" s="969" t="s">
        <v>1045</v>
      </c>
      <c r="K707" s="969" t="s">
        <v>1045</v>
      </c>
      <c r="L707" s="969" t="s">
        <v>1045</v>
      </c>
      <c r="M707" s="969">
        <v>91.944969589455667</v>
      </c>
      <c r="N707" s="969">
        <v>78.897264713096007</v>
      </c>
      <c r="O707" s="969">
        <v>75.366466171339468</v>
      </c>
      <c r="P707" s="969">
        <v>77.772554317862941</v>
      </c>
      <c r="Q707" s="969">
        <v>67.751681102933745</v>
      </c>
      <c r="R707" s="969">
        <v>60.028876039207979</v>
      </c>
      <c r="S707" s="969">
        <v>41.337625738094864</v>
      </c>
      <c r="T707" s="969">
        <v>38.420282011355205</v>
      </c>
      <c r="U707" s="1696">
        <v>37.064529660687576</v>
      </c>
      <c r="V707" s="1696">
        <v>35.129620534877837</v>
      </c>
      <c r="W707" s="1696">
        <v>34.000253620376796</v>
      </c>
      <c r="X707" s="1696">
        <v>33.564414658802868</v>
      </c>
      <c r="Y707" s="1696">
        <v>33.832685693544882</v>
      </c>
      <c r="Z707" s="1696">
        <v>33.995115759452254</v>
      </c>
      <c r="AA707" s="403"/>
      <c r="AB707" s="969"/>
      <c r="AC707" s="969"/>
      <c r="AD707" s="969"/>
      <c r="AE707" s="969"/>
      <c r="AF707" s="969"/>
      <c r="AG707" s="969"/>
      <c r="AH707" s="969"/>
      <c r="AI707" s="969"/>
      <c r="AJ707" s="969"/>
      <c r="AK707" s="969"/>
      <c r="AL707" s="969"/>
      <c r="AM707" s="969"/>
      <c r="AN707" s="969"/>
      <c r="AO707" s="969"/>
      <c r="AP707" s="969"/>
      <c r="AQ707" s="969"/>
      <c r="AR707" s="969"/>
      <c r="AS707" s="969"/>
      <c r="AT707" s="969"/>
      <c r="AU707" s="969"/>
      <c r="AV707" s="969"/>
      <c r="AW707" s="969"/>
      <c r="AX707" s="969"/>
      <c r="AY707" s="969"/>
      <c r="AZ707" s="969"/>
      <c r="BA707" s="969"/>
      <c r="BB707" s="969"/>
      <c r="BC707" s="969"/>
      <c r="BD707" s="969"/>
      <c r="BE707" s="969"/>
      <c r="BF707" s="969"/>
      <c r="BG707" s="969"/>
      <c r="BH707" s="969"/>
      <c r="BI707" s="969"/>
      <c r="BJ707" s="969"/>
      <c r="BK707" s="969"/>
      <c r="BL707" s="945">
        <v>98.89348273634873</v>
      </c>
      <c r="BM707" s="945">
        <v>94.483734530171162</v>
      </c>
      <c r="BN707" s="945">
        <v>90.863533135723586</v>
      </c>
      <c r="BO707" s="945">
        <v>84.884320704910209</v>
      </c>
      <c r="BP707" s="945">
        <v>81.27125666466651</v>
      </c>
      <c r="BQ707" s="945">
        <v>81.856016099053292</v>
      </c>
      <c r="BR707" s="945">
        <v>76.730850843002742</v>
      </c>
      <c r="BS707" s="945">
        <v>76.653510066537393</v>
      </c>
      <c r="BT707" s="945">
        <v>78.233081850313724</v>
      </c>
      <c r="BU707" s="945">
        <v>73.84008264990652</v>
      </c>
      <c r="BV707" s="945">
        <v>75.958405649322899</v>
      </c>
      <c r="BW707" s="945">
        <v>73.979390840099484</v>
      </c>
      <c r="BX707" s="945">
        <v>76.994471887028155</v>
      </c>
      <c r="BY707" s="945">
        <v>86.96564087695738</v>
      </c>
      <c r="BZ707" s="945">
        <v>82.636033584805361</v>
      </c>
      <c r="CA707" s="945">
        <v>68.504993768091637</v>
      </c>
      <c r="CB707" s="945">
        <v>75.320050089757345</v>
      </c>
      <c r="CC707" s="945">
        <v>86.360438416890474</v>
      </c>
      <c r="CD707" s="945">
        <v>59.861038574765892</v>
      </c>
      <c r="CE707" s="945">
        <v>55.5652965355224</v>
      </c>
      <c r="CF707" s="945">
        <v>58.958466537842938</v>
      </c>
      <c r="CG707" s="945">
        <v>70.448940242274773</v>
      </c>
      <c r="CH707" s="945">
        <v>67.949549576930551</v>
      </c>
      <c r="CI707" s="945">
        <v>45.689427484424847</v>
      </c>
      <c r="CJ707" s="945">
        <v>49.823288866378888</v>
      </c>
      <c r="CK707" s="945">
        <v>43.817767000528377</v>
      </c>
      <c r="CL707" s="945">
        <v>42.200149026249449</v>
      </c>
      <c r="CM707" s="945">
        <v>35.087146121437058</v>
      </c>
      <c r="CN707" s="945">
        <v>38.473260316561877</v>
      </c>
      <c r="CO707" s="945">
        <v>41.509627504085863</v>
      </c>
      <c r="CP707" s="945">
        <v>43.193604517918317</v>
      </c>
      <c r="CQ707" s="945">
        <v>31.173553556264707</v>
      </c>
      <c r="CR707" s="945">
        <v>32.348750854800862</v>
      </c>
      <c r="CS707" s="945">
        <v>41.697889252485488</v>
      </c>
      <c r="CT707" s="945">
        <v>42.652272894179092</v>
      </c>
      <c r="CU707" s="945">
        <v>31.727169399375292</v>
      </c>
      <c r="CV707" s="945">
        <v>30.466922193417684</v>
      </c>
      <c r="CW707" s="945">
        <v>39.501322117354754</v>
      </c>
      <c r="CX707" s="945">
        <v>40.733408734059061</v>
      </c>
      <c r="CY707" s="945">
        <v>29.939726318440073</v>
      </c>
      <c r="CZ707" s="945">
        <v>29.815044522770478</v>
      </c>
      <c r="DA707" s="945">
        <v>37.625691862852534</v>
      </c>
      <c r="DB707" s="945">
        <v>39.277013329351661</v>
      </c>
      <c r="DC707" s="945">
        <v>29.355447291532005</v>
      </c>
      <c r="DD707" s="945">
        <v>28.913308177134063</v>
      </c>
      <c r="DE707" s="945">
        <v>36.747382540520412</v>
      </c>
      <c r="DF707" s="945">
        <v>39.062845506576039</v>
      </c>
      <c r="DG707" s="945">
        <v>29.320728847834797</v>
      </c>
      <c r="DH707" s="945">
        <v>29.133004912933497</v>
      </c>
      <c r="DI707" s="945">
        <v>36.991686733841973</v>
      </c>
      <c r="DJ707" s="945">
        <v>39.385759055506902</v>
      </c>
      <c r="DK707" s="945">
        <v>29.588640355036723</v>
      </c>
      <c r="DL707" s="945">
        <v>28.755662111313644</v>
      </c>
      <c r="DM707" s="945">
        <v>37.237615111928498</v>
      </c>
      <c r="DN707" s="945">
        <v>39.711341973725403</v>
      </c>
      <c r="DO707" s="945">
        <v>29.858999842848672</v>
      </c>
    </row>
    <row r="708" spans="2:119" s="986" customFormat="1" ht="12" customHeight="1">
      <c r="B708" s="1342"/>
      <c r="C708" s="1182" t="s">
        <v>94</v>
      </c>
      <c r="D708" s="939"/>
      <c r="E708" s="939"/>
      <c r="F708" s="940" t="s">
        <v>1045</v>
      </c>
      <c r="G708" s="940" t="s">
        <v>1045</v>
      </c>
      <c r="H708" s="940" t="s">
        <v>1045</v>
      </c>
      <c r="I708" s="940" t="s">
        <v>1045</v>
      </c>
      <c r="J708" s="940" t="s">
        <v>1045</v>
      </c>
      <c r="K708" s="940" t="s">
        <v>1045</v>
      </c>
      <c r="L708" s="940" t="s">
        <v>1045</v>
      </c>
      <c r="M708" s="940" t="s">
        <v>1045</v>
      </c>
      <c r="N708" s="940">
        <v>-0.14190776216055201</v>
      </c>
      <c r="O708" s="940">
        <v>-4.4751849821359713E-2</v>
      </c>
      <c r="P708" s="940">
        <v>3.192518196426275E-2</v>
      </c>
      <c r="Q708" s="940">
        <v>-0.12884845178124216</v>
      </c>
      <c r="R708" s="940">
        <v>-0.11398691424339225</v>
      </c>
      <c r="S708" s="940">
        <v>-0.31137098567204369</v>
      </c>
      <c r="T708" s="940">
        <v>-7.0573567655366598E-2</v>
      </c>
      <c r="U708" s="1677">
        <v>-3.528741278543801E-2</v>
      </c>
      <c r="V708" s="1677">
        <v>-5.2203795475705084E-2</v>
      </c>
      <c r="W708" s="1677">
        <v>-3.2148565720479971E-2</v>
      </c>
      <c r="X708" s="1677">
        <v>-1.2818697367384502E-2</v>
      </c>
      <c r="Y708" s="1677">
        <v>7.9927219785926873E-3</v>
      </c>
      <c r="Z708" s="1677">
        <v>1.2832075429518364E-2</v>
      </c>
      <c r="AA708" s="403"/>
      <c r="AB708" s="940"/>
      <c r="AC708" s="940"/>
      <c r="AD708" s="940"/>
      <c r="AE708" s="940"/>
      <c r="AF708" s="940"/>
      <c r="AG708" s="940"/>
      <c r="AH708" s="940"/>
      <c r="AI708" s="940"/>
      <c r="AJ708" s="940" t="s">
        <v>1045</v>
      </c>
      <c r="AK708" s="940" t="s">
        <v>1045</v>
      </c>
      <c r="AL708" s="940" t="s">
        <v>1045</v>
      </c>
      <c r="AM708" s="940" t="s">
        <v>1045</v>
      </c>
      <c r="AN708" s="940" t="s">
        <v>1045</v>
      </c>
      <c r="AO708" s="940" t="s">
        <v>1045</v>
      </c>
      <c r="AP708" s="940" t="s">
        <v>1045</v>
      </c>
      <c r="AQ708" s="940" t="s">
        <v>1045</v>
      </c>
      <c r="AR708" s="940" t="s">
        <v>1045</v>
      </c>
      <c r="AS708" s="940" t="s">
        <v>1045</v>
      </c>
      <c r="AT708" s="940" t="s">
        <v>1045</v>
      </c>
      <c r="AU708" s="940" t="s">
        <v>1045</v>
      </c>
      <c r="AV708" s="940" t="s">
        <v>1045</v>
      </c>
      <c r="AW708" s="940" t="s">
        <v>1045</v>
      </c>
      <c r="AX708" s="940" t="s">
        <v>1045</v>
      </c>
      <c r="AY708" s="940" t="s">
        <v>1045</v>
      </c>
      <c r="AZ708" s="940" t="s">
        <v>1045</v>
      </c>
      <c r="BA708" s="940" t="s">
        <v>1045</v>
      </c>
      <c r="BB708" s="940" t="s">
        <v>1045</v>
      </c>
      <c r="BC708" s="940" t="s">
        <v>1045</v>
      </c>
      <c r="BD708" s="940" t="s">
        <v>1045</v>
      </c>
      <c r="BE708" s="940" t="s">
        <v>1045</v>
      </c>
      <c r="BF708" s="940" t="s">
        <v>1045</v>
      </c>
      <c r="BG708" s="940" t="s">
        <v>1045</v>
      </c>
      <c r="BH708" s="940" t="s">
        <v>1045</v>
      </c>
      <c r="BI708" s="940" t="s">
        <v>1045</v>
      </c>
      <c r="BJ708" s="940" t="s">
        <v>1045</v>
      </c>
      <c r="BK708" s="940" t="s">
        <v>1045</v>
      </c>
      <c r="BL708" s="940" t="s">
        <v>1045</v>
      </c>
      <c r="BM708" s="940" t="s">
        <v>1045</v>
      </c>
      <c r="BN708" s="940" t="s">
        <v>1045</v>
      </c>
      <c r="BO708" s="940" t="s">
        <v>1045</v>
      </c>
      <c r="BP708" s="940">
        <v>-0.17819400818012743</v>
      </c>
      <c r="BQ708" s="940">
        <v>-0.13364965402680506</v>
      </c>
      <c r="BR708" s="940">
        <v>-0.15553745055907897</v>
      </c>
      <c r="BS708" s="940">
        <v>-9.696502923061856E-2</v>
      </c>
      <c r="BT708" s="940">
        <v>-3.7383140596540798E-2</v>
      </c>
      <c r="BU708" s="940">
        <v>-9.7927236520364724E-2</v>
      </c>
      <c r="BV708" s="940">
        <v>-1.0066944197716809E-2</v>
      </c>
      <c r="BW708" s="940">
        <v>-3.4885802673833233E-2</v>
      </c>
      <c r="BX708" s="940">
        <v>-1.5832304365248517E-2</v>
      </c>
      <c r="BY708" s="940">
        <v>0.17775654842211197</v>
      </c>
      <c r="BZ708" s="940">
        <v>8.7911638987145935E-2</v>
      </c>
      <c r="CA708" s="940">
        <v>-7.3998947677743288E-2</v>
      </c>
      <c r="CB708" s="940">
        <v>-2.1747298945405391E-2</v>
      </c>
      <c r="CC708" s="940">
        <v>-6.9590984895192554E-3</v>
      </c>
      <c r="CD708" s="940">
        <v>-0.27560610089866655</v>
      </c>
      <c r="CE708" s="940">
        <v>-0.18888691934450341</v>
      </c>
      <c r="CF708" s="940">
        <v>-0.21722746509616819</v>
      </c>
      <c r="CG708" s="940">
        <v>-0.18424522230660323</v>
      </c>
      <c r="CH708" s="940">
        <v>0.13512146121658386</v>
      </c>
      <c r="CI708" s="940">
        <v>-0.17773447937570164</v>
      </c>
      <c r="CJ708" s="940">
        <v>-0.15494259277589195</v>
      </c>
      <c r="CK708" s="940">
        <v>-0.37802092054417658</v>
      </c>
      <c r="CL708" s="940">
        <v>-0.37894880409072262</v>
      </c>
      <c r="CM708" s="940">
        <v>-0.23205108811227759</v>
      </c>
      <c r="CN708" s="940">
        <v>-0.22780568702031412</v>
      </c>
      <c r="CO708" s="940">
        <v>-5.2675881370556454E-2</v>
      </c>
      <c r="CP708" s="940">
        <v>2.3541516193483547E-2</v>
      </c>
      <c r="CQ708" s="940">
        <v>-0.11153921016053447</v>
      </c>
      <c r="CR708" s="940">
        <v>-0.15918873033810843</v>
      </c>
      <c r="CS708" s="940">
        <v>4.5353755193562328E-3</v>
      </c>
      <c r="CT708" s="940">
        <v>-1.2532680006241748E-2</v>
      </c>
      <c r="CU708" s="940">
        <v>1.7759150945411806E-2</v>
      </c>
      <c r="CV708" s="940">
        <v>-5.8173147699887018E-2</v>
      </c>
      <c r="CW708" s="940">
        <v>-5.2678137299235206E-2</v>
      </c>
      <c r="CX708" s="940">
        <v>-4.4988555823994636E-2</v>
      </c>
      <c r="CY708" s="940">
        <v>-5.6337931015378095E-2</v>
      </c>
      <c r="CZ708" s="940">
        <v>-2.139624299785825E-2</v>
      </c>
      <c r="DA708" s="940">
        <v>-4.7482720930957623E-2</v>
      </c>
      <c r="DB708" s="940">
        <v>-3.5754321820104518E-2</v>
      </c>
      <c r="DC708" s="940">
        <v>-1.9515175946955954E-2</v>
      </c>
      <c r="DD708" s="940">
        <v>-3.0244340066228559E-2</v>
      </c>
      <c r="DE708" s="940">
        <v>-2.3343340118066158E-2</v>
      </c>
      <c r="DF708" s="940">
        <v>-5.4527522492545666E-3</v>
      </c>
      <c r="DG708" s="940">
        <v>-1.1826916944039922E-3</v>
      </c>
      <c r="DH708" s="940">
        <v>7.5984641554500687E-3</v>
      </c>
      <c r="DI708" s="940">
        <v>6.6482066594042433E-3</v>
      </c>
      <c r="DJ708" s="940">
        <v>8.2665137355777407E-3</v>
      </c>
      <c r="DK708" s="940">
        <v>9.1372731077832281E-3</v>
      </c>
      <c r="DL708" s="940">
        <v>-1.2952416091219443E-2</v>
      </c>
      <c r="DM708" s="940">
        <v>6.6482066594042433E-3</v>
      </c>
      <c r="DN708" s="940">
        <v>8.2665137355777407E-3</v>
      </c>
      <c r="DO708" s="940">
        <v>9.1372731077832281E-3</v>
      </c>
    </row>
    <row r="709" spans="2:119" s="980" customFormat="1" ht="12" customHeight="1">
      <c r="B709" s="1342"/>
      <c r="C709" s="1184" t="s">
        <v>181</v>
      </c>
      <c r="D709" s="953"/>
      <c r="E709" s="953"/>
      <c r="F709" s="954"/>
      <c r="G709" s="954"/>
      <c r="H709" s="954"/>
      <c r="I709" s="954"/>
      <c r="J709" s="954"/>
      <c r="K709" s="954"/>
      <c r="L709" s="954"/>
      <c r="M709" s="954"/>
      <c r="N709" s="954"/>
      <c r="O709" s="954"/>
      <c r="P709" s="954"/>
      <c r="Q709" s="954"/>
      <c r="R709" s="954"/>
      <c r="S709" s="954"/>
      <c r="T709" s="954"/>
      <c r="U709" s="1684"/>
      <c r="V709" s="1684"/>
      <c r="W709" s="1684"/>
      <c r="X709" s="1684"/>
      <c r="Y709" s="1684"/>
      <c r="Z709" s="1684"/>
      <c r="AA709" s="403"/>
      <c r="AB709" s="954"/>
      <c r="AC709" s="954"/>
      <c r="AD709" s="954"/>
      <c r="AE709" s="954"/>
      <c r="AF709" s="954"/>
      <c r="AG709" s="954"/>
      <c r="AH709" s="954"/>
      <c r="AI709" s="954"/>
      <c r="AJ709" s="954"/>
      <c r="AK709" s="954"/>
      <c r="AL709" s="954"/>
      <c r="AM709" s="954"/>
      <c r="AN709" s="954"/>
      <c r="AO709" s="954"/>
      <c r="AP709" s="954"/>
      <c r="AQ709" s="954"/>
      <c r="AR709" s="954"/>
      <c r="AS709" s="954"/>
      <c r="AT709" s="954"/>
      <c r="AU709" s="954"/>
      <c r="AV709" s="954"/>
      <c r="AW709" s="954"/>
      <c r="AX709" s="954"/>
      <c r="AY709" s="954"/>
      <c r="AZ709" s="954"/>
      <c r="BA709" s="954"/>
      <c r="BB709" s="954"/>
      <c r="BC709" s="954"/>
      <c r="BD709" s="954"/>
      <c r="BE709" s="954"/>
      <c r="BF709" s="954"/>
      <c r="BG709" s="954"/>
      <c r="BH709" s="954"/>
      <c r="BI709" s="954"/>
      <c r="BJ709" s="954"/>
      <c r="BK709" s="954"/>
      <c r="BL709" s="954">
        <v>-0.10925731345800638</v>
      </c>
      <c r="BM709" s="954">
        <v>-9.3836471057114457E-2</v>
      </c>
      <c r="BN709" s="954">
        <v>-6.4663763323335566E-2</v>
      </c>
      <c r="BO709" s="954">
        <v>-0.11836946087703448</v>
      </c>
      <c r="BP709" s="954">
        <v>-0.1232542740992979</v>
      </c>
      <c r="BQ709" s="954">
        <v>-0.14072747369634908</v>
      </c>
      <c r="BR709" s="954">
        <v>-0.15749002968184711</v>
      </c>
      <c r="BS709" s="954">
        <v>-0.18633361738770138</v>
      </c>
      <c r="BT709" s="954">
        <v>-0.1692131398013752</v>
      </c>
      <c r="BU709" s="954">
        <v>-0.12822814528380055</v>
      </c>
      <c r="BV709" s="954">
        <v>2.5062656641605674E-3</v>
      </c>
      <c r="BW709" s="954">
        <v>3.1165459596510736E-2</v>
      </c>
      <c r="BX709" s="954">
        <v>9.026369168357018E-2</v>
      </c>
      <c r="BY709" s="954">
        <v>4.1820599970444627E-2</v>
      </c>
      <c r="BZ709" s="954">
        <v>8.0645161290322509E-3</v>
      </c>
      <c r="CA709" s="954">
        <v>1.997780244173164E-2</v>
      </c>
      <c r="CB709" s="954">
        <v>7.3037396961580292E-2</v>
      </c>
      <c r="CC709" s="954">
        <v>6.1012129035640239E-2</v>
      </c>
      <c r="CD709" s="954">
        <v>-1.2919623001164116E-3</v>
      </c>
      <c r="CE709" s="954">
        <v>2.9033813914214335E-4</v>
      </c>
      <c r="CF709" s="954">
        <v>3.7137024918942885E-4</v>
      </c>
      <c r="CG709" s="954">
        <v>-2.6576645348797001E-4</v>
      </c>
      <c r="CH709" s="954">
        <v>2.8056431542866633E-4</v>
      </c>
      <c r="CI709" s="954">
        <v>-7.1585946738721207E-2</v>
      </c>
      <c r="CJ709" s="954" t="s">
        <v>105</v>
      </c>
      <c r="CK709" s="954" t="s">
        <v>105</v>
      </c>
      <c r="CL709" s="954" t="s">
        <v>105</v>
      </c>
      <c r="CM709" s="954" t="s">
        <v>105</v>
      </c>
      <c r="CN709" s="954" t="s">
        <v>105</v>
      </c>
      <c r="CO709" s="954" t="s">
        <v>105</v>
      </c>
      <c r="CP709" s="954" t="s">
        <v>105</v>
      </c>
      <c r="CQ709" s="954" t="s">
        <v>105</v>
      </c>
      <c r="CR709" s="954" t="s">
        <v>105</v>
      </c>
      <c r="CS709" s="954">
        <v>-7.8589086652665008E-2</v>
      </c>
      <c r="CT709" s="954">
        <v>-8.6552859556045331E-2</v>
      </c>
      <c r="CU709" s="954">
        <v>-4.763647759318923E-2</v>
      </c>
      <c r="CV709" s="954">
        <v>-0.10490517174333863</v>
      </c>
      <c r="CW709" s="954">
        <v>-9.1659981387306133E-2</v>
      </c>
      <c r="CX709" s="954">
        <v>-8.1815990965638477E-2</v>
      </c>
      <c r="CY709" s="954">
        <v>-9.2050607134744847E-2</v>
      </c>
      <c r="CZ709" s="954">
        <v>-5.8431279343673877E-2</v>
      </c>
      <c r="DA709" s="954">
        <v>-8.3530520459548743E-2</v>
      </c>
      <c r="DB709" s="954">
        <v>-7.2245979942371391E-2</v>
      </c>
      <c r="DC709" s="954">
        <v>-5.6621400846975048E-2</v>
      </c>
      <c r="DD709" s="954">
        <v>-6.6944522193292499E-2</v>
      </c>
      <c r="DE709" s="954">
        <v>-6.0304689016741179E-2</v>
      </c>
      <c r="DF709" s="954">
        <v>-4.3091166371957604E-2</v>
      </c>
      <c r="DG709" s="954">
        <v>-3.8982705286469681E-2</v>
      </c>
      <c r="DH709" s="954">
        <v>-3.0533870280195566E-2</v>
      </c>
      <c r="DI709" s="954">
        <v>-3.1448165497686767E-2</v>
      </c>
      <c r="DJ709" s="954">
        <v>-2.9891102884306318E-2</v>
      </c>
      <c r="DK709" s="954">
        <v>-2.9053297202261262E-2</v>
      </c>
      <c r="DL709" s="954">
        <v>-5.0307007143572349E-2</v>
      </c>
      <c r="DM709" s="954">
        <v>-3.1448165497686767E-2</v>
      </c>
      <c r="DN709" s="954">
        <v>-2.9891102884306318E-2</v>
      </c>
      <c r="DO709" s="954">
        <v>-2.9053297202261262E-2</v>
      </c>
    </row>
    <row r="710" spans="2:119" s="986" customFormat="1" ht="12" customHeight="1">
      <c r="B710" s="1342"/>
      <c r="C710" s="1182" t="s">
        <v>169</v>
      </c>
      <c r="D710" s="939"/>
      <c r="E710" s="939"/>
      <c r="F710" s="940"/>
      <c r="G710" s="940"/>
      <c r="H710" s="940"/>
      <c r="I710" s="940"/>
      <c r="J710" s="940"/>
      <c r="K710" s="940"/>
      <c r="L710" s="940"/>
      <c r="M710" s="940"/>
      <c r="N710" s="940"/>
      <c r="O710" s="940"/>
      <c r="P710" s="940"/>
      <c r="Q710" s="940"/>
      <c r="R710" s="940"/>
      <c r="S710" s="940"/>
      <c r="T710" s="940"/>
      <c r="U710" s="1677"/>
      <c r="V710" s="1677"/>
      <c r="W710" s="1677"/>
      <c r="X710" s="1677"/>
      <c r="Y710" s="1677"/>
      <c r="Z710" s="1677"/>
      <c r="AA710" s="403"/>
      <c r="AB710" s="940"/>
      <c r="AC710" s="940"/>
      <c r="AD710" s="940"/>
      <c r="AE710" s="940"/>
      <c r="AF710" s="940"/>
      <c r="AG710" s="940"/>
      <c r="AH710" s="940"/>
      <c r="AI710" s="940"/>
      <c r="AJ710" s="940"/>
      <c r="AK710" s="940"/>
      <c r="AL710" s="940"/>
      <c r="AM710" s="940"/>
      <c r="AN710" s="940"/>
      <c r="AO710" s="940"/>
      <c r="AP710" s="940"/>
      <c r="AQ710" s="940"/>
      <c r="AR710" s="940"/>
      <c r="AS710" s="940"/>
      <c r="AT710" s="940"/>
      <c r="AU710" s="940"/>
      <c r="AV710" s="940"/>
      <c r="AW710" s="940"/>
      <c r="AX710" s="940"/>
      <c r="AY710" s="940"/>
      <c r="AZ710" s="940"/>
      <c r="BA710" s="940"/>
      <c r="BB710" s="940"/>
      <c r="BC710" s="940"/>
      <c r="BD710" s="940"/>
      <c r="BE710" s="940"/>
      <c r="BF710" s="940"/>
      <c r="BG710" s="940"/>
      <c r="BH710" s="940"/>
      <c r="BI710" s="940"/>
      <c r="BJ710" s="940"/>
      <c r="BK710" s="940"/>
      <c r="BL710" s="940"/>
      <c r="BM710" s="940"/>
      <c r="BN710" s="940"/>
      <c r="BO710" s="940"/>
      <c r="BP710" s="940">
        <v>-6.2663247116931942E-2</v>
      </c>
      <c r="BQ710" s="940">
        <v>8.2369905389514386E-3</v>
      </c>
      <c r="BR710" s="940">
        <v>2.3175739060166123E-3</v>
      </c>
      <c r="BS710" s="940">
        <v>0.10983443591483089</v>
      </c>
      <c r="BT710" s="940">
        <v>0.15868089099689953</v>
      </c>
      <c r="BU710" s="940">
        <v>3.4757842432639796E-2</v>
      </c>
      <c r="BV710" s="940">
        <v>-1.2541776837222685E-2</v>
      </c>
      <c r="BW710" s="940">
        <v>-6.4054960002432049E-2</v>
      </c>
      <c r="BX710" s="940">
        <v>-9.731223451547466E-2</v>
      </c>
      <c r="BY710" s="940">
        <v>0.13047922881878482</v>
      </c>
      <c r="BZ710" s="940">
        <v>7.9208345875248831E-2</v>
      </c>
      <c r="CA710" s="940">
        <v>-9.2136073838571142E-2</v>
      </c>
      <c r="CB710" s="940">
        <v>-8.8333077836223239E-2</v>
      </c>
      <c r="CC710" s="940">
        <v>-6.4062630072795557E-2</v>
      </c>
      <c r="CD710" s="940">
        <v>-0.27466900059232613</v>
      </c>
      <c r="CE710" s="940">
        <v>-0.18912234805304162</v>
      </c>
      <c r="CF710" s="940">
        <v>-0.21751805561084225</v>
      </c>
      <c r="CG710" s="940">
        <v>-0.18402836441886805</v>
      </c>
      <c r="CH710" s="940">
        <v>0.13480307596842844</v>
      </c>
      <c r="CI710" s="940">
        <v>-0.11433318169205653</v>
      </c>
      <c r="CJ710" s="940" t="s">
        <v>105</v>
      </c>
      <c r="CK710" s="940" t="s">
        <v>105</v>
      </c>
      <c r="CL710" s="940" t="s">
        <v>105</v>
      </c>
      <c r="CM710" s="940" t="s">
        <v>105</v>
      </c>
      <c r="CN710" s="940" t="s">
        <v>105</v>
      </c>
      <c r="CO710" s="940" t="s">
        <v>105</v>
      </c>
      <c r="CP710" s="940" t="s">
        <v>105</v>
      </c>
      <c r="CQ710" s="940" t="s">
        <v>105</v>
      </c>
      <c r="CR710" s="940" t="s">
        <v>105</v>
      </c>
      <c r="CS710" s="940">
        <v>9.021432345536666E-2</v>
      </c>
      <c r="CT710" s="940">
        <v>8.103389487193334E-2</v>
      </c>
      <c r="CU710" s="940">
        <v>6.8666666666666668E-2</v>
      </c>
      <c r="CV710" s="940">
        <v>5.2209020282766666E-2</v>
      </c>
      <c r="CW710" s="940">
        <v>4.2915475801239999E-2</v>
      </c>
      <c r="CX710" s="940">
        <v>4.0108992074883332E-2</v>
      </c>
      <c r="CY710" s="940">
        <v>3.9333333333333338E-2</v>
      </c>
      <c r="CZ710" s="940">
        <v>3.9333333333333338E-2</v>
      </c>
      <c r="DA710" s="940">
        <v>3.9333333333333338E-2</v>
      </c>
      <c r="DB710" s="940">
        <v>3.9333333333333338E-2</v>
      </c>
      <c r="DC710" s="940">
        <v>3.9333333333333338E-2</v>
      </c>
      <c r="DD710" s="940">
        <v>3.9333333333333338E-2</v>
      </c>
      <c r="DE710" s="940">
        <v>3.9333333333333338E-2</v>
      </c>
      <c r="DF710" s="940">
        <v>3.9333333333333338E-2</v>
      </c>
      <c r="DG710" s="940">
        <v>3.9333333333333338E-2</v>
      </c>
      <c r="DH710" s="940">
        <v>3.9333333333333338E-2</v>
      </c>
      <c r="DI710" s="940">
        <v>3.9333333333333338E-2</v>
      </c>
      <c r="DJ710" s="940">
        <v>3.9333333333333338E-2</v>
      </c>
      <c r="DK710" s="940">
        <v>3.9333333333333338E-2</v>
      </c>
      <c r="DL710" s="940">
        <v>3.9333333333333338E-2</v>
      </c>
      <c r="DM710" s="940">
        <v>3.9333333333333338E-2</v>
      </c>
      <c r="DN710" s="940">
        <v>3.9333333333333338E-2</v>
      </c>
      <c r="DO710" s="940">
        <v>3.9333333333333338E-2</v>
      </c>
    </row>
    <row r="711" spans="2:119" s="986" customFormat="1" ht="12" customHeight="1">
      <c r="B711" s="1342"/>
      <c r="C711" s="1182"/>
      <c r="D711" s="939"/>
      <c r="E711" s="939"/>
      <c r="F711" s="940"/>
      <c r="G711" s="940"/>
      <c r="H711" s="940"/>
      <c r="I711" s="940"/>
      <c r="J711" s="940"/>
      <c r="K711" s="940"/>
      <c r="L711" s="940"/>
      <c r="M711" s="940"/>
      <c r="N711" s="940"/>
      <c r="O711" s="940"/>
      <c r="P711" s="940"/>
      <c r="Q711" s="940"/>
      <c r="R711" s="940"/>
      <c r="S711" s="940"/>
      <c r="T711" s="940"/>
      <c r="U711" s="1677"/>
      <c r="V711" s="1677"/>
      <c r="W711" s="1677"/>
      <c r="X711" s="1677"/>
      <c r="Y711" s="1677"/>
      <c r="Z711" s="1677"/>
      <c r="AA711" s="403"/>
      <c r="AB711" s="940"/>
      <c r="AC711" s="940"/>
      <c r="AD711" s="940"/>
      <c r="AE711" s="940"/>
      <c r="AF711" s="940"/>
      <c r="AG711" s="940"/>
      <c r="AH711" s="940"/>
      <c r="AI711" s="940"/>
      <c r="AJ711" s="940"/>
      <c r="AK711" s="940"/>
      <c r="AL711" s="940"/>
      <c r="AM711" s="940"/>
      <c r="AN711" s="940"/>
      <c r="AO711" s="940"/>
      <c r="AP711" s="940"/>
      <c r="AQ711" s="940"/>
      <c r="AR711" s="940"/>
      <c r="AS711" s="940"/>
      <c r="AT711" s="940"/>
      <c r="AU711" s="940"/>
      <c r="AV711" s="940"/>
      <c r="AW711" s="940"/>
      <c r="AX711" s="940"/>
      <c r="AY711" s="940"/>
      <c r="AZ711" s="940"/>
      <c r="BA711" s="940"/>
      <c r="BB711" s="940"/>
      <c r="BC711" s="940"/>
      <c r="BD711" s="940"/>
      <c r="BE711" s="940"/>
      <c r="BF711" s="940"/>
      <c r="BG711" s="940"/>
      <c r="BH711" s="940"/>
      <c r="BI711" s="940"/>
      <c r="BJ711" s="940"/>
      <c r="BK711" s="940"/>
      <c r="BL711" s="940"/>
      <c r="BM711" s="940"/>
      <c r="BN711" s="940"/>
      <c r="BO711" s="940"/>
      <c r="BP711" s="940"/>
      <c r="BQ711" s="940"/>
      <c r="BR711" s="940"/>
      <c r="BS711" s="940"/>
      <c r="BT711" s="940"/>
      <c r="BU711" s="940"/>
      <c r="BV711" s="940"/>
      <c r="BW711" s="940"/>
      <c r="BX711" s="940"/>
      <c r="BY711" s="940"/>
      <c r="BZ711" s="940"/>
      <c r="CA711" s="940"/>
      <c r="CB711" s="940"/>
      <c r="CC711" s="940"/>
      <c r="CD711" s="940"/>
      <c r="CE711" s="940"/>
      <c r="CF711" s="940"/>
      <c r="CG711" s="940"/>
      <c r="CH711" s="940"/>
      <c r="CI711" s="940"/>
      <c r="CJ711" s="940"/>
      <c r="CK711" s="940"/>
      <c r="CL711" s="940"/>
      <c r="CM711" s="940"/>
      <c r="CN711" s="940"/>
      <c r="CO711" s="940"/>
      <c r="CP711" s="940"/>
      <c r="CQ711" s="940"/>
      <c r="CR711" s="940"/>
      <c r="CS711" s="940"/>
      <c r="CT711" s="940"/>
      <c r="CU711" s="940"/>
      <c r="CV711" s="940"/>
      <c r="CW711" s="940"/>
      <c r="CX711" s="940"/>
      <c r="CY711" s="940"/>
      <c r="CZ711" s="940"/>
      <c r="DA711" s="940"/>
      <c r="DB711" s="940"/>
      <c r="DC711" s="940"/>
      <c r="DD711" s="940"/>
      <c r="DE711" s="940"/>
      <c r="DF711" s="940"/>
      <c r="DG711" s="940"/>
      <c r="DH711" s="940"/>
      <c r="DI711" s="940"/>
      <c r="DJ711" s="940"/>
      <c r="DK711" s="940"/>
      <c r="DL711" s="940"/>
      <c r="DM711" s="940"/>
      <c r="DN711" s="940"/>
      <c r="DO711" s="940"/>
    </row>
    <row r="712" spans="2:119" s="980" customFormat="1" ht="12" customHeight="1" collapsed="1">
      <c r="B712" s="1342"/>
      <c r="C712" s="1084" t="s">
        <v>718</v>
      </c>
      <c r="D712" s="1012"/>
      <c r="E712" s="1012"/>
      <c r="F712" s="984"/>
      <c r="G712" s="984"/>
      <c r="H712" s="984"/>
      <c r="I712" s="984"/>
      <c r="J712" s="984"/>
      <c r="K712" s="984"/>
      <c r="L712" s="984"/>
      <c r="M712" s="1085"/>
      <c r="N712" s="1085"/>
      <c r="O712" s="984"/>
      <c r="P712" s="984"/>
      <c r="Q712" s="984"/>
      <c r="R712" s="984"/>
      <c r="S712" s="984"/>
      <c r="T712" s="984"/>
      <c r="U712" s="1681"/>
      <c r="V712" s="1681"/>
      <c r="W712" s="1681"/>
      <c r="X712" s="1681"/>
      <c r="Y712" s="1681"/>
      <c r="Z712" s="1681"/>
      <c r="AA712" s="403"/>
      <c r="AB712" s="990"/>
      <c r="AC712" s="990"/>
      <c r="AD712" s="990"/>
      <c r="AE712" s="990"/>
      <c r="AF712" s="1086"/>
      <c r="AG712" s="1086"/>
      <c r="AH712" s="1086"/>
      <c r="AI712" s="1086"/>
      <c r="AJ712" s="984"/>
      <c r="AK712" s="984"/>
      <c r="AL712" s="984"/>
      <c r="AM712" s="984"/>
      <c r="AN712" s="984"/>
      <c r="AO712" s="984"/>
      <c r="AP712" s="984"/>
      <c r="AQ712" s="984"/>
      <c r="AR712" s="984"/>
      <c r="AS712" s="984"/>
      <c r="AT712" s="984"/>
      <c r="AU712" s="984"/>
      <c r="AV712" s="984"/>
      <c r="AW712" s="984"/>
      <c r="AX712" s="984"/>
      <c r="AY712" s="984"/>
      <c r="AZ712" s="984"/>
      <c r="BA712" s="984"/>
      <c r="BB712" s="984"/>
      <c r="BC712" s="984"/>
      <c r="BD712" s="984"/>
      <c r="BE712" s="984"/>
      <c r="BF712" s="984"/>
      <c r="BG712" s="984"/>
      <c r="BH712" s="984"/>
      <c r="BI712" s="984"/>
      <c r="BJ712" s="984"/>
      <c r="BK712" s="984"/>
      <c r="BL712" s="984"/>
      <c r="BM712" s="984"/>
      <c r="BN712" s="984"/>
      <c r="BO712" s="984"/>
      <c r="BP712" s="984"/>
      <c r="BQ712" s="984"/>
      <c r="BR712" s="984"/>
      <c r="BS712" s="984"/>
      <c r="BT712" s="984"/>
      <c r="BU712" s="984"/>
      <c r="BV712" s="984"/>
      <c r="BW712" s="984"/>
      <c r="BX712" s="984"/>
      <c r="BY712" s="984"/>
      <c r="BZ712" s="984"/>
      <c r="CA712" s="984"/>
      <c r="CB712" s="1013"/>
      <c r="CC712" s="984"/>
      <c r="CD712" s="984"/>
      <c r="CE712" s="984"/>
      <c r="CF712" s="984"/>
      <c r="CG712" s="984"/>
      <c r="CH712" s="984"/>
      <c r="CI712" s="984"/>
      <c r="CJ712" s="984"/>
      <c r="CK712" s="984"/>
      <c r="CL712" s="984"/>
      <c r="CM712" s="984"/>
      <c r="CN712" s="984"/>
      <c r="CO712" s="984"/>
      <c r="CP712" s="984"/>
      <c r="CQ712" s="984"/>
      <c r="CR712" s="984"/>
      <c r="CS712" s="984"/>
      <c r="CT712" s="984"/>
      <c r="CU712" s="984"/>
      <c r="CV712" s="984"/>
      <c r="CW712" s="984"/>
      <c r="CX712" s="984"/>
      <c r="CY712" s="984"/>
      <c r="CZ712" s="984"/>
      <c r="DA712" s="984"/>
      <c r="DB712" s="984"/>
      <c r="DC712" s="984"/>
      <c r="DD712" s="984"/>
      <c r="DE712" s="984"/>
      <c r="DF712" s="984"/>
      <c r="DG712" s="984"/>
      <c r="DH712" s="984"/>
      <c r="DI712" s="984"/>
      <c r="DJ712" s="984"/>
      <c r="DK712" s="984"/>
      <c r="DL712" s="984"/>
      <c r="DM712" s="984"/>
      <c r="DN712" s="984"/>
      <c r="DO712" s="984"/>
    </row>
    <row r="713" spans="2:119" s="986" customFormat="1" ht="12" customHeight="1">
      <c r="B713" s="1342"/>
      <c r="C713" s="972"/>
      <c r="D713" s="939"/>
      <c r="E713" s="939"/>
      <c r="F713" s="945"/>
      <c r="G713" s="945"/>
      <c r="H713" s="945"/>
      <c r="I713" s="945"/>
      <c r="J713" s="945"/>
      <c r="K713" s="945"/>
      <c r="L713" s="945"/>
      <c r="M713" s="940"/>
      <c r="N713" s="940"/>
      <c r="O713" s="940"/>
      <c r="P713" s="940"/>
      <c r="Q713" s="940"/>
      <c r="R713" s="940"/>
      <c r="S713" s="940"/>
      <c r="T713" s="940"/>
      <c r="U713" s="1677"/>
      <c r="V713" s="1677"/>
      <c r="W713" s="1677"/>
      <c r="X713" s="1677"/>
      <c r="Y713" s="1677"/>
      <c r="Z713" s="1677"/>
      <c r="AA713" s="403"/>
      <c r="AB713" s="985"/>
      <c r="AC713" s="985"/>
      <c r="AD713" s="985"/>
      <c r="AE713" s="985"/>
      <c r="AF713" s="985"/>
      <c r="AG713" s="985"/>
      <c r="AH713" s="985"/>
      <c r="AI713" s="985"/>
      <c r="AJ713" s="940"/>
      <c r="AK713" s="940"/>
      <c r="AL713" s="940"/>
      <c r="AM713" s="940"/>
      <c r="AN713" s="940"/>
      <c r="AO713" s="940"/>
      <c r="AP713" s="940"/>
      <c r="AQ713" s="940"/>
      <c r="AR713" s="940"/>
      <c r="AS713" s="940"/>
      <c r="AT713" s="940"/>
      <c r="AU713" s="940"/>
      <c r="AV713" s="940"/>
      <c r="AW713" s="940"/>
      <c r="AX713" s="940"/>
      <c r="AY713" s="940"/>
      <c r="AZ713" s="940"/>
      <c r="BA713" s="940"/>
      <c r="BB713" s="940"/>
      <c r="BC713" s="940"/>
      <c r="BD713" s="940"/>
      <c r="BE713" s="940"/>
      <c r="BF713" s="940"/>
      <c r="BG713" s="940"/>
      <c r="BH713" s="940"/>
      <c r="BI713" s="940"/>
      <c r="BJ713" s="940"/>
      <c r="BK713" s="940"/>
      <c r="BL713" s="940"/>
      <c r="BM713" s="940"/>
      <c r="BN713" s="940"/>
      <c r="BO713" s="940"/>
      <c r="BP713" s="940"/>
      <c r="BQ713" s="940"/>
      <c r="BR713" s="940"/>
      <c r="BS713" s="940"/>
      <c r="BT713" s="940"/>
      <c r="BU713" s="940"/>
      <c r="BV713" s="940"/>
      <c r="BW713" s="940"/>
      <c r="BX713" s="940"/>
      <c r="BY713" s="940"/>
      <c r="BZ713" s="940"/>
      <c r="CA713" s="940"/>
      <c r="CB713" s="940"/>
      <c r="CC713" s="940"/>
      <c r="CD713" s="940"/>
      <c r="CE713" s="940"/>
      <c r="CF713" s="940"/>
      <c r="CG713" s="940"/>
      <c r="CH713" s="940"/>
      <c r="CI713" s="940"/>
      <c r="CJ713" s="940"/>
      <c r="CK713" s="940"/>
      <c r="CL713" s="940"/>
      <c r="CM713" s="940"/>
      <c r="CN713" s="940"/>
      <c r="CO713" s="940"/>
      <c r="CP713" s="940"/>
      <c r="CQ713" s="940"/>
      <c r="CR713" s="940"/>
      <c r="CS713" s="940"/>
      <c r="CT713" s="940"/>
      <c r="CU713" s="940"/>
      <c r="CV713" s="940"/>
      <c r="CW713" s="940"/>
      <c r="CX713" s="940"/>
      <c r="CY713" s="940"/>
      <c r="CZ713" s="940"/>
      <c r="DA713" s="940"/>
      <c r="DB713" s="940"/>
      <c r="DC713" s="940"/>
      <c r="DD713" s="940"/>
      <c r="DE713" s="940"/>
      <c r="DF713" s="940"/>
      <c r="DG713" s="940"/>
      <c r="DH713" s="940"/>
      <c r="DI713" s="940"/>
      <c r="DJ713" s="940"/>
      <c r="DK713" s="940"/>
      <c r="DL713" s="940"/>
      <c r="DM713" s="940"/>
      <c r="DN713" s="940"/>
      <c r="DO713" s="940"/>
    </row>
    <row r="714" spans="2:119" s="986" customFormat="1" ht="12" customHeight="1">
      <c r="B714" s="1342"/>
      <c r="C714" s="942" t="s">
        <v>706</v>
      </c>
      <c r="D714" s="939"/>
      <c r="E714" s="939"/>
      <c r="F714" s="945"/>
      <c r="G714" s="945"/>
      <c r="H714" s="945"/>
      <c r="I714" s="945"/>
      <c r="J714" s="945"/>
      <c r="K714" s="945"/>
      <c r="L714" s="945"/>
      <c r="M714" s="940"/>
      <c r="N714" s="946" t="s">
        <v>105</v>
      </c>
      <c r="O714" s="946" t="s">
        <v>105</v>
      </c>
      <c r="P714" s="946" t="s">
        <v>105</v>
      </c>
      <c r="Q714" s="282">
        <v>1574.3878705713255</v>
      </c>
      <c r="R714" s="282">
        <v>1871.7734457571942</v>
      </c>
      <c r="S714" s="282">
        <v>3448.6098598378449</v>
      </c>
      <c r="T714" s="282">
        <v>4592.3353873187471</v>
      </c>
      <c r="U714" s="1658">
        <v>7588.3242674842677</v>
      </c>
      <c r="V714" s="1658">
        <v>11867.105150044965</v>
      </c>
      <c r="W714" s="1658">
        <v>15505.552899292814</v>
      </c>
      <c r="X714" s="1658">
        <v>19133.489886453513</v>
      </c>
      <c r="Y714" s="1658">
        <v>24108.023189495187</v>
      </c>
      <c r="Z714" s="1658">
        <v>30279.706674853762</v>
      </c>
      <c r="AA714" s="403"/>
      <c r="AB714" s="946" t="s">
        <v>105</v>
      </c>
      <c r="AC714" s="946" t="s">
        <v>105</v>
      </c>
      <c r="AD714" s="946" t="s">
        <v>105</v>
      </c>
      <c r="AE714" s="946" t="s">
        <v>105</v>
      </c>
      <c r="AF714" s="946" t="s">
        <v>105</v>
      </c>
      <c r="AG714" s="946" t="s">
        <v>105</v>
      </c>
      <c r="AH714" s="946" t="s">
        <v>105</v>
      </c>
      <c r="AI714" s="946" t="s">
        <v>105</v>
      </c>
      <c r="AJ714" s="946" t="s">
        <v>105</v>
      </c>
      <c r="AK714" s="946" t="s">
        <v>105</v>
      </c>
      <c r="AL714" s="946" t="s">
        <v>105</v>
      </c>
      <c r="AM714" s="946" t="s">
        <v>105</v>
      </c>
      <c r="AN714" s="946" t="s">
        <v>105</v>
      </c>
      <c r="AO714" s="946" t="s">
        <v>105</v>
      </c>
      <c r="AP714" s="946" t="s">
        <v>105</v>
      </c>
      <c r="AQ714" s="946" t="s">
        <v>105</v>
      </c>
      <c r="AR714" s="946" t="s">
        <v>105</v>
      </c>
      <c r="AS714" s="946" t="s">
        <v>105</v>
      </c>
      <c r="AT714" s="946" t="s">
        <v>105</v>
      </c>
      <c r="AU714" s="946" t="s">
        <v>105</v>
      </c>
      <c r="AV714" s="946" t="s">
        <v>105</v>
      </c>
      <c r="AW714" s="946" t="s">
        <v>105</v>
      </c>
      <c r="AX714" s="946" t="s">
        <v>105</v>
      </c>
      <c r="AY714" s="946" t="s">
        <v>105</v>
      </c>
      <c r="AZ714" s="946" t="s">
        <v>105</v>
      </c>
      <c r="BA714" s="946" t="s">
        <v>105</v>
      </c>
      <c r="BB714" s="946" t="s">
        <v>105</v>
      </c>
      <c r="BC714" s="946" t="s">
        <v>105</v>
      </c>
      <c r="BD714" s="946" t="s">
        <v>105</v>
      </c>
      <c r="BE714" s="946" t="s">
        <v>105</v>
      </c>
      <c r="BF714" s="946" t="s">
        <v>105</v>
      </c>
      <c r="BG714" s="946" t="s">
        <v>105</v>
      </c>
      <c r="BH714" s="946" t="s">
        <v>105</v>
      </c>
      <c r="BI714" s="946" t="s">
        <v>105</v>
      </c>
      <c r="BJ714" s="946" t="s">
        <v>105</v>
      </c>
      <c r="BK714" s="946" t="s">
        <v>105</v>
      </c>
      <c r="BL714" s="946" t="s">
        <v>105</v>
      </c>
      <c r="BM714" s="946" t="s">
        <v>105</v>
      </c>
      <c r="BN714" s="946" t="s">
        <v>105</v>
      </c>
      <c r="BO714" s="946" t="s">
        <v>105</v>
      </c>
      <c r="BP714" s="946" t="s">
        <v>105</v>
      </c>
      <c r="BQ714" s="946" t="s">
        <v>105</v>
      </c>
      <c r="BR714" s="946" t="s">
        <v>105</v>
      </c>
      <c r="BS714" s="946" t="s">
        <v>105</v>
      </c>
      <c r="BT714" s="946" t="s">
        <v>105</v>
      </c>
      <c r="BU714" s="946" t="s">
        <v>105</v>
      </c>
      <c r="BV714" s="946" t="s">
        <v>105</v>
      </c>
      <c r="BW714" s="946" t="s">
        <v>105</v>
      </c>
      <c r="BX714" s="946" t="s">
        <v>105</v>
      </c>
      <c r="BY714" s="946" t="s">
        <v>105</v>
      </c>
      <c r="BZ714" s="946" t="s">
        <v>105</v>
      </c>
      <c r="CA714" s="946" t="s">
        <v>105</v>
      </c>
      <c r="CB714" s="282">
        <v>337.45718476484444</v>
      </c>
      <c r="CC714" s="282">
        <v>429.78718509184091</v>
      </c>
      <c r="CD714" s="282">
        <v>428.58807972236127</v>
      </c>
      <c r="CE714" s="282">
        <v>378.55542099227887</v>
      </c>
      <c r="CF714" s="282">
        <v>387.7745519048899</v>
      </c>
      <c r="CG714" s="282">
        <v>433.26503584573311</v>
      </c>
      <c r="CH714" s="282">
        <v>570.68701424741948</v>
      </c>
      <c r="CI714" s="282">
        <v>480.04684375915167</v>
      </c>
      <c r="CJ714" s="282">
        <v>488.25876055111985</v>
      </c>
      <c r="CK714" s="282">
        <v>796.0391165712781</v>
      </c>
      <c r="CL714" s="282">
        <v>1167.5026214142663</v>
      </c>
      <c r="CM714" s="282">
        <v>996.80936130118062</v>
      </c>
      <c r="CN714" s="282">
        <v>1047.3703347405581</v>
      </c>
      <c r="CO714" s="282">
        <v>1305.406060050118</v>
      </c>
      <c r="CP714" s="282">
        <v>1202.3963398836368</v>
      </c>
      <c r="CQ714" s="282">
        <v>1037.1626526444343</v>
      </c>
      <c r="CR714" s="282">
        <v>1194.8454666648186</v>
      </c>
      <c r="CS714" s="282">
        <v>1995.0766655903772</v>
      </c>
      <c r="CT714" s="282">
        <v>2313.9945494614194</v>
      </c>
      <c r="CU714" s="282">
        <v>2084.407585767653</v>
      </c>
      <c r="CV714" s="282">
        <v>1856.8069490090759</v>
      </c>
      <c r="CW714" s="282">
        <v>3118.4665760785456</v>
      </c>
      <c r="CX714" s="282">
        <v>3646.3206062193162</v>
      </c>
      <c r="CY714" s="282">
        <v>3245.5110187380278</v>
      </c>
      <c r="CZ714" s="282">
        <v>2453.0556460427542</v>
      </c>
      <c r="DA714" s="282">
        <v>4010.0309521840209</v>
      </c>
      <c r="DB714" s="282">
        <v>4746.5309958371172</v>
      </c>
      <c r="DC714" s="282">
        <v>4295.9353052289207</v>
      </c>
      <c r="DD714" s="282">
        <v>2973.580746103069</v>
      </c>
      <c r="DE714" s="282">
        <v>4895.5292947290209</v>
      </c>
      <c r="DF714" s="282">
        <v>5900.8116728417635</v>
      </c>
      <c r="DG714" s="282">
        <v>5363.5681727796618</v>
      </c>
      <c r="DH714" s="282">
        <v>3745.2192410195867</v>
      </c>
      <c r="DI714" s="282">
        <v>6160.0947314844334</v>
      </c>
      <c r="DJ714" s="282">
        <v>7436.9885169829595</v>
      </c>
      <c r="DK714" s="282">
        <v>6765.7207000082044</v>
      </c>
      <c r="DL714" s="282">
        <v>4620.8870038213254</v>
      </c>
      <c r="DM714" s="282">
        <v>7751.3103928760629</v>
      </c>
      <c r="DN714" s="282">
        <v>9373.0831058874155</v>
      </c>
      <c r="DO714" s="282">
        <v>8534.4261722689535</v>
      </c>
    </row>
    <row r="715" spans="2:119" s="986" customFormat="1" ht="12" customHeight="1">
      <c r="B715" s="1342"/>
      <c r="C715" s="938" t="s">
        <v>94</v>
      </c>
      <c r="D715" s="939"/>
      <c r="E715" s="939"/>
      <c r="F715" s="945"/>
      <c r="G715" s="945"/>
      <c r="H715" s="945"/>
      <c r="I715" s="945"/>
      <c r="J715" s="945"/>
      <c r="K715" s="945"/>
      <c r="L715" s="945"/>
      <c r="M715" s="940"/>
      <c r="N715" s="940" t="s">
        <v>105</v>
      </c>
      <c r="O715" s="940" t="s">
        <v>105</v>
      </c>
      <c r="P715" s="940" t="s">
        <v>105</v>
      </c>
      <c r="Q715" s="940" t="s">
        <v>105</v>
      </c>
      <c r="R715" s="940">
        <v>0.18888965085709875</v>
      </c>
      <c r="S715" s="940">
        <v>0.84242909720453274</v>
      </c>
      <c r="T715" s="940">
        <v>0.33164827973167155</v>
      </c>
      <c r="U715" s="1677">
        <v>0.65238895409046771</v>
      </c>
      <c r="V715" s="1677">
        <v>0.563863737465087</v>
      </c>
      <c r="W715" s="1677">
        <v>0.30659943627735209</v>
      </c>
      <c r="X715" s="1677">
        <v>0.23397662829076959</v>
      </c>
      <c r="Y715" s="1677">
        <v>0.25999090247324075</v>
      </c>
      <c r="Z715" s="1677">
        <v>0.5825501178586221</v>
      </c>
      <c r="AA715" s="403"/>
      <c r="AB715" s="985" t="s">
        <v>105</v>
      </c>
      <c r="AC715" s="985" t="s">
        <v>105</v>
      </c>
      <c r="AD715" s="985" t="s">
        <v>105</v>
      </c>
      <c r="AE715" s="985" t="s">
        <v>105</v>
      </c>
      <c r="AF715" s="985" t="s">
        <v>105</v>
      </c>
      <c r="AG715" s="985" t="s">
        <v>105</v>
      </c>
      <c r="AH715" s="985" t="s">
        <v>105</v>
      </c>
      <c r="AI715" s="985" t="s">
        <v>105</v>
      </c>
      <c r="AJ715" s="985" t="s">
        <v>105</v>
      </c>
      <c r="AK715" s="985" t="s">
        <v>105</v>
      </c>
      <c r="AL715" s="985" t="s">
        <v>105</v>
      </c>
      <c r="AM715" s="985" t="s">
        <v>105</v>
      </c>
      <c r="AN715" s="985" t="s">
        <v>105</v>
      </c>
      <c r="AO715" s="985" t="s">
        <v>105</v>
      </c>
      <c r="AP715" s="985" t="s">
        <v>105</v>
      </c>
      <c r="AQ715" s="985" t="s">
        <v>105</v>
      </c>
      <c r="AR715" s="985" t="s">
        <v>105</v>
      </c>
      <c r="AS715" s="985" t="s">
        <v>105</v>
      </c>
      <c r="AT715" s="985" t="s">
        <v>105</v>
      </c>
      <c r="AU715" s="985" t="s">
        <v>105</v>
      </c>
      <c r="AV715" s="985" t="s">
        <v>105</v>
      </c>
      <c r="AW715" s="985" t="s">
        <v>105</v>
      </c>
      <c r="AX715" s="985" t="s">
        <v>105</v>
      </c>
      <c r="AY715" s="985" t="s">
        <v>105</v>
      </c>
      <c r="AZ715" s="985" t="s">
        <v>105</v>
      </c>
      <c r="BA715" s="985" t="s">
        <v>105</v>
      </c>
      <c r="BB715" s="985" t="s">
        <v>105</v>
      </c>
      <c r="BC715" s="985" t="s">
        <v>105</v>
      </c>
      <c r="BD715" s="985" t="s">
        <v>105</v>
      </c>
      <c r="BE715" s="985" t="s">
        <v>105</v>
      </c>
      <c r="BF715" s="985" t="s">
        <v>105</v>
      </c>
      <c r="BG715" s="985" t="s">
        <v>105</v>
      </c>
      <c r="BH715" s="985" t="s">
        <v>105</v>
      </c>
      <c r="BI715" s="985" t="s">
        <v>105</v>
      </c>
      <c r="BJ715" s="985" t="s">
        <v>105</v>
      </c>
      <c r="BK715" s="985" t="s">
        <v>105</v>
      </c>
      <c r="BL715" s="985" t="s">
        <v>105</v>
      </c>
      <c r="BM715" s="985" t="s">
        <v>105</v>
      </c>
      <c r="BN715" s="985" t="s">
        <v>105</v>
      </c>
      <c r="BO715" s="985" t="s">
        <v>105</v>
      </c>
      <c r="BP715" s="985" t="s">
        <v>105</v>
      </c>
      <c r="BQ715" s="985" t="s">
        <v>105</v>
      </c>
      <c r="BR715" s="985" t="s">
        <v>105</v>
      </c>
      <c r="BS715" s="985" t="s">
        <v>105</v>
      </c>
      <c r="BT715" s="985" t="s">
        <v>105</v>
      </c>
      <c r="BU715" s="985" t="s">
        <v>105</v>
      </c>
      <c r="BV715" s="985" t="s">
        <v>105</v>
      </c>
      <c r="BW715" s="985" t="s">
        <v>105</v>
      </c>
      <c r="BX715" s="985" t="s">
        <v>105</v>
      </c>
      <c r="BY715" s="985" t="s">
        <v>105</v>
      </c>
      <c r="BZ715" s="985" t="s">
        <v>105</v>
      </c>
      <c r="CA715" s="985" t="s">
        <v>105</v>
      </c>
      <c r="CB715" s="985" t="s">
        <v>105</v>
      </c>
      <c r="CC715" s="985" t="s">
        <v>105</v>
      </c>
      <c r="CD715" s="985" t="s">
        <v>105</v>
      </c>
      <c r="CE715" s="985" t="s">
        <v>105</v>
      </c>
      <c r="CF715" s="940">
        <v>0.1491074109893642</v>
      </c>
      <c r="CG715" s="940">
        <v>8.092029903471909E-3</v>
      </c>
      <c r="CH715" s="940">
        <v>0.33155129890012258</v>
      </c>
      <c r="CI715" s="940">
        <v>0.26810188717108052</v>
      </c>
      <c r="CJ715" s="940">
        <v>0.25913048742527045</v>
      </c>
      <c r="CK715" s="940">
        <v>0.83730292248810279</v>
      </c>
      <c r="CL715" s="940">
        <v>1.0457844532416489</v>
      </c>
      <c r="CM715" s="940">
        <v>1.0764835229315626</v>
      </c>
      <c r="CN715" s="940">
        <v>1.1451132460139446</v>
      </c>
      <c r="CO715" s="940">
        <v>0.63987677599663617</v>
      </c>
      <c r="CP715" s="940">
        <v>2.9887486185771195E-2</v>
      </c>
      <c r="CQ715" s="940">
        <v>4.048245623473945E-2</v>
      </c>
      <c r="CR715" s="940">
        <v>0.14080514506914232</v>
      </c>
      <c r="CS715" s="940">
        <v>0.52831883246641342</v>
      </c>
      <c r="CT715" s="940">
        <v>0.92448568970640643</v>
      </c>
      <c r="CU715" s="940">
        <v>1.0097210215322332</v>
      </c>
      <c r="CV715" s="940">
        <v>0.55401430629518611</v>
      </c>
      <c r="CW715" s="940">
        <v>0.56308107345626146</v>
      </c>
      <c r="CX715" s="940">
        <v>0.57576888289040906</v>
      </c>
      <c r="CY715" s="940">
        <v>0.55704241382462616</v>
      </c>
      <c r="CZ715" s="940">
        <v>0.32111507195289146</v>
      </c>
      <c r="DA715" s="940">
        <v>0.28589832674320736</v>
      </c>
      <c r="DB715" s="940">
        <v>0.3017316655428588</v>
      </c>
      <c r="DC715" s="940">
        <v>0.32365451247160948</v>
      </c>
      <c r="DD715" s="940">
        <v>0.21219457491721427</v>
      </c>
      <c r="DE715" s="940">
        <v>0.22082082485241727</v>
      </c>
      <c r="DF715" s="940">
        <v>0.24318405968843204</v>
      </c>
      <c r="DG715" s="940">
        <v>0.24852163538199501</v>
      </c>
      <c r="DH715" s="940">
        <v>0.25949808019431253</v>
      </c>
      <c r="DI715" s="940">
        <v>0.25831025832425536</v>
      </c>
      <c r="DJ715" s="940">
        <v>0.26033314216947212</v>
      </c>
      <c r="DK715" s="940">
        <v>0.26142159138472909</v>
      </c>
      <c r="DL715" s="940">
        <v>0.23380947988597578</v>
      </c>
      <c r="DM715" s="940">
        <v>0.25831025832425558</v>
      </c>
      <c r="DN715" s="940">
        <v>0.26033314216947212</v>
      </c>
      <c r="DO715" s="940">
        <v>0.26142159138472931</v>
      </c>
    </row>
    <row r="716" spans="2:119" s="986" customFormat="1" ht="12" customHeight="1">
      <c r="B716" s="1342"/>
      <c r="C716" s="938" t="s">
        <v>708</v>
      </c>
      <c r="D716" s="939"/>
      <c r="E716" s="939"/>
      <c r="F716" s="945"/>
      <c r="G716" s="945"/>
      <c r="H716" s="945"/>
      <c r="I716" s="945"/>
      <c r="J716" s="945"/>
      <c r="K716" s="945"/>
      <c r="L716" s="945"/>
      <c r="M716" s="940"/>
      <c r="N716" s="940" t="s">
        <v>105</v>
      </c>
      <c r="O716" s="940" t="s">
        <v>105</v>
      </c>
      <c r="P716" s="940" t="s">
        <v>105</v>
      </c>
      <c r="Q716" s="964">
        <v>8.5305396679182563E-2</v>
      </c>
      <c r="R716" s="964">
        <v>6.5930962974761947E-2</v>
      </c>
      <c r="S716" s="964">
        <v>6.9309178422245848E-2</v>
      </c>
      <c r="T716" s="964">
        <v>5.9354660684916551E-2</v>
      </c>
      <c r="U716" s="1697">
        <v>6.037297837308097E-2</v>
      </c>
      <c r="V716" s="1697">
        <v>7.6257024176931823E-2</v>
      </c>
      <c r="W716" s="1697">
        <v>8.1804389354774687E-2</v>
      </c>
      <c r="X716" s="1697">
        <v>8.4699779857791549E-2</v>
      </c>
      <c r="Y716" s="1697">
        <v>9.1091774142587192E-2</v>
      </c>
      <c r="Z716" s="1697">
        <v>0.21817661657148602</v>
      </c>
      <c r="AA716" s="403"/>
      <c r="AB716" s="985" t="s">
        <v>105</v>
      </c>
      <c r="AC716" s="985" t="s">
        <v>105</v>
      </c>
      <c r="AD716" s="985" t="s">
        <v>105</v>
      </c>
      <c r="AE716" s="985" t="s">
        <v>105</v>
      </c>
      <c r="AF716" s="985" t="s">
        <v>105</v>
      </c>
      <c r="AG716" s="985" t="s">
        <v>105</v>
      </c>
      <c r="AH716" s="985" t="s">
        <v>105</v>
      </c>
      <c r="AI716" s="985" t="s">
        <v>105</v>
      </c>
      <c r="AJ716" s="985" t="s">
        <v>105</v>
      </c>
      <c r="AK716" s="985" t="s">
        <v>105</v>
      </c>
      <c r="AL716" s="985" t="s">
        <v>105</v>
      </c>
      <c r="AM716" s="985" t="s">
        <v>105</v>
      </c>
      <c r="AN716" s="985" t="s">
        <v>105</v>
      </c>
      <c r="AO716" s="985" t="s">
        <v>105</v>
      </c>
      <c r="AP716" s="985" t="s">
        <v>105</v>
      </c>
      <c r="AQ716" s="985" t="s">
        <v>105</v>
      </c>
      <c r="AR716" s="985" t="s">
        <v>105</v>
      </c>
      <c r="AS716" s="985" t="s">
        <v>105</v>
      </c>
      <c r="AT716" s="985" t="s">
        <v>105</v>
      </c>
      <c r="AU716" s="985" t="s">
        <v>105</v>
      </c>
      <c r="AV716" s="985" t="s">
        <v>105</v>
      </c>
      <c r="AW716" s="985" t="s">
        <v>105</v>
      </c>
      <c r="AX716" s="985" t="s">
        <v>105</v>
      </c>
      <c r="AY716" s="985" t="s">
        <v>105</v>
      </c>
      <c r="AZ716" s="985" t="s">
        <v>105</v>
      </c>
      <c r="BA716" s="985" t="s">
        <v>105</v>
      </c>
      <c r="BB716" s="985" t="s">
        <v>105</v>
      </c>
      <c r="BC716" s="985" t="s">
        <v>105</v>
      </c>
      <c r="BD716" s="985" t="s">
        <v>105</v>
      </c>
      <c r="BE716" s="985" t="s">
        <v>105</v>
      </c>
      <c r="BF716" s="985" t="s">
        <v>105</v>
      </c>
      <c r="BG716" s="985" t="s">
        <v>105</v>
      </c>
      <c r="BH716" s="985" t="s">
        <v>105</v>
      </c>
      <c r="BI716" s="985" t="s">
        <v>105</v>
      </c>
      <c r="BJ716" s="985" t="s">
        <v>105</v>
      </c>
      <c r="BK716" s="985" t="s">
        <v>105</v>
      </c>
      <c r="BL716" s="985" t="s">
        <v>105</v>
      </c>
      <c r="BM716" s="985" t="s">
        <v>105</v>
      </c>
      <c r="BN716" s="985" t="s">
        <v>105</v>
      </c>
      <c r="BO716" s="985" t="s">
        <v>105</v>
      </c>
      <c r="BP716" s="985" t="s">
        <v>105</v>
      </c>
      <c r="BQ716" s="985" t="s">
        <v>105</v>
      </c>
      <c r="BR716" s="985" t="s">
        <v>105</v>
      </c>
      <c r="BS716" s="985" t="s">
        <v>105</v>
      </c>
      <c r="BT716" s="985" t="s">
        <v>105</v>
      </c>
      <c r="BU716" s="985" t="s">
        <v>105</v>
      </c>
      <c r="BV716" s="985" t="s">
        <v>105</v>
      </c>
      <c r="BW716" s="985" t="s">
        <v>105</v>
      </c>
      <c r="BX716" s="985" t="s">
        <v>105</v>
      </c>
      <c r="BY716" s="985" t="s">
        <v>105</v>
      </c>
      <c r="BZ716" s="985" t="s">
        <v>105</v>
      </c>
      <c r="CA716" s="985" t="s">
        <v>105</v>
      </c>
      <c r="CB716" s="964">
        <v>8.0822260619558939E-2</v>
      </c>
      <c r="CC716" s="964">
        <v>9.710290890215785E-2</v>
      </c>
      <c r="CD716" s="964">
        <v>9.4145523179501214E-2</v>
      </c>
      <c r="CE716" s="964">
        <v>7.1397261649587679E-2</v>
      </c>
      <c r="CF716" s="964">
        <v>6.8765326365003265E-2</v>
      </c>
      <c r="CG716" s="964">
        <v>6.6478202326960611E-2</v>
      </c>
      <c r="CH716" s="964">
        <v>7.5435813229976667E-2</v>
      </c>
      <c r="CI716" s="964">
        <v>5.538022239440156E-2</v>
      </c>
      <c r="CJ716" s="964">
        <v>6.0319817227885583E-2</v>
      </c>
      <c r="CK716" s="964">
        <v>7.0984289395796277E-2</v>
      </c>
      <c r="CL716" s="964">
        <v>8.0484118393372828E-2</v>
      </c>
      <c r="CM716" s="964">
        <v>6.2526854134723822E-2</v>
      </c>
      <c r="CN716" s="964">
        <v>7.1163995375674055E-2</v>
      </c>
      <c r="CO716" s="964">
        <v>7.4469523203881352E-2</v>
      </c>
      <c r="CP716" s="964">
        <v>5.7586583199246963E-2</v>
      </c>
      <c r="CQ716" s="964">
        <v>4.2779825799343113E-2</v>
      </c>
      <c r="CR716" s="964">
        <v>4.7191653172116536E-2</v>
      </c>
      <c r="CS716" s="964">
        <v>6.606578962277676E-2</v>
      </c>
      <c r="CT716" s="964">
        <v>6.8533875532810012E-2</v>
      </c>
      <c r="CU716" s="964">
        <v>5.7249534821379393E-2</v>
      </c>
      <c r="CV716" s="964">
        <v>5.7577983947142246E-2</v>
      </c>
      <c r="CW716" s="964">
        <v>8.4910369579245928E-2</v>
      </c>
      <c r="CX716" s="964">
        <v>8.6781071876191926E-2</v>
      </c>
      <c r="CY716" s="964">
        <v>7.2724890311550147E-2</v>
      </c>
      <c r="CZ716" s="964">
        <v>6.648645136140853E-2</v>
      </c>
      <c r="DA716" s="964">
        <v>8.769770816335723E-2</v>
      </c>
      <c r="DB716" s="964">
        <v>9.0617760237988204E-2</v>
      </c>
      <c r="DC716" s="964">
        <v>7.8761798517893625E-2</v>
      </c>
      <c r="DD716" s="964">
        <v>7.0938949862993275E-2</v>
      </c>
      <c r="DE716" s="964">
        <v>8.7032469769373885E-2</v>
      </c>
      <c r="DF716" s="964">
        <v>9.1429006761948081E-2</v>
      </c>
      <c r="DG716" s="964">
        <v>8.487865704850181E-2</v>
      </c>
      <c r="DH716" s="964">
        <v>7.8543853832114666E-2</v>
      </c>
      <c r="DI716" s="964">
        <v>9.3556103859594286E-2</v>
      </c>
      <c r="DJ716" s="964">
        <v>9.8839946073896512E-2</v>
      </c>
      <c r="DK716" s="964">
        <v>8.9155595143798727E-2</v>
      </c>
      <c r="DL716" s="964">
        <v>0.15290917348762714</v>
      </c>
      <c r="DM716" s="964">
        <v>0.22740483188616073</v>
      </c>
      <c r="DN716" s="964">
        <v>0.25639360609485101</v>
      </c>
      <c r="DO716" s="964">
        <v>0.22505133238146008</v>
      </c>
    </row>
    <row r="717" spans="2:119" s="986" customFormat="1" ht="12" customHeight="1">
      <c r="B717" s="1342"/>
      <c r="C717" s="938"/>
      <c r="D717" s="939"/>
      <c r="E717" s="939"/>
      <c r="F717" s="945"/>
      <c r="G717" s="945"/>
      <c r="H717" s="945"/>
      <c r="I717" s="945"/>
      <c r="J717" s="945"/>
      <c r="K717" s="945"/>
      <c r="L717" s="945"/>
      <c r="M717" s="940"/>
      <c r="N717" s="940"/>
      <c r="O717" s="940"/>
      <c r="P717" s="940"/>
      <c r="Q717" s="940"/>
      <c r="R717" s="940"/>
      <c r="S717" s="940"/>
      <c r="T717" s="940"/>
      <c r="U717" s="1677"/>
      <c r="V717" s="1677"/>
      <c r="W717" s="1677"/>
      <c r="X717" s="1677"/>
      <c r="Y717" s="1677"/>
      <c r="Z717" s="1677"/>
      <c r="AA717" s="403"/>
      <c r="AB717" s="985"/>
      <c r="AC717" s="985"/>
      <c r="AD717" s="985"/>
      <c r="AE717" s="985"/>
      <c r="AF717" s="985"/>
      <c r="AG717" s="985"/>
      <c r="AH717" s="985"/>
      <c r="AI717" s="985"/>
      <c r="AJ717" s="985"/>
      <c r="AK717" s="985"/>
      <c r="AL717" s="985"/>
      <c r="AM717" s="985"/>
      <c r="AN717" s="985"/>
      <c r="AO717" s="985"/>
      <c r="AP717" s="985"/>
      <c r="AQ717" s="985"/>
      <c r="AR717" s="985"/>
      <c r="AS717" s="985"/>
      <c r="AT717" s="985"/>
      <c r="AU717" s="985"/>
      <c r="AV717" s="985"/>
      <c r="AW717" s="985"/>
      <c r="AX717" s="985"/>
      <c r="AY717" s="985"/>
      <c r="AZ717" s="985"/>
      <c r="BA717" s="985"/>
      <c r="BB717" s="985"/>
      <c r="BC717" s="985"/>
      <c r="BD717" s="985"/>
      <c r="BE717" s="985"/>
      <c r="BF717" s="985"/>
      <c r="BG717" s="985"/>
      <c r="BH717" s="985"/>
      <c r="BI717" s="985"/>
      <c r="BJ717" s="985"/>
      <c r="BK717" s="985"/>
      <c r="BL717" s="985"/>
      <c r="BM717" s="985"/>
      <c r="BN717" s="985"/>
      <c r="BO717" s="985"/>
      <c r="BP717" s="985"/>
      <c r="BQ717" s="985"/>
      <c r="BR717" s="985"/>
      <c r="BS717" s="985"/>
      <c r="BT717" s="985"/>
      <c r="BU717" s="985"/>
      <c r="BV717" s="985"/>
      <c r="BW717" s="985"/>
      <c r="BX717" s="985"/>
      <c r="BY717" s="985"/>
      <c r="BZ717" s="985"/>
      <c r="CA717" s="985"/>
      <c r="CB717" s="940"/>
      <c r="CC717" s="940"/>
      <c r="CD717" s="940"/>
      <c r="CE717" s="940"/>
      <c r="CF717" s="940"/>
      <c r="CG717" s="940"/>
      <c r="CH717" s="940"/>
      <c r="CI717" s="940"/>
      <c r="CJ717" s="940"/>
      <c r="CK717" s="940"/>
      <c r="CL717" s="940"/>
      <c r="CM717" s="940"/>
      <c r="CN717" s="940"/>
      <c r="CO717" s="940"/>
      <c r="CP717" s="940"/>
      <c r="CQ717" s="940"/>
      <c r="CR717" s="940"/>
      <c r="CS717" s="940"/>
      <c r="CT717" s="940"/>
      <c r="CU717" s="940"/>
      <c r="CV717" s="940"/>
      <c r="CW717" s="940"/>
      <c r="CX717" s="940"/>
      <c r="CY717" s="940"/>
      <c r="CZ717" s="940"/>
      <c r="DA717" s="940"/>
      <c r="DB717" s="940"/>
      <c r="DC717" s="940"/>
      <c r="DD717" s="940"/>
      <c r="DE717" s="940"/>
      <c r="DF717" s="940"/>
      <c r="DG717" s="940"/>
      <c r="DH717" s="940"/>
      <c r="DI717" s="940"/>
      <c r="DJ717" s="940"/>
      <c r="DK717" s="940"/>
      <c r="DL717" s="940"/>
      <c r="DM717" s="940"/>
      <c r="DN717" s="940"/>
      <c r="DO717" s="940"/>
    </row>
    <row r="718" spans="2:119" s="986" customFormat="1" ht="12" customHeight="1">
      <c r="B718" s="1342"/>
      <c r="C718" s="987" t="s">
        <v>726</v>
      </c>
      <c r="D718" s="939"/>
      <c r="E718" s="939"/>
      <c r="F718" s="945"/>
      <c r="G718" s="945"/>
      <c r="H718" s="945"/>
      <c r="I718" s="945"/>
      <c r="J718" s="945"/>
      <c r="K718" s="945"/>
      <c r="L718" s="945"/>
      <c r="M718" s="940"/>
      <c r="N718" s="449" t="s">
        <v>105</v>
      </c>
      <c r="O718" s="449" t="s">
        <v>105</v>
      </c>
      <c r="P718" s="449" t="s">
        <v>105</v>
      </c>
      <c r="Q718" s="232">
        <v>1574.3878705713255</v>
      </c>
      <c r="R718" s="232">
        <v>1871.7734457571942</v>
      </c>
      <c r="S718" s="232">
        <v>3448.6098598378449</v>
      </c>
      <c r="T718" s="232">
        <v>4592.3353873187471</v>
      </c>
      <c r="U718" s="1655">
        <v>7588.3242674842677</v>
      </c>
      <c r="V718" s="1655">
        <v>11867.105150044965</v>
      </c>
      <c r="W718" s="1655">
        <v>15505.552899292814</v>
      </c>
      <c r="X718" s="1655">
        <v>19133.489886453513</v>
      </c>
      <c r="Y718" s="1655">
        <v>24108.023189495187</v>
      </c>
      <c r="Z718" s="1655">
        <v>30279.706674853762</v>
      </c>
      <c r="AA718" s="403"/>
      <c r="AB718" s="449" t="s">
        <v>105</v>
      </c>
      <c r="AC718" s="449" t="s">
        <v>105</v>
      </c>
      <c r="AD718" s="449" t="s">
        <v>105</v>
      </c>
      <c r="AE718" s="449" t="s">
        <v>105</v>
      </c>
      <c r="AF718" s="449" t="s">
        <v>105</v>
      </c>
      <c r="AG718" s="449" t="s">
        <v>105</v>
      </c>
      <c r="AH718" s="449" t="s">
        <v>105</v>
      </c>
      <c r="AI718" s="449" t="s">
        <v>105</v>
      </c>
      <c r="AJ718" s="449" t="s">
        <v>105</v>
      </c>
      <c r="AK718" s="449" t="s">
        <v>105</v>
      </c>
      <c r="AL718" s="449" t="s">
        <v>105</v>
      </c>
      <c r="AM718" s="449" t="s">
        <v>105</v>
      </c>
      <c r="AN718" s="449" t="s">
        <v>105</v>
      </c>
      <c r="AO718" s="449" t="s">
        <v>105</v>
      </c>
      <c r="AP718" s="449" t="s">
        <v>105</v>
      </c>
      <c r="AQ718" s="449" t="s">
        <v>105</v>
      </c>
      <c r="AR718" s="449" t="s">
        <v>105</v>
      </c>
      <c r="AS718" s="449" t="s">
        <v>105</v>
      </c>
      <c r="AT718" s="449" t="s">
        <v>105</v>
      </c>
      <c r="AU718" s="449" t="s">
        <v>105</v>
      </c>
      <c r="AV718" s="449" t="s">
        <v>105</v>
      </c>
      <c r="AW718" s="449" t="s">
        <v>105</v>
      </c>
      <c r="AX718" s="449" t="s">
        <v>105</v>
      </c>
      <c r="AY718" s="449" t="s">
        <v>105</v>
      </c>
      <c r="AZ718" s="449" t="s">
        <v>105</v>
      </c>
      <c r="BA718" s="449" t="s">
        <v>105</v>
      </c>
      <c r="BB718" s="449" t="s">
        <v>105</v>
      </c>
      <c r="BC718" s="449" t="s">
        <v>105</v>
      </c>
      <c r="BD718" s="449" t="s">
        <v>105</v>
      </c>
      <c r="BE718" s="449" t="s">
        <v>105</v>
      </c>
      <c r="BF718" s="449" t="s">
        <v>105</v>
      </c>
      <c r="BG718" s="449" t="s">
        <v>105</v>
      </c>
      <c r="BH718" s="449" t="s">
        <v>105</v>
      </c>
      <c r="BI718" s="449" t="s">
        <v>105</v>
      </c>
      <c r="BJ718" s="449" t="s">
        <v>105</v>
      </c>
      <c r="BK718" s="449" t="s">
        <v>105</v>
      </c>
      <c r="BL718" s="449" t="s">
        <v>105</v>
      </c>
      <c r="BM718" s="449" t="s">
        <v>105</v>
      </c>
      <c r="BN718" s="449" t="s">
        <v>105</v>
      </c>
      <c r="BO718" s="449" t="s">
        <v>105</v>
      </c>
      <c r="BP718" s="449" t="s">
        <v>105</v>
      </c>
      <c r="BQ718" s="449" t="s">
        <v>105</v>
      </c>
      <c r="BR718" s="449" t="s">
        <v>105</v>
      </c>
      <c r="BS718" s="449" t="s">
        <v>105</v>
      </c>
      <c r="BT718" s="449" t="s">
        <v>105</v>
      </c>
      <c r="BU718" s="449" t="s">
        <v>105</v>
      </c>
      <c r="BV718" s="449" t="s">
        <v>105</v>
      </c>
      <c r="BW718" s="449" t="s">
        <v>105</v>
      </c>
      <c r="BX718" s="449" t="s">
        <v>105</v>
      </c>
      <c r="BY718" s="449" t="s">
        <v>105</v>
      </c>
      <c r="BZ718" s="449" t="s">
        <v>105</v>
      </c>
      <c r="CA718" s="449" t="s">
        <v>105</v>
      </c>
      <c r="CB718" s="232">
        <v>337.45718476484444</v>
      </c>
      <c r="CC718" s="232">
        <v>429.78718509184091</v>
      </c>
      <c r="CD718" s="232">
        <v>428.58807972236127</v>
      </c>
      <c r="CE718" s="232">
        <v>378.55542099227887</v>
      </c>
      <c r="CF718" s="232">
        <v>387.7745519048899</v>
      </c>
      <c r="CG718" s="232">
        <v>433.26503584573311</v>
      </c>
      <c r="CH718" s="232">
        <v>570.68701424741948</v>
      </c>
      <c r="CI718" s="232">
        <v>480.04684375915167</v>
      </c>
      <c r="CJ718" s="232">
        <v>488.25876055111985</v>
      </c>
      <c r="CK718" s="232">
        <v>796.0391165712781</v>
      </c>
      <c r="CL718" s="232">
        <v>1167.5026214142663</v>
      </c>
      <c r="CM718" s="232">
        <v>996.80936130118062</v>
      </c>
      <c r="CN718" s="232">
        <v>1047.3703347405581</v>
      </c>
      <c r="CO718" s="232">
        <v>1305.406060050118</v>
      </c>
      <c r="CP718" s="232">
        <v>1202.3963398836368</v>
      </c>
      <c r="CQ718" s="232">
        <v>1037.1626526444343</v>
      </c>
      <c r="CR718" s="232">
        <v>1194.8454666648186</v>
      </c>
      <c r="CS718" s="232">
        <v>1995.0766655903772</v>
      </c>
      <c r="CT718" s="232">
        <v>2313.9945494614194</v>
      </c>
      <c r="CU718" s="232">
        <v>2084.407585767653</v>
      </c>
      <c r="CV718" s="232">
        <v>1856.8069490090759</v>
      </c>
      <c r="CW718" s="232">
        <v>3118.4665760785456</v>
      </c>
      <c r="CX718" s="232">
        <v>3646.3206062193162</v>
      </c>
      <c r="CY718" s="232">
        <v>3245.5110187380278</v>
      </c>
      <c r="CZ718" s="232">
        <v>2453.0556460427542</v>
      </c>
      <c r="DA718" s="232">
        <v>4010.0309521840209</v>
      </c>
      <c r="DB718" s="232">
        <v>4746.5309958371172</v>
      </c>
      <c r="DC718" s="232">
        <v>4295.9353052289207</v>
      </c>
      <c r="DD718" s="232">
        <v>2973.580746103069</v>
      </c>
      <c r="DE718" s="232">
        <v>4895.5292947290209</v>
      </c>
      <c r="DF718" s="232">
        <v>5900.8116728417635</v>
      </c>
      <c r="DG718" s="232">
        <v>5363.5681727796618</v>
      </c>
      <c r="DH718" s="232">
        <v>3745.2192410195867</v>
      </c>
      <c r="DI718" s="232">
        <v>6160.0947314844334</v>
      </c>
      <c r="DJ718" s="232">
        <v>7436.9885169829595</v>
      </c>
      <c r="DK718" s="232">
        <v>6765.7207000082044</v>
      </c>
      <c r="DL718" s="232">
        <v>4620.8870038213254</v>
      </c>
      <c r="DM718" s="232">
        <v>7751.3103928760629</v>
      </c>
      <c r="DN718" s="232">
        <v>9373.0831058874155</v>
      </c>
      <c r="DO718" s="232">
        <v>8534.4261722689535</v>
      </c>
    </row>
    <row r="719" spans="2:119" s="986" customFormat="1" ht="12" customHeight="1">
      <c r="B719" s="1342"/>
      <c r="C719" s="938" t="s">
        <v>94</v>
      </c>
      <c r="D719" s="939"/>
      <c r="E719" s="939"/>
      <c r="F719" s="945"/>
      <c r="G719" s="945"/>
      <c r="H719" s="945"/>
      <c r="I719" s="945"/>
      <c r="J719" s="945"/>
      <c r="K719" s="945"/>
      <c r="L719" s="945"/>
      <c r="M719" s="940"/>
      <c r="N719" s="940" t="s">
        <v>105</v>
      </c>
      <c r="O719" s="940" t="s">
        <v>105</v>
      </c>
      <c r="P719" s="940" t="s">
        <v>105</v>
      </c>
      <c r="Q719" s="940" t="s">
        <v>105</v>
      </c>
      <c r="R719" s="940">
        <v>0.18888965085709875</v>
      </c>
      <c r="S719" s="940">
        <v>0.84242909720453274</v>
      </c>
      <c r="T719" s="940">
        <v>0.33164827973167155</v>
      </c>
      <c r="U719" s="1677">
        <v>0.65238895409046771</v>
      </c>
      <c r="V719" s="1677">
        <v>0.563863737465087</v>
      </c>
      <c r="W719" s="1677">
        <v>0.30659943627735209</v>
      </c>
      <c r="X719" s="1677">
        <v>0.23397662829076959</v>
      </c>
      <c r="Y719" s="1677">
        <v>0.25999090247324075</v>
      </c>
      <c r="Z719" s="1677">
        <v>0.5825501178586221</v>
      </c>
      <c r="AA719" s="403"/>
      <c r="AB719" s="985" t="s">
        <v>105</v>
      </c>
      <c r="AC719" s="985" t="s">
        <v>105</v>
      </c>
      <c r="AD719" s="985" t="s">
        <v>105</v>
      </c>
      <c r="AE719" s="985" t="s">
        <v>105</v>
      </c>
      <c r="AF719" s="985" t="s">
        <v>105</v>
      </c>
      <c r="AG719" s="985" t="s">
        <v>105</v>
      </c>
      <c r="AH719" s="985" t="s">
        <v>105</v>
      </c>
      <c r="AI719" s="985" t="s">
        <v>105</v>
      </c>
      <c r="AJ719" s="985" t="s">
        <v>105</v>
      </c>
      <c r="AK719" s="985" t="s">
        <v>105</v>
      </c>
      <c r="AL719" s="985" t="s">
        <v>105</v>
      </c>
      <c r="AM719" s="985" t="s">
        <v>105</v>
      </c>
      <c r="AN719" s="985" t="s">
        <v>105</v>
      </c>
      <c r="AO719" s="985" t="s">
        <v>105</v>
      </c>
      <c r="AP719" s="985" t="s">
        <v>105</v>
      </c>
      <c r="AQ719" s="985" t="s">
        <v>105</v>
      </c>
      <c r="AR719" s="985" t="s">
        <v>105</v>
      </c>
      <c r="AS719" s="985" t="s">
        <v>105</v>
      </c>
      <c r="AT719" s="985" t="s">
        <v>105</v>
      </c>
      <c r="AU719" s="985" t="s">
        <v>105</v>
      </c>
      <c r="AV719" s="985" t="s">
        <v>105</v>
      </c>
      <c r="AW719" s="985" t="s">
        <v>105</v>
      </c>
      <c r="AX719" s="985" t="s">
        <v>105</v>
      </c>
      <c r="AY719" s="985" t="s">
        <v>105</v>
      </c>
      <c r="AZ719" s="985" t="s">
        <v>105</v>
      </c>
      <c r="BA719" s="985" t="s">
        <v>105</v>
      </c>
      <c r="BB719" s="985" t="s">
        <v>105</v>
      </c>
      <c r="BC719" s="985" t="s">
        <v>105</v>
      </c>
      <c r="BD719" s="985" t="s">
        <v>105</v>
      </c>
      <c r="BE719" s="985" t="s">
        <v>105</v>
      </c>
      <c r="BF719" s="985" t="s">
        <v>105</v>
      </c>
      <c r="BG719" s="985" t="s">
        <v>105</v>
      </c>
      <c r="BH719" s="985" t="s">
        <v>105</v>
      </c>
      <c r="BI719" s="985" t="s">
        <v>105</v>
      </c>
      <c r="BJ719" s="985" t="s">
        <v>105</v>
      </c>
      <c r="BK719" s="985" t="s">
        <v>105</v>
      </c>
      <c r="BL719" s="985" t="s">
        <v>105</v>
      </c>
      <c r="BM719" s="985" t="s">
        <v>105</v>
      </c>
      <c r="BN719" s="985" t="s">
        <v>105</v>
      </c>
      <c r="BO719" s="985" t="s">
        <v>105</v>
      </c>
      <c r="BP719" s="985" t="s">
        <v>105</v>
      </c>
      <c r="BQ719" s="985" t="s">
        <v>105</v>
      </c>
      <c r="BR719" s="985" t="s">
        <v>105</v>
      </c>
      <c r="BS719" s="985" t="s">
        <v>105</v>
      </c>
      <c r="BT719" s="985" t="s">
        <v>105</v>
      </c>
      <c r="BU719" s="985" t="s">
        <v>105</v>
      </c>
      <c r="BV719" s="985" t="s">
        <v>105</v>
      </c>
      <c r="BW719" s="985" t="s">
        <v>105</v>
      </c>
      <c r="BX719" s="985" t="s">
        <v>105</v>
      </c>
      <c r="BY719" s="985" t="s">
        <v>105</v>
      </c>
      <c r="BZ719" s="985" t="s">
        <v>105</v>
      </c>
      <c r="CA719" s="985" t="s">
        <v>105</v>
      </c>
      <c r="CB719" s="985" t="s">
        <v>105</v>
      </c>
      <c r="CC719" s="985" t="s">
        <v>105</v>
      </c>
      <c r="CD719" s="985" t="s">
        <v>105</v>
      </c>
      <c r="CE719" s="985" t="s">
        <v>105</v>
      </c>
      <c r="CF719" s="940">
        <v>0.1491074109893642</v>
      </c>
      <c r="CG719" s="940">
        <v>8.092029903471909E-3</v>
      </c>
      <c r="CH719" s="940">
        <v>0.33155129890012258</v>
      </c>
      <c r="CI719" s="940">
        <v>0.26810188717108052</v>
      </c>
      <c r="CJ719" s="940">
        <v>0.25913048742527045</v>
      </c>
      <c r="CK719" s="940">
        <v>0.83730292248810279</v>
      </c>
      <c r="CL719" s="940">
        <v>1.0457844532416489</v>
      </c>
      <c r="CM719" s="940">
        <v>1.0764835229315626</v>
      </c>
      <c r="CN719" s="940">
        <v>1.1451132460139446</v>
      </c>
      <c r="CO719" s="940">
        <v>0.63987677599663617</v>
      </c>
      <c r="CP719" s="940">
        <v>2.9887486185771195E-2</v>
      </c>
      <c r="CQ719" s="940">
        <v>4.048245623473945E-2</v>
      </c>
      <c r="CR719" s="940">
        <v>0.14080514506914232</v>
      </c>
      <c r="CS719" s="940">
        <v>0.52831883246641342</v>
      </c>
      <c r="CT719" s="940">
        <v>0.92448568970640643</v>
      </c>
      <c r="CU719" s="940">
        <v>1.0097210215322332</v>
      </c>
      <c r="CV719" s="940">
        <v>0.55401430629518611</v>
      </c>
      <c r="CW719" s="940">
        <v>0.56308107345626146</v>
      </c>
      <c r="CX719" s="940">
        <v>0.57576888289040906</v>
      </c>
      <c r="CY719" s="940">
        <v>0.55704241382462616</v>
      </c>
      <c r="CZ719" s="940">
        <v>0.32111507195289146</v>
      </c>
      <c r="DA719" s="940">
        <v>0.28589832674320736</v>
      </c>
      <c r="DB719" s="940">
        <v>0.3017316655428588</v>
      </c>
      <c r="DC719" s="940">
        <v>0.32365451247160948</v>
      </c>
      <c r="DD719" s="940">
        <v>0.21219457491721427</v>
      </c>
      <c r="DE719" s="940">
        <v>0.22082082485241727</v>
      </c>
      <c r="DF719" s="940">
        <v>0.24318405968843204</v>
      </c>
      <c r="DG719" s="940">
        <v>0.24852163538199501</v>
      </c>
      <c r="DH719" s="940">
        <v>0.25949808019431253</v>
      </c>
      <c r="DI719" s="940">
        <v>0.25831025832425536</v>
      </c>
      <c r="DJ719" s="940">
        <v>0.26033314216947212</v>
      </c>
      <c r="DK719" s="940">
        <v>0.26142159138472909</v>
      </c>
      <c r="DL719" s="940">
        <v>0.23380947988597578</v>
      </c>
      <c r="DM719" s="940">
        <v>0.25831025832425558</v>
      </c>
      <c r="DN719" s="940">
        <v>0.26033314216947212</v>
      </c>
      <c r="DO719" s="940">
        <v>0.26142159138472931</v>
      </c>
    </row>
    <row r="720" spans="2:119" s="986" customFormat="1" ht="12" customHeight="1">
      <c r="B720" s="1342"/>
      <c r="C720" s="938" t="s">
        <v>705</v>
      </c>
      <c r="D720" s="939"/>
      <c r="E720" s="939"/>
      <c r="F720" s="945"/>
      <c r="G720" s="945"/>
      <c r="H720" s="945"/>
      <c r="I720" s="945"/>
      <c r="J720" s="945"/>
      <c r="K720" s="945"/>
      <c r="L720" s="945"/>
      <c r="M720" s="940"/>
      <c r="N720" s="940" t="s">
        <v>105</v>
      </c>
      <c r="O720" s="940" t="s">
        <v>105</v>
      </c>
      <c r="P720" s="940" t="s">
        <v>105</v>
      </c>
      <c r="Q720" s="964">
        <v>55.680975432854844</v>
      </c>
      <c r="R720" s="964">
        <v>63.184954297079358</v>
      </c>
      <c r="S720" s="964">
        <v>50.78298559404795</v>
      </c>
      <c r="T720" s="964">
        <v>46.147891326629903</v>
      </c>
      <c r="U720" s="1697">
        <v>55.837968684206686</v>
      </c>
      <c r="V720" s="1697">
        <v>52.923014787237541</v>
      </c>
      <c r="W720" s="1697">
        <v>51.221615768224105</v>
      </c>
      <c r="X720" s="1697">
        <v>50.565021377022795</v>
      </c>
      <c r="Y720" s="1697">
        <v>50.969173534730942</v>
      </c>
      <c r="Z720" s="1697">
        <v>51.213875545427953</v>
      </c>
      <c r="AA720" s="403"/>
      <c r="AB720" s="985" t="s">
        <v>105</v>
      </c>
      <c r="AC720" s="985" t="s">
        <v>105</v>
      </c>
      <c r="AD720" s="985" t="s">
        <v>105</v>
      </c>
      <c r="AE720" s="985" t="s">
        <v>105</v>
      </c>
      <c r="AF720" s="985" t="s">
        <v>105</v>
      </c>
      <c r="AG720" s="985" t="s">
        <v>105</v>
      </c>
      <c r="AH720" s="985" t="s">
        <v>105</v>
      </c>
      <c r="AI720" s="985" t="s">
        <v>105</v>
      </c>
      <c r="AJ720" s="985" t="s">
        <v>105</v>
      </c>
      <c r="AK720" s="985" t="s">
        <v>105</v>
      </c>
      <c r="AL720" s="985" t="s">
        <v>105</v>
      </c>
      <c r="AM720" s="985" t="s">
        <v>105</v>
      </c>
      <c r="AN720" s="985" t="s">
        <v>105</v>
      </c>
      <c r="AO720" s="985" t="s">
        <v>105</v>
      </c>
      <c r="AP720" s="985" t="s">
        <v>105</v>
      </c>
      <c r="AQ720" s="985" t="s">
        <v>105</v>
      </c>
      <c r="AR720" s="985" t="s">
        <v>105</v>
      </c>
      <c r="AS720" s="985" t="s">
        <v>105</v>
      </c>
      <c r="AT720" s="985" t="s">
        <v>105</v>
      </c>
      <c r="AU720" s="985" t="s">
        <v>105</v>
      </c>
      <c r="AV720" s="985" t="s">
        <v>105</v>
      </c>
      <c r="AW720" s="985" t="s">
        <v>105</v>
      </c>
      <c r="AX720" s="985" t="s">
        <v>105</v>
      </c>
      <c r="AY720" s="985" t="s">
        <v>105</v>
      </c>
      <c r="AZ720" s="985" t="s">
        <v>105</v>
      </c>
      <c r="BA720" s="985" t="s">
        <v>105</v>
      </c>
      <c r="BB720" s="985" t="s">
        <v>105</v>
      </c>
      <c r="BC720" s="985" t="s">
        <v>105</v>
      </c>
      <c r="BD720" s="985" t="s">
        <v>105</v>
      </c>
      <c r="BE720" s="985" t="s">
        <v>105</v>
      </c>
      <c r="BF720" s="985" t="s">
        <v>105</v>
      </c>
      <c r="BG720" s="985" t="s">
        <v>105</v>
      </c>
      <c r="BH720" s="985" t="s">
        <v>105</v>
      </c>
      <c r="BI720" s="985" t="s">
        <v>105</v>
      </c>
      <c r="BJ720" s="985" t="s">
        <v>105</v>
      </c>
      <c r="BK720" s="985" t="s">
        <v>105</v>
      </c>
      <c r="BL720" s="985" t="s">
        <v>105</v>
      </c>
      <c r="BM720" s="985" t="s">
        <v>105</v>
      </c>
      <c r="BN720" s="985" t="s">
        <v>105</v>
      </c>
      <c r="BO720" s="985" t="s">
        <v>105</v>
      </c>
      <c r="BP720" s="985" t="s">
        <v>105</v>
      </c>
      <c r="BQ720" s="985" t="s">
        <v>105</v>
      </c>
      <c r="BR720" s="985" t="s">
        <v>105</v>
      </c>
      <c r="BS720" s="985" t="s">
        <v>105</v>
      </c>
      <c r="BT720" s="985" t="s">
        <v>105</v>
      </c>
      <c r="BU720" s="985" t="s">
        <v>105</v>
      </c>
      <c r="BV720" s="985" t="s">
        <v>105</v>
      </c>
      <c r="BW720" s="985" t="s">
        <v>105</v>
      </c>
      <c r="BX720" s="985" t="s">
        <v>105</v>
      </c>
      <c r="BY720" s="985" t="s">
        <v>105</v>
      </c>
      <c r="BZ720" s="985" t="s">
        <v>105</v>
      </c>
      <c r="CA720" s="985" t="s">
        <v>105</v>
      </c>
      <c r="CB720" s="964">
        <v>0.7712369524774576</v>
      </c>
      <c r="CC720" s="964">
        <v>0.78662700985528</v>
      </c>
      <c r="CD720" s="964">
        <v>0.87917292587051921</v>
      </c>
      <c r="CE720" s="964">
        <v>0.85206798958812857</v>
      </c>
      <c r="CF720" s="964">
        <v>1.106416874364428</v>
      </c>
      <c r="CG720" s="964">
        <v>0.88603253439677387</v>
      </c>
      <c r="CH720" s="964">
        <v>1.0741409224281238</v>
      </c>
      <c r="CI720" s="964">
        <v>1.1779997437827507</v>
      </c>
      <c r="CJ720" s="964">
        <v>1.113087215192641</v>
      </c>
      <c r="CK720" s="964">
        <v>1.0956589926334406</v>
      </c>
      <c r="CL720" s="964">
        <v>1.3122553369558552</v>
      </c>
      <c r="CM720" s="964">
        <v>1.3250093939410532</v>
      </c>
      <c r="CN720" s="964">
        <v>1.2497418388069343</v>
      </c>
      <c r="CO720" s="964">
        <v>1.1882385392909331</v>
      </c>
      <c r="CP720" s="964">
        <v>1.1594991164757236</v>
      </c>
      <c r="CQ720" s="964">
        <v>1.2206758169450416</v>
      </c>
      <c r="CR720" s="964">
        <v>1.506506873158332</v>
      </c>
      <c r="CS720" s="964">
        <v>1.506506873158332</v>
      </c>
      <c r="CT720" s="964">
        <v>1.506506873158332</v>
      </c>
      <c r="CU720" s="964">
        <v>1.506506873158332</v>
      </c>
      <c r="CV720" s="964">
        <v>1.506506873158332</v>
      </c>
      <c r="CW720" s="964">
        <v>1.506506873158332</v>
      </c>
      <c r="CX720" s="964">
        <v>1.506506873158332</v>
      </c>
      <c r="CY720" s="964">
        <v>1.506506873158332</v>
      </c>
      <c r="CZ720" s="964">
        <v>1.506506873158332</v>
      </c>
      <c r="DA720" s="964">
        <v>1.506506873158332</v>
      </c>
      <c r="DB720" s="964">
        <v>1.506506873158332</v>
      </c>
      <c r="DC720" s="964">
        <v>1.506506873158332</v>
      </c>
      <c r="DD720" s="964">
        <v>1.506506873158332</v>
      </c>
      <c r="DE720" s="964">
        <v>1.506506873158332</v>
      </c>
      <c r="DF720" s="964">
        <v>1.506506873158332</v>
      </c>
      <c r="DG720" s="964">
        <v>1.506506873158332</v>
      </c>
      <c r="DH720" s="964">
        <v>1.506506873158332</v>
      </c>
      <c r="DI720" s="964">
        <v>1.506506873158332</v>
      </c>
      <c r="DJ720" s="964">
        <v>1.506506873158332</v>
      </c>
      <c r="DK720" s="964">
        <v>1.506506873158332</v>
      </c>
      <c r="DL720" s="964">
        <v>1.506506873158332</v>
      </c>
      <c r="DM720" s="964">
        <v>1.506506873158332</v>
      </c>
      <c r="DN720" s="964">
        <v>1.506506873158332</v>
      </c>
      <c r="DO720" s="964">
        <v>1.506506873158332</v>
      </c>
    </row>
    <row r="721" spans="2:119" s="986" customFormat="1" ht="12" customHeight="1">
      <c r="B721" s="1342"/>
      <c r="C721" s="972"/>
      <c r="D721" s="939"/>
      <c r="E721" s="939"/>
      <c r="F721" s="945"/>
      <c r="G721" s="945"/>
      <c r="H721" s="945"/>
      <c r="I721" s="945"/>
      <c r="J721" s="945"/>
      <c r="K721" s="945"/>
      <c r="L721" s="945"/>
      <c r="M721" s="940"/>
      <c r="N721" s="940"/>
      <c r="O721" s="940"/>
      <c r="P721" s="940"/>
      <c r="Q721" s="940"/>
      <c r="R721" s="940"/>
      <c r="S721" s="940"/>
      <c r="T721" s="940"/>
      <c r="U721" s="1677"/>
      <c r="V721" s="1677"/>
      <c r="W721" s="1677"/>
      <c r="X721" s="1677"/>
      <c r="Y721" s="1677"/>
      <c r="Z721" s="1677"/>
      <c r="AA721" s="403"/>
      <c r="AB721" s="985"/>
      <c r="AC721" s="985"/>
      <c r="AD721" s="985"/>
      <c r="AE721" s="985"/>
      <c r="AF721" s="985"/>
      <c r="AG721" s="985"/>
      <c r="AH721" s="985"/>
      <c r="AI721" s="985"/>
      <c r="AJ721" s="985"/>
      <c r="AK721" s="985"/>
      <c r="AL721" s="985"/>
      <c r="AM721" s="985"/>
      <c r="AN721" s="985"/>
      <c r="AO721" s="985"/>
      <c r="AP721" s="985"/>
      <c r="AQ721" s="985"/>
      <c r="AR721" s="985"/>
      <c r="AS721" s="985"/>
      <c r="AT721" s="985"/>
      <c r="AU721" s="985"/>
      <c r="AV721" s="985"/>
      <c r="AW721" s="985"/>
      <c r="AX721" s="985"/>
      <c r="AY721" s="985"/>
      <c r="AZ721" s="985"/>
      <c r="BA721" s="985"/>
      <c r="BB721" s="985"/>
      <c r="BC721" s="985"/>
      <c r="BD721" s="985"/>
      <c r="BE721" s="985"/>
      <c r="BF721" s="985"/>
      <c r="BG721" s="985"/>
      <c r="BH721" s="985"/>
      <c r="BI721" s="985"/>
      <c r="BJ721" s="985"/>
      <c r="BK721" s="985"/>
      <c r="BL721" s="985"/>
      <c r="BM721" s="985"/>
      <c r="BN721" s="985"/>
      <c r="BO721" s="985"/>
      <c r="BP721" s="985"/>
      <c r="BQ721" s="985"/>
      <c r="BR721" s="985"/>
      <c r="BS721" s="985"/>
      <c r="BT721" s="985"/>
      <c r="BU721" s="985"/>
      <c r="BV721" s="985"/>
      <c r="BW721" s="985"/>
      <c r="BX721" s="985"/>
      <c r="BY721" s="985"/>
      <c r="BZ721" s="985"/>
      <c r="CA721" s="985"/>
      <c r="CB721" s="940"/>
      <c r="CC721" s="940"/>
      <c r="CD721" s="940"/>
      <c r="CE721" s="940"/>
      <c r="CF721" s="940"/>
      <c r="CG721" s="940"/>
      <c r="CH721" s="940"/>
      <c r="CI721" s="940"/>
      <c r="CJ721" s="940"/>
      <c r="CK721" s="940"/>
      <c r="CL721" s="940"/>
      <c r="CM721" s="940"/>
      <c r="CN721" s="940"/>
      <c r="CO721" s="940"/>
      <c r="CP721" s="940"/>
      <c r="CQ721" s="940"/>
      <c r="CR721" s="940"/>
      <c r="CS721" s="940"/>
      <c r="CT721" s="940"/>
      <c r="CU721" s="940"/>
      <c r="CV721" s="940"/>
      <c r="CW721" s="940"/>
      <c r="CX721" s="940"/>
      <c r="CY721" s="940"/>
      <c r="CZ721" s="940"/>
      <c r="DA721" s="940"/>
      <c r="DB721" s="940"/>
      <c r="DC721" s="940"/>
      <c r="DD721" s="940"/>
      <c r="DE721" s="940"/>
      <c r="DF721" s="940"/>
      <c r="DG721" s="940"/>
      <c r="DH721" s="940"/>
      <c r="DI721" s="940"/>
      <c r="DJ721" s="940"/>
      <c r="DK721" s="940"/>
      <c r="DL721" s="940"/>
      <c r="DM721" s="940"/>
      <c r="DN721" s="940"/>
      <c r="DO721" s="940"/>
    </row>
    <row r="722" spans="2:119" s="986" customFormat="1" ht="12" customHeight="1">
      <c r="B722" s="1342"/>
      <c r="C722" s="987" t="s">
        <v>707</v>
      </c>
      <c r="D722" s="939"/>
      <c r="E722" s="939"/>
      <c r="F722" s="945"/>
      <c r="G722" s="945"/>
      <c r="H722" s="945"/>
      <c r="I722" s="945"/>
      <c r="J722" s="945"/>
      <c r="K722" s="945"/>
      <c r="L722" s="945"/>
      <c r="M722" s="940"/>
      <c r="N722" s="449" t="s">
        <v>105</v>
      </c>
      <c r="O722" s="449" t="s">
        <v>105</v>
      </c>
      <c r="P722" s="449" t="s">
        <v>105</v>
      </c>
      <c r="Q722" s="232">
        <v>0</v>
      </c>
      <c r="R722" s="232">
        <v>0</v>
      </c>
      <c r="S722" s="232">
        <v>0</v>
      </c>
      <c r="T722" s="232">
        <v>0</v>
      </c>
      <c r="U722" s="1655">
        <v>0</v>
      </c>
      <c r="V722" s="1655">
        <v>0</v>
      </c>
      <c r="W722" s="1655">
        <v>0</v>
      </c>
      <c r="X722" s="1655">
        <v>0</v>
      </c>
      <c r="Y722" s="1655">
        <v>0</v>
      </c>
      <c r="Z722" s="1655">
        <v>0</v>
      </c>
      <c r="AA722" s="403"/>
      <c r="AB722" s="449" t="s">
        <v>105</v>
      </c>
      <c r="AC722" s="449" t="s">
        <v>105</v>
      </c>
      <c r="AD722" s="449" t="s">
        <v>105</v>
      </c>
      <c r="AE722" s="449" t="s">
        <v>105</v>
      </c>
      <c r="AF722" s="449" t="s">
        <v>105</v>
      </c>
      <c r="AG722" s="449" t="s">
        <v>105</v>
      </c>
      <c r="AH722" s="449" t="s">
        <v>105</v>
      </c>
      <c r="AI722" s="449" t="s">
        <v>105</v>
      </c>
      <c r="AJ722" s="449" t="s">
        <v>105</v>
      </c>
      <c r="AK722" s="449" t="s">
        <v>105</v>
      </c>
      <c r="AL722" s="449" t="s">
        <v>105</v>
      </c>
      <c r="AM722" s="449" t="s">
        <v>105</v>
      </c>
      <c r="AN722" s="449" t="s">
        <v>105</v>
      </c>
      <c r="AO722" s="449" t="s">
        <v>105</v>
      </c>
      <c r="AP722" s="449" t="s">
        <v>105</v>
      </c>
      <c r="AQ722" s="449" t="s">
        <v>105</v>
      </c>
      <c r="AR722" s="449" t="s">
        <v>105</v>
      </c>
      <c r="AS722" s="449" t="s">
        <v>105</v>
      </c>
      <c r="AT722" s="449" t="s">
        <v>105</v>
      </c>
      <c r="AU722" s="449" t="s">
        <v>105</v>
      </c>
      <c r="AV722" s="449" t="s">
        <v>105</v>
      </c>
      <c r="AW722" s="449" t="s">
        <v>105</v>
      </c>
      <c r="AX722" s="449" t="s">
        <v>105</v>
      </c>
      <c r="AY722" s="449" t="s">
        <v>105</v>
      </c>
      <c r="AZ722" s="449" t="s">
        <v>105</v>
      </c>
      <c r="BA722" s="449" t="s">
        <v>105</v>
      </c>
      <c r="BB722" s="449" t="s">
        <v>105</v>
      </c>
      <c r="BC722" s="449" t="s">
        <v>105</v>
      </c>
      <c r="BD722" s="449" t="s">
        <v>105</v>
      </c>
      <c r="BE722" s="449" t="s">
        <v>105</v>
      </c>
      <c r="BF722" s="449" t="s">
        <v>105</v>
      </c>
      <c r="BG722" s="449" t="s">
        <v>105</v>
      </c>
      <c r="BH722" s="449" t="s">
        <v>105</v>
      </c>
      <c r="BI722" s="449" t="s">
        <v>105</v>
      </c>
      <c r="BJ722" s="449" t="s">
        <v>105</v>
      </c>
      <c r="BK722" s="449" t="s">
        <v>105</v>
      </c>
      <c r="BL722" s="449" t="s">
        <v>105</v>
      </c>
      <c r="BM722" s="449" t="s">
        <v>105</v>
      </c>
      <c r="BN722" s="449" t="s">
        <v>105</v>
      </c>
      <c r="BO722" s="449" t="s">
        <v>105</v>
      </c>
      <c r="BP722" s="449" t="s">
        <v>105</v>
      </c>
      <c r="BQ722" s="449" t="s">
        <v>105</v>
      </c>
      <c r="BR722" s="449" t="s">
        <v>105</v>
      </c>
      <c r="BS722" s="449" t="s">
        <v>105</v>
      </c>
      <c r="BT722" s="449" t="s">
        <v>105</v>
      </c>
      <c r="BU722" s="449" t="s">
        <v>105</v>
      </c>
      <c r="BV722" s="449" t="s">
        <v>105</v>
      </c>
      <c r="BW722" s="449" t="s">
        <v>105</v>
      </c>
      <c r="BX722" s="449" t="s">
        <v>105</v>
      </c>
      <c r="BY722" s="449" t="s">
        <v>105</v>
      </c>
      <c r="BZ722" s="449" t="s">
        <v>105</v>
      </c>
      <c r="CA722" s="449" t="s">
        <v>105</v>
      </c>
      <c r="CB722" s="232">
        <v>0</v>
      </c>
      <c r="CC722" s="232">
        <v>0</v>
      </c>
      <c r="CD722" s="232">
        <v>0</v>
      </c>
      <c r="CE722" s="232">
        <v>0</v>
      </c>
      <c r="CF722" s="232">
        <v>0</v>
      </c>
      <c r="CG722" s="232">
        <v>0</v>
      </c>
      <c r="CH722" s="232">
        <v>0</v>
      </c>
      <c r="CI722" s="232">
        <v>0</v>
      </c>
      <c r="CJ722" s="232">
        <v>0</v>
      </c>
      <c r="CK722" s="232">
        <v>0</v>
      </c>
      <c r="CL722" s="232">
        <v>0</v>
      </c>
      <c r="CM722" s="232">
        <v>0</v>
      </c>
      <c r="CN722" s="232">
        <v>0</v>
      </c>
      <c r="CO722" s="232">
        <v>0</v>
      </c>
      <c r="CP722" s="232">
        <v>0</v>
      </c>
      <c r="CQ722" s="232">
        <v>0</v>
      </c>
      <c r="CR722" s="232">
        <v>0</v>
      </c>
      <c r="CS722" s="232">
        <v>0</v>
      </c>
      <c r="CT722" s="232">
        <v>0</v>
      </c>
      <c r="CU722" s="232">
        <v>0</v>
      </c>
      <c r="CV722" s="232">
        <v>0</v>
      </c>
      <c r="CW722" s="232">
        <v>0</v>
      </c>
      <c r="CX722" s="232">
        <v>0</v>
      </c>
      <c r="CY722" s="232">
        <v>0</v>
      </c>
      <c r="CZ722" s="232">
        <v>0</v>
      </c>
      <c r="DA722" s="232">
        <v>0</v>
      </c>
      <c r="DB722" s="232">
        <v>0</v>
      </c>
      <c r="DC722" s="232">
        <v>0</v>
      </c>
      <c r="DD722" s="232">
        <v>0</v>
      </c>
      <c r="DE722" s="232">
        <v>0</v>
      </c>
      <c r="DF722" s="232">
        <v>0</v>
      </c>
      <c r="DG722" s="232">
        <v>0</v>
      </c>
      <c r="DH722" s="232">
        <v>0</v>
      </c>
      <c r="DI722" s="232">
        <v>0</v>
      </c>
      <c r="DJ722" s="232">
        <v>0</v>
      </c>
      <c r="DK722" s="232">
        <v>0</v>
      </c>
      <c r="DL722" s="232">
        <v>0</v>
      </c>
      <c r="DM722" s="232">
        <v>0</v>
      </c>
      <c r="DN722" s="232">
        <v>0</v>
      </c>
      <c r="DO722" s="232">
        <v>0</v>
      </c>
    </row>
    <row r="723" spans="2:119" s="986" customFormat="1" ht="12" customHeight="1">
      <c r="B723" s="1342"/>
      <c r="C723" s="938" t="s">
        <v>94</v>
      </c>
      <c r="D723" s="939"/>
      <c r="E723" s="939"/>
      <c r="F723" s="945"/>
      <c r="G723" s="945"/>
      <c r="H723" s="945"/>
      <c r="I723" s="945"/>
      <c r="J723" s="945"/>
      <c r="K723" s="945"/>
      <c r="L723" s="945"/>
      <c r="M723" s="940"/>
      <c r="N723" s="940" t="s">
        <v>105</v>
      </c>
      <c r="O723" s="940" t="s">
        <v>105</v>
      </c>
      <c r="P723" s="940" t="s">
        <v>105</v>
      </c>
      <c r="Q723" s="940" t="s">
        <v>105</v>
      </c>
      <c r="R723" s="940" t="s">
        <v>552</v>
      </c>
      <c r="S723" s="940" t="s">
        <v>552</v>
      </c>
      <c r="T723" s="940" t="s">
        <v>552</v>
      </c>
      <c r="U723" s="1677" t="s">
        <v>552</v>
      </c>
      <c r="V723" s="1677" t="s">
        <v>552</v>
      </c>
      <c r="W723" s="1677" t="s">
        <v>552</v>
      </c>
      <c r="X723" s="1677" t="s">
        <v>552</v>
      </c>
      <c r="Y723" s="1677" t="s">
        <v>552</v>
      </c>
      <c r="Z723" s="1677" t="s">
        <v>552</v>
      </c>
      <c r="AA723" s="403"/>
      <c r="AB723" s="985" t="s">
        <v>105</v>
      </c>
      <c r="AC723" s="985" t="s">
        <v>105</v>
      </c>
      <c r="AD723" s="985" t="s">
        <v>105</v>
      </c>
      <c r="AE723" s="985" t="s">
        <v>105</v>
      </c>
      <c r="AF723" s="985" t="s">
        <v>105</v>
      </c>
      <c r="AG723" s="985" t="s">
        <v>105</v>
      </c>
      <c r="AH723" s="985" t="s">
        <v>105</v>
      </c>
      <c r="AI723" s="985" t="s">
        <v>105</v>
      </c>
      <c r="AJ723" s="985" t="s">
        <v>105</v>
      </c>
      <c r="AK723" s="985" t="s">
        <v>105</v>
      </c>
      <c r="AL723" s="985" t="s">
        <v>105</v>
      </c>
      <c r="AM723" s="985" t="s">
        <v>105</v>
      </c>
      <c r="AN723" s="985" t="s">
        <v>105</v>
      </c>
      <c r="AO723" s="985" t="s">
        <v>105</v>
      </c>
      <c r="AP723" s="985" t="s">
        <v>105</v>
      </c>
      <c r="AQ723" s="985" t="s">
        <v>105</v>
      </c>
      <c r="AR723" s="985" t="s">
        <v>105</v>
      </c>
      <c r="AS723" s="985" t="s">
        <v>105</v>
      </c>
      <c r="AT723" s="985" t="s">
        <v>105</v>
      </c>
      <c r="AU723" s="985" t="s">
        <v>105</v>
      </c>
      <c r="AV723" s="985" t="s">
        <v>105</v>
      </c>
      <c r="AW723" s="985" t="s">
        <v>105</v>
      </c>
      <c r="AX723" s="985" t="s">
        <v>105</v>
      </c>
      <c r="AY723" s="985" t="s">
        <v>105</v>
      </c>
      <c r="AZ723" s="985" t="s">
        <v>105</v>
      </c>
      <c r="BA723" s="985" t="s">
        <v>105</v>
      </c>
      <c r="BB723" s="985" t="s">
        <v>105</v>
      </c>
      <c r="BC723" s="985" t="s">
        <v>105</v>
      </c>
      <c r="BD723" s="985" t="s">
        <v>105</v>
      </c>
      <c r="BE723" s="985" t="s">
        <v>105</v>
      </c>
      <c r="BF723" s="985" t="s">
        <v>105</v>
      </c>
      <c r="BG723" s="985" t="s">
        <v>105</v>
      </c>
      <c r="BH723" s="985" t="s">
        <v>105</v>
      </c>
      <c r="BI723" s="985" t="s">
        <v>105</v>
      </c>
      <c r="BJ723" s="985" t="s">
        <v>105</v>
      </c>
      <c r="BK723" s="985" t="s">
        <v>105</v>
      </c>
      <c r="BL723" s="985" t="s">
        <v>105</v>
      </c>
      <c r="BM723" s="985" t="s">
        <v>105</v>
      </c>
      <c r="BN723" s="985" t="s">
        <v>105</v>
      </c>
      <c r="BO723" s="985" t="s">
        <v>105</v>
      </c>
      <c r="BP723" s="985" t="s">
        <v>105</v>
      </c>
      <c r="BQ723" s="985" t="s">
        <v>105</v>
      </c>
      <c r="BR723" s="985" t="s">
        <v>105</v>
      </c>
      <c r="BS723" s="985" t="s">
        <v>105</v>
      </c>
      <c r="BT723" s="985" t="s">
        <v>105</v>
      </c>
      <c r="BU723" s="985" t="s">
        <v>105</v>
      </c>
      <c r="BV723" s="985" t="s">
        <v>105</v>
      </c>
      <c r="BW723" s="985" t="s">
        <v>105</v>
      </c>
      <c r="BX723" s="985" t="s">
        <v>105</v>
      </c>
      <c r="BY723" s="985" t="s">
        <v>105</v>
      </c>
      <c r="BZ723" s="985" t="s">
        <v>105</v>
      </c>
      <c r="CA723" s="985" t="s">
        <v>105</v>
      </c>
      <c r="CB723" s="985" t="s">
        <v>105</v>
      </c>
      <c r="CC723" s="985" t="s">
        <v>105</v>
      </c>
      <c r="CD723" s="985" t="s">
        <v>105</v>
      </c>
      <c r="CE723" s="985" t="s">
        <v>105</v>
      </c>
      <c r="CF723" s="940" t="s">
        <v>1045</v>
      </c>
      <c r="CG723" s="940" t="s">
        <v>1045</v>
      </c>
      <c r="CH723" s="940" t="s">
        <v>1045</v>
      </c>
      <c r="CI723" s="940" t="s">
        <v>1045</v>
      </c>
      <c r="CJ723" s="940" t="s">
        <v>1045</v>
      </c>
      <c r="CK723" s="940" t="s">
        <v>1045</v>
      </c>
      <c r="CL723" s="940" t="s">
        <v>1045</v>
      </c>
      <c r="CM723" s="940" t="s">
        <v>1045</v>
      </c>
      <c r="CN723" s="940" t="s">
        <v>1045</v>
      </c>
      <c r="CO723" s="940" t="s">
        <v>1045</v>
      </c>
      <c r="CP723" s="940" t="s">
        <v>1045</v>
      </c>
      <c r="CQ723" s="940" t="s">
        <v>1045</v>
      </c>
      <c r="CR723" s="940" t="s">
        <v>1045</v>
      </c>
      <c r="CS723" s="940" t="s">
        <v>1045</v>
      </c>
      <c r="CT723" s="940" t="s">
        <v>1045</v>
      </c>
      <c r="CU723" s="940" t="s">
        <v>1045</v>
      </c>
      <c r="CV723" s="940" t="s">
        <v>1045</v>
      </c>
      <c r="CW723" s="940" t="s">
        <v>1045</v>
      </c>
      <c r="CX723" s="940" t="s">
        <v>1045</v>
      </c>
      <c r="CY723" s="940" t="s">
        <v>1045</v>
      </c>
      <c r="CZ723" s="940" t="s">
        <v>1045</v>
      </c>
      <c r="DA723" s="940" t="s">
        <v>1045</v>
      </c>
      <c r="DB723" s="940" t="s">
        <v>1045</v>
      </c>
      <c r="DC723" s="940" t="s">
        <v>1045</v>
      </c>
      <c r="DD723" s="940" t="s">
        <v>1045</v>
      </c>
      <c r="DE723" s="940" t="s">
        <v>1045</v>
      </c>
      <c r="DF723" s="940" t="s">
        <v>1045</v>
      </c>
      <c r="DG723" s="940" t="s">
        <v>1045</v>
      </c>
      <c r="DH723" s="940" t="s">
        <v>1045</v>
      </c>
      <c r="DI723" s="940" t="s">
        <v>1045</v>
      </c>
      <c r="DJ723" s="940" t="s">
        <v>1045</v>
      </c>
      <c r="DK723" s="940" t="s">
        <v>1045</v>
      </c>
      <c r="DL723" s="940" t="s">
        <v>1045</v>
      </c>
      <c r="DM723" s="940" t="s">
        <v>1045</v>
      </c>
      <c r="DN723" s="940" t="s">
        <v>1045</v>
      </c>
      <c r="DO723" s="940" t="s">
        <v>1045</v>
      </c>
    </row>
    <row r="724" spans="2:119" s="973" customFormat="1" ht="12" customHeight="1">
      <c r="B724" s="1342"/>
      <c r="C724" s="1183"/>
      <c r="D724" s="939"/>
      <c r="E724" s="939"/>
      <c r="F724" s="940"/>
      <c r="G724" s="940"/>
      <c r="H724" s="940"/>
      <c r="I724" s="940"/>
      <c r="J724" s="940"/>
      <c r="K724" s="940"/>
      <c r="L724" s="940"/>
      <c r="M724" s="940"/>
      <c r="N724" s="940"/>
      <c r="O724" s="940"/>
      <c r="P724" s="940"/>
      <c r="Q724" s="940"/>
      <c r="R724" s="940"/>
      <c r="S724" s="940"/>
      <c r="T724" s="940"/>
      <c r="U724" s="1677"/>
      <c r="V724" s="1677"/>
      <c r="W724" s="1677"/>
      <c r="X724" s="1677"/>
      <c r="Y724" s="1677"/>
      <c r="Z724" s="1677"/>
      <c r="AA724" s="403"/>
      <c r="AB724" s="940"/>
      <c r="AC724" s="940"/>
      <c r="AD724" s="940"/>
      <c r="AE724" s="940"/>
      <c r="AF724" s="940"/>
      <c r="AG724" s="940"/>
      <c r="AH724" s="940"/>
      <c r="AI724" s="940"/>
      <c r="AJ724" s="940"/>
      <c r="AK724" s="940"/>
      <c r="AL724" s="940"/>
      <c r="AM724" s="940"/>
      <c r="AN724" s="940"/>
      <c r="AO724" s="940"/>
      <c r="AP724" s="940"/>
      <c r="AQ724" s="940"/>
      <c r="AR724" s="940"/>
      <c r="AS724" s="940"/>
      <c r="AT724" s="940"/>
      <c r="AU724" s="940"/>
      <c r="AV724" s="940"/>
      <c r="AW724" s="940"/>
      <c r="AX724" s="940"/>
      <c r="AY724" s="940"/>
      <c r="AZ724" s="940"/>
      <c r="BA724" s="940"/>
      <c r="BB724" s="940"/>
      <c r="BC724" s="940"/>
      <c r="BD724" s="940"/>
      <c r="BE724" s="940"/>
      <c r="BF724" s="940"/>
      <c r="BG724" s="940"/>
      <c r="BH724" s="940"/>
      <c r="BI724" s="940"/>
      <c r="BJ724" s="940"/>
      <c r="BK724" s="940"/>
      <c r="BL724" s="940"/>
      <c r="BM724" s="940"/>
      <c r="BN724" s="940"/>
      <c r="BO724" s="940"/>
      <c r="BP724" s="940"/>
      <c r="BQ724" s="940"/>
      <c r="BR724" s="940"/>
      <c r="BS724" s="940"/>
      <c r="BT724" s="940"/>
      <c r="BU724" s="940"/>
      <c r="BV724" s="940"/>
      <c r="BW724" s="940"/>
      <c r="BX724" s="940"/>
      <c r="BY724" s="940"/>
      <c r="BZ724" s="940"/>
      <c r="CA724" s="940"/>
      <c r="CB724" s="940"/>
      <c r="CC724" s="940"/>
      <c r="CD724" s="940"/>
      <c r="CE724" s="940"/>
      <c r="CF724" s="940"/>
      <c r="CG724" s="940"/>
      <c r="CH724" s="940"/>
      <c r="CI724" s="940"/>
      <c r="CJ724" s="940"/>
      <c r="CK724" s="940"/>
      <c r="CL724" s="940"/>
      <c r="CM724" s="940"/>
      <c r="CN724" s="940"/>
      <c r="CO724" s="940"/>
      <c r="CP724" s="940"/>
      <c r="CQ724" s="940"/>
      <c r="CR724" s="940"/>
      <c r="CS724" s="940"/>
      <c r="CT724" s="940"/>
      <c r="CU724" s="940"/>
      <c r="CV724" s="940"/>
      <c r="CW724" s="940"/>
      <c r="CX724" s="940"/>
      <c r="CY724" s="940"/>
      <c r="CZ724" s="940"/>
      <c r="DA724" s="940"/>
      <c r="DB724" s="940"/>
      <c r="DC724" s="940"/>
      <c r="DD724" s="940"/>
      <c r="DE724" s="940"/>
      <c r="DF724" s="940"/>
      <c r="DG724" s="940"/>
      <c r="DH724" s="940"/>
      <c r="DI724" s="940"/>
      <c r="DJ724" s="940"/>
      <c r="DK724" s="940"/>
      <c r="DL724" s="940"/>
      <c r="DM724" s="940"/>
      <c r="DN724" s="940"/>
      <c r="DO724" s="940"/>
    </row>
    <row r="725" spans="2:119" s="980" customFormat="1" outlineLevel="1">
      <c r="B725" s="1342"/>
      <c r="C725" s="1084" t="s">
        <v>406</v>
      </c>
      <c r="D725" s="1012"/>
      <c r="E725" s="1012"/>
      <c r="F725" s="984"/>
      <c r="G725" s="984"/>
      <c r="H725" s="984"/>
      <c r="I725" s="984"/>
      <c r="J725" s="984"/>
      <c r="K725" s="984"/>
      <c r="L725" s="984"/>
      <c r="M725" s="1085"/>
      <c r="N725" s="1085"/>
      <c r="O725" s="984"/>
      <c r="P725" s="984"/>
      <c r="Q725" s="984"/>
      <c r="R725" s="984"/>
      <c r="S725" s="984"/>
      <c r="T725" s="984"/>
      <c r="U725" s="1681"/>
      <c r="V725" s="1681"/>
      <c r="W725" s="1681"/>
      <c r="X725" s="1681"/>
      <c r="Y725" s="1681"/>
      <c r="Z725" s="1681"/>
      <c r="AA725" s="403"/>
      <c r="AB725" s="984"/>
      <c r="AC725" s="984"/>
      <c r="AD725" s="984"/>
      <c r="AE725" s="984"/>
      <c r="AF725" s="984"/>
      <c r="AG725" s="984"/>
      <c r="AH725" s="984"/>
      <c r="AI725" s="984"/>
      <c r="AJ725" s="984"/>
      <c r="AK725" s="984"/>
      <c r="AL725" s="984"/>
      <c r="AM725" s="984"/>
      <c r="AN725" s="984"/>
      <c r="AO725" s="984"/>
      <c r="AP725" s="984"/>
      <c r="AQ725" s="984"/>
      <c r="AR725" s="984"/>
      <c r="AS725" s="984"/>
      <c r="AT725" s="984"/>
      <c r="AU725" s="984"/>
      <c r="AV725" s="984"/>
      <c r="AW725" s="984"/>
      <c r="AX725" s="984"/>
      <c r="AY725" s="984"/>
      <c r="AZ725" s="984"/>
      <c r="BA725" s="984"/>
      <c r="BB725" s="984"/>
      <c r="BC725" s="984"/>
      <c r="BD725" s="984"/>
      <c r="BE725" s="984"/>
      <c r="BF725" s="984"/>
      <c r="BG725" s="984"/>
      <c r="BH725" s="984"/>
      <c r="BI725" s="984"/>
      <c r="BJ725" s="984"/>
      <c r="BK725" s="984"/>
      <c r="BL725" s="984"/>
      <c r="BM725" s="984"/>
      <c r="BN725" s="984"/>
      <c r="BO725" s="984"/>
      <c r="BP725" s="984"/>
      <c r="BQ725" s="984"/>
      <c r="BR725" s="984"/>
      <c r="BS725" s="984"/>
      <c r="BT725" s="984"/>
      <c r="BU725" s="984"/>
      <c r="BV725" s="984"/>
      <c r="BW725" s="984"/>
      <c r="BX725" s="984"/>
      <c r="BY725" s="984"/>
      <c r="BZ725" s="984"/>
      <c r="CA725" s="984"/>
      <c r="CB725" s="984"/>
      <c r="CC725" s="984"/>
      <c r="CD725" s="984"/>
      <c r="CE725" s="984"/>
      <c r="CF725" s="984"/>
      <c r="CG725" s="984"/>
      <c r="CH725" s="984"/>
      <c r="CI725" s="984"/>
      <c r="CJ725" s="984"/>
      <c r="CK725" s="984"/>
      <c r="CL725" s="984"/>
      <c r="CM725" s="984"/>
      <c r="CN725" s="984"/>
      <c r="CO725" s="984"/>
      <c r="CP725" s="984"/>
      <c r="CQ725" s="984"/>
      <c r="CR725" s="984"/>
      <c r="CS725" s="984"/>
      <c r="CT725" s="984"/>
      <c r="CU725" s="984"/>
      <c r="CV725" s="984"/>
      <c r="CW725" s="984"/>
      <c r="CX725" s="984"/>
      <c r="CY725" s="984"/>
      <c r="CZ725" s="984"/>
      <c r="DA725" s="984"/>
      <c r="DB725" s="984"/>
      <c r="DC725" s="984"/>
      <c r="DD725" s="984"/>
      <c r="DE725" s="984"/>
      <c r="DF725" s="984"/>
      <c r="DG725" s="984"/>
      <c r="DH725" s="984"/>
      <c r="DI725" s="984"/>
      <c r="DJ725" s="984"/>
      <c r="DK725" s="984"/>
      <c r="DL725" s="984"/>
      <c r="DM725" s="984"/>
      <c r="DN725" s="984"/>
      <c r="DO725" s="984"/>
    </row>
    <row r="726" spans="2:119" s="980" customFormat="1" ht="12" customHeight="1" outlineLevel="1">
      <c r="B726" s="1342"/>
      <c r="C726" s="1180"/>
      <c r="D726" s="1180"/>
      <c r="E726" s="1012"/>
      <c r="F726" s="984"/>
      <c r="G726" s="984"/>
      <c r="H726" s="984"/>
      <c r="I726" s="984"/>
      <c r="J726" s="984"/>
      <c r="K726" s="984"/>
      <c r="L726" s="984"/>
      <c r="M726" s="984"/>
      <c r="N726" s="984"/>
      <c r="O726" s="984"/>
      <c r="P726" s="984"/>
      <c r="Q726" s="984"/>
      <c r="R726" s="984"/>
      <c r="S726" s="984"/>
      <c r="T726" s="984"/>
      <c r="U726" s="1681"/>
      <c r="V726" s="1681"/>
      <c r="W726" s="1681"/>
      <c r="X726" s="1681"/>
      <c r="Y726" s="1681"/>
      <c r="Z726" s="1681"/>
      <c r="AA726" s="403"/>
      <c r="AB726" s="984"/>
      <c r="AC726" s="984"/>
      <c r="AD726" s="984"/>
      <c r="AE726" s="984"/>
      <c r="AF726" s="984"/>
      <c r="AG726" s="984"/>
      <c r="AH726" s="984"/>
      <c r="AI726" s="984"/>
      <c r="AJ726" s="984"/>
      <c r="AK726" s="984"/>
      <c r="AL726" s="984"/>
      <c r="AM726" s="984"/>
      <c r="AN726" s="984"/>
      <c r="AO726" s="984"/>
      <c r="AP726" s="984"/>
      <c r="AQ726" s="984"/>
      <c r="AR726" s="984"/>
      <c r="AS726" s="984"/>
      <c r="AT726" s="984"/>
      <c r="AU726" s="984"/>
      <c r="AV726" s="984"/>
      <c r="AW726" s="984"/>
      <c r="AX726" s="984"/>
      <c r="AY726" s="984"/>
      <c r="AZ726" s="984"/>
      <c r="BA726" s="984"/>
      <c r="BB726" s="984"/>
      <c r="BC726" s="984"/>
      <c r="BD726" s="984"/>
      <c r="BE726" s="984"/>
      <c r="BF726" s="984"/>
      <c r="BG726" s="984"/>
      <c r="BH726" s="984"/>
      <c r="BI726" s="984"/>
      <c r="BJ726" s="984"/>
      <c r="BK726" s="984"/>
      <c r="BL726" s="984"/>
      <c r="BM726" s="984"/>
      <c r="BN726" s="984"/>
      <c r="BO726" s="984"/>
      <c r="BP726" s="984"/>
      <c r="BQ726" s="984"/>
      <c r="BR726" s="984"/>
      <c r="BS726" s="984"/>
      <c r="BT726" s="984"/>
      <c r="BU726" s="984"/>
      <c r="BV726" s="282"/>
      <c r="BW726" s="282"/>
      <c r="BX726" s="282"/>
      <c r="BY726" s="282"/>
      <c r="BZ726" s="282"/>
      <c r="CA726" s="282"/>
      <c r="CB726" s="282"/>
      <c r="CC726" s="282"/>
      <c r="CD726" s="282"/>
      <c r="CE726" s="282"/>
      <c r="CF726" s="282"/>
      <c r="CG726" s="282"/>
      <c r="CH726" s="282"/>
      <c r="CI726" s="282"/>
      <c r="CJ726" s="282"/>
      <c r="CK726" s="282"/>
      <c r="CL726" s="282"/>
      <c r="CM726" s="282"/>
      <c r="CN726" s="282"/>
      <c r="CO726" s="282"/>
      <c r="CP726" s="282"/>
      <c r="CQ726" s="282"/>
      <c r="CR726" s="282"/>
      <c r="CS726" s="282"/>
      <c r="CT726" s="282"/>
      <c r="CU726" s="282"/>
      <c r="CV726" s="282"/>
      <c r="CW726" s="282"/>
      <c r="CX726" s="282"/>
      <c r="CY726" s="282"/>
      <c r="CZ726" s="282"/>
      <c r="DA726" s="282"/>
      <c r="DB726" s="282"/>
      <c r="DC726" s="282"/>
      <c r="DD726" s="282"/>
      <c r="DE726" s="282"/>
      <c r="DF726" s="282"/>
      <c r="DG726" s="282"/>
      <c r="DH726" s="282"/>
      <c r="DI726" s="282"/>
      <c r="DJ726" s="282"/>
      <c r="DK726" s="282"/>
      <c r="DL726" s="282"/>
      <c r="DM726" s="282"/>
      <c r="DN726" s="282"/>
      <c r="DO726" s="282"/>
    </row>
    <row r="727" spans="2:119" s="980" customFormat="1" ht="12" customHeight="1" outlineLevel="1">
      <c r="B727" s="1342"/>
      <c r="C727" s="978" t="s">
        <v>467</v>
      </c>
      <c r="D727" s="943"/>
      <c r="E727" s="944"/>
      <c r="F727" s="945" t="s">
        <v>105</v>
      </c>
      <c r="G727" s="945" t="s">
        <v>105</v>
      </c>
      <c r="H727" s="945" t="s">
        <v>105</v>
      </c>
      <c r="I727" s="945" t="s">
        <v>105</v>
      </c>
      <c r="J727" s="945" t="s">
        <v>105</v>
      </c>
      <c r="K727" s="945" t="s">
        <v>105</v>
      </c>
      <c r="L727" s="945">
        <v>18.600000000000001</v>
      </c>
      <c r="M727" s="945">
        <v>20.7</v>
      </c>
      <c r="N727" s="945">
        <v>16.8</v>
      </c>
      <c r="O727" s="945">
        <v>18.299999999999997</v>
      </c>
      <c r="P727" s="945">
        <v>29.355999999999998</v>
      </c>
      <c r="Q727" s="969">
        <v>51.019000000000005</v>
      </c>
      <c r="R727" s="282">
        <v>58.101999999999997</v>
      </c>
      <c r="S727" s="282" t="s">
        <v>105</v>
      </c>
      <c r="T727" s="282" t="s">
        <v>105</v>
      </c>
      <c r="U727" s="1658" t="s">
        <v>105</v>
      </c>
      <c r="V727" s="1658" t="s">
        <v>105</v>
      </c>
      <c r="W727" s="1658" t="s">
        <v>105</v>
      </c>
      <c r="X727" s="1658" t="s">
        <v>105</v>
      </c>
      <c r="Y727" s="1658" t="s">
        <v>105</v>
      </c>
      <c r="Z727" s="1658" t="s">
        <v>105</v>
      </c>
      <c r="AA727" s="403"/>
      <c r="AB727" s="945"/>
      <c r="AC727" s="945"/>
      <c r="AD727" s="945"/>
      <c r="AE727" s="945"/>
      <c r="AF727" s="945"/>
      <c r="AG727" s="945"/>
      <c r="AH727" s="945"/>
      <c r="AI727" s="945"/>
      <c r="AJ727" s="945" t="s">
        <v>105</v>
      </c>
      <c r="AK727" s="945" t="s">
        <v>105</v>
      </c>
      <c r="AL727" s="945" t="s">
        <v>105</v>
      </c>
      <c r="AM727" s="945" t="s">
        <v>105</v>
      </c>
      <c r="AN727" s="945" t="s">
        <v>105</v>
      </c>
      <c r="AO727" s="945" t="s">
        <v>105</v>
      </c>
      <c r="AP727" s="945" t="s">
        <v>105</v>
      </c>
      <c r="AQ727" s="945" t="s">
        <v>105</v>
      </c>
      <c r="AR727" s="945" t="s">
        <v>105</v>
      </c>
      <c r="AS727" s="945" t="s">
        <v>105</v>
      </c>
      <c r="AT727" s="945" t="s">
        <v>105</v>
      </c>
      <c r="AU727" s="945" t="s">
        <v>105</v>
      </c>
      <c r="AV727" s="945" t="s">
        <v>105</v>
      </c>
      <c r="AW727" s="945" t="s">
        <v>105</v>
      </c>
      <c r="AX727" s="945" t="s">
        <v>105</v>
      </c>
      <c r="AY727" s="945" t="s">
        <v>105</v>
      </c>
      <c r="AZ727" s="945" t="s">
        <v>105</v>
      </c>
      <c r="BA727" s="945" t="s">
        <v>105</v>
      </c>
      <c r="BB727" s="945" t="s">
        <v>105</v>
      </c>
      <c r="BC727" s="945" t="s">
        <v>105</v>
      </c>
      <c r="BD727" s="945" t="s">
        <v>105</v>
      </c>
      <c r="BE727" s="945" t="s">
        <v>105</v>
      </c>
      <c r="BF727" s="945" t="s">
        <v>105</v>
      </c>
      <c r="BG727" s="945" t="s">
        <v>105</v>
      </c>
      <c r="BH727" s="945">
        <v>4.4000000000000004</v>
      </c>
      <c r="BI727" s="945">
        <v>4.5999999999999996</v>
      </c>
      <c r="BJ727" s="945">
        <v>4.5999999999999996</v>
      </c>
      <c r="BK727" s="945">
        <v>5.0000000000000018</v>
      </c>
      <c r="BL727" s="945">
        <v>5.3</v>
      </c>
      <c r="BM727" s="945">
        <v>5</v>
      </c>
      <c r="BN727" s="945">
        <v>5.0999999999999996</v>
      </c>
      <c r="BO727" s="945">
        <v>5.2999999999999989</v>
      </c>
      <c r="BP727" s="945">
        <v>4.5</v>
      </c>
      <c r="BQ727" s="945">
        <v>4.3120000000000003</v>
      </c>
      <c r="BR727" s="945">
        <v>3.8</v>
      </c>
      <c r="BS727" s="945">
        <v>4.1879999999999988</v>
      </c>
      <c r="BT727" s="945">
        <v>3.6</v>
      </c>
      <c r="BU727" s="232">
        <v>4</v>
      </c>
      <c r="BV727" s="232">
        <v>4.8</v>
      </c>
      <c r="BW727" s="232">
        <v>5.9</v>
      </c>
      <c r="BX727" s="232">
        <v>5.2</v>
      </c>
      <c r="BY727" s="232">
        <v>6</v>
      </c>
      <c r="BZ727" s="232">
        <v>7.8</v>
      </c>
      <c r="CA727" s="232">
        <v>10.355999999999998</v>
      </c>
      <c r="CB727" s="232">
        <v>11.016999999999999</v>
      </c>
      <c r="CC727" s="232">
        <v>11.988</v>
      </c>
      <c r="CD727" s="232">
        <v>12.577000000000002</v>
      </c>
      <c r="CE727" s="232">
        <v>15.437000000000001</v>
      </c>
      <c r="CF727" s="232">
        <v>12.748999999999999</v>
      </c>
      <c r="CG727" s="232">
        <v>13.888</v>
      </c>
      <c r="CH727" s="232">
        <v>14.722999999999999</v>
      </c>
      <c r="CI727" s="232">
        <v>16.741999999999997</v>
      </c>
      <c r="CJ727" s="232" t="s">
        <v>105</v>
      </c>
      <c r="CK727" s="232" t="s">
        <v>105</v>
      </c>
      <c r="CL727" s="232" t="s">
        <v>105</v>
      </c>
      <c r="CM727" s="232" t="s">
        <v>105</v>
      </c>
      <c r="CN727" s="232" t="s">
        <v>105</v>
      </c>
      <c r="CO727" s="232" t="s">
        <v>105</v>
      </c>
      <c r="CP727" s="232" t="s">
        <v>105</v>
      </c>
      <c r="CQ727" s="232" t="s">
        <v>105</v>
      </c>
      <c r="CR727" s="232" t="s">
        <v>105</v>
      </c>
      <c r="CS727" s="232" t="s">
        <v>105</v>
      </c>
      <c r="CT727" s="232" t="s">
        <v>105</v>
      </c>
      <c r="CU727" s="232" t="s">
        <v>105</v>
      </c>
      <c r="CV727" s="232" t="s">
        <v>105</v>
      </c>
      <c r="CW727" s="232" t="s">
        <v>105</v>
      </c>
      <c r="CX727" s="232" t="s">
        <v>105</v>
      </c>
      <c r="CY727" s="232" t="s">
        <v>105</v>
      </c>
      <c r="CZ727" s="232" t="s">
        <v>105</v>
      </c>
      <c r="DA727" s="232" t="s">
        <v>105</v>
      </c>
      <c r="DB727" s="232" t="s">
        <v>105</v>
      </c>
      <c r="DC727" s="232" t="s">
        <v>105</v>
      </c>
      <c r="DD727" s="232" t="s">
        <v>105</v>
      </c>
      <c r="DE727" s="232" t="s">
        <v>105</v>
      </c>
      <c r="DF727" s="232" t="s">
        <v>105</v>
      </c>
      <c r="DG727" s="232" t="s">
        <v>105</v>
      </c>
      <c r="DH727" s="232" t="s">
        <v>105</v>
      </c>
      <c r="DI727" s="232" t="s">
        <v>105</v>
      </c>
      <c r="DJ727" s="232" t="s">
        <v>105</v>
      </c>
      <c r="DK727" s="232" t="s">
        <v>105</v>
      </c>
      <c r="DL727" s="232" t="s">
        <v>105</v>
      </c>
      <c r="DM727" s="232" t="s">
        <v>105</v>
      </c>
      <c r="DN727" s="232" t="s">
        <v>105</v>
      </c>
      <c r="DO727" s="232" t="s">
        <v>105</v>
      </c>
    </row>
    <row r="728" spans="2:119" s="986" customFormat="1" ht="12" customHeight="1" outlineLevel="1">
      <c r="B728" s="1342"/>
      <c r="C728" s="972" t="s">
        <v>94</v>
      </c>
      <c r="D728" s="939"/>
      <c r="E728" s="939"/>
      <c r="F728" s="945" t="s">
        <v>105</v>
      </c>
      <c r="G728" s="945" t="s">
        <v>105</v>
      </c>
      <c r="H728" s="945" t="s">
        <v>105</v>
      </c>
      <c r="I728" s="945" t="s">
        <v>105</v>
      </c>
      <c r="J728" s="945" t="s">
        <v>105</v>
      </c>
      <c r="K728" s="945" t="s">
        <v>105</v>
      </c>
      <c r="L728" s="940" t="s">
        <v>1045</v>
      </c>
      <c r="M728" s="940">
        <v>0.11290322580645151</v>
      </c>
      <c r="N728" s="940">
        <v>-0.18840579710144922</v>
      </c>
      <c r="O728" s="940">
        <v>8.9285714285713969E-2</v>
      </c>
      <c r="P728" s="940">
        <v>0.60415300546448103</v>
      </c>
      <c r="Q728" s="940">
        <v>0.73794113639460446</v>
      </c>
      <c r="R728" s="940">
        <v>0.13883063172543553</v>
      </c>
      <c r="S728" s="940" t="s">
        <v>105</v>
      </c>
      <c r="T728" s="940" t="s">
        <v>105</v>
      </c>
      <c r="U728" s="1677" t="s">
        <v>105</v>
      </c>
      <c r="V728" s="1677" t="s">
        <v>105</v>
      </c>
      <c r="W728" s="1677" t="s">
        <v>105</v>
      </c>
      <c r="X728" s="1677" t="s">
        <v>105</v>
      </c>
      <c r="Y728" s="1677" t="s">
        <v>105</v>
      </c>
      <c r="Z728" s="1677" t="s">
        <v>105</v>
      </c>
      <c r="AA728" s="403"/>
      <c r="AB728" s="940"/>
      <c r="AC728" s="940"/>
      <c r="AD728" s="940"/>
      <c r="AE728" s="940"/>
      <c r="AF728" s="940"/>
      <c r="AG728" s="940"/>
      <c r="AH728" s="940"/>
      <c r="AI728" s="940"/>
      <c r="AJ728" s="940" t="s">
        <v>1045</v>
      </c>
      <c r="AK728" s="940" t="s">
        <v>1045</v>
      </c>
      <c r="AL728" s="940" t="s">
        <v>1045</v>
      </c>
      <c r="AM728" s="940" t="s">
        <v>1045</v>
      </c>
      <c r="AN728" s="940" t="s">
        <v>1045</v>
      </c>
      <c r="AO728" s="940" t="s">
        <v>1045</v>
      </c>
      <c r="AP728" s="940" t="s">
        <v>1045</v>
      </c>
      <c r="AQ728" s="940" t="s">
        <v>1045</v>
      </c>
      <c r="AR728" s="940" t="s">
        <v>1045</v>
      </c>
      <c r="AS728" s="940" t="s">
        <v>1045</v>
      </c>
      <c r="AT728" s="940" t="s">
        <v>1045</v>
      </c>
      <c r="AU728" s="940" t="s">
        <v>1045</v>
      </c>
      <c r="AV728" s="940" t="s">
        <v>1045</v>
      </c>
      <c r="AW728" s="940" t="s">
        <v>1045</v>
      </c>
      <c r="AX728" s="940" t="s">
        <v>1045</v>
      </c>
      <c r="AY728" s="940" t="s">
        <v>1045</v>
      </c>
      <c r="AZ728" s="940" t="s">
        <v>1045</v>
      </c>
      <c r="BA728" s="940" t="s">
        <v>1045</v>
      </c>
      <c r="BB728" s="940" t="s">
        <v>1045</v>
      </c>
      <c r="BC728" s="940" t="s">
        <v>1045</v>
      </c>
      <c r="BD728" s="940" t="s">
        <v>1045</v>
      </c>
      <c r="BE728" s="940" t="s">
        <v>1045</v>
      </c>
      <c r="BF728" s="940" t="s">
        <v>1045</v>
      </c>
      <c r="BG728" s="940" t="s">
        <v>1045</v>
      </c>
      <c r="BH728" s="940" t="s">
        <v>1045</v>
      </c>
      <c r="BI728" s="940" t="s">
        <v>1045</v>
      </c>
      <c r="BJ728" s="940" t="s">
        <v>1045</v>
      </c>
      <c r="BK728" s="940" t="s">
        <v>1045</v>
      </c>
      <c r="BL728" s="940">
        <v>0.20454545454545436</v>
      </c>
      <c r="BM728" s="940">
        <v>8.6956521739130599E-2</v>
      </c>
      <c r="BN728" s="940">
        <v>0.10869565217391308</v>
      </c>
      <c r="BO728" s="940">
        <v>5.9999999999999387E-2</v>
      </c>
      <c r="BP728" s="940">
        <v>-0.15094339622641506</v>
      </c>
      <c r="BQ728" s="940">
        <v>-0.13759999999999994</v>
      </c>
      <c r="BR728" s="940">
        <v>-0.25490196078431371</v>
      </c>
      <c r="BS728" s="940">
        <v>-0.20981132075471709</v>
      </c>
      <c r="BT728" s="940">
        <v>-0.19999999999999996</v>
      </c>
      <c r="BU728" s="940">
        <v>-7.235621521335811E-2</v>
      </c>
      <c r="BV728" s="940">
        <v>0.26315789473684204</v>
      </c>
      <c r="BW728" s="940">
        <v>0.40878701050620858</v>
      </c>
      <c r="BX728" s="992" t="s">
        <v>105</v>
      </c>
      <c r="BY728" s="992" t="s">
        <v>105</v>
      </c>
      <c r="BZ728" s="992" t="s">
        <v>105</v>
      </c>
      <c r="CA728" s="992" t="s">
        <v>105</v>
      </c>
      <c r="CB728" s="992" t="s">
        <v>1050</v>
      </c>
      <c r="CC728" s="992" t="s">
        <v>1050</v>
      </c>
      <c r="CD728" s="992" t="s">
        <v>1050</v>
      </c>
      <c r="CE728" s="992" t="s">
        <v>1050</v>
      </c>
      <c r="CF728" s="992">
        <v>0.15721158210039032</v>
      </c>
      <c r="CG728" s="992">
        <v>0.15849182515849192</v>
      </c>
      <c r="CH728" s="992">
        <v>0.17062892581696731</v>
      </c>
      <c r="CI728" s="992">
        <v>8.4537151000841915E-2</v>
      </c>
      <c r="CJ728" s="940" t="s">
        <v>105</v>
      </c>
      <c r="CK728" s="940" t="s">
        <v>105</v>
      </c>
      <c r="CL728" s="940" t="s">
        <v>105</v>
      </c>
      <c r="CM728" s="940" t="s">
        <v>105</v>
      </c>
      <c r="CN728" s="940" t="s">
        <v>105</v>
      </c>
      <c r="CO728" s="940" t="s">
        <v>105</v>
      </c>
      <c r="CP728" s="940" t="s">
        <v>105</v>
      </c>
      <c r="CQ728" s="940" t="s">
        <v>105</v>
      </c>
      <c r="CR728" s="940" t="s">
        <v>105</v>
      </c>
      <c r="CS728" s="940" t="s">
        <v>105</v>
      </c>
      <c r="CT728" s="940" t="s">
        <v>105</v>
      </c>
      <c r="CU728" s="940" t="s">
        <v>105</v>
      </c>
      <c r="CV728" s="940" t="s">
        <v>105</v>
      </c>
      <c r="CW728" s="940" t="s">
        <v>105</v>
      </c>
      <c r="CX728" s="940" t="s">
        <v>105</v>
      </c>
      <c r="CY728" s="940" t="s">
        <v>105</v>
      </c>
      <c r="CZ728" s="940" t="s">
        <v>105</v>
      </c>
      <c r="DA728" s="940" t="s">
        <v>105</v>
      </c>
      <c r="DB728" s="940" t="s">
        <v>105</v>
      </c>
      <c r="DC728" s="940" t="s">
        <v>105</v>
      </c>
      <c r="DD728" s="940" t="s">
        <v>105</v>
      </c>
      <c r="DE728" s="940" t="s">
        <v>105</v>
      </c>
      <c r="DF728" s="940" t="s">
        <v>105</v>
      </c>
      <c r="DG728" s="940" t="s">
        <v>105</v>
      </c>
      <c r="DH728" s="940" t="s">
        <v>105</v>
      </c>
      <c r="DI728" s="940" t="s">
        <v>105</v>
      </c>
      <c r="DJ728" s="940" t="s">
        <v>105</v>
      </c>
      <c r="DK728" s="940" t="s">
        <v>105</v>
      </c>
      <c r="DL728" s="940" t="s">
        <v>105</v>
      </c>
      <c r="DM728" s="940" t="s">
        <v>105</v>
      </c>
      <c r="DN728" s="940" t="s">
        <v>105</v>
      </c>
      <c r="DO728" s="940" t="s">
        <v>105</v>
      </c>
    </row>
    <row r="729" spans="2:119" s="1187" customFormat="1" ht="12" customHeight="1" outlineLevel="1">
      <c r="B729" s="1342"/>
      <c r="C729" s="1185" t="s">
        <v>347</v>
      </c>
      <c r="D729" s="1181"/>
      <c r="E729" s="1181"/>
      <c r="F729" s="945" t="s">
        <v>105</v>
      </c>
      <c r="G729" s="945" t="s">
        <v>105</v>
      </c>
      <c r="H729" s="945" t="s">
        <v>105</v>
      </c>
      <c r="I729" s="945" t="s">
        <v>105</v>
      </c>
      <c r="J729" s="945" t="s">
        <v>105</v>
      </c>
      <c r="K729" s="945" t="s">
        <v>105</v>
      </c>
      <c r="L729" s="975">
        <v>0.69765047448671591</v>
      </c>
      <c r="M729" s="975">
        <v>0.56712328767123288</v>
      </c>
      <c r="N729" s="975">
        <v>0.47457627118644063</v>
      </c>
      <c r="O729" s="975">
        <v>0.41972477064220182</v>
      </c>
      <c r="P729" s="975">
        <v>0.44107217981849872</v>
      </c>
      <c r="Q729" s="975">
        <v>0.51944124863824725</v>
      </c>
      <c r="R729" s="975">
        <v>0.51536735291247926</v>
      </c>
      <c r="S729" s="975" t="s">
        <v>105</v>
      </c>
      <c r="T729" s="975" t="s">
        <v>105</v>
      </c>
      <c r="U729" s="1678" t="s">
        <v>105</v>
      </c>
      <c r="V729" s="1678" t="s">
        <v>105</v>
      </c>
      <c r="W729" s="1678" t="s">
        <v>105</v>
      </c>
      <c r="X729" s="1678" t="s">
        <v>105</v>
      </c>
      <c r="Y729" s="1678" t="s">
        <v>105</v>
      </c>
      <c r="Z729" s="1678" t="s">
        <v>105</v>
      </c>
      <c r="AA729" s="1186"/>
      <c r="AB729" s="975"/>
      <c r="AC729" s="975"/>
      <c r="AD729" s="975"/>
      <c r="AE729" s="975"/>
      <c r="AF729" s="975"/>
      <c r="AG729" s="975"/>
      <c r="AH729" s="975"/>
      <c r="AI729" s="975"/>
      <c r="AJ729" s="975"/>
      <c r="AK729" s="975"/>
      <c r="AL729" s="975"/>
      <c r="AM729" s="975"/>
      <c r="AN729" s="975"/>
      <c r="AO729" s="975"/>
      <c r="AP729" s="975"/>
      <c r="AQ729" s="975"/>
      <c r="AR729" s="975"/>
      <c r="AS729" s="975"/>
      <c r="AT729" s="975"/>
      <c r="AU729" s="975"/>
      <c r="AV729" s="975"/>
      <c r="AW729" s="975"/>
      <c r="AX729" s="975"/>
      <c r="AY729" s="975"/>
      <c r="AZ729" s="975"/>
      <c r="BA729" s="975"/>
      <c r="BB729" s="975"/>
      <c r="BC729" s="975"/>
      <c r="BD729" s="975"/>
      <c r="BE729" s="975"/>
      <c r="BF729" s="975"/>
      <c r="BG729" s="975"/>
      <c r="BH729" s="975">
        <v>0.68552216145137512</v>
      </c>
      <c r="BI729" s="975">
        <v>0.68869925371949992</v>
      </c>
      <c r="BJ729" s="975">
        <v>0.70673354209627615</v>
      </c>
      <c r="BK729" s="975">
        <v>0.70878011287748588</v>
      </c>
      <c r="BL729" s="975">
        <v>0.70229325248568741</v>
      </c>
      <c r="BM729" s="975">
        <v>0.53993785315310205</v>
      </c>
      <c r="BN729" s="975">
        <v>0.52686962786681635</v>
      </c>
      <c r="BO729" s="975">
        <v>0.52930364812053254</v>
      </c>
      <c r="BP729" s="975">
        <v>0.51136363636363635</v>
      </c>
      <c r="BQ729" s="975">
        <v>0.4838420107719929</v>
      </c>
      <c r="BR729" s="975">
        <v>0.45238095238095244</v>
      </c>
      <c r="BS729" s="975">
        <v>0.45090439276485766</v>
      </c>
      <c r="BT729" s="975">
        <v>0.41379310344827591</v>
      </c>
      <c r="BU729" s="975">
        <v>0.39603960396039606</v>
      </c>
      <c r="BV729" s="975">
        <v>0.4285714285714286</v>
      </c>
      <c r="BW729" s="975">
        <v>0.43382352941176472</v>
      </c>
      <c r="BX729" s="975">
        <v>0.40310077519379844</v>
      </c>
      <c r="BY729" s="975">
        <v>0.42553191489361702</v>
      </c>
      <c r="BZ729" s="975">
        <v>0.44571428571428573</v>
      </c>
      <c r="CA729" s="975">
        <v>0.4695321001088138</v>
      </c>
      <c r="CB729" s="975">
        <v>0.50729842980153794</v>
      </c>
      <c r="CC729" s="975">
        <v>0.49357707509881421</v>
      </c>
      <c r="CD729" s="975">
        <v>0.533443610298172</v>
      </c>
      <c r="CE729" s="975">
        <v>0.53905786220623675</v>
      </c>
      <c r="CF729" s="975">
        <v>0.50896243363008498</v>
      </c>
      <c r="CG729" s="975">
        <v>0.49095022624434387</v>
      </c>
      <c r="CH729" s="975">
        <v>0.52727142499015145</v>
      </c>
      <c r="CI729" s="975">
        <v>0.5318466279106705</v>
      </c>
      <c r="CJ729" s="975" t="s">
        <v>105</v>
      </c>
      <c r="CK729" s="975" t="s">
        <v>105</v>
      </c>
      <c r="CL729" s="975" t="s">
        <v>105</v>
      </c>
      <c r="CM729" s="975" t="s">
        <v>105</v>
      </c>
      <c r="CN729" s="975" t="s">
        <v>105</v>
      </c>
      <c r="CO729" s="975" t="s">
        <v>105</v>
      </c>
      <c r="CP729" s="975" t="s">
        <v>105</v>
      </c>
      <c r="CQ729" s="975" t="s">
        <v>105</v>
      </c>
      <c r="CR729" s="975" t="s">
        <v>105</v>
      </c>
      <c r="CS729" s="975" t="s">
        <v>105</v>
      </c>
      <c r="CT729" s="975" t="s">
        <v>105</v>
      </c>
      <c r="CU729" s="975" t="s">
        <v>105</v>
      </c>
      <c r="CV729" s="975" t="s">
        <v>105</v>
      </c>
      <c r="CW729" s="975" t="s">
        <v>105</v>
      </c>
      <c r="CX729" s="975" t="s">
        <v>105</v>
      </c>
      <c r="CY729" s="975" t="s">
        <v>105</v>
      </c>
      <c r="CZ729" s="975" t="s">
        <v>105</v>
      </c>
      <c r="DA729" s="975" t="s">
        <v>105</v>
      </c>
      <c r="DB729" s="975" t="s">
        <v>105</v>
      </c>
      <c r="DC729" s="975" t="s">
        <v>105</v>
      </c>
      <c r="DD729" s="975" t="s">
        <v>105</v>
      </c>
      <c r="DE729" s="975" t="s">
        <v>105</v>
      </c>
      <c r="DF729" s="975" t="s">
        <v>105</v>
      </c>
      <c r="DG729" s="975" t="s">
        <v>105</v>
      </c>
      <c r="DH729" s="975" t="s">
        <v>105</v>
      </c>
      <c r="DI729" s="975" t="s">
        <v>105</v>
      </c>
      <c r="DJ729" s="975" t="s">
        <v>105</v>
      </c>
      <c r="DK729" s="975" t="s">
        <v>105</v>
      </c>
      <c r="DL729" s="975" t="s">
        <v>105</v>
      </c>
      <c r="DM729" s="975" t="s">
        <v>105</v>
      </c>
      <c r="DN729" s="975" t="s">
        <v>105</v>
      </c>
      <c r="DO729" s="975" t="s">
        <v>105</v>
      </c>
    </row>
    <row r="730" spans="2:119" s="980" customFormat="1" ht="12" customHeight="1" outlineLevel="1">
      <c r="B730" s="1342"/>
      <c r="C730" s="981" t="s">
        <v>363</v>
      </c>
      <c r="D730" s="1181"/>
      <c r="E730" s="1181"/>
      <c r="F730" s="945" t="s">
        <v>105</v>
      </c>
      <c r="G730" s="945" t="s">
        <v>105</v>
      </c>
      <c r="H730" s="945" t="s">
        <v>105</v>
      </c>
      <c r="I730" s="945" t="s">
        <v>105</v>
      </c>
      <c r="J730" s="945" t="s">
        <v>105</v>
      </c>
      <c r="K730" s="945" t="s">
        <v>105</v>
      </c>
      <c r="L730" s="955">
        <v>2.324967884874541E-2</v>
      </c>
      <c r="M730" s="955">
        <v>2.2870349231052661E-2</v>
      </c>
      <c r="N730" s="955">
        <v>1.9678066600141465E-2</v>
      </c>
      <c r="O730" s="955">
        <v>1.802027870114788E-2</v>
      </c>
      <c r="P730" s="955">
        <v>2.0326204010206548E-2</v>
      </c>
      <c r="Q730" s="955">
        <v>2.6632195229481275E-2</v>
      </c>
      <c r="R730" s="955">
        <v>3.2673169372913875E-2</v>
      </c>
      <c r="S730" s="955" t="s">
        <v>105</v>
      </c>
      <c r="T730" s="955" t="s">
        <v>105</v>
      </c>
      <c r="U730" s="1698" t="s">
        <v>105</v>
      </c>
      <c r="V730" s="1698" t="s">
        <v>105</v>
      </c>
      <c r="W730" s="1698" t="s">
        <v>105</v>
      </c>
      <c r="X730" s="1698" t="s">
        <v>105</v>
      </c>
      <c r="Y730" s="1698" t="s">
        <v>105</v>
      </c>
      <c r="Z730" s="1698" t="s">
        <v>105</v>
      </c>
      <c r="AA730" s="403"/>
      <c r="AB730" s="975"/>
      <c r="AC730" s="975"/>
      <c r="AD730" s="975"/>
      <c r="AE730" s="975"/>
      <c r="AF730" s="975"/>
      <c r="AG730" s="975"/>
      <c r="AH730" s="975"/>
      <c r="AI730" s="975"/>
      <c r="AJ730" s="975"/>
      <c r="AK730" s="975"/>
      <c r="AL730" s="975"/>
      <c r="AM730" s="975"/>
      <c r="AN730" s="975"/>
      <c r="AO730" s="975"/>
      <c r="AP730" s="975"/>
      <c r="AQ730" s="975"/>
      <c r="AR730" s="975"/>
      <c r="AS730" s="975"/>
      <c r="AT730" s="975"/>
      <c r="AU730" s="975"/>
      <c r="AV730" s="975"/>
      <c r="AW730" s="975"/>
      <c r="AX730" s="975"/>
      <c r="AY730" s="975"/>
      <c r="AZ730" s="975"/>
      <c r="BA730" s="975"/>
      <c r="BB730" s="975"/>
      <c r="BC730" s="975"/>
      <c r="BD730" s="975"/>
      <c r="BE730" s="975"/>
      <c r="BF730" s="975"/>
      <c r="BG730" s="975"/>
      <c r="BH730" s="955">
        <v>2.2845494528142475E-2</v>
      </c>
      <c r="BI730" s="955">
        <v>2.2951373299257886E-2</v>
      </c>
      <c r="BJ730" s="955">
        <v>2.3552378284360485E-2</v>
      </c>
      <c r="BK730" s="955">
        <v>2.3620581654306388E-2</v>
      </c>
      <c r="BL730" s="955">
        <v>2.3404402598516418E-2</v>
      </c>
      <c r="BM730" s="955">
        <v>2.2245933885323595E-2</v>
      </c>
      <c r="BN730" s="955">
        <v>2.3001813322064919E-2</v>
      </c>
      <c r="BO730" s="955">
        <v>2.2828384698237527E-2</v>
      </c>
      <c r="BP730" s="955">
        <v>2.2897600130480669E-2</v>
      </c>
      <c r="BQ730" s="955">
        <v>2.1234506496624363E-2</v>
      </c>
      <c r="BR730" s="955">
        <v>1.8515872772644916E-2</v>
      </c>
      <c r="BS730" s="955">
        <v>1.6824666451809151E-2</v>
      </c>
      <c r="BT730" s="955">
        <v>1.5469372039644224E-2</v>
      </c>
      <c r="BU730" s="955">
        <v>1.6093016214314717E-2</v>
      </c>
      <c r="BV730" s="955">
        <v>1.9223029376810172E-2</v>
      </c>
      <c r="BW730" s="955">
        <v>2.0734554969952343E-2</v>
      </c>
      <c r="BX730" s="955">
        <v>0</v>
      </c>
      <c r="BY730" s="955">
        <v>0</v>
      </c>
      <c r="BZ730" s="955">
        <v>0</v>
      </c>
      <c r="CA730" s="955">
        <v>0</v>
      </c>
      <c r="CB730" s="955">
        <v>2.5178653438257807E-2</v>
      </c>
      <c r="CC730" s="955">
        <v>2.1941288435880165E-2</v>
      </c>
      <c r="CD730" s="955">
        <v>2.5799499360403263E-2</v>
      </c>
      <c r="CE730" s="955">
        <v>3.4746229550204281E-2</v>
      </c>
      <c r="CF730" s="955">
        <v>3.6376055782876185E-2</v>
      </c>
      <c r="CG730" s="955">
        <v>2.8401137455466751E-2</v>
      </c>
      <c r="CH730" s="955">
        <v>2.7711471272505436E-2</v>
      </c>
      <c r="CI730" s="955">
        <v>4.1083639996403638E-2</v>
      </c>
      <c r="CJ730" s="996" t="s">
        <v>105</v>
      </c>
      <c r="CK730" s="996" t="s">
        <v>105</v>
      </c>
      <c r="CL730" s="996" t="s">
        <v>105</v>
      </c>
      <c r="CM730" s="996" t="s">
        <v>105</v>
      </c>
      <c r="CN730" s="996" t="s">
        <v>105</v>
      </c>
      <c r="CO730" s="996" t="s">
        <v>105</v>
      </c>
      <c r="CP730" s="996" t="s">
        <v>105</v>
      </c>
      <c r="CQ730" s="996" t="s">
        <v>105</v>
      </c>
      <c r="CR730" s="996" t="s">
        <v>105</v>
      </c>
      <c r="CS730" s="996" t="s">
        <v>105</v>
      </c>
      <c r="CT730" s="996" t="s">
        <v>105</v>
      </c>
      <c r="CU730" s="996" t="s">
        <v>105</v>
      </c>
      <c r="CV730" s="996" t="s">
        <v>105</v>
      </c>
      <c r="CW730" s="996" t="s">
        <v>105</v>
      </c>
      <c r="CX730" s="996" t="s">
        <v>105</v>
      </c>
      <c r="CY730" s="996" t="s">
        <v>105</v>
      </c>
      <c r="CZ730" s="996" t="s">
        <v>105</v>
      </c>
      <c r="DA730" s="996" t="s">
        <v>105</v>
      </c>
      <c r="DB730" s="996" t="s">
        <v>105</v>
      </c>
      <c r="DC730" s="996" t="s">
        <v>105</v>
      </c>
      <c r="DD730" s="996" t="s">
        <v>105</v>
      </c>
      <c r="DE730" s="996" t="s">
        <v>105</v>
      </c>
      <c r="DF730" s="996" t="s">
        <v>105</v>
      </c>
      <c r="DG730" s="996" t="s">
        <v>105</v>
      </c>
      <c r="DH730" s="996" t="s">
        <v>105</v>
      </c>
      <c r="DI730" s="996" t="s">
        <v>105</v>
      </c>
      <c r="DJ730" s="996" t="s">
        <v>105</v>
      </c>
      <c r="DK730" s="996" t="s">
        <v>105</v>
      </c>
      <c r="DL730" s="996" t="s">
        <v>105</v>
      </c>
      <c r="DM730" s="996" t="s">
        <v>105</v>
      </c>
      <c r="DN730" s="996" t="s">
        <v>105</v>
      </c>
      <c r="DO730" s="996" t="s">
        <v>105</v>
      </c>
    </row>
    <row r="731" spans="2:119" s="980" customFormat="1" ht="12" customHeight="1" outlineLevel="1">
      <c r="B731" s="1342"/>
      <c r="C731" s="978"/>
      <c r="D731" s="1012"/>
      <c r="E731" s="1012"/>
      <c r="F731" s="984"/>
      <c r="G731" s="984"/>
      <c r="H731" s="984"/>
      <c r="I731" s="984"/>
      <c r="J731" s="984"/>
      <c r="K731" s="984"/>
      <c r="L731" s="984"/>
      <c r="M731" s="984"/>
      <c r="N731" s="984"/>
      <c r="O731" s="984"/>
      <c r="P731" s="984"/>
      <c r="Q731" s="984"/>
      <c r="R731" s="984"/>
      <c r="S731" s="984"/>
      <c r="T731" s="984"/>
      <c r="U731" s="1681"/>
      <c r="V731" s="1681"/>
      <c r="W731" s="1681"/>
      <c r="X731" s="1681"/>
      <c r="Y731" s="1681"/>
      <c r="Z731" s="1681"/>
      <c r="AA731" s="403"/>
      <c r="AB731" s="984"/>
      <c r="AC731" s="984"/>
      <c r="AD731" s="984"/>
      <c r="AE731" s="984"/>
      <c r="AF731" s="984"/>
      <c r="AG731" s="984"/>
      <c r="AH731" s="984"/>
      <c r="AI731" s="984"/>
      <c r="AJ731" s="984"/>
      <c r="AK731" s="984"/>
      <c r="AL731" s="984"/>
      <c r="AM731" s="984"/>
      <c r="AN731" s="984"/>
      <c r="AO731" s="984"/>
      <c r="AP731" s="984"/>
      <c r="AQ731" s="984"/>
      <c r="AR731" s="984"/>
      <c r="AS731" s="984"/>
      <c r="AT731" s="984"/>
      <c r="AU731" s="984"/>
      <c r="AV731" s="984"/>
      <c r="AW731" s="984"/>
      <c r="AX731" s="984"/>
      <c r="AY731" s="984"/>
      <c r="AZ731" s="984"/>
      <c r="BA731" s="984"/>
      <c r="BB731" s="984"/>
      <c r="BC731" s="984"/>
      <c r="BD731" s="984"/>
      <c r="BE731" s="984"/>
      <c r="BF731" s="984"/>
      <c r="BG731" s="984"/>
      <c r="BH731" s="984"/>
      <c r="BI731" s="984"/>
      <c r="BJ731" s="984"/>
      <c r="BK731" s="984"/>
      <c r="BL731" s="984"/>
      <c r="BM731" s="984"/>
      <c r="BN731" s="984"/>
      <c r="BO731" s="984"/>
      <c r="BP731" s="984"/>
      <c r="BQ731" s="984"/>
      <c r="BR731" s="984"/>
      <c r="BS731" s="984"/>
      <c r="BT731" s="974"/>
      <c r="BU731" s="974"/>
      <c r="BV731" s="974"/>
      <c r="BW731" s="974"/>
      <c r="BX731" s="974"/>
      <c r="BY731" s="974"/>
      <c r="BZ731" s="974"/>
      <c r="CA731" s="974"/>
      <c r="CB731" s="232"/>
      <c r="CC731" s="232"/>
      <c r="CD731" s="232"/>
      <c r="CE731" s="232"/>
      <c r="CF731" s="232"/>
      <c r="CG731" s="232"/>
      <c r="CH731" s="232"/>
      <c r="CI731" s="232"/>
      <c r="CJ731" s="232"/>
      <c r="CK731" s="232"/>
      <c r="CL731" s="232"/>
      <c r="CM731" s="232"/>
      <c r="CN731" s="232"/>
      <c r="CO731" s="232"/>
      <c r="CP731" s="232"/>
      <c r="CQ731" s="232"/>
      <c r="CR731" s="232"/>
      <c r="CS731" s="232"/>
      <c r="CT731" s="232"/>
      <c r="CU731" s="232"/>
      <c r="CV731" s="232"/>
      <c r="CW731" s="232"/>
      <c r="CX731" s="232"/>
      <c r="CY731" s="232"/>
      <c r="CZ731" s="232"/>
      <c r="DA731" s="232"/>
      <c r="DB731" s="232"/>
      <c r="DC731" s="232"/>
      <c r="DD731" s="232"/>
      <c r="DE731" s="232"/>
      <c r="DF731" s="232"/>
      <c r="DG731" s="232"/>
      <c r="DH731" s="232"/>
      <c r="DI731" s="232"/>
      <c r="DJ731" s="232"/>
      <c r="DK731" s="232"/>
      <c r="DL731" s="232"/>
      <c r="DM731" s="232"/>
      <c r="DN731" s="232"/>
      <c r="DO731" s="232"/>
    </row>
    <row r="732" spans="2:119" s="980" customFormat="1" ht="12" customHeight="1" outlineLevel="1">
      <c r="B732" s="1342"/>
      <c r="C732" s="978" t="s">
        <v>348</v>
      </c>
      <c r="D732" s="943"/>
      <c r="E732" s="944"/>
      <c r="F732" s="945" t="s">
        <v>105</v>
      </c>
      <c r="G732" s="945" t="s">
        <v>105</v>
      </c>
      <c r="H732" s="945" t="s">
        <v>105</v>
      </c>
      <c r="I732" s="945" t="s">
        <v>105</v>
      </c>
      <c r="J732" s="945" t="s">
        <v>105</v>
      </c>
      <c r="K732" s="945" t="s">
        <v>105</v>
      </c>
      <c r="L732" s="945">
        <v>8.0609149999999978</v>
      </c>
      <c r="M732" s="945">
        <v>15.8</v>
      </c>
      <c r="N732" s="945">
        <v>18.600000000000001</v>
      </c>
      <c r="O732" s="945">
        <v>25.3</v>
      </c>
      <c r="P732" s="945">
        <v>37.200000000000003</v>
      </c>
      <c r="Q732" s="969">
        <v>47.2</v>
      </c>
      <c r="R732" s="282">
        <v>54.637000000000008</v>
      </c>
      <c r="S732" s="282" t="s">
        <v>105</v>
      </c>
      <c r="T732" s="282" t="s">
        <v>105</v>
      </c>
      <c r="U732" s="1658" t="s">
        <v>105</v>
      </c>
      <c r="V732" s="1658" t="s">
        <v>105</v>
      </c>
      <c r="W732" s="1658" t="s">
        <v>105</v>
      </c>
      <c r="X732" s="1658" t="s">
        <v>105</v>
      </c>
      <c r="Y732" s="1658" t="s">
        <v>105</v>
      </c>
      <c r="Z732" s="1658" t="s">
        <v>105</v>
      </c>
      <c r="AA732" s="403"/>
      <c r="AB732" s="945"/>
      <c r="AC732" s="945"/>
      <c r="AD732" s="945"/>
      <c r="AE732" s="945"/>
      <c r="AF732" s="945"/>
      <c r="AG732" s="945"/>
      <c r="AH732" s="945"/>
      <c r="AI732" s="945"/>
      <c r="AJ732" s="945" t="s">
        <v>105</v>
      </c>
      <c r="AK732" s="945" t="s">
        <v>105</v>
      </c>
      <c r="AL732" s="945" t="s">
        <v>105</v>
      </c>
      <c r="AM732" s="945" t="s">
        <v>105</v>
      </c>
      <c r="AN732" s="945" t="s">
        <v>105</v>
      </c>
      <c r="AO732" s="945" t="s">
        <v>105</v>
      </c>
      <c r="AP732" s="945" t="s">
        <v>105</v>
      </c>
      <c r="AQ732" s="945" t="s">
        <v>105</v>
      </c>
      <c r="AR732" s="945" t="s">
        <v>105</v>
      </c>
      <c r="AS732" s="945" t="s">
        <v>105</v>
      </c>
      <c r="AT732" s="945" t="s">
        <v>105</v>
      </c>
      <c r="AU732" s="945" t="s">
        <v>105</v>
      </c>
      <c r="AV732" s="945" t="s">
        <v>105</v>
      </c>
      <c r="AW732" s="945" t="s">
        <v>105</v>
      </c>
      <c r="AX732" s="945" t="s">
        <v>105</v>
      </c>
      <c r="AY732" s="945" t="s">
        <v>105</v>
      </c>
      <c r="AZ732" s="945" t="s">
        <v>105</v>
      </c>
      <c r="BA732" s="945" t="s">
        <v>105</v>
      </c>
      <c r="BB732" s="945" t="s">
        <v>105</v>
      </c>
      <c r="BC732" s="945" t="s">
        <v>105</v>
      </c>
      <c r="BD732" s="945" t="s">
        <v>105</v>
      </c>
      <c r="BE732" s="945" t="s">
        <v>105</v>
      </c>
      <c r="BF732" s="945" t="s">
        <v>105</v>
      </c>
      <c r="BG732" s="945" t="s">
        <v>105</v>
      </c>
      <c r="BH732" s="945">
        <v>2.018465</v>
      </c>
      <c r="BI732" s="945">
        <v>2.0792580000000003</v>
      </c>
      <c r="BJ732" s="945">
        <v>1.9088180000000001</v>
      </c>
      <c r="BK732" s="945">
        <v>2.0543739999999984</v>
      </c>
      <c r="BL732" s="945">
        <v>2.2467050000000004</v>
      </c>
      <c r="BM732" s="945">
        <v>4.2603249999999999</v>
      </c>
      <c r="BN732" s="945">
        <v>4.5798140000000007</v>
      </c>
      <c r="BO732" s="945">
        <v>4.7131559999999997</v>
      </c>
      <c r="BP732" s="945">
        <v>4.3</v>
      </c>
      <c r="BQ732" s="945">
        <v>4.5999999999999996</v>
      </c>
      <c r="BR732" s="945">
        <v>4.5999999999999996</v>
      </c>
      <c r="BS732" s="945">
        <v>5.1000000000000032</v>
      </c>
      <c r="BT732" s="945">
        <v>5.0999999999999996</v>
      </c>
      <c r="BU732" s="232">
        <v>6.1</v>
      </c>
      <c r="BV732" s="232">
        <v>6.4</v>
      </c>
      <c r="BW732" s="232">
        <v>7.6999999999999993</v>
      </c>
      <c r="BX732" s="232">
        <v>7.7</v>
      </c>
      <c r="BY732" s="232">
        <v>8.1</v>
      </c>
      <c r="BZ732" s="232">
        <v>9.6999999999999993</v>
      </c>
      <c r="CA732" s="232">
        <v>11.700000000000003</v>
      </c>
      <c r="CB732" s="232">
        <v>10.7</v>
      </c>
      <c r="CC732" s="232">
        <v>12.3</v>
      </c>
      <c r="CD732" s="232">
        <v>11</v>
      </c>
      <c r="CE732" s="232">
        <v>13.2</v>
      </c>
      <c r="CF732" s="232">
        <v>12.3</v>
      </c>
      <c r="CG732" s="232">
        <v>14.4</v>
      </c>
      <c r="CH732" s="232">
        <v>13.2</v>
      </c>
      <c r="CI732" s="232">
        <v>14.737</v>
      </c>
      <c r="CJ732" s="232" t="s">
        <v>105</v>
      </c>
      <c r="CK732" s="232" t="s">
        <v>105</v>
      </c>
      <c r="CL732" s="232" t="s">
        <v>105</v>
      </c>
      <c r="CM732" s="232" t="s">
        <v>105</v>
      </c>
      <c r="CN732" s="232" t="s">
        <v>105</v>
      </c>
      <c r="CO732" s="232" t="s">
        <v>105</v>
      </c>
      <c r="CP732" s="232" t="s">
        <v>105</v>
      </c>
      <c r="CQ732" s="232" t="s">
        <v>105</v>
      </c>
      <c r="CR732" s="232" t="s">
        <v>105</v>
      </c>
      <c r="CS732" s="232" t="s">
        <v>105</v>
      </c>
      <c r="CT732" s="232" t="s">
        <v>105</v>
      </c>
      <c r="CU732" s="232" t="s">
        <v>105</v>
      </c>
      <c r="CV732" s="232" t="s">
        <v>105</v>
      </c>
      <c r="CW732" s="232" t="s">
        <v>105</v>
      </c>
      <c r="CX732" s="232" t="s">
        <v>105</v>
      </c>
      <c r="CY732" s="232" t="s">
        <v>105</v>
      </c>
      <c r="CZ732" s="232" t="s">
        <v>105</v>
      </c>
      <c r="DA732" s="232" t="s">
        <v>105</v>
      </c>
      <c r="DB732" s="232" t="s">
        <v>105</v>
      </c>
      <c r="DC732" s="232" t="s">
        <v>105</v>
      </c>
      <c r="DD732" s="232" t="s">
        <v>105</v>
      </c>
      <c r="DE732" s="232" t="s">
        <v>105</v>
      </c>
      <c r="DF732" s="232" t="s">
        <v>105</v>
      </c>
      <c r="DG732" s="232" t="s">
        <v>105</v>
      </c>
      <c r="DH732" s="232" t="s">
        <v>105</v>
      </c>
      <c r="DI732" s="232" t="s">
        <v>105</v>
      </c>
      <c r="DJ732" s="232" t="s">
        <v>105</v>
      </c>
      <c r="DK732" s="232" t="s">
        <v>105</v>
      </c>
      <c r="DL732" s="232" t="s">
        <v>105</v>
      </c>
      <c r="DM732" s="232" t="s">
        <v>105</v>
      </c>
      <c r="DN732" s="232" t="s">
        <v>105</v>
      </c>
      <c r="DO732" s="232" t="s">
        <v>105</v>
      </c>
    </row>
    <row r="733" spans="2:119" s="986" customFormat="1" ht="12" customHeight="1" outlineLevel="1">
      <c r="B733" s="1342"/>
      <c r="C733" s="972" t="s">
        <v>94</v>
      </c>
      <c r="D733" s="939"/>
      <c r="E733" s="939"/>
      <c r="F733" s="945" t="s">
        <v>105</v>
      </c>
      <c r="G733" s="945" t="s">
        <v>105</v>
      </c>
      <c r="H733" s="945" t="s">
        <v>105</v>
      </c>
      <c r="I733" s="945" t="s">
        <v>105</v>
      </c>
      <c r="J733" s="945" t="s">
        <v>105</v>
      </c>
      <c r="K733" s="945" t="s">
        <v>105</v>
      </c>
      <c r="L733" s="940" t="s">
        <v>1045</v>
      </c>
      <c r="M733" s="940">
        <v>0.96007525200303001</v>
      </c>
      <c r="N733" s="940">
        <v>0.17721518987341778</v>
      </c>
      <c r="O733" s="940">
        <v>0.36021505376344076</v>
      </c>
      <c r="P733" s="940">
        <v>0.47035573122529661</v>
      </c>
      <c r="Q733" s="940">
        <v>0.26881720430107525</v>
      </c>
      <c r="R733" s="940">
        <v>0.15756355932203392</v>
      </c>
      <c r="S733" s="940" t="s">
        <v>105</v>
      </c>
      <c r="T733" s="940" t="s">
        <v>105</v>
      </c>
      <c r="U733" s="1677" t="s">
        <v>105</v>
      </c>
      <c r="V733" s="1677" t="s">
        <v>105</v>
      </c>
      <c r="W733" s="1677" t="s">
        <v>105</v>
      </c>
      <c r="X733" s="1677" t="s">
        <v>105</v>
      </c>
      <c r="Y733" s="1677" t="s">
        <v>105</v>
      </c>
      <c r="Z733" s="1677" t="s">
        <v>105</v>
      </c>
      <c r="AA733" s="403"/>
      <c r="AB733" s="940"/>
      <c r="AC733" s="940"/>
      <c r="AD733" s="940"/>
      <c r="AE733" s="940"/>
      <c r="AF733" s="940"/>
      <c r="AG733" s="940"/>
      <c r="AH733" s="940"/>
      <c r="AI733" s="940"/>
      <c r="AJ733" s="940" t="s">
        <v>1045</v>
      </c>
      <c r="AK733" s="940" t="s">
        <v>1045</v>
      </c>
      <c r="AL733" s="940" t="s">
        <v>1045</v>
      </c>
      <c r="AM733" s="940" t="s">
        <v>1045</v>
      </c>
      <c r="AN733" s="940" t="s">
        <v>1045</v>
      </c>
      <c r="AO733" s="940" t="s">
        <v>1045</v>
      </c>
      <c r="AP733" s="940" t="s">
        <v>1045</v>
      </c>
      <c r="AQ733" s="940" t="s">
        <v>1045</v>
      </c>
      <c r="AR733" s="940" t="s">
        <v>1045</v>
      </c>
      <c r="AS733" s="940" t="s">
        <v>1045</v>
      </c>
      <c r="AT733" s="940" t="s">
        <v>1045</v>
      </c>
      <c r="AU733" s="940" t="s">
        <v>1045</v>
      </c>
      <c r="AV733" s="940" t="s">
        <v>1045</v>
      </c>
      <c r="AW733" s="940" t="s">
        <v>1045</v>
      </c>
      <c r="AX733" s="940" t="s">
        <v>1045</v>
      </c>
      <c r="AY733" s="940" t="s">
        <v>1045</v>
      </c>
      <c r="AZ733" s="940" t="s">
        <v>1045</v>
      </c>
      <c r="BA733" s="940" t="s">
        <v>1045</v>
      </c>
      <c r="BB733" s="940" t="s">
        <v>1045</v>
      </c>
      <c r="BC733" s="940" t="s">
        <v>1045</v>
      </c>
      <c r="BD733" s="940" t="s">
        <v>1045</v>
      </c>
      <c r="BE733" s="940" t="s">
        <v>1045</v>
      </c>
      <c r="BF733" s="940" t="s">
        <v>1045</v>
      </c>
      <c r="BG733" s="940" t="s">
        <v>1045</v>
      </c>
      <c r="BH733" s="940" t="s">
        <v>1045</v>
      </c>
      <c r="BI733" s="940" t="s">
        <v>1045</v>
      </c>
      <c r="BJ733" s="940" t="s">
        <v>1045</v>
      </c>
      <c r="BK733" s="940" t="s">
        <v>1045</v>
      </c>
      <c r="BL733" s="940">
        <v>0.11307602559370622</v>
      </c>
      <c r="BM733" s="940">
        <v>1.048964101617019</v>
      </c>
      <c r="BN733" s="940">
        <v>1.399293175148181</v>
      </c>
      <c r="BO733" s="940">
        <v>1.294205436789992</v>
      </c>
      <c r="BP733" s="940">
        <v>0.91391393173558577</v>
      </c>
      <c r="BQ733" s="940">
        <v>7.9729832817918789E-2</v>
      </c>
      <c r="BR733" s="940">
        <v>4.4076025794932416E-3</v>
      </c>
      <c r="BS733" s="940">
        <v>8.2077486932323751E-2</v>
      </c>
      <c r="BT733" s="940">
        <v>0.18604651162790686</v>
      </c>
      <c r="BU733" s="940">
        <v>0.32608695652173925</v>
      </c>
      <c r="BV733" s="940">
        <v>0.39130434782608714</v>
      </c>
      <c r="BW733" s="940">
        <v>0.50980392156862631</v>
      </c>
      <c r="BX733" s="992" t="s">
        <v>105</v>
      </c>
      <c r="BY733" s="992" t="s">
        <v>105</v>
      </c>
      <c r="BZ733" s="992" t="s">
        <v>105</v>
      </c>
      <c r="CA733" s="992" t="s">
        <v>105</v>
      </c>
      <c r="CB733" s="992" t="s">
        <v>1050</v>
      </c>
      <c r="CC733" s="992" t="s">
        <v>1050</v>
      </c>
      <c r="CD733" s="992" t="s">
        <v>1050</v>
      </c>
      <c r="CE733" s="992" t="s">
        <v>1050</v>
      </c>
      <c r="CF733" s="992">
        <v>0.14953271028037407</v>
      </c>
      <c r="CG733" s="992">
        <v>0.1707317073170731</v>
      </c>
      <c r="CH733" s="992">
        <v>0.19999999999999996</v>
      </c>
      <c r="CI733" s="992">
        <v>0.11643939393939395</v>
      </c>
      <c r="CJ733" s="940" t="s">
        <v>105</v>
      </c>
      <c r="CK733" s="940" t="s">
        <v>105</v>
      </c>
      <c r="CL733" s="940" t="s">
        <v>105</v>
      </c>
      <c r="CM733" s="940" t="s">
        <v>105</v>
      </c>
      <c r="CN733" s="940" t="s">
        <v>105</v>
      </c>
      <c r="CO733" s="940" t="s">
        <v>105</v>
      </c>
      <c r="CP733" s="940" t="s">
        <v>105</v>
      </c>
      <c r="CQ733" s="940" t="s">
        <v>105</v>
      </c>
      <c r="CR733" s="940" t="s">
        <v>105</v>
      </c>
      <c r="CS733" s="940" t="s">
        <v>105</v>
      </c>
      <c r="CT733" s="940" t="s">
        <v>105</v>
      </c>
      <c r="CU733" s="940" t="s">
        <v>105</v>
      </c>
      <c r="CV733" s="940" t="s">
        <v>105</v>
      </c>
      <c r="CW733" s="940" t="s">
        <v>105</v>
      </c>
      <c r="CX733" s="940" t="s">
        <v>105</v>
      </c>
      <c r="CY733" s="940" t="s">
        <v>105</v>
      </c>
      <c r="CZ733" s="940" t="s">
        <v>105</v>
      </c>
      <c r="DA733" s="940" t="s">
        <v>105</v>
      </c>
      <c r="DB733" s="940" t="s">
        <v>105</v>
      </c>
      <c r="DC733" s="940" t="s">
        <v>105</v>
      </c>
      <c r="DD733" s="940" t="s">
        <v>105</v>
      </c>
      <c r="DE733" s="940" t="s">
        <v>105</v>
      </c>
      <c r="DF733" s="940" t="s">
        <v>105</v>
      </c>
      <c r="DG733" s="940" t="s">
        <v>105</v>
      </c>
      <c r="DH733" s="940" t="s">
        <v>105</v>
      </c>
      <c r="DI733" s="940" t="s">
        <v>105</v>
      </c>
      <c r="DJ733" s="940" t="s">
        <v>105</v>
      </c>
      <c r="DK733" s="940" t="s">
        <v>105</v>
      </c>
      <c r="DL733" s="940" t="s">
        <v>105</v>
      </c>
      <c r="DM733" s="940" t="s">
        <v>105</v>
      </c>
      <c r="DN733" s="940" t="s">
        <v>105</v>
      </c>
      <c r="DO733" s="940" t="s">
        <v>105</v>
      </c>
    </row>
    <row r="734" spans="2:119" s="1187" customFormat="1" ht="12" customHeight="1" outlineLevel="1">
      <c r="B734" s="1342"/>
      <c r="C734" s="1185" t="s">
        <v>347</v>
      </c>
      <c r="D734" s="1181"/>
      <c r="E734" s="1181"/>
      <c r="F734" s="945" t="s">
        <v>105</v>
      </c>
      <c r="G734" s="945" t="s">
        <v>105</v>
      </c>
      <c r="H734" s="945" t="s">
        <v>105</v>
      </c>
      <c r="I734" s="945" t="s">
        <v>105</v>
      </c>
      <c r="J734" s="945" t="s">
        <v>105</v>
      </c>
      <c r="K734" s="945" t="s">
        <v>105</v>
      </c>
      <c r="L734" s="975">
        <v>0.30234952551328409</v>
      </c>
      <c r="M734" s="975">
        <v>0.43287671232876712</v>
      </c>
      <c r="N734" s="975">
        <v>0.52542372881355925</v>
      </c>
      <c r="O734" s="975">
        <v>0.58027522935779829</v>
      </c>
      <c r="P734" s="975">
        <v>0.55892782018150133</v>
      </c>
      <c r="Q734" s="975">
        <v>0.48055875136175286</v>
      </c>
      <c r="R734" s="975">
        <v>0.4846326470875208</v>
      </c>
      <c r="S734" s="975" t="s">
        <v>105</v>
      </c>
      <c r="T734" s="975" t="s">
        <v>105</v>
      </c>
      <c r="U734" s="1678" t="s">
        <v>105</v>
      </c>
      <c r="V734" s="1678" t="s">
        <v>105</v>
      </c>
      <c r="W734" s="1678" t="s">
        <v>105</v>
      </c>
      <c r="X734" s="1678" t="s">
        <v>105</v>
      </c>
      <c r="Y734" s="1678" t="s">
        <v>105</v>
      </c>
      <c r="Z734" s="1678" t="s">
        <v>105</v>
      </c>
      <c r="AA734" s="1186"/>
      <c r="AB734" s="975"/>
      <c r="AC734" s="975"/>
      <c r="AD734" s="975"/>
      <c r="AE734" s="975"/>
      <c r="AF734" s="975"/>
      <c r="AG734" s="975"/>
      <c r="AH734" s="975"/>
      <c r="AI734" s="975"/>
      <c r="AJ734" s="975"/>
      <c r="AK734" s="975"/>
      <c r="AL734" s="975"/>
      <c r="AM734" s="975"/>
      <c r="AN734" s="975"/>
      <c r="AO734" s="975"/>
      <c r="AP734" s="975"/>
      <c r="AQ734" s="975"/>
      <c r="AR734" s="975"/>
      <c r="AS734" s="975"/>
      <c r="AT734" s="975"/>
      <c r="AU734" s="975"/>
      <c r="AV734" s="975"/>
      <c r="AW734" s="975"/>
      <c r="AX734" s="975"/>
      <c r="AY734" s="975"/>
      <c r="AZ734" s="975"/>
      <c r="BA734" s="975"/>
      <c r="BB734" s="975"/>
      <c r="BC734" s="975"/>
      <c r="BD734" s="975"/>
      <c r="BE734" s="975"/>
      <c r="BF734" s="975"/>
      <c r="BG734" s="975"/>
      <c r="BH734" s="975">
        <v>0.31447783854862493</v>
      </c>
      <c r="BI734" s="975">
        <v>0.31130074628050008</v>
      </c>
      <c r="BJ734" s="975">
        <v>0.29326645790372385</v>
      </c>
      <c r="BK734" s="975">
        <v>0.29121988712251412</v>
      </c>
      <c r="BL734" s="975">
        <v>0.29770674751431259</v>
      </c>
      <c r="BM734" s="975">
        <v>0.46006214684689789</v>
      </c>
      <c r="BN734" s="975">
        <v>0.4731303721331836</v>
      </c>
      <c r="BO734" s="975">
        <v>0.4706963518794674</v>
      </c>
      <c r="BP734" s="975">
        <v>0.48863636363636359</v>
      </c>
      <c r="BQ734" s="975">
        <v>0.51615798922800715</v>
      </c>
      <c r="BR734" s="975">
        <v>0.54761904761904767</v>
      </c>
      <c r="BS734" s="975">
        <v>0.54909560723514239</v>
      </c>
      <c r="BT734" s="975">
        <v>0.5862068965517242</v>
      </c>
      <c r="BU734" s="975">
        <v>0.60396039603960394</v>
      </c>
      <c r="BV734" s="975">
        <v>0.57142857142857151</v>
      </c>
      <c r="BW734" s="975">
        <v>0.56617647058823528</v>
      </c>
      <c r="BX734" s="975">
        <v>0.5968992248062015</v>
      </c>
      <c r="BY734" s="975">
        <v>0.57446808510638292</v>
      </c>
      <c r="BZ734" s="975">
        <v>0.55428571428571427</v>
      </c>
      <c r="CA734" s="975">
        <v>0.53046789989118615</v>
      </c>
      <c r="CB734" s="975">
        <v>0.49270157019846206</v>
      </c>
      <c r="CC734" s="975">
        <v>0.50642292490118579</v>
      </c>
      <c r="CD734" s="975">
        <v>0.466556389701828</v>
      </c>
      <c r="CE734" s="975">
        <v>0.46094213779376331</v>
      </c>
      <c r="CF734" s="975">
        <v>0.49103756636991502</v>
      </c>
      <c r="CG734" s="975">
        <v>0.50904977375565608</v>
      </c>
      <c r="CH734" s="975">
        <v>0.4727285750098485</v>
      </c>
      <c r="CI734" s="975">
        <v>0.46815337208932939</v>
      </c>
      <c r="CJ734" s="975" t="s">
        <v>105</v>
      </c>
      <c r="CK734" s="975" t="s">
        <v>105</v>
      </c>
      <c r="CL734" s="975" t="s">
        <v>105</v>
      </c>
      <c r="CM734" s="975" t="s">
        <v>105</v>
      </c>
      <c r="CN734" s="975" t="s">
        <v>105</v>
      </c>
      <c r="CO734" s="975" t="s">
        <v>105</v>
      </c>
      <c r="CP734" s="975" t="s">
        <v>105</v>
      </c>
      <c r="CQ734" s="975" t="s">
        <v>105</v>
      </c>
      <c r="CR734" s="975" t="s">
        <v>105</v>
      </c>
      <c r="CS734" s="975" t="s">
        <v>105</v>
      </c>
      <c r="CT734" s="975" t="s">
        <v>105</v>
      </c>
      <c r="CU734" s="975" t="s">
        <v>105</v>
      </c>
      <c r="CV734" s="975" t="s">
        <v>105</v>
      </c>
      <c r="CW734" s="975" t="s">
        <v>105</v>
      </c>
      <c r="CX734" s="975" t="s">
        <v>105</v>
      </c>
      <c r="CY734" s="975" t="s">
        <v>105</v>
      </c>
      <c r="CZ734" s="975" t="s">
        <v>105</v>
      </c>
      <c r="DA734" s="975" t="s">
        <v>105</v>
      </c>
      <c r="DB734" s="975" t="s">
        <v>105</v>
      </c>
      <c r="DC734" s="975" t="s">
        <v>105</v>
      </c>
      <c r="DD734" s="975" t="s">
        <v>105</v>
      </c>
      <c r="DE734" s="975" t="s">
        <v>105</v>
      </c>
      <c r="DF734" s="975" t="s">
        <v>105</v>
      </c>
      <c r="DG734" s="975" t="s">
        <v>105</v>
      </c>
      <c r="DH734" s="975" t="s">
        <v>105</v>
      </c>
      <c r="DI734" s="975" t="s">
        <v>105</v>
      </c>
      <c r="DJ734" s="975" t="s">
        <v>105</v>
      </c>
      <c r="DK734" s="975" t="s">
        <v>105</v>
      </c>
      <c r="DL734" s="975" t="s">
        <v>105</v>
      </c>
      <c r="DM734" s="975" t="s">
        <v>105</v>
      </c>
      <c r="DN734" s="975" t="s">
        <v>105</v>
      </c>
      <c r="DO734" s="975" t="s">
        <v>105</v>
      </c>
    </row>
    <row r="735" spans="2:119" s="980" customFormat="1" ht="12" customHeight="1" outlineLevel="1">
      <c r="B735" s="1342"/>
      <c r="C735" s="981" t="s">
        <v>364</v>
      </c>
      <c r="D735" s="1181"/>
      <c r="E735" s="1181"/>
      <c r="F735" s="945" t="s">
        <v>105</v>
      </c>
      <c r="G735" s="945" t="s">
        <v>105</v>
      </c>
      <c r="H735" s="945" t="s">
        <v>105</v>
      </c>
      <c r="I735" s="945" t="s">
        <v>105</v>
      </c>
      <c r="J735" s="945" t="s">
        <v>105</v>
      </c>
      <c r="K735" s="945" t="s">
        <v>105</v>
      </c>
      <c r="L735" s="955">
        <v>1.0076004568657771E-2</v>
      </c>
      <c r="M735" s="955">
        <v>1.7456595065247927E-2</v>
      </c>
      <c r="N735" s="955">
        <v>2.1786430878728051E-2</v>
      </c>
      <c r="O735" s="955">
        <v>2.491328148300773E-2</v>
      </c>
      <c r="P735" s="955">
        <v>2.57574188983405E-2</v>
      </c>
      <c r="Q735" s="955">
        <v>2.4638656477616497E-2</v>
      </c>
      <c r="R735" s="955">
        <v>3.0724655864305804E-2</v>
      </c>
      <c r="S735" s="955" t="s">
        <v>105</v>
      </c>
      <c r="T735" s="955" t="s">
        <v>105</v>
      </c>
      <c r="U735" s="1698" t="s">
        <v>105</v>
      </c>
      <c r="V735" s="1698" t="s">
        <v>105</v>
      </c>
      <c r="W735" s="1698" t="s">
        <v>105</v>
      </c>
      <c r="X735" s="1698" t="s">
        <v>105</v>
      </c>
      <c r="Y735" s="1698" t="s">
        <v>105</v>
      </c>
      <c r="Z735" s="1698" t="s">
        <v>105</v>
      </c>
      <c r="AA735" s="403"/>
      <c r="AB735" s="975"/>
      <c r="AC735" s="975"/>
      <c r="AD735" s="975"/>
      <c r="AE735" s="975"/>
      <c r="AF735" s="975"/>
      <c r="AG735" s="975"/>
      <c r="AH735" s="975"/>
      <c r="AI735" s="975"/>
      <c r="AJ735" s="975"/>
      <c r="AK735" s="975"/>
      <c r="AL735" s="975"/>
      <c r="AM735" s="975"/>
      <c r="AN735" s="975"/>
      <c r="AO735" s="975"/>
      <c r="AP735" s="975"/>
      <c r="AQ735" s="975"/>
      <c r="AR735" s="975"/>
      <c r="AS735" s="975"/>
      <c r="AT735" s="975"/>
      <c r="AU735" s="975"/>
      <c r="AV735" s="975"/>
      <c r="AW735" s="975"/>
      <c r="AX735" s="975"/>
      <c r="AY735" s="975"/>
      <c r="AZ735" s="975"/>
      <c r="BA735" s="975"/>
      <c r="BB735" s="975"/>
      <c r="BC735" s="975"/>
      <c r="BD735" s="975"/>
      <c r="BE735" s="975"/>
      <c r="BF735" s="975"/>
      <c r="BG735" s="975"/>
      <c r="BH735" s="955">
        <v>1.0480188889260705E-2</v>
      </c>
      <c r="BI735" s="955">
        <v>1.0374310118145295E-2</v>
      </c>
      <c r="BJ735" s="955">
        <v>9.7733051330426996E-3</v>
      </c>
      <c r="BK735" s="955">
        <v>9.7051017630967948E-3</v>
      </c>
      <c r="BL735" s="955">
        <v>9.9212808188867633E-3</v>
      </c>
      <c r="BM735" s="955">
        <v>1.8954981655998248E-2</v>
      </c>
      <c r="BN735" s="955">
        <v>2.0655691505446952E-2</v>
      </c>
      <c r="BO735" s="955">
        <v>2.0300705341661587E-2</v>
      </c>
      <c r="BP735" s="955">
        <v>2.1879929013570415E-2</v>
      </c>
      <c r="BQ735" s="955">
        <v>2.2652766670795934E-2</v>
      </c>
      <c r="BR735" s="955">
        <v>2.2413951251096478E-2</v>
      </c>
      <c r="BS735" s="955">
        <v>2.048849066481059E-2</v>
      </c>
      <c r="BT735" s="955">
        <v>2.1914943722829313E-2</v>
      </c>
      <c r="BU735" s="955">
        <v>2.4541849726829941E-2</v>
      </c>
      <c r="BV735" s="955">
        <v>2.5630705835746899E-2</v>
      </c>
      <c r="BW735" s="955">
        <v>2.7060351401463224E-2</v>
      </c>
      <c r="BX735" s="955">
        <v>0</v>
      </c>
      <c r="BY735" s="955">
        <v>0</v>
      </c>
      <c r="BZ735" s="955">
        <v>0</v>
      </c>
      <c r="CA735" s="955">
        <v>0</v>
      </c>
      <c r="CB735" s="955">
        <v>2.4454170081633704E-2</v>
      </c>
      <c r="CC735" s="955">
        <v>2.2512332979756928E-2</v>
      </c>
      <c r="CD735" s="955">
        <v>2.2564561736855834E-2</v>
      </c>
      <c r="CE735" s="955">
        <v>2.9711098663127322E-2</v>
      </c>
      <c r="CF735" s="955">
        <v>3.5094947535444128E-2</v>
      </c>
      <c r="CG735" s="955">
        <v>2.9448183997603773E-2</v>
      </c>
      <c r="CH735" s="955">
        <v>2.4844897153913723E-2</v>
      </c>
      <c r="CI735" s="955">
        <v>3.6163517060506536E-2</v>
      </c>
      <c r="CJ735" s="996" t="s">
        <v>105</v>
      </c>
      <c r="CK735" s="996" t="s">
        <v>105</v>
      </c>
      <c r="CL735" s="996" t="s">
        <v>105</v>
      </c>
      <c r="CM735" s="996" t="s">
        <v>105</v>
      </c>
      <c r="CN735" s="996" t="s">
        <v>105</v>
      </c>
      <c r="CO735" s="996" t="s">
        <v>105</v>
      </c>
      <c r="CP735" s="996" t="s">
        <v>105</v>
      </c>
      <c r="CQ735" s="996" t="s">
        <v>105</v>
      </c>
      <c r="CR735" s="996" t="s">
        <v>105</v>
      </c>
      <c r="CS735" s="996" t="s">
        <v>105</v>
      </c>
      <c r="CT735" s="996" t="s">
        <v>105</v>
      </c>
      <c r="CU735" s="996" t="s">
        <v>105</v>
      </c>
      <c r="CV735" s="996" t="s">
        <v>105</v>
      </c>
      <c r="CW735" s="996" t="s">
        <v>105</v>
      </c>
      <c r="CX735" s="996" t="s">
        <v>105</v>
      </c>
      <c r="CY735" s="996" t="s">
        <v>105</v>
      </c>
      <c r="CZ735" s="996" t="s">
        <v>105</v>
      </c>
      <c r="DA735" s="996" t="s">
        <v>105</v>
      </c>
      <c r="DB735" s="996" t="s">
        <v>105</v>
      </c>
      <c r="DC735" s="996" t="s">
        <v>105</v>
      </c>
      <c r="DD735" s="996" t="s">
        <v>105</v>
      </c>
      <c r="DE735" s="996" t="s">
        <v>105</v>
      </c>
      <c r="DF735" s="996" t="s">
        <v>105</v>
      </c>
      <c r="DG735" s="996" t="s">
        <v>105</v>
      </c>
      <c r="DH735" s="996" t="s">
        <v>105</v>
      </c>
      <c r="DI735" s="996" t="s">
        <v>105</v>
      </c>
      <c r="DJ735" s="996" t="s">
        <v>105</v>
      </c>
      <c r="DK735" s="996" t="s">
        <v>105</v>
      </c>
      <c r="DL735" s="996" t="s">
        <v>105</v>
      </c>
      <c r="DM735" s="996" t="s">
        <v>105</v>
      </c>
      <c r="DN735" s="996" t="s">
        <v>105</v>
      </c>
      <c r="DO735" s="996" t="s">
        <v>105</v>
      </c>
    </row>
    <row r="736" spans="2:119" s="986" customFormat="1" ht="12" customHeight="1" outlineLevel="1">
      <c r="B736" s="1342"/>
      <c r="C736" s="972"/>
      <c r="D736" s="939"/>
      <c r="E736" s="939"/>
      <c r="F736" s="940"/>
      <c r="G736" s="940"/>
      <c r="H736" s="940"/>
      <c r="I736" s="940"/>
      <c r="J736" s="940"/>
      <c r="K736" s="940"/>
      <c r="L736" s="940"/>
      <c r="M736" s="940"/>
      <c r="N736" s="940"/>
      <c r="O736" s="940"/>
      <c r="P736" s="1002"/>
      <c r="Q736" s="940"/>
      <c r="R736" s="940"/>
      <c r="S736" s="940"/>
      <c r="T736" s="940"/>
      <c r="U736" s="1677"/>
      <c r="V736" s="1677"/>
      <c r="W736" s="1677"/>
      <c r="X736" s="1677"/>
      <c r="Y736" s="1677"/>
      <c r="Z736" s="1677"/>
      <c r="AA736" s="403"/>
      <c r="AB736" s="940"/>
      <c r="AC736" s="940"/>
      <c r="AD736" s="940"/>
      <c r="AE736" s="940"/>
      <c r="AF736" s="940"/>
      <c r="AG736" s="940"/>
      <c r="AH736" s="940"/>
      <c r="AI736" s="940"/>
      <c r="AJ736" s="940"/>
      <c r="AK736" s="940"/>
      <c r="AL736" s="940"/>
      <c r="AM736" s="940"/>
      <c r="AN736" s="940"/>
      <c r="AO736" s="940"/>
      <c r="AP736" s="940"/>
      <c r="AQ736" s="940"/>
      <c r="AR736" s="940"/>
      <c r="AS736" s="940"/>
      <c r="AT736" s="940"/>
      <c r="AU736" s="940"/>
      <c r="AV736" s="940"/>
      <c r="AW736" s="940"/>
      <c r="AX736" s="940"/>
      <c r="AY736" s="940"/>
      <c r="AZ736" s="940"/>
      <c r="BA736" s="940"/>
      <c r="BB736" s="940"/>
      <c r="BC736" s="940"/>
      <c r="BD736" s="940"/>
      <c r="BE736" s="940"/>
      <c r="BF736" s="940"/>
      <c r="BG736" s="940"/>
      <c r="BH736" s="940"/>
      <c r="BI736" s="940"/>
      <c r="BJ736" s="940"/>
      <c r="BK736" s="940"/>
      <c r="BL736" s="940"/>
      <c r="BM736" s="940"/>
      <c r="BN736" s="940"/>
      <c r="BO736" s="940"/>
      <c r="BP736" s="940"/>
      <c r="BQ736" s="940"/>
      <c r="BR736" s="940"/>
      <c r="BS736" s="940"/>
      <c r="BT736" s="940"/>
      <c r="BU736" s="940"/>
      <c r="BV736" s="940"/>
      <c r="BW736" s="940"/>
      <c r="BX736" s="968"/>
      <c r="BY736" s="968"/>
      <c r="BZ736" s="968"/>
      <c r="CA736" s="282"/>
      <c r="CB736" s="940"/>
      <c r="CC736" s="940"/>
      <c r="CD736" s="940"/>
      <c r="CE736" s="940"/>
      <c r="CF736" s="940"/>
      <c r="CG736" s="940"/>
      <c r="CH736" s="940"/>
      <c r="CI736" s="940"/>
      <c r="CJ736" s="940"/>
      <c r="CK736" s="940"/>
      <c r="CL736" s="940"/>
      <c r="CM736" s="940"/>
      <c r="CN736" s="940"/>
      <c r="CO736" s="940"/>
      <c r="CP736" s="940"/>
      <c r="CQ736" s="940"/>
      <c r="CR736" s="940"/>
      <c r="CS736" s="940"/>
      <c r="CT736" s="940"/>
      <c r="CU736" s="940"/>
      <c r="CV736" s="940"/>
      <c r="CW736" s="940"/>
      <c r="CX736" s="940"/>
      <c r="CY736" s="940"/>
      <c r="CZ736" s="940"/>
      <c r="DA736" s="940"/>
      <c r="DB736" s="940"/>
      <c r="DC736" s="940"/>
      <c r="DD736" s="940"/>
      <c r="DE736" s="940"/>
      <c r="DF736" s="940"/>
      <c r="DG736" s="940"/>
      <c r="DH736" s="940"/>
      <c r="DI736" s="940"/>
      <c r="DJ736" s="940"/>
      <c r="DK736" s="940"/>
      <c r="DL736" s="940"/>
      <c r="DM736" s="940"/>
      <c r="DN736" s="940"/>
      <c r="DO736" s="940"/>
    </row>
    <row r="737" spans="2:119" s="971" customFormat="1" ht="12" customHeight="1" outlineLevel="1">
      <c r="B737" s="1342"/>
      <c r="C737" s="942" t="s">
        <v>349</v>
      </c>
      <c r="D737" s="1188"/>
      <c r="E737" s="1188"/>
      <c r="F737" s="1189">
        <v>24.191971000000002</v>
      </c>
      <c r="G737" s="1189">
        <v>33.811956000000002</v>
      </c>
      <c r="H737" s="1189">
        <v>26.578113999999999</v>
      </c>
      <c r="I737" s="1189">
        <v>14.161883</v>
      </c>
      <c r="J737" s="1189">
        <v>19.206804999999996</v>
      </c>
      <c r="K737" s="1189">
        <v>23.784965</v>
      </c>
      <c r="L737" s="1189">
        <v>26.660914999999999</v>
      </c>
      <c r="M737" s="1189">
        <v>36.5</v>
      </c>
      <c r="N737" s="1189">
        <v>35.400000000000006</v>
      </c>
      <c r="O737" s="1189">
        <v>43.599999999999994</v>
      </c>
      <c r="P737" s="1189">
        <v>66.555999999999997</v>
      </c>
      <c r="Q737" s="1189">
        <v>98.218999999999994</v>
      </c>
      <c r="R737" s="1189">
        <v>112.739</v>
      </c>
      <c r="S737" s="1189" t="s">
        <v>105</v>
      </c>
      <c r="T737" s="1189" t="s">
        <v>105</v>
      </c>
      <c r="U737" s="1714" t="s">
        <v>105</v>
      </c>
      <c r="V737" s="1714" t="s">
        <v>105</v>
      </c>
      <c r="W737" s="1714" t="s">
        <v>105</v>
      </c>
      <c r="X737" s="1714" t="s">
        <v>105</v>
      </c>
      <c r="Y737" s="1714" t="s">
        <v>105</v>
      </c>
      <c r="Z737" s="1714" t="s">
        <v>105</v>
      </c>
      <c r="AA737" s="403"/>
      <c r="AB737" s="1189"/>
      <c r="AC737" s="1189"/>
      <c r="AD737" s="1189"/>
      <c r="AE737" s="1189"/>
      <c r="AF737" s="1189"/>
      <c r="AG737" s="1189"/>
      <c r="AH737" s="1189"/>
      <c r="AI737" s="1189"/>
      <c r="AJ737" s="1189">
        <v>4.3705759999999998</v>
      </c>
      <c r="AK737" s="1189">
        <v>5.31107</v>
      </c>
      <c r="AL737" s="1189">
        <v>7.466996</v>
      </c>
      <c r="AM737" s="1189">
        <v>7.043329</v>
      </c>
      <c r="AN737" s="1189">
        <v>6.7410350000000001</v>
      </c>
      <c r="AO737" s="1189">
        <v>7.7500460000000002</v>
      </c>
      <c r="AP737" s="1189">
        <v>10.258461</v>
      </c>
      <c r="AQ737" s="1189">
        <v>9.0624140000000004</v>
      </c>
      <c r="AR737" s="1189">
        <v>8.2436849999999993</v>
      </c>
      <c r="AS737" s="1189">
        <v>12.139996999999999</v>
      </c>
      <c r="AT737" s="1189">
        <v>2.9260470000000001</v>
      </c>
      <c r="AU737" s="1189">
        <v>3.2683849999999999</v>
      </c>
      <c r="AV737" s="1189">
        <v>3.286629</v>
      </c>
      <c r="AW737" s="1189">
        <v>3.1391640000000001</v>
      </c>
      <c r="AX737" s="1189">
        <v>3.5861170000000002</v>
      </c>
      <c r="AY737" s="1189">
        <v>4.1499730000000001</v>
      </c>
      <c r="AZ737" s="1189">
        <v>4.1517549999999996</v>
      </c>
      <c r="BA737" s="1189">
        <v>4.4491199999999997</v>
      </c>
      <c r="BB737" s="1189">
        <v>5.1416019999999998</v>
      </c>
      <c r="BC737" s="1189">
        <v>5.4643280000000001</v>
      </c>
      <c r="BD737" s="1189">
        <v>5.6294459999999997</v>
      </c>
      <c r="BE737" s="1189">
        <v>5.6128590000000003</v>
      </c>
      <c r="BF737" s="1189">
        <v>5.992375</v>
      </c>
      <c r="BG737" s="1189">
        <v>6.5502849999999997</v>
      </c>
      <c r="BH737" s="1189">
        <v>6.4184650000000003</v>
      </c>
      <c r="BI737" s="1189">
        <v>6.6792579999999999</v>
      </c>
      <c r="BJ737" s="1189">
        <v>6.5088179999999998</v>
      </c>
      <c r="BK737" s="1189">
        <v>7.0543740000000001</v>
      </c>
      <c r="BL737" s="1189">
        <v>7.5467050000000002</v>
      </c>
      <c r="BM737" s="1189">
        <v>9.2603249999999999</v>
      </c>
      <c r="BN737" s="1189">
        <v>9.6798140000000004</v>
      </c>
      <c r="BO737" s="1189">
        <v>10.013155999999999</v>
      </c>
      <c r="BP737" s="1189">
        <v>8.8000000000000007</v>
      </c>
      <c r="BQ737" s="1189">
        <v>8.911999999999999</v>
      </c>
      <c r="BR737" s="1189">
        <v>8.3999999999999986</v>
      </c>
      <c r="BS737" s="1189">
        <v>9.288000000000002</v>
      </c>
      <c r="BT737" s="1189">
        <v>8.6999999999999993</v>
      </c>
      <c r="BU737" s="1189">
        <v>10.1</v>
      </c>
      <c r="BV737" s="1189">
        <v>11.2</v>
      </c>
      <c r="BW737" s="1189">
        <v>13.6</v>
      </c>
      <c r="BX737" s="968">
        <v>12.9</v>
      </c>
      <c r="BY737" s="968">
        <v>14.1</v>
      </c>
      <c r="BZ737" s="968">
        <v>17.5</v>
      </c>
      <c r="CA737" s="282">
        <v>22.056000000000001</v>
      </c>
      <c r="CB737" s="282">
        <v>21.716999999999999</v>
      </c>
      <c r="CC737" s="968">
        <v>24.288</v>
      </c>
      <c r="CD737" s="968">
        <v>23.577000000000002</v>
      </c>
      <c r="CE737" s="968">
        <v>28.637</v>
      </c>
      <c r="CF737" s="968">
        <v>25.048999999999999</v>
      </c>
      <c r="CG737" s="968">
        <v>28.288</v>
      </c>
      <c r="CH737" s="968">
        <v>27.922999999999998</v>
      </c>
      <c r="CI737" s="968">
        <v>31.478999999999999</v>
      </c>
      <c r="CJ737" s="968" t="s">
        <v>105</v>
      </c>
      <c r="CK737" s="968" t="s">
        <v>105</v>
      </c>
      <c r="CL737" s="968" t="s">
        <v>105</v>
      </c>
      <c r="CM737" s="968" t="s">
        <v>105</v>
      </c>
      <c r="CN737" s="968" t="s">
        <v>105</v>
      </c>
      <c r="CO737" s="968" t="s">
        <v>105</v>
      </c>
      <c r="CP737" s="968" t="s">
        <v>105</v>
      </c>
      <c r="CQ737" s="968" t="s">
        <v>105</v>
      </c>
      <c r="CR737" s="968" t="s">
        <v>105</v>
      </c>
      <c r="CS737" s="968" t="s">
        <v>105</v>
      </c>
      <c r="CT737" s="968" t="s">
        <v>105</v>
      </c>
      <c r="CU737" s="968" t="s">
        <v>105</v>
      </c>
      <c r="CV737" s="968" t="s">
        <v>105</v>
      </c>
      <c r="CW737" s="968" t="s">
        <v>105</v>
      </c>
      <c r="CX737" s="968" t="s">
        <v>105</v>
      </c>
      <c r="CY737" s="968" t="s">
        <v>105</v>
      </c>
      <c r="CZ737" s="968" t="s">
        <v>105</v>
      </c>
      <c r="DA737" s="968" t="s">
        <v>105</v>
      </c>
      <c r="DB737" s="968" t="s">
        <v>105</v>
      </c>
      <c r="DC737" s="968" t="s">
        <v>105</v>
      </c>
      <c r="DD737" s="968" t="s">
        <v>105</v>
      </c>
      <c r="DE737" s="968" t="s">
        <v>105</v>
      </c>
      <c r="DF737" s="968" t="s">
        <v>105</v>
      </c>
      <c r="DG737" s="968" t="s">
        <v>105</v>
      </c>
      <c r="DH737" s="968" t="s">
        <v>105</v>
      </c>
      <c r="DI737" s="968" t="s">
        <v>105</v>
      </c>
      <c r="DJ737" s="968" t="s">
        <v>105</v>
      </c>
      <c r="DK737" s="968" t="s">
        <v>105</v>
      </c>
      <c r="DL737" s="968" t="s">
        <v>105</v>
      </c>
      <c r="DM737" s="968" t="s">
        <v>105</v>
      </c>
      <c r="DN737" s="968" t="s">
        <v>105</v>
      </c>
      <c r="DO737" s="968" t="s">
        <v>105</v>
      </c>
    </row>
    <row r="738" spans="2:119" s="973" customFormat="1" ht="12" customHeight="1" outlineLevel="1">
      <c r="B738" s="1342"/>
      <c r="C738" s="938" t="s">
        <v>94</v>
      </c>
      <c r="D738" s="939"/>
      <c r="E738" s="939"/>
      <c r="F738" s="940" t="s">
        <v>1045</v>
      </c>
      <c r="G738" s="940">
        <v>0.39765197304510647</v>
      </c>
      <c r="H738" s="940">
        <v>-0.21394331638193309</v>
      </c>
      <c r="I738" s="940">
        <v>-0.46715997229901263</v>
      </c>
      <c r="J738" s="940">
        <v>0.35623243039078889</v>
      </c>
      <c r="K738" s="940">
        <v>0.2383613516147014</v>
      </c>
      <c r="L738" s="940">
        <v>0.12091461980288809</v>
      </c>
      <c r="M738" s="940">
        <v>0.36904528595511454</v>
      </c>
      <c r="N738" s="940">
        <v>-3.0136986301369739E-2</v>
      </c>
      <c r="O738" s="940">
        <v>0.23163841807909558</v>
      </c>
      <c r="P738" s="940">
        <v>0.52651376146789008</v>
      </c>
      <c r="Q738" s="940">
        <v>0.47573471963459335</v>
      </c>
      <c r="R738" s="940">
        <v>0.14783290402060723</v>
      </c>
      <c r="S738" s="940" t="s">
        <v>105</v>
      </c>
      <c r="T738" s="940" t="s">
        <v>105</v>
      </c>
      <c r="U738" s="1677" t="s">
        <v>105</v>
      </c>
      <c r="V738" s="1677" t="s">
        <v>105</v>
      </c>
      <c r="W738" s="1677" t="s">
        <v>105</v>
      </c>
      <c r="X738" s="1677" t="s">
        <v>105</v>
      </c>
      <c r="Y738" s="1677" t="s">
        <v>105</v>
      </c>
      <c r="Z738" s="1677" t="s">
        <v>105</v>
      </c>
      <c r="AA738" s="403"/>
      <c r="AB738" s="940"/>
      <c r="AC738" s="940"/>
      <c r="AD738" s="940"/>
      <c r="AE738" s="940"/>
      <c r="AF738" s="940"/>
      <c r="AG738" s="940"/>
      <c r="AH738" s="940"/>
      <c r="AI738" s="940"/>
      <c r="AJ738" s="940" t="s">
        <v>1045</v>
      </c>
      <c r="AK738" s="940" t="s">
        <v>1045</v>
      </c>
      <c r="AL738" s="940" t="s">
        <v>1045</v>
      </c>
      <c r="AM738" s="940" t="s">
        <v>1045</v>
      </c>
      <c r="AN738" s="940">
        <v>0.54236764215975208</v>
      </c>
      <c r="AO738" s="940">
        <v>0.45922497726446831</v>
      </c>
      <c r="AP738" s="940">
        <v>0.37384043060957861</v>
      </c>
      <c r="AQ738" s="940">
        <v>0.28666629089738671</v>
      </c>
      <c r="AR738" s="940">
        <v>0.22291087347862737</v>
      </c>
      <c r="AS738" s="940">
        <v>0.56644192821565165</v>
      </c>
      <c r="AT738" s="940">
        <v>-0.71476744903548406</v>
      </c>
      <c r="AU738" s="940">
        <v>-0.63934719821892938</v>
      </c>
      <c r="AV738" s="940">
        <v>-0.60131555245014812</v>
      </c>
      <c r="AW738" s="940">
        <v>-0.74141970545791724</v>
      </c>
      <c r="AX738" s="940">
        <v>0.22558420968631054</v>
      </c>
      <c r="AY738" s="940">
        <v>0.26973199301795847</v>
      </c>
      <c r="AZ738" s="940">
        <v>0.26322593757920343</v>
      </c>
      <c r="BA738" s="940">
        <v>0.41729454083953543</v>
      </c>
      <c r="BB738" s="940">
        <v>0.43375188260728792</v>
      </c>
      <c r="BC738" s="940">
        <v>0.31671410874239414</v>
      </c>
      <c r="BD738" s="940">
        <v>0.35591960508266984</v>
      </c>
      <c r="BE738" s="940">
        <v>0.26156610745495756</v>
      </c>
      <c r="BF738" s="940">
        <v>0.16546846683193306</v>
      </c>
      <c r="BG738" s="940">
        <v>0.19873569082968667</v>
      </c>
      <c r="BH738" s="940">
        <v>0.14015926256331457</v>
      </c>
      <c r="BI738" s="940">
        <v>0.18999212344368521</v>
      </c>
      <c r="BJ738" s="940">
        <v>8.6183358017480449E-2</v>
      </c>
      <c r="BK738" s="940">
        <v>7.695680416958961E-2</v>
      </c>
      <c r="BL738" s="940">
        <v>0.17578034623543171</v>
      </c>
      <c r="BM738" s="940">
        <v>0.38643019928261491</v>
      </c>
      <c r="BN738" s="940">
        <v>0.48718461631589638</v>
      </c>
      <c r="BO738" s="940">
        <v>0.41942516798797436</v>
      </c>
      <c r="BP738" s="940">
        <v>0.16607181544793392</v>
      </c>
      <c r="BQ738" s="940">
        <v>-3.7614770539910913E-2</v>
      </c>
      <c r="BR738" s="940">
        <v>-0.13221473057230249</v>
      </c>
      <c r="BS738" s="940">
        <v>-7.2420323821979493E-2</v>
      </c>
      <c r="BT738" s="940">
        <v>-1.1363636363636576E-2</v>
      </c>
      <c r="BU738" s="940">
        <v>0.13330341113105937</v>
      </c>
      <c r="BV738" s="940">
        <v>0.33333333333333348</v>
      </c>
      <c r="BW738" s="940">
        <v>0.46425495262704519</v>
      </c>
      <c r="BX738" s="940">
        <v>0.48275862068965525</v>
      </c>
      <c r="BY738" s="940">
        <v>0.39603960396039595</v>
      </c>
      <c r="BZ738" s="940">
        <v>0.5625</v>
      </c>
      <c r="CA738" s="940">
        <v>0.621764705882353</v>
      </c>
      <c r="CB738" s="940">
        <v>0.68348837209302316</v>
      </c>
      <c r="CC738" s="940">
        <v>0.7225531914893617</v>
      </c>
      <c r="CD738" s="940">
        <v>0.34725714285714293</v>
      </c>
      <c r="CE738" s="940">
        <v>0.29837685890460652</v>
      </c>
      <c r="CF738" s="940">
        <v>0.15342818989731555</v>
      </c>
      <c r="CG738" s="940">
        <v>0.16469038208168651</v>
      </c>
      <c r="CH738" s="940">
        <v>0.1843321881494675</v>
      </c>
      <c r="CI738" s="940">
        <v>9.9242239061354098E-2</v>
      </c>
      <c r="CJ738" s="940" t="s">
        <v>105</v>
      </c>
      <c r="CK738" s="940" t="s">
        <v>105</v>
      </c>
      <c r="CL738" s="940" t="s">
        <v>105</v>
      </c>
      <c r="CM738" s="940" t="s">
        <v>105</v>
      </c>
      <c r="CN738" s="940" t="s">
        <v>105</v>
      </c>
      <c r="CO738" s="940" t="s">
        <v>105</v>
      </c>
      <c r="CP738" s="940" t="s">
        <v>105</v>
      </c>
      <c r="CQ738" s="940" t="s">
        <v>105</v>
      </c>
      <c r="CR738" s="940" t="s">
        <v>105</v>
      </c>
      <c r="CS738" s="940" t="s">
        <v>105</v>
      </c>
      <c r="CT738" s="940" t="s">
        <v>105</v>
      </c>
      <c r="CU738" s="940" t="s">
        <v>105</v>
      </c>
      <c r="CV738" s="940" t="s">
        <v>105</v>
      </c>
      <c r="CW738" s="940" t="s">
        <v>105</v>
      </c>
      <c r="CX738" s="940" t="s">
        <v>105</v>
      </c>
      <c r="CY738" s="940" t="s">
        <v>105</v>
      </c>
      <c r="CZ738" s="940" t="s">
        <v>105</v>
      </c>
      <c r="DA738" s="940" t="s">
        <v>105</v>
      </c>
      <c r="DB738" s="940" t="s">
        <v>105</v>
      </c>
      <c r="DC738" s="940" t="s">
        <v>105</v>
      </c>
      <c r="DD738" s="940" t="s">
        <v>105</v>
      </c>
      <c r="DE738" s="940" t="s">
        <v>105</v>
      </c>
      <c r="DF738" s="940" t="s">
        <v>105</v>
      </c>
      <c r="DG738" s="940" t="s">
        <v>105</v>
      </c>
      <c r="DH738" s="940" t="s">
        <v>105</v>
      </c>
      <c r="DI738" s="940" t="s">
        <v>105</v>
      </c>
      <c r="DJ738" s="940" t="s">
        <v>105</v>
      </c>
      <c r="DK738" s="940" t="s">
        <v>105</v>
      </c>
      <c r="DL738" s="940" t="s">
        <v>105</v>
      </c>
      <c r="DM738" s="940" t="s">
        <v>105</v>
      </c>
      <c r="DN738" s="940" t="s">
        <v>105</v>
      </c>
      <c r="DO738" s="940" t="s">
        <v>105</v>
      </c>
    </row>
    <row r="739" spans="2:119" s="941" customFormat="1" ht="12" customHeight="1" outlineLevel="1">
      <c r="B739" s="1342"/>
      <c r="C739" s="978" t="s">
        <v>181</v>
      </c>
      <c r="D739" s="953"/>
      <c r="E739" s="953"/>
      <c r="F739" s="954"/>
      <c r="G739" s="954"/>
      <c r="H739" s="954"/>
      <c r="I739" s="954"/>
      <c r="J739" s="954"/>
      <c r="K739" s="954"/>
      <c r="L739" s="954"/>
      <c r="M739" s="954"/>
      <c r="N739" s="954"/>
      <c r="O739" s="954"/>
      <c r="P739" s="954"/>
      <c r="Q739" s="954"/>
      <c r="R739" s="954"/>
      <c r="S739" s="954"/>
      <c r="T739" s="954"/>
      <c r="U739" s="1684"/>
      <c r="V739" s="1684"/>
      <c r="W739" s="1684"/>
      <c r="X739" s="1684"/>
      <c r="Y739" s="1684"/>
      <c r="Z739" s="1684"/>
      <c r="AA739" s="403"/>
      <c r="AB739" s="954"/>
      <c r="AC739" s="954"/>
      <c r="AD739" s="954"/>
      <c r="AE739" s="954"/>
      <c r="AF739" s="954"/>
      <c r="AG739" s="954"/>
      <c r="AH739" s="954"/>
      <c r="AI739" s="954"/>
      <c r="AJ739" s="954"/>
      <c r="AK739" s="954"/>
      <c r="AL739" s="954"/>
      <c r="AM739" s="954"/>
      <c r="AN739" s="954"/>
      <c r="AO739" s="954"/>
      <c r="AP739" s="954"/>
      <c r="AQ739" s="954"/>
      <c r="AR739" s="954"/>
      <c r="AS739" s="954"/>
      <c r="AT739" s="954">
        <v>-0.83607324657211723</v>
      </c>
      <c r="AU739" s="954">
        <v>-0.78532571322555322</v>
      </c>
      <c r="AV739" s="954">
        <v>-0.72878609010214157</v>
      </c>
      <c r="AW739" s="954">
        <v>-0.79146750440154623</v>
      </c>
      <c r="AX739" s="954">
        <v>7.5073868145886236E-2</v>
      </c>
      <c r="AY739" s="954">
        <v>4.0763928703244634E-2</v>
      </c>
      <c r="AZ739" s="954">
        <v>3.5431096376396187E-2</v>
      </c>
      <c r="BA739" s="954">
        <v>7.3707985484496419E-2</v>
      </c>
      <c r="BB739" s="954">
        <v>4.6534220881232047E-2</v>
      </c>
      <c r="BC739" s="954">
        <v>-2.4656215746374777E-2</v>
      </c>
      <c r="BD739" s="954">
        <v>1.1880302300499856E-2</v>
      </c>
      <c r="BE739" s="954">
        <v>-2.9564532726955806E-2</v>
      </c>
      <c r="BF739" s="954">
        <v>-2.8776277640055747E-2</v>
      </c>
      <c r="BG739" s="954">
        <v>4.237886159103188E-2</v>
      </c>
      <c r="BH739" s="954">
        <v>8.9904978436412541E-3</v>
      </c>
      <c r="BI739" s="954">
        <v>-6.6189548862949366E-6</v>
      </c>
      <c r="BJ739" s="954">
        <v>-3.877578936506143E-2</v>
      </c>
      <c r="BK739" s="954">
        <v>-6.3515822461226334E-2</v>
      </c>
      <c r="BL739" s="954">
        <v>-0.10925731345800638</v>
      </c>
      <c r="BM739" s="954">
        <v>-9.3836471057114457E-2</v>
      </c>
      <c r="BN739" s="954">
        <v>-6.4663763323335566E-2</v>
      </c>
      <c r="BO739" s="954">
        <v>-0.11836946087703448</v>
      </c>
      <c r="BP739" s="954">
        <v>-0.1232542740992979</v>
      </c>
      <c r="BQ739" s="954">
        <v>-0.14072747369634908</v>
      </c>
      <c r="BR739" s="954">
        <v>-0.15749002968184711</v>
      </c>
      <c r="BS739" s="954">
        <v>-0.18633361738770138</v>
      </c>
      <c r="BT739" s="954">
        <v>-0.1692131398013752</v>
      </c>
      <c r="BU739" s="954">
        <v>-0.12822814528380055</v>
      </c>
      <c r="BV739" s="954">
        <v>2.5062656641605674E-3</v>
      </c>
      <c r="BW739" s="954">
        <v>3.1165459596510736E-2</v>
      </c>
      <c r="BX739" s="954">
        <v>9.026369168357018E-2</v>
      </c>
      <c r="BY739" s="954">
        <v>4.1820599970444627E-2</v>
      </c>
      <c r="BZ739" s="954">
        <v>8.0645161290322509E-3</v>
      </c>
      <c r="CA739" s="954">
        <v>1.997780244173164E-2</v>
      </c>
      <c r="CB739" s="954">
        <v>7.3037396961580292E-2</v>
      </c>
      <c r="CC739" s="954">
        <v>6.1012129035640239E-2</v>
      </c>
      <c r="CD739" s="954">
        <v>-1.2919623001164116E-3</v>
      </c>
      <c r="CE739" s="954">
        <v>2.9033813914214335E-4</v>
      </c>
      <c r="CF739" s="954">
        <v>3.7137024918942885E-4</v>
      </c>
      <c r="CG739" s="954">
        <v>-2.6576645348797001E-4</v>
      </c>
      <c r="CH739" s="954">
        <v>2.8056431542866633E-4</v>
      </c>
      <c r="CI739" s="954">
        <v>-7.1585946738721207E-2</v>
      </c>
      <c r="CJ739" s="954" t="s">
        <v>105</v>
      </c>
      <c r="CK739" s="954" t="s">
        <v>105</v>
      </c>
      <c r="CL739" s="954" t="s">
        <v>105</v>
      </c>
      <c r="CM739" s="954" t="s">
        <v>105</v>
      </c>
      <c r="CN739" s="954" t="s">
        <v>105</v>
      </c>
      <c r="CO739" s="954" t="s">
        <v>105</v>
      </c>
      <c r="CP739" s="954" t="s">
        <v>105</v>
      </c>
      <c r="CQ739" s="954" t="s">
        <v>105</v>
      </c>
      <c r="CR739" s="954" t="s">
        <v>105</v>
      </c>
      <c r="CS739" s="954" t="s">
        <v>105</v>
      </c>
      <c r="CT739" s="954" t="s">
        <v>105</v>
      </c>
      <c r="CU739" s="954" t="s">
        <v>105</v>
      </c>
      <c r="CV739" s="954" t="s">
        <v>105</v>
      </c>
      <c r="CW739" s="954" t="s">
        <v>105</v>
      </c>
      <c r="CX739" s="954" t="s">
        <v>105</v>
      </c>
      <c r="CY739" s="954" t="s">
        <v>105</v>
      </c>
      <c r="CZ739" s="954" t="s">
        <v>105</v>
      </c>
      <c r="DA739" s="954" t="s">
        <v>105</v>
      </c>
      <c r="DB739" s="954" t="s">
        <v>105</v>
      </c>
      <c r="DC739" s="954" t="s">
        <v>105</v>
      </c>
      <c r="DD739" s="954" t="s">
        <v>105</v>
      </c>
      <c r="DE739" s="954" t="s">
        <v>105</v>
      </c>
      <c r="DF739" s="954" t="s">
        <v>105</v>
      </c>
      <c r="DG739" s="954" t="s">
        <v>105</v>
      </c>
      <c r="DH739" s="954" t="s">
        <v>105</v>
      </c>
      <c r="DI739" s="954" t="s">
        <v>105</v>
      </c>
      <c r="DJ739" s="954" t="s">
        <v>105</v>
      </c>
      <c r="DK739" s="954" t="s">
        <v>105</v>
      </c>
      <c r="DL739" s="954" t="s">
        <v>105</v>
      </c>
      <c r="DM739" s="954" t="s">
        <v>105</v>
      </c>
      <c r="DN739" s="954" t="s">
        <v>105</v>
      </c>
      <c r="DO739" s="954" t="s">
        <v>105</v>
      </c>
    </row>
    <row r="740" spans="2:119" s="1191" customFormat="1" ht="12" customHeight="1" outlineLevel="1">
      <c r="B740" s="1342"/>
      <c r="C740" s="1190" t="s">
        <v>104</v>
      </c>
      <c r="D740" s="1181"/>
      <c r="E740" s="1181"/>
      <c r="F740" s="975"/>
      <c r="G740" s="975"/>
      <c r="H740" s="975"/>
      <c r="I740" s="975"/>
      <c r="J740" s="975"/>
      <c r="K740" s="975"/>
      <c r="L740" s="975"/>
      <c r="M740" s="975"/>
      <c r="N740" s="975"/>
      <c r="O740" s="975"/>
      <c r="P740" s="975"/>
      <c r="Q740" s="975"/>
      <c r="R740" s="975"/>
      <c r="S740" s="975"/>
      <c r="T740" s="975"/>
      <c r="U740" s="1678"/>
      <c r="V740" s="1678"/>
      <c r="W740" s="1678"/>
      <c r="X740" s="1678"/>
      <c r="Y740" s="1678"/>
      <c r="Z740" s="1678"/>
      <c r="AA740" s="1186"/>
      <c r="AB740" s="975"/>
      <c r="AC740" s="975"/>
      <c r="AD740" s="975"/>
      <c r="AE740" s="975"/>
      <c r="AF740" s="975"/>
      <c r="AG740" s="975"/>
      <c r="AH740" s="975"/>
      <c r="AI740" s="975"/>
      <c r="AJ740" s="975">
        <v>0.18066225360471866</v>
      </c>
      <c r="AK740" s="975">
        <v>0.21953854028677527</v>
      </c>
      <c r="AL740" s="975">
        <v>0.3086559586236276</v>
      </c>
      <c r="AM740" s="975">
        <v>0.2911432474848783</v>
      </c>
      <c r="AN740" s="975">
        <v>0.19936838318374719</v>
      </c>
      <c r="AO740" s="975">
        <v>0.22921022374452396</v>
      </c>
      <c r="AP740" s="975">
        <v>0.30339744320026918</v>
      </c>
      <c r="AQ740" s="975">
        <v>0.26802394987145967</v>
      </c>
      <c r="AR740" s="975">
        <v>0.31016817069864322</v>
      </c>
      <c r="AS740" s="975">
        <v>0.45676668404688159</v>
      </c>
      <c r="AT740" s="975">
        <v>0.11009234891535194</v>
      </c>
      <c r="AU740" s="975">
        <v>0.12297279633912324</v>
      </c>
      <c r="AV740" s="975">
        <v>0.23207570631673768</v>
      </c>
      <c r="AW740" s="975">
        <v>0.22166289609933934</v>
      </c>
      <c r="AX740" s="975">
        <v>0.25322317660723509</v>
      </c>
      <c r="AY740" s="975">
        <v>0.29303822097668791</v>
      </c>
      <c r="AZ740" s="975">
        <v>0.21616062640298583</v>
      </c>
      <c r="BA740" s="975">
        <v>0.23164289948276148</v>
      </c>
      <c r="BB740" s="975">
        <v>0.26769689180475364</v>
      </c>
      <c r="BC740" s="975">
        <v>0.28449958230949923</v>
      </c>
      <c r="BD740" s="975">
        <v>0.23668086120791013</v>
      </c>
      <c r="BE740" s="975">
        <v>0.2359834878882521</v>
      </c>
      <c r="BF740" s="975">
        <v>0.25193961815794136</v>
      </c>
      <c r="BG740" s="975">
        <v>0.27539603274589641</v>
      </c>
      <c r="BH740" s="975">
        <v>0.24074436304980532</v>
      </c>
      <c r="BI740" s="975">
        <v>0.25052621037199962</v>
      </c>
      <c r="BJ740" s="975">
        <v>0.24413333150793962</v>
      </c>
      <c r="BK740" s="975">
        <v>0.2645960950702555</v>
      </c>
      <c r="BL740" s="975">
        <v>0.20675904109589041</v>
      </c>
      <c r="BM740" s="975">
        <v>0.25370753424657533</v>
      </c>
      <c r="BN740" s="975">
        <v>0.26520038356164383</v>
      </c>
      <c r="BO740" s="975">
        <v>0.27433304109589035</v>
      </c>
      <c r="BP740" s="975">
        <v>0.24858757062146897</v>
      </c>
      <c r="BQ740" s="975">
        <v>0.25175141242937854</v>
      </c>
      <c r="BR740" s="975">
        <v>0.23728813559322032</v>
      </c>
      <c r="BS740" s="975">
        <v>0.26237288135593229</v>
      </c>
      <c r="BT740" s="975">
        <v>0.19954128440366972</v>
      </c>
      <c r="BU740" s="975">
        <v>0.23165137614678902</v>
      </c>
      <c r="BV740" s="975">
        <v>0.25688073394495414</v>
      </c>
      <c r="BW740" s="975">
        <v>0.31192660550458717</v>
      </c>
      <c r="BX740" s="975">
        <v>0.19382174409519803</v>
      </c>
      <c r="BY740" s="975">
        <v>0.21185167377847228</v>
      </c>
      <c r="BZ740" s="975">
        <v>0.26293647454774927</v>
      </c>
      <c r="CA740" s="975">
        <v>0.33139010757858045</v>
      </c>
      <c r="CB740" s="975">
        <v>0.22110793227379633</v>
      </c>
      <c r="CC740" s="975">
        <v>0.24728413036174265</v>
      </c>
      <c r="CD740" s="975">
        <v>0.24004520510288235</v>
      </c>
      <c r="CE740" s="975">
        <v>0.29156273226157875</v>
      </c>
      <c r="CF740" s="975">
        <v>0.2550321220945031</v>
      </c>
      <c r="CG740" s="975">
        <v>0.28800944827375563</v>
      </c>
      <c r="CH740" s="975">
        <v>0.28429326301428443</v>
      </c>
      <c r="CI740" s="975">
        <v>0.3204980706380639</v>
      </c>
      <c r="CJ740" s="975" t="s">
        <v>105</v>
      </c>
      <c r="CK740" s="975" t="s">
        <v>105</v>
      </c>
      <c r="CL740" s="975" t="s">
        <v>105</v>
      </c>
      <c r="CM740" s="975" t="s">
        <v>105</v>
      </c>
      <c r="CN740" s="975" t="s">
        <v>105</v>
      </c>
      <c r="CO740" s="975" t="s">
        <v>105</v>
      </c>
      <c r="CP740" s="975" t="s">
        <v>105</v>
      </c>
      <c r="CQ740" s="975" t="s">
        <v>105</v>
      </c>
      <c r="CR740" s="975" t="s">
        <v>105</v>
      </c>
      <c r="CS740" s="975" t="s">
        <v>105</v>
      </c>
      <c r="CT740" s="975" t="s">
        <v>105</v>
      </c>
      <c r="CU740" s="975" t="s">
        <v>105</v>
      </c>
      <c r="CV740" s="975" t="s">
        <v>105</v>
      </c>
      <c r="CW740" s="975" t="s">
        <v>105</v>
      </c>
      <c r="CX740" s="975" t="s">
        <v>105</v>
      </c>
      <c r="CY740" s="975" t="s">
        <v>105</v>
      </c>
      <c r="CZ740" s="975" t="s">
        <v>105</v>
      </c>
      <c r="DA740" s="975" t="s">
        <v>105</v>
      </c>
      <c r="DB740" s="975" t="s">
        <v>105</v>
      </c>
      <c r="DC740" s="975" t="s">
        <v>105</v>
      </c>
      <c r="DD740" s="975" t="s">
        <v>105</v>
      </c>
      <c r="DE740" s="975" t="s">
        <v>105</v>
      </c>
      <c r="DF740" s="975" t="s">
        <v>105</v>
      </c>
      <c r="DG740" s="975" t="s">
        <v>105</v>
      </c>
      <c r="DH740" s="975" t="s">
        <v>105</v>
      </c>
      <c r="DI740" s="975" t="s">
        <v>105</v>
      </c>
      <c r="DJ740" s="975" t="s">
        <v>105</v>
      </c>
      <c r="DK740" s="975" t="s">
        <v>105</v>
      </c>
      <c r="DL740" s="975" t="s">
        <v>105</v>
      </c>
      <c r="DM740" s="975" t="s">
        <v>105</v>
      </c>
      <c r="DN740" s="975" t="s">
        <v>105</v>
      </c>
      <c r="DO740" s="975" t="s">
        <v>105</v>
      </c>
    </row>
    <row r="741" spans="2:119" s="973" customFormat="1" ht="12" customHeight="1" outlineLevel="1">
      <c r="B741" s="1342"/>
      <c r="C741" s="938" t="s">
        <v>169</v>
      </c>
      <c r="D741" s="939"/>
      <c r="E741" s="939"/>
      <c r="F741" s="940"/>
      <c r="G741" s="940"/>
      <c r="H741" s="940"/>
      <c r="I741" s="940"/>
      <c r="J741" s="940"/>
      <c r="K741" s="940"/>
      <c r="L741" s="940"/>
      <c r="M741" s="940"/>
      <c r="N741" s="940"/>
      <c r="O741" s="940"/>
      <c r="P741" s="940"/>
      <c r="Q741" s="940"/>
      <c r="R741" s="940"/>
      <c r="S741" s="940"/>
      <c r="T741" s="940"/>
      <c r="U741" s="1677"/>
      <c r="V741" s="1677"/>
      <c r="W741" s="1677"/>
      <c r="X741" s="1677"/>
      <c r="Y741" s="1677"/>
      <c r="Z741" s="1677"/>
      <c r="AA741" s="403"/>
      <c r="AB741" s="940"/>
      <c r="AC741" s="940"/>
      <c r="AD741" s="940"/>
      <c r="AE741" s="940"/>
      <c r="AF741" s="940"/>
      <c r="AG741" s="940"/>
      <c r="AH741" s="940"/>
      <c r="AI741" s="940"/>
      <c r="AJ741" s="940"/>
      <c r="AK741" s="940"/>
      <c r="AL741" s="940"/>
      <c r="AM741" s="940"/>
      <c r="AN741" s="940"/>
      <c r="AO741" s="940"/>
      <c r="AP741" s="940"/>
      <c r="AQ741" s="940"/>
      <c r="AR741" s="940"/>
      <c r="AS741" s="940"/>
      <c r="AT741" s="940">
        <v>0.74</v>
      </c>
      <c r="AU741" s="940">
        <v>0.68</v>
      </c>
      <c r="AV741" s="940">
        <v>0.47</v>
      </c>
      <c r="AW741" s="940">
        <v>0.24</v>
      </c>
      <c r="AX741" s="940">
        <v>0.14000000000000001</v>
      </c>
      <c r="AY741" s="940">
        <v>0.22</v>
      </c>
      <c r="AZ741" s="940">
        <v>0.22</v>
      </c>
      <c r="BA741" s="940">
        <v>0.32</v>
      </c>
      <c r="BB741" s="940">
        <v>0.37</v>
      </c>
      <c r="BC741" s="940">
        <v>0.35</v>
      </c>
      <c r="BD741" s="940">
        <v>0.34</v>
      </c>
      <c r="BE741" s="940">
        <v>0.3</v>
      </c>
      <c r="BF741" s="940">
        <v>0.2</v>
      </c>
      <c r="BG741" s="940">
        <v>0.15</v>
      </c>
      <c r="BH741" s="940">
        <v>0.13</v>
      </c>
      <c r="BI741" s="940">
        <v>0.19</v>
      </c>
      <c r="BJ741" s="940">
        <v>0.13</v>
      </c>
      <c r="BK741" s="940">
        <v>0.15</v>
      </c>
      <c r="BL741" s="940">
        <v>0.32</v>
      </c>
      <c r="BM741" s="940">
        <v>0.53</v>
      </c>
      <c r="BN741" s="940">
        <v>0.59</v>
      </c>
      <c r="BO741" s="940">
        <v>0.61</v>
      </c>
      <c r="BP741" s="940">
        <v>0.33</v>
      </c>
      <c r="BQ741" s="940">
        <v>0.12</v>
      </c>
      <c r="BR741" s="940">
        <v>0.03</v>
      </c>
      <c r="BS741" s="940">
        <v>0.14000000000000001</v>
      </c>
      <c r="BT741" s="940">
        <v>0.19</v>
      </c>
      <c r="BU741" s="940">
        <v>0.3</v>
      </c>
      <c r="BV741" s="940">
        <v>0.33</v>
      </c>
      <c r="BW741" s="940">
        <v>0.42</v>
      </c>
      <c r="BX741" s="940">
        <v>0.36</v>
      </c>
      <c r="BY741" s="940">
        <v>0.34</v>
      </c>
      <c r="BZ741" s="940">
        <v>0.55000000000000004</v>
      </c>
      <c r="CA741" s="940">
        <v>0.59</v>
      </c>
      <c r="CB741" s="940">
        <v>0.56889999999999996</v>
      </c>
      <c r="CC741" s="940">
        <v>0.62350000000000005</v>
      </c>
      <c r="CD741" s="940">
        <v>0.34899999999999998</v>
      </c>
      <c r="CE741" s="940">
        <v>0.29799999999999999</v>
      </c>
      <c r="CF741" s="940">
        <v>0.153</v>
      </c>
      <c r="CG741" s="940">
        <v>0.16500000000000001</v>
      </c>
      <c r="CH741" s="940">
        <v>0.184</v>
      </c>
      <c r="CI741" s="940">
        <v>0.184</v>
      </c>
      <c r="CJ741" s="940" t="s">
        <v>105</v>
      </c>
      <c r="CK741" s="940" t="s">
        <v>105</v>
      </c>
      <c r="CL741" s="940" t="s">
        <v>105</v>
      </c>
      <c r="CM741" s="940" t="s">
        <v>105</v>
      </c>
      <c r="CN741" s="940" t="s">
        <v>105</v>
      </c>
      <c r="CO741" s="940" t="s">
        <v>105</v>
      </c>
      <c r="CP741" s="940" t="s">
        <v>105</v>
      </c>
      <c r="CQ741" s="940" t="s">
        <v>105</v>
      </c>
      <c r="CR741" s="940" t="s">
        <v>105</v>
      </c>
      <c r="CS741" s="940" t="s">
        <v>105</v>
      </c>
      <c r="CT741" s="940" t="s">
        <v>105</v>
      </c>
      <c r="CU741" s="940" t="s">
        <v>105</v>
      </c>
      <c r="CV741" s="940" t="s">
        <v>105</v>
      </c>
      <c r="CW741" s="940" t="s">
        <v>105</v>
      </c>
      <c r="CX741" s="940" t="s">
        <v>105</v>
      </c>
      <c r="CY741" s="940" t="s">
        <v>105</v>
      </c>
      <c r="CZ741" s="940" t="s">
        <v>105</v>
      </c>
      <c r="DA741" s="940" t="s">
        <v>105</v>
      </c>
      <c r="DB741" s="940" t="s">
        <v>105</v>
      </c>
      <c r="DC741" s="940" t="s">
        <v>105</v>
      </c>
      <c r="DD741" s="940" t="s">
        <v>105</v>
      </c>
      <c r="DE741" s="940" t="s">
        <v>105</v>
      </c>
      <c r="DF741" s="940" t="s">
        <v>105</v>
      </c>
      <c r="DG741" s="940" t="s">
        <v>105</v>
      </c>
      <c r="DH741" s="940" t="s">
        <v>105</v>
      </c>
      <c r="DI741" s="940" t="s">
        <v>105</v>
      </c>
      <c r="DJ741" s="940" t="s">
        <v>105</v>
      </c>
      <c r="DK741" s="940" t="s">
        <v>105</v>
      </c>
      <c r="DL741" s="940" t="s">
        <v>105</v>
      </c>
      <c r="DM741" s="940" t="s">
        <v>105</v>
      </c>
      <c r="DN741" s="940" t="s">
        <v>105</v>
      </c>
      <c r="DO741" s="940" t="s">
        <v>105</v>
      </c>
    </row>
    <row r="742" spans="2:119" s="980" customFormat="1" ht="12" customHeight="1" outlineLevel="1">
      <c r="B742" s="1342"/>
      <c r="C742" s="1025"/>
      <c r="D742" s="1012"/>
      <c r="E742" s="1012"/>
      <c r="F742" s="984"/>
      <c r="G742" s="984"/>
      <c r="H742" s="984"/>
      <c r="I742" s="984"/>
      <c r="J742" s="984"/>
      <c r="K742" s="984"/>
      <c r="L742" s="984"/>
      <c r="M742" s="984"/>
      <c r="N742" s="984"/>
      <c r="O742" s="984"/>
      <c r="P742" s="984"/>
      <c r="Q742" s="984"/>
      <c r="R742" s="984"/>
      <c r="S742" s="984"/>
      <c r="T742" s="984"/>
      <c r="U742" s="1681"/>
      <c r="V742" s="1681"/>
      <c r="W742" s="1681"/>
      <c r="X742" s="1681"/>
      <c r="Y742" s="1681"/>
      <c r="Z742" s="1681"/>
      <c r="AA742" s="403"/>
      <c r="AB742" s="984"/>
      <c r="AC742" s="984"/>
      <c r="AD742" s="984"/>
      <c r="AE742" s="984"/>
      <c r="AF742" s="984"/>
      <c r="AG742" s="984"/>
      <c r="AH742" s="984"/>
      <c r="AI742" s="984"/>
      <c r="AJ742" s="984"/>
      <c r="AK742" s="984"/>
      <c r="AL742" s="984"/>
      <c r="AM742" s="984"/>
      <c r="AN742" s="984"/>
      <c r="AO742" s="984"/>
      <c r="AP742" s="984"/>
      <c r="AQ742" s="984"/>
      <c r="AR742" s="984"/>
      <c r="AS742" s="984"/>
      <c r="AT742" s="984"/>
      <c r="AU742" s="984"/>
      <c r="AV742" s="984"/>
      <c r="AW742" s="984"/>
      <c r="AX742" s="984"/>
      <c r="AY742" s="984"/>
      <c r="AZ742" s="984"/>
      <c r="BA742" s="984"/>
      <c r="BB742" s="984"/>
      <c r="BC742" s="984"/>
      <c r="BD742" s="984"/>
      <c r="BE742" s="984"/>
      <c r="BF742" s="984"/>
      <c r="BG742" s="984"/>
      <c r="BH742" s="984"/>
      <c r="BI742" s="984"/>
      <c r="BJ742" s="984"/>
      <c r="BK742" s="984"/>
      <c r="BL742" s="984"/>
      <c r="BM742" s="984"/>
      <c r="BN742" s="984"/>
      <c r="BO742" s="984"/>
      <c r="BP742" s="984"/>
      <c r="BQ742" s="984"/>
      <c r="BR742" s="984"/>
      <c r="BS742" s="984"/>
      <c r="BT742" s="983"/>
      <c r="BU742" s="983"/>
      <c r="BV742" s="984"/>
      <c r="BW742" s="984"/>
      <c r="BX742" s="968"/>
      <c r="BY742" s="968"/>
      <c r="BZ742" s="968"/>
      <c r="CA742" s="968"/>
      <c r="CB742" s="968"/>
      <c r="CC742" s="984"/>
      <c r="CD742" s="984"/>
      <c r="CE742" s="984"/>
      <c r="CF742" s="984"/>
      <c r="CG742" s="984"/>
      <c r="CH742" s="984"/>
      <c r="CI742" s="984"/>
      <c r="CJ742" s="984"/>
      <c r="CK742" s="984"/>
      <c r="CL742" s="984"/>
      <c r="CM742" s="984"/>
      <c r="CN742" s="984"/>
      <c r="CO742" s="984"/>
      <c r="CP742" s="984"/>
      <c r="CQ742" s="984"/>
      <c r="CR742" s="984"/>
      <c r="CS742" s="984"/>
      <c r="CT742" s="984"/>
      <c r="CU742" s="984"/>
      <c r="CV742" s="984"/>
      <c r="CW742" s="984"/>
      <c r="CX742" s="984"/>
      <c r="CY742" s="984"/>
      <c r="CZ742" s="984"/>
      <c r="DA742" s="984"/>
      <c r="DB742" s="984"/>
      <c r="DC742" s="984"/>
      <c r="DD742" s="984"/>
      <c r="DE742" s="984"/>
      <c r="DF742" s="984"/>
      <c r="DG742" s="984"/>
      <c r="DH742" s="984"/>
      <c r="DI742" s="984"/>
      <c r="DJ742" s="984"/>
      <c r="DK742" s="984"/>
      <c r="DL742" s="984"/>
      <c r="DM742" s="984"/>
      <c r="DN742" s="984"/>
      <c r="DO742" s="984"/>
    </row>
    <row r="743" spans="2:119" s="980" customFormat="1" outlineLevel="1">
      <c r="B743" s="1342"/>
      <c r="C743" s="1084" t="s">
        <v>407</v>
      </c>
      <c r="D743" s="1012"/>
      <c r="E743" s="1012"/>
      <c r="F743" s="984"/>
      <c r="G743" s="984"/>
      <c r="H743" s="984"/>
      <c r="I743" s="984"/>
      <c r="J743" s="984"/>
      <c r="K743" s="984"/>
      <c r="L743" s="984"/>
      <c r="M743" s="1085"/>
      <c r="N743" s="1085"/>
      <c r="O743" s="984"/>
      <c r="P743" s="984"/>
      <c r="Q743" s="984"/>
      <c r="R743" s="984"/>
      <c r="S743" s="984"/>
      <c r="T743" s="984"/>
      <c r="U743" s="1681"/>
      <c r="V743" s="1681"/>
      <c r="W743" s="1681"/>
      <c r="X743" s="1681"/>
      <c r="Y743" s="1681"/>
      <c r="Z743" s="1681"/>
      <c r="AA743" s="403"/>
      <c r="AB743" s="984"/>
      <c r="AC743" s="984"/>
      <c r="AD743" s="984"/>
      <c r="AE743" s="984"/>
      <c r="AF743" s="984"/>
      <c r="AG743" s="984"/>
      <c r="AH743" s="984"/>
      <c r="AI743" s="984"/>
      <c r="AJ743" s="984"/>
      <c r="AK743" s="984"/>
      <c r="AL743" s="984"/>
      <c r="AM743" s="984"/>
      <c r="AN743" s="984"/>
      <c r="AO743" s="984"/>
      <c r="AP743" s="984"/>
      <c r="AQ743" s="984"/>
      <c r="AR743" s="984"/>
      <c r="AS743" s="984"/>
      <c r="AT743" s="984"/>
      <c r="AU743" s="984"/>
      <c r="AV743" s="984"/>
      <c r="AW743" s="984"/>
      <c r="AX743" s="984"/>
      <c r="AY743" s="984"/>
      <c r="AZ743" s="984"/>
      <c r="BA743" s="984"/>
      <c r="BB743" s="984"/>
      <c r="BC743" s="984"/>
      <c r="BD743" s="984"/>
      <c r="BE743" s="984"/>
      <c r="BF743" s="984"/>
      <c r="BG743" s="984"/>
      <c r="BH743" s="984"/>
      <c r="BI743" s="984"/>
      <c r="BJ743" s="984"/>
      <c r="BK743" s="984"/>
      <c r="BL743" s="984"/>
      <c r="BM743" s="984"/>
      <c r="BN743" s="984"/>
      <c r="BO743" s="984"/>
      <c r="BP743" s="984"/>
      <c r="BQ743" s="984"/>
      <c r="BR743" s="984"/>
      <c r="BS743" s="984"/>
      <c r="BT743" s="984"/>
      <c r="BU743" s="984"/>
      <c r="BV743" s="984"/>
      <c r="BW743" s="984"/>
      <c r="BX743" s="984"/>
      <c r="BY743" s="984"/>
      <c r="BZ743" s="984"/>
      <c r="CA743" s="984"/>
      <c r="CB743" s="984"/>
      <c r="CC743" s="984"/>
      <c r="CD743" s="984"/>
      <c r="CE743" s="984"/>
      <c r="CF743" s="984"/>
      <c r="CG743" s="984"/>
      <c r="CH743" s="984"/>
      <c r="CI743" s="1053"/>
      <c r="CJ743" s="984"/>
      <c r="CK743" s="984"/>
      <c r="CL743" s="984"/>
      <c r="CM743" s="984"/>
      <c r="CN743" s="984"/>
      <c r="CO743" s="984"/>
      <c r="CP743" s="984"/>
      <c r="CQ743" s="984"/>
      <c r="CR743" s="984"/>
      <c r="CS743" s="984"/>
      <c r="CT743" s="984"/>
      <c r="CU743" s="984"/>
      <c r="CV743" s="984"/>
      <c r="CW743" s="984"/>
      <c r="CX743" s="984"/>
      <c r="CY743" s="984"/>
      <c r="CZ743" s="984"/>
      <c r="DA743" s="984"/>
      <c r="DB743" s="984"/>
      <c r="DC743" s="984"/>
      <c r="DD743" s="984"/>
      <c r="DE743" s="984"/>
      <c r="DF743" s="984"/>
      <c r="DG743" s="984"/>
      <c r="DH743" s="984"/>
      <c r="DI743" s="984"/>
      <c r="DJ743" s="984"/>
      <c r="DK743" s="984"/>
      <c r="DL743" s="984"/>
      <c r="DM743" s="984"/>
      <c r="DN743" s="984"/>
      <c r="DO743" s="984"/>
    </row>
    <row r="744" spans="2:119" s="980" customFormat="1" ht="12" customHeight="1" outlineLevel="1">
      <c r="B744" s="1342"/>
      <c r="C744" s="1180"/>
      <c r="D744" s="1180"/>
      <c r="E744" s="1012"/>
      <c r="F744" s="984"/>
      <c r="G744" s="984"/>
      <c r="H744" s="984"/>
      <c r="I744" s="984"/>
      <c r="J744" s="984"/>
      <c r="K744" s="984"/>
      <c r="L744" s="984"/>
      <c r="M744" s="984"/>
      <c r="N744" s="984"/>
      <c r="O744" s="984"/>
      <c r="P744" s="984"/>
      <c r="Q744" s="984"/>
      <c r="R744" s="984"/>
      <c r="S744" s="984"/>
      <c r="T744" s="984"/>
      <c r="U744" s="1681"/>
      <c r="V744" s="1681"/>
      <c r="W744" s="1681"/>
      <c r="X744" s="1681"/>
      <c r="Y744" s="1681"/>
      <c r="Z744" s="1681"/>
      <c r="AA744" s="403"/>
      <c r="AB744" s="984"/>
      <c r="AC744" s="984"/>
      <c r="AD744" s="984"/>
      <c r="AE744" s="984"/>
      <c r="AF744" s="984"/>
      <c r="AG744" s="984"/>
      <c r="AH744" s="984"/>
      <c r="AI744" s="984"/>
      <c r="AJ744" s="984"/>
      <c r="AK744" s="984"/>
      <c r="AL744" s="984"/>
      <c r="AM744" s="984"/>
      <c r="AN744" s="984"/>
      <c r="AO744" s="984"/>
      <c r="AP744" s="984"/>
      <c r="AQ744" s="984"/>
      <c r="AR744" s="984"/>
      <c r="AS744" s="984"/>
      <c r="AT744" s="984"/>
      <c r="AU744" s="984"/>
      <c r="AV744" s="984"/>
      <c r="AW744" s="984"/>
      <c r="AX744" s="984"/>
      <c r="AY744" s="984"/>
      <c r="AZ744" s="984"/>
      <c r="BA744" s="984"/>
      <c r="BB744" s="984"/>
      <c r="BC744" s="984"/>
      <c r="BD744" s="984"/>
      <c r="BE744" s="984"/>
      <c r="BF744" s="984"/>
      <c r="BG744" s="984"/>
      <c r="BH744" s="984"/>
      <c r="BI744" s="984"/>
      <c r="BJ744" s="984"/>
      <c r="BK744" s="984"/>
      <c r="BL744" s="984"/>
      <c r="BM744" s="984"/>
      <c r="BN744" s="984"/>
      <c r="BO744" s="984"/>
      <c r="BP744" s="984"/>
      <c r="BQ744" s="984"/>
      <c r="BR744" s="984"/>
      <c r="BS744" s="984"/>
      <c r="BT744" s="984"/>
      <c r="BU744" s="984"/>
      <c r="BV744" s="282"/>
      <c r="BW744" s="282"/>
      <c r="BX744" s="282"/>
      <c r="BY744" s="282"/>
      <c r="BZ744" s="282"/>
      <c r="CA744" s="282"/>
      <c r="CB744" s="282"/>
      <c r="CC744" s="282"/>
      <c r="CD744" s="282"/>
      <c r="CE744" s="282"/>
      <c r="CF744" s="282"/>
      <c r="CG744" s="282"/>
      <c r="CH744" s="282"/>
      <c r="CI744" s="282"/>
      <c r="CJ744" s="282"/>
      <c r="CK744" s="282"/>
      <c r="CL744" s="282"/>
      <c r="CM744" s="282"/>
      <c r="CN744" s="282"/>
      <c r="CO744" s="282"/>
      <c r="CP744" s="282"/>
      <c r="CQ744" s="282"/>
      <c r="CR744" s="282"/>
      <c r="CS744" s="282"/>
      <c r="CT744" s="282"/>
      <c r="CU744" s="282"/>
      <c r="CV744" s="282"/>
      <c r="CW744" s="282"/>
      <c r="CX744" s="282"/>
      <c r="CY744" s="282"/>
      <c r="CZ744" s="282"/>
      <c r="DA744" s="282"/>
      <c r="DB744" s="282"/>
      <c r="DC744" s="282"/>
      <c r="DD744" s="282"/>
      <c r="DE744" s="282"/>
      <c r="DF744" s="282"/>
      <c r="DG744" s="282"/>
      <c r="DH744" s="282"/>
      <c r="DI744" s="282"/>
      <c r="DJ744" s="282"/>
      <c r="DK744" s="282"/>
      <c r="DL744" s="282"/>
      <c r="DM744" s="282"/>
      <c r="DN744" s="282"/>
      <c r="DO744" s="282"/>
    </row>
    <row r="745" spans="2:119" s="980" customFormat="1" ht="12" customHeight="1" outlineLevel="1">
      <c r="B745" s="1342"/>
      <c r="C745" s="1192" t="s">
        <v>466</v>
      </c>
      <c r="D745" s="1012"/>
      <c r="E745" s="1012"/>
      <c r="F745" s="984"/>
      <c r="G745" s="984"/>
      <c r="H745" s="984"/>
      <c r="I745" s="984"/>
      <c r="J745" s="984"/>
      <c r="K745" s="984"/>
      <c r="L745" s="984"/>
      <c r="M745" s="984"/>
      <c r="N745" s="945" t="s">
        <v>105</v>
      </c>
      <c r="O745" s="945" t="s">
        <v>105</v>
      </c>
      <c r="P745" s="945" t="s">
        <v>105</v>
      </c>
      <c r="Q745" s="945" t="s">
        <v>105</v>
      </c>
      <c r="R745" s="945" t="s">
        <v>105</v>
      </c>
      <c r="S745" s="945" t="s">
        <v>105</v>
      </c>
      <c r="T745" s="945" t="s">
        <v>105</v>
      </c>
      <c r="U745" s="1715" t="s">
        <v>105</v>
      </c>
      <c r="V745" s="1715" t="s">
        <v>105</v>
      </c>
      <c r="W745" s="1715" t="s">
        <v>105</v>
      </c>
      <c r="X745" s="1715" t="s">
        <v>105</v>
      </c>
      <c r="Y745" s="1715" t="s">
        <v>105</v>
      </c>
      <c r="Z745" s="1715" t="s">
        <v>105</v>
      </c>
      <c r="AA745" s="403"/>
      <c r="AB745" s="984"/>
      <c r="AC745" s="984"/>
      <c r="AD745" s="984"/>
      <c r="AE745" s="984"/>
      <c r="AF745" s="984"/>
      <c r="AG745" s="984"/>
      <c r="AH745" s="984"/>
      <c r="AI745" s="984"/>
      <c r="AJ745" s="984"/>
      <c r="AK745" s="984"/>
      <c r="AL745" s="984"/>
      <c r="AM745" s="984"/>
      <c r="AN745" s="984"/>
      <c r="AO745" s="984"/>
      <c r="AP745" s="984"/>
      <c r="AQ745" s="984"/>
      <c r="AR745" s="984"/>
      <c r="AS745" s="984"/>
      <c r="AT745" s="984"/>
      <c r="AU745" s="984"/>
      <c r="AV745" s="984"/>
      <c r="AW745" s="984"/>
      <c r="AX745" s="984"/>
      <c r="AY745" s="984"/>
      <c r="AZ745" s="984"/>
      <c r="BA745" s="984"/>
      <c r="BB745" s="984"/>
      <c r="BC745" s="984"/>
      <c r="BD745" s="984"/>
      <c r="BE745" s="984"/>
      <c r="BF745" s="984"/>
      <c r="BG745" s="984"/>
      <c r="BH745" s="984"/>
      <c r="BI745" s="984"/>
      <c r="BJ745" s="984"/>
      <c r="BK745" s="984"/>
      <c r="BL745" s="984"/>
      <c r="BM745" s="984"/>
      <c r="BN745" s="984"/>
      <c r="BO745" s="984"/>
      <c r="BP745" s="984"/>
      <c r="BQ745" s="984"/>
      <c r="BR745" s="984"/>
      <c r="BS745" s="984"/>
      <c r="BT745" s="983"/>
      <c r="BU745" s="983"/>
      <c r="BV745" s="984"/>
      <c r="BW745" s="984"/>
      <c r="BX745" s="945">
        <v>7.7</v>
      </c>
      <c r="BY745" s="945">
        <v>8.1</v>
      </c>
      <c r="BZ745" s="945">
        <v>9.6999999999999993</v>
      </c>
      <c r="CA745" s="945">
        <v>11.700000000000003</v>
      </c>
      <c r="CB745" s="945"/>
      <c r="CC745" s="945"/>
      <c r="CD745" s="984"/>
      <c r="CE745" s="984"/>
      <c r="CF745" s="984"/>
      <c r="CG745" s="984"/>
      <c r="CH745" s="984"/>
      <c r="CI745" s="984"/>
      <c r="CJ745" s="984"/>
      <c r="CK745" s="984"/>
      <c r="CL745" s="984"/>
      <c r="CM745" s="984"/>
      <c r="CN745" s="984"/>
      <c r="CO745" s="984"/>
      <c r="CP745" s="984"/>
      <c r="CQ745" s="984"/>
      <c r="CR745" s="984"/>
      <c r="CS745" s="984"/>
      <c r="CT745" s="984"/>
      <c r="CU745" s="984"/>
      <c r="CV745" s="984"/>
      <c r="CW745" s="984"/>
      <c r="CX745" s="984"/>
      <c r="CY745" s="984"/>
      <c r="CZ745" s="984"/>
      <c r="DA745" s="984"/>
      <c r="DB745" s="984"/>
      <c r="DC745" s="984"/>
      <c r="DD745" s="984"/>
      <c r="DE745" s="984"/>
      <c r="DF745" s="984"/>
      <c r="DG745" s="984"/>
      <c r="DH745" s="984"/>
      <c r="DI745" s="984"/>
      <c r="DJ745" s="984"/>
      <c r="DK745" s="984"/>
      <c r="DL745" s="984"/>
      <c r="DM745" s="984"/>
      <c r="DN745" s="984"/>
      <c r="DO745" s="984"/>
    </row>
    <row r="746" spans="2:119" s="980" customFormat="1" ht="12" customHeight="1" outlineLevel="1">
      <c r="B746" s="1342"/>
      <c r="C746" s="942"/>
      <c r="D746" s="1012"/>
      <c r="E746" s="1012"/>
      <c r="F746" s="984"/>
      <c r="G746" s="984"/>
      <c r="H746" s="984"/>
      <c r="I746" s="984"/>
      <c r="J746" s="984"/>
      <c r="K746" s="984"/>
      <c r="L746" s="984"/>
      <c r="M746" s="984"/>
      <c r="N746" s="984"/>
      <c r="O746" s="984"/>
      <c r="P746" s="984"/>
      <c r="Q746" s="984"/>
      <c r="R746" s="984"/>
      <c r="S746" s="984"/>
      <c r="T746" s="984"/>
      <c r="U746" s="1681"/>
      <c r="V746" s="1681"/>
      <c r="W746" s="1681"/>
      <c r="X746" s="1681"/>
      <c r="Y746" s="1681"/>
      <c r="Z746" s="1681"/>
      <c r="AA746" s="403"/>
      <c r="AB746" s="984"/>
      <c r="AC746" s="984"/>
      <c r="AD746" s="984"/>
      <c r="AE746" s="984"/>
      <c r="AF746" s="984"/>
      <c r="AG746" s="984"/>
      <c r="AH746" s="984"/>
      <c r="AI746" s="984"/>
      <c r="AJ746" s="984"/>
      <c r="AK746" s="984"/>
      <c r="AL746" s="984"/>
      <c r="AM746" s="984"/>
      <c r="AN746" s="984"/>
      <c r="AO746" s="984"/>
      <c r="AP746" s="984"/>
      <c r="AQ746" s="984"/>
      <c r="AR746" s="984"/>
      <c r="AS746" s="984"/>
      <c r="AT746" s="984"/>
      <c r="AU746" s="984"/>
      <c r="AV746" s="984"/>
      <c r="AW746" s="984"/>
      <c r="AX746" s="984"/>
      <c r="AY746" s="984"/>
      <c r="AZ746" s="984"/>
      <c r="BA746" s="984"/>
      <c r="BB746" s="984"/>
      <c r="BC746" s="984"/>
      <c r="BD746" s="984"/>
      <c r="BE746" s="984"/>
      <c r="BF746" s="984"/>
      <c r="BG746" s="984"/>
      <c r="BH746" s="984"/>
      <c r="BI746" s="984"/>
      <c r="BJ746" s="984"/>
      <c r="BK746" s="984"/>
      <c r="BL746" s="984"/>
      <c r="BM746" s="984"/>
      <c r="BN746" s="984"/>
      <c r="BO746" s="984"/>
      <c r="BP746" s="984"/>
      <c r="BQ746" s="984"/>
      <c r="BR746" s="984"/>
      <c r="BS746" s="984"/>
      <c r="BT746" s="983"/>
      <c r="BU746" s="983"/>
      <c r="BV746" s="984"/>
      <c r="BW746" s="984"/>
      <c r="BX746" s="968"/>
      <c r="BY746" s="968"/>
      <c r="BZ746" s="968"/>
      <c r="CA746" s="968"/>
      <c r="CB746" s="968"/>
      <c r="CC746" s="984"/>
      <c r="CD746" s="984"/>
      <c r="CE746" s="984"/>
      <c r="CF746" s="984"/>
      <c r="CG746" s="984"/>
      <c r="CH746" s="984"/>
      <c r="CI746" s="984"/>
      <c r="CJ746" s="984"/>
      <c r="CK746" s="984"/>
      <c r="CL746" s="984"/>
      <c r="CM746" s="984"/>
      <c r="CN746" s="984"/>
      <c r="CO746" s="984"/>
      <c r="CP746" s="984"/>
      <c r="CQ746" s="984"/>
      <c r="CR746" s="984"/>
      <c r="CS746" s="984"/>
      <c r="CT746" s="984"/>
      <c r="CU746" s="984"/>
      <c r="CV746" s="984"/>
      <c r="CW746" s="984"/>
      <c r="CX746" s="984"/>
      <c r="CY746" s="984"/>
      <c r="CZ746" s="984"/>
      <c r="DA746" s="984"/>
      <c r="DB746" s="984"/>
      <c r="DC746" s="984"/>
      <c r="DD746" s="984"/>
      <c r="DE746" s="984"/>
      <c r="DF746" s="984"/>
      <c r="DG746" s="984"/>
      <c r="DH746" s="984"/>
      <c r="DI746" s="984"/>
      <c r="DJ746" s="984"/>
      <c r="DK746" s="984"/>
      <c r="DL746" s="984"/>
      <c r="DM746" s="984"/>
      <c r="DN746" s="984"/>
      <c r="DO746" s="984"/>
    </row>
    <row r="747" spans="2:119" s="971" customFormat="1" ht="12" customHeight="1" outlineLevel="1">
      <c r="B747" s="1342"/>
      <c r="C747" s="942" t="s">
        <v>358</v>
      </c>
      <c r="D747" s="967"/>
      <c r="E747" s="967"/>
      <c r="F747" s="968"/>
      <c r="G747" s="968"/>
      <c r="H747" s="968"/>
      <c r="I747" s="968"/>
      <c r="J747" s="968"/>
      <c r="K747" s="968"/>
      <c r="L747" s="968"/>
      <c r="M747" s="969">
        <v>0</v>
      </c>
      <c r="N747" s="1193">
        <v>0</v>
      </c>
      <c r="O747" s="1193">
        <v>0</v>
      </c>
      <c r="P747" s="969">
        <v>-5.8000000000000007</v>
      </c>
      <c r="Q747" s="969">
        <v>-10.399999999999999</v>
      </c>
      <c r="R747" s="282">
        <v>-9.3999999999999986</v>
      </c>
      <c r="S747" s="282" t="s">
        <v>105</v>
      </c>
      <c r="T747" s="282" t="s">
        <v>105</v>
      </c>
      <c r="U747" s="1658" t="s">
        <v>105</v>
      </c>
      <c r="V747" s="1658" t="s">
        <v>105</v>
      </c>
      <c r="W747" s="1658" t="s">
        <v>105</v>
      </c>
      <c r="X747" s="1658" t="s">
        <v>105</v>
      </c>
      <c r="Y747" s="1658" t="s">
        <v>105</v>
      </c>
      <c r="Z747" s="1658" t="s">
        <v>105</v>
      </c>
      <c r="AA747" s="403"/>
      <c r="AB747" s="968"/>
      <c r="AC747" s="968"/>
      <c r="AD747" s="968"/>
      <c r="AE747" s="968"/>
      <c r="AF747" s="968"/>
      <c r="AG747" s="968"/>
      <c r="AH747" s="968"/>
      <c r="AI747" s="968"/>
      <c r="AJ747" s="968"/>
      <c r="AK747" s="968"/>
      <c r="AL747" s="968"/>
      <c r="AM747" s="968"/>
      <c r="AN747" s="968"/>
      <c r="AO747" s="968"/>
      <c r="AP747" s="968"/>
      <c r="AQ747" s="968"/>
      <c r="AR747" s="968"/>
      <c r="AS747" s="968"/>
      <c r="AT747" s="968"/>
      <c r="AU747" s="968"/>
      <c r="AV747" s="968">
        <v>0</v>
      </c>
      <c r="AW747" s="968">
        <v>0</v>
      </c>
      <c r="AX747" s="968">
        <v>0</v>
      </c>
      <c r="AY747" s="968">
        <v>0</v>
      </c>
      <c r="AZ747" s="968">
        <v>0</v>
      </c>
      <c r="BA747" s="968">
        <v>0</v>
      </c>
      <c r="BB747" s="968">
        <v>0</v>
      </c>
      <c r="BC747" s="968">
        <v>0</v>
      </c>
      <c r="BD747" s="968">
        <v>0</v>
      </c>
      <c r="BE747" s="968">
        <v>0</v>
      </c>
      <c r="BF747" s="968">
        <v>0</v>
      </c>
      <c r="BG747" s="968">
        <v>0</v>
      </c>
      <c r="BH747" s="968">
        <v>0</v>
      </c>
      <c r="BI747" s="968">
        <v>0</v>
      </c>
      <c r="BJ747" s="968">
        <v>0</v>
      </c>
      <c r="BK747" s="968">
        <v>0</v>
      </c>
      <c r="BL747" s="968">
        <v>0</v>
      </c>
      <c r="BM747" s="968">
        <v>0</v>
      </c>
      <c r="BN747" s="968">
        <v>0</v>
      </c>
      <c r="BO747" s="968">
        <v>0</v>
      </c>
      <c r="BP747" s="968">
        <v>0</v>
      </c>
      <c r="BQ747" s="968">
        <v>0</v>
      </c>
      <c r="BR747" s="968">
        <v>0</v>
      </c>
      <c r="BS747" s="968">
        <v>0</v>
      </c>
      <c r="BT747" s="968">
        <v>0</v>
      </c>
      <c r="BU747" s="968">
        <v>0</v>
      </c>
      <c r="BV747" s="968">
        <v>0</v>
      </c>
      <c r="BW747" s="968">
        <v>0</v>
      </c>
      <c r="BX747" s="968">
        <v>-0.1</v>
      </c>
      <c r="BY747" s="968">
        <v>-0.3</v>
      </c>
      <c r="BZ747" s="968">
        <v>-1.7</v>
      </c>
      <c r="CA747" s="968">
        <v>-3.7</v>
      </c>
      <c r="CB747" s="968">
        <v>-3.9</v>
      </c>
      <c r="CC747" s="968">
        <v>-2.4</v>
      </c>
      <c r="CD747" s="968">
        <v>-1.8</v>
      </c>
      <c r="CE747" s="968">
        <v>-2.2999999999999998</v>
      </c>
      <c r="CF747" s="968">
        <v>-2</v>
      </c>
      <c r="CG747" s="968">
        <v>-2.2000000000000002</v>
      </c>
      <c r="CH747" s="968">
        <v>-2.4</v>
      </c>
      <c r="CI747" s="968">
        <v>-2.8</v>
      </c>
      <c r="CJ747" s="968" t="s">
        <v>105</v>
      </c>
      <c r="CK747" s="968" t="s">
        <v>105</v>
      </c>
      <c r="CL747" s="968" t="s">
        <v>105</v>
      </c>
      <c r="CM747" s="968" t="s">
        <v>105</v>
      </c>
      <c r="CN747" s="968" t="s">
        <v>105</v>
      </c>
      <c r="CO747" s="968" t="s">
        <v>105</v>
      </c>
      <c r="CP747" s="968" t="s">
        <v>105</v>
      </c>
      <c r="CQ747" s="968" t="s">
        <v>105</v>
      </c>
      <c r="CR747" s="968" t="s">
        <v>105</v>
      </c>
      <c r="CS747" s="968" t="s">
        <v>105</v>
      </c>
      <c r="CT747" s="968" t="s">
        <v>105</v>
      </c>
      <c r="CU747" s="968" t="s">
        <v>105</v>
      </c>
      <c r="CV747" s="968" t="s">
        <v>105</v>
      </c>
      <c r="CW747" s="968" t="s">
        <v>105</v>
      </c>
      <c r="CX747" s="968" t="s">
        <v>105</v>
      </c>
      <c r="CY747" s="968" t="s">
        <v>105</v>
      </c>
      <c r="CZ747" s="968" t="s">
        <v>105</v>
      </c>
      <c r="DA747" s="968" t="s">
        <v>105</v>
      </c>
      <c r="DB747" s="968" t="s">
        <v>105</v>
      </c>
      <c r="DC747" s="968" t="s">
        <v>105</v>
      </c>
      <c r="DD747" s="968" t="s">
        <v>105</v>
      </c>
      <c r="DE747" s="968" t="s">
        <v>105</v>
      </c>
      <c r="DF747" s="968" t="s">
        <v>105</v>
      </c>
      <c r="DG747" s="968" t="s">
        <v>105</v>
      </c>
      <c r="DH747" s="968" t="s">
        <v>105</v>
      </c>
      <c r="DI747" s="968" t="s">
        <v>105</v>
      </c>
      <c r="DJ747" s="968" t="s">
        <v>105</v>
      </c>
      <c r="DK747" s="968" t="s">
        <v>105</v>
      </c>
      <c r="DL747" s="968" t="s">
        <v>105</v>
      </c>
      <c r="DM747" s="968" t="s">
        <v>105</v>
      </c>
      <c r="DN747" s="968" t="s">
        <v>105</v>
      </c>
      <c r="DO747" s="968" t="s">
        <v>105</v>
      </c>
    </row>
    <row r="748" spans="2:119" s="973" customFormat="1" ht="12" customHeight="1" outlineLevel="1">
      <c r="B748" s="1342"/>
      <c r="C748" s="949" t="s">
        <v>94</v>
      </c>
      <c r="D748" s="939"/>
      <c r="E748" s="939"/>
      <c r="F748" s="940"/>
      <c r="G748" s="940"/>
      <c r="H748" s="940"/>
      <c r="I748" s="940"/>
      <c r="J748" s="940"/>
      <c r="K748" s="940"/>
      <c r="L748" s="940"/>
      <c r="M748" s="940" t="s">
        <v>276</v>
      </c>
      <c r="N748" s="940" t="s">
        <v>276</v>
      </c>
      <c r="O748" s="940" t="s">
        <v>276</v>
      </c>
      <c r="P748" s="940" t="s">
        <v>276</v>
      </c>
      <c r="Q748" s="940">
        <v>0.79310344827586166</v>
      </c>
      <c r="R748" s="940">
        <v>-9.6153846153846145E-2</v>
      </c>
      <c r="S748" s="940" t="s">
        <v>105</v>
      </c>
      <c r="T748" s="940" t="s">
        <v>105</v>
      </c>
      <c r="U748" s="1677" t="s">
        <v>105</v>
      </c>
      <c r="V748" s="1677" t="s">
        <v>105</v>
      </c>
      <c r="W748" s="1677" t="s">
        <v>105</v>
      </c>
      <c r="X748" s="1677" t="s">
        <v>105</v>
      </c>
      <c r="Y748" s="1677" t="s">
        <v>105</v>
      </c>
      <c r="Z748" s="1677" t="s">
        <v>105</v>
      </c>
      <c r="AA748" s="403"/>
      <c r="AB748" s="940"/>
      <c r="AC748" s="940"/>
      <c r="AD748" s="940"/>
      <c r="AE748" s="940"/>
      <c r="AF748" s="940"/>
      <c r="AG748" s="940"/>
      <c r="AH748" s="940"/>
      <c r="AI748" s="940"/>
      <c r="AJ748" s="940"/>
      <c r="AK748" s="940"/>
      <c r="AL748" s="940"/>
      <c r="AM748" s="940"/>
      <c r="AN748" s="940"/>
      <c r="AO748" s="940"/>
      <c r="AP748" s="940"/>
      <c r="AQ748" s="940"/>
      <c r="AR748" s="940"/>
      <c r="AS748" s="940"/>
      <c r="AT748" s="940"/>
      <c r="AU748" s="940"/>
      <c r="AV748" s="940" t="s">
        <v>276</v>
      </c>
      <c r="AW748" s="940" t="s">
        <v>276</v>
      </c>
      <c r="AX748" s="940" t="s">
        <v>276</v>
      </c>
      <c r="AY748" s="940" t="s">
        <v>276</v>
      </c>
      <c r="AZ748" s="940" t="s">
        <v>276</v>
      </c>
      <c r="BA748" s="940" t="s">
        <v>276</v>
      </c>
      <c r="BB748" s="940" t="s">
        <v>276</v>
      </c>
      <c r="BC748" s="940" t="s">
        <v>276</v>
      </c>
      <c r="BD748" s="940" t="s">
        <v>276</v>
      </c>
      <c r="BE748" s="940" t="s">
        <v>276</v>
      </c>
      <c r="BF748" s="940" t="s">
        <v>276</v>
      </c>
      <c r="BG748" s="940" t="s">
        <v>276</v>
      </c>
      <c r="BH748" s="940" t="s">
        <v>276</v>
      </c>
      <c r="BI748" s="940" t="s">
        <v>276</v>
      </c>
      <c r="BJ748" s="940" t="s">
        <v>276</v>
      </c>
      <c r="BK748" s="940" t="s">
        <v>276</v>
      </c>
      <c r="BL748" s="940" t="s">
        <v>276</v>
      </c>
      <c r="BM748" s="940" t="s">
        <v>276</v>
      </c>
      <c r="BN748" s="940" t="s">
        <v>276</v>
      </c>
      <c r="BO748" s="940" t="s">
        <v>276</v>
      </c>
      <c r="BP748" s="940" t="s">
        <v>276</v>
      </c>
      <c r="BQ748" s="940" t="s">
        <v>276</v>
      </c>
      <c r="BR748" s="940" t="s">
        <v>276</v>
      </c>
      <c r="BS748" s="940" t="s">
        <v>276</v>
      </c>
      <c r="BT748" s="940" t="s">
        <v>276</v>
      </c>
      <c r="BU748" s="940" t="s">
        <v>276</v>
      </c>
      <c r="BV748" s="940" t="s">
        <v>276</v>
      </c>
      <c r="BW748" s="940" t="s">
        <v>276</v>
      </c>
      <c r="BX748" s="940" t="s">
        <v>105</v>
      </c>
      <c r="BY748" s="940" t="s">
        <v>105</v>
      </c>
      <c r="BZ748" s="940" t="s">
        <v>105</v>
      </c>
      <c r="CA748" s="940" t="s">
        <v>105</v>
      </c>
      <c r="CB748" s="940">
        <v>38</v>
      </c>
      <c r="CC748" s="940">
        <v>7</v>
      </c>
      <c r="CD748" s="940">
        <v>5.8823529411764719E-2</v>
      </c>
      <c r="CE748" s="940">
        <v>-0.37837837837837851</v>
      </c>
      <c r="CF748" s="940">
        <v>-0.48717948717948711</v>
      </c>
      <c r="CG748" s="940">
        <v>-8.3333333333333259E-2</v>
      </c>
      <c r="CH748" s="940">
        <v>0.33333333333333326</v>
      </c>
      <c r="CI748" s="940">
        <v>0.21739130434782616</v>
      </c>
      <c r="CJ748" s="940" t="s">
        <v>105</v>
      </c>
      <c r="CK748" s="940" t="s">
        <v>105</v>
      </c>
      <c r="CL748" s="940" t="s">
        <v>105</v>
      </c>
      <c r="CM748" s="940" t="s">
        <v>105</v>
      </c>
      <c r="CN748" s="940" t="s">
        <v>105</v>
      </c>
      <c r="CO748" s="940" t="s">
        <v>105</v>
      </c>
      <c r="CP748" s="940" t="s">
        <v>105</v>
      </c>
      <c r="CQ748" s="940" t="s">
        <v>105</v>
      </c>
      <c r="CR748" s="940" t="s">
        <v>105</v>
      </c>
      <c r="CS748" s="940" t="s">
        <v>105</v>
      </c>
      <c r="CT748" s="940" t="s">
        <v>105</v>
      </c>
      <c r="CU748" s="940" t="s">
        <v>105</v>
      </c>
      <c r="CV748" s="940" t="s">
        <v>105</v>
      </c>
      <c r="CW748" s="940" t="s">
        <v>105</v>
      </c>
      <c r="CX748" s="940" t="s">
        <v>105</v>
      </c>
      <c r="CY748" s="940" t="s">
        <v>105</v>
      </c>
      <c r="CZ748" s="940" t="s">
        <v>105</v>
      </c>
      <c r="DA748" s="940" t="s">
        <v>105</v>
      </c>
      <c r="DB748" s="940" t="s">
        <v>105</v>
      </c>
      <c r="DC748" s="940" t="s">
        <v>105</v>
      </c>
      <c r="DD748" s="940" t="s">
        <v>105</v>
      </c>
      <c r="DE748" s="940" t="s">
        <v>105</v>
      </c>
      <c r="DF748" s="940" t="s">
        <v>105</v>
      </c>
      <c r="DG748" s="940" t="s">
        <v>105</v>
      </c>
      <c r="DH748" s="940" t="s">
        <v>105</v>
      </c>
      <c r="DI748" s="940" t="s">
        <v>105</v>
      </c>
      <c r="DJ748" s="940" t="s">
        <v>105</v>
      </c>
      <c r="DK748" s="940" t="s">
        <v>105</v>
      </c>
      <c r="DL748" s="940" t="s">
        <v>105</v>
      </c>
      <c r="DM748" s="940" t="s">
        <v>105</v>
      </c>
      <c r="DN748" s="940" t="s">
        <v>105</v>
      </c>
      <c r="DO748" s="940" t="s">
        <v>105</v>
      </c>
    </row>
    <row r="749" spans="2:119" s="973" customFormat="1" ht="12" customHeight="1" outlineLevel="1">
      <c r="B749" s="1342"/>
      <c r="C749" s="949" t="s">
        <v>356</v>
      </c>
      <c r="D749" s="993"/>
      <c r="E749" s="993"/>
      <c r="F749" s="974"/>
      <c r="G749" s="974"/>
      <c r="H749" s="974"/>
      <c r="I749" s="974"/>
      <c r="J749" s="974"/>
      <c r="K749" s="974"/>
      <c r="L749" s="974"/>
      <c r="M749" s="955">
        <v>0</v>
      </c>
      <c r="N749" s="955">
        <v>0</v>
      </c>
      <c r="O749" s="955">
        <v>0</v>
      </c>
      <c r="P749" s="955">
        <v>8.7144660135825489E-2</v>
      </c>
      <c r="Q749" s="955">
        <v>0.10588582657123366</v>
      </c>
      <c r="R749" s="955">
        <v>8.3378422728603213E-2</v>
      </c>
      <c r="S749" s="955" t="s">
        <v>105</v>
      </c>
      <c r="T749" s="955" t="s">
        <v>105</v>
      </c>
      <c r="U749" s="1698" t="s">
        <v>105</v>
      </c>
      <c r="V749" s="1698" t="s">
        <v>105</v>
      </c>
      <c r="W749" s="1698" t="s">
        <v>105</v>
      </c>
      <c r="X749" s="1698" t="s">
        <v>105</v>
      </c>
      <c r="Y749" s="1698" t="s">
        <v>105</v>
      </c>
      <c r="Z749" s="1698" t="s">
        <v>105</v>
      </c>
      <c r="AA749" s="1047"/>
      <c r="AB749" s="974"/>
      <c r="AC749" s="974"/>
      <c r="AD749" s="974"/>
      <c r="AE749" s="974"/>
      <c r="AF749" s="974"/>
      <c r="AG749" s="974"/>
      <c r="AH749" s="974"/>
      <c r="AI749" s="974"/>
      <c r="AJ749" s="974"/>
      <c r="AK749" s="974"/>
      <c r="AL749" s="974"/>
      <c r="AM749" s="974"/>
      <c r="AN749" s="974"/>
      <c r="AO749" s="974"/>
      <c r="AP749" s="974"/>
      <c r="AQ749" s="974"/>
      <c r="AR749" s="974"/>
      <c r="AS749" s="974"/>
      <c r="AT749" s="974"/>
      <c r="AU749" s="974"/>
      <c r="AV749" s="955" t="s">
        <v>276</v>
      </c>
      <c r="AW749" s="955" t="s">
        <v>276</v>
      </c>
      <c r="AX749" s="955" t="s">
        <v>276</v>
      </c>
      <c r="AY749" s="955" t="s">
        <v>276</v>
      </c>
      <c r="AZ749" s="955" t="s">
        <v>276</v>
      </c>
      <c r="BA749" s="955" t="s">
        <v>276</v>
      </c>
      <c r="BB749" s="955" t="s">
        <v>276</v>
      </c>
      <c r="BC749" s="955" t="s">
        <v>276</v>
      </c>
      <c r="BD749" s="955" t="s">
        <v>276</v>
      </c>
      <c r="BE749" s="955" t="s">
        <v>276</v>
      </c>
      <c r="BF749" s="955" t="s">
        <v>276</v>
      </c>
      <c r="BG749" s="955" t="s">
        <v>276</v>
      </c>
      <c r="BH749" s="955" t="s">
        <v>276</v>
      </c>
      <c r="BI749" s="955" t="s">
        <v>276</v>
      </c>
      <c r="BJ749" s="955" t="s">
        <v>276</v>
      </c>
      <c r="BK749" s="955" t="s">
        <v>276</v>
      </c>
      <c r="BL749" s="955" t="s">
        <v>276</v>
      </c>
      <c r="BM749" s="955" t="s">
        <v>276</v>
      </c>
      <c r="BN749" s="955" t="s">
        <v>276</v>
      </c>
      <c r="BO749" s="955" t="s">
        <v>276</v>
      </c>
      <c r="BP749" s="955" t="s">
        <v>276</v>
      </c>
      <c r="BQ749" s="955" t="s">
        <v>276</v>
      </c>
      <c r="BR749" s="955" t="s">
        <v>276</v>
      </c>
      <c r="BS749" s="955" t="s">
        <v>276</v>
      </c>
      <c r="BT749" s="955">
        <v>0</v>
      </c>
      <c r="BU749" s="955">
        <v>0</v>
      </c>
      <c r="BV749" s="955">
        <v>0</v>
      </c>
      <c r="BW749" s="955">
        <v>0</v>
      </c>
      <c r="BX749" s="955">
        <v>7.7519379844961239E-3</v>
      </c>
      <c r="BY749" s="955">
        <v>2.1276595744680851E-2</v>
      </c>
      <c r="BZ749" s="955">
        <v>9.7142857142857142E-2</v>
      </c>
      <c r="CA749" s="955">
        <v>0.16775480594849473</v>
      </c>
      <c r="CB749" s="955">
        <v>0.1795828153059815</v>
      </c>
      <c r="CC749" s="955">
        <v>9.8814229249011856E-2</v>
      </c>
      <c r="CD749" s="955">
        <v>7.6345591042117314E-2</v>
      </c>
      <c r="CE749" s="955">
        <v>8.0315675524670879E-2</v>
      </c>
      <c r="CF749" s="955">
        <v>7.984350672681545E-2</v>
      </c>
      <c r="CG749" s="955">
        <v>7.7771493212669685E-2</v>
      </c>
      <c r="CH749" s="955">
        <v>8.5950650001790641E-2</v>
      </c>
      <c r="CI749" s="955">
        <v>8.8948187680676E-2</v>
      </c>
      <c r="CJ749" s="955" t="s">
        <v>105</v>
      </c>
      <c r="CK749" s="955" t="s">
        <v>105</v>
      </c>
      <c r="CL749" s="955" t="s">
        <v>105</v>
      </c>
      <c r="CM749" s="955" t="s">
        <v>105</v>
      </c>
      <c r="CN749" s="955" t="s">
        <v>105</v>
      </c>
      <c r="CO749" s="955" t="s">
        <v>105</v>
      </c>
      <c r="CP749" s="955" t="s">
        <v>105</v>
      </c>
      <c r="CQ749" s="955" t="s">
        <v>105</v>
      </c>
      <c r="CR749" s="955" t="s">
        <v>105</v>
      </c>
      <c r="CS749" s="955" t="s">
        <v>105</v>
      </c>
      <c r="CT749" s="955" t="s">
        <v>105</v>
      </c>
      <c r="CU749" s="955" t="s">
        <v>105</v>
      </c>
      <c r="CV749" s="955" t="s">
        <v>105</v>
      </c>
      <c r="CW749" s="955" t="s">
        <v>105</v>
      </c>
      <c r="CX749" s="955" t="s">
        <v>105</v>
      </c>
      <c r="CY749" s="955" t="s">
        <v>105</v>
      </c>
      <c r="CZ749" s="955" t="s">
        <v>105</v>
      </c>
      <c r="DA749" s="955" t="s">
        <v>105</v>
      </c>
      <c r="DB749" s="955" t="s">
        <v>105</v>
      </c>
      <c r="DC749" s="955" t="s">
        <v>105</v>
      </c>
      <c r="DD749" s="955" t="s">
        <v>105</v>
      </c>
      <c r="DE749" s="955" t="s">
        <v>105</v>
      </c>
      <c r="DF749" s="955" t="s">
        <v>105</v>
      </c>
      <c r="DG749" s="955" t="s">
        <v>105</v>
      </c>
      <c r="DH749" s="955" t="s">
        <v>105</v>
      </c>
      <c r="DI749" s="955" t="s">
        <v>105</v>
      </c>
      <c r="DJ749" s="955" t="s">
        <v>105</v>
      </c>
      <c r="DK749" s="955" t="s">
        <v>105</v>
      </c>
      <c r="DL749" s="955" t="s">
        <v>105</v>
      </c>
      <c r="DM749" s="955" t="s">
        <v>105</v>
      </c>
      <c r="DN749" s="955" t="s">
        <v>105</v>
      </c>
      <c r="DO749" s="955" t="s">
        <v>105</v>
      </c>
    </row>
    <row r="750" spans="2:119" s="973" customFormat="1" ht="12" customHeight="1" outlineLevel="1">
      <c r="B750" s="1342"/>
      <c r="C750" s="938"/>
      <c r="D750" s="993"/>
      <c r="E750" s="993"/>
      <c r="F750" s="974"/>
      <c r="G750" s="974"/>
      <c r="H750" s="974"/>
      <c r="I750" s="974"/>
      <c r="J750" s="974"/>
      <c r="K750" s="974"/>
      <c r="L750" s="974"/>
      <c r="M750" s="974"/>
      <c r="N750" s="974"/>
      <c r="O750" s="974"/>
      <c r="P750" s="974"/>
      <c r="Q750" s="974"/>
      <c r="R750" s="974"/>
      <c r="S750" s="974"/>
      <c r="T750" s="974"/>
      <c r="U750" s="1650"/>
      <c r="V750" s="1650"/>
      <c r="W750" s="1650"/>
      <c r="X750" s="1650"/>
      <c r="Y750" s="1650"/>
      <c r="Z750" s="1650"/>
      <c r="AA750" s="1047"/>
      <c r="AB750" s="974"/>
      <c r="AC750" s="974"/>
      <c r="AD750" s="974"/>
      <c r="AE750" s="974"/>
      <c r="AF750" s="974"/>
      <c r="AG750" s="974"/>
      <c r="AH750" s="974"/>
      <c r="AI750" s="974"/>
      <c r="AJ750" s="974"/>
      <c r="AK750" s="974"/>
      <c r="AL750" s="974"/>
      <c r="AM750" s="974"/>
      <c r="AN750" s="974"/>
      <c r="AO750" s="974"/>
      <c r="AP750" s="974"/>
      <c r="AQ750" s="974"/>
      <c r="AR750" s="974"/>
      <c r="AS750" s="974"/>
      <c r="AT750" s="974"/>
      <c r="AU750" s="974"/>
      <c r="AV750" s="974"/>
      <c r="AW750" s="974"/>
      <c r="AX750" s="974"/>
      <c r="AY750" s="974"/>
      <c r="AZ750" s="974"/>
      <c r="BA750" s="974"/>
      <c r="BB750" s="974"/>
      <c r="BC750" s="974"/>
      <c r="BD750" s="974"/>
      <c r="BE750" s="974"/>
      <c r="BF750" s="974"/>
      <c r="BG750" s="974"/>
      <c r="BH750" s="974"/>
      <c r="BI750" s="974"/>
      <c r="BJ750" s="974"/>
      <c r="BK750" s="974"/>
      <c r="BL750" s="974"/>
      <c r="BM750" s="974"/>
      <c r="BN750" s="974"/>
      <c r="BO750" s="974"/>
      <c r="BP750" s="974"/>
      <c r="BQ750" s="974"/>
      <c r="BR750" s="974"/>
      <c r="BS750" s="974"/>
      <c r="BT750" s="974"/>
      <c r="BU750" s="974"/>
      <c r="BV750" s="974"/>
      <c r="BW750" s="974"/>
      <c r="BX750" s="974"/>
      <c r="BY750" s="974"/>
      <c r="BZ750" s="974"/>
      <c r="CA750" s="974"/>
      <c r="CB750" s="974"/>
      <c r="CC750" s="974"/>
      <c r="CD750" s="974"/>
      <c r="CE750" s="974"/>
      <c r="CF750" s="974"/>
      <c r="CG750" s="974"/>
      <c r="CH750" s="974"/>
      <c r="CI750" s="974"/>
      <c r="CJ750" s="974" t="s">
        <v>105</v>
      </c>
      <c r="CK750" s="974" t="s">
        <v>105</v>
      </c>
      <c r="CL750" s="974" t="s">
        <v>105</v>
      </c>
      <c r="CM750" s="974" t="s">
        <v>105</v>
      </c>
      <c r="CN750" s="974" t="s">
        <v>105</v>
      </c>
      <c r="CO750" s="974" t="s">
        <v>105</v>
      </c>
      <c r="CP750" s="974" t="s">
        <v>105</v>
      </c>
      <c r="CQ750" s="974" t="s">
        <v>105</v>
      </c>
      <c r="CR750" s="974" t="s">
        <v>105</v>
      </c>
      <c r="CS750" s="974" t="s">
        <v>105</v>
      </c>
      <c r="CT750" s="974" t="s">
        <v>105</v>
      </c>
      <c r="CU750" s="974" t="s">
        <v>105</v>
      </c>
      <c r="CV750" s="974" t="s">
        <v>105</v>
      </c>
      <c r="CW750" s="974" t="s">
        <v>105</v>
      </c>
      <c r="CX750" s="974" t="s">
        <v>105</v>
      </c>
      <c r="CY750" s="974" t="s">
        <v>105</v>
      </c>
      <c r="CZ750" s="974" t="s">
        <v>105</v>
      </c>
      <c r="DA750" s="974" t="s">
        <v>105</v>
      </c>
      <c r="DB750" s="974" t="s">
        <v>105</v>
      </c>
      <c r="DC750" s="974" t="s">
        <v>105</v>
      </c>
      <c r="DD750" s="974" t="s">
        <v>105</v>
      </c>
      <c r="DE750" s="974" t="s">
        <v>105</v>
      </c>
      <c r="DF750" s="974" t="s">
        <v>105</v>
      </c>
      <c r="DG750" s="974" t="s">
        <v>105</v>
      </c>
      <c r="DH750" s="974" t="s">
        <v>105</v>
      </c>
      <c r="DI750" s="974" t="s">
        <v>105</v>
      </c>
      <c r="DJ750" s="974" t="s">
        <v>105</v>
      </c>
      <c r="DK750" s="974" t="s">
        <v>105</v>
      </c>
      <c r="DL750" s="974" t="s">
        <v>105</v>
      </c>
      <c r="DM750" s="974" t="s">
        <v>105</v>
      </c>
      <c r="DN750" s="974" t="s">
        <v>105</v>
      </c>
      <c r="DO750" s="974" t="s">
        <v>105</v>
      </c>
    </row>
    <row r="751" spans="2:119" s="980" customFormat="1" ht="12" customHeight="1" outlineLevel="1">
      <c r="B751" s="1342"/>
      <c r="C751" s="978" t="s">
        <v>357</v>
      </c>
      <c r="D751" s="1012"/>
      <c r="E751" s="1012"/>
      <c r="F751" s="984"/>
      <c r="G751" s="984"/>
      <c r="H751" s="984"/>
      <c r="I751" s="984"/>
      <c r="J751" s="984"/>
      <c r="K751" s="984"/>
      <c r="L751" s="984"/>
      <c r="M751" s="984"/>
      <c r="N751" s="984"/>
      <c r="O751" s="984"/>
      <c r="P751" s="984"/>
      <c r="Q751" s="984"/>
      <c r="R751" s="984"/>
      <c r="S751" s="984"/>
      <c r="T751" s="984"/>
      <c r="U751" s="1681"/>
      <c r="V751" s="1681"/>
      <c r="W751" s="1681"/>
      <c r="X751" s="1681"/>
      <c r="Y751" s="1681"/>
      <c r="Z751" s="1681"/>
      <c r="AA751" s="403"/>
      <c r="AB751" s="984"/>
      <c r="AC751" s="984"/>
      <c r="AD751" s="984"/>
      <c r="AE751" s="984"/>
      <c r="AF751" s="984"/>
      <c r="AG751" s="984"/>
      <c r="AH751" s="984"/>
      <c r="AI751" s="984"/>
      <c r="AJ751" s="984"/>
      <c r="AK751" s="984"/>
      <c r="AL751" s="984"/>
      <c r="AM751" s="984"/>
      <c r="AN751" s="984"/>
      <c r="AO751" s="984"/>
      <c r="AP751" s="984"/>
      <c r="AQ751" s="984"/>
      <c r="AR751" s="984"/>
      <c r="AS751" s="984"/>
      <c r="AT751" s="984"/>
      <c r="AU751" s="984"/>
      <c r="AV751" s="984"/>
      <c r="AW751" s="984"/>
      <c r="AX751" s="984"/>
      <c r="AY751" s="984"/>
      <c r="AZ751" s="984"/>
      <c r="BA751" s="984"/>
      <c r="BB751" s="984"/>
      <c r="BC751" s="984"/>
      <c r="BD751" s="984"/>
      <c r="BE751" s="984"/>
      <c r="BF751" s="984"/>
      <c r="BG751" s="984"/>
      <c r="BH751" s="984"/>
      <c r="BI751" s="984"/>
      <c r="BJ751" s="984"/>
      <c r="BK751" s="984"/>
      <c r="BL751" s="984"/>
      <c r="BM751" s="984"/>
      <c r="BN751" s="984"/>
      <c r="BO751" s="984"/>
      <c r="BP751" s="984"/>
      <c r="BQ751" s="984"/>
      <c r="BR751" s="984"/>
      <c r="BS751" s="984"/>
      <c r="BT751" s="984"/>
      <c r="BU751" s="984"/>
      <c r="BV751" s="1013"/>
      <c r="BW751" s="984"/>
      <c r="BX751" s="1011">
        <v>2.7422473923969532E-2</v>
      </c>
      <c r="BY751" s="1011">
        <v>7.7283317950281982E-2</v>
      </c>
      <c r="BZ751" s="1011">
        <v>0.34574837655070023</v>
      </c>
      <c r="CA751" s="1011">
        <v>0.60410488087735226</v>
      </c>
      <c r="CB751" s="1011">
        <v>5.2042080201863179</v>
      </c>
      <c r="CC751" s="1011">
        <v>2.9301448959932941</v>
      </c>
      <c r="CD751" s="1011">
        <v>2.2810100206348669</v>
      </c>
      <c r="CE751" s="1011">
        <v>1.7756658331039632</v>
      </c>
      <c r="CF751" s="1011">
        <v>2.1876061233488473</v>
      </c>
      <c r="CG751" s="1011">
        <v>1.7225639267510344</v>
      </c>
      <c r="CH751" s="1011">
        <v>1.6681813941636374</v>
      </c>
      <c r="CI751" s="1011">
        <v>1.7061511445938231</v>
      </c>
      <c r="CJ751" s="1011" t="s">
        <v>105</v>
      </c>
      <c r="CK751" s="1011" t="s">
        <v>105</v>
      </c>
      <c r="CL751" s="1011" t="s">
        <v>105</v>
      </c>
      <c r="CM751" s="1011" t="s">
        <v>105</v>
      </c>
      <c r="CN751" s="1011" t="s">
        <v>105</v>
      </c>
      <c r="CO751" s="1011" t="s">
        <v>105</v>
      </c>
      <c r="CP751" s="1011" t="s">
        <v>105</v>
      </c>
      <c r="CQ751" s="1011" t="s">
        <v>105</v>
      </c>
      <c r="CR751" s="1011" t="s">
        <v>105</v>
      </c>
      <c r="CS751" s="1011" t="s">
        <v>105</v>
      </c>
      <c r="CT751" s="1011" t="s">
        <v>105</v>
      </c>
      <c r="CU751" s="1011" t="s">
        <v>105</v>
      </c>
      <c r="CV751" s="1011" t="s">
        <v>105</v>
      </c>
      <c r="CW751" s="1011" t="s">
        <v>105</v>
      </c>
      <c r="CX751" s="1011" t="s">
        <v>105</v>
      </c>
      <c r="CY751" s="1011" t="s">
        <v>105</v>
      </c>
      <c r="CZ751" s="1011" t="s">
        <v>105</v>
      </c>
      <c r="DA751" s="1011" t="s">
        <v>105</v>
      </c>
      <c r="DB751" s="1011" t="s">
        <v>105</v>
      </c>
      <c r="DC751" s="1011" t="s">
        <v>105</v>
      </c>
      <c r="DD751" s="1011" t="s">
        <v>105</v>
      </c>
      <c r="DE751" s="1011" t="s">
        <v>105</v>
      </c>
      <c r="DF751" s="1011" t="s">
        <v>105</v>
      </c>
      <c r="DG751" s="1011" t="s">
        <v>105</v>
      </c>
      <c r="DH751" s="1011" t="s">
        <v>105</v>
      </c>
      <c r="DI751" s="1011" t="s">
        <v>105</v>
      </c>
      <c r="DJ751" s="1011" t="s">
        <v>105</v>
      </c>
      <c r="DK751" s="1011" t="s">
        <v>105</v>
      </c>
      <c r="DL751" s="1011" t="s">
        <v>105</v>
      </c>
      <c r="DM751" s="1011" t="s">
        <v>105</v>
      </c>
      <c r="DN751" s="1011" t="s">
        <v>105</v>
      </c>
      <c r="DO751" s="1011" t="s">
        <v>105</v>
      </c>
    </row>
    <row r="752" spans="2:119" s="971" customFormat="1" ht="12" customHeight="1" outlineLevel="1">
      <c r="B752" s="1336"/>
      <c r="C752" s="978" t="s">
        <v>355</v>
      </c>
      <c r="D752" s="988"/>
      <c r="E752" s="988"/>
      <c r="F752" s="969"/>
      <c r="G752" s="969"/>
      <c r="H752" s="969"/>
      <c r="I752" s="969"/>
      <c r="J752" s="969"/>
      <c r="K752" s="969"/>
      <c r="L752" s="1003"/>
      <c r="M752" s="1003"/>
      <c r="N752" s="1003"/>
      <c r="O752" s="1003"/>
      <c r="P752" s="1003"/>
      <c r="Q752" s="1003"/>
      <c r="R752" s="1003"/>
      <c r="S752" s="1003"/>
      <c r="T752" s="1003"/>
      <c r="U752" s="1716"/>
      <c r="V752" s="1716"/>
      <c r="W752" s="1716"/>
      <c r="X752" s="1716"/>
      <c r="Y752" s="1716"/>
      <c r="Z752" s="1716"/>
      <c r="AA752" s="403"/>
      <c r="AB752" s="969"/>
      <c r="AC752" s="969"/>
      <c r="AD752" s="969"/>
      <c r="AE752" s="969"/>
      <c r="AF752" s="969"/>
      <c r="AG752" s="969"/>
      <c r="AH752" s="969"/>
      <c r="AI752" s="969"/>
      <c r="AJ752" s="969"/>
      <c r="AK752" s="969"/>
      <c r="AL752" s="969"/>
      <c r="AM752" s="969"/>
      <c r="AN752" s="969"/>
      <c r="AO752" s="969"/>
      <c r="AP752" s="969"/>
      <c r="AQ752" s="969"/>
      <c r="AR752" s="969"/>
      <c r="AS752" s="969"/>
      <c r="AT752" s="969"/>
      <c r="AU752" s="969"/>
      <c r="AV752" s="969"/>
      <c r="AW752" s="969"/>
      <c r="AX752" s="969"/>
      <c r="AY752" s="969"/>
      <c r="AZ752" s="969"/>
      <c r="BA752" s="969"/>
      <c r="BB752" s="969"/>
      <c r="BC752" s="969"/>
      <c r="BD752" s="969"/>
      <c r="BE752" s="969"/>
      <c r="BF752" s="969"/>
      <c r="BG752" s="969"/>
      <c r="BH752" s="969"/>
      <c r="BI752" s="969"/>
      <c r="BJ752" s="969"/>
      <c r="BK752" s="969"/>
      <c r="BL752" s="969"/>
      <c r="BM752" s="969"/>
      <c r="BN752" s="969"/>
      <c r="BO752" s="969"/>
      <c r="BP752" s="969"/>
      <c r="BQ752" s="969"/>
      <c r="BR752" s="969"/>
      <c r="BS752" s="969"/>
      <c r="BT752" s="969"/>
      <c r="BU752" s="969"/>
      <c r="BV752" s="989"/>
      <c r="BW752" s="969"/>
      <c r="BX752" s="1007"/>
      <c r="BY752" s="1007"/>
      <c r="BZ752" s="1007"/>
      <c r="CA752" s="1007"/>
      <c r="CB752" s="975">
        <v>0.129</v>
      </c>
      <c r="CC752" s="975">
        <v>0.129465</v>
      </c>
      <c r="CD752" s="975">
        <v>9.6900000000000014E-2</v>
      </c>
      <c r="CE752" s="975">
        <v>0.16200000000000001</v>
      </c>
      <c r="CF752" s="975">
        <v>0.15379652781714373</v>
      </c>
      <c r="CG752" s="975">
        <v>0.18400000000000002</v>
      </c>
      <c r="CH752" s="975">
        <v>0.184</v>
      </c>
      <c r="CI752" s="975">
        <v>0.184</v>
      </c>
      <c r="CJ752" s="975" t="s">
        <v>105</v>
      </c>
      <c r="CK752" s="975" t="s">
        <v>105</v>
      </c>
      <c r="CL752" s="975" t="s">
        <v>105</v>
      </c>
      <c r="CM752" s="975" t="s">
        <v>105</v>
      </c>
      <c r="CN752" s="975" t="s">
        <v>105</v>
      </c>
      <c r="CO752" s="975" t="s">
        <v>105</v>
      </c>
      <c r="CP752" s="975" t="s">
        <v>105</v>
      </c>
      <c r="CQ752" s="975" t="s">
        <v>105</v>
      </c>
      <c r="CR752" s="975" t="s">
        <v>105</v>
      </c>
      <c r="CS752" s="975" t="s">
        <v>105</v>
      </c>
      <c r="CT752" s="975" t="s">
        <v>105</v>
      </c>
      <c r="CU752" s="975" t="s">
        <v>105</v>
      </c>
      <c r="CV752" s="975" t="s">
        <v>105</v>
      </c>
      <c r="CW752" s="975" t="s">
        <v>105</v>
      </c>
      <c r="CX752" s="975" t="s">
        <v>105</v>
      </c>
      <c r="CY752" s="975" t="s">
        <v>105</v>
      </c>
      <c r="CZ752" s="975" t="s">
        <v>105</v>
      </c>
      <c r="DA752" s="975" t="s">
        <v>105</v>
      </c>
      <c r="DB752" s="975" t="s">
        <v>105</v>
      </c>
      <c r="DC752" s="975" t="s">
        <v>105</v>
      </c>
      <c r="DD752" s="975" t="s">
        <v>105</v>
      </c>
      <c r="DE752" s="975" t="s">
        <v>105</v>
      </c>
      <c r="DF752" s="975" t="s">
        <v>105</v>
      </c>
      <c r="DG752" s="975" t="s">
        <v>105</v>
      </c>
      <c r="DH752" s="975" t="s">
        <v>105</v>
      </c>
      <c r="DI752" s="975" t="s">
        <v>105</v>
      </c>
      <c r="DJ752" s="975" t="s">
        <v>105</v>
      </c>
      <c r="DK752" s="975" t="s">
        <v>105</v>
      </c>
      <c r="DL752" s="975" t="s">
        <v>105</v>
      </c>
      <c r="DM752" s="975" t="s">
        <v>105</v>
      </c>
      <c r="DN752" s="975" t="s">
        <v>105</v>
      </c>
      <c r="DO752" s="975" t="s">
        <v>105</v>
      </c>
    </row>
    <row r="753" spans="2:119" s="973" customFormat="1" ht="12" customHeight="1" outlineLevel="1">
      <c r="B753" s="1336"/>
      <c r="C753" s="938"/>
      <c r="D753" s="993"/>
      <c r="E753" s="993"/>
      <c r="F753" s="974"/>
      <c r="G753" s="974"/>
      <c r="H753" s="974"/>
      <c r="I753" s="974"/>
      <c r="J753" s="974"/>
      <c r="K753" s="974"/>
      <c r="L753" s="974"/>
      <c r="M753" s="974"/>
      <c r="N753" s="974"/>
      <c r="O753" s="974"/>
      <c r="P753" s="974"/>
      <c r="Q753" s="974"/>
      <c r="R753" s="974"/>
      <c r="S753" s="974"/>
      <c r="T753" s="974"/>
      <c r="U753" s="1650"/>
      <c r="V753" s="1650"/>
      <c r="W753" s="1650"/>
      <c r="X753" s="1650"/>
      <c r="Y753" s="1650"/>
      <c r="Z753" s="1650"/>
      <c r="AA753" s="1047"/>
      <c r="AB753" s="974"/>
      <c r="AC753" s="974"/>
      <c r="AD753" s="974"/>
      <c r="AE753" s="974"/>
      <c r="AF753" s="974"/>
      <c r="AG753" s="974"/>
      <c r="AH753" s="974"/>
      <c r="AI753" s="974"/>
      <c r="AJ753" s="974"/>
      <c r="AK753" s="974"/>
      <c r="AL753" s="974"/>
      <c r="AM753" s="974"/>
      <c r="AN753" s="974"/>
      <c r="AO753" s="974"/>
      <c r="AP753" s="974"/>
      <c r="AQ753" s="974"/>
      <c r="AR753" s="974"/>
      <c r="AS753" s="974"/>
      <c r="AT753" s="974"/>
      <c r="AU753" s="974"/>
      <c r="AV753" s="974"/>
      <c r="AW753" s="974"/>
      <c r="AX753" s="974"/>
      <c r="AY753" s="974"/>
      <c r="AZ753" s="974"/>
      <c r="BA753" s="974"/>
      <c r="BB753" s="974"/>
      <c r="BC753" s="974"/>
      <c r="BD753" s="974"/>
      <c r="BE753" s="974"/>
      <c r="BF753" s="974"/>
      <c r="BG753" s="974"/>
      <c r="BH753" s="974"/>
      <c r="BI753" s="974"/>
      <c r="BJ753" s="974"/>
      <c r="BK753" s="974"/>
      <c r="BL753" s="974"/>
      <c r="BM753" s="974"/>
      <c r="BN753" s="974"/>
      <c r="BO753" s="974"/>
      <c r="BP753" s="974"/>
      <c r="BQ753" s="974"/>
      <c r="BR753" s="974"/>
      <c r="BS753" s="974"/>
      <c r="BT753" s="974"/>
      <c r="BU753" s="974"/>
      <c r="BV753" s="974"/>
      <c r="BW753" s="974"/>
      <c r="BX753" s="974"/>
      <c r="BY753" s="974"/>
      <c r="BZ753" s="974"/>
      <c r="CA753" s="974"/>
      <c r="CB753" s="974"/>
      <c r="CC753" s="974"/>
      <c r="CD753" s="974"/>
      <c r="CE753" s="974"/>
      <c r="CF753" s="974"/>
      <c r="CG753" s="974"/>
      <c r="CH753" s="974"/>
      <c r="CI753" s="974"/>
      <c r="CJ753" s="974"/>
      <c r="CK753" s="974"/>
      <c r="CL753" s="974"/>
      <c r="CM753" s="974"/>
      <c r="CN753" s="974"/>
      <c r="CO753" s="974"/>
      <c r="CP753" s="974"/>
      <c r="CQ753" s="974"/>
      <c r="CR753" s="974"/>
      <c r="CS753" s="974"/>
      <c r="CT753" s="974"/>
      <c r="CU753" s="974"/>
      <c r="CV753" s="974"/>
      <c r="CW753" s="974"/>
      <c r="CX753" s="974"/>
      <c r="CY753" s="974"/>
      <c r="CZ753" s="974"/>
      <c r="DA753" s="974"/>
      <c r="DB753" s="974"/>
      <c r="DC753" s="974"/>
      <c r="DD753" s="974"/>
      <c r="DE753" s="974"/>
      <c r="DF753" s="974"/>
      <c r="DG753" s="974"/>
      <c r="DH753" s="974"/>
      <c r="DI753" s="974"/>
      <c r="DJ753" s="974"/>
      <c r="DK753" s="974"/>
      <c r="DL753" s="974"/>
      <c r="DM753" s="974"/>
      <c r="DN753" s="974"/>
      <c r="DO753" s="974"/>
    </row>
    <row r="754" spans="2:119" s="980" customFormat="1">
      <c r="B754" s="1336"/>
      <c r="C754" s="1084" t="s">
        <v>408</v>
      </c>
      <c r="D754" s="1012"/>
      <c r="E754" s="1012"/>
      <c r="F754" s="984"/>
      <c r="G754" s="984"/>
      <c r="H754" s="984"/>
      <c r="I754" s="984"/>
      <c r="J754" s="984"/>
      <c r="K754" s="984"/>
      <c r="L754" s="984"/>
      <c r="M754" s="1085"/>
      <c r="N754" s="1085"/>
      <c r="O754" s="984"/>
      <c r="P754" s="984"/>
      <c r="Q754" s="984"/>
      <c r="R754" s="984"/>
      <c r="S754" s="984"/>
      <c r="T754" s="984"/>
      <c r="U754" s="1681"/>
      <c r="V754" s="1681"/>
      <c r="W754" s="1681"/>
      <c r="X754" s="1681"/>
      <c r="Y754" s="1681"/>
      <c r="Z754" s="1681"/>
      <c r="AA754" s="403"/>
      <c r="AB754" s="984"/>
      <c r="AC754" s="984"/>
      <c r="AD754" s="984"/>
      <c r="AE754" s="984"/>
      <c r="AF754" s="984"/>
      <c r="AG754" s="984"/>
      <c r="AH754" s="984"/>
      <c r="AI754" s="984"/>
      <c r="AJ754" s="984"/>
      <c r="AK754" s="984"/>
      <c r="AL754" s="984"/>
      <c r="AM754" s="984"/>
      <c r="AN754" s="984"/>
      <c r="AO754" s="984"/>
      <c r="AP754" s="984"/>
      <c r="AQ754" s="984"/>
      <c r="AR754" s="984"/>
      <c r="AS754" s="984"/>
      <c r="AT754" s="984"/>
      <c r="AU754" s="984"/>
      <c r="AV754" s="984"/>
      <c r="AW754" s="984"/>
      <c r="AX754" s="984"/>
      <c r="AY754" s="984"/>
      <c r="AZ754" s="984"/>
      <c r="BA754" s="984"/>
      <c r="BB754" s="984"/>
      <c r="BC754" s="984"/>
      <c r="BD754" s="984"/>
      <c r="BE754" s="984"/>
      <c r="BF754" s="984"/>
      <c r="BG754" s="984"/>
      <c r="BH754" s="984"/>
      <c r="BI754" s="984"/>
      <c r="BJ754" s="984"/>
      <c r="BK754" s="984"/>
      <c r="BL754" s="984"/>
      <c r="BM754" s="984"/>
      <c r="BN754" s="984"/>
      <c r="BO754" s="984"/>
      <c r="BP754" s="984"/>
      <c r="BQ754" s="984"/>
      <c r="BR754" s="984"/>
      <c r="BS754" s="984"/>
      <c r="BT754" s="984"/>
      <c r="BU754" s="984"/>
      <c r="BV754" s="984"/>
      <c r="BW754" s="984"/>
      <c r="BX754" s="984"/>
      <c r="BY754" s="984"/>
      <c r="BZ754" s="984"/>
      <c r="CA754" s="984"/>
      <c r="CB754" s="1013"/>
      <c r="CC754" s="984"/>
      <c r="CD754" s="984"/>
      <c r="CE754" s="984"/>
      <c r="CF754" s="984"/>
      <c r="CG754" s="984"/>
      <c r="CH754" s="984"/>
      <c r="CI754" s="984"/>
      <c r="CJ754" s="984"/>
      <c r="CK754" s="1194"/>
      <c r="CL754" s="984"/>
      <c r="CM754" s="984"/>
      <c r="CN754" s="984"/>
      <c r="CO754" s="984"/>
      <c r="CP754" s="984"/>
      <c r="CQ754" s="984"/>
      <c r="CR754" s="984"/>
      <c r="CS754" s="984"/>
      <c r="CT754" s="984"/>
      <c r="CU754" s="984"/>
      <c r="CV754" s="984"/>
      <c r="CW754" s="984"/>
      <c r="CX754" s="984"/>
      <c r="CY754" s="984"/>
      <c r="CZ754" s="984"/>
      <c r="DA754" s="984"/>
      <c r="DB754" s="984"/>
      <c r="DC754" s="984"/>
      <c r="DD754" s="984"/>
      <c r="DE754" s="984"/>
      <c r="DF754" s="984"/>
      <c r="DG754" s="984"/>
      <c r="DH754" s="984"/>
      <c r="DI754" s="984"/>
      <c r="DJ754" s="984"/>
      <c r="DK754" s="984"/>
      <c r="DL754" s="984"/>
      <c r="DM754" s="984"/>
      <c r="DN754" s="984"/>
      <c r="DO754" s="984"/>
    </row>
    <row r="755" spans="2:119" s="973" customFormat="1" ht="12" customHeight="1">
      <c r="B755" s="1336"/>
      <c r="C755" s="938"/>
      <c r="D755" s="993"/>
      <c r="E755" s="993"/>
      <c r="F755" s="974"/>
      <c r="G755" s="974"/>
      <c r="H755" s="974"/>
      <c r="I755" s="974"/>
      <c r="J755" s="974"/>
      <c r="K755" s="974"/>
      <c r="L755" s="974"/>
      <c r="M755" s="974"/>
      <c r="N755" s="974"/>
      <c r="O755" s="974"/>
      <c r="P755" s="974"/>
      <c r="Q755" s="974"/>
      <c r="R755" s="974"/>
      <c r="S755" s="974"/>
      <c r="T755" s="974"/>
      <c r="U755" s="1650"/>
      <c r="V755" s="1650"/>
      <c r="W755" s="1650"/>
      <c r="X755" s="1650"/>
      <c r="Y755" s="1650"/>
      <c r="Z755" s="1650"/>
      <c r="AA755" s="1047"/>
      <c r="AB755" s="974"/>
      <c r="AC755" s="974"/>
      <c r="AD755" s="974"/>
      <c r="AE755" s="974"/>
      <c r="AF755" s="974"/>
      <c r="AG755" s="974"/>
      <c r="AH755" s="974"/>
      <c r="AI755" s="974"/>
      <c r="AJ755" s="974"/>
      <c r="AK755" s="974"/>
      <c r="AL755" s="974"/>
      <c r="AM755" s="974"/>
      <c r="AN755" s="974"/>
      <c r="AO755" s="974"/>
      <c r="AP755" s="974"/>
      <c r="AQ755" s="974"/>
      <c r="AR755" s="974"/>
      <c r="AS755" s="974"/>
      <c r="AT755" s="974"/>
      <c r="AU755" s="974"/>
      <c r="AV755" s="974"/>
      <c r="AW755" s="974"/>
      <c r="AX755" s="974"/>
      <c r="AY755" s="974"/>
      <c r="AZ755" s="974"/>
      <c r="BA755" s="974"/>
      <c r="BB755" s="974"/>
      <c r="BC755" s="974"/>
      <c r="BD755" s="974"/>
      <c r="BE755" s="974"/>
      <c r="BF755" s="974"/>
      <c r="BG755" s="974"/>
      <c r="BH755" s="974"/>
      <c r="BI755" s="974"/>
      <c r="BJ755" s="974"/>
      <c r="BK755" s="974"/>
      <c r="BL755" s="974"/>
      <c r="BM755" s="974"/>
      <c r="BN755" s="974"/>
      <c r="BO755" s="974"/>
      <c r="BP755" s="974"/>
      <c r="BQ755" s="974"/>
      <c r="BR755" s="974"/>
      <c r="BS755" s="974"/>
      <c r="BT755" s="974"/>
      <c r="BU755" s="974"/>
      <c r="BV755" s="974"/>
      <c r="BW755" s="974"/>
      <c r="BX755" s="1015"/>
      <c r="BY755" s="974"/>
      <c r="BZ755" s="974"/>
      <c r="CA755" s="974"/>
      <c r="CB755" s="974"/>
      <c r="CC755" s="974"/>
      <c r="CD755" s="974"/>
      <c r="CE755" s="974"/>
      <c r="CF755" s="974"/>
      <c r="CG755" s="974"/>
      <c r="CH755" s="974"/>
      <c r="CI755" s="974"/>
      <c r="CJ755" s="974"/>
      <c r="CK755" s="974"/>
      <c r="CL755" s="974"/>
      <c r="CM755" s="974"/>
      <c r="CN755" s="974"/>
      <c r="CO755" s="974"/>
      <c r="CP755" s="974"/>
      <c r="CQ755" s="974"/>
      <c r="CR755" s="974"/>
      <c r="CS755" s="974"/>
      <c r="CT755" s="974"/>
      <c r="CU755" s="974"/>
      <c r="CV755" s="974"/>
      <c r="CW755" s="974"/>
      <c r="CX755" s="974"/>
      <c r="CY755" s="974"/>
      <c r="CZ755" s="974"/>
      <c r="DA755" s="974"/>
      <c r="DB755" s="974"/>
      <c r="DC755" s="974"/>
      <c r="DD755" s="974"/>
      <c r="DE755" s="974"/>
      <c r="DF755" s="974"/>
      <c r="DG755" s="974"/>
      <c r="DH755" s="974"/>
      <c r="DI755" s="974"/>
      <c r="DJ755" s="974"/>
      <c r="DK755" s="974"/>
      <c r="DL755" s="974"/>
      <c r="DM755" s="974"/>
      <c r="DN755" s="974"/>
      <c r="DO755" s="974"/>
    </row>
    <row r="756" spans="2:119" s="980" customFormat="1" ht="12" customHeight="1">
      <c r="B756" s="1336"/>
      <c r="C756" s="978" t="s">
        <v>719</v>
      </c>
      <c r="D756" s="943"/>
      <c r="E756" s="944"/>
      <c r="F756" s="232" t="s">
        <v>105</v>
      </c>
      <c r="G756" s="232" t="s">
        <v>105</v>
      </c>
      <c r="H756" s="232" t="s">
        <v>105</v>
      </c>
      <c r="I756" s="232" t="s">
        <v>105</v>
      </c>
      <c r="J756" s="232" t="s">
        <v>105</v>
      </c>
      <c r="K756" s="232" t="s">
        <v>105</v>
      </c>
      <c r="L756" s="232" t="s">
        <v>105</v>
      </c>
      <c r="M756" s="232" t="s">
        <v>105</v>
      </c>
      <c r="N756" s="232" t="s">
        <v>105</v>
      </c>
      <c r="O756" s="232" t="s">
        <v>105</v>
      </c>
      <c r="P756" s="232" t="s">
        <v>105</v>
      </c>
      <c r="Q756" s="232" t="s">
        <v>105</v>
      </c>
      <c r="R756" s="945">
        <v>82.700879999999998</v>
      </c>
      <c r="S756" s="232">
        <v>170.29566600000001</v>
      </c>
      <c r="T756" s="232">
        <v>374.1</v>
      </c>
      <c r="U756" s="1655">
        <v>583.728828088005</v>
      </c>
      <c r="V756" s="1655">
        <v>1018.7156500301412</v>
      </c>
      <c r="W756" s="1655">
        <v>1410.0355547659992</v>
      </c>
      <c r="X756" s="1655">
        <v>1803.4537493563257</v>
      </c>
      <c r="Y756" s="1655">
        <v>2352.3483049437864</v>
      </c>
      <c r="Z756" s="1655">
        <v>3055.0487648994826</v>
      </c>
      <c r="AA756" s="403"/>
      <c r="AB756" s="945" t="s">
        <v>105</v>
      </c>
      <c r="AC756" s="945" t="s">
        <v>105</v>
      </c>
      <c r="AD756" s="945" t="s">
        <v>105</v>
      </c>
      <c r="AE756" s="945" t="s">
        <v>105</v>
      </c>
      <c r="AF756" s="945" t="s">
        <v>105</v>
      </c>
      <c r="AG756" s="945" t="s">
        <v>105</v>
      </c>
      <c r="AH756" s="945" t="s">
        <v>105</v>
      </c>
      <c r="AI756" s="945" t="s">
        <v>105</v>
      </c>
      <c r="AJ756" s="945" t="s">
        <v>105</v>
      </c>
      <c r="AK756" s="945" t="s">
        <v>105</v>
      </c>
      <c r="AL756" s="945" t="s">
        <v>105</v>
      </c>
      <c r="AM756" s="945" t="s">
        <v>105</v>
      </c>
      <c r="AN756" s="945" t="s">
        <v>105</v>
      </c>
      <c r="AO756" s="945" t="s">
        <v>105</v>
      </c>
      <c r="AP756" s="945" t="s">
        <v>105</v>
      </c>
      <c r="AQ756" s="945" t="s">
        <v>105</v>
      </c>
      <c r="AR756" s="945" t="s">
        <v>105</v>
      </c>
      <c r="AS756" s="945" t="s">
        <v>105</v>
      </c>
      <c r="AT756" s="945" t="s">
        <v>105</v>
      </c>
      <c r="AU756" s="945" t="s">
        <v>105</v>
      </c>
      <c r="AV756" s="945" t="s">
        <v>105</v>
      </c>
      <c r="AW756" s="945" t="s">
        <v>105</v>
      </c>
      <c r="AX756" s="945" t="s">
        <v>105</v>
      </c>
      <c r="AY756" s="945" t="s">
        <v>105</v>
      </c>
      <c r="AZ756" s="945" t="s">
        <v>105</v>
      </c>
      <c r="BA756" s="945" t="s">
        <v>105</v>
      </c>
      <c r="BB756" s="945" t="s">
        <v>105</v>
      </c>
      <c r="BC756" s="945" t="s">
        <v>105</v>
      </c>
      <c r="BD756" s="945" t="s">
        <v>105</v>
      </c>
      <c r="BE756" s="945" t="s">
        <v>105</v>
      </c>
      <c r="BF756" s="945" t="s">
        <v>105</v>
      </c>
      <c r="BG756" s="945" t="s">
        <v>105</v>
      </c>
      <c r="BH756" s="945" t="s">
        <v>105</v>
      </c>
      <c r="BI756" s="945" t="s">
        <v>105</v>
      </c>
      <c r="BJ756" s="945" t="s">
        <v>105</v>
      </c>
      <c r="BK756" s="945" t="s">
        <v>105</v>
      </c>
      <c r="BL756" s="945" t="s">
        <v>105</v>
      </c>
      <c r="BM756" s="945" t="s">
        <v>105</v>
      </c>
      <c r="BN756" s="945" t="s">
        <v>105</v>
      </c>
      <c r="BO756" s="945" t="s">
        <v>105</v>
      </c>
      <c r="BP756" s="945" t="s">
        <v>105</v>
      </c>
      <c r="BQ756" s="945" t="s">
        <v>105</v>
      </c>
      <c r="BR756" s="945" t="s">
        <v>105</v>
      </c>
      <c r="BS756" s="945" t="s">
        <v>105</v>
      </c>
      <c r="BT756" s="945" t="s">
        <v>105</v>
      </c>
      <c r="BU756" s="945" t="s">
        <v>105</v>
      </c>
      <c r="BV756" s="945" t="s">
        <v>105</v>
      </c>
      <c r="BW756" s="945" t="s">
        <v>105</v>
      </c>
      <c r="BX756" s="945" t="s">
        <v>105</v>
      </c>
      <c r="BY756" s="945" t="s">
        <v>105</v>
      </c>
      <c r="BZ756" s="945" t="s">
        <v>105</v>
      </c>
      <c r="CA756" s="945" t="s">
        <v>105</v>
      </c>
      <c r="CB756" s="945" t="s">
        <v>105</v>
      </c>
      <c r="CC756" s="232">
        <v>17.595320999999998</v>
      </c>
      <c r="CD756" s="232">
        <v>18.529599999999999</v>
      </c>
      <c r="CE756" s="232">
        <v>21.479348999999999</v>
      </c>
      <c r="CF756" s="232">
        <v>19.207998</v>
      </c>
      <c r="CG756" s="232">
        <v>20.528115</v>
      </c>
      <c r="CH756" s="232">
        <v>20.727395999999999</v>
      </c>
      <c r="CI756" s="232">
        <v>22.237371</v>
      </c>
      <c r="CJ756" s="232">
        <v>21.386977000000002</v>
      </c>
      <c r="CK756" s="232">
        <v>35.200000000000003</v>
      </c>
      <c r="CL756" s="232">
        <v>52.034810999999998</v>
      </c>
      <c r="CM756" s="232">
        <v>61.673878000000002</v>
      </c>
      <c r="CN756" s="232">
        <v>64.529584</v>
      </c>
      <c r="CO756" s="232">
        <v>104.4</v>
      </c>
      <c r="CP756" s="232">
        <v>91.6</v>
      </c>
      <c r="CQ756" s="232">
        <v>113.57041599999999</v>
      </c>
      <c r="CR756" s="232">
        <v>87</v>
      </c>
      <c r="CS756" s="232">
        <v>150.52768622970038</v>
      </c>
      <c r="CT756" s="232">
        <v>179.70974434872753</v>
      </c>
      <c r="CU756" s="232">
        <v>166.49139750957715</v>
      </c>
      <c r="CV756" s="232">
        <v>152.42015536245108</v>
      </c>
      <c r="CW756" s="232">
        <v>262.88608808630943</v>
      </c>
      <c r="CX756" s="232">
        <v>315.45175733064048</v>
      </c>
      <c r="CY756" s="232">
        <v>287.9576492507403</v>
      </c>
      <c r="CZ756" s="232">
        <v>223.07464307819146</v>
      </c>
      <c r="DA756" s="232">
        <v>364.66201850496458</v>
      </c>
      <c r="DB756" s="232">
        <v>431.63745977961537</v>
      </c>
      <c r="DC756" s="232">
        <v>390.66143340322765</v>
      </c>
      <c r="DD756" s="232">
        <v>280.27899653424731</v>
      </c>
      <c r="DE756" s="232">
        <v>461.43493497825523</v>
      </c>
      <c r="DF756" s="232">
        <v>556.18922626166909</v>
      </c>
      <c r="DG756" s="232">
        <v>505.5505915821542</v>
      </c>
      <c r="DH756" s="232">
        <v>365.44100128019488</v>
      </c>
      <c r="DI756" s="232">
        <v>601.07327282706115</v>
      </c>
      <c r="DJ756" s="232">
        <v>725.6666046112922</v>
      </c>
      <c r="DK756" s="232">
        <v>660.16742622523793</v>
      </c>
      <c r="DL756" s="232">
        <v>466.22100026775087</v>
      </c>
      <c r="DM756" s="232">
        <v>782.06276885021737</v>
      </c>
      <c r="DN756" s="232">
        <v>945.69033555804265</v>
      </c>
      <c r="DO756" s="232">
        <v>861.07466022347171</v>
      </c>
    </row>
    <row r="757" spans="2:119" s="986" customFormat="1" ht="12" customHeight="1">
      <c r="B757" s="1336"/>
      <c r="C757" s="972" t="s">
        <v>94</v>
      </c>
      <c r="D757" s="939"/>
      <c r="E757" s="939"/>
      <c r="F757" s="232" t="s">
        <v>105</v>
      </c>
      <c r="G757" s="232" t="s">
        <v>105</v>
      </c>
      <c r="H757" s="232" t="s">
        <v>105</v>
      </c>
      <c r="I757" s="232" t="s">
        <v>105</v>
      </c>
      <c r="J757" s="232" t="s">
        <v>105</v>
      </c>
      <c r="K757" s="232" t="s">
        <v>105</v>
      </c>
      <c r="L757" s="232" t="s">
        <v>105</v>
      </c>
      <c r="M757" s="232" t="s">
        <v>105</v>
      </c>
      <c r="N757" s="232" t="s">
        <v>105</v>
      </c>
      <c r="O757" s="232" t="s">
        <v>105</v>
      </c>
      <c r="P757" s="232" t="s">
        <v>105</v>
      </c>
      <c r="Q757" s="232" t="s">
        <v>105</v>
      </c>
      <c r="R757" s="232" t="s">
        <v>105</v>
      </c>
      <c r="S757" s="940">
        <v>1.0591759845844448</v>
      </c>
      <c r="T757" s="940">
        <v>1.1967675912550821</v>
      </c>
      <c r="U757" s="1677">
        <v>0.56035506037959082</v>
      </c>
      <c r="V757" s="1677">
        <v>0.74518646503536412</v>
      </c>
      <c r="W757" s="1677">
        <v>0.38413064992599244</v>
      </c>
      <c r="X757" s="1677">
        <v>0.27901296053177593</v>
      </c>
      <c r="Y757" s="1677">
        <v>0.30435743405305948</v>
      </c>
      <c r="Z757" s="1677">
        <v>0.69399895394593081</v>
      </c>
      <c r="AA757" s="403"/>
      <c r="AB757" s="940" t="s">
        <v>105</v>
      </c>
      <c r="AC757" s="940" t="s">
        <v>105</v>
      </c>
      <c r="AD757" s="940" t="s">
        <v>105</v>
      </c>
      <c r="AE757" s="940" t="s">
        <v>105</v>
      </c>
      <c r="AF757" s="940" t="s">
        <v>105</v>
      </c>
      <c r="AG757" s="940" t="s">
        <v>105</v>
      </c>
      <c r="AH757" s="940" t="s">
        <v>105</v>
      </c>
      <c r="AI757" s="940" t="s">
        <v>105</v>
      </c>
      <c r="AJ757" s="940" t="s">
        <v>105</v>
      </c>
      <c r="AK757" s="940" t="s">
        <v>105</v>
      </c>
      <c r="AL757" s="940" t="s">
        <v>105</v>
      </c>
      <c r="AM757" s="940" t="s">
        <v>105</v>
      </c>
      <c r="AN757" s="940" t="s">
        <v>105</v>
      </c>
      <c r="AO757" s="940" t="s">
        <v>105</v>
      </c>
      <c r="AP757" s="940" t="s">
        <v>105</v>
      </c>
      <c r="AQ757" s="940" t="s">
        <v>105</v>
      </c>
      <c r="AR757" s="940" t="s">
        <v>105</v>
      </c>
      <c r="AS757" s="940" t="s">
        <v>105</v>
      </c>
      <c r="AT757" s="940" t="s">
        <v>105</v>
      </c>
      <c r="AU757" s="940" t="s">
        <v>105</v>
      </c>
      <c r="AV757" s="940" t="s">
        <v>105</v>
      </c>
      <c r="AW757" s="940" t="s">
        <v>105</v>
      </c>
      <c r="AX757" s="940" t="s">
        <v>105</v>
      </c>
      <c r="AY757" s="940" t="s">
        <v>105</v>
      </c>
      <c r="AZ757" s="940" t="s">
        <v>105</v>
      </c>
      <c r="BA757" s="940" t="s">
        <v>105</v>
      </c>
      <c r="BB757" s="940" t="s">
        <v>105</v>
      </c>
      <c r="BC757" s="940" t="s">
        <v>105</v>
      </c>
      <c r="BD757" s="940" t="s">
        <v>105</v>
      </c>
      <c r="BE757" s="940" t="s">
        <v>105</v>
      </c>
      <c r="BF757" s="940" t="s">
        <v>105</v>
      </c>
      <c r="BG757" s="940" t="s">
        <v>105</v>
      </c>
      <c r="BH757" s="940" t="s">
        <v>105</v>
      </c>
      <c r="BI757" s="940" t="s">
        <v>105</v>
      </c>
      <c r="BJ757" s="940" t="s">
        <v>105</v>
      </c>
      <c r="BK757" s="940" t="s">
        <v>105</v>
      </c>
      <c r="BL757" s="940" t="s">
        <v>105</v>
      </c>
      <c r="BM757" s="940" t="s">
        <v>105</v>
      </c>
      <c r="BN757" s="940" t="s">
        <v>105</v>
      </c>
      <c r="BO757" s="940" t="s">
        <v>105</v>
      </c>
      <c r="BP757" s="940" t="s">
        <v>105</v>
      </c>
      <c r="BQ757" s="940" t="s">
        <v>105</v>
      </c>
      <c r="BR757" s="940" t="s">
        <v>105</v>
      </c>
      <c r="BS757" s="940" t="s">
        <v>105</v>
      </c>
      <c r="BT757" s="940" t="s">
        <v>105</v>
      </c>
      <c r="BU757" s="940" t="s">
        <v>105</v>
      </c>
      <c r="BV757" s="940" t="s">
        <v>105</v>
      </c>
      <c r="BW757" s="940" t="s">
        <v>105</v>
      </c>
      <c r="BX757" s="940" t="s">
        <v>105</v>
      </c>
      <c r="BY757" s="940" t="s">
        <v>105</v>
      </c>
      <c r="BZ757" s="940" t="s">
        <v>105</v>
      </c>
      <c r="CA757" s="940" t="s">
        <v>105</v>
      </c>
      <c r="CB757" s="940" t="s">
        <v>105</v>
      </c>
      <c r="CC757" s="940" t="s">
        <v>105</v>
      </c>
      <c r="CD757" s="940" t="s">
        <v>105</v>
      </c>
      <c r="CE757" s="940" t="s">
        <v>105</v>
      </c>
      <c r="CF757" s="940" t="s">
        <v>105</v>
      </c>
      <c r="CG757" s="940">
        <v>0.16668033507317093</v>
      </c>
      <c r="CH757" s="940">
        <v>0.11861000777134967</v>
      </c>
      <c r="CI757" s="940">
        <v>3.529073437002217E-2</v>
      </c>
      <c r="CJ757" s="940">
        <v>0.11344123421920393</v>
      </c>
      <c r="CK757" s="940">
        <v>0.71472149293785647</v>
      </c>
      <c r="CL757" s="940">
        <v>1.5104364774041081</v>
      </c>
      <c r="CM757" s="940">
        <v>1.7734338739952671</v>
      </c>
      <c r="CN757" s="940">
        <v>2.0172372654629962</v>
      </c>
      <c r="CO757" s="940">
        <v>1.9659090909090908</v>
      </c>
      <c r="CP757" s="940">
        <v>0.76036000207630239</v>
      </c>
      <c r="CQ757" s="940">
        <v>0.84146707946596111</v>
      </c>
      <c r="CR757" s="940">
        <v>0.34821882626734424</v>
      </c>
      <c r="CS757" s="940">
        <v>0.44183607499712996</v>
      </c>
      <c r="CT757" s="940">
        <v>0.96189677236602122</v>
      </c>
      <c r="CU757" s="940">
        <v>0.46597506087832907</v>
      </c>
      <c r="CV757" s="940">
        <v>0.75195580876380563</v>
      </c>
      <c r="CW757" s="940">
        <v>0.74643013966981298</v>
      </c>
      <c r="CX757" s="940">
        <v>0.75534030429927612</v>
      </c>
      <c r="CY757" s="940">
        <v>0.72956473162029889</v>
      </c>
      <c r="CZ757" s="940">
        <v>0.46355081811671095</v>
      </c>
      <c r="DA757" s="940">
        <v>0.38714840773635983</v>
      </c>
      <c r="DB757" s="940">
        <v>0.36831528038436301</v>
      </c>
      <c r="DC757" s="940">
        <v>0.3566628093392219</v>
      </c>
      <c r="DD757" s="940">
        <v>0.25643592954670669</v>
      </c>
      <c r="DE757" s="940">
        <v>0.26537701093752153</v>
      </c>
      <c r="DF757" s="940">
        <v>0.28855643471177661</v>
      </c>
      <c r="DG757" s="940">
        <v>0.29408881541767595</v>
      </c>
      <c r="DH757" s="940">
        <v>0.30384725862089934</v>
      </c>
      <c r="DI757" s="940">
        <v>0.30261761141987709</v>
      </c>
      <c r="DJ757" s="940">
        <v>0.30471172462065899</v>
      </c>
      <c r="DK757" s="940">
        <v>0.3058385000781032</v>
      </c>
      <c r="DL757" s="940">
        <v>0.27577638698041129</v>
      </c>
      <c r="DM757" s="940">
        <v>0.30111053710955793</v>
      </c>
      <c r="DN757" s="940">
        <v>0.3032022275086057</v>
      </c>
      <c r="DO757" s="940">
        <v>0.30432769933378623</v>
      </c>
    </row>
    <row r="758" spans="2:119" s="980" customFormat="1" ht="12" customHeight="1">
      <c r="B758" s="1336"/>
      <c r="C758" s="981" t="s">
        <v>324</v>
      </c>
      <c r="D758" s="995"/>
      <c r="E758" s="995"/>
      <c r="F758" s="232" t="s">
        <v>105</v>
      </c>
      <c r="G758" s="232" t="s">
        <v>105</v>
      </c>
      <c r="H758" s="232" t="s">
        <v>105</v>
      </c>
      <c r="I758" s="232" t="s">
        <v>105</v>
      </c>
      <c r="J758" s="232" t="s">
        <v>105</v>
      </c>
      <c r="K758" s="232" t="s">
        <v>105</v>
      </c>
      <c r="L758" s="232" t="s">
        <v>105</v>
      </c>
      <c r="M758" s="232" t="s">
        <v>105</v>
      </c>
      <c r="N758" s="232" t="s">
        <v>105</v>
      </c>
      <c r="O758" s="232" t="s">
        <v>105</v>
      </c>
      <c r="P758" s="232" t="s">
        <v>105</v>
      </c>
      <c r="Q758" s="232" t="s">
        <v>105</v>
      </c>
      <c r="R758" s="955">
        <v>0.80028721005622272</v>
      </c>
      <c r="S758" s="955">
        <v>0.76033030213969044</v>
      </c>
      <c r="T758" s="955">
        <v>0.81960568663063427</v>
      </c>
      <c r="U758" s="1698">
        <v>0.77294326827753057</v>
      </c>
      <c r="V758" s="1698">
        <v>0.81104204609369257</v>
      </c>
      <c r="W758" s="1698">
        <v>0.8197182404761727</v>
      </c>
      <c r="X758" s="1698">
        <v>0.82495509083223728</v>
      </c>
      <c r="Y758" s="1698">
        <v>0.82989628781240021</v>
      </c>
      <c r="Z758" s="1698">
        <v>0.83456618132231941</v>
      </c>
      <c r="AA758" s="403"/>
      <c r="AB758" s="975" t="s">
        <v>105</v>
      </c>
      <c r="AC758" s="975" t="s">
        <v>105</v>
      </c>
      <c r="AD758" s="975" t="s">
        <v>105</v>
      </c>
      <c r="AE758" s="975" t="s">
        <v>105</v>
      </c>
      <c r="AF758" s="975" t="s">
        <v>105</v>
      </c>
      <c r="AG758" s="975" t="s">
        <v>105</v>
      </c>
      <c r="AH758" s="975" t="s">
        <v>105</v>
      </c>
      <c r="AI758" s="975" t="s">
        <v>105</v>
      </c>
      <c r="AJ758" s="975" t="s">
        <v>105</v>
      </c>
      <c r="AK758" s="975" t="s">
        <v>105</v>
      </c>
      <c r="AL758" s="975" t="s">
        <v>105</v>
      </c>
      <c r="AM758" s="975" t="s">
        <v>105</v>
      </c>
      <c r="AN758" s="975" t="s">
        <v>105</v>
      </c>
      <c r="AO758" s="975" t="s">
        <v>105</v>
      </c>
      <c r="AP758" s="975" t="s">
        <v>105</v>
      </c>
      <c r="AQ758" s="975" t="s">
        <v>105</v>
      </c>
      <c r="AR758" s="975" t="s">
        <v>105</v>
      </c>
      <c r="AS758" s="975" t="s">
        <v>105</v>
      </c>
      <c r="AT758" s="975" t="s">
        <v>105</v>
      </c>
      <c r="AU758" s="975" t="s">
        <v>105</v>
      </c>
      <c r="AV758" s="975" t="s">
        <v>105</v>
      </c>
      <c r="AW758" s="975" t="s">
        <v>105</v>
      </c>
      <c r="AX758" s="975" t="s">
        <v>105</v>
      </c>
      <c r="AY758" s="975" t="s">
        <v>105</v>
      </c>
      <c r="AZ758" s="975" t="s">
        <v>105</v>
      </c>
      <c r="BA758" s="975" t="s">
        <v>105</v>
      </c>
      <c r="BB758" s="975" t="s">
        <v>105</v>
      </c>
      <c r="BC758" s="975" t="s">
        <v>105</v>
      </c>
      <c r="BD758" s="975" t="s">
        <v>105</v>
      </c>
      <c r="BE758" s="975" t="s">
        <v>105</v>
      </c>
      <c r="BF758" s="975" t="s">
        <v>105</v>
      </c>
      <c r="BG758" s="975" t="s">
        <v>105</v>
      </c>
      <c r="BH758" s="975" t="s">
        <v>105</v>
      </c>
      <c r="BI758" s="975" t="s">
        <v>105</v>
      </c>
      <c r="BJ758" s="975" t="s">
        <v>105</v>
      </c>
      <c r="BK758" s="975" t="s">
        <v>105</v>
      </c>
      <c r="BL758" s="975" t="s">
        <v>105</v>
      </c>
      <c r="BM758" s="975" t="s">
        <v>105</v>
      </c>
      <c r="BN758" s="975" t="s">
        <v>105</v>
      </c>
      <c r="BO758" s="975" t="s">
        <v>105</v>
      </c>
      <c r="BP758" s="975" t="s">
        <v>105</v>
      </c>
      <c r="BQ758" s="975" t="s">
        <v>105</v>
      </c>
      <c r="BR758" s="975" t="s">
        <v>105</v>
      </c>
      <c r="BS758" s="975" t="s">
        <v>105</v>
      </c>
      <c r="BT758" s="975" t="s">
        <v>105</v>
      </c>
      <c r="BU758" s="975" t="s">
        <v>105</v>
      </c>
      <c r="BV758" s="975" t="s">
        <v>105</v>
      </c>
      <c r="BW758" s="975" t="s">
        <v>105</v>
      </c>
      <c r="BX758" s="975" t="s">
        <v>105</v>
      </c>
      <c r="BY758" s="975" t="s">
        <v>105</v>
      </c>
      <c r="BZ758" s="975" t="s">
        <v>105</v>
      </c>
      <c r="CA758" s="975" t="s">
        <v>105</v>
      </c>
      <c r="CB758" s="975" t="s">
        <v>105</v>
      </c>
      <c r="CC758" s="975">
        <v>0.80387979714912272</v>
      </c>
      <c r="CD758" s="975">
        <v>0.85087936814069876</v>
      </c>
      <c r="CE758" s="975">
        <v>0.81555792231461444</v>
      </c>
      <c r="CF758" s="975">
        <v>0.83335493947676686</v>
      </c>
      <c r="CG758" s="975">
        <v>0.7868795998160073</v>
      </c>
      <c r="CH758" s="975">
        <v>0.81210657054421498</v>
      </c>
      <c r="CI758" s="975">
        <v>0.77538864674500507</v>
      </c>
      <c r="CJ758" s="975">
        <v>0.79164113858454266</v>
      </c>
      <c r="CK758" s="975">
        <v>0.73460358536636272</v>
      </c>
      <c r="CL758" s="975">
        <v>0.7449376055403687</v>
      </c>
      <c r="CM758" s="975">
        <v>0.77879250151932011</v>
      </c>
      <c r="CN758" s="975">
        <v>0.78709012624260533</v>
      </c>
      <c r="CO758" s="975">
        <v>0.81870152683129571</v>
      </c>
      <c r="CP758" s="975">
        <v>0.83101236539141943</v>
      </c>
      <c r="CQ758" s="975">
        <v>0.83075179214091344</v>
      </c>
      <c r="CR758" s="975">
        <v>0.76315789473684215</v>
      </c>
      <c r="CS758" s="975">
        <v>0.76952739433316908</v>
      </c>
      <c r="CT758" s="975">
        <v>0.7746135436622591</v>
      </c>
      <c r="CU758" s="975">
        <v>0.77948005424348543</v>
      </c>
      <c r="CV758" s="975">
        <v>0.80408912767066398</v>
      </c>
      <c r="CW758" s="975">
        <v>0.80824506599532819</v>
      </c>
      <c r="CX758" s="975">
        <v>0.81222834376423148</v>
      </c>
      <c r="CY758" s="975">
        <v>0.81604950191795622</v>
      </c>
      <c r="CZ758" s="975">
        <v>0.81971824047617259</v>
      </c>
      <c r="DA758" s="975">
        <v>0.81971824047617259</v>
      </c>
      <c r="DB758" s="975">
        <v>0.81971824047617259</v>
      </c>
      <c r="DC758" s="975">
        <v>0.81971824047617259</v>
      </c>
      <c r="DD758" s="975">
        <v>0.82495509083223728</v>
      </c>
      <c r="DE758" s="975">
        <v>0.82495509083223728</v>
      </c>
      <c r="DF758" s="975">
        <v>0.82495509083223728</v>
      </c>
      <c r="DG758" s="975">
        <v>0.82495509083223728</v>
      </c>
      <c r="DH758" s="975">
        <v>0.8298962878124001</v>
      </c>
      <c r="DI758" s="975">
        <v>0.8298962878124001</v>
      </c>
      <c r="DJ758" s="975">
        <v>0.8298962878124001</v>
      </c>
      <c r="DK758" s="975">
        <v>0.8298962878124001</v>
      </c>
      <c r="DL758" s="975">
        <v>0.83456618132231952</v>
      </c>
      <c r="DM758" s="975">
        <v>0.83456618132231941</v>
      </c>
      <c r="DN758" s="975">
        <v>0.83456618132231952</v>
      </c>
      <c r="DO758" s="975">
        <v>0.83456618132231941</v>
      </c>
    </row>
    <row r="759" spans="2:119" s="980" customFormat="1" ht="12" customHeight="1">
      <c r="B759" s="1336"/>
      <c r="C759" s="981" t="s">
        <v>714</v>
      </c>
      <c r="D759" s="995"/>
      <c r="E759" s="995"/>
      <c r="F759" s="955"/>
      <c r="G759" s="955"/>
      <c r="H759" s="955"/>
      <c r="I759" s="955"/>
      <c r="J759" s="955"/>
      <c r="K759" s="955"/>
      <c r="L759" s="955"/>
      <c r="M759" s="955"/>
      <c r="N759" s="955" t="s">
        <v>105</v>
      </c>
      <c r="O759" s="955" t="s">
        <v>105</v>
      </c>
      <c r="P759" s="955" t="s">
        <v>105</v>
      </c>
      <c r="Q759" s="955" t="s">
        <v>105</v>
      </c>
      <c r="R759" s="955">
        <v>4.6506141949141613E-2</v>
      </c>
      <c r="S759" s="955">
        <v>6.0664165932015637E-2</v>
      </c>
      <c r="T759" s="955">
        <v>9.7846528783105055E-2</v>
      </c>
      <c r="U759" s="1698">
        <v>0.11588744241510644</v>
      </c>
      <c r="V759" s="1698">
        <v>0.12932405242558676</v>
      </c>
      <c r="W759" s="1698">
        <v>0.13699790445714985</v>
      </c>
      <c r="X759" s="1698">
        <v>0.14199790445714983</v>
      </c>
      <c r="Y759" s="1698">
        <v>0.14699790445714986</v>
      </c>
      <c r="Z759" s="1698">
        <v>0.15199790445714984</v>
      </c>
      <c r="AA759" s="403"/>
      <c r="AB759" s="975" t="s">
        <v>105</v>
      </c>
      <c r="AC759" s="975" t="s">
        <v>105</v>
      </c>
      <c r="AD759" s="975" t="s">
        <v>105</v>
      </c>
      <c r="AE759" s="975" t="s">
        <v>105</v>
      </c>
      <c r="AF759" s="975" t="s">
        <v>105</v>
      </c>
      <c r="AG759" s="975" t="s">
        <v>105</v>
      </c>
      <c r="AH759" s="975" t="s">
        <v>105</v>
      </c>
      <c r="AI759" s="975" t="s">
        <v>105</v>
      </c>
      <c r="AJ759" s="975" t="s">
        <v>105</v>
      </c>
      <c r="AK759" s="975" t="s">
        <v>105</v>
      </c>
      <c r="AL759" s="975" t="s">
        <v>105</v>
      </c>
      <c r="AM759" s="975" t="s">
        <v>105</v>
      </c>
      <c r="AN759" s="975" t="s">
        <v>105</v>
      </c>
      <c r="AO759" s="975" t="s">
        <v>105</v>
      </c>
      <c r="AP759" s="975" t="s">
        <v>105</v>
      </c>
      <c r="AQ759" s="975" t="s">
        <v>105</v>
      </c>
      <c r="AR759" s="975" t="s">
        <v>105</v>
      </c>
      <c r="AS759" s="975" t="s">
        <v>105</v>
      </c>
      <c r="AT759" s="975" t="s">
        <v>105</v>
      </c>
      <c r="AU759" s="975" t="s">
        <v>105</v>
      </c>
      <c r="AV759" s="975" t="s">
        <v>105</v>
      </c>
      <c r="AW759" s="975" t="s">
        <v>105</v>
      </c>
      <c r="AX759" s="975" t="s">
        <v>105</v>
      </c>
      <c r="AY759" s="975" t="s">
        <v>105</v>
      </c>
      <c r="AZ759" s="975" t="s">
        <v>105</v>
      </c>
      <c r="BA759" s="975" t="s">
        <v>105</v>
      </c>
      <c r="BB759" s="975" t="s">
        <v>105</v>
      </c>
      <c r="BC759" s="975" t="s">
        <v>105</v>
      </c>
      <c r="BD759" s="975" t="s">
        <v>105</v>
      </c>
      <c r="BE759" s="975" t="s">
        <v>105</v>
      </c>
      <c r="BF759" s="975" t="s">
        <v>105</v>
      </c>
      <c r="BG759" s="975" t="s">
        <v>105</v>
      </c>
      <c r="BH759" s="975" t="s">
        <v>105</v>
      </c>
      <c r="BI759" s="975" t="s">
        <v>105</v>
      </c>
      <c r="BJ759" s="975" t="s">
        <v>105</v>
      </c>
      <c r="BK759" s="975" t="s">
        <v>105</v>
      </c>
      <c r="BL759" s="975" t="s">
        <v>105</v>
      </c>
      <c r="BM759" s="975" t="s">
        <v>105</v>
      </c>
      <c r="BN759" s="975" t="s">
        <v>105</v>
      </c>
      <c r="BO759" s="975" t="s">
        <v>105</v>
      </c>
      <c r="BP759" s="975" t="s">
        <v>105</v>
      </c>
      <c r="BQ759" s="975" t="s">
        <v>105</v>
      </c>
      <c r="BR759" s="975" t="s">
        <v>105</v>
      </c>
      <c r="BS759" s="975" t="s">
        <v>105</v>
      </c>
      <c r="BT759" s="975" t="s">
        <v>105</v>
      </c>
      <c r="BU759" s="975" t="s">
        <v>105</v>
      </c>
      <c r="BV759" s="975" t="s">
        <v>105</v>
      </c>
      <c r="BW759" s="975" t="s">
        <v>105</v>
      </c>
      <c r="BX759" s="975" t="s">
        <v>105</v>
      </c>
      <c r="BY759" s="975" t="s">
        <v>105</v>
      </c>
      <c r="BZ759" s="975" t="s">
        <v>105</v>
      </c>
      <c r="CA759" s="975" t="s">
        <v>105</v>
      </c>
      <c r="CB759" s="975" t="s">
        <v>105</v>
      </c>
      <c r="CC759" s="955">
        <v>3.2204205303878825E-2</v>
      </c>
      <c r="CD759" s="955">
        <v>3.8010209378113079E-2</v>
      </c>
      <c r="CE759" s="955">
        <v>4.834659525445039E-2</v>
      </c>
      <c r="CF759" s="955">
        <v>5.4805177404139482E-2</v>
      </c>
      <c r="CG759" s="955">
        <v>4.1980257475275694E-2</v>
      </c>
      <c r="CH759" s="955">
        <v>3.9012880446094141E-2</v>
      </c>
      <c r="CI759" s="955">
        <v>5.4568877352196059E-2</v>
      </c>
      <c r="CJ759" s="996">
        <v>4.8756054358243643E-2</v>
      </c>
      <c r="CK759" s="996">
        <v>4.8448871089168094E-2</v>
      </c>
      <c r="CL759" s="996">
        <v>5.8486342719748216E-2</v>
      </c>
      <c r="CM759" s="996">
        <v>8.1980036387402727E-2</v>
      </c>
      <c r="CN759" s="996">
        <v>7.6997904457149838E-2</v>
      </c>
      <c r="CO759" s="996">
        <v>9.5029514032752949E-2</v>
      </c>
      <c r="CP759" s="996">
        <v>8.833203790312176E-2</v>
      </c>
      <c r="CQ759" s="996">
        <v>0.13366530310180288</v>
      </c>
      <c r="CR759" s="996">
        <v>0.10969292818310698</v>
      </c>
      <c r="CS759" s="996">
        <v>0.11366530310180288</v>
      </c>
      <c r="CT759" s="996">
        <v>0.11699853186685244</v>
      </c>
      <c r="CU759" s="996">
        <v>0.120331760631902</v>
      </c>
      <c r="CV759" s="996">
        <v>0.12366498939695156</v>
      </c>
      <c r="CW759" s="996">
        <v>0.12699821816200113</v>
      </c>
      <c r="CX759" s="996">
        <v>0.1303314469270507</v>
      </c>
      <c r="CY759" s="996">
        <v>0.13366467569210028</v>
      </c>
      <c r="CZ759" s="996">
        <v>0.13699790445714982</v>
      </c>
      <c r="DA759" s="955">
        <v>0.13699790445714982</v>
      </c>
      <c r="DB759" s="955">
        <v>0.13699790445714982</v>
      </c>
      <c r="DC759" s="955">
        <v>0.13699790445714982</v>
      </c>
      <c r="DD759" s="996">
        <v>0.14199790445714983</v>
      </c>
      <c r="DE759" s="955">
        <v>0.14199790445714983</v>
      </c>
      <c r="DF759" s="955">
        <v>0.14199790445714983</v>
      </c>
      <c r="DG759" s="955">
        <v>0.14199790445714983</v>
      </c>
      <c r="DH759" s="996">
        <v>0.14699790445714983</v>
      </c>
      <c r="DI759" s="955">
        <v>0.14699790445714983</v>
      </c>
      <c r="DJ759" s="955">
        <v>0.14699790445714983</v>
      </c>
      <c r="DK759" s="955">
        <v>0.14699790445714983</v>
      </c>
      <c r="DL759" s="996">
        <v>0.15199790445714984</v>
      </c>
      <c r="DM759" s="955">
        <v>0.15199790445714984</v>
      </c>
      <c r="DN759" s="955">
        <v>0.15199790445714984</v>
      </c>
      <c r="DO759" s="955">
        <v>0.15199790445714984</v>
      </c>
    </row>
    <row r="760" spans="2:119" s="980" customFormat="1" ht="12" customHeight="1">
      <c r="B760" s="1336"/>
      <c r="C760" s="949"/>
      <c r="D760" s="1012"/>
      <c r="E760" s="1012"/>
      <c r="F760" s="984"/>
      <c r="G760" s="984"/>
      <c r="H760" s="984"/>
      <c r="I760" s="984"/>
      <c r="J760" s="984"/>
      <c r="K760" s="984"/>
      <c r="L760" s="984"/>
      <c r="M760" s="984"/>
      <c r="N760" s="984"/>
      <c r="O760" s="984"/>
      <c r="P760" s="984"/>
      <c r="Q760" s="984"/>
      <c r="R760" s="1003"/>
      <c r="S760" s="1003"/>
      <c r="T760" s="1003"/>
      <c r="U760" s="1716"/>
      <c r="V760" s="1716"/>
      <c r="W760" s="1716"/>
      <c r="X760" s="1716"/>
      <c r="Y760" s="1716"/>
      <c r="Z760" s="1716"/>
      <c r="AA760" s="403"/>
      <c r="AB760" s="984"/>
      <c r="AC760" s="984"/>
      <c r="AD760" s="984"/>
      <c r="AE760" s="984"/>
      <c r="AF760" s="984"/>
      <c r="AG760" s="984"/>
      <c r="AH760" s="984"/>
      <c r="AI760" s="984"/>
      <c r="AJ760" s="984"/>
      <c r="AK760" s="984"/>
      <c r="AL760" s="984"/>
      <c r="AM760" s="984"/>
      <c r="AN760" s="984"/>
      <c r="AO760" s="984"/>
      <c r="AP760" s="984"/>
      <c r="AQ760" s="984"/>
      <c r="AR760" s="984"/>
      <c r="AS760" s="984"/>
      <c r="AT760" s="984"/>
      <c r="AU760" s="984"/>
      <c r="AV760" s="984"/>
      <c r="AW760" s="984"/>
      <c r="AX760" s="984"/>
      <c r="AY760" s="984"/>
      <c r="AZ760" s="984"/>
      <c r="BA760" s="984"/>
      <c r="BB760" s="984"/>
      <c r="BC760" s="984"/>
      <c r="BD760" s="984"/>
      <c r="BE760" s="984"/>
      <c r="BF760" s="984"/>
      <c r="BG760" s="984"/>
      <c r="BH760" s="984"/>
      <c r="BI760" s="984"/>
      <c r="BJ760" s="984"/>
      <c r="BK760" s="984"/>
      <c r="BL760" s="984"/>
      <c r="BM760" s="984"/>
      <c r="BN760" s="984"/>
      <c r="BO760" s="984"/>
      <c r="BP760" s="984"/>
      <c r="BQ760" s="984"/>
      <c r="BR760" s="984"/>
      <c r="BS760" s="984"/>
      <c r="BT760" s="984"/>
      <c r="BU760" s="984"/>
      <c r="BV760" s="984"/>
      <c r="BW760" s="984"/>
      <c r="BX760" s="984"/>
      <c r="BY760" s="984"/>
      <c r="BZ760" s="984"/>
      <c r="CA760" s="984"/>
      <c r="CB760" s="984"/>
      <c r="CC760" s="947"/>
      <c r="CD760" s="947"/>
      <c r="CE760" s="947"/>
      <c r="CF760" s="947"/>
      <c r="CG760" s="969"/>
      <c r="CH760" s="969"/>
      <c r="CI760" s="969"/>
      <c r="CJ760" s="969"/>
      <c r="CK760" s="969"/>
      <c r="CL760" s="1194"/>
      <c r="CM760" s="969"/>
      <c r="CN760" s="969"/>
      <c r="CO760" s="969"/>
      <c r="CP760" s="969"/>
      <c r="CQ760" s="1003"/>
      <c r="CR760" s="969"/>
      <c r="CS760" s="969"/>
      <c r="CT760" s="969"/>
      <c r="CU760" s="969"/>
      <c r="CV760" s="969"/>
      <c r="CW760" s="969"/>
      <c r="CX760" s="969"/>
      <c r="CY760" s="969"/>
      <c r="CZ760" s="969"/>
      <c r="DA760" s="969"/>
      <c r="DB760" s="969"/>
      <c r="DC760" s="969"/>
      <c r="DD760" s="969"/>
      <c r="DE760" s="969"/>
      <c r="DF760" s="969"/>
      <c r="DG760" s="969"/>
      <c r="DH760" s="969"/>
      <c r="DI760" s="969"/>
      <c r="DJ760" s="969"/>
      <c r="DK760" s="969"/>
      <c r="DL760" s="969"/>
      <c r="DM760" s="969"/>
      <c r="DN760" s="969"/>
      <c r="DO760" s="969"/>
    </row>
    <row r="761" spans="2:119" s="980" customFormat="1" ht="12" customHeight="1">
      <c r="B761" s="1336"/>
      <c r="C761" s="978" t="s">
        <v>744</v>
      </c>
      <c r="D761" s="1012"/>
      <c r="E761" s="1012"/>
      <c r="F761" s="232" t="s">
        <v>105</v>
      </c>
      <c r="G761" s="232" t="s">
        <v>105</v>
      </c>
      <c r="H761" s="232" t="s">
        <v>105</v>
      </c>
      <c r="I761" s="232" t="s">
        <v>105</v>
      </c>
      <c r="J761" s="232" t="s">
        <v>105</v>
      </c>
      <c r="K761" s="232" t="s">
        <v>105</v>
      </c>
      <c r="L761" s="232" t="s">
        <v>105</v>
      </c>
      <c r="M761" s="232" t="s">
        <v>105</v>
      </c>
      <c r="N761" s="232" t="s">
        <v>105</v>
      </c>
      <c r="O761" s="232" t="s">
        <v>105</v>
      </c>
      <c r="P761" s="232" t="s">
        <v>105</v>
      </c>
      <c r="Q761" s="232" t="s">
        <v>105</v>
      </c>
      <c r="R761" s="945">
        <v>20.639308999999997</v>
      </c>
      <c r="S761" s="232">
        <v>53.663027</v>
      </c>
      <c r="T761" s="232">
        <v>82.3</v>
      </c>
      <c r="U761" s="1655">
        <v>171.47385242542842</v>
      </c>
      <c r="V761" s="1655">
        <v>237.34210300089933</v>
      </c>
      <c r="W761" s="1655">
        <v>310.11105798585623</v>
      </c>
      <c r="X761" s="1655">
        <v>382.6697977290703</v>
      </c>
      <c r="Y761" s="1655">
        <v>482.1604637899037</v>
      </c>
      <c r="Z761" s="1655">
        <v>605.59413349707506</v>
      </c>
      <c r="AA761" s="403"/>
      <c r="AB761" s="984" t="s">
        <v>105</v>
      </c>
      <c r="AC761" s="984" t="s">
        <v>105</v>
      </c>
      <c r="AD761" s="984" t="s">
        <v>105</v>
      </c>
      <c r="AE761" s="984" t="s">
        <v>105</v>
      </c>
      <c r="AF761" s="984" t="s">
        <v>105</v>
      </c>
      <c r="AG761" s="984" t="s">
        <v>105</v>
      </c>
      <c r="AH761" s="984" t="s">
        <v>105</v>
      </c>
      <c r="AI761" s="984" t="s">
        <v>105</v>
      </c>
      <c r="AJ761" s="984" t="s">
        <v>105</v>
      </c>
      <c r="AK761" s="984" t="s">
        <v>105</v>
      </c>
      <c r="AL761" s="984" t="s">
        <v>105</v>
      </c>
      <c r="AM761" s="984" t="s">
        <v>105</v>
      </c>
      <c r="AN761" s="984" t="s">
        <v>105</v>
      </c>
      <c r="AO761" s="984" t="s">
        <v>105</v>
      </c>
      <c r="AP761" s="984" t="s">
        <v>105</v>
      </c>
      <c r="AQ761" s="984" t="s">
        <v>105</v>
      </c>
      <c r="AR761" s="984" t="s">
        <v>105</v>
      </c>
      <c r="AS761" s="984" t="s">
        <v>105</v>
      </c>
      <c r="AT761" s="984" t="s">
        <v>105</v>
      </c>
      <c r="AU761" s="984" t="s">
        <v>105</v>
      </c>
      <c r="AV761" s="984" t="s">
        <v>105</v>
      </c>
      <c r="AW761" s="984" t="s">
        <v>105</v>
      </c>
      <c r="AX761" s="984" t="s">
        <v>105</v>
      </c>
      <c r="AY761" s="984" t="s">
        <v>105</v>
      </c>
      <c r="AZ761" s="984" t="s">
        <v>105</v>
      </c>
      <c r="BA761" s="984" t="s">
        <v>105</v>
      </c>
      <c r="BB761" s="984" t="s">
        <v>105</v>
      </c>
      <c r="BC761" s="984" t="s">
        <v>105</v>
      </c>
      <c r="BD761" s="984" t="s">
        <v>105</v>
      </c>
      <c r="BE761" s="984" t="s">
        <v>105</v>
      </c>
      <c r="BF761" s="984" t="s">
        <v>105</v>
      </c>
      <c r="BG761" s="984" t="s">
        <v>105</v>
      </c>
      <c r="BH761" s="984" t="s">
        <v>105</v>
      </c>
      <c r="BI761" s="984" t="s">
        <v>105</v>
      </c>
      <c r="BJ761" s="984" t="s">
        <v>105</v>
      </c>
      <c r="BK761" s="984" t="s">
        <v>105</v>
      </c>
      <c r="BL761" s="984" t="s">
        <v>105</v>
      </c>
      <c r="BM761" s="984" t="s">
        <v>105</v>
      </c>
      <c r="BN761" s="984" t="s">
        <v>105</v>
      </c>
      <c r="BO761" s="984" t="s">
        <v>105</v>
      </c>
      <c r="BP761" s="984" t="s">
        <v>105</v>
      </c>
      <c r="BQ761" s="984" t="s">
        <v>105</v>
      </c>
      <c r="BR761" s="984" t="s">
        <v>105</v>
      </c>
      <c r="BS761" s="984" t="s">
        <v>105</v>
      </c>
      <c r="BT761" s="984" t="s">
        <v>105</v>
      </c>
      <c r="BU761" s="984" t="s">
        <v>105</v>
      </c>
      <c r="BV761" s="984" t="s">
        <v>105</v>
      </c>
      <c r="BW761" s="984" t="s">
        <v>105</v>
      </c>
      <c r="BX761" s="984" t="s">
        <v>105</v>
      </c>
      <c r="BY761" s="984" t="s">
        <v>105</v>
      </c>
      <c r="BZ761" s="984" t="s">
        <v>105</v>
      </c>
      <c r="CA761" s="984" t="s">
        <v>105</v>
      </c>
      <c r="CB761" s="984" t="s">
        <v>105</v>
      </c>
      <c r="CC761" s="232">
        <v>4.2913389999999998</v>
      </c>
      <c r="CD761" s="232">
        <v>3.2476069999999999</v>
      </c>
      <c r="CE761" s="232">
        <v>4.8590809999999998</v>
      </c>
      <c r="CF761" s="232">
        <v>3.841415</v>
      </c>
      <c r="CG761" s="232">
        <v>5.5592050000000004</v>
      </c>
      <c r="CH761" s="232">
        <v>4.7967880000000003</v>
      </c>
      <c r="CI761" s="232">
        <v>6.4419009999999997</v>
      </c>
      <c r="CJ761" s="232">
        <v>5.6288130000000001</v>
      </c>
      <c r="CK761" s="232">
        <v>12.7</v>
      </c>
      <c r="CL761" s="232">
        <v>17.816423</v>
      </c>
      <c r="CM761" s="232">
        <v>17.517790999999999</v>
      </c>
      <c r="CN761" s="232">
        <v>17.455515999999999</v>
      </c>
      <c r="CO761" s="232">
        <v>23.119</v>
      </c>
      <c r="CP761" s="232">
        <v>18.62700000000001</v>
      </c>
      <c r="CQ761" s="232">
        <v>23.098483999999988</v>
      </c>
      <c r="CR761" s="232">
        <v>27</v>
      </c>
      <c r="CS761" s="232">
        <v>45.082875964956166</v>
      </c>
      <c r="CT761" s="232">
        <v>52.28948393623925</v>
      </c>
      <c r="CU761" s="232">
        <v>47.101492524232988</v>
      </c>
      <c r="CV761" s="232">
        <v>37.136138980181521</v>
      </c>
      <c r="CW761" s="232">
        <v>62.369331521570913</v>
      </c>
      <c r="CX761" s="232">
        <v>72.926412124386331</v>
      </c>
      <c r="CY761" s="232">
        <v>64.910220374760556</v>
      </c>
      <c r="CZ761" s="232">
        <v>49.061112920855088</v>
      </c>
      <c r="DA761" s="232">
        <v>80.200619043680419</v>
      </c>
      <c r="DB761" s="232">
        <v>94.930619916742344</v>
      </c>
      <c r="DC761" s="232">
        <v>85.918706104578419</v>
      </c>
      <c r="DD761" s="232">
        <v>59.471614922061384</v>
      </c>
      <c r="DE761" s="232">
        <v>97.910585894580421</v>
      </c>
      <c r="DF761" s="232">
        <v>118.01623345683527</v>
      </c>
      <c r="DG761" s="232">
        <v>107.27136345559325</v>
      </c>
      <c r="DH761" s="232">
        <v>74.904384820391741</v>
      </c>
      <c r="DI761" s="232">
        <v>123.20189462968867</v>
      </c>
      <c r="DJ761" s="232">
        <v>148.7397703396592</v>
      </c>
      <c r="DK761" s="232">
        <v>135.31441400016408</v>
      </c>
      <c r="DL761" s="232">
        <v>92.417740076426512</v>
      </c>
      <c r="DM761" s="232">
        <v>155.02620785752126</v>
      </c>
      <c r="DN761" s="232">
        <v>187.46166211774832</v>
      </c>
      <c r="DO761" s="232">
        <v>170.68852344537908</v>
      </c>
    </row>
    <row r="762" spans="2:119" s="980" customFormat="1" ht="12" customHeight="1">
      <c r="B762" s="1336"/>
      <c r="C762" s="972" t="s">
        <v>94</v>
      </c>
      <c r="D762" s="1012"/>
      <c r="E762" s="1012"/>
      <c r="F762" s="232" t="s">
        <v>105</v>
      </c>
      <c r="G762" s="232" t="s">
        <v>105</v>
      </c>
      <c r="H762" s="232" t="s">
        <v>105</v>
      </c>
      <c r="I762" s="232" t="s">
        <v>105</v>
      </c>
      <c r="J762" s="232" t="s">
        <v>105</v>
      </c>
      <c r="K762" s="232" t="s">
        <v>105</v>
      </c>
      <c r="L762" s="232" t="s">
        <v>105</v>
      </c>
      <c r="M762" s="232" t="s">
        <v>105</v>
      </c>
      <c r="N762" s="232" t="s">
        <v>105</v>
      </c>
      <c r="O762" s="232" t="s">
        <v>105</v>
      </c>
      <c r="P762" s="232" t="s">
        <v>105</v>
      </c>
      <c r="Q762" s="232" t="s">
        <v>105</v>
      </c>
      <c r="R762" s="232" t="s">
        <v>105</v>
      </c>
      <c r="S762" s="940">
        <v>1.6000399044367235</v>
      </c>
      <c r="T762" s="940">
        <v>0.53364438424243188</v>
      </c>
      <c r="U762" s="1677">
        <v>1.0835219006734924</v>
      </c>
      <c r="V762" s="1677">
        <v>0.38412999791974745</v>
      </c>
      <c r="W762" s="1677">
        <v>0.30659943627735187</v>
      </c>
      <c r="X762" s="1677">
        <v>0.23397662829076982</v>
      </c>
      <c r="Y762" s="1677">
        <v>0.25999090247324053</v>
      </c>
      <c r="Z762" s="1677">
        <v>0.58255011785862143</v>
      </c>
      <c r="AA762" s="403"/>
      <c r="AB762" s="984" t="s">
        <v>105</v>
      </c>
      <c r="AC762" s="984" t="s">
        <v>105</v>
      </c>
      <c r="AD762" s="984" t="s">
        <v>105</v>
      </c>
      <c r="AE762" s="984" t="s">
        <v>105</v>
      </c>
      <c r="AF762" s="984" t="s">
        <v>105</v>
      </c>
      <c r="AG762" s="984" t="s">
        <v>105</v>
      </c>
      <c r="AH762" s="984" t="s">
        <v>105</v>
      </c>
      <c r="AI762" s="984" t="s">
        <v>105</v>
      </c>
      <c r="AJ762" s="984" t="s">
        <v>105</v>
      </c>
      <c r="AK762" s="984" t="s">
        <v>105</v>
      </c>
      <c r="AL762" s="984" t="s">
        <v>105</v>
      </c>
      <c r="AM762" s="984" t="s">
        <v>105</v>
      </c>
      <c r="AN762" s="984" t="s">
        <v>105</v>
      </c>
      <c r="AO762" s="984" t="s">
        <v>105</v>
      </c>
      <c r="AP762" s="984" t="s">
        <v>105</v>
      </c>
      <c r="AQ762" s="984" t="s">
        <v>105</v>
      </c>
      <c r="AR762" s="984" t="s">
        <v>105</v>
      </c>
      <c r="AS762" s="984" t="s">
        <v>105</v>
      </c>
      <c r="AT762" s="984" t="s">
        <v>105</v>
      </c>
      <c r="AU762" s="984" t="s">
        <v>105</v>
      </c>
      <c r="AV762" s="984" t="s">
        <v>105</v>
      </c>
      <c r="AW762" s="984" t="s">
        <v>105</v>
      </c>
      <c r="AX762" s="984" t="s">
        <v>105</v>
      </c>
      <c r="AY762" s="984" t="s">
        <v>105</v>
      </c>
      <c r="AZ762" s="984" t="s">
        <v>105</v>
      </c>
      <c r="BA762" s="984" t="s">
        <v>105</v>
      </c>
      <c r="BB762" s="984" t="s">
        <v>105</v>
      </c>
      <c r="BC762" s="984" t="s">
        <v>105</v>
      </c>
      <c r="BD762" s="984" t="s">
        <v>105</v>
      </c>
      <c r="BE762" s="984" t="s">
        <v>105</v>
      </c>
      <c r="BF762" s="984" t="s">
        <v>105</v>
      </c>
      <c r="BG762" s="984" t="s">
        <v>105</v>
      </c>
      <c r="BH762" s="984" t="s">
        <v>105</v>
      </c>
      <c r="BI762" s="984" t="s">
        <v>105</v>
      </c>
      <c r="BJ762" s="984" t="s">
        <v>105</v>
      </c>
      <c r="BK762" s="984" t="s">
        <v>105</v>
      </c>
      <c r="BL762" s="984" t="s">
        <v>105</v>
      </c>
      <c r="BM762" s="984" t="s">
        <v>105</v>
      </c>
      <c r="BN762" s="984" t="s">
        <v>105</v>
      </c>
      <c r="BO762" s="984" t="s">
        <v>105</v>
      </c>
      <c r="BP762" s="984" t="s">
        <v>105</v>
      </c>
      <c r="BQ762" s="984" t="s">
        <v>105</v>
      </c>
      <c r="BR762" s="984" t="s">
        <v>105</v>
      </c>
      <c r="BS762" s="984" t="s">
        <v>105</v>
      </c>
      <c r="BT762" s="984" t="s">
        <v>105</v>
      </c>
      <c r="BU762" s="984" t="s">
        <v>105</v>
      </c>
      <c r="BV762" s="984" t="s">
        <v>105</v>
      </c>
      <c r="BW762" s="984" t="s">
        <v>105</v>
      </c>
      <c r="BX762" s="984" t="s">
        <v>105</v>
      </c>
      <c r="BY762" s="984" t="s">
        <v>105</v>
      </c>
      <c r="BZ762" s="984" t="s">
        <v>105</v>
      </c>
      <c r="CA762" s="984" t="s">
        <v>105</v>
      </c>
      <c r="CB762" s="984" t="s">
        <v>105</v>
      </c>
      <c r="CC762" s="984" t="s">
        <v>105</v>
      </c>
      <c r="CD762" s="984" t="s">
        <v>105</v>
      </c>
      <c r="CE762" s="984" t="s">
        <v>105</v>
      </c>
      <c r="CF762" s="984" t="s">
        <v>105</v>
      </c>
      <c r="CG762" s="940">
        <v>0.29544764466288975</v>
      </c>
      <c r="CH762" s="940">
        <v>0.47702231212089408</v>
      </c>
      <c r="CI762" s="940">
        <v>0.32574472415668732</v>
      </c>
      <c r="CJ762" s="940">
        <v>0.46529677215296972</v>
      </c>
      <c r="CK762" s="940">
        <v>1.284499312401683</v>
      </c>
      <c r="CL762" s="940">
        <v>2.7142402374255439</v>
      </c>
      <c r="CM762" s="940">
        <v>1.7193511666820087</v>
      </c>
      <c r="CN762" s="940">
        <v>2.1011007116420459</v>
      </c>
      <c r="CO762" s="940">
        <v>0.82039370078740159</v>
      </c>
      <c r="CP762" s="940">
        <v>4.5496057205198115E-2</v>
      </c>
      <c r="CQ762" s="940">
        <v>0.31857287257280276</v>
      </c>
      <c r="CR762" s="940">
        <v>0.54678899208708587</v>
      </c>
      <c r="CS762" s="940">
        <v>0.95003572667313319</v>
      </c>
      <c r="CT762" s="940">
        <v>1.8071876274354013</v>
      </c>
      <c r="CU762" s="940">
        <v>1.0391594757575002</v>
      </c>
      <c r="CV762" s="940">
        <v>0.3754125548215379</v>
      </c>
      <c r="CW762" s="940">
        <v>0.38343728492503137</v>
      </c>
      <c r="CX762" s="940">
        <v>0.39466689350599315</v>
      </c>
      <c r="CY762" s="940">
        <v>0.37809264412088961</v>
      </c>
      <c r="CZ762" s="940">
        <v>0.32111507195289146</v>
      </c>
      <c r="DA762" s="940">
        <v>0.28589832674320736</v>
      </c>
      <c r="DB762" s="940">
        <v>0.3017316655428588</v>
      </c>
      <c r="DC762" s="940">
        <v>0.32365451247160948</v>
      </c>
      <c r="DD762" s="940">
        <v>0.21219457491721427</v>
      </c>
      <c r="DE762" s="940">
        <v>0.22082082485241727</v>
      </c>
      <c r="DF762" s="940">
        <v>0.24318405968843204</v>
      </c>
      <c r="DG762" s="940">
        <v>0.24852163538199501</v>
      </c>
      <c r="DH762" s="940">
        <v>0.25949808019431253</v>
      </c>
      <c r="DI762" s="940">
        <v>0.25831025832425514</v>
      </c>
      <c r="DJ762" s="940">
        <v>0.26033314216947234</v>
      </c>
      <c r="DK762" s="940">
        <v>0.26142159138472887</v>
      </c>
      <c r="DL762" s="940">
        <v>0.23380947988597578</v>
      </c>
      <c r="DM762" s="940">
        <v>0.25831025832425558</v>
      </c>
      <c r="DN762" s="940">
        <v>0.26033314216947212</v>
      </c>
      <c r="DO762" s="940">
        <v>0.26142159138472931</v>
      </c>
    </row>
    <row r="763" spans="2:119" s="980" customFormat="1" ht="12" customHeight="1">
      <c r="B763" s="1336"/>
      <c r="C763" s="981" t="s">
        <v>326</v>
      </c>
      <c r="D763" s="943"/>
      <c r="E763" s="944"/>
      <c r="F763" s="232" t="s">
        <v>105</v>
      </c>
      <c r="G763" s="232" t="s">
        <v>105</v>
      </c>
      <c r="H763" s="232" t="s">
        <v>105</v>
      </c>
      <c r="I763" s="232" t="s">
        <v>105</v>
      </c>
      <c r="J763" s="232" t="s">
        <v>105</v>
      </c>
      <c r="K763" s="232" t="s">
        <v>105</v>
      </c>
      <c r="L763" s="232" t="s">
        <v>105</v>
      </c>
      <c r="M763" s="232" t="s">
        <v>105</v>
      </c>
      <c r="N763" s="232" t="s">
        <v>105</v>
      </c>
      <c r="O763" s="232" t="s">
        <v>105</v>
      </c>
      <c r="P763" s="232" t="s">
        <v>105</v>
      </c>
      <c r="Q763" s="232" t="s">
        <v>105</v>
      </c>
      <c r="R763" s="955">
        <v>0.1997242957644258</v>
      </c>
      <c r="S763" s="955">
        <v>0.23959285923718318</v>
      </c>
      <c r="T763" s="955">
        <v>0.18030886931221918</v>
      </c>
      <c r="U763" s="1698">
        <v>0.22705673172246937</v>
      </c>
      <c r="V763" s="1698">
        <v>0.18895795390630732</v>
      </c>
      <c r="W763" s="1698">
        <v>0.18028175952382741</v>
      </c>
      <c r="X763" s="1698">
        <v>0.17504490916776266</v>
      </c>
      <c r="Y763" s="1698">
        <v>0.17010371218759987</v>
      </c>
      <c r="Z763" s="1698">
        <v>0.16543381867768053</v>
      </c>
      <c r="AA763" s="403"/>
      <c r="AB763" s="945" t="s">
        <v>105</v>
      </c>
      <c r="AC763" s="945" t="s">
        <v>105</v>
      </c>
      <c r="AD763" s="945" t="s">
        <v>105</v>
      </c>
      <c r="AE763" s="945" t="s">
        <v>105</v>
      </c>
      <c r="AF763" s="945" t="s">
        <v>105</v>
      </c>
      <c r="AG763" s="945" t="s">
        <v>105</v>
      </c>
      <c r="AH763" s="945" t="s">
        <v>105</v>
      </c>
      <c r="AI763" s="945" t="s">
        <v>105</v>
      </c>
      <c r="AJ763" s="945" t="s">
        <v>105</v>
      </c>
      <c r="AK763" s="945" t="s">
        <v>105</v>
      </c>
      <c r="AL763" s="945" t="s">
        <v>105</v>
      </c>
      <c r="AM763" s="945" t="s">
        <v>105</v>
      </c>
      <c r="AN763" s="945" t="s">
        <v>105</v>
      </c>
      <c r="AO763" s="945" t="s">
        <v>105</v>
      </c>
      <c r="AP763" s="945" t="s">
        <v>105</v>
      </c>
      <c r="AQ763" s="945" t="s">
        <v>105</v>
      </c>
      <c r="AR763" s="945" t="s">
        <v>105</v>
      </c>
      <c r="AS763" s="945" t="s">
        <v>105</v>
      </c>
      <c r="AT763" s="945" t="s">
        <v>105</v>
      </c>
      <c r="AU763" s="945" t="s">
        <v>105</v>
      </c>
      <c r="AV763" s="945" t="s">
        <v>105</v>
      </c>
      <c r="AW763" s="945" t="s">
        <v>105</v>
      </c>
      <c r="AX763" s="945" t="s">
        <v>105</v>
      </c>
      <c r="AY763" s="945" t="s">
        <v>105</v>
      </c>
      <c r="AZ763" s="945" t="s">
        <v>105</v>
      </c>
      <c r="BA763" s="945" t="s">
        <v>105</v>
      </c>
      <c r="BB763" s="945" t="s">
        <v>105</v>
      </c>
      <c r="BC763" s="945" t="s">
        <v>105</v>
      </c>
      <c r="BD763" s="945" t="s">
        <v>105</v>
      </c>
      <c r="BE763" s="945" t="s">
        <v>105</v>
      </c>
      <c r="BF763" s="945" t="s">
        <v>105</v>
      </c>
      <c r="BG763" s="945" t="s">
        <v>105</v>
      </c>
      <c r="BH763" s="945" t="s">
        <v>105</v>
      </c>
      <c r="BI763" s="945" t="s">
        <v>105</v>
      </c>
      <c r="BJ763" s="945" t="s">
        <v>105</v>
      </c>
      <c r="BK763" s="945" t="s">
        <v>105</v>
      </c>
      <c r="BL763" s="945" t="s">
        <v>105</v>
      </c>
      <c r="BM763" s="945" t="s">
        <v>105</v>
      </c>
      <c r="BN763" s="945" t="s">
        <v>105</v>
      </c>
      <c r="BO763" s="945" t="s">
        <v>105</v>
      </c>
      <c r="BP763" s="945" t="s">
        <v>105</v>
      </c>
      <c r="BQ763" s="945" t="s">
        <v>105</v>
      </c>
      <c r="BR763" s="945" t="s">
        <v>105</v>
      </c>
      <c r="BS763" s="945" t="s">
        <v>105</v>
      </c>
      <c r="BT763" s="945" t="s">
        <v>105</v>
      </c>
      <c r="BU763" s="945" t="s">
        <v>105</v>
      </c>
      <c r="BV763" s="945" t="s">
        <v>105</v>
      </c>
      <c r="BW763" s="945" t="s">
        <v>105</v>
      </c>
      <c r="BX763" s="945" t="s">
        <v>105</v>
      </c>
      <c r="BY763" s="945" t="s">
        <v>105</v>
      </c>
      <c r="BZ763" s="945" t="s">
        <v>105</v>
      </c>
      <c r="CA763" s="945" t="s">
        <v>105</v>
      </c>
      <c r="CB763" s="945" t="s">
        <v>105</v>
      </c>
      <c r="CC763" s="975">
        <v>0.19605898209064326</v>
      </c>
      <c r="CD763" s="975">
        <v>0.14913013730082195</v>
      </c>
      <c r="CE763" s="975">
        <v>0.18449637392261836</v>
      </c>
      <c r="CF763" s="975">
        <v>0.16666297887110071</v>
      </c>
      <c r="CG763" s="975">
        <v>0.21309433455995094</v>
      </c>
      <c r="CH763" s="975">
        <v>0.18793981898679624</v>
      </c>
      <c r="CI763" s="975">
        <v>0.22462083754663692</v>
      </c>
      <c r="CJ763" s="975">
        <v>0.20835108824400356</v>
      </c>
      <c r="CK763" s="975">
        <v>0.26504163449297741</v>
      </c>
      <c r="CL763" s="975">
        <v>0.25506239445963114</v>
      </c>
      <c r="CM763" s="975">
        <v>0.2212074984806798</v>
      </c>
      <c r="CN763" s="975">
        <v>0.21291109349271209</v>
      </c>
      <c r="CO763" s="975">
        <v>0.18129847316870426</v>
      </c>
      <c r="CP763" s="975">
        <v>0.16898763460858054</v>
      </c>
      <c r="CQ763" s="975">
        <v>0.16896219679901681</v>
      </c>
      <c r="CR763" s="975">
        <v>0.23684210526315788</v>
      </c>
      <c r="CS763" s="975">
        <v>0.23047260566683084</v>
      </c>
      <c r="CT763" s="975">
        <v>0.22538645633774093</v>
      </c>
      <c r="CU763" s="975">
        <v>0.22051994575651454</v>
      </c>
      <c r="CV763" s="975">
        <v>0.19591087232933593</v>
      </c>
      <c r="CW763" s="975">
        <v>0.19175493400467175</v>
      </c>
      <c r="CX763" s="975">
        <v>0.18777165623576847</v>
      </c>
      <c r="CY763" s="975">
        <v>0.18395049808204372</v>
      </c>
      <c r="CZ763" s="975">
        <v>0.18028175952382744</v>
      </c>
      <c r="DA763" s="975">
        <v>0.18028175952382741</v>
      </c>
      <c r="DB763" s="975">
        <v>0.18028175952382741</v>
      </c>
      <c r="DC763" s="975">
        <v>0.18028175952382744</v>
      </c>
      <c r="DD763" s="975">
        <v>0.17504490916776266</v>
      </c>
      <c r="DE763" s="975">
        <v>0.17504490916776269</v>
      </c>
      <c r="DF763" s="975">
        <v>0.17504490916776266</v>
      </c>
      <c r="DG763" s="975">
        <v>0.17504490916776269</v>
      </c>
      <c r="DH763" s="975">
        <v>0.1701037121875999</v>
      </c>
      <c r="DI763" s="975">
        <v>0.17010371218759987</v>
      </c>
      <c r="DJ763" s="975">
        <v>0.1701037121875999</v>
      </c>
      <c r="DK763" s="975">
        <v>0.17010371218759984</v>
      </c>
      <c r="DL763" s="975">
        <v>0.16543381867768056</v>
      </c>
      <c r="DM763" s="975">
        <v>0.16543381867768056</v>
      </c>
      <c r="DN763" s="975">
        <v>0.16543381867768059</v>
      </c>
      <c r="DO763" s="975">
        <v>0.16543381867768053</v>
      </c>
    </row>
    <row r="764" spans="2:119" s="986" customFormat="1" ht="12" customHeight="1">
      <c r="B764" s="1336"/>
      <c r="C764" s="981" t="s">
        <v>715</v>
      </c>
      <c r="D764" s="939"/>
      <c r="E764" s="939"/>
      <c r="F764" s="940"/>
      <c r="G764" s="940"/>
      <c r="H764" s="940"/>
      <c r="I764" s="940"/>
      <c r="J764" s="940"/>
      <c r="K764" s="940"/>
      <c r="L764" s="940"/>
      <c r="M764" s="940"/>
      <c r="N764" s="232" t="s">
        <v>105</v>
      </c>
      <c r="O764" s="232" t="s">
        <v>105</v>
      </c>
      <c r="P764" s="232" t="s">
        <v>105</v>
      </c>
      <c r="Q764" s="232" t="s">
        <v>105</v>
      </c>
      <c r="R764" s="955">
        <v>1.1026606369902162E-2</v>
      </c>
      <c r="S764" s="955">
        <v>1.5560770623825583E-2</v>
      </c>
      <c r="T764" s="955">
        <v>1.7921164953949752E-2</v>
      </c>
      <c r="U764" s="1698">
        <v>2.2597064434922546E-2</v>
      </c>
      <c r="V764" s="1698">
        <v>2.0000000000000004E-2</v>
      </c>
      <c r="W764" s="1698">
        <v>1.9999999999999997E-2</v>
      </c>
      <c r="X764" s="1698">
        <v>0.02</v>
      </c>
      <c r="Y764" s="1698">
        <v>1.9999999999999997E-2</v>
      </c>
      <c r="Z764" s="1698">
        <v>1.9999999999999993E-2</v>
      </c>
      <c r="AA764" s="403"/>
      <c r="AB764" s="940" t="s">
        <v>105</v>
      </c>
      <c r="AC764" s="940" t="s">
        <v>105</v>
      </c>
      <c r="AD764" s="940" t="s">
        <v>105</v>
      </c>
      <c r="AE764" s="940" t="s">
        <v>105</v>
      </c>
      <c r="AF764" s="940" t="s">
        <v>105</v>
      </c>
      <c r="AG764" s="940" t="s">
        <v>105</v>
      </c>
      <c r="AH764" s="940" t="s">
        <v>105</v>
      </c>
      <c r="AI764" s="940" t="s">
        <v>105</v>
      </c>
      <c r="AJ764" s="940" t="s">
        <v>105</v>
      </c>
      <c r="AK764" s="940" t="s">
        <v>105</v>
      </c>
      <c r="AL764" s="940" t="s">
        <v>105</v>
      </c>
      <c r="AM764" s="940" t="s">
        <v>105</v>
      </c>
      <c r="AN764" s="940" t="s">
        <v>105</v>
      </c>
      <c r="AO764" s="940" t="s">
        <v>105</v>
      </c>
      <c r="AP764" s="940" t="s">
        <v>105</v>
      </c>
      <c r="AQ764" s="940" t="s">
        <v>105</v>
      </c>
      <c r="AR764" s="940" t="s">
        <v>105</v>
      </c>
      <c r="AS764" s="940" t="s">
        <v>105</v>
      </c>
      <c r="AT764" s="940" t="s">
        <v>105</v>
      </c>
      <c r="AU764" s="940" t="s">
        <v>105</v>
      </c>
      <c r="AV764" s="940" t="s">
        <v>105</v>
      </c>
      <c r="AW764" s="940" t="s">
        <v>105</v>
      </c>
      <c r="AX764" s="940" t="s">
        <v>105</v>
      </c>
      <c r="AY764" s="940" t="s">
        <v>105</v>
      </c>
      <c r="AZ764" s="940" t="s">
        <v>105</v>
      </c>
      <c r="BA764" s="940" t="s">
        <v>105</v>
      </c>
      <c r="BB764" s="940" t="s">
        <v>105</v>
      </c>
      <c r="BC764" s="940" t="s">
        <v>105</v>
      </c>
      <c r="BD764" s="940" t="s">
        <v>105</v>
      </c>
      <c r="BE764" s="940" t="s">
        <v>105</v>
      </c>
      <c r="BF764" s="940" t="s">
        <v>105</v>
      </c>
      <c r="BG764" s="940" t="s">
        <v>105</v>
      </c>
      <c r="BH764" s="940" t="s">
        <v>105</v>
      </c>
      <c r="BI764" s="940" t="s">
        <v>105</v>
      </c>
      <c r="BJ764" s="940" t="s">
        <v>105</v>
      </c>
      <c r="BK764" s="940" t="s">
        <v>105</v>
      </c>
      <c r="BL764" s="940" t="s">
        <v>105</v>
      </c>
      <c r="BM764" s="940" t="s">
        <v>105</v>
      </c>
      <c r="BN764" s="940" t="s">
        <v>105</v>
      </c>
      <c r="BO764" s="940" t="s">
        <v>105</v>
      </c>
      <c r="BP764" s="940" t="s">
        <v>105</v>
      </c>
      <c r="BQ764" s="940" t="s">
        <v>105</v>
      </c>
      <c r="BR764" s="940" t="s">
        <v>105</v>
      </c>
      <c r="BS764" s="940" t="s">
        <v>105</v>
      </c>
      <c r="BT764" s="940" t="s">
        <v>105</v>
      </c>
      <c r="BU764" s="940" t="s">
        <v>105</v>
      </c>
      <c r="BV764" s="940" t="s">
        <v>105</v>
      </c>
      <c r="BW764" s="940" t="s">
        <v>105</v>
      </c>
      <c r="BX764" s="940" t="s">
        <v>105</v>
      </c>
      <c r="BY764" s="940" t="s">
        <v>105</v>
      </c>
      <c r="BZ764" s="940" t="s">
        <v>105</v>
      </c>
      <c r="CA764" s="940" t="s">
        <v>105</v>
      </c>
      <c r="CB764" s="940" t="s">
        <v>105</v>
      </c>
      <c r="CC764" s="983">
        <v>9.9847998005873229E-3</v>
      </c>
      <c r="CD764" s="983">
        <v>7.5774552621804018E-3</v>
      </c>
      <c r="CE764" s="983">
        <v>1.2835851055212091E-2</v>
      </c>
      <c r="CF764" s="983">
        <v>9.9063102030021565E-3</v>
      </c>
      <c r="CG764" s="983">
        <v>1.2830956897199043E-2</v>
      </c>
      <c r="CH764" s="983">
        <v>8.405286751312635E-3</v>
      </c>
      <c r="CI764" s="983">
        <v>1.3419317476508647E-2</v>
      </c>
      <c r="CJ764" s="983">
        <v>1.1528340000794871E-2</v>
      </c>
      <c r="CK764" s="983">
        <v>1.595398986761077E-2</v>
      </c>
      <c r="CL764" s="983">
        <v>1.5260285221816371E-2</v>
      </c>
      <c r="CM764" s="983">
        <v>1.7573862846887021E-2</v>
      </c>
      <c r="CN764" s="983">
        <v>1.6666040101588203E-2</v>
      </c>
      <c r="CO764" s="983">
        <v>1.7710198157891498E-2</v>
      </c>
      <c r="CP764" s="983">
        <v>1.5491564122527734E-2</v>
      </c>
      <c r="CQ764" s="983">
        <v>2.2270840490742908E-2</v>
      </c>
      <c r="CR764" s="955">
        <v>2.2597064434922542E-2</v>
      </c>
      <c r="CS764" s="955">
        <v>2.2597064434922542E-2</v>
      </c>
      <c r="CT764" s="955">
        <v>2.2597064434922542E-2</v>
      </c>
      <c r="CU764" s="955">
        <v>2.2597064434922542E-2</v>
      </c>
      <c r="CV764" s="955">
        <v>0.02</v>
      </c>
      <c r="CW764" s="955">
        <v>0.02</v>
      </c>
      <c r="CX764" s="955">
        <v>0.02</v>
      </c>
      <c r="CY764" s="955">
        <v>0.02</v>
      </c>
      <c r="CZ764" s="955">
        <v>0.02</v>
      </c>
      <c r="DA764" s="955">
        <v>0.02</v>
      </c>
      <c r="DB764" s="955">
        <v>0.02</v>
      </c>
      <c r="DC764" s="955">
        <v>0.02</v>
      </c>
      <c r="DD764" s="955">
        <v>0.02</v>
      </c>
      <c r="DE764" s="955">
        <v>0.02</v>
      </c>
      <c r="DF764" s="955">
        <v>0.02</v>
      </c>
      <c r="DG764" s="955">
        <v>0.02</v>
      </c>
      <c r="DH764" s="955">
        <v>0.02</v>
      </c>
      <c r="DI764" s="955">
        <v>0.02</v>
      </c>
      <c r="DJ764" s="955">
        <v>0.02</v>
      </c>
      <c r="DK764" s="955">
        <v>0.02</v>
      </c>
      <c r="DL764" s="955">
        <v>0.02</v>
      </c>
      <c r="DM764" s="955">
        <v>0.02</v>
      </c>
      <c r="DN764" s="955">
        <v>0.02</v>
      </c>
      <c r="DO764" s="955">
        <v>0.02</v>
      </c>
    </row>
    <row r="765" spans="2:119" s="980" customFormat="1" ht="12" customHeight="1">
      <c r="B765" s="1336"/>
      <c r="C765" s="978"/>
      <c r="D765" s="1012"/>
      <c r="E765" s="1012"/>
      <c r="F765" s="984"/>
      <c r="G765" s="984"/>
      <c r="H765" s="984"/>
      <c r="I765" s="984"/>
      <c r="J765" s="984"/>
      <c r="K765" s="984"/>
      <c r="L765" s="984"/>
      <c r="M765" s="984"/>
      <c r="N765" s="984"/>
      <c r="O765" s="984"/>
      <c r="P765" s="1002"/>
      <c r="Q765" s="1053"/>
      <c r="R765" s="984"/>
      <c r="S765" s="984"/>
      <c r="T765" s="984"/>
      <c r="U765" s="1681"/>
      <c r="V765" s="1681"/>
      <c r="W765" s="1681"/>
      <c r="X765" s="1681"/>
      <c r="Y765" s="1681"/>
      <c r="Z765" s="1681"/>
      <c r="AA765" s="403"/>
      <c r="AB765" s="984"/>
      <c r="AC765" s="984"/>
      <c r="AD765" s="984"/>
      <c r="AE765" s="984"/>
      <c r="AF765" s="984"/>
      <c r="AG765" s="984"/>
      <c r="AH765" s="984"/>
      <c r="AI765" s="984"/>
      <c r="AJ765" s="984"/>
      <c r="AK765" s="984"/>
      <c r="AL765" s="984"/>
      <c r="AM765" s="984"/>
      <c r="AN765" s="984"/>
      <c r="AO765" s="984"/>
      <c r="AP765" s="984"/>
      <c r="AQ765" s="984"/>
      <c r="AR765" s="984"/>
      <c r="AS765" s="984"/>
      <c r="AT765" s="984"/>
      <c r="AU765" s="984"/>
      <c r="AV765" s="984"/>
      <c r="AW765" s="984"/>
      <c r="AX765" s="984"/>
      <c r="AY765" s="984"/>
      <c r="AZ765" s="984"/>
      <c r="BA765" s="984"/>
      <c r="BB765" s="984"/>
      <c r="BC765" s="984"/>
      <c r="BD765" s="984"/>
      <c r="BE765" s="984"/>
      <c r="BF765" s="984"/>
      <c r="BG765" s="984"/>
      <c r="BH765" s="984"/>
      <c r="BI765" s="984"/>
      <c r="BJ765" s="984"/>
      <c r="BK765" s="984"/>
      <c r="BL765" s="984"/>
      <c r="BM765" s="984"/>
      <c r="BN765" s="984"/>
      <c r="BO765" s="984"/>
      <c r="BP765" s="984"/>
      <c r="BQ765" s="984"/>
      <c r="BR765" s="984"/>
      <c r="BS765" s="984"/>
      <c r="BT765" s="984"/>
      <c r="BU765" s="990"/>
      <c r="BV765" s="990"/>
      <c r="BW765" s="990"/>
      <c r="BX765" s="1002"/>
      <c r="BY765" s="990"/>
      <c r="BZ765" s="990"/>
      <c r="CA765" s="990"/>
      <c r="CB765" s="984"/>
      <c r="CC765" s="984"/>
      <c r="CD765" s="1053"/>
      <c r="CE765" s="1053"/>
      <c r="CF765" s="984"/>
      <c r="CG765" s="984"/>
      <c r="CH765" s="984"/>
      <c r="CI765" s="984"/>
      <c r="CJ765" s="984"/>
      <c r="CK765" s="984"/>
      <c r="CL765" s="984"/>
      <c r="CM765" s="984"/>
      <c r="CN765" s="984"/>
      <c r="CO765" s="984"/>
      <c r="CP765" s="984"/>
      <c r="CQ765" s="984"/>
      <c r="CR765" s="984"/>
      <c r="CS765" s="984"/>
      <c r="CT765" s="984"/>
      <c r="CU765" s="984"/>
      <c r="CV765" s="984"/>
      <c r="CW765" s="984"/>
      <c r="CX765" s="984"/>
      <c r="CY765" s="984"/>
      <c r="CZ765" s="984"/>
      <c r="DA765" s="984"/>
      <c r="DB765" s="984"/>
      <c r="DC765" s="984"/>
      <c r="DD765" s="984"/>
      <c r="DE765" s="984"/>
      <c r="DF765" s="984"/>
      <c r="DG765" s="984"/>
      <c r="DH765" s="984"/>
      <c r="DI765" s="984"/>
      <c r="DJ765" s="984"/>
      <c r="DK765" s="984"/>
      <c r="DL765" s="984"/>
      <c r="DM765" s="984"/>
      <c r="DN765" s="984"/>
      <c r="DO765" s="984"/>
    </row>
    <row r="766" spans="2:119" s="971" customFormat="1" ht="12" customHeight="1">
      <c r="B766" s="1336"/>
      <c r="C766" s="942" t="s">
        <v>390</v>
      </c>
      <c r="D766" s="967"/>
      <c r="E766" s="967"/>
      <c r="F766" s="969"/>
      <c r="G766" s="969"/>
      <c r="H766" s="969"/>
      <c r="I766" s="969">
        <v>14.161883</v>
      </c>
      <c r="J766" s="969">
        <v>19.206804999999996</v>
      </c>
      <c r="K766" s="969">
        <v>23.784965</v>
      </c>
      <c r="L766" s="969">
        <v>26.660914999999999</v>
      </c>
      <c r="M766" s="969">
        <v>36.5</v>
      </c>
      <c r="N766" s="969">
        <v>35.4</v>
      </c>
      <c r="O766" s="969">
        <v>43.599999999999994</v>
      </c>
      <c r="P766" s="969">
        <v>60.756000000000007</v>
      </c>
      <c r="Q766" s="969">
        <v>87.819000000000003</v>
      </c>
      <c r="R766" s="282">
        <v>103.339</v>
      </c>
      <c r="S766" s="282">
        <v>223.97590300000002</v>
      </c>
      <c r="T766" s="282">
        <v>456.43899999999996</v>
      </c>
      <c r="U766" s="1658">
        <v>755.20268051343351</v>
      </c>
      <c r="V766" s="1658">
        <v>1256.0577530310406</v>
      </c>
      <c r="W766" s="1658">
        <v>1720.1466127518552</v>
      </c>
      <c r="X766" s="1658">
        <v>2186.1235470853962</v>
      </c>
      <c r="Y766" s="1658">
        <v>2834.50876873369</v>
      </c>
      <c r="Z766" s="1658">
        <v>3660.6428983965579</v>
      </c>
      <c r="AA766" s="970"/>
      <c r="AB766" s="968"/>
      <c r="AC766" s="968"/>
      <c r="AD766" s="968"/>
      <c r="AE766" s="968"/>
      <c r="AF766" s="968"/>
      <c r="AG766" s="968"/>
      <c r="AH766" s="968"/>
      <c r="AI766" s="968"/>
      <c r="AJ766" s="968"/>
      <c r="AK766" s="968"/>
      <c r="AL766" s="968"/>
      <c r="AM766" s="968"/>
      <c r="AN766" s="968"/>
      <c r="AO766" s="968"/>
      <c r="AP766" s="968"/>
      <c r="AQ766" s="968"/>
      <c r="AR766" s="968"/>
      <c r="AS766" s="968"/>
      <c r="AT766" s="968"/>
      <c r="AU766" s="968"/>
      <c r="AV766" s="968">
        <v>3.286629</v>
      </c>
      <c r="AW766" s="968">
        <v>3.1391640000000001</v>
      </c>
      <c r="AX766" s="968">
        <v>3.5861170000000002</v>
      </c>
      <c r="AY766" s="968">
        <v>4.1499730000000001</v>
      </c>
      <c r="AZ766" s="968">
        <v>4.1517549999999996</v>
      </c>
      <c r="BA766" s="968">
        <v>4.4491199999999997</v>
      </c>
      <c r="BB766" s="968">
        <v>5.1416019999999998</v>
      </c>
      <c r="BC766" s="968">
        <v>5.4643280000000001</v>
      </c>
      <c r="BD766" s="968">
        <v>5.6294459999999997</v>
      </c>
      <c r="BE766" s="968">
        <v>5.6128590000000003</v>
      </c>
      <c r="BF766" s="968">
        <v>5.992375</v>
      </c>
      <c r="BG766" s="968">
        <v>6.5502849999999997</v>
      </c>
      <c r="BH766" s="968">
        <v>6.4184650000000003</v>
      </c>
      <c r="BI766" s="968">
        <v>6.6792579999999999</v>
      </c>
      <c r="BJ766" s="968">
        <v>6.5088179999999998</v>
      </c>
      <c r="BK766" s="968">
        <v>7.0543740000000001</v>
      </c>
      <c r="BL766" s="968">
        <v>7.5467050000000002</v>
      </c>
      <c r="BM766" s="968">
        <v>9.2603249999999999</v>
      </c>
      <c r="BN766" s="968">
        <v>9.6798140000000004</v>
      </c>
      <c r="BO766" s="968">
        <v>10.013155999999999</v>
      </c>
      <c r="BP766" s="968">
        <v>8.8000000000000007</v>
      </c>
      <c r="BQ766" s="968">
        <v>8.911999999999999</v>
      </c>
      <c r="BR766" s="968">
        <v>8.3999999999999986</v>
      </c>
      <c r="BS766" s="968">
        <v>9.288000000000002</v>
      </c>
      <c r="BT766" s="968">
        <v>8.6999999999999993</v>
      </c>
      <c r="BU766" s="968">
        <v>10.1</v>
      </c>
      <c r="BV766" s="968">
        <v>11.2</v>
      </c>
      <c r="BW766" s="968">
        <v>13.6</v>
      </c>
      <c r="BX766" s="968">
        <v>12.8</v>
      </c>
      <c r="BY766" s="968">
        <v>13.799999999999999</v>
      </c>
      <c r="BZ766" s="968">
        <v>15.8</v>
      </c>
      <c r="CA766" s="282">
        <v>18.356000000000002</v>
      </c>
      <c r="CB766" s="282">
        <v>17.817</v>
      </c>
      <c r="CC766" s="968">
        <v>21.888000000000002</v>
      </c>
      <c r="CD766" s="968">
        <v>21.777000000000001</v>
      </c>
      <c r="CE766" s="968">
        <v>26.337</v>
      </c>
      <c r="CF766" s="968">
        <v>23.048999999999999</v>
      </c>
      <c r="CG766" s="968">
        <v>26.088000000000001</v>
      </c>
      <c r="CH766" s="968">
        <v>25.523</v>
      </c>
      <c r="CI766" s="968">
        <v>28.678999999999998</v>
      </c>
      <c r="CJ766" s="968">
        <v>27.015999999999998</v>
      </c>
      <c r="CK766" s="968">
        <v>47.917000000000002</v>
      </c>
      <c r="CL766" s="968">
        <v>69.851234000000005</v>
      </c>
      <c r="CM766" s="968">
        <v>79.191669000000005</v>
      </c>
      <c r="CN766" s="968">
        <v>81.984999999999999</v>
      </c>
      <c r="CO766" s="968">
        <v>127.51900000000001</v>
      </c>
      <c r="CP766" s="968">
        <v>110.227</v>
      </c>
      <c r="CQ766" s="968">
        <v>136.708</v>
      </c>
      <c r="CR766" s="968">
        <v>114</v>
      </c>
      <c r="CS766" s="968">
        <v>195.61056219465655</v>
      </c>
      <c r="CT766" s="968">
        <v>231.99922828496676</v>
      </c>
      <c r="CU766" s="968">
        <v>213.59289003381014</v>
      </c>
      <c r="CV766" s="968">
        <v>189.55629434263261</v>
      </c>
      <c r="CW766" s="968">
        <v>325.25541960788036</v>
      </c>
      <c r="CX766" s="968">
        <v>388.37816945502681</v>
      </c>
      <c r="CY766" s="968">
        <v>352.86786962550087</v>
      </c>
      <c r="CZ766" s="968">
        <v>272.13575599904652</v>
      </c>
      <c r="DA766" s="968">
        <v>444.86263754864501</v>
      </c>
      <c r="DB766" s="968">
        <v>526.5680796963577</v>
      </c>
      <c r="DC766" s="968">
        <v>476.58013950780605</v>
      </c>
      <c r="DD766" s="968">
        <v>339.75061145630872</v>
      </c>
      <c r="DE766" s="968">
        <v>559.34552087283566</v>
      </c>
      <c r="DF766" s="968">
        <v>674.20545971850436</v>
      </c>
      <c r="DG766" s="968">
        <v>612.82195503774744</v>
      </c>
      <c r="DH766" s="968">
        <v>440.34538610058661</v>
      </c>
      <c r="DI766" s="968">
        <v>724.27516745674984</v>
      </c>
      <c r="DJ766" s="968">
        <v>874.40637495095143</v>
      </c>
      <c r="DK766" s="968">
        <v>795.48184022540204</v>
      </c>
      <c r="DL766" s="968">
        <v>558.63874034417734</v>
      </c>
      <c r="DM766" s="968">
        <v>937.08897670773865</v>
      </c>
      <c r="DN766" s="968">
        <v>1133.1519976757909</v>
      </c>
      <c r="DO766" s="968">
        <v>1031.7631836688508</v>
      </c>
    </row>
    <row r="767" spans="2:119" s="973" customFormat="1" ht="12" customHeight="1">
      <c r="B767" s="1336"/>
      <c r="C767" s="938" t="s">
        <v>94</v>
      </c>
      <c r="D767" s="939"/>
      <c r="E767" s="939"/>
      <c r="F767" s="940"/>
      <c r="G767" s="940"/>
      <c r="H767" s="940"/>
      <c r="I767" s="940" t="s">
        <v>1045</v>
      </c>
      <c r="J767" s="940">
        <v>0.35623243039078889</v>
      </c>
      <c r="K767" s="940">
        <v>0.2383613516147014</v>
      </c>
      <c r="L767" s="940">
        <v>0.12091461980288809</v>
      </c>
      <c r="M767" s="940">
        <v>0.36904528595511454</v>
      </c>
      <c r="N767" s="940">
        <v>-3.013698630136985E-2</v>
      </c>
      <c r="O767" s="940">
        <v>0.23163841807909602</v>
      </c>
      <c r="P767" s="940">
        <v>0.39348623853211051</v>
      </c>
      <c r="Q767" s="940">
        <v>0.44543748765554003</v>
      </c>
      <c r="R767" s="940">
        <v>0.17672713194183487</v>
      </c>
      <c r="S767" s="940">
        <v>1.1673898818451893</v>
      </c>
      <c r="T767" s="940">
        <v>1.0378933353379534</v>
      </c>
      <c r="U767" s="1677">
        <v>0.65455335874768283</v>
      </c>
      <c r="V767" s="1677">
        <v>0.66320616364483098</v>
      </c>
      <c r="W767" s="1677">
        <v>0.36948051043107211</v>
      </c>
      <c r="X767" s="1677">
        <v>0.27089373131286809</v>
      </c>
      <c r="Y767" s="1677">
        <v>0.29659129856258115</v>
      </c>
      <c r="Z767" s="1677">
        <v>0.67449040255617487</v>
      </c>
      <c r="AA767" s="403"/>
      <c r="AB767" s="940"/>
      <c r="AC767" s="940"/>
      <c r="AD767" s="940"/>
      <c r="AE767" s="940"/>
      <c r="AF767" s="940"/>
      <c r="AG767" s="940"/>
      <c r="AH767" s="940"/>
      <c r="AI767" s="940"/>
      <c r="AJ767" s="940"/>
      <c r="AK767" s="940"/>
      <c r="AL767" s="940"/>
      <c r="AM767" s="940"/>
      <c r="AN767" s="940"/>
      <c r="AO767" s="940"/>
      <c r="AP767" s="940"/>
      <c r="AQ767" s="940"/>
      <c r="AR767" s="940"/>
      <c r="AS767" s="940"/>
      <c r="AT767" s="940"/>
      <c r="AU767" s="940"/>
      <c r="AV767" s="940" t="s">
        <v>1045</v>
      </c>
      <c r="AW767" s="940" t="s">
        <v>1045</v>
      </c>
      <c r="AX767" s="940" t="s">
        <v>1045</v>
      </c>
      <c r="AY767" s="940" t="s">
        <v>1045</v>
      </c>
      <c r="AZ767" s="940">
        <v>0.26322593757920343</v>
      </c>
      <c r="BA767" s="940">
        <v>0.41729454083953543</v>
      </c>
      <c r="BB767" s="940">
        <v>0.43375188260728792</v>
      </c>
      <c r="BC767" s="940">
        <v>0.31671410874239414</v>
      </c>
      <c r="BD767" s="940">
        <v>0.35591960508266984</v>
      </c>
      <c r="BE767" s="940">
        <v>0.26156610745495756</v>
      </c>
      <c r="BF767" s="940">
        <v>0.16546846683193306</v>
      </c>
      <c r="BG767" s="940">
        <v>0.19873569082968667</v>
      </c>
      <c r="BH767" s="940">
        <v>0.14015926256331457</v>
      </c>
      <c r="BI767" s="940">
        <v>0.18999212344368521</v>
      </c>
      <c r="BJ767" s="940">
        <v>8.6183358017480449E-2</v>
      </c>
      <c r="BK767" s="940">
        <v>7.695680416958961E-2</v>
      </c>
      <c r="BL767" s="940">
        <v>0.17578034623543171</v>
      </c>
      <c r="BM767" s="940">
        <v>0.38643019928261491</v>
      </c>
      <c r="BN767" s="940">
        <v>0.48718461631589638</v>
      </c>
      <c r="BO767" s="940">
        <v>0.41942516798797436</v>
      </c>
      <c r="BP767" s="940">
        <v>0.16607181544793392</v>
      </c>
      <c r="BQ767" s="940">
        <v>-3.7614770539910913E-2</v>
      </c>
      <c r="BR767" s="940">
        <v>-0.13221473057230249</v>
      </c>
      <c r="BS767" s="940">
        <v>-7.2420323821979493E-2</v>
      </c>
      <c r="BT767" s="940">
        <v>-1.1363636363636576E-2</v>
      </c>
      <c r="BU767" s="940">
        <v>0.13330341113105937</v>
      </c>
      <c r="BV767" s="940">
        <v>0.33333333333333348</v>
      </c>
      <c r="BW767" s="940">
        <v>0.46425495262704519</v>
      </c>
      <c r="BX767" s="940">
        <v>0.47126436781609216</v>
      </c>
      <c r="BY767" s="940">
        <v>0.36633663366336622</v>
      </c>
      <c r="BZ767" s="940">
        <v>0.41071428571428581</v>
      </c>
      <c r="CA767" s="940">
        <v>0.34970588235294131</v>
      </c>
      <c r="CB767" s="940">
        <v>0.3919531249999999</v>
      </c>
      <c r="CC767" s="940">
        <v>0.58608695652173948</v>
      </c>
      <c r="CD767" s="940">
        <v>0.37829113924050639</v>
      </c>
      <c r="CE767" s="940">
        <v>0.43478971453475679</v>
      </c>
      <c r="CF767" s="940">
        <v>0.29365212998821355</v>
      </c>
      <c r="CG767" s="940">
        <v>0.1918859649122806</v>
      </c>
      <c r="CH767" s="940">
        <v>0.17201634752261552</v>
      </c>
      <c r="CI767" s="940">
        <v>8.8924326992444014E-2</v>
      </c>
      <c r="CJ767" s="940">
        <v>0.17211158835524309</v>
      </c>
      <c r="CK767" s="940">
        <v>0.83674486353879174</v>
      </c>
      <c r="CL767" s="940">
        <v>1.736795596128982</v>
      </c>
      <c r="CM767" s="940">
        <v>1.761312075037484</v>
      </c>
      <c r="CN767" s="940">
        <v>2.0346831507254963</v>
      </c>
      <c r="CO767" s="940">
        <v>1.6612475739299204</v>
      </c>
      <c r="CP767" s="940">
        <v>0.57802509258462065</v>
      </c>
      <c r="CQ767" s="940">
        <v>0.72629269879385916</v>
      </c>
      <c r="CR767" s="940">
        <v>0.39049826187717263</v>
      </c>
      <c r="CS767" s="940">
        <v>0.53397189591085681</v>
      </c>
      <c r="CT767" s="940">
        <v>1.1047404745204599</v>
      </c>
      <c r="CU767" s="940">
        <v>0.56240227370607521</v>
      </c>
      <c r="CV767" s="940">
        <v>0.66277451177747904</v>
      </c>
      <c r="CW767" s="940">
        <v>0.66277023059834184</v>
      </c>
      <c r="CX767" s="940">
        <v>0.67404940234533184</v>
      </c>
      <c r="CY767" s="940">
        <v>0.65205812595000023</v>
      </c>
      <c r="CZ767" s="940">
        <v>0.43564610683487692</v>
      </c>
      <c r="DA767" s="940">
        <v>0.36773320513755037</v>
      </c>
      <c r="DB767" s="940">
        <v>0.35581276474740919</v>
      </c>
      <c r="DC767" s="940">
        <v>0.35059091668958464</v>
      </c>
      <c r="DD767" s="940">
        <v>0.24846002029038439</v>
      </c>
      <c r="DE767" s="940">
        <v>0.25734434331242784</v>
      </c>
      <c r="DF767" s="940">
        <v>0.28037662310879319</v>
      </c>
      <c r="DG767" s="940">
        <v>0.28587388402430447</v>
      </c>
      <c r="DH767" s="940">
        <v>0.2960841607115523</v>
      </c>
      <c r="DI767" s="940">
        <v>0.29486183482178996</v>
      </c>
      <c r="DJ767" s="940">
        <v>0.29694347968649693</v>
      </c>
      <c r="DK767" s="940">
        <v>0.2980635463303587</v>
      </c>
      <c r="DL767" s="940">
        <v>0.26863766029461567</v>
      </c>
      <c r="DM767" s="940">
        <v>0.29383005080551383</v>
      </c>
      <c r="DN767" s="940">
        <v>0.29591003695433193</v>
      </c>
      <c r="DO767" s="940">
        <v>0.2970292110961299</v>
      </c>
    </row>
    <row r="768" spans="2:119" s="941" customFormat="1" ht="12" customHeight="1">
      <c r="B768" s="1336"/>
      <c r="C768" s="978" t="s">
        <v>181</v>
      </c>
      <c r="D768" s="953"/>
      <c r="E768" s="953"/>
      <c r="F768" s="955"/>
      <c r="G768" s="955"/>
      <c r="H768" s="955"/>
      <c r="I768" s="955"/>
      <c r="J768" s="955"/>
      <c r="K768" s="955"/>
      <c r="L768" s="955"/>
      <c r="M768" s="954"/>
      <c r="N768" s="954"/>
      <c r="O768" s="954"/>
      <c r="P768" s="954"/>
      <c r="Q768" s="954"/>
      <c r="R768" s="954"/>
      <c r="S768" s="954"/>
      <c r="T768" s="954"/>
      <c r="U768" s="1684"/>
      <c r="V768" s="1684"/>
      <c r="W768" s="1684"/>
      <c r="X768" s="1684"/>
      <c r="Y768" s="1684"/>
      <c r="Z768" s="1684"/>
      <c r="AA768" s="403"/>
      <c r="AB768" s="954"/>
      <c r="AC768" s="954"/>
      <c r="AD768" s="954"/>
      <c r="AE768" s="954"/>
      <c r="AF768" s="954"/>
      <c r="AG768" s="954"/>
      <c r="AH768" s="954"/>
      <c r="AI768" s="954"/>
      <c r="AJ768" s="954"/>
      <c r="AK768" s="954"/>
      <c r="AL768" s="954"/>
      <c r="AM768" s="954"/>
      <c r="AN768" s="954"/>
      <c r="AO768" s="954"/>
      <c r="AP768" s="954"/>
      <c r="AQ768" s="954"/>
      <c r="AR768" s="954"/>
      <c r="AS768" s="954"/>
      <c r="AT768" s="954">
        <v>-0.42528735632183912</v>
      </c>
      <c r="AU768" s="954">
        <v>-0.40476190476190477</v>
      </c>
      <c r="AV768" s="954"/>
      <c r="AW768" s="954"/>
      <c r="AX768" s="954"/>
      <c r="AY768" s="954"/>
      <c r="AZ768" s="954">
        <v>3.5431096376396187E-2</v>
      </c>
      <c r="BA768" s="954">
        <v>7.3707985484496419E-2</v>
      </c>
      <c r="BB768" s="954">
        <v>4.6534220881232047E-2</v>
      </c>
      <c r="BC768" s="954">
        <v>-2.4656215746374777E-2</v>
      </c>
      <c r="BD768" s="954">
        <v>1.1880302300499856E-2</v>
      </c>
      <c r="BE768" s="954">
        <v>-2.9564532726955806E-2</v>
      </c>
      <c r="BF768" s="954">
        <v>-2.8776277640055747E-2</v>
      </c>
      <c r="BG768" s="954">
        <v>4.237886159103188E-2</v>
      </c>
      <c r="BH768" s="954">
        <v>8.9904978436412541E-3</v>
      </c>
      <c r="BI768" s="954">
        <v>-6.6189548862949366E-6</v>
      </c>
      <c r="BJ768" s="954">
        <v>-3.877578936506143E-2</v>
      </c>
      <c r="BK768" s="954">
        <v>-6.3515822461226334E-2</v>
      </c>
      <c r="BL768" s="954">
        <v>-0.10925731345800638</v>
      </c>
      <c r="BM768" s="954">
        <v>-9.3836471057114457E-2</v>
      </c>
      <c r="BN768" s="954">
        <v>-6.4663763323335566E-2</v>
      </c>
      <c r="BO768" s="954">
        <v>-0.11836946087703448</v>
      </c>
      <c r="BP768" s="954">
        <v>-0.1232542740992979</v>
      </c>
      <c r="BQ768" s="954">
        <v>-0.14072747369634908</v>
      </c>
      <c r="BR768" s="954">
        <v>-0.15749002968184711</v>
      </c>
      <c r="BS768" s="954">
        <v>-0.18633361738770138</v>
      </c>
      <c r="BT768" s="954">
        <v>-0.1692131398013752</v>
      </c>
      <c r="BU768" s="954">
        <v>-0.12822814528380055</v>
      </c>
      <c r="BV768" s="954">
        <v>2.5062656641605674E-3</v>
      </c>
      <c r="BW768" s="954">
        <v>3.1165459596510736E-2</v>
      </c>
      <c r="BX768" s="954">
        <v>8.181203515889135E-2</v>
      </c>
      <c r="BY768" s="954">
        <v>1.9654204226392746E-2</v>
      </c>
      <c r="BZ768" s="954">
        <v>-8.9861751152073732E-2</v>
      </c>
      <c r="CA768" s="954">
        <v>-0.15112837587865324</v>
      </c>
      <c r="CB768" s="954">
        <v>5.3392708490994201E-2</v>
      </c>
      <c r="CC768" s="954">
        <v>1.6722408026756064E-2</v>
      </c>
      <c r="CD768" s="954">
        <v>-3.6160042489156274E-2</v>
      </c>
      <c r="CE768" s="954">
        <v>0.43478971453475679</v>
      </c>
      <c r="CF768" s="954">
        <v>0.29365212998821355</v>
      </c>
      <c r="CG768" s="954">
        <v>0.1918859649122806</v>
      </c>
      <c r="CH768" s="954">
        <v>0.17201634752261552</v>
      </c>
      <c r="CI768" s="954">
        <v>8.8924326992444014E-2</v>
      </c>
      <c r="CJ768" s="954">
        <v>0.17211158835524309</v>
      </c>
      <c r="CK768" s="954">
        <v>0.83674486353879174</v>
      </c>
      <c r="CL768" s="954">
        <v>1.736795596128982</v>
      </c>
      <c r="CM768" s="954">
        <v>1.761312075037484</v>
      </c>
      <c r="CN768" s="954">
        <v>2.0346831507254963</v>
      </c>
      <c r="CO768" s="954">
        <v>1.6612475739299204</v>
      </c>
      <c r="CP768" s="954">
        <v>0.57802509258462065</v>
      </c>
      <c r="CQ768" s="954">
        <v>0.72629269879385916</v>
      </c>
      <c r="CR768" s="954">
        <v>0.39049826187717263</v>
      </c>
      <c r="CS768" s="954">
        <v>-8.3530520459548743E-2</v>
      </c>
      <c r="CT768" s="954">
        <v>-7.2245979942371391E-2</v>
      </c>
      <c r="CU768" s="954">
        <v>-5.6621400846975048E-2</v>
      </c>
      <c r="CV768" s="954">
        <v>-0.10490517174333863</v>
      </c>
      <c r="CW768" s="954">
        <v>-9.1659981387306133E-2</v>
      </c>
      <c r="CX768" s="954">
        <v>-8.1815990965638477E-2</v>
      </c>
      <c r="CY768" s="954">
        <v>-9.2050607134744847E-2</v>
      </c>
      <c r="CZ768" s="954">
        <v>-5.8431279343673877E-2</v>
      </c>
      <c r="DA768" s="954">
        <v>-8.3530520459548743E-2</v>
      </c>
      <c r="DB768" s="954">
        <v>-7.2245979942371391E-2</v>
      </c>
      <c r="DC768" s="954">
        <v>-5.6621400846975048E-2</v>
      </c>
      <c r="DD768" s="954">
        <v>-6.6944522193292499E-2</v>
      </c>
      <c r="DE768" s="954">
        <v>-6.0304689016741179E-2</v>
      </c>
      <c r="DF768" s="954">
        <v>-4.3091166371957604E-2</v>
      </c>
      <c r="DG768" s="954">
        <v>-3.8982705286469681E-2</v>
      </c>
      <c r="DH768" s="954">
        <v>-3.0533870280195566E-2</v>
      </c>
      <c r="DI768" s="954">
        <v>-3.1448165497686767E-2</v>
      </c>
      <c r="DJ768" s="954">
        <v>-2.9891102884306318E-2</v>
      </c>
      <c r="DK768" s="954">
        <v>-2.9053297202261262E-2</v>
      </c>
      <c r="DL768" s="954">
        <v>-5.0307007143572349E-2</v>
      </c>
      <c r="DM768" s="954">
        <v>-3.1448165497686767E-2</v>
      </c>
      <c r="DN768" s="954">
        <v>-2.9891102884306318E-2</v>
      </c>
      <c r="DO768" s="954">
        <v>-2.9053297202261262E-2</v>
      </c>
    </row>
    <row r="769" spans="2:123" s="941" customFormat="1" ht="12" customHeight="1">
      <c r="B769" s="1336"/>
      <c r="C769" s="949" t="s">
        <v>104</v>
      </c>
      <c r="D769" s="995"/>
      <c r="E769" s="995"/>
      <c r="F769" s="968"/>
      <c r="G769" s="968"/>
      <c r="H769" s="968"/>
      <c r="I769" s="968"/>
      <c r="J769" s="968"/>
      <c r="K769" s="968"/>
      <c r="L769" s="968"/>
      <c r="M769" s="955"/>
      <c r="N769" s="955"/>
      <c r="O769" s="955"/>
      <c r="P769" s="955"/>
      <c r="Q769" s="955"/>
      <c r="R769" s="955"/>
      <c r="S769" s="955"/>
      <c r="T769" s="955"/>
      <c r="U769" s="1698"/>
      <c r="V769" s="1698"/>
      <c r="W769" s="1698"/>
      <c r="X769" s="1698"/>
      <c r="Y769" s="1698"/>
      <c r="Z769" s="1698"/>
      <c r="AA769" s="1047"/>
      <c r="AB769" s="955"/>
      <c r="AC769" s="955"/>
      <c r="AD769" s="955"/>
      <c r="AE769" s="955"/>
      <c r="AF769" s="955"/>
      <c r="AG769" s="955"/>
      <c r="AH769" s="955"/>
      <c r="AI769" s="955"/>
      <c r="AJ769" s="955"/>
      <c r="AK769" s="955"/>
      <c r="AL769" s="955"/>
      <c r="AM769" s="955"/>
      <c r="AN769" s="955"/>
      <c r="AO769" s="955"/>
      <c r="AP769" s="955"/>
      <c r="AQ769" s="955"/>
      <c r="AR769" s="955"/>
      <c r="AS769" s="955"/>
      <c r="AT769" s="955"/>
      <c r="AU769" s="955"/>
      <c r="AV769" s="955"/>
      <c r="AW769" s="955"/>
      <c r="AX769" s="955"/>
      <c r="AY769" s="955"/>
      <c r="AZ769" s="955"/>
      <c r="BA769" s="955"/>
      <c r="BB769" s="955"/>
      <c r="BC769" s="955"/>
      <c r="BD769" s="955"/>
      <c r="BE769" s="955"/>
      <c r="BF769" s="955"/>
      <c r="BG769" s="955"/>
      <c r="BH769" s="955"/>
      <c r="BI769" s="955"/>
      <c r="BJ769" s="955"/>
      <c r="BK769" s="955"/>
      <c r="BL769" s="955"/>
      <c r="BM769" s="955"/>
      <c r="BN769" s="955"/>
      <c r="BO769" s="955"/>
      <c r="BP769" s="955"/>
      <c r="BQ769" s="955"/>
      <c r="BR769" s="955"/>
      <c r="BS769" s="955"/>
      <c r="BT769" s="955">
        <v>0.19954128440366972</v>
      </c>
      <c r="BU769" s="955">
        <v>0.23165137614678902</v>
      </c>
      <c r="BV769" s="955">
        <v>0.25688073394495414</v>
      </c>
      <c r="BW769" s="955">
        <v>0.31192660550458717</v>
      </c>
      <c r="BX769" s="955">
        <v>0.21067878069655671</v>
      </c>
      <c r="BY769" s="955">
        <v>0.22713806043847518</v>
      </c>
      <c r="BZ769" s="955">
        <v>0.26005661992231216</v>
      </c>
      <c r="CA769" s="955">
        <v>0.30212653894265584</v>
      </c>
      <c r="CB769" s="955">
        <v>0.20288320295152529</v>
      </c>
      <c r="CC769" s="955">
        <v>0.24923991391384553</v>
      </c>
      <c r="CD769" s="955">
        <v>0.24797595053462235</v>
      </c>
      <c r="CE769" s="955">
        <v>0.29990093260000683</v>
      </c>
      <c r="CF769" s="976">
        <v>0.22304260734088777</v>
      </c>
      <c r="CG769" s="976">
        <v>0.25245067205991933</v>
      </c>
      <c r="CH769" s="976">
        <v>0.24698322995190586</v>
      </c>
      <c r="CI769" s="976">
        <v>0.2775234906472871</v>
      </c>
      <c r="CJ769" s="976">
        <v>0.12062011867410574</v>
      </c>
      <c r="CK769" s="976">
        <v>0.21393819316357437</v>
      </c>
      <c r="CL769" s="976">
        <v>0.31186941570227755</v>
      </c>
      <c r="CM769" s="976">
        <v>0.35357227246004225</v>
      </c>
      <c r="CN769" s="976">
        <v>0.17961874423526475</v>
      </c>
      <c r="CO769" s="976">
        <v>0.27937796726397179</v>
      </c>
      <c r="CP769" s="976">
        <v>0.24149338684906418</v>
      </c>
      <c r="CQ769" s="976">
        <v>0.29950990165169938</v>
      </c>
      <c r="CR769" s="955">
        <v>0.1509528540371384</v>
      </c>
      <c r="CS769" s="955">
        <v>0.8733553903549014</v>
      </c>
      <c r="CT769" s="955">
        <v>1.0358222700634305</v>
      </c>
      <c r="CU769" s="955">
        <v>0.95364227657030642</v>
      </c>
      <c r="CV769" s="955">
        <v>0.15091367724549856</v>
      </c>
      <c r="CW769" s="955">
        <v>0.25894941440629954</v>
      </c>
      <c r="CX769" s="955">
        <v>0.30920407004997719</v>
      </c>
      <c r="CY769" s="955">
        <v>0.28093283829822474</v>
      </c>
      <c r="CZ769" s="1053">
        <v>0.15820497740229789</v>
      </c>
      <c r="DA769" s="1053">
        <v>0.25861902366389738</v>
      </c>
      <c r="DB769" s="1053">
        <v>0.30611813888001377</v>
      </c>
      <c r="DC769" s="1053">
        <v>0.27705786005379096</v>
      </c>
      <c r="DD769" s="1053">
        <v>0.1554123562272014</v>
      </c>
      <c r="DE769" s="1053">
        <v>0.25586180690408439</v>
      </c>
      <c r="DF769" s="1053">
        <v>0.30840226784866515</v>
      </c>
      <c r="DG769" s="1053">
        <v>0.28032356902004901</v>
      </c>
      <c r="DH769" s="1053">
        <v>0.15535156954102838</v>
      </c>
      <c r="DI769" s="1053">
        <v>0.25552052455999918</v>
      </c>
      <c r="DJ769" s="1053">
        <v>0.30848603630942034</v>
      </c>
      <c r="DK769" s="1053">
        <v>0.28064186958955206</v>
      </c>
      <c r="DL769" s="1053">
        <v>0.15260672943238288</v>
      </c>
      <c r="DM769" s="1053">
        <v>0.25599027348944753</v>
      </c>
      <c r="DN769" s="1053">
        <v>0.3095499968522295</v>
      </c>
      <c r="DO769" s="1053">
        <v>0.28185300022594006</v>
      </c>
    </row>
    <row r="770" spans="2:123" s="941" customFormat="1" ht="12" customHeight="1">
      <c r="B770" s="1336"/>
      <c r="C770" s="949" t="s">
        <v>97</v>
      </c>
      <c r="D770" s="995"/>
      <c r="E770" s="995"/>
      <c r="F770" s="955"/>
      <c r="G770" s="955"/>
      <c r="H770" s="955"/>
      <c r="I770" s="955">
        <v>6.5347744003464367E-2</v>
      </c>
      <c r="J770" s="955">
        <v>6.4251498984090397E-2</v>
      </c>
      <c r="K770" s="955">
        <v>6.3663998624159682E-2</v>
      </c>
      <c r="L770" s="955">
        <v>5.6413904421100544E-2</v>
      </c>
      <c r="M770" s="955">
        <v>6.5584256785573156E-2</v>
      </c>
      <c r="N770" s="955">
        <v>5.4315554962278308E-2</v>
      </c>
      <c r="O770" s="955">
        <v>5.1634541139465362E-2</v>
      </c>
      <c r="P770" s="955">
        <v>4.993182821202536E-2</v>
      </c>
      <c r="Q770" s="955">
        <v>6.1000116000175041E-2</v>
      </c>
      <c r="R770" s="955">
        <v>4.5002120790100998E-2</v>
      </c>
      <c r="S770" s="955">
        <v>5.6368630103642701E-2</v>
      </c>
      <c r="T770" s="955">
        <v>6.4565368901417355E-2</v>
      </c>
      <c r="U770" s="1698">
        <v>7.0163284206775187E-2</v>
      </c>
      <c r="V770" s="1698">
        <v>9.5215242255326293E-2</v>
      </c>
      <c r="W770" s="1698">
        <v>0.10618372409347815</v>
      </c>
      <c r="X770" s="1698">
        <v>0.11500377331198436</v>
      </c>
      <c r="Y770" s="1698">
        <v>0.12743693567285969</v>
      </c>
      <c r="Z770" s="1698">
        <v>0.19222443101102826</v>
      </c>
      <c r="AA770" s="1047"/>
      <c r="AB770" s="955"/>
      <c r="AC770" s="955"/>
      <c r="AD770" s="955"/>
      <c r="AE770" s="955"/>
      <c r="AF770" s="955"/>
      <c r="AG770" s="955"/>
      <c r="AH770" s="955"/>
      <c r="AI770" s="955"/>
      <c r="AJ770" s="955"/>
      <c r="AK770" s="955"/>
      <c r="AL770" s="955"/>
      <c r="AM770" s="955"/>
      <c r="AN770" s="955"/>
      <c r="AO770" s="955"/>
      <c r="AP770" s="955"/>
      <c r="AQ770" s="955"/>
      <c r="AR770" s="955"/>
      <c r="AS770" s="955"/>
      <c r="AT770" s="955"/>
      <c r="AU770" s="955"/>
      <c r="AV770" s="955">
        <v>7.154523856554304E-2</v>
      </c>
      <c r="AW770" s="955">
        <v>5.9781836073362404E-2</v>
      </c>
      <c r="AX770" s="955">
        <v>6.4093452711745547E-2</v>
      </c>
      <c r="AY770" s="955">
        <v>6.6595378658250368E-2</v>
      </c>
      <c r="AZ770" s="955">
        <v>6.7552512649433766E-2</v>
      </c>
      <c r="BA770" s="955">
        <v>6.4128538433420548E-2</v>
      </c>
      <c r="BB770" s="955">
        <v>6.2988103710896567E-2</v>
      </c>
      <c r="BC770" s="955">
        <v>6.3196515730934225E-2</v>
      </c>
      <c r="BD770" s="955">
        <v>6.7228499052128174E-2</v>
      </c>
      <c r="BE770" s="955">
        <v>6.3176525962191796E-2</v>
      </c>
      <c r="BF770" s="955">
        <v>6.1607619308149432E-2</v>
      </c>
      <c r="BG770" s="955">
        <v>6.3132450600163495E-2</v>
      </c>
      <c r="BH770" s="955">
        <v>6.2481560732773257E-2</v>
      </c>
      <c r="BI770" s="955">
        <v>5.9538737460265952E-2</v>
      </c>
      <c r="BJ770" s="955">
        <v>5.289338265777152E-2</v>
      </c>
      <c r="BK770" s="955">
        <v>5.2398165638517985E-2</v>
      </c>
      <c r="BL770" s="955">
        <v>6.5406078378438565E-2</v>
      </c>
      <c r="BM770" s="955">
        <v>7.0234247035924888E-2</v>
      </c>
      <c r="BN770" s="955">
        <v>6.5432932507235697E-2</v>
      </c>
      <c r="BO770" s="955">
        <v>6.2051049401805711E-2</v>
      </c>
      <c r="BP770" s="955">
        <v>5.9435364041604759E-2</v>
      </c>
      <c r="BQ770" s="955">
        <v>5.7752375027541242E-2</v>
      </c>
      <c r="BR770" s="955">
        <v>4.9809951316702336E-2</v>
      </c>
      <c r="BS770" s="955">
        <v>5.13910098931014E-2</v>
      </c>
      <c r="BT770" s="955">
        <v>5.5192539491213596E-2</v>
      </c>
      <c r="BU770" s="955">
        <v>5.0590050289515333E-2</v>
      </c>
      <c r="BV770" s="955">
        <v>4.8516983110025252E-2</v>
      </c>
      <c r="BW770" s="955">
        <v>5.306799336650083E-2</v>
      </c>
      <c r="BX770" s="955">
        <v>4.744255003706449E-2</v>
      </c>
      <c r="BY770" s="955">
        <v>4.8608665022895389E-2</v>
      </c>
      <c r="BZ770" s="955">
        <v>5.1803278688524593E-2</v>
      </c>
      <c r="CA770" s="955">
        <v>5.126243091608277E-2</v>
      </c>
      <c r="CB770" s="955">
        <v>5.5508823089576789E-2</v>
      </c>
      <c r="CC770" s="955">
        <v>6.526386723001279E-2</v>
      </c>
      <c r="CD770" s="955">
        <v>6.1295143843886957E-2</v>
      </c>
      <c r="CE770" s="955">
        <v>6.1532315154233803E-2</v>
      </c>
      <c r="CF770" s="955">
        <v>4.86501889102307E-2</v>
      </c>
      <c r="CG770" s="955">
        <v>4.7846644242373115E-2</v>
      </c>
      <c r="CH770" s="955">
        <v>4.2324523946530107E-2</v>
      </c>
      <c r="CI770" s="955">
        <v>4.253334341829916E-2</v>
      </c>
      <c r="CJ770" s="955">
        <v>4.1429800441962851E-2</v>
      </c>
      <c r="CK770" s="955">
        <v>5.4555473707101197E-2</v>
      </c>
      <c r="CL770" s="955">
        <v>6.2607415700261196E-2</v>
      </c>
      <c r="CM770" s="955">
        <v>5.9663561966861053E-2</v>
      </c>
      <c r="CN770" s="955">
        <v>5.9476611621389681E-2</v>
      </c>
      <c r="CO770" s="955">
        <v>7.4890030832476875E-2</v>
      </c>
      <c r="CP770" s="955">
        <v>5.9343121652672588E-2</v>
      </c>
      <c r="CQ770" s="955">
        <v>6.4159086450600394E-2</v>
      </c>
      <c r="CR770" s="955">
        <v>5.0711743772241996E-2</v>
      </c>
      <c r="CS770" s="955"/>
      <c r="CT770" s="955"/>
      <c r="CU770" s="955"/>
      <c r="CV770" s="955"/>
      <c r="CW770" s="955"/>
      <c r="CX770" s="955"/>
      <c r="CY770" s="955"/>
      <c r="CZ770" s="955"/>
      <c r="DA770" s="955"/>
      <c r="DB770" s="955"/>
      <c r="DC770" s="955"/>
      <c r="DD770" s="955"/>
      <c r="DE770" s="955"/>
      <c r="DF770" s="955"/>
      <c r="DG770" s="955"/>
      <c r="DH770" s="955"/>
      <c r="DI770" s="955"/>
      <c r="DJ770" s="955"/>
      <c r="DK770" s="955"/>
      <c r="DL770" s="955"/>
      <c r="DM770" s="955"/>
      <c r="DN770" s="955"/>
      <c r="DO770" s="955"/>
    </row>
    <row r="771" spans="2:123" s="973" customFormat="1" ht="12" customHeight="1">
      <c r="B771" s="1336"/>
      <c r="C771" s="938" t="s">
        <v>169</v>
      </c>
      <c r="D771" s="939"/>
      <c r="E771" s="939"/>
      <c r="F771" s="974"/>
      <c r="G771" s="974"/>
      <c r="H771" s="974"/>
      <c r="I771" s="974"/>
      <c r="J771" s="974"/>
      <c r="K771" s="974"/>
      <c r="L771" s="974"/>
      <c r="M771" s="940"/>
      <c r="N771" s="940"/>
      <c r="O771" s="940"/>
      <c r="P771" s="940"/>
      <c r="Q771" s="940"/>
      <c r="R771" s="940"/>
      <c r="S771" s="940"/>
      <c r="T771" s="940"/>
      <c r="U771" s="1677"/>
      <c r="V771" s="1677"/>
      <c r="W771" s="1677"/>
      <c r="X771" s="1677"/>
      <c r="Y771" s="1677"/>
      <c r="Z771" s="1677"/>
      <c r="AA771" s="403"/>
      <c r="AB771" s="940"/>
      <c r="AC771" s="940"/>
      <c r="AD771" s="940"/>
      <c r="AE771" s="940"/>
      <c r="AF771" s="940"/>
      <c r="AG771" s="940"/>
      <c r="AH771" s="940"/>
      <c r="AI771" s="940"/>
      <c r="AJ771" s="940"/>
      <c r="AK771" s="940"/>
      <c r="AL771" s="940"/>
      <c r="AM771" s="940"/>
      <c r="AN771" s="940"/>
      <c r="AO771" s="940"/>
      <c r="AP771" s="940"/>
      <c r="AQ771" s="940"/>
      <c r="AR771" s="940"/>
      <c r="AS771" s="940"/>
      <c r="AT771" s="940">
        <v>0.74</v>
      </c>
      <c r="AU771" s="940">
        <v>0.68</v>
      </c>
      <c r="AV771" s="940">
        <v>0.47</v>
      </c>
      <c r="AW771" s="940">
        <v>0.24</v>
      </c>
      <c r="AX771" s="940">
        <v>0.14000000000000001</v>
      </c>
      <c r="AY771" s="940">
        <v>0.22</v>
      </c>
      <c r="AZ771" s="940">
        <v>0.22</v>
      </c>
      <c r="BA771" s="940">
        <v>0.32</v>
      </c>
      <c r="BB771" s="940">
        <v>0.37</v>
      </c>
      <c r="BC771" s="940">
        <v>0.35</v>
      </c>
      <c r="BD771" s="940">
        <v>0.34</v>
      </c>
      <c r="BE771" s="940">
        <v>0.3</v>
      </c>
      <c r="BF771" s="940">
        <v>0.2</v>
      </c>
      <c r="BG771" s="940">
        <v>0.15</v>
      </c>
      <c r="BH771" s="940">
        <v>0.13</v>
      </c>
      <c r="BI771" s="940">
        <v>0.19</v>
      </c>
      <c r="BJ771" s="940">
        <v>0.13</v>
      </c>
      <c r="BK771" s="940">
        <v>0.15</v>
      </c>
      <c r="BL771" s="940">
        <v>0.32</v>
      </c>
      <c r="BM771" s="940">
        <v>0.53</v>
      </c>
      <c r="BN771" s="940">
        <v>0.59</v>
      </c>
      <c r="BO771" s="940">
        <v>0.61</v>
      </c>
      <c r="BP771" s="940">
        <v>0.33</v>
      </c>
      <c r="BQ771" s="940">
        <v>0.12</v>
      </c>
      <c r="BR771" s="940">
        <v>0.03</v>
      </c>
      <c r="BS771" s="940">
        <v>0.14000000000000001</v>
      </c>
      <c r="BT771" s="940">
        <v>0.19</v>
      </c>
      <c r="BU771" s="940">
        <v>0.3</v>
      </c>
      <c r="BV771" s="940">
        <v>0.33</v>
      </c>
      <c r="BW771" s="940">
        <v>0.42</v>
      </c>
      <c r="BX771" s="940">
        <v>0.36</v>
      </c>
      <c r="BY771" s="940">
        <v>0.34</v>
      </c>
      <c r="BZ771" s="940">
        <v>0.55000000000000004</v>
      </c>
      <c r="CA771" s="940">
        <v>0.59</v>
      </c>
      <c r="CB771" s="940">
        <v>0.32140000000000002</v>
      </c>
      <c r="CC771" s="940">
        <v>0.56000000000000005</v>
      </c>
      <c r="CD771" s="940">
        <v>0.43</v>
      </c>
      <c r="CE771" s="940"/>
      <c r="CF771" s="940"/>
      <c r="CG771" s="940"/>
      <c r="CH771" s="940"/>
      <c r="CI771" s="940"/>
      <c r="CJ771" s="940"/>
      <c r="CK771" s="940"/>
      <c r="CL771" s="940"/>
      <c r="CM771" s="940"/>
      <c r="CN771" s="940"/>
      <c r="CO771" s="940"/>
      <c r="CP771" s="940"/>
      <c r="CQ771" s="940"/>
      <c r="CR771" s="940"/>
      <c r="CS771" s="940"/>
      <c r="CT771" s="940"/>
      <c r="CU771" s="940"/>
      <c r="CV771" s="940"/>
      <c r="CW771" s="940"/>
      <c r="CX771" s="940"/>
      <c r="CY771" s="940"/>
      <c r="CZ771" s="940"/>
      <c r="DA771" s="940"/>
      <c r="DB771" s="940"/>
      <c r="DC771" s="940"/>
      <c r="DD771" s="940"/>
      <c r="DE771" s="940"/>
      <c r="DF771" s="940"/>
      <c r="DG771" s="940"/>
      <c r="DH771" s="940"/>
      <c r="DI771" s="940"/>
      <c r="DJ771" s="940"/>
      <c r="DK771" s="940"/>
      <c r="DL771" s="940"/>
      <c r="DM771" s="940"/>
      <c r="DN771" s="940"/>
      <c r="DO771" s="940"/>
    </row>
    <row r="772" spans="2:123" s="1024" customFormat="1" ht="12" customHeight="1">
      <c r="B772" s="1336"/>
      <c r="C772" s="1020" t="s">
        <v>62</v>
      </c>
      <c r="D772" s="1021"/>
      <c r="E772" s="993"/>
      <c r="F772" s="945"/>
      <c r="G772" s="945"/>
      <c r="H772" s="945"/>
      <c r="I772" s="974"/>
      <c r="J772" s="974"/>
      <c r="K772" s="974"/>
      <c r="L772" s="974"/>
      <c r="M772" s="974"/>
      <c r="N772" s="974"/>
      <c r="O772" s="974"/>
      <c r="P772" s="974"/>
      <c r="Q772" s="974"/>
      <c r="R772" s="974"/>
      <c r="S772" s="974"/>
      <c r="T772" s="974"/>
      <c r="U772" s="1650"/>
      <c r="V772" s="1650"/>
      <c r="W772" s="1650"/>
      <c r="X772" s="1650"/>
      <c r="Y772" s="1650"/>
      <c r="Z772" s="1650"/>
      <c r="AA772" s="1195"/>
      <c r="AB772" s="974"/>
      <c r="AC772" s="974"/>
      <c r="AD772" s="974"/>
      <c r="AE772" s="974"/>
      <c r="AF772" s="974"/>
      <c r="AG772" s="974"/>
      <c r="AH772" s="974"/>
      <c r="AI772" s="974"/>
      <c r="AJ772" s="974"/>
      <c r="AK772" s="974"/>
      <c r="AL772" s="974"/>
      <c r="AM772" s="974"/>
      <c r="AN772" s="974"/>
      <c r="AO772" s="974"/>
      <c r="AP772" s="974"/>
      <c r="AQ772" s="974"/>
      <c r="AR772" s="974"/>
      <c r="AS772" s="974"/>
      <c r="AT772" s="974"/>
      <c r="AU772" s="974"/>
      <c r="AV772" s="974"/>
      <c r="AW772" s="974"/>
      <c r="AX772" s="974"/>
      <c r="AY772" s="974"/>
      <c r="AZ772" s="974"/>
      <c r="BA772" s="974"/>
      <c r="BB772" s="974"/>
      <c r="BC772" s="974"/>
      <c r="BD772" s="974"/>
      <c r="BE772" s="974"/>
      <c r="BF772" s="974"/>
      <c r="BG772" s="974"/>
      <c r="BH772" s="974"/>
      <c r="BI772" s="974"/>
      <c r="BJ772" s="974"/>
      <c r="BK772" s="974"/>
      <c r="BL772" s="974"/>
      <c r="BM772" s="974"/>
      <c r="BN772" s="974"/>
      <c r="BO772" s="974"/>
      <c r="BP772" s="974"/>
      <c r="BQ772" s="974"/>
      <c r="BR772" s="974"/>
      <c r="BS772" s="974"/>
      <c r="BT772" s="974"/>
      <c r="BU772" s="974"/>
      <c r="BV772" s="974"/>
      <c r="BW772" s="974"/>
      <c r="BX772" s="974"/>
      <c r="BY772" s="974"/>
      <c r="BZ772" s="974"/>
      <c r="CA772" s="974"/>
      <c r="CB772" s="974"/>
      <c r="CC772" s="1196">
        <v>1.3400000000025614E-3</v>
      </c>
      <c r="CD772" s="1196">
        <v>-2.0699999999607144E-4</v>
      </c>
      <c r="CE772" s="1196">
        <v>-1.4299999999991542E-3</v>
      </c>
      <c r="CF772" s="1196">
        <v>-4.1300000000177306E-4</v>
      </c>
      <c r="CG772" s="1196">
        <v>6.8000000000267846E-4</v>
      </c>
      <c r="CH772" s="1196">
        <v>-1.1839999999985196E-3</v>
      </c>
      <c r="CI772" s="1196">
        <v>-2.7199999999893976E-4</v>
      </c>
      <c r="CJ772" s="1196">
        <v>2.0999999999560259E-4</v>
      </c>
      <c r="CK772" s="1196">
        <v>1.6999999999995907E-2</v>
      </c>
      <c r="CL772" s="1196">
        <v>0</v>
      </c>
      <c r="CM772" s="1196">
        <v>0</v>
      </c>
      <c r="CN772" s="1196">
        <v>-1.0000000000331966E-4</v>
      </c>
      <c r="CO772" s="1196">
        <v>0</v>
      </c>
      <c r="CP772" s="1196">
        <v>0</v>
      </c>
      <c r="CQ772" s="1196">
        <v>3.9100000000019008E-2</v>
      </c>
      <c r="CR772" s="974">
        <v>0</v>
      </c>
      <c r="CS772" s="974"/>
      <c r="CT772" s="974"/>
      <c r="CU772" s="974"/>
      <c r="CV772" s="974"/>
      <c r="CW772" s="974"/>
      <c r="CX772" s="974"/>
      <c r="CY772" s="974"/>
      <c r="CZ772" s="974"/>
      <c r="DA772" s="974"/>
      <c r="DB772" s="974"/>
      <c r="DC772" s="974"/>
      <c r="DD772" s="974"/>
      <c r="DE772" s="974"/>
      <c r="DF772" s="974"/>
      <c r="DG772" s="974"/>
      <c r="DH772" s="974"/>
      <c r="DI772" s="974"/>
      <c r="DJ772" s="974"/>
      <c r="DK772" s="974"/>
      <c r="DL772" s="974"/>
      <c r="DM772" s="974"/>
      <c r="DN772" s="974"/>
      <c r="DO772" s="974"/>
    </row>
    <row r="773" spans="2:123" s="973" customFormat="1" ht="12" customHeight="1">
      <c r="B773" s="1336"/>
      <c r="C773" s="938"/>
      <c r="D773" s="993"/>
      <c r="E773" s="993"/>
      <c r="F773" s="974"/>
      <c r="G773" s="974"/>
      <c r="H773" s="974"/>
      <c r="I773" s="974"/>
      <c r="J773" s="974"/>
      <c r="K773" s="974"/>
      <c r="L773" s="974"/>
      <c r="M773" s="974"/>
      <c r="N773" s="974"/>
      <c r="O773" s="974"/>
      <c r="P773" s="974"/>
      <c r="Q773" s="974"/>
      <c r="R773" s="974"/>
      <c r="S773" s="974"/>
      <c r="T773" s="974"/>
      <c r="U773" s="1650"/>
      <c r="V773" s="1650"/>
      <c r="W773" s="1650"/>
      <c r="X773" s="1650"/>
      <c r="Y773" s="1650"/>
      <c r="Z773" s="1650"/>
      <c r="AA773" s="1047"/>
      <c r="AB773" s="974"/>
      <c r="AC773" s="974"/>
      <c r="AD773" s="974"/>
      <c r="AE773" s="974"/>
      <c r="AF773" s="974"/>
      <c r="AG773" s="974"/>
      <c r="AH773" s="974"/>
      <c r="AI773" s="974"/>
      <c r="AJ773" s="974"/>
      <c r="AK773" s="974"/>
      <c r="AL773" s="974"/>
      <c r="AM773" s="974"/>
      <c r="AN773" s="974"/>
      <c r="AO773" s="974"/>
      <c r="AP773" s="974"/>
      <c r="AQ773" s="974"/>
      <c r="AR773" s="974"/>
      <c r="AS773" s="974"/>
      <c r="AT773" s="974"/>
      <c r="AU773" s="974"/>
      <c r="AV773" s="974"/>
      <c r="AW773" s="974"/>
      <c r="AX773" s="974"/>
      <c r="AY773" s="974"/>
      <c r="AZ773" s="974"/>
      <c r="BA773" s="974"/>
      <c r="BB773" s="974"/>
      <c r="BC773" s="974"/>
      <c r="BD773" s="974"/>
      <c r="BE773" s="974"/>
      <c r="BF773" s="974"/>
      <c r="BG773" s="974"/>
      <c r="BH773" s="974"/>
      <c r="BI773" s="974"/>
      <c r="BJ773" s="974"/>
      <c r="BK773" s="974"/>
      <c r="BL773" s="974"/>
      <c r="BM773" s="974"/>
      <c r="BN773" s="974"/>
      <c r="BO773" s="974"/>
      <c r="BP773" s="974"/>
      <c r="BQ773" s="974"/>
      <c r="BR773" s="974"/>
      <c r="BS773" s="974"/>
      <c r="BT773" s="974"/>
      <c r="BU773" s="974"/>
      <c r="BV773" s="974"/>
      <c r="BW773" s="974"/>
      <c r="BX773" s="974"/>
      <c r="BY773" s="974"/>
      <c r="BZ773" s="974"/>
      <c r="CA773" s="974"/>
      <c r="CB773" s="974"/>
      <c r="CC773" s="974"/>
      <c r="CD773" s="974"/>
      <c r="CE773" s="974"/>
      <c r="CF773" s="974"/>
      <c r="CG773" s="974"/>
      <c r="CH773" s="974"/>
      <c r="CI773" s="974"/>
      <c r="CJ773" s="974"/>
      <c r="CK773" s="974"/>
      <c r="CL773" s="974"/>
      <c r="CM773" s="974"/>
      <c r="CN773" s="974"/>
      <c r="CO773" s="974"/>
      <c r="CP773" s="974"/>
      <c r="CQ773" s="974"/>
      <c r="CR773" s="974"/>
      <c r="CS773" s="974"/>
      <c r="CT773" s="974"/>
      <c r="CU773" s="974"/>
      <c r="CV773" s="974"/>
      <c r="CW773" s="974"/>
      <c r="CX773" s="974"/>
      <c r="CY773" s="974"/>
      <c r="CZ773" s="974"/>
      <c r="DA773" s="974"/>
      <c r="DB773" s="974"/>
      <c r="DC773" s="974"/>
      <c r="DD773" s="974"/>
      <c r="DE773" s="974"/>
      <c r="DF773" s="974"/>
      <c r="DG773" s="974"/>
      <c r="DH773" s="974"/>
      <c r="DI773" s="974"/>
      <c r="DJ773" s="974"/>
      <c r="DK773" s="974"/>
      <c r="DL773" s="974"/>
      <c r="DM773" s="974"/>
      <c r="DN773" s="974"/>
      <c r="DO773" s="974"/>
    </row>
    <row r="774" spans="2:123" s="948" customFormat="1" ht="12" customHeight="1">
      <c r="B774" s="1336"/>
      <c r="C774" s="942" t="s">
        <v>392</v>
      </c>
      <c r="D774" s="1077"/>
      <c r="E774" s="1033"/>
      <c r="F774" s="1034">
        <v>-16.170997</v>
      </c>
      <c r="G774" s="1034">
        <v>-19.315657999999999</v>
      </c>
      <c r="H774" s="1034">
        <v>-15.423598999999999</v>
      </c>
      <c r="I774" s="1034">
        <v>-7.7891630000000003</v>
      </c>
      <c r="J774" s="1034">
        <v>-10.047357999999999</v>
      </c>
      <c r="K774" s="1034">
        <v>-11.459387</v>
      </c>
      <c r="L774" s="1034">
        <v>-12.339549999999999</v>
      </c>
      <c r="M774" s="1034">
        <v>-20.163267000000001</v>
      </c>
      <c r="N774" s="1034">
        <v>-24.606999999999999</v>
      </c>
      <c r="O774" s="1034">
        <v>-31.549999999999997</v>
      </c>
      <c r="P774" s="969">
        <v>-53.196000000000005</v>
      </c>
      <c r="Q774" s="969">
        <v>-79.579000000000008</v>
      </c>
      <c r="R774" s="282">
        <v>-104.97499999999999</v>
      </c>
      <c r="S774" s="282">
        <v>-186.392</v>
      </c>
      <c r="T774" s="282">
        <v>-380.52599999999995</v>
      </c>
      <c r="U774" s="1658">
        <v>-676.38156743979948</v>
      </c>
      <c r="V774" s="1658">
        <v>-1012.2464008288977</v>
      </c>
      <c r="W774" s="1658">
        <v>-1264.0766420466432</v>
      </c>
      <c r="X774" s="1658">
        <v>-1567.6556803225362</v>
      </c>
      <c r="Y774" s="1658">
        <v>-2009.2920387891588</v>
      </c>
      <c r="Z774" s="1658">
        <v>-2595.7353887535673</v>
      </c>
      <c r="AA774" s="403"/>
      <c r="AB774" s="1034"/>
      <c r="AC774" s="1034"/>
      <c r="AD774" s="1034"/>
      <c r="AE774" s="1034"/>
      <c r="AF774" s="1034"/>
      <c r="AG774" s="1034"/>
      <c r="AH774" s="1034"/>
      <c r="AI774" s="1034"/>
      <c r="AJ774" s="1034">
        <v>-3.4116849999999999</v>
      </c>
      <c r="AK774" s="1034">
        <v>-3.7237770000000001</v>
      </c>
      <c r="AL774" s="1034">
        <v>-4.3250789999999997</v>
      </c>
      <c r="AM774" s="1034">
        <v>-4.7104559999999998</v>
      </c>
      <c r="AN774" s="1034">
        <v>-4.1999409999999999</v>
      </c>
      <c r="AO774" s="1034">
        <v>-4.306527</v>
      </c>
      <c r="AP774" s="1034">
        <v>-6.2837909999999999</v>
      </c>
      <c r="AQ774" s="1034">
        <v>-4.5253990000000002</v>
      </c>
      <c r="AR774" s="1034">
        <v>-5.2842419999999999</v>
      </c>
      <c r="AS774" s="1034">
        <v>-6.7584359999999997</v>
      </c>
      <c r="AT774" s="1034">
        <v>-1.5745400000000001</v>
      </c>
      <c r="AU774" s="1034">
        <v>-1.806381</v>
      </c>
      <c r="AV774" s="1034">
        <v>-1.726523</v>
      </c>
      <c r="AW774" s="1034">
        <v>-1.7411639999999999</v>
      </c>
      <c r="AX774" s="1034">
        <v>-2.230064</v>
      </c>
      <c r="AY774" s="1034">
        <v>-2.091412</v>
      </c>
      <c r="AZ774" s="1034">
        <v>-2.1003159999999998</v>
      </c>
      <c r="BA774" s="1034">
        <v>-2.4935700000000001</v>
      </c>
      <c r="BB774" s="1034">
        <v>-2.6368360000000002</v>
      </c>
      <c r="BC774" s="1034">
        <v>-2.8166359999999999</v>
      </c>
      <c r="BD774" s="1034">
        <v>-2.8156669999999999</v>
      </c>
      <c r="BE774" s="1034">
        <v>-2.8964259999999999</v>
      </c>
      <c r="BF774" s="1034">
        <v>-2.8572739999999999</v>
      </c>
      <c r="BG774" s="1034">
        <v>-2.8900199999999998</v>
      </c>
      <c r="BH774" s="1034">
        <v>-2.8679809999999999</v>
      </c>
      <c r="BI774" s="1034">
        <v>-3.2150029999999998</v>
      </c>
      <c r="BJ774" s="1034">
        <v>-2.8650570000000002</v>
      </c>
      <c r="BK774" s="1034">
        <v>-3.3915090000000001</v>
      </c>
      <c r="BL774" s="1034">
        <v>-3.914533</v>
      </c>
      <c r="BM774" s="1034">
        <v>-4.972194</v>
      </c>
      <c r="BN774" s="1034">
        <v>-5.6403840000000001</v>
      </c>
      <c r="BO774" s="1034">
        <v>-5.6361559999999997</v>
      </c>
      <c r="BP774" s="1034">
        <v>-5.1719999999999997</v>
      </c>
      <c r="BQ774" s="1034">
        <v>-5.9119999999999999</v>
      </c>
      <c r="BR774" s="1034">
        <v>-5.3449999999999998</v>
      </c>
      <c r="BS774" s="1034">
        <v>-8.1780000000000008</v>
      </c>
      <c r="BT774" s="1034">
        <v>-6.2009999999999996</v>
      </c>
      <c r="BU774" s="1034">
        <v>-7.1379999999999999</v>
      </c>
      <c r="BV774" s="1034">
        <v>-7.9429999999999996</v>
      </c>
      <c r="BW774" s="1034">
        <v>-10.268000000000001</v>
      </c>
      <c r="BX774" s="1034">
        <v>-9.6390000000000011</v>
      </c>
      <c r="BY774" s="1034">
        <v>-12.607999999999999</v>
      </c>
      <c r="BZ774" s="1034">
        <v>-12.709000000000001</v>
      </c>
      <c r="CA774" s="1034">
        <v>-18.240000000000002</v>
      </c>
      <c r="CB774" s="282">
        <v>-17.271999999999998</v>
      </c>
      <c r="CC774" s="1034">
        <v>-21.088000000000001</v>
      </c>
      <c r="CD774" s="1034">
        <v>-18.821999999999999</v>
      </c>
      <c r="CE774" s="1034">
        <v>-22.396999999999998</v>
      </c>
      <c r="CF774" s="1034">
        <v>-20.446999999999999</v>
      </c>
      <c r="CG774" s="1034">
        <v>-24.440999999999999</v>
      </c>
      <c r="CH774" s="1034">
        <v>-25.844999999999999</v>
      </c>
      <c r="CI774" s="1034">
        <v>-34.241999999999997</v>
      </c>
      <c r="CJ774" s="1034">
        <v>-27.603999999999999</v>
      </c>
      <c r="CK774" s="1034">
        <v>-34.9</v>
      </c>
      <c r="CL774" s="1034">
        <v>-53.212000000000003</v>
      </c>
      <c r="CM774" s="1034">
        <v>-70.676000000000002</v>
      </c>
      <c r="CN774" s="1034">
        <v>-64.31</v>
      </c>
      <c r="CO774" s="1034">
        <v>-91.257999999999996</v>
      </c>
      <c r="CP774" s="1034">
        <v>-91.885999999999996</v>
      </c>
      <c r="CQ774" s="1034">
        <v>-133.072</v>
      </c>
      <c r="CR774" s="1034">
        <v>-110</v>
      </c>
      <c r="CS774" s="1034">
        <v>-166.26897786545806</v>
      </c>
      <c r="CT774" s="1034">
        <v>-197.19934404222175</v>
      </c>
      <c r="CU774" s="1034">
        <v>-202.91324553211962</v>
      </c>
      <c r="CV774" s="1034">
        <v>-164.61467666597042</v>
      </c>
      <c r="CW774" s="1034">
        <v>-248.82039600002847</v>
      </c>
      <c r="CX774" s="1034">
        <v>-297.10929963309553</v>
      </c>
      <c r="CY774" s="1034">
        <v>-301.70202852980321</v>
      </c>
      <c r="CZ774" s="1034">
        <v>-212.69557771504429</v>
      </c>
      <c r="DA774" s="1034">
        <v>-306.28792595224206</v>
      </c>
      <c r="DB774" s="1034">
        <v>-362.54212287094225</v>
      </c>
      <c r="DC774" s="1034">
        <v>-382.55101550841465</v>
      </c>
      <c r="DD774" s="1034">
        <v>-238.9877327428193</v>
      </c>
      <c r="DE774" s="1034">
        <v>-383.18185784097767</v>
      </c>
      <c r="DF774" s="1034">
        <v>-453.57372958949207</v>
      </c>
      <c r="DG774" s="1034">
        <v>-491.91236014924709</v>
      </c>
      <c r="DH774" s="1034">
        <v>-286.33148142752174</v>
      </c>
      <c r="DI774" s="1034">
        <v>-496.16756351439068</v>
      </c>
      <c r="DJ774" s="1034">
        <v>-588.25949114817809</v>
      </c>
      <c r="DK774" s="1034">
        <v>-638.53350269906832</v>
      </c>
      <c r="DL774" s="1034">
        <v>-363.25090066690234</v>
      </c>
      <c r="DM774" s="1034">
        <v>-641.95650390987203</v>
      </c>
      <c r="DN774" s="1034">
        <v>-762.33137891257195</v>
      </c>
      <c r="DO774" s="1034">
        <v>-828.19660526422103</v>
      </c>
    </row>
    <row r="775" spans="2:123" s="973" customFormat="1" ht="12" customHeight="1">
      <c r="B775" s="1336"/>
      <c r="C775" s="938" t="s">
        <v>94</v>
      </c>
      <c r="D775" s="939"/>
      <c r="E775" s="939"/>
      <c r="F775" s="940" t="s">
        <v>1045</v>
      </c>
      <c r="G775" s="940">
        <v>0.19446302537808879</v>
      </c>
      <c r="H775" s="940">
        <v>-0.20149761400828281</v>
      </c>
      <c r="I775" s="940">
        <v>-0.49498408250888781</v>
      </c>
      <c r="J775" s="940">
        <v>0.289914975460136</v>
      </c>
      <c r="K775" s="940">
        <v>0.14053734324983758</v>
      </c>
      <c r="L775" s="940">
        <v>7.6807162547176455E-2</v>
      </c>
      <c r="M775" s="940">
        <v>0.63403584409480107</v>
      </c>
      <c r="N775" s="940">
        <v>0.2203875492994265</v>
      </c>
      <c r="O775" s="940">
        <v>0.28215548421180947</v>
      </c>
      <c r="P775" s="940">
        <v>0.68608557844690998</v>
      </c>
      <c r="Q775" s="940">
        <v>0.49595834273253625</v>
      </c>
      <c r="R775" s="940">
        <v>0.31912941856519916</v>
      </c>
      <c r="S775" s="940">
        <v>0.77558466301500362</v>
      </c>
      <c r="T775" s="940">
        <v>1.0415361174299322</v>
      </c>
      <c r="U775" s="1677">
        <v>0.7774910714111507</v>
      </c>
      <c r="V775" s="1677">
        <v>0.49656118610741329</v>
      </c>
      <c r="W775" s="1677">
        <v>0.24878353828823641</v>
      </c>
      <c r="X775" s="1677">
        <v>0.24015872786350512</v>
      </c>
      <c r="Y775" s="1677">
        <v>0.28171770370886451</v>
      </c>
      <c r="Z775" s="1677">
        <v>0.65580708910486618</v>
      </c>
      <c r="AA775" s="403"/>
      <c r="AB775" s="940"/>
      <c r="AC775" s="940"/>
      <c r="AD775" s="940"/>
      <c r="AE775" s="940"/>
      <c r="AF775" s="940"/>
      <c r="AG775" s="940"/>
      <c r="AH775" s="940"/>
      <c r="AI775" s="940"/>
      <c r="AJ775" s="940" t="s">
        <v>1045</v>
      </c>
      <c r="AK775" s="940" t="s">
        <v>1045</v>
      </c>
      <c r="AL775" s="940" t="s">
        <v>1045</v>
      </c>
      <c r="AM775" s="940" t="s">
        <v>1045</v>
      </c>
      <c r="AN775" s="940">
        <v>0.2310459494355428</v>
      </c>
      <c r="AO775" s="940">
        <v>0.15649433357582909</v>
      </c>
      <c r="AP775" s="940">
        <v>0.45287311515003559</v>
      </c>
      <c r="AQ775" s="940">
        <v>-3.928643001866472E-2</v>
      </c>
      <c r="AR775" s="940">
        <v>0.2581705314431797</v>
      </c>
      <c r="AS775" s="940">
        <v>0.56934717929319834</v>
      </c>
      <c r="AT775" s="940">
        <v>-0.74942833076402438</v>
      </c>
      <c r="AU775" s="940">
        <v>-0.60083497609824021</v>
      </c>
      <c r="AV775" s="940">
        <v>-0.67326950582505496</v>
      </c>
      <c r="AW775" s="940">
        <v>-0.74237175583226644</v>
      </c>
      <c r="AX775" s="940">
        <v>0.41632730829321574</v>
      </c>
      <c r="AY775" s="940">
        <v>0.15779118580188789</v>
      </c>
      <c r="AZ775" s="940">
        <v>0.21650044627265297</v>
      </c>
      <c r="BA775" s="940">
        <v>0.43212816253954256</v>
      </c>
      <c r="BB775" s="940">
        <v>0.18240373370450369</v>
      </c>
      <c r="BC775" s="940">
        <v>0.3467628568641663</v>
      </c>
      <c r="BD775" s="940">
        <v>0.3405920823342774</v>
      </c>
      <c r="BE775" s="940">
        <v>0.1615579269882137</v>
      </c>
      <c r="BF775" s="940">
        <v>8.359943508052825E-2</v>
      </c>
      <c r="BG775" s="940">
        <v>2.6053774786660266E-2</v>
      </c>
      <c r="BH775" s="940">
        <v>1.8579611864613321E-2</v>
      </c>
      <c r="BI775" s="940">
        <v>0.10998969074300535</v>
      </c>
      <c r="BJ775" s="940">
        <v>2.7239249718438163E-3</v>
      </c>
      <c r="BK775" s="940">
        <v>0.17352440467540031</v>
      </c>
      <c r="BL775" s="940">
        <v>0.36490897254898136</v>
      </c>
      <c r="BM775" s="940">
        <v>0.54655967661616489</v>
      </c>
      <c r="BN775" s="940">
        <v>0.96868125136777383</v>
      </c>
      <c r="BO775" s="940">
        <v>0.66184315005503436</v>
      </c>
      <c r="BP775" s="940">
        <v>0.32123039964154088</v>
      </c>
      <c r="BQ775" s="940">
        <v>0.18901233539962448</v>
      </c>
      <c r="BR775" s="940">
        <v>-5.2369484063496397E-2</v>
      </c>
      <c r="BS775" s="940">
        <v>0.45098893643114235</v>
      </c>
      <c r="BT775" s="940">
        <v>0.1989559164733179</v>
      </c>
      <c r="BU775" s="940">
        <v>0.20737483085250341</v>
      </c>
      <c r="BV775" s="940">
        <v>0.48606173994387269</v>
      </c>
      <c r="BW775" s="940">
        <v>0.25556370750794821</v>
      </c>
      <c r="BX775" s="940">
        <v>0.55442670537010197</v>
      </c>
      <c r="BY775" s="940">
        <v>0.76632109834687578</v>
      </c>
      <c r="BZ775" s="940">
        <v>0.60002517940324829</v>
      </c>
      <c r="CA775" s="940">
        <v>0.77639267627580844</v>
      </c>
      <c r="CB775" s="940">
        <v>0.79188712522045823</v>
      </c>
      <c r="CC775" s="940">
        <v>0.67258883248730994</v>
      </c>
      <c r="CD775" s="940">
        <v>0.48099771815249004</v>
      </c>
      <c r="CE775" s="940">
        <v>0.22790570175438574</v>
      </c>
      <c r="CF775" s="940">
        <v>0.18382352941176472</v>
      </c>
      <c r="CG775" s="940">
        <v>0.15900037936267064</v>
      </c>
      <c r="CH775" s="940">
        <v>0.37312719158431618</v>
      </c>
      <c r="CI775" s="940">
        <v>0.52886547305442688</v>
      </c>
      <c r="CJ775" s="940">
        <v>0.35002689881156157</v>
      </c>
      <c r="CK775" s="940">
        <v>0.4279284808313899</v>
      </c>
      <c r="CL775" s="940">
        <v>1.0588895337589479</v>
      </c>
      <c r="CM775" s="940">
        <v>1.0640149523976405</v>
      </c>
      <c r="CN775" s="940">
        <v>1.3297348210404292</v>
      </c>
      <c r="CO775" s="940">
        <v>1.6148424068767908</v>
      </c>
      <c r="CP775" s="940">
        <v>0.72679094940990741</v>
      </c>
      <c r="CQ775" s="940">
        <v>0.88284566189371216</v>
      </c>
      <c r="CR775" s="940">
        <v>0.71046493546882283</v>
      </c>
      <c r="CS775" s="940">
        <v>0.82196605081700302</v>
      </c>
      <c r="CT775" s="940">
        <v>1.146130466471734</v>
      </c>
      <c r="CU775" s="940">
        <v>0.52483802401797242</v>
      </c>
      <c r="CV775" s="940">
        <v>0.4964970605997312</v>
      </c>
      <c r="CW775" s="940">
        <v>0.49649320753850779</v>
      </c>
      <c r="CX775" s="940">
        <v>0.50664446211079861</v>
      </c>
      <c r="CY775" s="940">
        <v>0.48685231335500023</v>
      </c>
      <c r="CZ775" s="940">
        <v>0.29208149615138956</v>
      </c>
      <c r="DA775" s="940">
        <v>0.23095988462379524</v>
      </c>
      <c r="DB775" s="940">
        <v>0.22023148827266814</v>
      </c>
      <c r="DC775" s="940">
        <v>0.26797627902135535</v>
      </c>
      <c r="DD775" s="940">
        <v>0.12361401826134588</v>
      </c>
      <c r="DE775" s="940">
        <v>0.25105113644187615</v>
      </c>
      <c r="DF775" s="940">
        <v>0.2510924965013106</v>
      </c>
      <c r="DG775" s="940">
        <v>0.28587388402430447</v>
      </c>
      <c r="DH775" s="940">
        <v>0.19810116670569955</v>
      </c>
      <c r="DI775" s="940">
        <v>0.29486183482179018</v>
      </c>
      <c r="DJ775" s="940">
        <v>0.29694347968649693</v>
      </c>
      <c r="DK775" s="940">
        <v>0.2980635463303587</v>
      </c>
      <c r="DL775" s="940">
        <v>0.26863766029461544</v>
      </c>
      <c r="DM775" s="940">
        <v>0.29383005080551361</v>
      </c>
      <c r="DN775" s="940">
        <v>0.29591003695433193</v>
      </c>
      <c r="DO775" s="940">
        <v>0.29702921109612967</v>
      </c>
    </row>
    <row r="776" spans="2:123" s="941" customFormat="1" ht="12" customHeight="1">
      <c r="B776" s="1336"/>
      <c r="C776" s="949" t="s">
        <v>879</v>
      </c>
      <c r="D776" s="953"/>
      <c r="E776" s="953"/>
      <c r="F776" s="954"/>
      <c r="G776" s="954"/>
      <c r="H776" s="954"/>
      <c r="I776" s="954"/>
      <c r="J776" s="954"/>
      <c r="K776" s="954"/>
      <c r="L776" s="954"/>
      <c r="M776" s="954"/>
      <c r="N776" s="996">
        <v>0.6951129943502824</v>
      </c>
      <c r="O776" s="996">
        <v>0.72362385321100919</v>
      </c>
      <c r="P776" s="996">
        <v>0.799266782859547</v>
      </c>
      <c r="Q776" s="996">
        <v>0.81022001853001979</v>
      </c>
      <c r="R776" s="996">
        <v>0.93113297084416213</v>
      </c>
      <c r="S776" s="996" t="s">
        <v>105</v>
      </c>
      <c r="T776" s="996" t="s">
        <v>105</v>
      </c>
      <c r="U776" s="1668" t="s">
        <v>105</v>
      </c>
      <c r="V776" s="1668" t="s">
        <v>105</v>
      </c>
      <c r="W776" s="1668" t="s">
        <v>105</v>
      </c>
      <c r="X776" s="1668" t="s">
        <v>105</v>
      </c>
      <c r="Y776" s="1668" t="s">
        <v>105</v>
      </c>
      <c r="Z776" s="1668" t="s">
        <v>105</v>
      </c>
      <c r="AA776" s="403"/>
      <c r="AB776" s="954"/>
      <c r="AC776" s="954"/>
      <c r="AD776" s="954"/>
      <c r="AE776" s="954"/>
      <c r="AF776" s="954"/>
      <c r="AG776" s="954"/>
      <c r="AH776" s="954"/>
      <c r="AI776" s="954"/>
      <c r="AJ776" s="954"/>
      <c r="AK776" s="954"/>
      <c r="AL776" s="954"/>
      <c r="AM776" s="954"/>
      <c r="AN776" s="954"/>
      <c r="AO776" s="954"/>
      <c r="AP776" s="954"/>
      <c r="AQ776" s="954"/>
      <c r="AR776" s="954"/>
      <c r="AS776" s="954"/>
      <c r="AT776" s="954"/>
      <c r="AU776" s="954"/>
      <c r="AV776" s="954"/>
      <c r="AW776" s="954"/>
      <c r="AX776" s="954"/>
      <c r="AY776" s="954"/>
      <c r="AZ776" s="954"/>
      <c r="BA776" s="954"/>
      <c r="BB776" s="954"/>
      <c r="BC776" s="954"/>
      <c r="BD776" s="954"/>
      <c r="BE776" s="954"/>
      <c r="BF776" s="954"/>
      <c r="BG776" s="954"/>
      <c r="BH776" s="954"/>
      <c r="BI776" s="954"/>
      <c r="BJ776" s="954"/>
      <c r="BK776" s="954"/>
      <c r="BL776" s="1014">
        <v>0.51870756840236898</v>
      </c>
      <c r="BM776" s="1014">
        <v>0.53693515076414711</v>
      </c>
      <c r="BN776" s="1014">
        <v>0.58269549394234221</v>
      </c>
      <c r="BO776" s="1014">
        <v>0.56287508154272248</v>
      </c>
      <c r="BP776" s="1014">
        <v>0.58772727272727265</v>
      </c>
      <c r="BQ776" s="1014">
        <v>0.66337522441651708</v>
      </c>
      <c r="BR776" s="1014">
        <v>0.63630952380952388</v>
      </c>
      <c r="BS776" s="1014">
        <v>0.88049095607235128</v>
      </c>
      <c r="BT776" s="1014">
        <v>0.71275862068965523</v>
      </c>
      <c r="BU776" s="1014">
        <v>0.70673267326732669</v>
      </c>
      <c r="BV776" s="1014">
        <v>0.70919642857142862</v>
      </c>
      <c r="BW776" s="1014">
        <v>0.75500000000000012</v>
      </c>
      <c r="BX776" s="1014">
        <v>0.74720930232558147</v>
      </c>
      <c r="BY776" s="1014">
        <v>0.89418439716312048</v>
      </c>
      <c r="BZ776" s="1014">
        <v>0.72622857142857156</v>
      </c>
      <c r="CA776" s="1014">
        <v>0.82698585418933634</v>
      </c>
      <c r="CB776" s="1014">
        <v>0.79532163742690054</v>
      </c>
      <c r="CC776" s="1014">
        <v>0.86824769433465088</v>
      </c>
      <c r="CD776" s="1014">
        <v>0.79832039699707336</v>
      </c>
      <c r="CE776" s="1014">
        <v>0.78210008031567546</v>
      </c>
      <c r="CF776" s="1014">
        <v>0.8162800910215976</v>
      </c>
      <c r="CG776" s="1014">
        <v>0.86400593891402711</v>
      </c>
      <c r="CH776" s="1014">
        <v>0.92558106220678293</v>
      </c>
      <c r="CI776" s="1014">
        <v>1.0877728009148955</v>
      </c>
      <c r="CJ776" s="1014" t="s">
        <v>105</v>
      </c>
      <c r="CK776" s="1014" t="s">
        <v>105</v>
      </c>
      <c r="CL776" s="1014" t="s">
        <v>105</v>
      </c>
      <c r="CM776" s="1014" t="s">
        <v>105</v>
      </c>
      <c r="CN776" s="1014" t="s">
        <v>105</v>
      </c>
      <c r="CO776" s="1014" t="s">
        <v>105</v>
      </c>
      <c r="CP776" s="1014" t="s">
        <v>105</v>
      </c>
      <c r="CQ776" s="1014" t="s">
        <v>105</v>
      </c>
      <c r="CR776" s="1014" t="s">
        <v>105</v>
      </c>
      <c r="CS776" s="1014" t="s">
        <v>105</v>
      </c>
      <c r="CT776" s="1014" t="s">
        <v>105</v>
      </c>
      <c r="CU776" s="1014" t="s">
        <v>105</v>
      </c>
      <c r="CV776" s="1014" t="s">
        <v>105</v>
      </c>
      <c r="CW776" s="1014" t="s">
        <v>105</v>
      </c>
      <c r="CX776" s="1014" t="s">
        <v>105</v>
      </c>
      <c r="CY776" s="1014" t="s">
        <v>105</v>
      </c>
      <c r="CZ776" s="1014" t="s">
        <v>105</v>
      </c>
      <c r="DA776" s="1014" t="s">
        <v>105</v>
      </c>
      <c r="DB776" s="1014" t="s">
        <v>105</v>
      </c>
      <c r="DC776" s="1014" t="s">
        <v>105</v>
      </c>
      <c r="DD776" s="1014" t="s">
        <v>105</v>
      </c>
      <c r="DE776" s="1014" t="s">
        <v>105</v>
      </c>
      <c r="DF776" s="1014" t="s">
        <v>105</v>
      </c>
      <c r="DG776" s="1014" t="s">
        <v>105</v>
      </c>
      <c r="DH776" s="1014" t="s">
        <v>105</v>
      </c>
      <c r="DI776" s="1014" t="s">
        <v>105</v>
      </c>
      <c r="DJ776" s="1014" t="s">
        <v>105</v>
      </c>
      <c r="DK776" s="1014" t="s">
        <v>105</v>
      </c>
      <c r="DL776" s="1014" t="s">
        <v>105</v>
      </c>
      <c r="DM776" s="1014" t="s">
        <v>105</v>
      </c>
      <c r="DN776" s="1014" t="s">
        <v>105</v>
      </c>
      <c r="DO776" s="1014" t="s">
        <v>105</v>
      </c>
    </row>
    <row r="777" spans="2:123" s="941" customFormat="1" ht="12" customHeight="1">
      <c r="B777" s="1336"/>
      <c r="C777" s="949" t="s">
        <v>874</v>
      </c>
      <c r="D777" s="1181"/>
      <c r="E777" s="1181"/>
      <c r="F777" s="975"/>
      <c r="G777" s="975"/>
      <c r="H777" s="975"/>
      <c r="I777" s="975"/>
      <c r="J777" s="975"/>
      <c r="K777" s="975"/>
      <c r="L777" s="975"/>
      <c r="M777" s="975">
        <v>0.55241827397260279</v>
      </c>
      <c r="N777" s="955">
        <v>0.69511299435028251</v>
      </c>
      <c r="O777" s="955">
        <v>0.72362385321100919</v>
      </c>
      <c r="P777" s="955">
        <v>0.8755678451510962</v>
      </c>
      <c r="Q777" s="955">
        <v>0.90617064644325263</v>
      </c>
      <c r="R777" s="955">
        <v>1.0158313898915221</v>
      </c>
      <c r="S777" s="955">
        <v>0.83219666715664486</v>
      </c>
      <c r="T777" s="955">
        <v>0.8336842382005043</v>
      </c>
      <c r="U777" s="1698">
        <v>0.89562919318553458</v>
      </c>
      <c r="V777" s="1698">
        <v>0.80589160680407201</v>
      </c>
      <c r="W777" s="1698">
        <v>0.73486564033306401</v>
      </c>
      <c r="X777" s="1698">
        <v>0.71709381769048719</v>
      </c>
      <c r="Y777" s="1698">
        <v>0.70886781545812794</v>
      </c>
      <c r="Z777" s="1698">
        <v>0.70909276342976713</v>
      </c>
      <c r="AA777" s="403"/>
      <c r="AB777" s="975"/>
      <c r="AC777" s="975"/>
      <c r="AD777" s="975"/>
      <c r="AE777" s="975"/>
      <c r="AF777" s="975"/>
      <c r="AG777" s="975"/>
      <c r="AH777" s="975"/>
      <c r="AI777" s="975"/>
      <c r="AJ777" s="975">
        <v>0.78060306010008751</v>
      </c>
      <c r="AK777" s="975">
        <v>0.70113498786496886</v>
      </c>
      <c r="AL777" s="975">
        <v>0.5792261037772084</v>
      </c>
      <c r="AM777" s="975">
        <v>0.6687826168563189</v>
      </c>
      <c r="AN777" s="975">
        <v>0.6230409721949226</v>
      </c>
      <c r="AO777" s="975">
        <v>0.55567760501034447</v>
      </c>
      <c r="AP777" s="975">
        <v>0.61254714522967912</v>
      </c>
      <c r="AQ777" s="975">
        <v>0.49935911115956522</v>
      </c>
      <c r="AR777" s="975">
        <v>0.6410048418880635</v>
      </c>
      <c r="AS777" s="975">
        <v>0.55670821005968951</v>
      </c>
      <c r="AT777" s="975">
        <v>0.53811165712649178</v>
      </c>
      <c r="AU777" s="975">
        <v>0.552683052945109</v>
      </c>
      <c r="AV777" s="975">
        <v>0.52531727797691796</v>
      </c>
      <c r="AW777" s="975">
        <v>0.55465850143541395</v>
      </c>
      <c r="AX777" s="975">
        <v>0.62186035759569469</v>
      </c>
      <c r="AY777" s="975">
        <v>0.50395797755792626</v>
      </c>
      <c r="AZ777" s="975">
        <v>0.50588630591159645</v>
      </c>
      <c r="BA777" s="975">
        <v>0.56046364224835477</v>
      </c>
      <c r="BB777" s="975">
        <v>0.51284327336110425</v>
      </c>
      <c r="BC777" s="975">
        <v>0.51545880847562586</v>
      </c>
      <c r="BD777" s="975">
        <v>0.5001676896802989</v>
      </c>
      <c r="BE777" s="975">
        <v>0.5160339855321503</v>
      </c>
      <c r="BF777" s="975">
        <v>0.47681828991009406</v>
      </c>
      <c r="BG777" s="975">
        <v>0.44120523000144268</v>
      </c>
      <c r="BH777" s="975">
        <v>0.44683284866397183</v>
      </c>
      <c r="BI777" s="975">
        <v>0.4813413406099899</v>
      </c>
      <c r="BJ777" s="975">
        <v>0.44018084389515888</v>
      </c>
      <c r="BK777" s="975">
        <v>0.4807668263690017</v>
      </c>
      <c r="BL777" s="975">
        <v>0.51870756840236898</v>
      </c>
      <c r="BM777" s="975">
        <v>0.53693515076414711</v>
      </c>
      <c r="BN777" s="975">
        <v>0.58269549394234221</v>
      </c>
      <c r="BO777" s="975">
        <v>0.56287508154272248</v>
      </c>
      <c r="BP777" s="975">
        <v>0.58772727272727265</v>
      </c>
      <c r="BQ777" s="975">
        <v>0.66337522441651708</v>
      </c>
      <c r="BR777" s="975">
        <v>0.63630952380952388</v>
      </c>
      <c r="BS777" s="975">
        <v>0.88049095607235128</v>
      </c>
      <c r="BT777" s="975">
        <v>0.71275862068965523</v>
      </c>
      <c r="BU777" s="975">
        <v>0.70673267326732669</v>
      </c>
      <c r="BV777" s="975">
        <v>0.70919642857142862</v>
      </c>
      <c r="BW777" s="975">
        <v>0.75500000000000012</v>
      </c>
      <c r="BX777" s="975">
        <v>0.753046875</v>
      </c>
      <c r="BY777" s="975">
        <v>0.91362318840579704</v>
      </c>
      <c r="BZ777" s="975">
        <v>0.80436708860759498</v>
      </c>
      <c r="CA777" s="975">
        <v>0.99368054042275011</v>
      </c>
      <c r="CB777" s="975">
        <v>0.96941123645956095</v>
      </c>
      <c r="CC777" s="975">
        <v>0.96345029239766078</v>
      </c>
      <c r="CD777" s="975">
        <v>0.86430637828902046</v>
      </c>
      <c r="CE777" s="975">
        <v>0.85040057713482931</v>
      </c>
      <c r="CF777" s="975">
        <v>0.88711006985118657</v>
      </c>
      <c r="CG777" s="975">
        <v>0.93686752529898798</v>
      </c>
      <c r="CH777" s="975">
        <v>1.0126160717783959</v>
      </c>
      <c r="CI777" s="975">
        <v>1.1939746853098085</v>
      </c>
      <c r="CJ777" s="975">
        <v>1.021764880071069</v>
      </c>
      <c r="CK777" s="975">
        <v>0.72834275935471748</v>
      </c>
      <c r="CL777" s="975">
        <v>0.76179040731048497</v>
      </c>
      <c r="CM777" s="975">
        <v>0.89246761550132248</v>
      </c>
      <c r="CN777" s="975">
        <v>0.78441178264316647</v>
      </c>
      <c r="CO777" s="975">
        <v>0.71564237486178528</v>
      </c>
      <c r="CP777" s="975">
        <v>0.83360701098641887</v>
      </c>
      <c r="CQ777" s="975">
        <v>0.9734031658717851</v>
      </c>
      <c r="CR777" s="1014">
        <v>0.96491228070175439</v>
      </c>
      <c r="CS777" s="1608">
        <v>0.85</v>
      </c>
      <c r="CT777" s="1608">
        <v>0.85</v>
      </c>
      <c r="CU777" s="1608">
        <v>0.95</v>
      </c>
      <c r="CV777" s="1608">
        <v>0.86842105263157898</v>
      </c>
      <c r="CW777" s="1608">
        <v>0.76500000000000001</v>
      </c>
      <c r="CX777" s="1608">
        <v>0.76500000000000001</v>
      </c>
      <c r="CY777" s="1608">
        <v>0.85499999999999998</v>
      </c>
      <c r="CZ777" s="1608">
        <v>0.78157894736842115</v>
      </c>
      <c r="DA777" s="1608">
        <v>0.6885</v>
      </c>
      <c r="DB777" s="1608">
        <v>0.6885</v>
      </c>
      <c r="DC777" s="1608">
        <v>0.80270028856741471</v>
      </c>
      <c r="DD777" s="1608">
        <v>0.70342105263157906</v>
      </c>
      <c r="DE777" s="1608">
        <v>0.68505394884192183</v>
      </c>
      <c r="DF777" s="1608">
        <v>0.67275297619047625</v>
      </c>
      <c r="DG777" s="1608">
        <v>0.80270028856741471</v>
      </c>
      <c r="DH777" s="1608">
        <v>0.65024294670846394</v>
      </c>
      <c r="DI777" s="1608">
        <v>0.68505394884192183</v>
      </c>
      <c r="DJ777" s="1608">
        <v>0.67275297619047625</v>
      </c>
      <c r="DK777" s="1608">
        <v>0.80270028856741471</v>
      </c>
      <c r="DL777" s="1608">
        <v>0.65024294670846394</v>
      </c>
      <c r="DM777" s="1608">
        <v>0.68505394884192183</v>
      </c>
      <c r="DN777" s="1608">
        <v>0.67275297619047625</v>
      </c>
      <c r="DO777" s="1608">
        <v>0.80270028856741471</v>
      </c>
      <c r="DP777" s="1608"/>
      <c r="DQ777" s="1608"/>
      <c r="DR777" s="1608"/>
      <c r="DS777" s="1608"/>
    </row>
    <row r="778" spans="2:123" s="1032" customFormat="1" ht="12" customHeight="1">
      <c r="B778" s="1336"/>
      <c r="C778" s="1029"/>
      <c r="D778" s="1030"/>
      <c r="E778" s="1030"/>
      <c r="F778" s="1031"/>
      <c r="G778" s="1031"/>
      <c r="H778" s="1031"/>
      <c r="I778" s="1031"/>
      <c r="J778" s="1031"/>
      <c r="K778" s="1031"/>
      <c r="L778" s="1031"/>
      <c r="M778" s="1031"/>
      <c r="N778" s="1031"/>
      <c r="O778" s="1031"/>
      <c r="P778" s="1031"/>
      <c r="Q778" s="1031"/>
      <c r="R778" s="1031"/>
      <c r="S778" s="1031"/>
      <c r="T778" s="1031"/>
      <c r="U778" s="1694"/>
      <c r="V778" s="1694"/>
      <c r="W778" s="1694"/>
      <c r="X778" s="1694"/>
      <c r="Y778" s="1694"/>
      <c r="Z778" s="1694"/>
      <c r="AA778" s="403"/>
      <c r="AB778" s="1031"/>
      <c r="AC778" s="1031"/>
      <c r="AD778" s="1031"/>
      <c r="AE778" s="1031"/>
      <c r="AF778" s="1031"/>
      <c r="AG778" s="1031"/>
      <c r="AH778" s="1031"/>
      <c r="AI778" s="1031"/>
      <c r="AJ778" s="1031"/>
      <c r="AK778" s="1031"/>
      <c r="AL778" s="1031"/>
      <c r="AM778" s="1031"/>
      <c r="AN778" s="1031"/>
      <c r="AO778" s="1031"/>
      <c r="AP778" s="1031"/>
      <c r="AQ778" s="1031"/>
      <c r="AR778" s="1031"/>
      <c r="AS778" s="1031"/>
      <c r="AT778" s="1031"/>
      <c r="AU778" s="1031"/>
      <c r="AV778" s="1031"/>
      <c r="AW778" s="1031"/>
      <c r="AX778" s="1031"/>
      <c r="AY778" s="1031"/>
      <c r="AZ778" s="1031"/>
      <c r="BA778" s="1031"/>
      <c r="BB778" s="1031"/>
      <c r="BC778" s="1031"/>
      <c r="BD778" s="1031"/>
      <c r="BE778" s="1031"/>
      <c r="BF778" s="1031"/>
      <c r="BG778" s="1031"/>
      <c r="BH778" s="1031"/>
      <c r="BI778" s="1031"/>
      <c r="BJ778" s="1031"/>
      <c r="BK778" s="1031"/>
      <c r="BL778" s="1031"/>
      <c r="BM778" s="1031"/>
      <c r="BN778" s="1031"/>
      <c r="BO778" s="1031"/>
      <c r="BP778" s="1031"/>
      <c r="BQ778" s="1031"/>
      <c r="BR778" s="1031"/>
      <c r="BS778" s="1031"/>
      <c r="BT778" s="1031"/>
      <c r="BU778" s="1031"/>
      <c r="BV778" s="1031"/>
      <c r="BW778" s="1031"/>
      <c r="BX778" s="1031"/>
      <c r="BY778" s="1031"/>
      <c r="BZ778" s="1031"/>
      <c r="CA778" s="1031"/>
      <c r="CB778" s="1031"/>
      <c r="CC778" s="1031"/>
      <c r="CD778" s="1031"/>
      <c r="CE778" s="1031"/>
      <c r="CF778" s="1031"/>
      <c r="CG778" s="1031"/>
      <c r="CH778" s="1031"/>
      <c r="CI778" s="1031"/>
      <c r="CJ778" s="1031"/>
      <c r="CK778" s="1031"/>
      <c r="CL778" s="1031"/>
      <c r="CM778" s="1031"/>
      <c r="CN778" s="1031"/>
      <c r="CO778" s="1031"/>
      <c r="CP778" s="1031"/>
      <c r="CQ778" s="1031"/>
      <c r="CR778" s="1031">
        <v>0.65024294670846394</v>
      </c>
      <c r="CS778" s="1031">
        <v>0.68505394884192183</v>
      </c>
      <c r="CT778" s="1031">
        <v>0.67275297619047625</v>
      </c>
      <c r="CU778" s="1031">
        <v>0.80270028856741471</v>
      </c>
      <c r="CV778" s="1031"/>
      <c r="CW778" s="1031"/>
      <c r="CX778" s="1031"/>
      <c r="CY778" s="1031"/>
      <c r="CZ778" s="1031"/>
      <c r="DA778" s="1031"/>
      <c r="DB778" s="1031"/>
      <c r="DC778" s="1031"/>
      <c r="DD778" s="1031"/>
      <c r="DE778" s="1031"/>
      <c r="DF778" s="1031"/>
      <c r="DG778" s="1031"/>
      <c r="DH778" s="1031"/>
      <c r="DI778" s="1031"/>
      <c r="DJ778" s="1031"/>
      <c r="DK778" s="1031"/>
      <c r="DL778" s="1031"/>
      <c r="DM778" s="1031"/>
      <c r="DN778" s="1031"/>
      <c r="DO778" s="1031"/>
    </row>
    <row r="779" spans="2:123" s="948" customFormat="1" ht="12" customHeight="1">
      <c r="B779" s="1336"/>
      <c r="C779" s="942" t="s">
        <v>391</v>
      </c>
      <c r="D779" s="1033"/>
      <c r="E779" s="1033"/>
      <c r="F779" s="1034">
        <v>8.0209740000000025</v>
      </c>
      <c r="G779" s="1034">
        <v>14.496298000000003</v>
      </c>
      <c r="H779" s="1034">
        <v>11.154515</v>
      </c>
      <c r="I779" s="1034">
        <v>6.3727199999999993</v>
      </c>
      <c r="J779" s="1034">
        <v>9.1594469999999966</v>
      </c>
      <c r="K779" s="1034">
        <v>12.325578</v>
      </c>
      <c r="L779" s="1034">
        <v>14.321365</v>
      </c>
      <c r="M779" s="1034">
        <v>16.336732999999999</v>
      </c>
      <c r="N779" s="1034">
        <v>10.793000000000006</v>
      </c>
      <c r="O779" s="1034">
        <v>12.049999999999997</v>
      </c>
      <c r="P779" s="969">
        <v>7.5599999999999987</v>
      </c>
      <c r="Q779" s="969">
        <v>8.2400000000000055</v>
      </c>
      <c r="R779" s="282">
        <v>-1.6359999999999957</v>
      </c>
      <c r="S779" s="282">
        <v>37.583903000000007</v>
      </c>
      <c r="T779" s="282">
        <v>75.913000000000011</v>
      </c>
      <c r="U779" s="1658">
        <v>78.821113073634024</v>
      </c>
      <c r="V779" s="1658">
        <v>243.81135220214301</v>
      </c>
      <c r="W779" s="1658">
        <v>456.06997070521203</v>
      </c>
      <c r="X779" s="1658">
        <v>618.46786676286001</v>
      </c>
      <c r="Y779" s="1658">
        <v>825.21672994453115</v>
      </c>
      <c r="Z779" s="1658">
        <v>1064.9075096429904</v>
      </c>
      <c r="AA779" s="240"/>
      <c r="AB779" s="1034"/>
      <c r="AC779" s="1034"/>
      <c r="AD779" s="1034"/>
      <c r="AE779" s="1034"/>
      <c r="AF779" s="1034"/>
      <c r="AG779" s="1034"/>
      <c r="AH779" s="1034"/>
      <c r="AI779" s="1034"/>
      <c r="AJ779" s="1034">
        <v>0.95889099999999994</v>
      </c>
      <c r="AK779" s="1034">
        <v>1.5872929999999998</v>
      </c>
      <c r="AL779" s="1034">
        <v>3.1419170000000003</v>
      </c>
      <c r="AM779" s="1034">
        <v>2.3328730000000002</v>
      </c>
      <c r="AN779" s="1034">
        <v>2.5410940000000002</v>
      </c>
      <c r="AO779" s="1034">
        <v>3.4435190000000002</v>
      </c>
      <c r="AP779" s="1034">
        <v>3.9746700000000006</v>
      </c>
      <c r="AQ779" s="1034">
        <v>4.5370150000000002</v>
      </c>
      <c r="AR779" s="1034">
        <v>2.9594429999999994</v>
      </c>
      <c r="AS779" s="1034">
        <v>5.3815609999999996</v>
      </c>
      <c r="AT779" s="1034">
        <v>1.351507</v>
      </c>
      <c r="AU779" s="1034">
        <v>1.4620039999999999</v>
      </c>
      <c r="AV779" s="1034">
        <v>1.560106</v>
      </c>
      <c r="AW779" s="1034">
        <v>1.3980000000000001</v>
      </c>
      <c r="AX779" s="1034">
        <v>1.3560530000000002</v>
      </c>
      <c r="AY779" s="1034">
        <v>2.0585610000000001</v>
      </c>
      <c r="AZ779" s="1034">
        <v>2.0514389999999998</v>
      </c>
      <c r="BA779" s="1034">
        <v>1.9555499999999997</v>
      </c>
      <c r="BB779" s="1034">
        <v>2.5047659999999996</v>
      </c>
      <c r="BC779" s="1034">
        <v>2.6476920000000002</v>
      </c>
      <c r="BD779" s="1034">
        <v>2.8137789999999998</v>
      </c>
      <c r="BE779" s="1034">
        <v>2.7164330000000003</v>
      </c>
      <c r="BF779" s="1034">
        <v>3.1351010000000001</v>
      </c>
      <c r="BG779" s="1034">
        <v>3.6602649999999999</v>
      </c>
      <c r="BH779" s="1034">
        <v>3.5504840000000004</v>
      </c>
      <c r="BI779" s="1034">
        <v>3.4642550000000001</v>
      </c>
      <c r="BJ779" s="1034">
        <v>3.6437609999999996</v>
      </c>
      <c r="BK779" s="1034">
        <v>3.662865</v>
      </c>
      <c r="BL779" s="1034">
        <v>3.6321720000000002</v>
      </c>
      <c r="BM779" s="1034">
        <v>4.2881309999999999</v>
      </c>
      <c r="BN779" s="1034">
        <v>4.0394300000000003</v>
      </c>
      <c r="BO779" s="1034">
        <v>4.3769999999999989</v>
      </c>
      <c r="BP779" s="1034">
        <v>3.628000000000001</v>
      </c>
      <c r="BQ779" s="1034">
        <v>2.9999999999999991</v>
      </c>
      <c r="BR779" s="1034">
        <v>3.0549999999999988</v>
      </c>
      <c r="BS779" s="1034">
        <v>1.1100000000000012</v>
      </c>
      <c r="BT779" s="1034">
        <v>2.4989999999999997</v>
      </c>
      <c r="BU779" s="1034">
        <v>2.9619999999999997</v>
      </c>
      <c r="BV779" s="1034">
        <v>3.2569999999999997</v>
      </c>
      <c r="BW779" s="1034">
        <v>3.331999999999999</v>
      </c>
      <c r="BX779" s="282">
        <v>3.1609999999999996</v>
      </c>
      <c r="BY779" s="1034">
        <v>1.1920000000000002</v>
      </c>
      <c r="BZ779" s="1034">
        <v>3.0909999999999993</v>
      </c>
      <c r="CA779" s="1034">
        <v>0.11599999999999966</v>
      </c>
      <c r="CB779" s="1034">
        <v>0.54500000000000171</v>
      </c>
      <c r="CC779" s="1034">
        <v>0.80000000000000071</v>
      </c>
      <c r="CD779" s="1034">
        <v>2.9550000000000018</v>
      </c>
      <c r="CE779" s="1034">
        <v>3.9400000000000013</v>
      </c>
      <c r="CF779" s="1034">
        <v>2.6020000000000003</v>
      </c>
      <c r="CG779" s="1034">
        <v>1.647000000000002</v>
      </c>
      <c r="CH779" s="1034">
        <v>-0.32199999999999918</v>
      </c>
      <c r="CI779" s="1034">
        <v>-5.5629999999999988</v>
      </c>
      <c r="CJ779" s="1034">
        <v>-0.58800000000000097</v>
      </c>
      <c r="CK779" s="1034">
        <v>13.017000000000003</v>
      </c>
      <c r="CL779" s="1034">
        <v>16.639234000000002</v>
      </c>
      <c r="CM779" s="1034">
        <v>8.5156690000000026</v>
      </c>
      <c r="CN779" s="1034">
        <v>17.674999999999997</v>
      </c>
      <c r="CO779" s="1034">
        <v>36.26100000000001</v>
      </c>
      <c r="CP779" s="1034">
        <v>18.341000000000008</v>
      </c>
      <c r="CQ779" s="1034">
        <v>3.6359999999999957</v>
      </c>
      <c r="CR779" s="1034">
        <v>4</v>
      </c>
      <c r="CS779" s="1034">
        <v>29.341584329198497</v>
      </c>
      <c r="CT779" s="1034">
        <v>34.799884242745009</v>
      </c>
      <c r="CU779" s="1034">
        <v>10.679644501690518</v>
      </c>
      <c r="CV779" s="1034">
        <v>24.94161767666219</v>
      </c>
      <c r="CW779" s="1034">
        <v>76.435023607851889</v>
      </c>
      <c r="CX779" s="1034">
        <v>91.268869821931276</v>
      </c>
      <c r="CY779" s="1034">
        <v>51.165841095697658</v>
      </c>
      <c r="CZ779" s="1034">
        <v>59.440178284002229</v>
      </c>
      <c r="DA779" s="1034">
        <v>138.57471159640295</v>
      </c>
      <c r="DB779" s="1034">
        <v>164.02595682541545</v>
      </c>
      <c r="DC779" s="1034">
        <v>94.029123999391402</v>
      </c>
      <c r="DD779" s="1034">
        <v>100.76287871348941</v>
      </c>
      <c r="DE779" s="1034">
        <v>176.16366303185799</v>
      </c>
      <c r="DF779" s="1034">
        <v>220.63173012901228</v>
      </c>
      <c r="DG779" s="1034">
        <v>120.90959488850035</v>
      </c>
      <c r="DH779" s="1034">
        <v>154.01390467306487</v>
      </c>
      <c r="DI779" s="1034">
        <v>228.10760394235916</v>
      </c>
      <c r="DJ779" s="1034">
        <v>286.14688380277335</v>
      </c>
      <c r="DK779" s="1034">
        <v>156.94833752633372</v>
      </c>
      <c r="DL779" s="1034">
        <v>195.387839677275</v>
      </c>
      <c r="DM779" s="1034">
        <v>295.13247279786663</v>
      </c>
      <c r="DN779" s="1034">
        <v>370.82061876321893</v>
      </c>
      <c r="DO779" s="1034">
        <v>203.56657840462981</v>
      </c>
    </row>
    <row r="780" spans="2:123" s="973" customFormat="1" ht="12" customHeight="1">
      <c r="B780" s="1336"/>
      <c r="C780" s="938" t="s">
        <v>94</v>
      </c>
      <c r="D780" s="939"/>
      <c r="E780" s="939"/>
      <c r="F780" s="940" t="s">
        <v>1045</v>
      </c>
      <c r="G780" s="940">
        <v>0.80729896394128664</v>
      </c>
      <c r="H780" s="940">
        <v>-0.23052664894168173</v>
      </c>
      <c r="I780" s="940">
        <v>-0.42868694873779811</v>
      </c>
      <c r="J780" s="940">
        <v>0.43729004255639636</v>
      </c>
      <c r="K780" s="940">
        <v>0.34566835748926805</v>
      </c>
      <c r="L780" s="940">
        <v>0.16192238611446852</v>
      </c>
      <c r="M780" s="940">
        <v>0.14072457478738931</v>
      </c>
      <c r="N780" s="940">
        <v>-0.33934159296108912</v>
      </c>
      <c r="O780" s="940">
        <v>0.11646437505790708</v>
      </c>
      <c r="P780" s="940">
        <v>-0.37261410788381744</v>
      </c>
      <c r="Q780" s="940">
        <v>8.9947089947090886E-2</v>
      </c>
      <c r="R780" s="940">
        <v>-1.1985436893203878</v>
      </c>
      <c r="S780" s="940">
        <v>-23.973045843520847</v>
      </c>
      <c r="T780" s="940">
        <v>1.0198274777369449</v>
      </c>
      <c r="U780" s="1677">
        <v>3.8308498855716522E-2</v>
      </c>
      <c r="V780" s="1677">
        <v>2.0932239179923338</v>
      </c>
      <c r="W780" s="1677">
        <v>0.87058546120152047</v>
      </c>
      <c r="X780" s="1677">
        <v>0.35608109827212542</v>
      </c>
      <c r="Y780" s="1677">
        <v>0.33429200495705813</v>
      </c>
      <c r="Z780" s="1677">
        <v>0.72184775777738075</v>
      </c>
      <c r="AA780" s="403"/>
      <c r="AB780" s="940"/>
      <c r="AC780" s="940"/>
      <c r="AD780" s="940"/>
      <c r="AE780" s="940"/>
      <c r="AF780" s="940"/>
      <c r="AG780" s="940"/>
      <c r="AH780" s="940"/>
      <c r="AI780" s="940"/>
      <c r="AJ780" s="940" t="s">
        <v>1045</v>
      </c>
      <c r="AK780" s="940" t="s">
        <v>1045</v>
      </c>
      <c r="AL780" s="940" t="s">
        <v>1045</v>
      </c>
      <c r="AM780" s="940" t="s">
        <v>1045</v>
      </c>
      <c r="AN780" s="940">
        <v>1.6500342583255034</v>
      </c>
      <c r="AO780" s="940">
        <v>1.169428706609303</v>
      </c>
      <c r="AP780" s="940">
        <v>0.26504614857744491</v>
      </c>
      <c r="AQ780" s="940">
        <v>0.94481868494341525</v>
      </c>
      <c r="AR780" s="940">
        <v>0.16463342166798989</v>
      </c>
      <c r="AS780" s="940">
        <v>0.56280856879256347</v>
      </c>
      <c r="AT780" s="940">
        <v>-0.65997001008888789</v>
      </c>
      <c r="AU780" s="940">
        <v>-0.67776081851173076</v>
      </c>
      <c r="AV780" s="940">
        <v>-0.47283796308967585</v>
      </c>
      <c r="AW780" s="940">
        <v>-0.74022407253211475</v>
      </c>
      <c r="AX780" s="940">
        <v>3.3636525744966672E-3</v>
      </c>
      <c r="AY780" s="940">
        <v>0.40804060727604052</v>
      </c>
      <c r="AZ780" s="940">
        <v>0.31493565180827443</v>
      </c>
      <c r="BA780" s="940">
        <v>0.3988197424892701</v>
      </c>
      <c r="BB780" s="940">
        <v>0.8471003714456582</v>
      </c>
      <c r="BC780" s="940">
        <v>0.28618583563955591</v>
      </c>
      <c r="BD780" s="940">
        <v>0.37161231701259467</v>
      </c>
      <c r="BE780" s="940">
        <v>0.38908900309375927</v>
      </c>
      <c r="BF780" s="940">
        <v>0.25165424634476863</v>
      </c>
      <c r="BG780" s="940">
        <v>0.3824360990628819</v>
      </c>
      <c r="BH780" s="940">
        <v>0.26182049123260942</v>
      </c>
      <c r="BI780" s="940">
        <v>0.27529558063828552</v>
      </c>
      <c r="BJ780" s="940">
        <v>0.1622467665316043</v>
      </c>
      <c r="BK780" s="940">
        <v>7.1033108258555799E-4</v>
      </c>
      <c r="BL780" s="940">
        <v>2.3007567418977137E-2</v>
      </c>
      <c r="BM780" s="940">
        <v>0.2378219848134735</v>
      </c>
      <c r="BN780" s="940">
        <v>0.10858807698968209</v>
      </c>
      <c r="BO780" s="940">
        <v>0.19496623544684244</v>
      </c>
      <c r="BP780" s="940">
        <v>-1.1486240189063635E-3</v>
      </c>
      <c r="BQ780" s="940">
        <v>-0.30039450753719998</v>
      </c>
      <c r="BR780" s="940">
        <v>-0.24370517622535892</v>
      </c>
      <c r="BS780" s="940">
        <v>-0.74640164496230255</v>
      </c>
      <c r="BT780" s="940">
        <v>-0.31119073869900804</v>
      </c>
      <c r="BU780" s="940">
        <v>-1.2666666666666493E-2</v>
      </c>
      <c r="BV780" s="940">
        <v>6.6121112929623971E-2</v>
      </c>
      <c r="BW780" s="940">
        <v>2.0018018018017978</v>
      </c>
      <c r="BX780" s="940">
        <v>0.2649059623849539</v>
      </c>
      <c r="BY780" s="940">
        <v>-0.5975692099932477</v>
      </c>
      <c r="BZ780" s="940">
        <v>-5.0967147681916014E-2</v>
      </c>
      <c r="CA780" s="940">
        <v>-0.965186074429772</v>
      </c>
      <c r="CB780" s="940">
        <v>-0.82758620689655116</v>
      </c>
      <c r="CC780" s="940">
        <v>-0.32885906040268409</v>
      </c>
      <c r="CD780" s="940">
        <v>-4.3998705920413328E-2</v>
      </c>
      <c r="CE780" s="940">
        <v>32.965517241379423</v>
      </c>
      <c r="CF780" s="940">
        <v>3.7743119266054901</v>
      </c>
      <c r="CG780" s="940">
        <v>1.0587500000000007</v>
      </c>
      <c r="CH780" s="940">
        <v>-1.1089678510998304</v>
      </c>
      <c r="CI780" s="940">
        <v>-2.4119289340101515</v>
      </c>
      <c r="CJ780" s="940">
        <v>-1.2259800153727904</v>
      </c>
      <c r="CK780" s="940">
        <v>6.9034608378870592</v>
      </c>
      <c r="CL780" s="940">
        <v>-52.674639751552931</v>
      </c>
      <c r="CM780" s="940">
        <v>-2.5307691892863571</v>
      </c>
      <c r="CN780" s="940">
        <v>-31.059523809523757</v>
      </c>
      <c r="CO780" s="940">
        <v>1.7856648997464855</v>
      </c>
      <c r="CP780" s="940">
        <v>0.10227429940585053</v>
      </c>
      <c r="CQ780" s="940">
        <v>-0.57302238966780006</v>
      </c>
      <c r="CR780" s="940">
        <v>-0.77369165487977365</v>
      </c>
      <c r="CS780" s="940">
        <v>-0.19082252753099782</v>
      </c>
      <c r="CT780" s="940">
        <v>0.89738205347282007</v>
      </c>
      <c r="CU780" s="940">
        <v>1.9371959575606521</v>
      </c>
      <c r="CV780" s="940">
        <v>5.2354044191655476</v>
      </c>
      <c r="CW780" s="940">
        <v>1.6050066946040675</v>
      </c>
      <c r="CX780" s="940">
        <v>1.6226773970076862</v>
      </c>
      <c r="CY780" s="940">
        <v>3.7909685652549987</v>
      </c>
      <c r="CZ780" s="940">
        <v>1.3831725373458936</v>
      </c>
      <c r="DA780" s="940">
        <v>0.81297401446956163</v>
      </c>
      <c r="DB780" s="940">
        <v>0.79717309029284311</v>
      </c>
      <c r="DC780" s="940">
        <v>0.83773240087121237</v>
      </c>
      <c r="DD780" s="940">
        <v>0.69519812393646219</v>
      </c>
      <c r="DE780" s="940">
        <v>0.27125404774380746</v>
      </c>
      <c r="DF780" s="940">
        <v>0.34510253376449684</v>
      </c>
      <c r="DG780" s="940">
        <v>0.28587388402430425</v>
      </c>
      <c r="DH780" s="940">
        <v>0.52847860878399655</v>
      </c>
      <c r="DI780" s="940">
        <v>0.29486183482178996</v>
      </c>
      <c r="DJ780" s="940">
        <v>0.29694347968649715</v>
      </c>
      <c r="DK780" s="940">
        <v>0.29806354633035825</v>
      </c>
      <c r="DL780" s="940">
        <v>0.26863766029461567</v>
      </c>
      <c r="DM780" s="940">
        <v>0.29383005080551405</v>
      </c>
      <c r="DN780" s="940">
        <v>0.29591003695433193</v>
      </c>
      <c r="DO780" s="940">
        <v>0.29702921109613034</v>
      </c>
    </row>
    <row r="781" spans="2:123" s="941" customFormat="1" ht="12" customHeight="1">
      <c r="B781" s="1336"/>
      <c r="C781" s="949" t="s">
        <v>875</v>
      </c>
      <c r="D781" s="1036"/>
      <c r="E781" s="1036"/>
      <c r="F781" s="996">
        <v>0.33155520895755047</v>
      </c>
      <c r="G781" s="996">
        <v>0.42873290146242948</v>
      </c>
      <c r="H781" s="996">
        <v>0.41968798087027548</v>
      </c>
      <c r="I781" s="996">
        <v>0.44999100755174998</v>
      </c>
      <c r="J781" s="996">
        <v>0.47688551010956787</v>
      </c>
      <c r="K781" s="996">
        <v>0.51820879282353371</v>
      </c>
      <c r="L781" s="996">
        <v>0.5371670477176046</v>
      </c>
      <c r="M781" s="996">
        <v>0.44758172602739721</v>
      </c>
      <c r="N781" s="996">
        <v>0.30488700564971766</v>
      </c>
      <c r="O781" s="996">
        <v>0.27637614678899081</v>
      </c>
      <c r="P781" s="996">
        <v>0.11358855700462767</v>
      </c>
      <c r="Q781" s="996">
        <v>8.3894154898746742E-2</v>
      </c>
      <c r="R781" s="996">
        <v>-1.4511393572765374E-2</v>
      </c>
      <c r="S781" s="996" t="s">
        <v>105</v>
      </c>
      <c r="T781" s="996" t="s">
        <v>105</v>
      </c>
      <c r="U781" s="1668" t="s">
        <v>105</v>
      </c>
      <c r="V781" s="1668" t="s">
        <v>105</v>
      </c>
      <c r="W781" s="1668" t="s">
        <v>105</v>
      </c>
      <c r="X781" s="1668" t="s">
        <v>105</v>
      </c>
      <c r="Y781" s="1668" t="s">
        <v>105</v>
      </c>
      <c r="Z781" s="1668" t="s">
        <v>105</v>
      </c>
      <c r="AA781" s="403"/>
      <c r="AB781" s="996"/>
      <c r="AC781" s="996"/>
      <c r="AD781" s="996"/>
      <c r="AE781" s="996"/>
      <c r="AF781" s="996"/>
      <c r="AG781" s="996"/>
      <c r="AH781" s="996"/>
      <c r="AI781" s="996"/>
      <c r="AJ781" s="996"/>
      <c r="AK781" s="996"/>
      <c r="AL781" s="996"/>
      <c r="AM781" s="996"/>
      <c r="AN781" s="996"/>
      <c r="AO781" s="996"/>
      <c r="AP781" s="996"/>
      <c r="AQ781" s="996"/>
      <c r="AR781" s="996"/>
      <c r="AS781" s="996"/>
      <c r="AT781" s="996">
        <v>-1.6164935375472786</v>
      </c>
      <c r="AU781" s="996">
        <v>-1.861653038196265</v>
      </c>
      <c r="AV781" s="996">
        <v>0.47468272202308198</v>
      </c>
      <c r="AW781" s="996">
        <v>0.44534149856458599</v>
      </c>
      <c r="AX781" s="996">
        <v>0.37813964240430531</v>
      </c>
      <c r="AY781" s="996">
        <v>0.49604202244207374</v>
      </c>
      <c r="AZ781" s="996">
        <v>0.49411369408840355</v>
      </c>
      <c r="BA781" s="996">
        <v>0.43953635775164523</v>
      </c>
      <c r="BB781" s="996">
        <v>0.48715672663889575</v>
      </c>
      <c r="BC781" s="996">
        <v>0.48454119152437408</v>
      </c>
      <c r="BD781" s="996">
        <v>0.4998323103197011</v>
      </c>
      <c r="BE781" s="996">
        <v>0.48396601446784965</v>
      </c>
      <c r="BF781" s="996">
        <v>0.52318171008990599</v>
      </c>
      <c r="BG781" s="996">
        <v>0.55879476999855737</v>
      </c>
      <c r="BH781" s="996">
        <v>0.55316715133602823</v>
      </c>
      <c r="BI781" s="996">
        <v>0.5186586593900101</v>
      </c>
      <c r="BJ781" s="996">
        <v>0.55981915610484112</v>
      </c>
      <c r="BK781" s="996">
        <v>0.5192331736309983</v>
      </c>
      <c r="BL781" s="996">
        <v>0.48129243159763102</v>
      </c>
      <c r="BM781" s="996">
        <v>0.46306484923585295</v>
      </c>
      <c r="BN781" s="996">
        <v>0.41730450605765773</v>
      </c>
      <c r="BO781" s="996">
        <v>0.43712491845727758</v>
      </c>
      <c r="BP781" s="996">
        <v>0.41227272727272735</v>
      </c>
      <c r="BQ781" s="996">
        <v>0.33662477558348286</v>
      </c>
      <c r="BR781" s="996">
        <v>0.36369047619047612</v>
      </c>
      <c r="BS781" s="996">
        <v>0.11950904392764869</v>
      </c>
      <c r="BT781" s="996">
        <v>0.28724137931034482</v>
      </c>
      <c r="BU781" s="996">
        <v>0.29326732673267325</v>
      </c>
      <c r="BV781" s="996">
        <v>0.29080357142857144</v>
      </c>
      <c r="BW781" s="996">
        <v>0.24499999999999994</v>
      </c>
      <c r="BX781" s="996">
        <v>0.24503875968992245</v>
      </c>
      <c r="BY781" s="996">
        <v>8.4539007092198595E-2</v>
      </c>
      <c r="BZ781" s="996">
        <v>0.17662857142857138</v>
      </c>
      <c r="CA781" s="996">
        <v>5.259339862169009E-3</v>
      </c>
      <c r="CB781" s="996">
        <v>2.5095547267118008E-2</v>
      </c>
      <c r="CC781" s="996">
        <v>3.2938076416337315E-2</v>
      </c>
      <c r="CD781" s="996">
        <v>0.12533401196080934</v>
      </c>
      <c r="CE781" s="996">
        <v>0.13758424415965365</v>
      </c>
      <c r="CF781" s="996">
        <v>0.10387640225158691</v>
      </c>
      <c r="CG781" s="996">
        <v>5.8222567873303238E-2</v>
      </c>
      <c r="CH781" s="996">
        <v>-1.1531712208573549E-2</v>
      </c>
      <c r="CI781" s="996">
        <v>-0.17672098859557162</v>
      </c>
      <c r="CJ781" s="1014" t="s">
        <v>105</v>
      </c>
      <c r="CK781" s="1014" t="s">
        <v>105</v>
      </c>
      <c r="CL781" s="1014" t="s">
        <v>105</v>
      </c>
      <c r="CM781" s="1014" t="s">
        <v>105</v>
      </c>
      <c r="CN781" s="1014" t="s">
        <v>105</v>
      </c>
      <c r="CO781" s="1014" t="s">
        <v>105</v>
      </c>
      <c r="CP781" s="1014" t="s">
        <v>105</v>
      </c>
      <c r="CQ781" s="1014" t="s">
        <v>105</v>
      </c>
      <c r="CR781" s="1014" t="s">
        <v>105</v>
      </c>
      <c r="CS781" s="1014" t="s">
        <v>105</v>
      </c>
      <c r="CT781" s="1014" t="s">
        <v>105</v>
      </c>
      <c r="CU781" s="1014" t="s">
        <v>105</v>
      </c>
      <c r="CV781" s="1014" t="s">
        <v>105</v>
      </c>
      <c r="CW781" s="1014" t="s">
        <v>105</v>
      </c>
      <c r="CX781" s="1014" t="s">
        <v>105</v>
      </c>
      <c r="CY781" s="1014" t="s">
        <v>105</v>
      </c>
      <c r="CZ781" s="1014" t="s">
        <v>105</v>
      </c>
      <c r="DA781" s="1014" t="s">
        <v>105</v>
      </c>
      <c r="DB781" s="1014" t="s">
        <v>105</v>
      </c>
      <c r="DC781" s="1014" t="s">
        <v>105</v>
      </c>
      <c r="DD781" s="1014" t="s">
        <v>105</v>
      </c>
      <c r="DE781" s="1014" t="s">
        <v>105</v>
      </c>
      <c r="DF781" s="1014" t="s">
        <v>105</v>
      </c>
      <c r="DG781" s="1014" t="s">
        <v>105</v>
      </c>
      <c r="DH781" s="1014" t="s">
        <v>105</v>
      </c>
      <c r="DI781" s="1014" t="s">
        <v>105</v>
      </c>
      <c r="DJ781" s="1014" t="s">
        <v>105</v>
      </c>
      <c r="DK781" s="1014" t="s">
        <v>105</v>
      </c>
      <c r="DL781" s="1014" t="s">
        <v>105</v>
      </c>
      <c r="DM781" s="1014" t="s">
        <v>105</v>
      </c>
      <c r="DN781" s="1014" t="s">
        <v>105</v>
      </c>
      <c r="DO781" s="1014" t="s">
        <v>105</v>
      </c>
    </row>
    <row r="782" spans="2:123" s="941" customFormat="1" ht="12" customHeight="1">
      <c r="B782" s="1336"/>
      <c r="C782" s="949" t="s">
        <v>876</v>
      </c>
      <c r="D782" s="1012"/>
      <c r="E782" s="1012"/>
      <c r="F782" s="1053"/>
      <c r="G782" s="1053"/>
      <c r="H782" s="1053"/>
      <c r="I782" s="1053">
        <v>0.44999100755174998</v>
      </c>
      <c r="J782" s="1053">
        <v>0.47688551010956787</v>
      </c>
      <c r="K782" s="1053">
        <v>0.51820879282353371</v>
      </c>
      <c r="L782" s="1053">
        <v>0.5371670477176046</v>
      </c>
      <c r="M782" s="1053">
        <v>0.44758172602739721</v>
      </c>
      <c r="N782" s="1053">
        <v>0.30488700564971771</v>
      </c>
      <c r="O782" s="1053">
        <v>0.27637614678899081</v>
      </c>
      <c r="P782" s="1053">
        <v>0.12443215484890377</v>
      </c>
      <c r="Q782" s="1053">
        <v>9.3829353556747458E-2</v>
      </c>
      <c r="R782" s="1053">
        <v>-1.5831389891522035E-2</v>
      </c>
      <c r="S782" s="1053">
        <v>0.16780333284335505</v>
      </c>
      <c r="T782" s="1053">
        <v>0.1663157617994957</v>
      </c>
      <c r="U782" s="1699">
        <v>0.10437080681446542</v>
      </c>
      <c r="V782" s="1699">
        <v>0.19410839319592796</v>
      </c>
      <c r="W782" s="1699">
        <v>0.26513435966693599</v>
      </c>
      <c r="X782" s="1699">
        <v>0.28290618230951287</v>
      </c>
      <c r="Y782" s="1699">
        <v>0.29113218454187206</v>
      </c>
      <c r="Z782" s="1699">
        <v>0.29090723657023287</v>
      </c>
      <c r="AA782" s="403"/>
      <c r="AB782" s="984"/>
      <c r="AC782" s="984"/>
      <c r="AD782" s="984"/>
      <c r="AE782" s="984"/>
      <c r="AF782" s="984"/>
      <c r="AG782" s="984"/>
      <c r="AH782" s="984"/>
      <c r="AI782" s="984"/>
      <c r="AJ782" s="984"/>
      <c r="AK782" s="984"/>
      <c r="AL782" s="984"/>
      <c r="AM782" s="984"/>
      <c r="AN782" s="984"/>
      <c r="AO782" s="984"/>
      <c r="AP782" s="984"/>
      <c r="AQ782" s="984"/>
      <c r="AR782" s="984"/>
      <c r="AS782" s="984"/>
      <c r="AT782" s="984"/>
      <c r="AU782" s="984"/>
      <c r="AV782" s="1053">
        <v>0.47468272202308198</v>
      </c>
      <c r="AW782" s="1053">
        <v>0.44534149856458599</v>
      </c>
      <c r="AX782" s="1053">
        <v>0.37813964240430531</v>
      </c>
      <c r="AY782" s="1053">
        <v>0.49604202244207374</v>
      </c>
      <c r="AZ782" s="1053">
        <v>0.49411369408840355</v>
      </c>
      <c r="BA782" s="1053">
        <v>0.43953635775164523</v>
      </c>
      <c r="BB782" s="1053">
        <v>0.48715672663889575</v>
      </c>
      <c r="BC782" s="1053">
        <v>0.48454119152437408</v>
      </c>
      <c r="BD782" s="1053">
        <v>0.4998323103197011</v>
      </c>
      <c r="BE782" s="1053">
        <v>0.48396601446784965</v>
      </c>
      <c r="BF782" s="1053">
        <v>0.52318171008990599</v>
      </c>
      <c r="BG782" s="1053">
        <v>0.55879476999855737</v>
      </c>
      <c r="BH782" s="1053">
        <v>0.55316715133602823</v>
      </c>
      <c r="BI782" s="1053">
        <v>0.5186586593900101</v>
      </c>
      <c r="BJ782" s="1053">
        <v>0.55981915610484112</v>
      </c>
      <c r="BK782" s="1053">
        <v>0.5192331736309983</v>
      </c>
      <c r="BL782" s="1053">
        <v>0.48129243159763102</v>
      </c>
      <c r="BM782" s="1053">
        <v>0.46306484923585295</v>
      </c>
      <c r="BN782" s="1053">
        <v>0.41730450605765773</v>
      </c>
      <c r="BO782" s="1053">
        <v>0.43712491845727758</v>
      </c>
      <c r="BP782" s="1053">
        <v>0.41227272727272735</v>
      </c>
      <c r="BQ782" s="1053">
        <v>0.33662477558348286</v>
      </c>
      <c r="BR782" s="1053">
        <v>0.36369047619047612</v>
      </c>
      <c r="BS782" s="1053">
        <v>0.11950904392764869</v>
      </c>
      <c r="BT782" s="1053">
        <v>0.28724137931034482</v>
      </c>
      <c r="BU782" s="1053">
        <v>0.29326732673267325</v>
      </c>
      <c r="BV782" s="1053">
        <v>0.29080357142857144</v>
      </c>
      <c r="BW782" s="1053">
        <v>0.24499999999999994</v>
      </c>
      <c r="BX782" s="1053">
        <v>0.24695312499999997</v>
      </c>
      <c r="BY782" s="1053">
        <v>8.6376811594202921E-2</v>
      </c>
      <c r="BZ782" s="1053">
        <v>0.19563291139240502</v>
      </c>
      <c r="CA782" s="1053">
        <v>6.3194595772499262E-3</v>
      </c>
      <c r="CB782" s="1053">
        <v>3.0588763540439001E-2</v>
      </c>
      <c r="CC782" s="1053">
        <v>3.6549707602339214E-2</v>
      </c>
      <c r="CD782" s="1053">
        <v>0.13569362171097954</v>
      </c>
      <c r="CE782" s="1053">
        <v>0.14959942286517072</v>
      </c>
      <c r="CF782" s="1053">
        <v>0.11288993014881342</v>
      </c>
      <c r="CG782" s="1053">
        <v>6.3132474701012034E-2</v>
      </c>
      <c r="CH782" s="1053">
        <v>-1.2616071778395924E-2</v>
      </c>
      <c r="CI782" s="1053">
        <v>-0.19397468530980855</v>
      </c>
      <c r="CJ782" s="1053">
        <v>-2.1764880071069033E-2</v>
      </c>
      <c r="CK782" s="1053">
        <v>0.27165724064528252</v>
      </c>
      <c r="CL782" s="1053">
        <v>0.238209592689515</v>
      </c>
      <c r="CM782" s="1053">
        <v>0.10753238449867754</v>
      </c>
      <c r="CN782" s="1053">
        <v>0.21558821735683353</v>
      </c>
      <c r="CO782" s="1053">
        <v>0.28435762513821478</v>
      </c>
      <c r="CP782" s="1053">
        <v>0.16639298901358113</v>
      </c>
      <c r="CQ782" s="1053">
        <v>2.6596834128214852E-2</v>
      </c>
      <c r="CR782" s="1053">
        <v>3.5087719298245612E-2</v>
      </c>
      <c r="CS782" s="1053">
        <v>0.15000000000000008</v>
      </c>
      <c r="CT782" s="1053">
        <v>0.14999999999999997</v>
      </c>
      <c r="CU782" s="1053">
        <v>5.0000000000000051E-2</v>
      </c>
      <c r="CV782" s="1053">
        <v>0.13157894736842107</v>
      </c>
      <c r="CW782" s="1053">
        <v>0.23500000000000001</v>
      </c>
      <c r="CX782" s="1053">
        <v>0.23499999999999993</v>
      </c>
      <c r="CY782" s="1053">
        <v>0.1450000000000001</v>
      </c>
      <c r="CZ782" s="1053">
        <v>0.21842105263157882</v>
      </c>
      <c r="DA782" s="1053">
        <v>0.31150000000000005</v>
      </c>
      <c r="DB782" s="1053">
        <v>0.31150000000000005</v>
      </c>
      <c r="DC782" s="1053">
        <v>0.19729971143258535</v>
      </c>
      <c r="DD782" s="1053">
        <v>0.29657894736842094</v>
      </c>
      <c r="DE782" s="1053">
        <v>0.31494605115807817</v>
      </c>
      <c r="DF782" s="1053">
        <v>0.3272470238095237</v>
      </c>
      <c r="DG782" s="1053">
        <v>0.19729971143258532</v>
      </c>
      <c r="DH782" s="1053">
        <v>0.349757053291536</v>
      </c>
      <c r="DI782" s="1053">
        <v>0.31494605115807817</v>
      </c>
      <c r="DJ782" s="1053">
        <v>0.32724702380952375</v>
      </c>
      <c r="DK782" s="1053">
        <v>0.19729971143258526</v>
      </c>
      <c r="DL782" s="1053">
        <v>0.34975705329153606</v>
      </c>
      <c r="DM782" s="1053">
        <v>0.31494605115807822</v>
      </c>
      <c r="DN782" s="1053">
        <v>0.32724702380952375</v>
      </c>
      <c r="DO782" s="1053">
        <v>0.19729971143258532</v>
      </c>
    </row>
    <row r="783" spans="2:123" s="986" customFormat="1" ht="12" customHeight="1">
      <c r="B783" s="1336"/>
      <c r="C783" s="1104"/>
      <c r="D783" s="1197"/>
      <c r="E783" s="1197"/>
      <c r="F783" s="1067"/>
      <c r="G783" s="1067"/>
      <c r="H783" s="1067"/>
      <c r="I783" s="1067"/>
      <c r="J783" s="1067"/>
      <c r="K783" s="1067"/>
      <c r="L783" s="1067"/>
      <c r="M783" s="1067"/>
      <c r="N783" s="1067"/>
      <c r="O783" s="1067"/>
      <c r="P783" s="1067"/>
      <c r="Q783" s="1067"/>
      <c r="R783" s="1067"/>
      <c r="S783" s="1067"/>
      <c r="T783" s="1067"/>
      <c r="U783" s="1700"/>
      <c r="V783" s="1700"/>
      <c r="W783" s="1700"/>
      <c r="X783" s="1700"/>
      <c r="Y783" s="1700"/>
      <c r="Z783" s="1700"/>
      <c r="AA783" s="403"/>
      <c r="AB783" s="1067"/>
      <c r="AC783" s="1067"/>
      <c r="AD783" s="1067"/>
      <c r="AE783" s="1067"/>
      <c r="AF783" s="1067"/>
      <c r="AG783" s="1067"/>
      <c r="AH783" s="1067"/>
      <c r="AI783" s="1067"/>
      <c r="AJ783" s="1067"/>
      <c r="AK783" s="1067"/>
      <c r="AL783" s="1067"/>
      <c r="AM783" s="1067"/>
      <c r="AN783" s="1067"/>
      <c r="AO783" s="1067"/>
      <c r="AP783" s="1067"/>
      <c r="AQ783" s="1067"/>
      <c r="AR783" s="1067"/>
      <c r="AS783" s="1067"/>
      <c r="AT783" s="1067"/>
      <c r="AU783" s="1067"/>
      <c r="AV783" s="1067"/>
      <c r="AW783" s="1067"/>
      <c r="AX783" s="1067"/>
      <c r="AY783" s="1067"/>
      <c r="AZ783" s="1067"/>
      <c r="BA783" s="1067"/>
      <c r="BB783" s="1067"/>
      <c r="BC783" s="1067"/>
      <c r="BD783" s="1067"/>
      <c r="BE783" s="1067"/>
      <c r="BF783" s="1067"/>
      <c r="BG783" s="1067"/>
      <c r="BH783" s="1067"/>
      <c r="BI783" s="1067"/>
      <c r="BJ783" s="1067"/>
      <c r="BK783" s="1067"/>
      <c r="BL783" s="1067"/>
      <c r="BM783" s="1067"/>
      <c r="BN783" s="1067"/>
      <c r="BO783" s="1067"/>
      <c r="BP783" s="1067"/>
      <c r="BQ783" s="1067"/>
      <c r="BR783" s="1067"/>
      <c r="BS783" s="1067"/>
      <c r="BT783" s="1067"/>
      <c r="BU783" s="1067"/>
      <c r="BV783" s="1067"/>
      <c r="BW783" s="984"/>
      <c r="BX783" s="1050"/>
      <c r="BY783" s="1050"/>
      <c r="BZ783" s="1050"/>
      <c r="CA783" s="1050"/>
      <c r="CB783" s="1050"/>
      <c r="CC783" s="1067"/>
      <c r="CD783" s="1067"/>
      <c r="CE783" s="1067"/>
      <c r="CF783" s="1067"/>
      <c r="CG783" s="1067"/>
      <c r="CH783" s="1067"/>
      <c r="CI783" s="1067"/>
      <c r="CJ783" s="1067"/>
      <c r="CK783" s="1067"/>
      <c r="CL783" s="1067"/>
      <c r="CM783" s="1067"/>
      <c r="CN783" s="1067"/>
      <c r="CO783" s="1067"/>
      <c r="CP783" s="1067"/>
      <c r="CQ783" s="1067"/>
      <c r="CR783" s="1067"/>
      <c r="CS783" s="1067"/>
      <c r="CT783" s="1067"/>
      <c r="CU783" s="1067"/>
      <c r="CV783" s="1067"/>
      <c r="CW783" s="1067"/>
      <c r="CX783" s="1067"/>
      <c r="CY783" s="1067"/>
      <c r="CZ783" s="1067"/>
      <c r="DA783" s="1067"/>
      <c r="DB783" s="1067"/>
      <c r="DC783" s="1067"/>
      <c r="DD783" s="1067"/>
      <c r="DE783" s="1067"/>
      <c r="DF783" s="1067"/>
      <c r="DG783" s="1067"/>
      <c r="DH783" s="1067"/>
      <c r="DI783" s="1067"/>
      <c r="DJ783" s="1067"/>
      <c r="DK783" s="1067"/>
      <c r="DL783" s="1067"/>
      <c r="DM783" s="1067"/>
      <c r="DN783" s="1067"/>
      <c r="DO783" s="1067"/>
    </row>
    <row r="784" spans="2:123" customFormat="1" ht="12" customHeight="1">
      <c r="B784" s="1344"/>
      <c r="U784" s="1717"/>
      <c r="V784" s="1717"/>
      <c r="W784" s="1717"/>
      <c r="X784" s="1717"/>
      <c r="Y784" s="1717"/>
      <c r="Z784" s="1717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</row>
    <row r="785" spans="2:119" customFormat="1" ht="12" customHeight="1">
      <c r="B785" s="1344"/>
      <c r="U785" s="1717"/>
      <c r="V785" s="1717"/>
      <c r="W785" s="1717"/>
      <c r="X785" s="1717"/>
      <c r="Y785" s="1717"/>
      <c r="Z785" s="1717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</row>
    <row r="786" spans="2:119" s="372" customFormat="1" ht="16.5" customHeight="1">
      <c r="B786" s="1330"/>
      <c r="C786" s="622" t="s">
        <v>887</v>
      </c>
      <c r="D786" s="383"/>
      <c r="E786" s="383"/>
      <c r="F786" s="368"/>
      <c r="G786" s="368"/>
      <c r="H786" s="368"/>
      <c r="I786" s="368"/>
      <c r="J786" s="368"/>
      <c r="K786" s="368"/>
      <c r="L786" s="368"/>
      <c r="M786" s="368"/>
      <c r="N786" s="368"/>
      <c r="O786" s="191"/>
      <c r="P786" s="368"/>
      <c r="Q786" s="368"/>
      <c r="R786" s="368"/>
      <c r="S786" s="368"/>
      <c r="T786" s="622" t="s">
        <v>887</v>
      </c>
      <c r="U786" s="1681"/>
      <c r="V786" s="1681"/>
      <c r="W786" s="1681"/>
      <c r="X786" s="1681"/>
      <c r="Y786" s="1681"/>
      <c r="Z786" s="1681"/>
      <c r="AA786" s="150"/>
      <c r="AB786" s="368"/>
      <c r="AC786" s="368"/>
      <c r="AD786" s="368"/>
      <c r="AE786" s="368"/>
      <c r="AF786" s="368"/>
      <c r="AG786" s="368"/>
      <c r="AH786" s="368"/>
      <c r="AI786" s="368"/>
      <c r="AJ786" s="368"/>
      <c r="AK786" s="368"/>
      <c r="AL786" s="368"/>
      <c r="AM786" s="368"/>
      <c r="AN786" s="368"/>
      <c r="AO786" s="368"/>
      <c r="AP786" s="368"/>
      <c r="AQ786" s="368"/>
      <c r="AR786" s="368"/>
      <c r="AS786" s="368"/>
      <c r="AT786" s="368"/>
      <c r="AU786" s="368"/>
      <c r="AV786" s="368"/>
      <c r="AW786" s="368"/>
      <c r="AX786" s="368"/>
      <c r="AY786" s="368"/>
      <c r="AZ786" s="368"/>
      <c r="BA786" s="368"/>
      <c r="BB786" s="368"/>
      <c r="BC786" s="368"/>
      <c r="BD786" s="368"/>
      <c r="BE786" s="368"/>
      <c r="BF786" s="368"/>
      <c r="BG786" s="368"/>
      <c r="BH786" s="368"/>
      <c r="BI786" s="368"/>
      <c r="BJ786" s="368"/>
      <c r="BK786" s="368"/>
      <c r="BL786" s="368"/>
      <c r="BM786" s="368"/>
      <c r="BN786" s="368"/>
      <c r="BO786" s="368"/>
      <c r="BP786" s="368"/>
      <c r="BQ786" s="368"/>
      <c r="BR786" s="368"/>
      <c r="BS786" s="368"/>
      <c r="BT786" s="368"/>
      <c r="BU786" s="368"/>
      <c r="BV786" s="368"/>
      <c r="BW786" s="368"/>
      <c r="BX786" s="368"/>
      <c r="BY786" s="368"/>
      <c r="BZ786" s="368"/>
      <c r="CA786" s="368"/>
      <c r="CB786" s="368"/>
      <c r="CC786" s="622" t="s">
        <v>887</v>
      </c>
      <c r="CD786" s="368"/>
      <c r="CE786" s="368"/>
      <c r="CF786" s="368"/>
      <c r="CG786" s="622" t="s">
        <v>887</v>
      </c>
      <c r="CH786" s="368"/>
      <c r="CI786" s="368"/>
      <c r="CJ786" s="368"/>
      <c r="CK786" s="622" t="s">
        <v>887</v>
      </c>
      <c r="CL786" s="368"/>
      <c r="CM786" s="368"/>
      <c r="CN786" s="368"/>
      <c r="CO786" s="622" t="s">
        <v>887</v>
      </c>
      <c r="CP786" s="368"/>
      <c r="CQ786" s="368"/>
      <c r="CR786" s="368"/>
      <c r="CS786" s="622" t="s">
        <v>887</v>
      </c>
      <c r="CT786" s="368"/>
      <c r="CU786" s="368"/>
      <c r="CV786" s="368"/>
      <c r="CW786" s="368"/>
      <c r="CX786" s="368"/>
      <c r="CY786" s="368"/>
      <c r="CZ786" s="368"/>
      <c r="DA786" s="368"/>
      <c r="DB786" s="368"/>
      <c r="DC786" s="368"/>
      <c r="DD786" s="368"/>
      <c r="DE786" s="368"/>
      <c r="DF786" s="368"/>
      <c r="DG786" s="368"/>
      <c r="DH786" s="368"/>
      <c r="DI786" s="368"/>
      <c r="DJ786" s="368"/>
      <c r="DK786" s="368"/>
      <c r="DL786" s="368"/>
      <c r="DM786" s="368"/>
      <c r="DN786" s="368"/>
      <c r="DO786" s="368"/>
    </row>
    <row r="787" spans="2:119" s="601" customFormat="1">
      <c r="B787" s="1345"/>
      <c r="C787" s="597" t="s">
        <v>340</v>
      </c>
      <c r="D787" s="598"/>
      <c r="E787" s="598"/>
      <c r="F787" s="599"/>
      <c r="G787" s="599"/>
      <c r="H787" s="599"/>
      <c r="I787" s="599"/>
      <c r="J787" s="599"/>
      <c r="K787" s="599"/>
      <c r="L787" s="599"/>
      <c r="M787" s="599"/>
      <c r="N787" s="599"/>
      <c r="O787" s="599"/>
      <c r="P787" s="599"/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  <c r="AA787" s="600"/>
      <c r="AB787" s="599"/>
      <c r="AC787" s="599"/>
      <c r="AD787" s="599"/>
      <c r="AE787" s="599"/>
      <c r="AF787" s="599"/>
      <c r="AG787" s="599"/>
      <c r="AH787" s="599"/>
      <c r="AI787" s="599"/>
      <c r="AJ787" s="599"/>
      <c r="AK787" s="599"/>
      <c r="AL787" s="599"/>
      <c r="AM787" s="599"/>
      <c r="AN787" s="599"/>
      <c r="AO787" s="599"/>
      <c r="AP787" s="599"/>
      <c r="AQ787" s="599"/>
      <c r="AR787" s="599"/>
      <c r="AS787" s="599"/>
      <c r="AT787" s="599"/>
      <c r="AU787" s="599"/>
      <c r="AV787" s="599"/>
      <c r="AW787" s="599"/>
      <c r="AX787" s="599"/>
      <c r="AY787" s="599"/>
      <c r="AZ787" s="599"/>
      <c r="BA787" s="599"/>
      <c r="BB787" s="599"/>
      <c r="BC787" s="599"/>
      <c r="BD787" s="599"/>
      <c r="BE787" s="599"/>
      <c r="BF787" s="599"/>
      <c r="BG787" s="599"/>
      <c r="BH787" s="599"/>
      <c r="BI787" s="599"/>
      <c r="BJ787" s="599"/>
      <c r="BK787" s="599"/>
      <c r="BL787" s="599"/>
      <c r="BM787" s="599"/>
      <c r="BN787" s="599"/>
      <c r="BO787" s="599"/>
      <c r="BP787" s="599"/>
      <c r="BQ787" s="599"/>
      <c r="BR787" s="599"/>
      <c r="BS787" s="599"/>
      <c r="BT787" s="599"/>
      <c r="BU787" s="599"/>
      <c r="BV787" s="599"/>
      <c r="BW787" s="599"/>
      <c r="BX787" s="599"/>
      <c r="BY787" s="599"/>
      <c r="BZ787" s="599"/>
      <c r="CA787" s="599"/>
      <c r="CB787" s="599"/>
      <c r="CC787" s="599"/>
      <c r="CD787" s="599"/>
      <c r="CE787" s="599"/>
      <c r="CF787" s="599"/>
      <c r="CG787" s="599"/>
      <c r="CH787" s="599"/>
      <c r="CI787" s="599"/>
      <c r="CJ787" s="599"/>
      <c r="CK787" s="599"/>
      <c r="CL787" s="599"/>
      <c r="CM787" s="599"/>
      <c r="CN787" s="599"/>
      <c r="CO787" s="599"/>
      <c r="CP787" s="599"/>
      <c r="CQ787" s="599"/>
      <c r="CR787" s="599"/>
      <c r="CS787" s="599"/>
      <c r="CT787" s="599"/>
      <c r="CU787" s="599"/>
      <c r="CV787" s="599"/>
      <c r="CW787" s="599"/>
      <c r="CX787" s="599"/>
      <c r="CY787" s="599"/>
      <c r="CZ787" s="599"/>
      <c r="DA787" s="599"/>
      <c r="DB787" s="599"/>
      <c r="DC787" s="599"/>
      <c r="DD787" s="599"/>
      <c r="DE787" s="599"/>
      <c r="DF787" s="599"/>
      <c r="DG787" s="599"/>
      <c r="DH787" s="599"/>
      <c r="DI787" s="599"/>
      <c r="DJ787" s="599"/>
      <c r="DK787" s="599"/>
      <c r="DL787" s="599"/>
      <c r="DM787" s="599"/>
      <c r="DN787" s="599"/>
      <c r="DO787" s="599"/>
    </row>
    <row r="788" spans="2:119" s="607" customFormat="1" collapsed="1">
      <c r="B788" s="609"/>
      <c r="C788" s="610" t="s">
        <v>318</v>
      </c>
      <c r="D788" s="602"/>
      <c r="E788" s="602"/>
      <c r="F788" s="603"/>
      <c r="G788" s="603"/>
      <c r="H788" s="603"/>
      <c r="I788" s="603"/>
      <c r="J788" s="603"/>
      <c r="K788" s="603"/>
      <c r="L788" s="603"/>
      <c r="M788" s="604"/>
      <c r="N788" s="604"/>
      <c r="O788" s="603"/>
      <c r="P788" s="603"/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  <c r="AA788" s="605"/>
      <c r="AB788" s="603"/>
      <c r="AC788" s="603"/>
      <c r="AD788" s="603"/>
      <c r="AE788" s="603"/>
      <c r="AF788" s="603"/>
      <c r="AG788" s="603"/>
      <c r="AH788" s="603"/>
      <c r="AI788" s="603"/>
      <c r="AJ788" s="603"/>
      <c r="AK788" s="603"/>
      <c r="AL788" s="603"/>
      <c r="AM788" s="603"/>
      <c r="AN788" s="603"/>
      <c r="AO788" s="603"/>
      <c r="AP788" s="603"/>
      <c r="AQ788" s="603"/>
      <c r="AR788" s="603"/>
      <c r="AS788" s="603"/>
      <c r="AT788" s="603"/>
      <c r="AU788" s="603"/>
      <c r="AV788" s="603"/>
      <c r="AW788" s="603"/>
      <c r="AX788" s="603"/>
      <c r="AY788" s="603"/>
      <c r="AZ788" s="603"/>
      <c r="BA788" s="603"/>
      <c r="BB788" s="603"/>
      <c r="BC788" s="603"/>
      <c r="BD788" s="603"/>
      <c r="BE788" s="603"/>
      <c r="BF788" s="603"/>
      <c r="BG788" s="603"/>
      <c r="BH788" s="603"/>
      <c r="BI788" s="603"/>
      <c r="BJ788" s="603"/>
      <c r="BK788" s="603"/>
      <c r="BL788" s="603"/>
      <c r="BM788" s="603"/>
      <c r="BN788" s="603"/>
      <c r="BO788" s="603"/>
      <c r="BP788" s="603"/>
      <c r="BQ788" s="603"/>
      <c r="BR788" s="603"/>
      <c r="BS788" s="603"/>
      <c r="BT788" s="603"/>
      <c r="BU788" s="603"/>
      <c r="BV788" s="603"/>
      <c r="BW788" s="603"/>
      <c r="BX788" s="603"/>
      <c r="BY788" s="603"/>
      <c r="BZ788" s="603"/>
      <c r="CA788" s="603"/>
      <c r="CB788" s="606"/>
      <c r="CC788" s="603"/>
      <c r="CD788" s="603"/>
      <c r="CE788" s="603"/>
      <c r="CF788" s="603"/>
      <c r="CG788" s="603"/>
      <c r="CH788" s="603"/>
      <c r="CI788" s="603"/>
      <c r="CJ788" s="603"/>
      <c r="CK788" s="603"/>
      <c r="CL788" s="603"/>
      <c r="CM788" s="603"/>
      <c r="CN788" s="603"/>
      <c r="CO788" s="603"/>
      <c r="CP788" s="603"/>
      <c r="CQ788" s="603"/>
      <c r="CR788" s="603"/>
      <c r="CS788" s="603"/>
      <c r="CT788" s="603"/>
      <c r="CU788" s="603"/>
      <c r="CV788" s="603"/>
      <c r="CW788" s="603"/>
      <c r="CX788" s="603"/>
      <c r="CY788" s="603"/>
      <c r="CZ788" s="603"/>
      <c r="DA788" s="603"/>
      <c r="DB788" s="603"/>
      <c r="DC788" s="603"/>
      <c r="DD788" s="603"/>
      <c r="DE788" s="603"/>
      <c r="DF788" s="603"/>
      <c r="DG788" s="603"/>
      <c r="DH788" s="603"/>
      <c r="DI788" s="603"/>
      <c r="DJ788" s="603"/>
      <c r="DK788" s="603"/>
      <c r="DL788" s="603"/>
      <c r="DM788" s="603"/>
      <c r="DN788" s="603"/>
      <c r="DO788" s="603"/>
    </row>
    <row r="789" spans="2:119" s="941" customFormat="1" ht="12" customHeight="1">
      <c r="B789" s="1336">
        <v>1</v>
      </c>
      <c r="C789" s="938"/>
      <c r="D789" s="939"/>
      <c r="E789" s="939"/>
      <c r="F789" s="940"/>
      <c r="G789" s="940"/>
      <c r="H789" s="940"/>
      <c r="I789" s="940"/>
      <c r="J789" s="940"/>
      <c r="K789" s="940"/>
      <c r="L789" s="940"/>
      <c r="M789" s="940"/>
      <c r="N789" s="940"/>
      <c r="O789" s="940"/>
      <c r="P789" s="940"/>
      <c r="Q789" s="940"/>
      <c r="R789" s="940"/>
      <c r="S789" s="940"/>
      <c r="T789" s="940"/>
      <c r="U789" s="1677"/>
      <c r="V789" s="1677"/>
      <c r="W789" s="1677"/>
      <c r="X789" s="1677"/>
      <c r="Y789" s="1677"/>
      <c r="Z789" s="1677"/>
      <c r="AA789" s="403"/>
      <c r="AB789" s="940"/>
      <c r="AC789" s="940"/>
      <c r="AD789" s="940"/>
      <c r="AE789" s="940"/>
      <c r="AF789" s="940"/>
      <c r="AG789" s="940"/>
      <c r="AH789" s="940"/>
      <c r="AI789" s="940"/>
      <c r="AJ789" s="940"/>
      <c r="AK789" s="940"/>
      <c r="AL789" s="940"/>
      <c r="AM789" s="940"/>
      <c r="AN789" s="940"/>
      <c r="AO789" s="940"/>
      <c r="AP789" s="940"/>
      <c r="AQ789" s="940"/>
      <c r="AR789" s="940"/>
      <c r="AS789" s="940"/>
      <c r="AT789" s="940"/>
      <c r="AU789" s="940"/>
      <c r="AV789" s="940"/>
      <c r="AW789" s="940"/>
      <c r="AX789" s="940"/>
      <c r="AY789" s="940"/>
      <c r="AZ789" s="940"/>
      <c r="BA789" s="940"/>
      <c r="BB789" s="940"/>
      <c r="BC789" s="940"/>
      <c r="BD789" s="940"/>
      <c r="BE789" s="940"/>
      <c r="BF789" s="940"/>
      <c r="BG789" s="940"/>
      <c r="BH789" s="940"/>
      <c r="BI789" s="940"/>
      <c r="BJ789" s="940"/>
      <c r="BK789" s="940"/>
      <c r="BL789" s="940"/>
      <c r="BM789" s="940"/>
      <c r="BN789" s="940"/>
      <c r="BO789" s="940"/>
      <c r="BP789" s="940"/>
      <c r="BQ789" s="940"/>
      <c r="BR789" s="940"/>
      <c r="BS789" s="940"/>
      <c r="BT789" s="940"/>
      <c r="BU789" s="940"/>
      <c r="BV789" s="940"/>
      <c r="BW789" s="940"/>
      <c r="BX789" s="940"/>
      <c r="BY789" s="940"/>
      <c r="BZ789" s="940"/>
      <c r="CA789" s="940"/>
      <c r="CB789" s="940"/>
      <c r="CC789" s="940"/>
      <c r="CD789" s="940"/>
      <c r="CE789" s="940"/>
      <c r="CF789" s="940"/>
      <c r="CG789" s="940"/>
      <c r="CH789" s="940"/>
      <c r="CI789" s="940"/>
      <c r="CJ789" s="940"/>
      <c r="CK789" s="940"/>
      <c r="CL789" s="940"/>
      <c r="CM789" s="940"/>
      <c r="CN789" s="940"/>
      <c r="CO789" s="940"/>
      <c r="CP789" s="940"/>
      <c r="CQ789" s="940"/>
      <c r="CR789" s="940"/>
      <c r="CS789" s="940"/>
      <c r="CT789" s="940"/>
      <c r="CU789" s="940"/>
      <c r="CV789" s="940"/>
      <c r="CW789" s="940"/>
      <c r="CX789" s="940"/>
      <c r="CY789" s="940"/>
      <c r="CZ789" s="940"/>
      <c r="DA789" s="940"/>
      <c r="DB789" s="940"/>
      <c r="DC789" s="940"/>
      <c r="DD789" s="940"/>
      <c r="DE789" s="940"/>
      <c r="DF789" s="940"/>
      <c r="DG789" s="940"/>
      <c r="DH789" s="940"/>
      <c r="DI789" s="940"/>
      <c r="DJ789" s="940"/>
      <c r="DK789" s="940"/>
      <c r="DL789" s="940"/>
      <c r="DM789" s="940"/>
      <c r="DN789" s="940"/>
      <c r="DO789" s="940"/>
    </row>
    <row r="790" spans="2:119" s="948" customFormat="1" ht="12" customHeight="1">
      <c r="B790" s="1336">
        <v>2</v>
      </c>
      <c r="C790" s="942" t="s">
        <v>240</v>
      </c>
      <c r="D790" s="943"/>
      <c r="E790" s="944"/>
      <c r="F790" s="945" t="s">
        <v>105</v>
      </c>
      <c r="G790" s="945" t="s">
        <v>105</v>
      </c>
      <c r="H790" s="945" t="s">
        <v>105</v>
      </c>
      <c r="I790" s="945" t="s">
        <v>105</v>
      </c>
      <c r="J790" s="945" t="s">
        <v>105</v>
      </c>
      <c r="K790" s="945" t="s">
        <v>105</v>
      </c>
      <c r="L790" s="282">
        <v>8495.3773573975559</v>
      </c>
      <c r="M790" s="282">
        <v>14144.249118567099</v>
      </c>
      <c r="N790" s="946">
        <v>25172.820685113194</v>
      </c>
      <c r="O790" s="946">
        <v>36571.466775071829</v>
      </c>
      <c r="P790" s="946">
        <v>49041.514117428378</v>
      </c>
      <c r="Q790" s="946">
        <v>74212.522190259624</v>
      </c>
      <c r="R790" s="946">
        <v>135610.10312260364</v>
      </c>
      <c r="S790" s="946">
        <v>396453.61178607191</v>
      </c>
      <c r="T790" s="946">
        <v>649029.30983845762</v>
      </c>
      <c r="U790" s="1649">
        <v>1163351.1726031236</v>
      </c>
      <c r="V790" s="1649">
        <v>1758969.5458281955</v>
      </c>
      <c r="W790" s="1649">
        <v>2496344.8542865324</v>
      </c>
      <c r="X790" s="1649">
        <v>3138612.8481367039</v>
      </c>
      <c r="Y790" s="1649">
        <v>3828949.8793081827</v>
      </c>
      <c r="Z790" s="1649">
        <v>4578881.6620684769</v>
      </c>
      <c r="AA790" s="403"/>
      <c r="AB790" s="947"/>
      <c r="AC790" s="947"/>
      <c r="AD790" s="947"/>
      <c r="AE790" s="947"/>
      <c r="AF790" s="947"/>
      <c r="AG790" s="947"/>
      <c r="AH790" s="947"/>
      <c r="AI790" s="947"/>
      <c r="AJ790" s="947"/>
      <c r="AK790" s="947"/>
      <c r="AL790" s="947"/>
      <c r="AM790" s="947"/>
      <c r="AN790" s="947"/>
      <c r="AO790" s="947"/>
      <c r="AP790" s="947"/>
      <c r="AQ790" s="947"/>
      <c r="AR790" s="947"/>
      <c r="AS790" s="947"/>
      <c r="AT790" s="947"/>
      <c r="AU790" s="947"/>
      <c r="AV790" s="947"/>
      <c r="AW790" s="947"/>
      <c r="AX790" s="947"/>
      <c r="AY790" s="947"/>
      <c r="AZ790" s="947"/>
      <c r="BA790" s="947"/>
      <c r="BB790" s="947"/>
      <c r="BC790" s="947"/>
      <c r="BD790" s="947"/>
      <c r="BE790" s="947"/>
      <c r="BF790" s="947"/>
      <c r="BG790" s="947"/>
      <c r="BH790" s="282">
        <v>1611.6016450226168</v>
      </c>
      <c r="BI790" s="282">
        <v>1910.060927326766</v>
      </c>
      <c r="BJ790" s="282">
        <v>2322.1484851447294</v>
      </c>
      <c r="BK790" s="282">
        <v>2651.5662999034439</v>
      </c>
      <c r="BL790" s="282">
        <v>2545.1030797500002</v>
      </c>
      <c r="BM790" s="282">
        <v>3168.8525944257281</v>
      </c>
      <c r="BN790" s="282">
        <v>3934.8242178595824</v>
      </c>
      <c r="BO790" s="282">
        <v>4495.469226531789</v>
      </c>
      <c r="BP790" s="282">
        <v>4283.5151771407272</v>
      </c>
      <c r="BQ790" s="282">
        <v>5869.2911708940483</v>
      </c>
      <c r="BR790" s="282">
        <v>7001.9351270784191</v>
      </c>
      <c r="BS790" s="282">
        <v>8018.0792099999999</v>
      </c>
      <c r="BT790" s="282">
        <v>7170.1271890171593</v>
      </c>
      <c r="BU790" s="282">
        <v>10298.055019362469</v>
      </c>
      <c r="BV790" s="282">
        <v>9560.9976849670002</v>
      </c>
      <c r="BW790" s="282">
        <v>9542.2868817252001</v>
      </c>
      <c r="BX790" s="946">
        <v>8830.1474736229993</v>
      </c>
      <c r="BY790" s="946">
        <v>11739.782722073216</v>
      </c>
      <c r="BZ790" s="946">
        <v>13299.347779789097</v>
      </c>
      <c r="CA790" s="946">
        <v>15172.236141943067</v>
      </c>
      <c r="CB790" s="946">
        <v>13510.125634643189</v>
      </c>
      <c r="CC790" s="946">
        <v>18431.458873654949</v>
      </c>
      <c r="CD790" s="946">
        <v>19816.028191885754</v>
      </c>
      <c r="CE790" s="946">
        <v>22454.909490075741</v>
      </c>
      <c r="CF790" s="946">
        <v>22967.213578893421</v>
      </c>
      <c r="CG790" s="946">
        <v>30043.277964057565</v>
      </c>
      <c r="CH790" s="946">
        <v>35668.85074539436</v>
      </c>
      <c r="CI790" s="946">
        <v>46930.760834258297</v>
      </c>
      <c r="CJ790" s="946">
        <v>41570.65657779709</v>
      </c>
      <c r="CK790" s="946">
        <v>99142.817281389958</v>
      </c>
      <c r="CL790" s="946">
        <v>121987.46954924871</v>
      </c>
      <c r="CM790" s="946">
        <v>133752.66837763615</v>
      </c>
      <c r="CN790" s="946">
        <v>117644.95811516576</v>
      </c>
      <c r="CO790" s="946">
        <v>159619.93582303781</v>
      </c>
      <c r="CP790" s="946">
        <v>167122.83328247073</v>
      </c>
      <c r="CQ790" s="946">
        <v>204641.58261778331</v>
      </c>
      <c r="CR790" s="946">
        <v>203525.77753923676</v>
      </c>
      <c r="CS790" s="1209">
        <v>286170.06671014318</v>
      </c>
      <c r="CT790" s="1209">
        <v>302804.40313073056</v>
      </c>
      <c r="CU790" s="1209">
        <v>370850.92522301315</v>
      </c>
      <c r="CV790" s="1209">
        <v>320693.97165806423</v>
      </c>
      <c r="CW790" s="1209">
        <v>439729.32668508479</v>
      </c>
      <c r="CX790" s="1209">
        <v>455457.05691988079</v>
      </c>
      <c r="CY790" s="1209">
        <v>543089.19056516583</v>
      </c>
      <c r="CZ790" s="1209">
        <v>475333.35108761856</v>
      </c>
      <c r="DA790" s="1209">
        <v>634501.43395632121</v>
      </c>
      <c r="DB790" s="1209">
        <v>640687.21656146471</v>
      </c>
      <c r="DC790" s="1209">
        <v>745822.85268112784</v>
      </c>
      <c r="DD790" s="1209">
        <v>610814.90289917961</v>
      </c>
      <c r="DE790" s="1209">
        <v>802227.32240109262</v>
      </c>
      <c r="DF790" s="1209">
        <v>800534.25862215634</v>
      </c>
      <c r="DG790" s="1209">
        <v>925036.3642142755</v>
      </c>
      <c r="DH790" s="1209">
        <v>752466.54820117087</v>
      </c>
      <c r="DI790" s="1209">
        <v>982433.39765752514</v>
      </c>
      <c r="DJ790" s="1209">
        <v>974568.60444012738</v>
      </c>
      <c r="DK790" s="1209">
        <v>1119481.3290093595</v>
      </c>
      <c r="DL790" s="1209">
        <v>906045.05243888136</v>
      </c>
      <c r="DM790" s="1209">
        <v>1177405.4034106475</v>
      </c>
      <c r="DN790" s="1209">
        <v>1163367.8425667831</v>
      </c>
      <c r="DO790" s="1209">
        <v>1332063.3636521646</v>
      </c>
    </row>
    <row r="791" spans="2:119" s="941" customFormat="1" ht="12" customHeight="1">
      <c r="B791" s="1336">
        <v>3</v>
      </c>
      <c r="C791" s="938" t="s">
        <v>94</v>
      </c>
      <c r="D791" s="939"/>
      <c r="E791" s="939"/>
      <c r="F791" s="940"/>
      <c r="G791" s="940" t="s">
        <v>1045</v>
      </c>
      <c r="H791" s="940" t="s">
        <v>1045</v>
      </c>
      <c r="I791" s="940" t="s">
        <v>1045</v>
      </c>
      <c r="J791" s="940" t="s">
        <v>1045</v>
      </c>
      <c r="K791" s="940" t="s">
        <v>1045</v>
      </c>
      <c r="L791" s="940" t="s">
        <v>1045</v>
      </c>
      <c r="M791" s="940">
        <v>0.66493476669999252</v>
      </c>
      <c r="N791" s="940">
        <v>0.77972124741983895</v>
      </c>
      <c r="O791" s="940">
        <v>0.45281560745791238</v>
      </c>
      <c r="P791" s="940">
        <v>0.34097750082193845</v>
      </c>
      <c r="Q791" s="940">
        <v>0.51325919531277209</v>
      </c>
      <c r="R791" s="940">
        <v>0.82732103855651506</v>
      </c>
      <c r="S791" s="940">
        <v>1.9234813827082076</v>
      </c>
      <c r="T791" s="940">
        <v>0.63708764542338603</v>
      </c>
      <c r="U791" s="1677">
        <v>0.79244782164411021</v>
      </c>
      <c r="V791" s="1677">
        <v>0.51198501987350187</v>
      </c>
      <c r="W791" s="1677">
        <v>0.41920868397477018</v>
      </c>
      <c r="X791" s="1677">
        <v>0.25728336080943226</v>
      </c>
      <c r="Y791" s="1677">
        <v>0.21994972447185068</v>
      </c>
      <c r="Z791" s="1677">
        <v>0.45888705731476742</v>
      </c>
      <c r="AA791" s="403"/>
      <c r="AB791" s="940"/>
      <c r="AC791" s="940"/>
      <c r="AD791" s="940"/>
      <c r="AE791" s="940"/>
      <c r="AF791" s="940"/>
      <c r="AG791" s="940"/>
      <c r="AH791" s="940"/>
      <c r="AI791" s="940"/>
      <c r="AJ791" s="940"/>
      <c r="AK791" s="940"/>
      <c r="AL791" s="940"/>
      <c r="AM791" s="940"/>
      <c r="AN791" s="940" t="s">
        <v>1045</v>
      </c>
      <c r="AO791" s="940" t="s">
        <v>1045</v>
      </c>
      <c r="AP791" s="940" t="s">
        <v>1045</v>
      </c>
      <c r="AQ791" s="940" t="s">
        <v>1045</v>
      </c>
      <c r="AR791" s="940" t="s">
        <v>1045</v>
      </c>
      <c r="AS791" s="940" t="s">
        <v>1045</v>
      </c>
      <c r="AT791" s="940" t="s">
        <v>1045</v>
      </c>
      <c r="AU791" s="940" t="s">
        <v>1045</v>
      </c>
      <c r="AV791" s="940" t="s">
        <v>1045</v>
      </c>
      <c r="AW791" s="940" t="s">
        <v>1045</v>
      </c>
      <c r="AX791" s="940" t="s">
        <v>1045</v>
      </c>
      <c r="AY791" s="940" t="s">
        <v>1045</v>
      </c>
      <c r="AZ791" s="940" t="s">
        <v>1045</v>
      </c>
      <c r="BA791" s="940" t="s">
        <v>1045</v>
      </c>
      <c r="BB791" s="940" t="s">
        <v>1045</v>
      </c>
      <c r="BC791" s="940" t="s">
        <v>1045</v>
      </c>
      <c r="BD791" s="940" t="s">
        <v>1045</v>
      </c>
      <c r="BE791" s="940" t="s">
        <v>1045</v>
      </c>
      <c r="BF791" s="940" t="s">
        <v>1045</v>
      </c>
      <c r="BG791" s="940" t="s">
        <v>1045</v>
      </c>
      <c r="BH791" s="940" t="s">
        <v>1045</v>
      </c>
      <c r="BI791" s="940" t="s">
        <v>1045</v>
      </c>
      <c r="BJ791" s="940" t="s">
        <v>1045</v>
      </c>
      <c r="BK791" s="940" t="s">
        <v>1045</v>
      </c>
      <c r="BL791" s="940">
        <v>0.57923832332293435</v>
      </c>
      <c r="BM791" s="940">
        <v>0.65903220629758108</v>
      </c>
      <c r="BN791" s="940">
        <v>0.69447571635986138</v>
      </c>
      <c r="BO791" s="940">
        <v>0.69540140357625235</v>
      </c>
      <c r="BP791" s="940">
        <v>0.68304192125746321</v>
      </c>
      <c r="BQ791" s="940">
        <v>0.85218182165324241</v>
      </c>
      <c r="BR791" s="940">
        <v>0.77947850765421145</v>
      </c>
      <c r="BS791" s="940">
        <v>0.78359116834303655</v>
      </c>
      <c r="BT791" s="940">
        <v>0.67388859207994289</v>
      </c>
      <c r="BU791" s="940">
        <v>0.75456536735317625</v>
      </c>
      <c r="BV791" s="940">
        <v>0.36547932984868403</v>
      </c>
      <c r="BW791" s="940">
        <v>0.19009635996414653</v>
      </c>
      <c r="BX791" s="940">
        <v>0.23151894531920947</v>
      </c>
      <c r="BY791" s="940">
        <v>0.14000000000000001</v>
      </c>
      <c r="BZ791" s="940">
        <v>0.39100000000000001</v>
      </c>
      <c r="CA791" s="940">
        <v>0.59</v>
      </c>
      <c r="CB791" s="401">
        <v>0.53</v>
      </c>
      <c r="CC791" s="401">
        <v>0.56999999999999995</v>
      </c>
      <c r="CD791" s="401">
        <v>0.49</v>
      </c>
      <c r="CE791" s="401">
        <v>0.48</v>
      </c>
      <c r="CF791" s="401">
        <v>0.7</v>
      </c>
      <c r="CG791" s="401">
        <v>0.63</v>
      </c>
      <c r="CH791" s="401">
        <v>0.8</v>
      </c>
      <c r="CI791" s="401">
        <v>1.0900000000000001</v>
      </c>
      <c r="CJ791" s="401">
        <v>0.81</v>
      </c>
      <c r="CK791" s="401">
        <v>2.2999999999999998</v>
      </c>
      <c r="CL791" s="401">
        <v>2.42</v>
      </c>
      <c r="CM791" s="401">
        <v>1.85</v>
      </c>
      <c r="CN791" s="401">
        <v>1.83</v>
      </c>
      <c r="CO791" s="401">
        <v>0.61</v>
      </c>
      <c r="CP791" s="401">
        <v>0.37</v>
      </c>
      <c r="CQ791" s="401">
        <v>0.53</v>
      </c>
      <c r="CR791" s="401">
        <v>0.73</v>
      </c>
      <c r="CS791" s="940">
        <v>0.79282158731979946</v>
      </c>
      <c r="CT791" s="940">
        <v>0.81186733843203251</v>
      </c>
      <c r="CU791" s="940">
        <v>0.81219730847989591</v>
      </c>
      <c r="CV791" s="940">
        <v>0.5756921581898351</v>
      </c>
      <c r="CW791" s="940">
        <v>0.53660140538206313</v>
      </c>
      <c r="CX791" s="940">
        <v>0.50412957080827225</v>
      </c>
      <c r="CY791" s="940">
        <v>0.4644407054898847</v>
      </c>
      <c r="CZ791" s="940">
        <v>0.4822023271283582</v>
      </c>
      <c r="DA791" s="940">
        <v>0.44293635982738033</v>
      </c>
      <c r="DB791" s="940">
        <v>0.40669072270883189</v>
      </c>
      <c r="DC791" s="940">
        <v>0.37329717777108984</v>
      </c>
      <c r="DD791" s="940">
        <v>0.28502429190285783</v>
      </c>
      <c r="DE791" s="940">
        <v>0.26434280439517122</v>
      </c>
      <c r="DF791" s="940">
        <v>0.24949310354369558</v>
      </c>
      <c r="DG791" s="940">
        <v>0.24028964906197281</v>
      </c>
      <c r="DH791" s="940">
        <v>0.23190600725302235</v>
      </c>
      <c r="DI791" s="940">
        <v>0.22463218370208304</v>
      </c>
      <c r="DJ791" s="940">
        <v>0.21739774899516617</v>
      </c>
      <c r="DK791" s="940">
        <v>0.21020250913081151</v>
      </c>
      <c r="DL791" s="940">
        <v>0.20410010864250605</v>
      </c>
      <c r="DM791" s="940">
        <v>0.19845824278572555</v>
      </c>
      <c r="DN791" s="940">
        <v>0.1937259596363845</v>
      </c>
      <c r="DO791" s="940">
        <v>0.18989332750276522</v>
      </c>
    </row>
    <row r="792" spans="2:119" s="941" customFormat="1" ht="12" customHeight="1">
      <c r="B792" s="1336">
        <v>4</v>
      </c>
      <c r="C792" s="938" t="s">
        <v>797</v>
      </c>
      <c r="D792" s="939"/>
      <c r="E792" s="939"/>
      <c r="F792" s="940"/>
      <c r="G792" s="940"/>
      <c r="H792" s="940"/>
      <c r="I792" s="940"/>
      <c r="J792" s="940"/>
      <c r="K792" s="940"/>
      <c r="L792" s="940"/>
      <c r="M792" s="940"/>
      <c r="N792" s="940"/>
      <c r="O792" s="940"/>
      <c r="P792" s="940"/>
      <c r="Q792" s="940"/>
      <c r="R792" s="940"/>
      <c r="S792" s="940"/>
      <c r="T792" s="940"/>
      <c r="U792" s="1677"/>
      <c r="V792" s="1677"/>
      <c r="W792" s="1677"/>
      <c r="X792" s="1677"/>
      <c r="Y792" s="1677"/>
      <c r="Z792" s="1677"/>
      <c r="AA792" s="403"/>
      <c r="AB792" s="940"/>
      <c r="AC792" s="940"/>
      <c r="AD792" s="940"/>
      <c r="AE792" s="940"/>
      <c r="AF792" s="940"/>
      <c r="AG792" s="940"/>
      <c r="AH792" s="940"/>
      <c r="AI792" s="940"/>
      <c r="AJ792" s="940"/>
      <c r="AK792" s="940"/>
      <c r="AL792" s="940"/>
      <c r="AM792" s="940"/>
      <c r="AN792" s="940"/>
      <c r="AO792" s="940"/>
      <c r="AP792" s="940"/>
      <c r="AQ792" s="940"/>
      <c r="AR792" s="940"/>
      <c r="AS792" s="940"/>
      <c r="AT792" s="940"/>
      <c r="AU792" s="940"/>
      <c r="AV792" s="940"/>
      <c r="AW792" s="940"/>
      <c r="AX792" s="940"/>
      <c r="AY792" s="940"/>
      <c r="AZ792" s="940"/>
      <c r="BA792" s="940"/>
      <c r="BB792" s="940"/>
      <c r="BC792" s="940"/>
      <c r="BD792" s="940"/>
      <c r="BE792" s="940"/>
      <c r="BF792" s="940"/>
      <c r="BG792" s="940"/>
      <c r="BH792" s="940"/>
      <c r="BI792" s="940"/>
      <c r="BJ792" s="940"/>
      <c r="BK792" s="940"/>
      <c r="BL792" s="940"/>
      <c r="BM792" s="940"/>
      <c r="BN792" s="940"/>
      <c r="BO792" s="940"/>
      <c r="BP792" s="940"/>
      <c r="BQ792" s="940"/>
      <c r="BR792" s="940"/>
      <c r="BS792" s="940"/>
      <c r="BT792" s="940"/>
      <c r="BU792" s="940"/>
      <c r="BV792" s="940"/>
      <c r="BW792" s="940"/>
      <c r="BX792" s="940"/>
      <c r="BY792" s="940"/>
      <c r="BZ792" s="940"/>
      <c r="CA792" s="940"/>
      <c r="CB792" s="940"/>
      <c r="CC792" s="940"/>
      <c r="CD792" s="940"/>
      <c r="CE792" s="940"/>
      <c r="CF792" s="940"/>
      <c r="CG792" s="940"/>
      <c r="CH792" s="940"/>
      <c r="CI792" s="940"/>
      <c r="CJ792" s="940">
        <v>2.077</v>
      </c>
      <c r="CK792" s="940">
        <v>4.3789999999999996</v>
      </c>
      <c r="CL792" s="940">
        <v>5.1560000000000006</v>
      </c>
      <c r="CM792" s="940">
        <v>4.9565000000000001</v>
      </c>
      <c r="CN792" s="940">
        <v>4.1222999999999992</v>
      </c>
      <c r="CO792" s="940">
        <v>4.3129999999999988</v>
      </c>
      <c r="CP792" s="940">
        <v>3.6853999999999996</v>
      </c>
      <c r="CQ792" s="940">
        <v>3.3605</v>
      </c>
      <c r="CR792" s="940">
        <v>3.8959000000000001</v>
      </c>
      <c r="CS792" s="940">
        <v>1.8864427555848766</v>
      </c>
      <c r="CT792" s="940">
        <v>1.4822582536518847</v>
      </c>
      <c r="CU792" s="940">
        <v>1.7726618819742406</v>
      </c>
      <c r="CV792" s="940">
        <v>1.7259474336684146</v>
      </c>
      <c r="CW792" s="940">
        <v>1.7548521706749054</v>
      </c>
      <c r="CX792" s="940">
        <v>1.7252832421172997</v>
      </c>
      <c r="CY792" s="940">
        <v>1.6538555049171686</v>
      </c>
      <c r="CZ792" s="940">
        <v>1.3354945837068786</v>
      </c>
      <c r="DA792" s="940">
        <v>1.2172180383876312</v>
      </c>
      <c r="DB792" s="940">
        <v>1.1158451130080138</v>
      </c>
      <c r="DC792" s="940">
        <v>1.0111122878623622</v>
      </c>
      <c r="DD792" s="940">
        <v>0.90466599587488683</v>
      </c>
      <c r="DE792" s="940">
        <v>0.82436620374790981</v>
      </c>
      <c r="DF792" s="940">
        <v>0.7576503568435824</v>
      </c>
      <c r="DG792" s="940">
        <v>0.70328627467550264</v>
      </c>
      <c r="DH792" s="940">
        <v>0.58302914466119193</v>
      </c>
      <c r="DI792" s="940">
        <v>0.54835488949447408</v>
      </c>
      <c r="DJ792" s="940">
        <v>0.52113009163907908</v>
      </c>
      <c r="DK792" s="940">
        <v>0.50100164534377312</v>
      </c>
      <c r="DL792" s="940">
        <v>0.48333815717072004</v>
      </c>
      <c r="DM792" s="940">
        <v>0.46767053493844446</v>
      </c>
      <c r="DN792" s="940">
        <v>0.45323929617842906</v>
      </c>
      <c r="DO792" s="940">
        <v>0.44001189054185685</v>
      </c>
    </row>
    <row r="793" spans="2:119" s="941" customFormat="1" ht="12" customHeight="1">
      <c r="B793" s="1336">
        <v>5</v>
      </c>
      <c r="C793" s="949" t="s">
        <v>568</v>
      </c>
      <c r="D793" s="950"/>
      <c r="E793" s="950"/>
      <c r="F793" s="951">
        <v>1985.5</v>
      </c>
      <c r="G793" s="951">
        <v>2594</v>
      </c>
      <c r="H793" s="951">
        <v>3297.5</v>
      </c>
      <c r="I793" s="951">
        <v>4838.8</v>
      </c>
      <c r="J793" s="951">
        <v>7960</v>
      </c>
      <c r="K793" s="951">
        <v>11666.5</v>
      </c>
      <c r="L793" s="951">
        <v>15381.6</v>
      </c>
      <c r="M793" s="951">
        <v>20851.2</v>
      </c>
      <c r="N793" s="951">
        <v>35164.5</v>
      </c>
      <c r="O793" s="951">
        <v>54233.9</v>
      </c>
      <c r="P793" s="951">
        <v>80134.7</v>
      </c>
      <c r="Q793" s="951">
        <v>120846.3</v>
      </c>
      <c r="R793" s="951">
        <v>228327</v>
      </c>
      <c r="S793" s="951">
        <v>653569.4</v>
      </c>
      <c r="T793" s="951">
        <v>1324131.7</v>
      </c>
      <c r="U793" s="1718">
        <v>2116378.3207723964</v>
      </c>
      <c r="V793" s="1718">
        <v>3194931.336982314</v>
      </c>
      <c r="W793" s="1718">
        <v>4420386.5105792703</v>
      </c>
      <c r="X793" s="1718">
        <v>5614904.4728180384</v>
      </c>
      <c r="Y793" s="1684">
        <v>7105330.6142457491</v>
      </c>
      <c r="Z793" s="1684" t="s">
        <v>105</v>
      </c>
      <c r="AA793" s="403"/>
      <c r="AB793" s="951"/>
      <c r="AC793" s="951"/>
      <c r="AD793" s="951"/>
      <c r="AE793" s="951"/>
      <c r="AF793" s="951"/>
      <c r="AG793" s="951"/>
      <c r="AH793" s="951"/>
      <c r="AI793" s="951"/>
      <c r="AJ793" s="951"/>
      <c r="AK793" s="951"/>
      <c r="AL793" s="951"/>
      <c r="AM793" s="951"/>
      <c r="AN793" s="951"/>
      <c r="AO793" s="951"/>
      <c r="AP793" s="951"/>
      <c r="AQ793" s="951"/>
      <c r="AR793" s="951"/>
      <c r="AS793" s="951"/>
      <c r="AT793" s="951"/>
      <c r="AU793" s="951"/>
      <c r="AV793" s="951"/>
      <c r="AW793" s="951"/>
      <c r="AX793" s="951"/>
      <c r="AY793" s="951"/>
      <c r="AZ793" s="951"/>
      <c r="BA793" s="951"/>
      <c r="BB793" s="951"/>
      <c r="BC793" s="951"/>
      <c r="BD793" s="951"/>
      <c r="BE793" s="951"/>
      <c r="BF793" s="951"/>
      <c r="BG793" s="951"/>
      <c r="BH793" s="951"/>
      <c r="BI793" s="951"/>
      <c r="BJ793" s="951"/>
      <c r="BK793" s="951"/>
      <c r="BL793" s="951"/>
      <c r="BM793" s="951"/>
      <c r="BN793" s="951"/>
      <c r="BO793" s="951"/>
      <c r="BP793" s="951"/>
      <c r="BQ793" s="951"/>
      <c r="BR793" s="951"/>
      <c r="BS793" s="951"/>
      <c r="BT793" s="951"/>
      <c r="BU793" s="951"/>
      <c r="BV793" s="951"/>
      <c r="BW793" s="951"/>
      <c r="BX793" s="951"/>
      <c r="BY793" s="951"/>
      <c r="BZ793" s="951"/>
      <c r="CA793" s="951"/>
      <c r="CB793" s="951"/>
      <c r="CC793" s="951"/>
      <c r="CD793" s="951"/>
      <c r="CE793" s="951"/>
      <c r="CF793" s="951"/>
      <c r="CG793" s="951"/>
      <c r="CH793" s="951"/>
      <c r="CI793" s="951"/>
      <c r="CJ793" s="951"/>
      <c r="CK793" s="951"/>
      <c r="CL793" s="951"/>
      <c r="CM793" s="951"/>
      <c r="CN793" s="951"/>
      <c r="CO793" s="951"/>
      <c r="CP793" s="951"/>
      <c r="CQ793" s="951"/>
      <c r="CR793" s="951"/>
      <c r="CS793" s="951"/>
      <c r="CT793" s="951"/>
      <c r="CU793" s="951"/>
      <c r="CV793" s="951"/>
      <c r="CW793" s="951"/>
      <c r="CX793" s="951"/>
      <c r="CY793" s="951"/>
      <c r="CZ793" s="951"/>
      <c r="DA793" s="951"/>
      <c r="DB793" s="951"/>
      <c r="DC793" s="951"/>
      <c r="DD793" s="951"/>
      <c r="DE793" s="951"/>
      <c r="DF793" s="951"/>
      <c r="DG793" s="951"/>
      <c r="DH793" s="951"/>
      <c r="DI793" s="951"/>
      <c r="DJ793" s="951"/>
      <c r="DK793" s="945"/>
      <c r="DL793" s="951"/>
      <c r="DM793" s="951"/>
      <c r="DN793" s="951"/>
      <c r="DO793" s="951"/>
    </row>
    <row r="794" spans="2:119" s="941" customFormat="1" ht="12" customHeight="1">
      <c r="B794" s="1336">
        <v>6</v>
      </c>
      <c r="C794" s="938" t="s">
        <v>94</v>
      </c>
      <c r="D794" s="939"/>
      <c r="E794" s="939"/>
      <c r="F794" s="940"/>
      <c r="G794" s="940">
        <v>0.30647192143037016</v>
      </c>
      <c r="H794" s="940">
        <v>0.2712027756360833</v>
      </c>
      <c r="I794" s="940">
        <v>0.4674147081122062</v>
      </c>
      <c r="J794" s="940">
        <v>0.64503595932875912</v>
      </c>
      <c r="K794" s="940">
        <v>0.46564070351758802</v>
      </c>
      <c r="L794" s="940">
        <v>0.31844169202417172</v>
      </c>
      <c r="M794" s="940">
        <v>0.35559369636448745</v>
      </c>
      <c r="N794" s="940">
        <v>0.68644970073664813</v>
      </c>
      <c r="O794" s="940">
        <v>0.54229123121329748</v>
      </c>
      <c r="P794" s="940">
        <v>0.47757583356535305</v>
      </c>
      <c r="Q794" s="940">
        <v>0.50803958834312746</v>
      </c>
      <c r="R794" s="940">
        <v>0.88940000645447981</v>
      </c>
      <c r="S794" s="940">
        <v>1.8624271330153683</v>
      </c>
      <c r="T794" s="940">
        <v>1.0260001462736779</v>
      </c>
      <c r="U794" s="1677">
        <v>0.59831406556643607</v>
      </c>
      <c r="V794" s="1677">
        <v>0.50962203006137741</v>
      </c>
      <c r="W794" s="1677">
        <v>0.38356228799409098</v>
      </c>
      <c r="X794" s="1677">
        <v>0.27022930220693131</v>
      </c>
      <c r="Y794" s="1677">
        <v>0.26544105044759347</v>
      </c>
      <c r="Z794" s="1684" t="s">
        <v>105</v>
      </c>
      <c r="AA794" s="403"/>
      <c r="AB794" s="940"/>
      <c r="AC794" s="940"/>
      <c r="AD794" s="940"/>
      <c r="AE794" s="940"/>
      <c r="AF794" s="940"/>
      <c r="AG794" s="940"/>
      <c r="AH794" s="940"/>
      <c r="AI794" s="940"/>
      <c r="AJ794" s="940"/>
      <c r="AK794" s="940"/>
      <c r="AL794" s="940"/>
      <c r="AM794" s="940"/>
      <c r="AN794" s="940" t="s">
        <v>1045</v>
      </c>
      <c r="AO794" s="940" t="s">
        <v>1045</v>
      </c>
      <c r="AP794" s="940" t="s">
        <v>1045</v>
      </c>
      <c r="AQ794" s="940" t="s">
        <v>1045</v>
      </c>
      <c r="AR794" s="940" t="s">
        <v>1045</v>
      </c>
      <c r="AS794" s="940" t="s">
        <v>1045</v>
      </c>
      <c r="AT794" s="940" t="s">
        <v>1045</v>
      </c>
      <c r="AU794" s="940" t="s">
        <v>1045</v>
      </c>
      <c r="AV794" s="940"/>
      <c r="AW794" s="940"/>
      <c r="AX794" s="940"/>
      <c r="AY794" s="940"/>
      <c r="AZ794" s="940"/>
      <c r="BA794" s="940"/>
      <c r="BB794" s="940"/>
      <c r="BC794" s="940"/>
      <c r="BD794" s="940"/>
      <c r="BE794" s="940"/>
      <c r="BF794" s="940"/>
      <c r="BG794" s="940"/>
      <c r="BH794" s="940"/>
      <c r="BI794" s="940"/>
      <c r="BJ794" s="940"/>
      <c r="BK794" s="940"/>
      <c r="BL794" s="940"/>
      <c r="BM794" s="940"/>
      <c r="BN794" s="940"/>
      <c r="BO794" s="940"/>
      <c r="BP794" s="940"/>
      <c r="BQ794" s="940"/>
      <c r="BR794" s="940"/>
      <c r="BS794" s="940"/>
      <c r="BT794" s="940"/>
      <c r="BU794" s="940"/>
      <c r="BV794" s="940"/>
      <c r="BW794" s="940"/>
      <c r="BX794" s="940"/>
      <c r="BY794" s="940"/>
      <c r="BZ794" s="940"/>
      <c r="CA794" s="940"/>
      <c r="CB794" s="940"/>
      <c r="CC794" s="940"/>
      <c r="CD794" s="940"/>
      <c r="CE794" s="940"/>
      <c r="CF794" s="940"/>
      <c r="CG794" s="940"/>
      <c r="CH794" s="940"/>
      <c r="CI794" s="940"/>
      <c r="CJ794" s="940"/>
      <c r="CK794" s="940"/>
      <c r="CL794" s="940"/>
      <c r="CM794" s="940"/>
      <c r="CN794" s="940"/>
      <c r="CO794" s="940"/>
      <c r="CP794" s="940"/>
      <c r="CQ794" s="940"/>
      <c r="CR794" s="940"/>
      <c r="CS794" s="940"/>
      <c r="CT794" s="940"/>
      <c r="CU794" s="940"/>
      <c r="CV794" s="940"/>
      <c r="CW794" s="940"/>
      <c r="CX794" s="940"/>
      <c r="CY794" s="940"/>
      <c r="CZ794" s="940"/>
      <c r="DA794" s="940"/>
      <c r="DB794" s="940"/>
      <c r="DC794" s="940"/>
      <c r="DD794" s="940"/>
      <c r="DE794" s="940"/>
      <c r="DF794" s="940"/>
      <c r="DG794" s="940"/>
      <c r="DH794" s="940"/>
      <c r="DI794" s="940"/>
      <c r="DJ794" s="940"/>
      <c r="DK794" s="945"/>
      <c r="DL794" s="940"/>
      <c r="DM794" s="940"/>
      <c r="DN794" s="940"/>
      <c r="DO794" s="940"/>
    </row>
    <row r="795" spans="2:119" s="941" customFormat="1" ht="12" customHeight="1">
      <c r="B795" s="1336">
        <v>7</v>
      </c>
      <c r="C795" s="949" t="s">
        <v>563</v>
      </c>
      <c r="D795" s="953"/>
      <c r="E795" s="953"/>
      <c r="F795" s="954"/>
      <c r="G795" s="954"/>
      <c r="H795" s="954"/>
      <c r="I795" s="954"/>
      <c r="J795" s="954"/>
      <c r="K795" s="954"/>
      <c r="L795" s="955">
        <v>0.55230778055583007</v>
      </c>
      <c r="M795" s="955">
        <v>0.67834221141071493</v>
      </c>
      <c r="N795" s="955">
        <v>0.71585891126315448</v>
      </c>
      <c r="O795" s="955">
        <v>0.67432854312656532</v>
      </c>
      <c r="P795" s="955">
        <v>0.61198849084639217</v>
      </c>
      <c r="Q795" s="955">
        <v>0.61410669743516866</v>
      </c>
      <c r="R795" s="955">
        <v>0.5939293343433043</v>
      </c>
      <c r="S795" s="955">
        <v>0.60659757293727623</v>
      </c>
      <c r="T795" s="955">
        <v>0.49015464990261742</v>
      </c>
      <c r="U795" s="1698">
        <v>0.54968960945439349</v>
      </c>
      <c r="V795" s="1698">
        <v>0.55055003075264286</v>
      </c>
      <c r="W795" s="1698">
        <v>0.56473452000454105</v>
      </c>
      <c r="X795" s="1698">
        <v>0.55897885054515983</v>
      </c>
      <c r="Y795" s="1698">
        <v>0.53888412618427284</v>
      </c>
      <c r="Z795" s="1684" t="s">
        <v>105</v>
      </c>
      <c r="AA795" s="403"/>
      <c r="AB795" s="954"/>
      <c r="AC795" s="954"/>
      <c r="AD795" s="954"/>
      <c r="AE795" s="954"/>
      <c r="AF795" s="954"/>
      <c r="AG795" s="954"/>
      <c r="AH795" s="954"/>
      <c r="AI795" s="954"/>
      <c r="AJ795" s="954"/>
      <c r="AK795" s="954"/>
      <c r="AL795" s="954"/>
      <c r="AM795" s="954"/>
      <c r="AN795" s="954"/>
      <c r="AO795" s="954"/>
      <c r="AP795" s="954"/>
      <c r="AQ795" s="954"/>
      <c r="AR795" s="954"/>
      <c r="AS795" s="954"/>
      <c r="AT795" s="954"/>
      <c r="AU795" s="954"/>
      <c r="AV795" s="954"/>
      <c r="AW795" s="954"/>
      <c r="AX795" s="954"/>
      <c r="AY795" s="954"/>
      <c r="AZ795" s="954"/>
      <c r="BA795" s="954"/>
      <c r="BB795" s="954"/>
      <c r="BC795" s="954"/>
      <c r="BD795" s="954"/>
      <c r="BE795" s="954"/>
      <c r="BF795" s="954"/>
      <c r="BG795" s="954"/>
      <c r="BH795" s="954"/>
      <c r="BI795" s="954"/>
      <c r="BJ795" s="954"/>
      <c r="BK795" s="954"/>
      <c r="BL795" s="954"/>
      <c r="BM795" s="954"/>
      <c r="BN795" s="954"/>
      <c r="BO795" s="954"/>
      <c r="BP795" s="954"/>
      <c r="BQ795" s="954"/>
      <c r="BR795" s="954"/>
      <c r="BS795" s="954"/>
      <c r="BT795" s="954"/>
      <c r="BU795" s="954"/>
      <c r="BV795" s="954"/>
      <c r="BW795" s="954"/>
      <c r="BX795" s="954"/>
      <c r="BY795" s="954"/>
      <c r="BZ795" s="954"/>
      <c r="CA795" s="954"/>
      <c r="CB795" s="954"/>
      <c r="CC795" s="954"/>
      <c r="CD795" s="956"/>
      <c r="CE795" s="954"/>
      <c r="CF795" s="956"/>
      <c r="CG795" s="954"/>
      <c r="CH795" s="954"/>
      <c r="CI795" s="954"/>
      <c r="CJ795" s="954"/>
      <c r="CK795" s="954"/>
      <c r="CL795" s="954"/>
      <c r="CM795" s="954"/>
      <c r="CN795" s="954"/>
      <c r="CO795" s="954"/>
      <c r="CP795" s="954"/>
      <c r="CQ795" s="954"/>
      <c r="CR795" s="954"/>
      <c r="CS795" s="954"/>
      <c r="CT795" s="954"/>
      <c r="CU795" s="954"/>
      <c r="CV795" s="954"/>
      <c r="CW795" s="954"/>
      <c r="CX795" s="954"/>
      <c r="CY795" s="954"/>
      <c r="CZ795" s="954"/>
      <c r="DA795" s="954"/>
      <c r="DB795" s="954"/>
      <c r="DC795" s="954"/>
      <c r="DD795" s="954"/>
      <c r="DE795" s="954"/>
      <c r="DF795" s="954"/>
      <c r="DG795" s="954"/>
      <c r="DH795" s="954"/>
      <c r="DI795" s="954"/>
      <c r="DJ795" s="954"/>
      <c r="DK795" s="945">
        <v>439.26246175907403</v>
      </c>
      <c r="DL795" s="954"/>
      <c r="DM795" s="954"/>
      <c r="DN795" s="954"/>
      <c r="DO795" s="954"/>
    </row>
    <row r="796" spans="2:119" s="963" customFormat="1" collapsed="1">
      <c r="B796" s="1336">
        <v>8</v>
      </c>
      <c r="C796" s="957" t="s">
        <v>494</v>
      </c>
      <c r="D796" s="958"/>
      <c r="E796" s="958"/>
      <c r="F796" s="959"/>
      <c r="G796" s="959">
        <v>0</v>
      </c>
      <c r="H796" s="959">
        <v>0</v>
      </c>
      <c r="I796" s="959">
        <v>0</v>
      </c>
      <c r="J796" s="959">
        <v>0</v>
      </c>
      <c r="K796" s="959">
        <v>0</v>
      </c>
      <c r="L796" s="959">
        <v>5523.0778055583005</v>
      </c>
      <c r="M796" s="959">
        <v>1260.3443085488486</v>
      </c>
      <c r="N796" s="959">
        <v>375.16699852439552</v>
      </c>
      <c r="O796" s="959">
        <v>-415.30368136589169</v>
      </c>
      <c r="P796" s="959">
        <v>-623.40052280173143</v>
      </c>
      <c r="Q796" s="959">
        <v>21.182065887764836</v>
      </c>
      <c r="R796" s="959">
        <v>-201.77363091864353</v>
      </c>
      <c r="S796" s="959">
        <v>126.68238593971925</v>
      </c>
      <c r="T796" s="959">
        <v>-1164.4292303465882</v>
      </c>
      <c r="U796" s="1689">
        <v>595.34959551776069</v>
      </c>
      <c r="V796" s="1689">
        <v>8.6042129824936975</v>
      </c>
      <c r="W796" s="1689">
        <v>141.84489251898191</v>
      </c>
      <c r="X796" s="1689">
        <v>-57.556694593812182</v>
      </c>
      <c r="Y796" s="1689">
        <v>-200.94724360886994</v>
      </c>
      <c r="Z796" s="1684" t="s">
        <v>105</v>
      </c>
      <c r="AA796" s="403"/>
      <c r="AB796" s="960"/>
      <c r="AC796" s="960"/>
      <c r="AD796" s="960"/>
      <c r="AE796" s="960"/>
      <c r="AF796" s="960"/>
      <c r="AG796" s="960"/>
      <c r="AH796" s="960"/>
      <c r="AI796" s="960"/>
      <c r="AJ796" s="961"/>
      <c r="AK796" s="961"/>
      <c r="AL796" s="961"/>
      <c r="AM796" s="961"/>
      <c r="AN796" s="961"/>
      <c r="AO796" s="961"/>
      <c r="AP796" s="961"/>
      <c r="AQ796" s="961"/>
      <c r="AR796" s="961"/>
      <c r="AS796" s="961"/>
      <c r="AT796" s="961"/>
      <c r="AU796" s="961"/>
      <c r="AV796" s="961"/>
      <c r="AW796" s="961"/>
      <c r="AX796" s="961"/>
      <c r="AY796" s="961"/>
      <c r="AZ796" s="961"/>
      <c r="BA796" s="961"/>
      <c r="BB796" s="961"/>
      <c r="BC796" s="961"/>
      <c r="BD796" s="961"/>
      <c r="BE796" s="961"/>
      <c r="BF796" s="961"/>
      <c r="BG796" s="961"/>
      <c r="BH796" s="962"/>
      <c r="BI796" s="962"/>
      <c r="BJ796" s="962"/>
      <c r="BK796" s="962"/>
      <c r="BL796" s="962"/>
      <c r="BM796" s="962"/>
      <c r="BN796" s="962"/>
      <c r="BO796" s="962"/>
      <c r="BP796" s="962"/>
      <c r="BQ796" s="962"/>
      <c r="BR796" s="962"/>
      <c r="BS796" s="962"/>
      <c r="BT796" s="962"/>
      <c r="BU796" s="962"/>
      <c r="BV796" s="962"/>
      <c r="BW796" s="962"/>
      <c r="BX796" s="959">
        <v>0</v>
      </c>
      <c r="BY796" s="959">
        <v>0</v>
      </c>
      <c r="BZ796" s="959">
        <v>0</v>
      </c>
      <c r="CA796" s="959">
        <v>0</v>
      </c>
      <c r="CB796" s="959"/>
      <c r="CC796" s="959"/>
      <c r="CD796" s="959"/>
      <c r="CE796" s="959"/>
      <c r="CF796" s="959"/>
      <c r="CG796" s="959"/>
      <c r="CH796" s="959"/>
      <c r="CI796" s="959"/>
      <c r="CJ796" s="959"/>
      <c r="CK796" s="959"/>
      <c r="CL796" s="959"/>
      <c r="CM796" s="959"/>
      <c r="CN796" s="959"/>
      <c r="CO796" s="959"/>
      <c r="CP796" s="959"/>
      <c r="CQ796" s="959"/>
      <c r="CR796" s="959"/>
      <c r="CS796" s="959"/>
      <c r="CT796" s="959"/>
      <c r="CU796" s="959"/>
      <c r="CV796" s="959"/>
      <c r="CW796" s="959"/>
      <c r="CX796" s="959"/>
      <c r="CY796" s="959"/>
      <c r="CZ796" s="959"/>
      <c r="DA796" s="959"/>
      <c r="DB796" s="959"/>
      <c r="DC796" s="959"/>
      <c r="DD796" s="959"/>
      <c r="DE796" s="959"/>
      <c r="DF796" s="959"/>
      <c r="DG796" s="959"/>
      <c r="DH796" s="959"/>
      <c r="DI796" s="959"/>
      <c r="DJ796" s="959"/>
      <c r="DK796" s="945">
        <v>8716.7700694813284</v>
      </c>
      <c r="DL796" s="959"/>
      <c r="DM796" s="959"/>
      <c r="DN796" s="959"/>
      <c r="DO796" s="959"/>
    </row>
    <row r="797" spans="2:119" s="941" customFormat="1" ht="12" customHeight="1">
      <c r="B797" s="1336">
        <v>9</v>
      </c>
      <c r="C797" s="938"/>
      <c r="D797" s="939"/>
      <c r="E797" s="939"/>
      <c r="F797" s="940"/>
      <c r="G797" s="940"/>
      <c r="H797" s="940"/>
      <c r="I797" s="940"/>
      <c r="J797" s="940"/>
      <c r="K797" s="940"/>
      <c r="L797" s="940"/>
      <c r="M797" s="940"/>
      <c r="N797" s="940"/>
      <c r="O797" s="940"/>
      <c r="P797" s="940"/>
      <c r="Q797" s="940"/>
      <c r="R797" s="940"/>
      <c r="S797" s="940"/>
      <c r="T797" s="940"/>
      <c r="U797" s="1677"/>
      <c r="V797" s="1677"/>
      <c r="W797" s="1677"/>
      <c r="X797" s="1677"/>
      <c r="Y797" s="1677"/>
      <c r="Z797" s="1677"/>
      <c r="AA797" s="403"/>
      <c r="AB797" s="940"/>
      <c r="AC797" s="940"/>
      <c r="AD797" s="940"/>
      <c r="AE797" s="940"/>
      <c r="AF797" s="940"/>
      <c r="AG797" s="940"/>
      <c r="AH797" s="940"/>
      <c r="AI797" s="940"/>
      <c r="AJ797" s="940"/>
      <c r="AK797" s="940"/>
      <c r="AL797" s="940"/>
      <c r="AM797" s="940"/>
      <c r="AN797" s="940"/>
      <c r="AO797" s="940"/>
      <c r="AP797" s="940"/>
      <c r="AQ797" s="940"/>
      <c r="AR797" s="940"/>
      <c r="AS797" s="940"/>
      <c r="AT797" s="940"/>
      <c r="AU797" s="940"/>
      <c r="AV797" s="940"/>
      <c r="AW797" s="940"/>
      <c r="AX797" s="940"/>
      <c r="AY797" s="940"/>
      <c r="AZ797" s="940"/>
      <c r="BA797" s="940"/>
      <c r="BB797" s="940"/>
      <c r="BC797" s="940"/>
      <c r="BD797" s="940"/>
      <c r="BE797" s="940"/>
      <c r="BF797" s="940"/>
      <c r="BG797" s="940"/>
      <c r="BH797" s="940"/>
      <c r="BI797" s="940"/>
      <c r="BJ797" s="940"/>
      <c r="BK797" s="940"/>
      <c r="BL797" s="940"/>
      <c r="BM797" s="940"/>
      <c r="BN797" s="940"/>
      <c r="BO797" s="940"/>
      <c r="BP797" s="940"/>
      <c r="BQ797" s="940"/>
      <c r="BR797" s="940"/>
      <c r="BS797" s="940"/>
      <c r="BT797" s="940"/>
      <c r="BU797" s="940"/>
      <c r="BV797" s="940"/>
      <c r="BW797" s="940"/>
      <c r="BX797" s="940"/>
      <c r="BY797" s="940"/>
      <c r="BZ797" s="940"/>
      <c r="CA797" s="940"/>
      <c r="CB797" s="964"/>
      <c r="CC797" s="964"/>
      <c r="CD797" s="964"/>
      <c r="CE797" s="964"/>
      <c r="CF797" s="964"/>
      <c r="CG797" s="940">
        <v>0.64780000000000015</v>
      </c>
      <c r="CH797" s="940">
        <v>0.46020000000000016</v>
      </c>
      <c r="CI797" s="940">
        <v>0.40400000000000014</v>
      </c>
      <c r="CJ797" s="940">
        <v>0.37199999999999989</v>
      </c>
      <c r="CK797" s="940">
        <v>1.1828000000000003</v>
      </c>
      <c r="CL797" s="940">
        <v>1.3324000000000003</v>
      </c>
      <c r="CM797" s="940">
        <v>1.2788000000000004</v>
      </c>
      <c r="CN797" s="940">
        <v>0.95019999999999993</v>
      </c>
      <c r="CO797" s="940">
        <v>1.3664000000000001</v>
      </c>
      <c r="CP797" s="940">
        <v>1.3561999999999999</v>
      </c>
      <c r="CQ797" s="940">
        <v>1.3210000000000006</v>
      </c>
      <c r="CR797" s="940">
        <v>1.4078999999999997</v>
      </c>
      <c r="CS797" s="940">
        <v>0.44999999999999996</v>
      </c>
      <c r="CT797" s="940">
        <v>0.23750000000000004</v>
      </c>
      <c r="CU797" s="940">
        <v>0.375</v>
      </c>
      <c r="CV797" s="940">
        <v>0.39149999999999996</v>
      </c>
      <c r="CW797" s="940"/>
      <c r="CX797" s="940"/>
      <c r="CY797" s="940"/>
      <c r="CZ797" s="940"/>
      <c r="DA797" s="940"/>
      <c r="DB797" s="940"/>
      <c r="DC797" s="940"/>
      <c r="DD797" s="940"/>
      <c r="DE797" s="940"/>
      <c r="DF797" s="940"/>
      <c r="DG797" s="940"/>
      <c r="DH797" s="940"/>
      <c r="DI797" s="940"/>
      <c r="DJ797" s="940"/>
      <c r="DK797" s="945"/>
      <c r="DL797" s="940"/>
      <c r="DM797" s="940"/>
      <c r="DN797" s="940"/>
      <c r="DO797" s="940"/>
    </row>
    <row r="798" spans="2:119" s="971" customFormat="1" ht="12" customHeight="1">
      <c r="B798" s="1336">
        <v>10</v>
      </c>
      <c r="C798" s="965" t="s">
        <v>101</v>
      </c>
      <c r="D798" s="966"/>
      <c r="E798" s="967"/>
      <c r="F798" s="968"/>
      <c r="G798" s="968"/>
      <c r="H798" s="968"/>
      <c r="I798" s="968"/>
      <c r="J798" s="969">
        <v>0</v>
      </c>
      <c r="K798" s="969">
        <v>0</v>
      </c>
      <c r="L798" s="969">
        <v>0</v>
      </c>
      <c r="M798" s="968">
        <v>19.759992</v>
      </c>
      <c r="N798" s="968">
        <v>30.228304000000001</v>
      </c>
      <c r="O798" s="968">
        <v>40.056711999999997</v>
      </c>
      <c r="P798" s="968">
        <v>49.543103236999997</v>
      </c>
      <c r="Q798" s="968">
        <v>71.039502926820006</v>
      </c>
      <c r="R798" s="968">
        <v>79.045190859933598</v>
      </c>
      <c r="S798" s="968">
        <v>148.55998015377747</v>
      </c>
      <c r="T798" s="968">
        <v>177.73539185240708</v>
      </c>
      <c r="U798" s="1674">
        <v>220.64024499253748</v>
      </c>
      <c r="V798" s="1674">
        <v>253.73628174141805</v>
      </c>
      <c r="W798" s="1674">
        <v>279.10990991555991</v>
      </c>
      <c r="X798" s="1674">
        <v>293.27299261393659</v>
      </c>
      <c r="Y798" s="1674">
        <v>307.88885928434024</v>
      </c>
      <c r="Z798" s="1674">
        <v>323.35627710910319</v>
      </c>
      <c r="AA798" s="970"/>
      <c r="AB798" s="968"/>
      <c r="AC798" s="968"/>
      <c r="AD798" s="968"/>
      <c r="AE798" s="968"/>
      <c r="AF798" s="968"/>
      <c r="AG798" s="968"/>
      <c r="AH798" s="968"/>
      <c r="AI798" s="968"/>
      <c r="AJ798" s="968"/>
      <c r="AK798" s="968"/>
      <c r="AL798" s="968"/>
      <c r="AM798" s="968"/>
      <c r="AN798" s="968"/>
      <c r="AO798" s="968"/>
      <c r="AP798" s="968"/>
      <c r="AQ798" s="968"/>
      <c r="AR798" s="968"/>
      <c r="AS798" s="968"/>
      <c r="AT798" s="968"/>
      <c r="AU798" s="968"/>
      <c r="AV798" s="968"/>
      <c r="AW798" s="968"/>
      <c r="AX798" s="968"/>
      <c r="AY798" s="968"/>
      <c r="AZ798" s="968"/>
      <c r="BA798" s="968"/>
      <c r="BB798" s="968"/>
      <c r="BC798" s="968"/>
      <c r="BD798" s="968"/>
      <c r="BE798" s="968"/>
      <c r="BF798" s="968"/>
      <c r="BG798" s="968"/>
      <c r="BH798" s="968"/>
      <c r="BI798" s="968"/>
      <c r="BJ798" s="968"/>
      <c r="BK798" s="968"/>
      <c r="BL798" s="968">
        <v>4.231217</v>
      </c>
      <c r="BM798" s="968">
        <v>4.5526689999999999</v>
      </c>
      <c r="BN798" s="968">
        <v>5.2668980000000003</v>
      </c>
      <c r="BO798" s="968">
        <v>5.7092080000000003</v>
      </c>
      <c r="BP798" s="968">
        <v>5.6631730000000005</v>
      </c>
      <c r="BQ798" s="968">
        <v>7.1048140000000002</v>
      </c>
      <c r="BR798" s="968">
        <v>8.4295590000000011</v>
      </c>
      <c r="BS798" s="968">
        <v>9.0307580000000005</v>
      </c>
      <c r="BT798" s="968">
        <v>8.6861929999999994</v>
      </c>
      <c r="BU798" s="968">
        <v>10.400397999999999</v>
      </c>
      <c r="BV798" s="968">
        <v>10.646912</v>
      </c>
      <c r="BW798" s="968">
        <v>10.323209</v>
      </c>
      <c r="BX798" s="968">
        <v>9.7224640000000004</v>
      </c>
      <c r="BY798" s="968">
        <v>11.4404378</v>
      </c>
      <c r="BZ798" s="968">
        <v>13.297993088000002</v>
      </c>
      <c r="CA798" s="968">
        <v>15.082208349000002</v>
      </c>
      <c r="CB798" s="968">
        <v>14.00034816</v>
      </c>
      <c r="CC798" s="968">
        <v>17.618274211999999</v>
      </c>
      <c r="CD798" s="968">
        <v>19.814009701120003</v>
      </c>
      <c r="CE798" s="968">
        <v>19.606870853700002</v>
      </c>
      <c r="CF798" s="968">
        <v>19.600487423999997</v>
      </c>
      <c r="CG798" s="968">
        <v>18.851553406840001</v>
      </c>
      <c r="CH798" s="968">
        <v>19.417729507097604</v>
      </c>
      <c r="CI798" s="968">
        <v>21.175420521996003</v>
      </c>
      <c r="CJ798" s="968">
        <v>19.208477675519998</v>
      </c>
      <c r="CK798" s="968">
        <v>38.457168949953605</v>
      </c>
      <c r="CL798" s="968">
        <v>46.214196226892298</v>
      </c>
      <c r="CM798" s="968">
        <v>44.68013730141157</v>
      </c>
      <c r="CN798" s="968">
        <v>38.224870574284793</v>
      </c>
      <c r="CO798" s="968">
        <v>44.610315981946179</v>
      </c>
      <c r="CP798" s="968">
        <v>45.752054264623375</v>
      </c>
      <c r="CQ798" s="968">
        <v>49.148151031552729</v>
      </c>
      <c r="CR798" s="968">
        <v>46.252093394884596</v>
      </c>
      <c r="CS798" s="1205">
        <v>55.762894977432722</v>
      </c>
      <c r="CT798" s="1205">
        <v>57.190067830779221</v>
      </c>
      <c r="CU798" s="1205">
        <v>61.435188789440915</v>
      </c>
      <c r="CV798" s="1205">
        <v>53.189907404117285</v>
      </c>
      <c r="CW798" s="1205">
        <v>64.127329224047628</v>
      </c>
      <c r="CX798" s="1205">
        <v>65.768578005396094</v>
      </c>
      <c r="CY798" s="1205">
        <v>70.65046710785704</v>
      </c>
      <c r="CZ798" s="1205">
        <v>58.50889814452902</v>
      </c>
      <c r="DA798" s="1205">
        <v>70.540062146452399</v>
      </c>
      <c r="DB798" s="1205">
        <v>72.345435805935708</v>
      </c>
      <c r="DC798" s="1205">
        <v>77.715513818642748</v>
      </c>
      <c r="DD798" s="1205">
        <v>61.477858878537219</v>
      </c>
      <c r="DE798" s="1205">
        <v>74.119529224604833</v>
      </c>
      <c r="DF798" s="1205">
        <v>76.016514308592804</v>
      </c>
      <c r="DG798" s="1205">
        <v>81.659090202201725</v>
      </c>
      <c r="DH798" s="1205">
        <v>64.541735236676487</v>
      </c>
      <c r="DI798" s="1205">
        <v>77.813429393059806</v>
      </c>
      <c r="DJ798" s="1205">
        <v>79.804954655521726</v>
      </c>
      <c r="DK798" s="1205">
        <v>85.728739999082237</v>
      </c>
      <c r="DL798" s="1205">
        <v>67.784119480008144</v>
      </c>
      <c r="DM798" s="1205">
        <v>81.722543959912741</v>
      </c>
      <c r="DN798" s="1205">
        <v>83.814117510626048</v>
      </c>
      <c r="DO798" s="1205">
        <v>90.035496158556299</v>
      </c>
    </row>
    <row r="799" spans="2:119" s="973" customFormat="1" ht="12" customHeight="1">
      <c r="B799" s="1336">
        <v>11</v>
      </c>
      <c r="C799" s="972" t="s">
        <v>94</v>
      </c>
      <c r="D799" s="939"/>
      <c r="E799" s="939"/>
      <c r="F799" s="940" t="s">
        <v>1045</v>
      </c>
      <c r="G799" s="940" t="s">
        <v>1045</v>
      </c>
      <c r="H799" s="940" t="s">
        <v>1045</v>
      </c>
      <c r="I799" s="940" t="s">
        <v>1045</v>
      </c>
      <c r="J799" s="940" t="s">
        <v>1045</v>
      </c>
      <c r="K799" s="940" t="s">
        <v>1045</v>
      </c>
      <c r="L799" s="940" t="s">
        <v>1045</v>
      </c>
      <c r="M799" s="940" t="s">
        <v>1045</v>
      </c>
      <c r="N799" s="940">
        <v>0.52977308897695918</v>
      </c>
      <c r="O799" s="940">
        <v>0.3251392469785932</v>
      </c>
      <c r="P799" s="940">
        <v>0.23682401184101187</v>
      </c>
      <c r="Q799" s="940">
        <v>0.4338928788329508</v>
      </c>
      <c r="R799" s="940">
        <v>0.11269346776483635</v>
      </c>
      <c r="S799" s="940">
        <v>0.87943097533944359</v>
      </c>
      <c r="T799" s="940">
        <v>0.19638809636639376</v>
      </c>
      <c r="U799" s="1677">
        <v>0.24139735307056309</v>
      </c>
      <c r="V799" s="1677">
        <v>0.14999999999999991</v>
      </c>
      <c r="W799" s="1677">
        <v>0.10000000000000031</v>
      </c>
      <c r="X799" s="1677">
        <v>5.0743747159180064E-2</v>
      </c>
      <c r="Y799" s="1677">
        <v>4.9837070028619701E-2</v>
      </c>
      <c r="Z799" s="1677">
        <v>0.10257775264962121</v>
      </c>
      <c r="AA799" s="403"/>
      <c r="AB799" s="940"/>
      <c r="AC799" s="940"/>
      <c r="AD799" s="940"/>
      <c r="AE799" s="940"/>
      <c r="AF799" s="940"/>
      <c r="AG799" s="940"/>
      <c r="AH799" s="940"/>
      <c r="AI799" s="940"/>
      <c r="AJ799" s="940" t="s">
        <v>1045</v>
      </c>
      <c r="AK799" s="940" t="s">
        <v>1045</v>
      </c>
      <c r="AL799" s="940" t="s">
        <v>1045</v>
      </c>
      <c r="AM799" s="940" t="s">
        <v>1045</v>
      </c>
      <c r="AN799" s="940" t="s">
        <v>1045</v>
      </c>
      <c r="AO799" s="940" t="s">
        <v>1045</v>
      </c>
      <c r="AP799" s="940" t="s">
        <v>1045</v>
      </c>
      <c r="AQ799" s="940" t="s">
        <v>1045</v>
      </c>
      <c r="AR799" s="940" t="s">
        <v>1045</v>
      </c>
      <c r="AS799" s="940" t="s">
        <v>1045</v>
      </c>
      <c r="AT799" s="940" t="s">
        <v>1045</v>
      </c>
      <c r="AU799" s="940" t="s">
        <v>1045</v>
      </c>
      <c r="AV799" s="940" t="s">
        <v>1045</v>
      </c>
      <c r="AW799" s="940" t="s">
        <v>1045</v>
      </c>
      <c r="AX799" s="940" t="s">
        <v>1045</v>
      </c>
      <c r="AY799" s="940" t="s">
        <v>1045</v>
      </c>
      <c r="AZ799" s="940" t="s">
        <v>1045</v>
      </c>
      <c r="BA799" s="940" t="s">
        <v>1045</v>
      </c>
      <c r="BB799" s="940" t="s">
        <v>1045</v>
      </c>
      <c r="BC799" s="940" t="s">
        <v>1045</v>
      </c>
      <c r="BD799" s="940" t="s">
        <v>1045</v>
      </c>
      <c r="BE799" s="940" t="s">
        <v>1045</v>
      </c>
      <c r="BF799" s="940" t="s">
        <v>1045</v>
      </c>
      <c r="BG799" s="940" t="s">
        <v>1045</v>
      </c>
      <c r="BH799" s="940" t="s">
        <v>1045</v>
      </c>
      <c r="BI799" s="940" t="s">
        <v>1045</v>
      </c>
      <c r="BJ799" s="940" t="s">
        <v>1045</v>
      </c>
      <c r="BK799" s="940" t="s">
        <v>1045</v>
      </c>
      <c r="BL799" s="940" t="s">
        <v>1045</v>
      </c>
      <c r="BM799" s="940" t="s">
        <v>1045</v>
      </c>
      <c r="BN799" s="940" t="s">
        <v>1045</v>
      </c>
      <c r="BO799" s="940" t="s">
        <v>1045</v>
      </c>
      <c r="BP799" s="940">
        <v>0.3384265094416099</v>
      </c>
      <c r="BQ799" s="940">
        <v>0.56058215521488619</v>
      </c>
      <c r="BR799" s="940">
        <v>0.60047887769992903</v>
      </c>
      <c r="BS799" s="940">
        <v>0.58178822701852861</v>
      </c>
      <c r="BT799" s="940">
        <v>0.53380322303415384</v>
      </c>
      <c r="BU799" s="940">
        <v>0.46385225566777666</v>
      </c>
      <c r="BV799" s="940">
        <v>0.2630449588169439</v>
      </c>
      <c r="BW799" s="940">
        <v>0.14311655787919464</v>
      </c>
      <c r="BX799" s="940">
        <v>0.11930094116029899</v>
      </c>
      <c r="BY799" s="940">
        <v>0.10000000000000009</v>
      </c>
      <c r="BZ799" s="940">
        <v>0.24900000000000011</v>
      </c>
      <c r="CA799" s="940">
        <v>0.46100000000000008</v>
      </c>
      <c r="CB799" s="940">
        <v>0.43999999999999995</v>
      </c>
      <c r="CC799" s="940">
        <v>0.54</v>
      </c>
      <c r="CD799" s="940">
        <v>0.49</v>
      </c>
      <c r="CE799" s="940">
        <v>0.30000000000000004</v>
      </c>
      <c r="CF799" s="940">
        <v>0.39999999999999991</v>
      </c>
      <c r="CG799" s="940">
        <v>7.0000000000000062E-2</v>
      </c>
      <c r="CH799" s="940">
        <v>-1.9999999999999907E-2</v>
      </c>
      <c r="CI799" s="940">
        <v>8.0000000000000071E-2</v>
      </c>
      <c r="CJ799" s="940">
        <v>-2.0000000000000018E-2</v>
      </c>
      <c r="CK799" s="940">
        <v>1.04</v>
      </c>
      <c r="CL799" s="940">
        <v>1.38</v>
      </c>
      <c r="CM799" s="940">
        <v>1.1100000000000003</v>
      </c>
      <c r="CN799" s="940">
        <v>0.99</v>
      </c>
      <c r="CO799" s="940">
        <v>0.15999999999999992</v>
      </c>
      <c r="CP799" s="940">
        <v>-1.0000000000000009E-2</v>
      </c>
      <c r="CQ799" s="940">
        <v>0.10000000000000009</v>
      </c>
      <c r="CR799" s="940">
        <v>0.20999999999999996</v>
      </c>
      <c r="CS799" s="1367">
        <v>0.25</v>
      </c>
      <c r="CT799" s="1367">
        <v>0.25</v>
      </c>
      <c r="CU799" s="1367">
        <v>0.25</v>
      </c>
      <c r="CV799" s="1367">
        <v>0.15</v>
      </c>
      <c r="CW799" s="1367">
        <v>0.15</v>
      </c>
      <c r="CX799" s="1367">
        <v>0.15</v>
      </c>
      <c r="CY799" s="1367">
        <v>0.15</v>
      </c>
      <c r="CZ799" s="1367">
        <v>0.1</v>
      </c>
      <c r="DA799" s="1367">
        <v>0.1</v>
      </c>
      <c r="DB799" s="1367">
        <v>0.1</v>
      </c>
      <c r="DC799" s="1367">
        <v>0.1</v>
      </c>
      <c r="DD799" s="1367">
        <v>5.0743747159180001E-2</v>
      </c>
      <c r="DE799" s="1367">
        <v>5.0743747159180001E-2</v>
      </c>
      <c r="DF799" s="1367">
        <v>5.0743747159180001E-2</v>
      </c>
      <c r="DG799" s="1367">
        <v>5.0743747159180001E-2</v>
      </c>
      <c r="DH799" s="1367">
        <v>4.9837070028619999E-2</v>
      </c>
      <c r="DI799" s="1367">
        <v>4.9837070028619999E-2</v>
      </c>
      <c r="DJ799" s="1367">
        <v>4.9837070028619999E-2</v>
      </c>
      <c r="DK799" s="1367">
        <v>4.9837070028619999E-2</v>
      </c>
      <c r="DL799" s="1367">
        <v>5.0237016892119998E-2</v>
      </c>
      <c r="DM799" s="1367">
        <v>5.0237016892119998E-2</v>
      </c>
      <c r="DN799" s="1367">
        <v>5.0237016892119998E-2</v>
      </c>
      <c r="DO799" s="1367">
        <v>5.0237016892119998E-2</v>
      </c>
    </row>
    <row r="800" spans="2:119" s="977" customFormat="1">
      <c r="B800" s="1336">
        <v>12</v>
      </c>
      <c r="C800" s="972" t="s">
        <v>7</v>
      </c>
      <c r="D800" s="939"/>
      <c r="E800" s="939"/>
      <c r="F800" s="940"/>
      <c r="G800" s="940"/>
      <c r="H800" s="940"/>
      <c r="I800" s="940"/>
      <c r="J800" s="940"/>
      <c r="K800" s="940"/>
      <c r="L800" s="940"/>
      <c r="M800" s="940"/>
      <c r="N800" s="940"/>
      <c r="O800" s="940"/>
      <c r="P800" s="940"/>
      <c r="Q800" s="940"/>
      <c r="R800" s="940"/>
      <c r="S800" s="940"/>
      <c r="T800" s="940"/>
      <c r="U800" s="1677"/>
      <c r="V800" s="1677"/>
      <c r="W800" s="1677"/>
      <c r="X800" s="1677"/>
      <c r="Y800" s="1677"/>
      <c r="Z800" s="1677"/>
      <c r="AA800" s="403"/>
      <c r="AB800" s="974"/>
      <c r="AC800" s="974"/>
      <c r="AD800" s="974"/>
      <c r="AE800" s="974"/>
      <c r="AF800" s="974"/>
      <c r="AG800" s="974"/>
      <c r="AH800" s="974"/>
      <c r="AI800" s="974"/>
      <c r="AJ800" s="974"/>
      <c r="AK800" s="974"/>
      <c r="AL800" s="974"/>
      <c r="AM800" s="974"/>
      <c r="AN800" s="974"/>
      <c r="AO800" s="974"/>
      <c r="AP800" s="974"/>
      <c r="AQ800" s="974"/>
      <c r="AR800" s="974"/>
      <c r="AS800" s="974"/>
      <c r="AT800" s="974"/>
      <c r="AU800" s="974"/>
      <c r="AV800" s="974"/>
      <c r="AW800" s="974"/>
      <c r="AX800" s="974"/>
      <c r="AY800" s="974"/>
      <c r="AZ800" s="974"/>
      <c r="BA800" s="974"/>
      <c r="BB800" s="974"/>
      <c r="BC800" s="974"/>
      <c r="BD800" s="974"/>
      <c r="BE800" s="974"/>
      <c r="BF800" s="974"/>
      <c r="BG800" s="974"/>
      <c r="BH800" s="974"/>
      <c r="BI800" s="974"/>
      <c r="BJ800" s="974"/>
      <c r="BK800" s="974"/>
      <c r="BL800" s="974">
        <v>0.21413050167226788</v>
      </c>
      <c r="BM800" s="974">
        <v>0.23039832202361216</v>
      </c>
      <c r="BN800" s="974">
        <v>0.26654352896499151</v>
      </c>
      <c r="BO800" s="974">
        <v>0.28892764733912851</v>
      </c>
      <c r="BP800" s="974">
        <v>0.1873466999670243</v>
      </c>
      <c r="BQ800" s="974">
        <v>0.23503845931945105</v>
      </c>
      <c r="BR800" s="974">
        <v>0.27886311451677875</v>
      </c>
      <c r="BS800" s="974">
        <v>0.29875172619674595</v>
      </c>
      <c r="BT800" s="974">
        <v>0.21684737878635671</v>
      </c>
      <c r="BU800" s="974">
        <v>0.25964182981369016</v>
      </c>
      <c r="BV800" s="974">
        <v>0.26579595449571602</v>
      </c>
      <c r="BW800" s="974">
        <v>0.25771483690423719</v>
      </c>
      <c r="BX800" s="975">
        <v>0.19624253154854918</v>
      </c>
      <c r="BY800" s="975">
        <v>0.23091887775523923</v>
      </c>
      <c r="BZ800" s="975">
        <v>0.26841259870998019</v>
      </c>
      <c r="CA800" s="975">
        <v>0.30442599198623149</v>
      </c>
      <c r="CB800" s="975">
        <v>0.19707835194767892</v>
      </c>
      <c r="CC800" s="975">
        <v>0.24800672141736591</v>
      </c>
      <c r="CD800" s="975">
        <v>0.27891537644247072</v>
      </c>
      <c r="CE800" s="975">
        <v>0.2759995501924844</v>
      </c>
      <c r="CF800" s="975">
        <v>0.24796559045232297</v>
      </c>
      <c r="CG800" s="975">
        <v>0.23849083292422626</v>
      </c>
      <c r="CH800" s="975">
        <v>0.24565352168616317</v>
      </c>
      <c r="CI800" s="975">
        <v>0.26789005493728768</v>
      </c>
      <c r="CJ800" s="975">
        <v>0.12929779376408712</v>
      </c>
      <c r="CK800" s="975">
        <v>0.25886627684081409</v>
      </c>
      <c r="CL800" s="975">
        <v>0.31108106085538673</v>
      </c>
      <c r="CM800" s="975">
        <v>0.30075486853971201</v>
      </c>
      <c r="CN800" s="976">
        <v>0.215066173235925</v>
      </c>
      <c r="CO800" s="976">
        <v>0.25099286932672898</v>
      </c>
      <c r="CP800" s="976">
        <v>0.25741667873676083</v>
      </c>
      <c r="CQ800" s="976">
        <v>0.27652427870058516</v>
      </c>
      <c r="CR800" s="975">
        <v>0.20962673149882036</v>
      </c>
      <c r="CS800" s="975">
        <v>0.25273220204826524</v>
      </c>
      <c r="CT800" s="975">
        <v>0.25920052723252512</v>
      </c>
      <c r="CU800" s="975">
        <v>0.27844053922038919</v>
      </c>
      <c r="CV800" s="975">
        <v>0.20962673149882038</v>
      </c>
      <c r="CW800" s="975">
        <v>0.25273220204826524</v>
      </c>
      <c r="CX800" s="975">
        <v>0.25920052723252512</v>
      </c>
      <c r="CY800" s="975">
        <v>0.27844053922038919</v>
      </c>
      <c r="CZ800" s="976">
        <v>0.20962673149882038</v>
      </c>
      <c r="DA800" s="976">
        <v>0.25273220204826524</v>
      </c>
      <c r="DB800" s="976">
        <v>0.25920052723252507</v>
      </c>
      <c r="DC800" s="976">
        <v>0.27844053922038919</v>
      </c>
      <c r="DD800" s="976">
        <v>0.20962673149882038</v>
      </c>
      <c r="DE800" s="976">
        <v>0.2527322020482653</v>
      </c>
      <c r="DF800" s="976">
        <v>0.25920052723252507</v>
      </c>
      <c r="DG800" s="976">
        <v>0.27844053922038919</v>
      </c>
      <c r="DH800" s="976">
        <v>0.20962673149882038</v>
      </c>
      <c r="DI800" s="976">
        <v>0.2527322020482653</v>
      </c>
      <c r="DJ800" s="976">
        <v>0.25920052723252512</v>
      </c>
      <c r="DK800" s="976">
        <v>0.27844053922038919</v>
      </c>
      <c r="DL800" s="976">
        <v>0.20962673149882041</v>
      </c>
      <c r="DM800" s="976">
        <v>0.25273220204826535</v>
      </c>
      <c r="DN800" s="976">
        <v>0.25920052723252512</v>
      </c>
      <c r="DO800" s="976">
        <v>0.27844053922038925</v>
      </c>
    </row>
    <row r="801" spans="1:119" s="941" customFormat="1" ht="12" customHeight="1">
      <c r="B801" s="1336">
        <v>13</v>
      </c>
      <c r="C801" s="938"/>
      <c r="D801" s="939"/>
      <c r="E801" s="939"/>
      <c r="F801" s="940"/>
      <c r="G801" s="940"/>
      <c r="H801" s="940"/>
      <c r="I801" s="940"/>
      <c r="J801" s="969"/>
      <c r="K801" s="969"/>
      <c r="L801" s="969"/>
      <c r="M801" s="969"/>
      <c r="N801" s="969"/>
      <c r="O801" s="969"/>
      <c r="P801" s="969"/>
      <c r="Q801" s="969"/>
      <c r="R801" s="969"/>
      <c r="S801" s="969"/>
      <c r="T801" s="969"/>
      <c r="U801" s="1696"/>
      <c r="V801" s="1696"/>
      <c r="W801" s="1696"/>
      <c r="X801" s="1696"/>
      <c r="Y801" s="1696"/>
      <c r="Z801" s="1696"/>
      <c r="AA801" s="403"/>
      <c r="AB801" s="940"/>
      <c r="AC801" s="940"/>
      <c r="AD801" s="940"/>
      <c r="AE801" s="940"/>
      <c r="AF801" s="940"/>
      <c r="AG801" s="940"/>
      <c r="AH801" s="940"/>
      <c r="AI801" s="940"/>
      <c r="AJ801" s="940"/>
      <c r="AK801" s="940"/>
      <c r="AL801" s="940"/>
      <c r="AM801" s="940"/>
      <c r="AN801" s="940"/>
      <c r="AO801" s="940"/>
      <c r="AP801" s="940"/>
      <c r="AQ801" s="940"/>
      <c r="AR801" s="940"/>
      <c r="AS801" s="940"/>
      <c r="AT801" s="940"/>
      <c r="AU801" s="940"/>
      <c r="AV801" s="940"/>
      <c r="AW801" s="940"/>
      <c r="AX801" s="940"/>
      <c r="AY801" s="940"/>
      <c r="AZ801" s="940"/>
      <c r="BA801" s="940"/>
      <c r="BB801" s="940"/>
      <c r="BC801" s="940"/>
      <c r="BD801" s="940"/>
      <c r="BE801" s="940"/>
      <c r="BF801" s="940"/>
      <c r="BG801" s="940"/>
      <c r="BH801" s="940"/>
      <c r="BI801" s="940"/>
      <c r="BJ801" s="940"/>
      <c r="BK801" s="940"/>
      <c r="BL801" s="940"/>
      <c r="BM801" s="940"/>
      <c r="BN801" s="940"/>
      <c r="BO801" s="940"/>
      <c r="BP801" s="940"/>
      <c r="BQ801" s="940"/>
      <c r="BR801" s="940"/>
      <c r="BS801" s="940"/>
      <c r="BT801" s="940"/>
      <c r="BU801" s="940"/>
      <c r="BV801" s="940"/>
      <c r="BW801" s="940"/>
      <c r="BX801" s="940"/>
      <c r="BY801" s="940"/>
      <c r="BZ801" s="940"/>
      <c r="CA801" s="940"/>
      <c r="CB801" s="940"/>
      <c r="CC801" s="940"/>
      <c r="CD801" s="940"/>
      <c r="CE801" s="940"/>
      <c r="CF801" s="940"/>
      <c r="CG801" s="940"/>
      <c r="CH801" s="940"/>
      <c r="CI801" s="940"/>
      <c r="CJ801" s="940"/>
      <c r="CK801" s="940"/>
      <c r="CL801" s="940"/>
      <c r="CM801" s="940"/>
      <c r="CN801" s="940"/>
      <c r="CO801" s="940"/>
      <c r="CP801" s="940"/>
      <c r="CQ801" s="940"/>
      <c r="CR801" s="940"/>
      <c r="CS801" s="940"/>
      <c r="CT801" s="940"/>
      <c r="CU801" s="940"/>
      <c r="CV801" s="940"/>
      <c r="CW801" s="940"/>
      <c r="CX801" s="940"/>
      <c r="CY801" s="940"/>
      <c r="CZ801" s="940"/>
      <c r="DA801" s="940"/>
      <c r="DB801" s="940"/>
      <c r="DC801" s="940"/>
      <c r="DD801" s="940"/>
      <c r="DE801" s="940"/>
      <c r="DF801" s="940"/>
      <c r="DG801" s="940"/>
      <c r="DH801" s="940"/>
      <c r="DI801" s="940"/>
      <c r="DJ801" s="940"/>
      <c r="DK801" s="940"/>
      <c r="DL801" s="940"/>
      <c r="DM801" s="940"/>
      <c r="DN801" s="940"/>
      <c r="DO801" s="940"/>
    </row>
    <row r="802" spans="1:119" s="980" customFormat="1" ht="12" customHeight="1">
      <c r="B802" s="1336">
        <v>14</v>
      </c>
      <c r="C802" s="978" t="s">
        <v>183</v>
      </c>
      <c r="D802" s="943"/>
      <c r="E802" s="944"/>
      <c r="F802" s="945"/>
      <c r="G802" s="945"/>
      <c r="H802" s="945"/>
      <c r="I802" s="945"/>
      <c r="J802" s="969" t="s">
        <v>1045</v>
      </c>
      <c r="K802" s="969" t="s">
        <v>1045</v>
      </c>
      <c r="L802" s="969" t="s">
        <v>1045</v>
      </c>
      <c r="M802" s="968">
        <v>715.80237069767531</v>
      </c>
      <c r="N802" s="979">
        <v>832.75663381952199</v>
      </c>
      <c r="O802" s="979">
        <v>912.9922289945273</v>
      </c>
      <c r="P802" s="979">
        <v>989.87570243284597</v>
      </c>
      <c r="Q802" s="979">
        <v>1044.6655611696528</v>
      </c>
      <c r="R802" s="979">
        <v>1715.6021972658889</v>
      </c>
      <c r="S802" s="979">
        <v>2668.6434083775098</v>
      </c>
      <c r="T802" s="979">
        <v>3651.6604997693248</v>
      </c>
      <c r="U802" s="1719">
        <v>5272.6154860935303</v>
      </c>
      <c r="V802" s="1719">
        <v>6932.274461327358</v>
      </c>
      <c r="W802" s="1719">
        <v>8943.9491956475504</v>
      </c>
      <c r="X802" s="1719">
        <v>10702.018007735071</v>
      </c>
      <c r="Y802" s="1719">
        <v>12436.142990714992</v>
      </c>
      <c r="Z802" s="1719">
        <v>14160.484846637206</v>
      </c>
      <c r="AA802" s="403"/>
      <c r="AB802" s="945"/>
      <c r="AC802" s="945"/>
      <c r="AD802" s="945"/>
      <c r="AE802" s="945"/>
      <c r="AF802" s="945"/>
      <c r="AG802" s="945"/>
      <c r="AH802" s="945"/>
      <c r="AI802" s="945"/>
      <c r="AJ802" s="945"/>
      <c r="AK802" s="945"/>
      <c r="AL802" s="945"/>
      <c r="AM802" s="945"/>
      <c r="AN802" s="945"/>
      <c r="AO802" s="945"/>
      <c r="AP802" s="945"/>
      <c r="AQ802" s="945"/>
      <c r="AR802" s="945"/>
      <c r="AS802" s="945"/>
      <c r="AT802" s="945"/>
      <c r="AU802" s="945"/>
      <c r="AV802" s="945"/>
      <c r="AW802" s="945"/>
      <c r="AX802" s="945"/>
      <c r="AY802" s="945"/>
      <c r="AZ802" s="945"/>
      <c r="BA802" s="945"/>
      <c r="BB802" s="945"/>
      <c r="BC802" s="945"/>
      <c r="BD802" s="945"/>
      <c r="BE802" s="945"/>
      <c r="BF802" s="945"/>
      <c r="BG802" s="945"/>
      <c r="BH802" s="945"/>
      <c r="BI802" s="945"/>
      <c r="BJ802" s="945"/>
      <c r="BK802" s="945"/>
      <c r="BL802" s="945">
        <v>601.50615762557209</v>
      </c>
      <c r="BM802" s="945">
        <v>696.04282552184839</v>
      </c>
      <c r="BN802" s="945">
        <v>747.08570734796501</v>
      </c>
      <c r="BO802" s="945">
        <v>787.40680432939018</v>
      </c>
      <c r="BP802" s="945">
        <v>756.3807740185099</v>
      </c>
      <c r="BQ802" s="945">
        <v>826.10060881172228</v>
      </c>
      <c r="BR802" s="945">
        <v>830.64074017139194</v>
      </c>
      <c r="BS802" s="945">
        <v>887.86336761543157</v>
      </c>
      <c r="BT802" s="945">
        <v>825.4625690468954</v>
      </c>
      <c r="BU802" s="945">
        <v>990.15970536535917</v>
      </c>
      <c r="BV802" s="945">
        <v>898.00664126527954</v>
      </c>
      <c r="BW802" s="945">
        <v>924.35277458057851</v>
      </c>
      <c r="BX802" s="945">
        <v>908.22115398143922</v>
      </c>
      <c r="BY802" s="945">
        <v>1026.1655128331904</v>
      </c>
      <c r="BZ802" s="945">
        <v>1000.1018718975209</v>
      </c>
      <c r="CA802" s="945">
        <v>1005.9691386605884</v>
      </c>
      <c r="CB802" s="945">
        <v>964.9849761052792</v>
      </c>
      <c r="CC802" s="945">
        <v>1046.1557500961746</v>
      </c>
      <c r="CD802" s="945">
        <v>1000.1018718975209</v>
      </c>
      <c r="CE802" s="945">
        <v>1145.2571732443623</v>
      </c>
      <c r="CF802" s="945">
        <v>1171.7674709849821</v>
      </c>
      <c r="CG802" s="945">
        <v>1593.6765165016488</v>
      </c>
      <c r="CH802" s="945">
        <v>1836.921805526059</v>
      </c>
      <c r="CI802" s="945">
        <v>2216.284714889553</v>
      </c>
      <c r="CJ802" s="945">
        <v>2164.1827780436911</v>
      </c>
      <c r="CK802" s="945">
        <v>2578.00612963502</v>
      </c>
      <c r="CL802" s="945">
        <v>2639.6103255878661</v>
      </c>
      <c r="CM802" s="945">
        <v>2993.559922955083</v>
      </c>
      <c r="CN802" s="945">
        <v>3077.7071667656514</v>
      </c>
      <c r="CO802" s="945">
        <v>3578.0947144072256</v>
      </c>
      <c r="CP802" s="945">
        <v>3652.7940869246227</v>
      </c>
      <c r="CQ802" s="945">
        <v>4163.7697110193421</v>
      </c>
      <c r="CR802" s="945">
        <v>4400.3581805822951</v>
      </c>
      <c r="CS802" s="945">
        <v>5131.9083563713175</v>
      </c>
      <c r="CT802" s="945">
        <v>5294.7026400931063</v>
      </c>
      <c r="CU802" s="945">
        <v>6036.4578107514926</v>
      </c>
      <c r="CV802" s="945">
        <v>6029.2259811913154</v>
      </c>
      <c r="CW802" s="945">
        <v>6857.1283414714098</v>
      </c>
      <c r="CX802" s="945">
        <v>6925.1467909571047</v>
      </c>
      <c r="CY802" s="945">
        <v>7686.986552205949</v>
      </c>
      <c r="CZ802" s="945">
        <v>8124.1207091859324</v>
      </c>
      <c r="DA802" s="945">
        <v>8994.9089162835608</v>
      </c>
      <c r="DB802" s="945">
        <v>8855.9452220329076</v>
      </c>
      <c r="DC802" s="945">
        <v>9596.8335797352283</v>
      </c>
      <c r="DD802" s="945">
        <v>9935.5266113931575</v>
      </c>
      <c r="DE802" s="945">
        <v>10823.427115546006</v>
      </c>
      <c r="DF802" s="945">
        <v>10531.057177554181</v>
      </c>
      <c r="DG802" s="945">
        <v>11328.026823758739</v>
      </c>
      <c r="DH802" s="945">
        <v>11658.604241764702</v>
      </c>
      <c r="DI802" s="945">
        <v>12625.499291323466</v>
      </c>
      <c r="DJ802" s="945">
        <v>12211.880937052782</v>
      </c>
      <c r="DK802" s="945">
        <v>13058.413421465706</v>
      </c>
      <c r="DL802" s="945">
        <v>13366.627159715559</v>
      </c>
      <c r="DM802" s="945">
        <v>14407.351342222029</v>
      </c>
      <c r="DN802" s="945">
        <v>13880.332778297045</v>
      </c>
      <c r="DO802" s="945">
        <v>14794.8689182136</v>
      </c>
    </row>
    <row r="803" spans="1:119" s="973" customFormat="1" ht="12" customHeight="1">
      <c r="B803" s="1336">
        <v>15</v>
      </c>
      <c r="C803" s="972" t="s">
        <v>94</v>
      </c>
      <c r="D803" s="939"/>
      <c r="E803" s="939"/>
      <c r="F803" s="940" t="s">
        <v>1045</v>
      </c>
      <c r="G803" s="940" t="s">
        <v>1045</v>
      </c>
      <c r="H803" s="940" t="s">
        <v>1045</v>
      </c>
      <c r="I803" s="940" t="s">
        <v>1045</v>
      </c>
      <c r="J803" s="940" t="s">
        <v>1045</v>
      </c>
      <c r="K803" s="940" t="s">
        <v>1045</v>
      </c>
      <c r="L803" s="940" t="s">
        <v>1045</v>
      </c>
      <c r="M803" s="940" t="s">
        <v>1045</v>
      </c>
      <c r="N803" s="940">
        <v>0.16338904131856147</v>
      </c>
      <c r="O803" s="940">
        <v>9.6349391786885841E-2</v>
      </c>
      <c r="P803" s="940">
        <v>8.4210435748166113E-2</v>
      </c>
      <c r="Q803" s="940">
        <v>5.5350241047586346E-2</v>
      </c>
      <c r="R803" s="940">
        <v>0.64225017176312993</v>
      </c>
      <c r="S803" s="940">
        <v>0.55551410031443083</v>
      </c>
      <c r="T803" s="940">
        <v>0.36835835327638344</v>
      </c>
      <c r="U803" s="1677">
        <v>0.44389531459088305</v>
      </c>
      <c r="V803" s="1677">
        <v>0.31476958249869758</v>
      </c>
      <c r="W803" s="1677">
        <v>0.29018971270433602</v>
      </c>
      <c r="X803" s="1677">
        <v>0.19656516082884945</v>
      </c>
      <c r="Y803" s="1677">
        <v>0.16203719538936978</v>
      </c>
      <c r="Z803" s="1677">
        <v>0.32316025224424672</v>
      </c>
      <c r="AA803" s="403"/>
      <c r="AB803" s="940"/>
      <c r="AC803" s="940"/>
      <c r="AD803" s="940"/>
      <c r="AE803" s="940"/>
      <c r="AF803" s="940"/>
      <c r="AG803" s="940"/>
      <c r="AH803" s="940"/>
      <c r="AI803" s="940"/>
      <c r="AJ803" s="940" t="s">
        <v>1045</v>
      </c>
      <c r="AK803" s="940" t="s">
        <v>1045</v>
      </c>
      <c r="AL803" s="940" t="s">
        <v>1045</v>
      </c>
      <c r="AM803" s="940" t="s">
        <v>1045</v>
      </c>
      <c r="AN803" s="940" t="s">
        <v>1045</v>
      </c>
      <c r="AO803" s="940" t="s">
        <v>1045</v>
      </c>
      <c r="AP803" s="940" t="s">
        <v>1045</v>
      </c>
      <c r="AQ803" s="940" t="s">
        <v>1045</v>
      </c>
      <c r="AR803" s="940" t="s">
        <v>1045</v>
      </c>
      <c r="AS803" s="940" t="s">
        <v>1045</v>
      </c>
      <c r="AT803" s="940" t="s">
        <v>1045</v>
      </c>
      <c r="AU803" s="940" t="s">
        <v>1045</v>
      </c>
      <c r="AV803" s="940" t="s">
        <v>1045</v>
      </c>
      <c r="AW803" s="940" t="s">
        <v>1045</v>
      </c>
      <c r="AX803" s="940" t="s">
        <v>1045</v>
      </c>
      <c r="AY803" s="940" t="s">
        <v>1045</v>
      </c>
      <c r="AZ803" s="940" t="s">
        <v>1045</v>
      </c>
      <c r="BA803" s="940" t="s">
        <v>1045</v>
      </c>
      <c r="BB803" s="940" t="s">
        <v>1045</v>
      </c>
      <c r="BC803" s="940" t="s">
        <v>1045</v>
      </c>
      <c r="BD803" s="940" t="s">
        <v>1045</v>
      </c>
      <c r="BE803" s="940" t="s">
        <v>1045</v>
      </c>
      <c r="BF803" s="940" t="s">
        <v>1045</v>
      </c>
      <c r="BG803" s="940" t="s">
        <v>1045</v>
      </c>
      <c r="BH803" s="940" t="s">
        <v>1045</v>
      </c>
      <c r="BI803" s="940" t="s">
        <v>1045</v>
      </c>
      <c r="BJ803" s="940" t="s">
        <v>1045</v>
      </c>
      <c r="BK803" s="940" t="s">
        <v>1045</v>
      </c>
      <c r="BL803" s="940" t="s">
        <v>1045</v>
      </c>
      <c r="BM803" s="940" t="s">
        <v>1045</v>
      </c>
      <c r="BN803" s="940" t="s">
        <v>1045</v>
      </c>
      <c r="BO803" s="940" t="s">
        <v>1045</v>
      </c>
      <c r="BP803" s="940">
        <v>0.25747802317485968</v>
      </c>
      <c r="BQ803" s="940">
        <v>0.18685313391796665</v>
      </c>
      <c r="BR803" s="940">
        <v>0.11184129478267479</v>
      </c>
      <c r="BS803" s="940">
        <v>0.12757898805763701</v>
      </c>
      <c r="BT803" s="940">
        <v>9.1332034606547152E-2</v>
      </c>
      <c r="BU803" s="940">
        <v>0.19859457165831462</v>
      </c>
      <c r="BV803" s="940">
        <v>8.110112812428083E-2</v>
      </c>
      <c r="BW803" s="940">
        <v>4.1097998066017771E-2</v>
      </c>
      <c r="BX803" s="940">
        <v>0.10025722308656526</v>
      </c>
      <c r="BY803" s="940">
        <v>3.6363636363636376E-2</v>
      </c>
      <c r="BZ803" s="940">
        <v>0.11369095276220964</v>
      </c>
      <c r="CA803" s="940">
        <v>8.8295687885010077E-2</v>
      </c>
      <c r="CB803" s="940">
        <v>6.25E-2</v>
      </c>
      <c r="CC803" s="940">
        <v>1.9480519480519431E-2</v>
      </c>
      <c r="CD803" s="940">
        <v>0</v>
      </c>
      <c r="CE803" s="940">
        <v>0.13846153846153864</v>
      </c>
      <c r="CF803" s="940">
        <v>0.21428571428571441</v>
      </c>
      <c r="CG803" s="940">
        <v>0.52336448598130803</v>
      </c>
      <c r="CH803" s="940">
        <v>0.83673469387755106</v>
      </c>
      <c r="CI803" s="940">
        <v>0.93518518518518512</v>
      </c>
      <c r="CJ803" s="940">
        <v>0.8469387755102038</v>
      </c>
      <c r="CK803" s="940">
        <v>0.61764705882352922</v>
      </c>
      <c r="CL803" s="940">
        <v>0.43697478991596639</v>
      </c>
      <c r="CM803" s="940">
        <v>0.3507109004739335</v>
      </c>
      <c r="CN803" s="940">
        <v>0.42211055276381915</v>
      </c>
      <c r="CO803" s="940">
        <v>0.38793103448275845</v>
      </c>
      <c r="CP803" s="940">
        <v>0.38383838383838387</v>
      </c>
      <c r="CQ803" s="940">
        <v>0.39090909090909065</v>
      </c>
      <c r="CR803" s="940">
        <v>0.42975206611570238</v>
      </c>
      <c r="CS803" s="1367">
        <v>0.43425726985583957</v>
      </c>
      <c r="CT803" s="1367">
        <v>0.44949387074562619</v>
      </c>
      <c r="CU803" s="1367">
        <v>0.44975784678391673</v>
      </c>
      <c r="CV803" s="1367">
        <v>0.37016709407811743</v>
      </c>
      <c r="CW803" s="1367">
        <v>0.33617513511483765</v>
      </c>
      <c r="CX803" s="1367">
        <v>0.30793875722458464</v>
      </c>
      <c r="CY803" s="1367">
        <v>0.27342670042598671</v>
      </c>
      <c r="CZ803" s="1367">
        <v>0.3474566610257801</v>
      </c>
      <c r="DA803" s="1367">
        <v>0.31176032711580004</v>
      </c>
      <c r="DB803" s="1367">
        <v>0.2788097479171201</v>
      </c>
      <c r="DC803" s="1367">
        <v>0.24845197979190004</v>
      </c>
      <c r="DD803" s="1367">
        <v>0.22296639440118993</v>
      </c>
      <c r="DE803" s="1367">
        <v>0.20328368150035003</v>
      </c>
      <c r="DF803" s="1367">
        <v>0.18915111978716004</v>
      </c>
      <c r="DG803" s="1367">
        <v>0.18039212930388993</v>
      </c>
      <c r="DH803" s="1367">
        <v>0.17342589857246993</v>
      </c>
      <c r="DI803" s="1367">
        <v>0.16649737246246987</v>
      </c>
      <c r="DJ803" s="1367">
        <v>0.15960636535912998</v>
      </c>
      <c r="DK803" s="1367">
        <v>0.15275269247048007</v>
      </c>
      <c r="DL803" s="1367">
        <v>0.14650320763374003</v>
      </c>
      <c r="DM803" s="1367">
        <v>0.14113121467783007</v>
      </c>
      <c r="DN803" s="1367">
        <v>0.1366252954679501</v>
      </c>
      <c r="DO803" s="1367">
        <v>0.1329759933847301</v>
      </c>
    </row>
    <row r="804" spans="1:119" s="980" customFormat="1" ht="12" customHeight="1">
      <c r="B804" s="1336">
        <v>16</v>
      </c>
      <c r="C804" s="981" t="s">
        <v>166</v>
      </c>
      <c r="D804" s="982"/>
      <c r="E804" s="982"/>
      <c r="F804" s="983"/>
      <c r="G804" s="983">
        <v>7.2381346293041202E-2</v>
      </c>
      <c r="H804" s="983">
        <v>7.6945328319352205E-2</v>
      </c>
      <c r="I804" s="983">
        <v>0.10923090697466201</v>
      </c>
      <c r="J804" s="983">
        <v>9.5084349019291192E-2</v>
      </c>
      <c r="K804" s="983">
        <v>0.10842485442618101</v>
      </c>
      <c r="L804" s="983">
        <v>0.109456044686794</v>
      </c>
      <c r="M804" s="983">
        <v>0.23927555088736899</v>
      </c>
      <c r="N804" s="983">
        <v>0.147219908978656</v>
      </c>
      <c r="O804" s="983">
        <v>0.34833333333333333</v>
      </c>
      <c r="P804" s="983">
        <v>0.25</v>
      </c>
      <c r="Q804" s="983">
        <v>0.47299999999999998</v>
      </c>
      <c r="R804" s="983">
        <v>0.52900000000000003</v>
      </c>
      <c r="S804" s="983">
        <v>0.36140587812344999</v>
      </c>
      <c r="T804" s="983">
        <v>0.50941633543465992</v>
      </c>
      <c r="U804" s="1720">
        <v>0.57799533482730003</v>
      </c>
      <c r="V804" s="1720">
        <v>0.38606691936479998</v>
      </c>
      <c r="W804" s="1720">
        <v>0.24845197979190001</v>
      </c>
      <c r="X804" s="1720">
        <v>0.18039212930388998</v>
      </c>
      <c r="Y804" s="1720">
        <v>0.15275269247047998</v>
      </c>
      <c r="Z804" s="1720">
        <v>0.13297599338473001</v>
      </c>
      <c r="AA804" s="403"/>
      <c r="AB804" s="984"/>
      <c r="AC804" s="984"/>
      <c r="AD804" s="984"/>
      <c r="AE804" s="984"/>
      <c r="AF804" s="984"/>
      <c r="AG804" s="984"/>
      <c r="AH804" s="984"/>
      <c r="AI804" s="984"/>
      <c r="AJ804" s="984"/>
      <c r="AK804" s="984"/>
      <c r="AL804" s="984"/>
      <c r="AM804" s="984"/>
      <c r="AN804" s="983"/>
      <c r="AO804" s="983"/>
      <c r="AP804" s="983"/>
      <c r="AQ804" s="983"/>
      <c r="AR804" s="983"/>
      <c r="AS804" s="983"/>
      <c r="AT804" s="983"/>
      <c r="AU804" s="983"/>
      <c r="AV804" s="983"/>
      <c r="AW804" s="983"/>
      <c r="AX804" s="983"/>
      <c r="AY804" s="983"/>
      <c r="AZ804" s="983"/>
      <c r="BA804" s="983"/>
      <c r="BB804" s="983"/>
      <c r="BC804" s="983"/>
      <c r="BD804" s="983"/>
      <c r="BE804" s="983"/>
      <c r="BF804" s="983"/>
      <c r="BG804" s="983"/>
      <c r="BH804" s="983"/>
      <c r="BI804" s="983"/>
      <c r="BJ804" s="983"/>
      <c r="BK804" s="983"/>
      <c r="BL804" s="983">
        <v>0.30399999999999999</v>
      </c>
      <c r="BM804" s="983">
        <v>0.317</v>
      </c>
      <c r="BN804" s="983">
        <v>0.23767438206379801</v>
      </c>
      <c r="BO804" s="983">
        <v>0.23927555088736899</v>
      </c>
      <c r="BP804" s="983">
        <v>0.16537467700258401</v>
      </c>
      <c r="BQ804" s="983">
        <v>0.14956290383884402</v>
      </c>
      <c r="BR804" s="983">
        <v>0.144459644322845</v>
      </c>
      <c r="BS804" s="983">
        <v>0.147219908978656</v>
      </c>
      <c r="BT804" s="983">
        <v>0.27800000000000002</v>
      </c>
      <c r="BU804" s="983">
        <v>0.35199999999999998</v>
      </c>
      <c r="BV804" s="983">
        <v>0.41299999999999998</v>
      </c>
      <c r="BW804" s="983">
        <v>0.34833333333333333</v>
      </c>
      <c r="BX804" s="983">
        <v>0.28366666666666668</v>
      </c>
      <c r="BY804" s="983">
        <v>0.21899999999999997</v>
      </c>
      <c r="BZ804" s="983">
        <v>0.24100000000000002</v>
      </c>
      <c r="CA804" s="983">
        <v>0.25</v>
      </c>
      <c r="CB804" s="983">
        <v>0.25600000000000001</v>
      </c>
      <c r="CC804" s="983">
        <v>0.29499999999999998</v>
      </c>
      <c r="CD804" s="983">
        <v>0.40400000000000003</v>
      </c>
      <c r="CE804" s="983">
        <v>0.47299999999999998</v>
      </c>
      <c r="CF804" s="983">
        <v>0.54100000000000004</v>
      </c>
      <c r="CG804" s="983">
        <v>0.54799999999999993</v>
      </c>
      <c r="CH804" s="983">
        <v>0.52400000000000002</v>
      </c>
      <c r="CI804" s="983">
        <v>0.52900000000000003</v>
      </c>
      <c r="CJ804" s="983">
        <v>0.48356866551335004</v>
      </c>
      <c r="CK804" s="983">
        <v>0.42758749118770001</v>
      </c>
      <c r="CL804" s="983">
        <v>0.36620719230051002</v>
      </c>
      <c r="CM804" s="983">
        <v>0.36140587812344999</v>
      </c>
      <c r="CN804" s="983">
        <v>0.42648849702913999</v>
      </c>
      <c r="CO804" s="983">
        <v>0.50200078391472003</v>
      </c>
      <c r="CP804" s="983">
        <v>0.52471217096959</v>
      </c>
      <c r="CQ804" s="983">
        <v>0.50941633543465992</v>
      </c>
      <c r="CR804" s="983">
        <v>0.55106630322138006</v>
      </c>
      <c r="CS804" s="983">
        <v>0.56112366337272002</v>
      </c>
      <c r="CT804" s="983">
        <v>0.57770800894190999</v>
      </c>
      <c r="CU804" s="983">
        <v>0.57799533482730003</v>
      </c>
      <c r="CV804" s="983">
        <v>0.49136442833228999</v>
      </c>
      <c r="CW804" s="983">
        <v>0.45436573038787997</v>
      </c>
      <c r="CX804" s="983">
        <v>0.42363172009638</v>
      </c>
      <c r="CY804" s="983">
        <v>0.38606691936479998</v>
      </c>
      <c r="CZ804" s="983">
        <v>0.34745666102577999</v>
      </c>
      <c r="DA804" s="983">
        <v>0.31176032711579998</v>
      </c>
      <c r="DB804" s="983">
        <v>0.27880974791711999</v>
      </c>
      <c r="DC804" s="983">
        <v>0.24845197979190001</v>
      </c>
      <c r="DD804" s="983">
        <v>0.22296639440119001</v>
      </c>
      <c r="DE804" s="983">
        <v>0.20328368150035001</v>
      </c>
      <c r="DF804" s="983">
        <v>0.18915111978715998</v>
      </c>
      <c r="DG804" s="983">
        <v>0.18039212930388998</v>
      </c>
      <c r="DH804" s="983">
        <v>0.17342589857246998</v>
      </c>
      <c r="DI804" s="983">
        <v>0.16649737246246998</v>
      </c>
      <c r="DJ804" s="983">
        <v>0.15960636535913</v>
      </c>
      <c r="DK804" s="983">
        <v>0.15275269247047998</v>
      </c>
      <c r="DL804" s="983">
        <v>0.14650320763374</v>
      </c>
      <c r="DM804" s="983">
        <v>0.14113121467782999</v>
      </c>
      <c r="DN804" s="983">
        <v>0.13662529546794999</v>
      </c>
      <c r="DO804" s="983">
        <v>0.13297599338473001</v>
      </c>
    </row>
    <row r="805" spans="1:119" s="980" customFormat="1" ht="12" customHeight="1">
      <c r="B805" s="1336">
        <v>17</v>
      </c>
      <c r="C805" s="981" t="s">
        <v>167</v>
      </c>
      <c r="D805" s="953"/>
      <c r="E805" s="953"/>
      <c r="F805" s="983"/>
      <c r="G805" s="954" t="s">
        <v>1045</v>
      </c>
      <c r="H805" s="954" t="s">
        <v>1045</v>
      </c>
      <c r="I805" s="954" t="s">
        <v>1045</v>
      </c>
      <c r="J805" s="954" t="s">
        <v>1045</v>
      </c>
      <c r="K805" s="954" t="s">
        <v>1045</v>
      </c>
      <c r="L805" s="954" t="s">
        <v>1045</v>
      </c>
      <c r="M805" s="954" t="s">
        <v>1045</v>
      </c>
      <c r="N805" s="954">
        <v>1.4094187359684485E-2</v>
      </c>
      <c r="O805" s="954">
        <v>-0.18688549434841595</v>
      </c>
      <c r="P805" s="954">
        <v>-0.13263165140146715</v>
      </c>
      <c r="Q805" s="954">
        <v>-0.28353683567713073</v>
      </c>
      <c r="R805" s="954">
        <v>7.4068130649529218E-2</v>
      </c>
      <c r="S805" s="954">
        <v>0.14257924496296281</v>
      </c>
      <c r="T805" s="954">
        <v>-9.3452004491296758E-2</v>
      </c>
      <c r="U805" s="1684">
        <v>-8.4981252654396044E-2</v>
      </c>
      <c r="V805" s="1684">
        <v>-5.1438596412629267E-2</v>
      </c>
      <c r="W805" s="1684">
        <v>3.3431588549679869E-2</v>
      </c>
      <c r="X805" s="1684">
        <v>1.3701405764622754E-2</v>
      </c>
      <c r="Y805" s="1684">
        <v>8.0542018938962734E-3</v>
      </c>
      <c r="Z805" s="1684">
        <v>0.16786256722999671</v>
      </c>
      <c r="AA805" s="403"/>
      <c r="AB805" s="954"/>
      <c r="AC805" s="954"/>
      <c r="AD805" s="954"/>
      <c r="AE805" s="954"/>
      <c r="AF805" s="954"/>
      <c r="AG805" s="954"/>
      <c r="AH805" s="954"/>
      <c r="AI805" s="954"/>
      <c r="AJ805" s="954"/>
      <c r="AK805" s="954"/>
      <c r="AL805" s="954"/>
      <c r="AM805" s="954"/>
      <c r="AN805" s="954"/>
      <c r="AO805" s="954"/>
      <c r="AP805" s="954"/>
      <c r="AQ805" s="954"/>
      <c r="AR805" s="954"/>
      <c r="AS805" s="954"/>
      <c r="AT805" s="954"/>
      <c r="AU805" s="954"/>
      <c r="AV805" s="954"/>
      <c r="AW805" s="954"/>
      <c r="AX805" s="954"/>
      <c r="AY805" s="954"/>
      <c r="AZ805" s="954"/>
      <c r="BA805" s="954"/>
      <c r="BB805" s="954"/>
      <c r="BC805" s="954"/>
      <c r="BD805" s="954"/>
      <c r="BE805" s="954"/>
      <c r="BF805" s="954"/>
      <c r="BG805" s="954"/>
      <c r="BH805" s="954"/>
      <c r="BI805" s="954"/>
      <c r="BJ805" s="954"/>
      <c r="BK805" s="954"/>
      <c r="BL805" s="954"/>
      <c r="BM805" s="954"/>
      <c r="BN805" s="954"/>
      <c r="BO805" s="954"/>
      <c r="BP805" s="954">
        <v>7.9033248267562417E-2</v>
      </c>
      <c r="BQ805" s="954">
        <v>3.2438616412025834E-2</v>
      </c>
      <c r="BR805" s="954">
        <v>-2.8501091936247169E-2</v>
      </c>
      <c r="BS805" s="954">
        <v>-1.7120449852116804E-2</v>
      </c>
      <c r="BT805" s="954">
        <v>-0.1460625707304013</v>
      </c>
      <c r="BU805" s="954">
        <v>-0.1134655535071637</v>
      </c>
      <c r="BV805" s="954">
        <v>-0.23488950592761448</v>
      </c>
      <c r="BW805" s="954">
        <v>-0.2278630422254504</v>
      </c>
      <c r="BX805" s="954">
        <v>-0.14287933802656572</v>
      </c>
      <c r="BY805" s="954">
        <v>-0.14982474457453943</v>
      </c>
      <c r="BZ805" s="954">
        <v>-0.10258585595309466</v>
      </c>
      <c r="CA805" s="954">
        <v>-0.12936344969199198</v>
      </c>
      <c r="CB805" s="954">
        <v>-0.15406050955414008</v>
      </c>
      <c r="CC805" s="954">
        <v>-0.21275635561349848</v>
      </c>
      <c r="CD805" s="954">
        <v>-0.28774928774928765</v>
      </c>
      <c r="CE805" s="954">
        <v>-0.22711368739881954</v>
      </c>
      <c r="CF805" s="954">
        <v>-0.21201446185222939</v>
      </c>
      <c r="CG805" s="954">
        <v>-1.5914414740757166E-2</v>
      </c>
      <c r="CH805" s="954">
        <v>0.20520649204563712</v>
      </c>
      <c r="CI805" s="954">
        <v>0.26565414335198501</v>
      </c>
      <c r="CJ805" s="954">
        <v>0.24492975515300408</v>
      </c>
      <c r="CK805" s="954">
        <v>0.13313339379130218</v>
      </c>
      <c r="CL805" s="954">
        <v>5.1798583709908197E-2</v>
      </c>
      <c r="CM805" s="954">
        <v>-7.8558333127357605E-3</v>
      </c>
      <c r="CN805" s="954">
        <v>-3.0690357997548157E-3</v>
      </c>
      <c r="CO805" s="954">
        <v>-7.5945199665380603E-2</v>
      </c>
      <c r="CP805" s="954">
        <v>-9.2393692274143957E-2</v>
      </c>
      <c r="CQ805" s="954">
        <v>-7.8511966343231099E-2</v>
      </c>
      <c r="CR805" s="954">
        <v>-7.8213443779754921E-2</v>
      </c>
      <c r="CS805" s="954">
        <v>-8.1266075515627645E-2</v>
      </c>
      <c r="CT805" s="954">
        <v>-8.1266075515627645E-2</v>
      </c>
      <c r="CU805" s="954">
        <v>-8.1266075515627645E-2</v>
      </c>
      <c r="CV805" s="954">
        <v>-8.1266075515627645E-2</v>
      </c>
      <c r="CW805" s="954">
        <v>-8.1266075515627645E-2</v>
      </c>
      <c r="CX805" s="954">
        <v>-8.1266075515627645E-2</v>
      </c>
      <c r="CY805" s="954">
        <v>-8.1266075515627645E-2</v>
      </c>
      <c r="CZ805" s="954">
        <v>0</v>
      </c>
      <c r="DA805" s="954">
        <v>0</v>
      </c>
      <c r="DB805" s="954">
        <v>0</v>
      </c>
      <c r="DC805" s="954">
        <v>0</v>
      </c>
      <c r="DD805" s="954">
        <v>0</v>
      </c>
      <c r="DE805" s="954">
        <v>0</v>
      </c>
      <c r="DF805" s="954">
        <v>0</v>
      </c>
      <c r="DG805" s="954">
        <v>0</v>
      </c>
      <c r="DH805" s="954">
        <v>0</v>
      </c>
      <c r="DI805" s="954">
        <v>0</v>
      </c>
      <c r="DJ805" s="954">
        <v>0</v>
      </c>
      <c r="DK805" s="954">
        <v>0</v>
      </c>
      <c r="DL805" s="954">
        <v>0</v>
      </c>
      <c r="DM805" s="954">
        <v>0</v>
      </c>
      <c r="DN805" s="954">
        <v>0</v>
      </c>
      <c r="DO805" s="954">
        <v>0</v>
      </c>
    </row>
    <row r="806" spans="1:119" s="980" customFormat="1" ht="12" customHeight="1">
      <c r="B806" s="1336">
        <v>18</v>
      </c>
      <c r="C806" s="981"/>
      <c r="D806" s="953"/>
      <c r="E806" s="953"/>
      <c r="F806" s="983"/>
      <c r="G806" s="954"/>
      <c r="H806" s="954"/>
      <c r="I806" s="954"/>
      <c r="J806" s="954"/>
      <c r="K806" s="954"/>
      <c r="L806" s="954"/>
      <c r="M806" s="954"/>
      <c r="N806" s="954"/>
      <c r="O806" s="954"/>
      <c r="P806" s="954"/>
      <c r="Q806" s="954"/>
      <c r="R806" s="954"/>
      <c r="S806" s="954"/>
      <c r="T806" s="954"/>
      <c r="U806" s="1684"/>
      <c r="V806" s="1684"/>
      <c r="W806" s="1684"/>
      <c r="X806" s="1684"/>
      <c r="Y806" s="1684"/>
      <c r="Z806" s="1684"/>
      <c r="AA806" s="403"/>
      <c r="AB806" s="954"/>
      <c r="AC806" s="954"/>
      <c r="AD806" s="954"/>
      <c r="AE806" s="954"/>
      <c r="AF806" s="954"/>
      <c r="AG806" s="954"/>
      <c r="AH806" s="954"/>
      <c r="AI806" s="954"/>
      <c r="AJ806" s="954"/>
      <c r="AK806" s="954"/>
      <c r="AL806" s="954"/>
      <c r="AM806" s="954"/>
      <c r="AN806" s="954"/>
      <c r="AO806" s="954"/>
      <c r="AP806" s="954"/>
      <c r="AQ806" s="954"/>
      <c r="AR806" s="954"/>
      <c r="AS806" s="954"/>
      <c r="AT806" s="954"/>
      <c r="AU806" s="954"/>
      <c r="AV806" s="954"/>
      <c r="AW806" s="954"/>
      <c r="AX806" s="954"/>
      <c r="AY806" s="954"/>
      <c r="AZ806" s="954"/>
      <c r="BA806" s="954"/>
      <c r="BB806" s="954"/>
      <c r="BC806" s="954"/>
      <c r="BD806" s="954"/>
      <c r="BE806" s="954"/>
      <c r="BF806" s="954"/>
      <c r="BG806" s="954"/>
      <c r="BH806" s="954"/>
      <c r="BI806" s="954"/>
      <c r="BJ806" s="954"/>
      <c r="BK806" s="954"/>
      <c r="BL806" s="954"/>
      <c r="BM806" s="954"/>
      <c r="BN806" s="954"/>
      <c r="BO806" s="954"/>
      <c r="BP806" s="954"/>
      <c r="BQ806" s="954"/>
      <c r="BR806" s="954"/>
      <c r="BS806" s="954"/>
      <c r="BT806" s="954"/>
      <c r="BU806" s="954"/>
      <c r="BV806" s="954"/>
      <c r="BW806" s="954"/>
      <c r="BX806" s="954"/>
      <c r="BY806" s="954"/>
      <c r="BZ806" s="954"/>
      <c r="CA806" s="954"/>
      <c r="CB806" s="954"/>
      <c r="CC806" s="954"/>
      <c r="CD806" s="954"/>
      <c r="CE806" s="954"/>
      <c r="CF806" s="954"/>
      <c r="CG806" s="954"/>
      <c r="CH806" s="954"/>
      <c r="CI806" s="954"/>
      <c r="CJ806" s="954"/>
      <c r="CK806" s="954"/>
      <c r="CL806" s="954"/>
      <c r="CM806" s="954"/>
      <c r="CN806" s="954"/>
      <c r="CO806" s="954"/>
      <c r="CP806" s="954"/>
      <c r="CQ806" s="954"/>
      <c r="CR806" s="954"/>
      <c r="CS806" s="954"/>
      <c r="CT806" s="954"/>
      <c r="CU806" s="954"/>
      <c r="CV806" s="954"/>
      <c r="CW806" s="954"/>
      <c r="CX806" s="954"/>
      <c r="CY806" s="954"/>
      <c r="CZ806" s="954"/>
      <c r="DA806" s="954"/>
      <c r="DB806" s="954"/>
      <c r="DC806" s="954"/>
      <c r="DD806" s="954"/>
      <c r="DE806" s="954"/>
      <c r="DF806" s="954"/>
      <c r="DG806" s="954"/>
      <c r="DH806" s="954"/>
      <c r="DI806" s="954"/>
      <c r="DJ806" s="954"/>
      <c r="DK806" s="954"/>
      <c r="DL806" s="954"/>
      <c r="DM806" s="954"/>
      <c r="DN806" s="954"/>
      <c r="DO806" s="954"/>
    </row>
    <row r="807" spans="1:119" s="618" customFormat="1" ht="12" customHeight="1" collapsed="1">
      <c r="B807" s="609">
        <v>19</v>
      </c>
      <c r="C807" s="610" t="s">
        <v>709</v>
      </c>
      <c r="D807" s="611"/>
      <c r="E807" s="611"/>
      <c r="F807" s="612"/>
      <c r="G807" s="612"/>
      <c r="H807" s="612"/>
      <c r="I807" s="612"/>
      <c r="J807" s="612"/>
      <c r="K807" s="612"/>
      <c r="L807" s="612"/>
      <c r="M807" s="613"/>
      <c r="N807" s="613"/>
      <c r="O807" s="612"/>
      <c r="P807" s="612"/>
      <c r="Q807" s="612"/>
      <c r="R807" s="612"/>
      <c r="S807" s="612"/>
      <c r="T807" s="612"/>
      <c r="U807" s="612"/>
      <c r="V807" s="612"/>
      <c r="W807" s="612"/>
      <c r="X807" s="612"/>
      <c r="Y807" s="612"/>
      <c r="Z807" s="612"/>
      <c r="AA807" s="614"/>
      <c r="AB807" s="615"/>
      <c r="AC807" s="615"/>
      <c r="AD807" s="615"/>
      <c r="AE807" s="615"/>
      <c r="AF807" s="616"/>
      <c r="AG807" s="616"/>
      <c r="AH807" s="616"/>
      <c r="AI807" s="616"/>
      <c r="AJ807" s="612"/>
      <c r="AK807" s="612"/>
      <c r="AL807" s="612"/>
      <c r="AM807" s="612"/>
      <c r="AN807" s="612"/>
      <c r="AO807" s="612"/>
      <c r="AP807" s="612"/>
      <c r="AQ807" s="612"/>
      <c r="AR807" s="612"/>
      <c r="AS807" s="612"/>
      <c r="AT807" s="612"/>
      <c r="AU807" s="612"/>
      <c r="AV807" s="612"/>
      <c r="AW807" s="612"/>
      <c r="AX807" s="612"/>
      <c r="AY807" s="612"/>
      <c r="AZ807" s="612"/>
      <c r="BA807" s="612"/>
      <c r="BB807" s="612"/>
      <c r="BC807" s="612"/>
      <c r="BD807" s="612"/>
      <c r="BE807" s="612"/>
      <c r="BF807" s="612"/>
      <c r="BG807" s="612"/>
      <c r="BH807" s="612"/>
      <c r="BI807" s="612"/>
      <c r="BJ807" s="612"/>
      <c r="BK807" s="612"/>
      <c r="BL807" s="612"/>
      <c r="BM807" s="612"/>
      <c r="BN807" s="612"/>
      <c r="BO807" s="612"/>
      <c r="BP807" s="612"/>
      <c r="BQ807" s="612"/>
      <c r="BR807" s="612"/>
      <c r="BS807" s="612"/>
      <c r="BT807" s="612"/>
      <c r="BU807" s="612"/>
      <c r="BV807" s="612"/>
      <c r="BW807" s="612"/>
      <c r="BX807" s="612"/>
      <c r="BY807" s="612"/>
      <c r="BZ807" s="612"/>
      <c r="CA807" s="612"/>
      <c r="CB807" s="617"/>
      <c r="CC807" s="612"/>
      <c r="CD807" s="612"/>
      <c r="CE807" s="612"/>
      <c r="CF807" s="612"/>
      <c r="CG807" s="612"/>
      <c r="CH807" s="612"/>
      <c r="CI807" s="612"/>
      <c r="CJ807" s="612"/>
      <c r="CK807" s="612"/>
      <c r="CL807" s="612"/>
      <c r="CM807" s="612"/>
      <c r="CN807" s="612"/>
      <c r="CO807" s="612"/>
      <c r="CP807" s="612"/>
      <c r="CQ807" s="612"/>
      <c r="CR807" s="612"/>
      <c r="CS807" s="603"/>
      <c r="CT807" s="603"/>
      <c r="CU807" s="603"/>
      <c r="CV807" s="603"/>
      <c r="CW807" s="603"/>
      <c r="CX807" s="603"/>
      <c r="CY807" s="603"/>
      <c r="CZ807" s="603"/>
      <c r="DA807" s="603"/>
      <c r="DB807" s="603"/>
      <c r="DC807" s="603"/>
      <c r="DD807" s="603"/>
      <c r="DE807" s="603"/>
      <c r="DF807" s="603"/>
      <c r="DG807" s="603"/>
      <c r="DH807" s="603"/>
      <c r="DI807" s="603"/>
      <c r="DJ807" s="603"/>
      <c r="DK807" s="603"/>
      <c r="DL807" s="603"/>
      <c r="DM807" s="603"/>
      <c r="DN807" s="603"/>
      <c r="DO807" s="603"/>
    </row>
    <row r="808" spans="1:119" s="986" customFormat="1" ht="12" customHeight="1">
      <c r="A808" s="986">
        <v>3</v>
      </c>
      <c r="B808" s="1336">
        <v>20</v>
      </c>
      <c r="C808" s="972"/>
      <c r="D808" s="939"/>
      <c r="E808" s="939"/>
      <c r="F808" s="945"/>
      <c r="G808" s="945"/>
      <c r="H808" s="945"/>
      <c r="I808" s="945"/>
      <c r="J808" s="945"/>
      <c r="K808" s="945"/>
      <c r="L808" s="945"/>
      <c r="M808" s="940"/>
      <c r="N808" s="940"/>
      <c r="O808" s="940"/>
      <c r="P808" s="940"/>
      <c r="Q808" s="940"/>
      <c r="R808" s="940"/>
      <c r="S808" s="940"/>
      <c r="T808" s="940"/>
      <c r="U808" s="1677"/>
      <c r="V808" s="1677"/>
      <c r="W808" s="1677"/>
      <c r="X808" s="1677"/>
      <c r="Y808" s="1677"/>
      <c r="Z808" s="1677"/>
      <c r="AA808" s="403"/>
      <c r="AB808" s="985"/>
      <c r="AC808" s="985"/>
      <c r="AD808" s="985"/>
      <c r="AE808" s="985"/>
      <c r="AF808" s="985"/>
      <c r="AG808" s="985"/>
      <c r="AH808" s="985"/>
      <c r="AI808" s="985"/>
      <c r="AJ808" s="940"/>
      <c r="AK808" s="940"/>
      <c r="AL808" s="940"/>
      <c r="AM808" s="940"/>
      <c r="AN808" s="940"/>
      <c r="AO808" s="940"/>
      <c r="AP808" s="940"/>
      <c r="AQ808" s="940"/>
      <c r="AR808" s="940"/>
      <c r="AS808" s="940"/>
      <c r="AT808" s="940"/>
      <c r="AU808" s="940"/>
      <c r="AV808" s="940"/>
      <c r="AW808" s="940"/>
      <c r="AX808" s="940"/>
      <c r="AY808" s="940"/>
      <c r="AZ808" s="940"/>
      <c r="BA808" s="940"/>
      <c r="BB808" s="940"/>
      <c r="BC808" s="940"/>
      <c r="BD808" s="940"/>
      <c r="BE808" s="940"/>
      <c r="BF808" s="940"/>
      <c r="BG808" s="940"/>
      <c r="BH808" s="940"/>
      <c r="BI808" s="940"/>
      <c r="BJ808" s="940"/>
      <c r="BK808" s="940"/>
      <c r="BL808" s="940"/>
      <c r="BM808" s="940"/>
      <c r="BN808" s="940"/>
      <c r="BO808" s="940"/>
      <c r="BP808" s="940"/>
      <c r="BQ808" s="940"/>
      <c r="BR808" s="940"/>
      <c r="BS808" s="940"/>
      <c r="BT808" s="940"/>
      <c r="BU808" s="940"/>
      <c r="BV808" s="940"/>
      <c r="BW808" s="940"/>
      <c r="BX808" s="940"/>
      <c r="BY808" s="940"/>
      <c r="BZ808" s="940"/>
      <c r="CA808" s="940"/>
      <c r="CB808" s="940"/>
      <c r="CC808" s="940"/>
      <c r="CD808" s="940"/>
      <c r="CE808" s="940"/>
      <c r="CF808" s="940"/>
      <c r="CG808" s="940"/>
      <c r="CH808" s="940"/>
      <c r="CI808" s="940"/>
      <c r="CJ808" s="940"/>
      <c r="CK808" s="940"/>
      <c r="CL808" s="940"/>
      <c r="CM808" s="940"/>
      <c r="CN808" s="940"/>
      <c r="CO808" s="940"/>
      <c r="CP808" s="940"/>
      <c r="CQ808" s="940"/>
      <c r="CR808" s="940"/>
      <c r="CS808" s="1314"/>
      <c r="CT808" s="1314"/>
      <c r="CU808" s="1314"/>
      <c r="CV808" s="1314"/>
      <c r="CW808" s="1314"/>
      <c r="CX808" s="1314"/>
      <c r="CY808" s="1314"/>
      <c r="CZ808" s="940"/>
      <c r="DA808" s="940"/>
      <c r="DB808" s="940"/>
      <c r="DC808" s="940"/>
      <c r="DD808" s="940"/>
      <c r="DE808" s="940"/>
      <c r="DF808" s="940"/>
      <c r="DG808" s="940"/>
      <c r="DH808" s="940"/>
      <c r="DI808" s="940"/>
      <c r="DJ808" s="940"/>
      <c r="DK808" s="940"/>
      <c r="DL808" s="940"/>
      <c r="DM808" s="940"/>
      <c r="DN808" s="940"/>
      <c r="DO808" s="940"/>
    </row>
    <row r="809" spans="1:119" s="986" customFormat="1" ht="12" customHeight="1">
      <c r="A809" s="986">
        <v>3</v>
      </c>
      <c r="B809" s="1336">
        <v>21</v>
      </c>
      <c r="C809" s="942" t="s">
        <v>710</v>
      </c>
      <c r="D809" s="939"/>
      <c r="E809" s="939"/>
      <c r="F809" s="945"/>
      <c r="G809" s="945"/>
      <c r="H809" s="945"/>
      <c r="I809" s="945"/>
      <c r="J809" s="945"/>
      <c r="K809" s="945"/>
      <c r="L809" s="945"/>
      <c r="M809" s="940"/>
      <c r="N809" s="946" t="s">
        <v>105</v>
      </c>
      <c r="O809" s="946" t="s">
        <v>105</v>
      </c>
      <c r="P809" s="946" t="s">
        <v>105</v>
      </c>
      <c r="Q809" s="946">
        <v>127200.52010074956</v>
      </c>
      <c r="R809" s="946">
        <v>347029.79948421213</v>
      </c>
      <c r="S809" s="946">
        <v>1229954.5430900408</v>
      </c>
      <c r="T809" s="946">
        <v>2371511.8254375081</v>
      </c>
      <c r="U809" s="1649">
        <v>4701245.622929099</v>
      </c>
      <c r="V809" s="1649">
        <v>7385663.9154659882</v>
      </c>
      <c r="W809" s="1649">
        <v>10437916.724878538</v>
      </c>
      <c r="X809" s="1649">
        <v>13621763.668398326</v>
      </c>
      <c r="Y809" s="1649">
        <v>17165285.59247338</v>
      </c>
      <c r="Z809" s="1649">
        <v>7989848.2119650682</v>
      </c>
      <c r="AA809" s="403"/>
      <c r="AB809" s="946" t="s">
        <v>105</v>
      </c>
      <c r="AC809" s="946" t="s">
        <v>105</v>
      </c>
      <c r="AD809" s="946" t="s">
        <v>105</v>
      </c>
      <c r="AE809" s="946" t="s">
        <v>105</v>
      </c>
      <c r="AF809" s="946" t="s">
        <v>105</v>
      </c>
      <c r="AG809" s="946" t="s">
        <v>105</v>
      </c>
      <c r="AH809" s="946" t="s">
        <v>105</v>
      </c>
      <c r="AI809" s="946" t="s">
        <v>105</v>
      </c>
      <c r="AJ809" s="946" t="s">
        <v>105</v>
      </c>
      <c r="AK809" s="946" t="s">
        <v>105</v>
      </c>
      <c r="AL809" s="946" t="s">
        <v>105</v>
      </c>
      <c r="AM809" s="946" t="s">
        <v>105</v>
      </c>
      <c r="AN809" s="946" t="s">
        <v>105</v>
      </c>
      <c r="AO809" s="946" t="s">
        <v>105</v>
      </c>
      <c r="AP809" s="946" t="s">
        <v>105</v>
      </c>
      <c r="AQ809" s="946" t="s">
        <v>105</v>
      </c>
      <c r="AR809" s="946" t="s">
        <v>105</v>
      </c>
      <c r="AS809" s="946" t="s">
        <v>105</v>
      </c>
      <c r="AT809" s="946" t="s">
        <v>105</v>
      </c>
      <c r="AU809" s="946" t="s">
        <v>105</v>
      </c>
      <c r="AV809" s="946" t="s">
        <v>105</v>
      </c>
      <c r="AW809" s="946" t="s">
        <v>105</v>
      </c>
      <c r="AX809" s="946" t="s">
        <v>105</v>
      </c>
      <c r="AY809" s="946" t="s">
        <v>105</v>
      </c>
      <c r="AZ809" s="946" t="s">
        <v>105</v>
      </c>
      <c r="BA809" s="946" t="s">
        <v>105</v>
      </c>
      <c r="BB809" s="946" t="s">
        <v>105</v>
      </c>
      <c r="BC809" s="946" t="s">
        <v>105</v>
      </c>
      <c r="BD809" s="946" t="s">
        <v>105</v>
      </c>
      <c r="BE809" s="946" t="s">
        <v>105</v>
      </c>
      <c r="BF809" s="946" t="s">
        <v>105</v>
      </c>
      <c r="BG809" s="946" t="s">
        <v>105</v>
      </c>
      <c r="BH809" s="946" t="s">
        <v>105</v>
      </c>
      <c r="BI809" s="946" t="s">
        <v>105</v>
      </c>
      <c r="BJ809" s="946" t="s">
        <v>105</v>
      </c>
      <c r="BK809" s="946" t="s">
        <v>105</v>
      </c>
      <c r="BL809" s="946" t="s">
        <v>105</v>
      </c>
      <c r="BM809" s="946" t="s">
        <v>105</v>
      </c>
      <c r="BN809" s="946" t="s">
        <v>105</v>
      </c>
      <c r="BO809" s="946" t="s">
        <v>105</v>
      </c>
      <c r="BP809" s="946" t="s">
        <v>105</v>
      </c>
      <c r="BQ809" s="946" t="s">
        <v>105</v>
      </c>
      <c r="BR809" s="946" t="s">
        <v>105</v>
      </c>
      <c r="BS809" s="946" t="s">
        <v>105</v>
      </c>
      <c r="BT809" s="946" t="s">
        <v>105</v>
      </c>
      <c r="BU809" s="946" t="s">
        <v>105</v>
      </c>
      <c r="BV809" s="946" t="s">
        <v>105</v>
      </c>
      <c r="BW809" s="946" t="s">
        <v>105</v>
      </c>
      <c r="BX809" s="946" t="s">
        <v>105</v>
      </c>
      <c r="BY809" s="946" t="s">
        <v>105</v>
      </c>
      <c r="BZ809" s="946" t="s">
        <v>105</v>
      </c>
      <c r="CA809" s="946" t="s">
        <v>105</v>
      </c>
      <c r="CB809" s="946">
        <v>20755.98171334275</v>
      </c>
      <c r="CC809" s="946">
        <v>29256.28392643643</v>
      </c>
      <c r="CD809" s="946">
        <v>33586.488460823311</v>
      </c>
      <c r="CE809" s="946">
        <v>43601.766000147072</v>
      </c>
      <c r="CF809" s="946">
        <v>53412.124602077718</v>
      </c>
      <c r="CG809" s="946">
        <v>73276.287717213563</v>
      </c>
      <c r="CH809" s="946">
        <v>94583.059788563114</v>
      </c>
      <c r="CI809" s="946">
        <v>125758.32737635776</v>
      </c>
      <c r="CJ809" s="946">
        <v>137639.03281593585</v>
      </c>
      <c r="CK809" s="946">
        <v>311602.4648302666</v>
      </c>
      <c r="CL809" s="946">
        <v>381899.00897546404</v>
      </c>
      <c r="CM809" s="946">
        <v>398814.03646837419</v>
      </c>
      <c r="CN809" s="946">
        <v>420487.61348766065</v>
      </c>
      <c r="CO809" s="946">
        <v>539789.68532745377</v>
      </c>
      <c r="CP809" s="946">
        <v>650707.04956224747</v>
      </c>
      <c r="CQ809" s="946">
        <v>760527.47706014616</v>
      </c>
      <c r="CR809" s="946">
        <v>865334.55232000002</v>
      </c>
      <c r="CS809" s="1314">
        <v>1138911.704184291</v>
      </c>
      <c r="CT809" s="1314">
        <v>1289162.7735500445</v>
      </c>
      <c r="CU809" s="1314">
        <v>1407836.5928747633</v>
      </c>
      <c r="CV809" s="1314">
        <v>1430937.3509054193</v>
      </c>
      <c r="CW809" s="1314">
        <v>1811557.2204334398</v>
      </c>
      <c r="CX809" s="1314">
        <v>2005687.9851311583</v>
      </c>
      <c r="CY809" s="1314">
        <v>2137481.3589959708</v>
      </c>
      <c r="CZ809" s="1314">
        <v>2130079.9582000705</v>
      </c>
      <c r="DA809" s="1314">
        <v>2593914.8834571149</v>
      </c>
      <c r="DB809" s="1314">
        <v>2797753.1649399772</v>
      </c>
      <c r="DC809" s="1314">
        <v>2916168.7182813752</v>
      </c>
      <c r="DD809" s="1314">
        <v>2866767.5978869293</v>
      </c>
      <c r="DE809" s="1314">
        <v>3396475.1491567809</v>
      </c>
      <c r="DF809" s="1314">
        <v>3615244.6670546466</v>
      </c>
      <c r="DG809" s="1314">
        <v>3743276.2542999703</v>
      </c>
      <c r="DH809" s="1314">
        <v>3677737.564327145</v>
      </c>
      <c r="DI809" s="1314">
        <v>4288577.9927778635</v>
      </c>
      <c r="DJ809" s="1314">
        <v>4531679.0908042146</v>
      </c>
      <c r="DK809" s="1314">
        <v>4667290.9445641581</v>
      </c>
      <c r="DL809" s="1209">
        <v>1758786.6899130293</v>
      </c>
      <c r="DM809" s="1209">
        <v>2030147.0408847954</v>
      </c>
      <c r="DN809" s="1209">
        <v>2016109.4800409309</v>
      </c>
      <c r="DO809" s="1209">
        <v>2184805.0011263127</v>
      </c>
    </row>
    <row r="810" spans="1:119" s="986" customFormat="1" ht="12" customHeight="1">
      <c r="B810" s="1336">
        <v>22</v>
      </c>
      <c r="C810" s="938" t="s">
        <v>94</v>
      </c>
      <c r="D810" s="939"/>
      <c r="E810" s="939"/>
      <c r="F810" s="945"/>
      <c r="G810" s="945"/>
      <c r="H810" s="945"/>
      <c r="I810" s="945"/>
      <c r="J810" s="945"/>
      <c r="K810" s="945"/>
      <c r="L810" s="945"/>
      <c r="M810" s="940"/>
      <c r="N810" s="940" t="s">
        <v>105</v>
      </c>
      <c r="O810" s="940" t="s">
        <v>105</v>
      </c>
      <c r="P810" s="940" t="s">
        <v>105</v>
      </c>
      <c r="Q810" s="940" t="s">
        <v>105</v>
      </c>
      <c r="R810" s="940">
        <v>1.7282105388354236</v>
      </c>
      <c r="S810" s="940">
        <v>2.5442332183521801</v>
      </c>
      <c r="T810" s="940">
        <v>0.92812965223861754</v>
      </c>
      <c r="U810" s="1677">
        <v>0.9823833777686477</v>
      </c>
      <c r="V810" s="1677">
        <v>0.5710014978677862</v>
      </c>
      <c r="W810" s="1677">
        <v>0.41326722205988342</v>
      </c>
      <c r="X810" s="1677">
        <v>0.30502704969193339</v>
      </c>
      <c r="Y810" s="1677">
        <v>0.26013679361475139</v>
      </c>
      <c r="Z810" s="1677">
        <v>-0.41344979941906967</v>
      </c>
      <c r="AA810" s="403"/>
      <c r="AB810" s="985" t="s">
        <v>105</v>
      </c>
      <c r="AC810" s="985" t="s">
        <v>105</v>
      </c>
      <c r="AD810" s="985" t="s">
        <v>105</v>
      </c>
      <c r="AE810" s="985" t="s">
        <v>105</v>
      </c>
      <c r="AF810" s="985" t="s">
        <v>105</v>
      </c>
      <c r="AG810" s="985" t="s">
        <v>105</v>
      </c>
      <c r="AH810" s="985" t="s">
        <v>105</v>
      </c>
      <c r="AI810" s="985" t="s">
        <v>105</v>
      </c>
      <c r="AJ810" s="985" t="s">
        <v>105</v>
      </c>
      <c r="AK810" s="985" t="s">
        <v>105</v>
      </c>
      <c r="AL810" s="985" t="s">
        <v>105</v>
      </c>
      <c r="AM810" s="985" t="s">
        <v>105</v>
      </c>
      <c r="AN810" s="985" t="s">
        <v>105</v>
      </c>
      <c r="AO810" s="985" t="s">
        <v>105</v>
      </c>
      <c r="AP810" s="985" t="s">
        <v>105</v>
      </c>
      <c r="AQ810" s="985" t="s">
        <v>105</v>
      </c>
      <c r="AR810" s="985" t="s">
        <v>105</v>
      </c>
      <c r="AS810" s="985" t="s">
        <v>105</v>
      </c>
      <c r="AT810" s="985" t="s">
        <v>105</v>
      </c>
      <c r="AU810" s="985" t="s">
        <v>105</v>
      </c>
      <c r="AV810" s="985" t="s">
        <v>105</v>
      </c>
      <c r="AW810" s="985" t="s">
        <v>105</v>
      </c>
      <c r="AX810" s="985" t="s">
        <v>105</v>
      </c>
      <c r="AY810" s="985" t="s">
        <v>105</v>
      </c>
      <c r="AZ810" s="985" t="s">
        <v>105</v>
      </c>
      <c r="BA810" s="985" t="s">
        <v>105</v>
      </c>
      <c r="BB810" s="985" t="s">
        <v>105</v>
      </c>
      <c r="BC810" s="985" t="s">
        <v>105</v>
      </c>
      <c r="BD810" s="985" t="s">
        <v>105</v>
      </c>
      <c r="BE810" s="985" t="s">
        <v>105</v>
      </c>
      <c r="BF810" s="985" t="s">
        <v>105</v>
      </c>
      <c r="BG810" s="985" t="s">
        <v>105</v>
      </c>
      <c r="BH810" s="985" t="s">
        <v>105</v>
      </c>
      <c r="BI810" s="985" t="s">
        <v>105</v>
      </c>
      <c r="BJ810" s="985" t="s">
        <v>105</v>
      </c>
      <c r="BK810" s="985" t="s">
        <v>105</v>
      </c>
      <c r="BL810" s="985" t="s">
        <v>105</v>
      </c>
      <c r="BM810" s="985" t="s">
        <v>105</v>
      </c>
      <c r="BN810" s="985" t="s">
        <v>105</v>
      </c>
      <c r="BO810" s="985" t="s">
        <v>105</v>
      </c>
      <c r="BP810" s="985" t="s">
        <v>105</v>
      </c>
      <c r="BQ810" s="985" t="s">
        <v>105</v>
      </c>
      <c r="BR810" s="985" t="s">
        <v>105</v>
      </c>
      <c r="BS810" s="985" t="s">
        <v>105</v>
      </c>
      <c r="BT810" s="985" t="s">
        <v>105</v>
      </c>
      <c r="BU810" s="985" t="s">
        <v>105</v>
      </c>
      <c r="BV810" s="985" t="s">
        <v>105</v>
      </c>
      <c r="BW810" s="985" t="s">
        <v>105</v>
      </c>
      <c r="BX810" s="985" t="s">
        <v>105</v>
      </c>
      <c r="BY810" s="985" t="s">
        <v>105</v>
      </c>
      <c r="BZ810" s="985" t="s">
        <v>105</v>
      </c>
      <c r="CA810" s="985" t="s">
        <v>105</v>
      </c>
      <c r="CB810" s="985" t="s">
        <v>105</v>
      </c>
      <c r="CC810" s="985" t="s">
        <v>105</v>
      </c>
      <c r="CD810" s="985" t="s">
        <v>105</v>
      </c>
      <c r="CE810" s="985" t="s">
        <v>105</v>
      </c>
      <c r="CF810" s="940">
        <v>1.5733364646270784</v>
      </c>
      <c r="CG810" s="940">
        <v>1.5046341463414628</v>
      </c>
      <c r="CH810" s="940">
        <v>1.8161044551855654</v>
      </c>
      <c r="CI810" s="940">
        <v>1.884248481493469</v>
      </c>
      <c r="CJ810" s="940">
        <v>1.5769248806586833</v>
      </c>
      <c r="CK810" s="940">
        <v>3.2524324653671979</v>
      </c>
      <c r="CL810" s="940">
        <v>3.03771045078458</v>
      </c>
      <c r="CM810" s="940">
        <v>2.1712733843448859</v>
      </c>
      <c r="CN810" s="940">
        <v>2.0550026753673656</v>
      </c>
      <c r="CO810" s="940">
        <v>0.73230236038563867</v>
      </c>
      <c r="CP810" s="940">
        <v>0.70387205588180413</v>
      </c>
      <c r="CQ810" s="940">
        <v>0.90697269282410464</v>
      </c>
      <c r="CR810" s="940">
        <v>1.0579311365265545</v>
      </c>
      <c r="CS810" s="940">
        <v>1.1099175014679847</v>
      </c>
      <c r="CT810" s="940">
        <v>0.98117228700274217</v>
      </c>
      <c r="CU810" s="940">
        <v>0.85113179383974424</v>
      </c>
      <c r="CV810" s="940">
        <v>0.65362326867569687</v>
      </c>
      <c r="CW810" s="940">
        <v>0.59060374371243274</v>
      </c>
      <c r="CX810" s="940">
        <v>0.55580662603836717</v>
      </c>
      <c r="CY810" s="940">
        <v>0.51827376118367052</v>
      </c>
      <c r="CZ810" s="940">
        <v>0.48859064783812634</v>
      </c>
      <c r="DA810" s="940">
        <v>0.43187024632679583</v>
      </c>
      <c r="DB810" s="940">
        <v>0.39490947030678014</v>
      </c>
      <c r="DC810" s="940">
        <v>0.36430135683203035</v>
      </c>
      <c r="DD810" s="940">
        <v>0.34584975876180901</v>
      </c>
      <c r="DE810" s="940">
        <v>0.30940115684522018</v>
      </c>
      <c r="DF810" s="940">
        <v>0.29219572060861476</v>
      </c>
      <c r="DG810" s="940">
        <v>0.28362814909627221</v>
      </c>
      <c r="DH810" s="940">
        <v>0.28288653989181922</v>
      </c>
      <c r="DI810" s="940">
        <v>0.26265548971926345</v>
      </c>
      <c r="DJ810" s="940">
        <v>0.25349167432592901</v>
      </c>
      <c r="DK810" s="940">
        <v>0.24684651291839743</v>
      </c>
      <c r="DL810" s="940">
        <v>-0.52177482510642226</v>
      </c>
      <c r="DM810" s="940">
        <v>-0.52661533862654619</v>
      </c>
      <c r="DN810" s="940">
        <v>-0.55510762354464471</v>
      </c>
      <c r="DO810" s="940">
        <v>-0.53189012061249707</v>
      </c>
    </row>
    <row r="811" spans="1:119" s="986" customFormat="1" ht="12" customHeight="1">
      <c r="B811" s="1336">
        <v>23</v>
      </c>
      <c r="C811" s="938"/>
      <c r="D811" s="939"/>
      <c r="E811" s="939"/>
      <c r="F811" s="945"/>
      <c r="G811" s="945"/>
      <c r="H811" s="945"/>
      <c r="I811" s="945"/>
      <c r="J811" s="945"/>
      <c r="K811" s="945"/>
      <c r="L811" s="945"/>
      <c r="M811" s="940"/>
      <c r="N811" s="940"/>
      <c r="O811" s="940"/>
      <c r="P811" s="940"/>
      <c r="Q811" s="940"/>
      <c r="R811" s="940"/>
      <c r="S811" s="940"/>
      <c r="T811" s="940"/>
      <c r="U811" s="1677"/>
      <c r="V811" s="1677"/>
      <c r="W811" s="1677"/>
      <c r="X811" s="1677"/>
      <c r="Y811" s="1677"/>
      <c r="Z811" s="1677"/>
      <c r="AA811" s="403"/>
      <c r="AB811" s="985"/>
      <c r="AC811" s="985"/>
      <c r="AD811" s="985"/>
      <c r="AE811" s="985"/>
      <c r="AF811" s="985"/>
      <c r="AG811" s="985"/>
      <c r="AH811" s="985"/>
      <c r="AI811" s="985"/>
      <c r="AJ811" s="985"/>
      <c r="AK811" s="985"/>
      <c r="AL811" s="985"/>
      <c r="AM811" s="985"/>
      <c r="AN811" s="985"/>
      <c r="AO811" s="985"/>
      <c r="AP811" s="985"/>
      <c r="AQ811" s="985"/>
      <c r="AR811" s="985"/>
      <c r="AS811" s="985"/>
      <c r="AT811" s="985"/>
      <c r="AU811" s="985"/>
      <c r="AV811" s="985"/>
      <c r="AW811" s="985"/>
      <c r="AX811" s="985"/>
      <c r="AY811" s="985"/>
      <c r="AZ811" s="985"/>
      <c r="BA811" s="985"/>
      <c r="BB811" s="985"/>
      <c r="BC811" s="985"/>
      <c r="BD811" s="985"/>
      <c r="BE811" s="985"/>
      <c r="BF811" s="985"/>
      <c r="BG811" s="985"/>
      <c r="BH811" s="985"/>
      <c r="BI811" s="985"/>
      <c r="BJ811" s="985"/>
      <c r="BK811" s="985"/>
      <c r="BL811" s="985"/>
      <c r="BM811" s="985"/>
      <c r="BN811" s="985"/>
      <c r="BO811" s="985"/>
      <c r="BP811" s="985"/>
      <c r="BQ811" s="985"/>
      <c r="BR811" s="985"/>
      <c r="BS811" s="985"/>
      <c r="BT811" s="985"/>
      <c r="BU811" s="985"/>
      <c r="BV811" s="985"/>
      <c r="BW811" s="985"/>
      <c r="BX811" s="985"/>
      <c r="BY811" s="985"/>
      <c r="BZ811" s="985"/>
      <c r="CA811" s="985"/>
      <c r="CB811" s="940"/>
      <c r="CC811" s="940"/>
      <c r="CD811" s="940"/>
      <c r="CE811" s="940"/>
      <c r="CF811" s="940"/>
      <c r="CG811" s="940"/>
      <c r="CH811" s="940"/>
      <c r="CI811" s="940"/>
      <c r="CJ811" s="940"/>
      <c r="CK811" s="940"/>
      <c r="CL811" s="940"/>
      <c r="CM811" s="940"/>
      <c r="CN811" s="940"/>
      <c r="CO811" s="940"/>
      <c r="CP811" s="940"/>
      <c r="CQ811" s="940"/>
      <c r="CR811" s="940"/>
      <c r="CS811" s="940"/>
      <c r="CT811" s="940"/>
      <c r="CU811" s="940"/>
      <c r="CV811" s="940"/>
      <c r="CW811" s="940"/>
      <c r="CX811" s="940"/>
      <c r="CY811" s="940"/>
      <c r="CZ811" s="940"/>
      <c r="DA811" s="940"/>
      <c r="DB811" s="940"/>
      <c r="DC811" s="940"/>
      <c r="DD811" s="940"/>
      <c r="DE811" s="940"/>
      <c r="DF811" s="940"/>
      <c r="DG811" s="940"/>
      <c r="DH811" s="940"/>
      <c r="DI811" s="940"/>
      <c r="DJ811" s="940"/>
      <c r="DK811" s="940"/>
      <c r="DL811" s="940"/>
      <c r="DM811" s="940"/>
      <c r="DN811" s="940"/>
      <c r="DO811" s="940"/>
    </row>
    <row r="812" spans="1:119" s="986" customFormat="1" ht="12" customHeight="1">
      <c r="B812" s="1336">
        <v>24</v>
      </c>
      <c r="C812" s="987" t="s">
        <v>727</v>
      </c>
      <c r="D812" s="939"/>
      <c r="E812" s="939"/>
      <c r="F812" s="945"/>
      <c r="G812" s="945"/>
      <c r="H812" s="945"/>
      <c r="I812" s="945"/>
      <c r="J812" s="945"/>
      <c r="K812" s="945"/>
      <c r="L812" s="945"/>
      <c r="M812" s="940"/>
      <c r="N812" s="946" t="s">
        <v>105</v>
      </c>
      <c r="O812" s="946" t="s">
        <v>105</v>
      </c>
      <c r="P812" s="946" t="s">
        <v>105</v>
      </c>
      <c r="Q812" s="946">
        <v>74212.522190259624</v>
      </c>
      <c r="R812" s="946">
        <v>135610.10312260364</v>
      </c>
      <c r="S812" s="946">
        <v>396453.61178607191</v>
      </c>
      <c r="T812" s="946">
        <v>649029.3098384575</v>
      </c>
      <c r="U812" s="1649">
        <v>1163351.1726031236</v>
      </c>
      <c r="V812" s="1649">
        <v>1758969.5458281955</v>
      </c>
      <c r="W812" s="1649">
        <v>2496344.8542865324</v>
      </c>
      <c r="X812" s="1649">
        <v>3138612.8481367039</v>
      </c>
      <c r="Y812" s="1649">
        <v>3828949.8793081827</v>
      </c>
      <c r="Z812" s="1649">
        <v>4578881.6620684769</v>
      </c>
      <c r="AA812" s="403"/>
      <c r="AB812" s="449" t="s">
        <v>105</v>
      </c>
      <c r="AC812" s="449" t="s">
        <v>105</v>
      </c>
      <c r="AD812" s="449" t="s">
        <v>105</v>
      </c>
      <c r="AE812" s="449" t="s">
        <v>105</v>
      </c>
      <c r="AF812" s="449" t="s">
        <v>105</v>
      </c>
      <c r="AG812" s="449" t="s">
        <v>105</v>
      </c>
      <c r="AH812" s="449" t="s">
        <v>105</v>
      </c>
      <c r="AI812" s="449" t="s">
        <v>105</v>
      </c>
      <c r="AJ812" s="449" t="s">
        <v>105</v>
      </c>
      <c r="AK812" s="449" t="s">
        <v>105</v>
      </c>
      <c r="AL812" s="449" t="s">
        <v>105</v>
      </c>
      <c r="AM812" s="449" t="s">
        <v>105</v>
      </c>
      <c r="AN812" s="449" t="s">
        <v>105</v>
      </c>
      <c r="AO812" s="449" t="s">
        <v>105</v>
      </c>
      <c r="AP812" s="449" t="s">
        <v>105</v>
      </c>
      <c r="AQ812" s="449" t="s">
        <v>105</v>
      </c>
      <c r="AR812" s="449" t="s">
        <v>105</v>
      </c>
      <c r="AS812" s="449" t="s">
        <v>105</v>
      </c>
      <c r="AT812" s="449" t="s">
        <v>105</v>
      </c>
      <c r="AU812" s="449" t="s">
        <v>105</v>
      </c>
      <c r="AV812" s="449" t="s">
        <v>105</v>
      </c>
      <c r="AW812" s="449" t="s">
        <v>105</v>
      </c>
      <c r="AX812" s="449" t="s">
        <v>105</v>
      </c>
      <c r="AY812" s="449" t="s">
        <v>105</v>
      </c>
      <c r="AZ812" s="449" t="s">
        <v>105</v>
      </c>
      <c r="BA812" s="449" t="s">
        <v>105</v>
      </c>
      <c r="BB812" s="449" t="s">
        <v>105</v>
      </c>
      <c r="BC812" s="449" t="s">
        <v>105</v>
      </c>
      <c r="BD812" s="449" t="s">
        <v>105</v>
      </c>
      <c r="BE812" s="449" t="s">
        <v>105</v>
      </c>
      <c r="BF812" s="449" t="s">
        <v>105</v>
      </c>
      <c r="BG812" s="449" t="s">
        <v>105</v>
      </c>
      <c r="BH812" s="449" t="s">
        <v>105</v>
      </c>
      <c r="BI812" s="449" t="s">
        <v>105</v>
      </c>
      <c r="BJ812" s="449" t="s">
        <v>105</v>
      </c>
      <c r="BK812" s="449" t="s">
        <v>105</v>
      </c>
      <c r="BL812" s="449" t="s">
        <v>105</v>
      </c>
      <c r="BM812" s="449" t="s">
        <v>105</v>
      </c>
      <c r="BN812" s="449" t="s">
        <v>105</v>
      </c>
      <c r="BO812" s="449" t="s">
        <v>105</v>
      </c>
      <c r="BP812" s="449" t="s">
        <v>105</v>
      </c>
      <c r="BQ812" s="449" t="s">
        <v>105</v>
      </c>
      <c r="BR812" s="449" t="s">
        <v>105</v>
      </c>
      <c r="BS812" s="449" t="s">
        <v>105</v>
      </c>
      <c r="BT812" s="449" t="s">
        <v>105</v>
      </c>
      <c r="BU812" s="449" t="s">
        <v>105</v>
      </c>
      <c r="BV812" s="449" t="s">
        <v>105</v>
      </c>
      <c r="BW812" s="449" t="s">
        <v>105</v>
      </c>
      <c r="BX812" s="449" t="s">
        <v>105</v>
      </c>
      <c r="BY812" s="449" t="s">
        <v>105</v>
      </c>
      <c r="BZ812" s="449" t="s">
        <v>105</v>
      </c>
      <c r="CA812" s="449" t="s">
        <v>105</v>
      </c>
      <c r="CB812" s="449">
        <v>13510.125634643191</v>
      </c>
      <c r="CC812" s="449">
        <v>18431.458873654949</v>
      </c>
      <c r="CD812" s="449">
        <v>19816.028191885754</v>
      </c>
      <c r="CE812" s="449">
        <v>22454.909490075741</v>
      </c>
      <c r="CF812" s="449">
        <v>22967.213578893421</v>
      </c>
      <c r="CG812" s="449">
        <v>30043.277964057565</v>
      </c>
      <c r="CH812" s="449">
        <v>35668.85074539436</v>
      </c>
      <c r="CI812" s="449">
        <v>46930.760834258297</v>
      </c>
      <c r="CJ812" s="449">
        <v>41570.65657779709</v>
      </c>
      <c r="CK812" s="449">
        <v>99142.817281389944</v>
      </c>
      <c r="CL812" s="449">
        <v>121987.46954924871</v>
      </c>
      <c r="CM812" s="449">
        <v>133752.66837763615</v>
      </c>
      <c r="CN812" s="449">
        <v>117644.95811516578</v>
      </c>
      <c r="CO812" s="449">
        <v>159619.93582303781</v>
      </c>
      <c r="CP812" s="449">
        <v>167122.83328247073</v>
      </c>
      <c r="CQ812" s="449">
        <v>204641.58261778328</v>
      </c>
      <c r="CR812" s="449">
        <v>203525.77753923676</v>
      </c>
      <c r="CS812" s="275">
        <v>286170.06671014318</v>
      </c>
      <c r="CT812" s="275">
        <v>302804.40313073056</v>
      </c>
      <c r="CU812" s="275">
        <v>370850.92522301315</v>
      </c>
      <c r="CV812" s="275">
        <v>320693.97165806423</v>
      </c>
      <c r="CW812" s="275">
        <v>439729.32668508479</v>
      </c>
      <c r="CX812" s="275">
        <v>455457.05691988079</v>
      </c>
      <c r="CY812" s="275">
        <v>543089.19056516583</v>
      </c>
      <c r="CZ812" s="275">
        <v>475333.35108761856</v>
      </c>
      <c r="DA812" s="275">
        <v>634501.43395632121</v>
      </c>
      <c r="DB812" s="275">
        <v>640687.21656146471</v>
      </c>
      <c r="DC812" s="275">
        <v>745822.85268112784</v>
      </c>
      <c r="DD812" s="275">
        <v>610814.90289917961</v>
      </c>
      <c r="DE812" s="275">
        <v>802227.32240109262</v>
      </c>
      <c r="DF812" s="275">
        <v>800534.25862215634</v>
      </c>
      <c r="DG812" s="275">
        <v>925036.3642142755</v>
      </c>
      <c r="DH812" s="275">
        <v>752466.54820117087</v>
      </c>
      <c r="DI812" s="275">
        <v>982433.39765752514</v>
      </c>
      <c r="DJ812" s="275">
        <v>974568.60444012738</v>
      </c>
      <c r="DK812" s="275">
        <v>1119481.3290093595</v>
      </c>
      <c r="DL812" s="275">
        <v>906045.05243888136</v>
      </c>
      <c r="DM812" s="275">
        <v>1177405.4034106475</v>
      </c>
      <c r="DN812" s="275">
        <v>1163367.8425667831</v>
      </c>
      <c r="DO812" s="275">
        <v>1332063.3636521646</v>
      </c>
    </row>
    <row r="813" spans="1:119" s="986" customFormat="1" ht="12" customHeight="1">
      <c r="B813" s="1336">
        <v>25</v>
      </c>
      <c r="C813" s="938" t="s">
        <v>94</v>
      </c>
      <c r="D813" s="939"/>
      <c r="E813" s="939"/>
      <c r="F813" s="945"/>
      <c r="G813" s="945"/>
      <c r="H813" s="945"/>
      <c r="I813" s="945"/>
      <c r="J813" s="945"/>
      <c r="K813" s="945"/>
      <c r="L813" s="945"/>
      <c r="M813" s="940"/>
      <c r="N813" s="940" t="s">
        <v>105</v>
      </c>
      <c r="O813" s="940" t="s">
        <v>105</v>
      </c>
      <c r="P813" s="940" t="s">
        <v>105</v>
      </c>
      <c r="Q813" s="940" t="s">
        <v>105</v>
      </c>
      <c r="R813" s="940">
        <v>0.82732103855651506</v>
      </c>
      <c r="S813" s="940">
        <v>1.9234813827082076</v>
      </c>
      <c r="T813" s="940">
        <v>0.63708764542338581</v>
      </c>
      <c r="U813" s="1677">
        <v>0.79244782164411043</v>
      </c>
      <c r="V813" s="1677">
        <v>0.51198501987350187</v>
      </c>
      <c r="W813" s="1677">
        <v>0.41920868397477018</v>
      </c>
      <c r="X813" s="1677">
        <v>0.25728336080943226</v>
      </c>
      <c r="Y813" s="1677">
        <v>0.21994972447185068</v>
      </c>
      <c r="Z813" s="1677">
        <v>0.45888705731476742</v>
      </c>
      <c r="AA813" s="403"/>
      <c r="AB813" s="985" t="s">
        <v>105</v>
      </c>
      <c r="AC813" s="985" t="s">
        <v>105</v>
      </c>
      <c r="AD813" s="985" t="s">
        <v>105</v>
      </c>
      <c r="AE813" s="985" t="s">
        <v>105</v>
      </c>
      <c r="AF813" s="985" t="s">
        <v>105</v>
      </c>
      <c r="AG813" s="985" t="s">
        <v>105</v>
      </c>
      <c r="AH813" s="985" t="s">
        <v>105</v>
      </c>
      <c r="AI813" s="985" t="s">
        <v>105</v>
      </c>
      <c r="AJ813" s="985" t="s">
        <v>105</v>
      </c>
      <c r="AK813" s="985" t="s">
        <v>105</v>
      </c>
      <c r="AL813" s="985" t="s">
        <v>105</v>
      </c>
      <c r="AM813" s="985" t="s">
        <v>105</v>
      </c>
      <c r="AN813" s="985" t="s">
        <v>105</v>
      </c>
      <c r="AO813" s="985" t="s">
        <v>105</v>
      </c>
      <c r="AP813" s="985" t="s">
        <v>105</v>
      </c>
      <c r="AQ813" s="985" t="s">
        <v>105</v>
      </c>
      <c r="AR813" s="985" t="s">
        <v>105</v>
      </c>
      <c r="AS813" s="985" t="s">
        <v>105</v>
      </c>
      <c r="AT813" s="985" t="s">
        <v>105</v>
      </c>
      <c r="AU813" s="985" t="s">
        <v>105</v>
      </c>
      <c r="AV813" s="985" t="s">
        <v>105</v>
      </c>
      <c r="AW813" s="985" t="s">
        <v>105</v>
      </c>
      <c r="AX813" s="985" t="s">
        <v>105</v>
      </c>
      <c r="AY813" s="985" t="s">
        <v>105</v>
      </c>
      <c r="AZ813" s="985" t="s">
        <v>105</v>
      </c>
      <c r="BA813" s="985" t="s">
        <v>105</v>
      </c>
      <c r="BB813" s="985" t="s">
        <v>105</v>
      </c>
      <c r="BC813" s="985" t="s">
        <v>105</v>
      </c>
      <c r="BD813" s="985" t="s">
        <v>105</v>
      </c>
      <c r="BE813" s="985" t="s">
        <v>105</v>
      </c>
      <c r="BF813" s="985" t="s">
        <v>105</v>
      </c>
      <c r="BG813" s="985" t="s">
        <v>105</v>
      </c>
      <c r="BH813" s="985" t="s">
        <v>105</v>
      </c>
      <c r="BI813" s="985" t="s">
        <v>105</v>
      </c>
      <c r="BJ813" s="985" t="s">
        <v>105</v>
      </c>
      <c r="BK813" s="985" t="s">
        <v>105</v>
      </c>
      <c r="BL813" s="985" t="s">
        <v>105</v>
      </c>
      <c r="BM813" s="985" t="s">
        <v>105</v>
      </c>
      <c r="BN813" s="985" t="s">
        <v>105</v>
      </c>
      <c r="BO813" s="985" t="s">
        <v>105</v>
      </c>
      <c r="BP813" s="985" t="s">
        <v>105</v>
      </c>
      <c r="BQ813" s="985" t="s">
        <v>105</v>
      </c>
      <c r="BR813" s="985" t="s">
        <v>105</v>
      </c>
      <c r="BS813" s="985" t="s">
        <v>105</v>
      </c>
      <c r="BT813" s="985" t="s">
        <v>105</v>
      </c>
      <c r="BU813" s="985" t="s">
        <v>105</v>
      </c>
      <c r="BV813" s="985" t="s">
        <v>105</v>
      </c>
      <c r="BW813" s="985" t="s">
        <v>105</v>
      </c>
      <c r="BX813" s="985" t="s">
        <v>105</v>
      </c>
      <c r="BY813" s="985" t="s">
        <v>105</v>
      </c>
      <c r="BZ813" s="985" t="s">
        <v>105</v>
      </c>
      <c r="CA813" s="985" t="s">
        <v>105</v>
      </c>
      <c r="CB813" s="985" t="s">
        <v>105</v>
      </c>
      <c r="CC813" s="985" t="s">
        <v>105</v>
      </c>
      <c r="CD813" s="985" t="s">
        <v>105</v>
      </c>
      <c r="CE813" s="985" t="s">
        <v>105</v>
      </c>
      <c r="CF813" s="940">
        <v>0.69999999999999973</v>
      </c>
      <c r="CG813" s="940">
        <v>0.62999999999999989</v>
      </c>
      <c r="CH813" s="940">
        <v>0.8</v>
      </c>
      <c r="CI813" s="940">
        <v>1.0899999999999999</v>
      </c>
      <c r="CJ813" s="940">
        <v>0.80999999999999983</v>
      </c>
      <c r="CK813" s="940">
        <v>2.2999999999999994</v>
      </c>
      <c r="CL813" s="940">
        <v>2.42</v>
      </c>
      <c r="CM813" s="940">
        <v>1.85</v>
      </c>
      <c r="CN813" s="940">
        <v>1.83</v>
      </c>
      <c r="CO813" s="940">
        <v>0.6100000000000001</v>
      </c>
      <c r="CP813" s="940">
        <v>0.37000000000000011</v>
      </c>
      <c r="CQ813" s="940">
        <v>0.5299999999999998</v>
      </c>
      <c r="CR813" s="940">
        <v>0.72999999999999976</v>
      </c>
      <c r="CS813" s="940">
        <v>0.79282158731979946</v>
      </c>
      <c r="CT813" s="940">
        <v>0.81186733843203251</v>
      </c>
      <c r="CU813" s="940">
        <v>0.81219730847989613</v>
      </c>
      <c r="CV813" s="940">
        <v>0.5756921581898351</v>
      </c>
      <c r="CW813" s="940">
        <v>0.53660140538206313</v>
      </c>
      <c r="CX813" s="940">
        <v>0.50412957080827225</v>
      </c>
      <c r="CY813" s="940">
        <v>0.4644407054898847</v>
      </c>
      <c r="CZ813" s="940">
        <v>0.4822023271283582</v>
      </c>
      <c r="DA813" s="940">
        <v>0.44293635982738033</v>
      </c>
      <c r="DB813" s="940">
        <v>0.40669072270883189</v>
      </c>
      <c r="DC813" s="940">
        <v>0.37329717777108984</v>
      </c>
      <c r="DD813" s="940">
        <v>0.28502429190285783</v>
      </c>
      <c r="DE813" s="940">
        <v>0.26434280439517122</v>
      </c>
      <c r="DF813" s="940">
        <v>0.24949310354369558</v>
      </c>
      <c r="DG813" s="940">
        <v>0.24028964906197281</v>
      </c>
      <c r="DH813" s="940">
        <v>0.23190600725302235</v>
      </c>
      <c r="DI813" s="940">
        <v>0.22463218370208304</v>
      </c>
      <c r="DJ813" s="940">
        <v>0.21739774899516617</v>
      </c>
      <c r="DK813" s="940">
        <v>0.21020250913081151</v>
      </c>
      <c r="DL813" s="940">
        <v>0.20410010864250605</v>
      </c>
      <c r="DM813" s="940">
        <v>0.19845824278572555</v>
      </c>
      <c r="DN813" s="940">
        <v>0.1937259596363845</v>
      </c>
      <c r="DO813" s="940">
        <v>0.18989332750276522</v>
      </c>
    </row>
    <row r="814" spans="1:119" s="986" customFormat="1" ht="12" customHeight="1">
      <c r="B814" s="1336">
        <v>26</v>
      </c>
      <c r="C814" s="938" t="s">
        <v>705</v>
      </c>
      <c r="D814" s="939"/>
      <c r="E814" s="939"/>
      <c r="F814" s="945"/>
      <c r="G814" s="945"/>
      <c r="H814" s="945"/>
      <c r="I814" s="945"/>
      <c r="J814" s="945"/>
      <c r="K814" s="945"/>
      <c r="L814" s="945"/>
      <c r="M814" s="940"/>
      <c r="N814" s="940" t="s">
        <v>105</v>
      </c>
      <c r="O814" s="940" t="s">
        <v>105</v>
      </c>
      <c r="P814" s="940" t="s">
        <v>105</v>
      </c>
      <c r="Q814" s="964">
        <v>1</v>
      </c>
      <c r="R814" s="964">
        <v>1</v>
      </c>
      <c r="S814" s="964">
        <v>1</v>
      </c>
      <c r="T814" s="964">
        <v>0.99999999999999978</v>
      </c>
      <c r="U814" s="1697">
        <v>1</v>
      </c>
      <c r="V814" s="1697">
        <v>1</v>
      </c>
      <c r="W814" s="1697">
        <v>1</v>
      </c>
      <c r="X814" s="1697">
        <v>1</v>
      </c>
      <c r="Y814" s="1697">
        <v>1</v>
      </c>
      <c r="Z814" s="1697">
        <v>1</v>
      </c>
      <c r="AA814" s="403"/>
      <c r="AB814" s="985" t="s">
        <v>105</v>
      </c>
      <c r="AC814" s="985" t="s">
        <v>105</v>
      </c>
      <c r="AD814" s="985" t="s">
        <v>105</v>
      </c>
      <c r="AE814" s="985" t="s">
        <v>105</v>
      </c>
      <c r="AF814" s="985" t="s">
        <v>105</v>
      </c>
      <c r="AG814" s="985" t="s">
        <v>105</v>
      </c>
      <c r="AH814" s="985" t="s">
        <v>105</v>
      </c>
      <c r="AI814" s="985" t="s">
        <v>105</v>
      </c>
      <c r="AJ814" s="985" t="s">
        <v>105</v>
      </c>
      <c r="AK814" s="985" t="s">
        <v>105</v>
      </c>
      <c r="AL814" s="985" t="s">
        <v>105</v>
      </c>
      <c r="AM814" s="985" t="s">
        <v>105</v>
      </c>
      <c r="AN814" s="985" t="s">
        <v>105</v>
      </c>
      <c r="AO814" s="985" t="s">
        <v>105</v>
      </c>
      <c r="AP814" s="985" t="s">
        <v>105</v>
      </c>
      <c r="AQ814" s="985" t="s">
        <v>105</v>
      </c>
      <c r="AR814" s="985" t="s">
        <v>105</v>
      </c>
      <c r="AS814" s="985" t="s">
        <v>105</v>
      </c>
      <c r="AT814" s="985" t="s">
        <v>105</v>
      </c>
      <c r="AU814" s="985" t="s">
        <v>105</v>
      </c>
      <c r="AV814" s="985" t="s">
        <v>105</v>
      </c>
      <c r="AW814" s="985" t="s">
        <v>105</v>
      </c>
      <c r="AX814" s="985" t="s">
        <v>105</v>
      </c>
      <c r="AY814" s="985" t="s">
        <v>105</v>
      </c>
      <c r="AZ814" s="985" t="s">
        <v>105</v>
      </c>
      <c r="BA814" s="985" t="s">
        <v>105</v>
      </c>
      <c r="BB814" s="985" t="s">
        <v>105</v>
      </c>
      <c r="BC814" s="985" t="s">
        <v>105</v>
      </c>
      <c r="BD814" s="985" t="s">
        <v>105</v>
      </c>
      <c r="BE814" s="985" t="s">
        <v>105</v>
      </c>
      <c r="BF814" s="985" t="s">
        <v>105</v>
      </c>
      <c r="BG814" s="985" t="s">
        <v>105</v>
      </c>
      <c r="BH814" s="985" t="s">
        <v>105</v>
      </c>
      <c r="BI814" s="985" t="s">
        <v>105</v>
      </c>
      <c r="BJ814" s="985" t="s">
        <v>105</v>
      </c>
      <c r="BK814" s="985" t="s">
        <v>105</v>
      </c>
      <c r="BL814" s="985" t="s">
        <v>105</v>
      </c>
      <c r="BM814" s="985" t="s">
        <v>105</v>
      </c>
      <c r="BN814" s="985" t="s">
        <v>105</v>
      </c>
      <c r="BO814" s="985" t="s">
        <v>105</v>
      </c>
      <c r="BP814" s="985" t="s">
        <v>105</v>
      </c>
      <c r="BQ814" s="985" t="s">
        <v>105</v>
      </c>
      <c r="BR814" s="985" t="s">
        <v>105</v>
      </c>
      <c r="BS814" s="985" t="s">
        <v>105</v>
      </c>
      <c r="BT814" s="985" t="s">
        <v>105</v>
      </c>
      <c r="BU814" s="985" t="s">
        <v>105</v>
      </c>
      <c r="BV814" s="985" t="s">
        <v>105</v>
      </c>
      <c r="BW814" s="985" t="s">
        <v>105</v>
      </c>
      <c r="BX814" s="985" t="s">
        <v>105</v>
      </c>
      <c r="BY814" s="985" t="s">
        <v>105</v>
      </c>
      <c r="BZ814" s="985" t="s">
        <v>105</v>
      </c>
      <c r="CA814" s="985" t="s">
        <v>105</v>
      </c>
      <c r="CB814" s="964">
        <v>1.0000000000000002</v>
      </c>
      <c r="CC814" s="964">
        <v>1</v>
      </c>
      <c r="CD814" s="964">
        <v>1</v>
      </c>
      <c r="CE814" s="964">
        <v>1</v>
      </c>
      <c r="CF814" s="964">
        <v>1</v>
      </c>
      <c r="CG814" s="964">
        <v>1</v>
      </c>
      <c r="CH814" s="964">
        <v>1</v>
      </c>
      <c r="CI814" s="964">
        <v>1</v>
      </c>
      <c r="CJ814" s="964">
        <v>1</v>
      </c>
      <c r="CK814" s="964">
        <v>0.99999999999999989</v>
      </c>
      <c r="CL814" s="964">
        <v>1</v>
      </c>
      <c r="CM814" s="964">
        <v>1</v>
      </c>
      <c r="CN814" s="964">
        <v>1.0000000000000002</v>
      </c>
      <c r="CO814" s="964">
        <v>1</v>
      </c>
      <c r="CP814" s="964">
        <v>1</v>
      </c>
      <c r="CQ814" s="964">
        <v>0.99999999999999989</v>
      </c>
      <c r="CR814" s="964">
        <v>1</v>
      </c>
      <c r="CS814" s="1369">
        <v>1</v>
      </c>
      <c r="CT814" s="1369">
        <v>1</v>
      </c>
      <c r="CU814" s="1369">
        <v>1</v>
      </c>
      <c r="CV814" s="1369">
        <v>1</v>
      </c>
      <c r="CW814" s="1369">
        <v>1</v>
      </c>
      <c r="CX814" s="1369">
        <v>1</v>
      </c>
      <c r="CY814" s="1369">
        <v>1</v>
      </c>
      <c r="CZ814" s="1369">
        <v>1</v>
      </c>
      <c r="DA814" s="1369">
        <v>1</v>
      </c>
      <c r="DB814" s="1369">
        <v>1</v>
      </c>
      <c r="DC814" s="1369">
        <v>1</v>
      </c>
      <c r="DD814" s="1369">
        <v>1</v>
      </c>
      <c r="DE814" s="1369">
        <v>1</v>
      </c>
      <c r="DF814" s="1369">
        <v>1</v>
      </c>
      <c r="DG814" s="1369">
        <v>1</v>
      </c>
      <c r="DH814" s="1369">
        <v>1</v>
      </c>
      <c r="DI814" s="1369">
        <v>1</v>
      </c>
      <c r="DJ814" s="1369">
        <v>1</v>
      </c>
      <c r="DK814" s="1369">
        <v>1</v>
      </c>
      <c r="DL814" s="1369">
        <v>1</v>
      </c>
      <c r="DM814" s="1369">
        <v>1</v>
      </c>
      <c r="DN814" s="1369">
        <v>1</v>
      </c>
      <c r="DO814" s="1369">
        <v>1</v>
      </c>
    </row>
    <row r="815" spans="1:119" s="986" customFormat="1" ht="12" customHeight="1">
      <c r="B815" s="1336">
        <v>27</v>
      </c>
      <c r="C815" s="972"/>
      <c r="D815" s="939"/>
      <c r="E815" s="939"/>
      <c r="F815" s="945"/>
      <c r="G815" s="945"/>
      <c r="H815" s="945"/>
      <c r="I815" s="945"/>
      <c r="J815" s="945"/>
      <c r="K815" s="945"/>
      <c r="L815" s="945"/>
      <c r="M815" s="940"/>
      <c r="N815" s="940"/>
      <c r="O815" s="940"/>
      <c r="P815" s="940"/>
      <c r="Q815" s="940"/>
      <c r="R815" s="940"/>
      <c r="S815" s="940"/>
      <c r="T815" s="940"/>
      <c r="U815" s="1677"/>
      <c r="V815" s="1677"/>
      <c r="W815" s="1677"/>
      <c r="X815" s="1677"/>
      <c r="Y815" s="1677"/>
      <c r="Z815" s="1677"/>
      <c r="AA815" s="403"/>
      <c r="AB815" s="985"/>
      <c r="AC815" s="985"/>
      <c r="AD815" s="985"/>
      <c r="AE815" s="985"/>
      <c r="AF815" s="985"/>
      <c r="AG815" s="985"/>
      <c r="AH815" s="985"/>
      <c r="AI815" s="985"/>
      <c r="AJ815" s="985"/>
      <c r="AK815" s="985"/>
      <c r="AL815" s="985"/>
      <c r="AM815" s="985"/>
      <c r="AN815" s="985"/>
      <c r="AO815" s="985"/>
      <c r="AP815" s="985"/>
      <c r="AQ815" s="985"/>
      <c r="AR815" s="985"/>
      <c r="AS815" s="985"/>
      <c r="AT815" s="985"/>
      <c r="AU815" s="985"/>
      <c r="AV815" s="985"/>
      <c r="AW815" s="985"/>
      <c r="AX815" s="985"/>
      <c r="AY815" s="985"/>
      <c r="AZ815" s="985"/>
      <c r="BA815" s="985"/>
      <c r="BB815" s="985"/>
      <c r="BC815" s="985"/>
      <c r="BD815" s="985"/>
      <c r="BE815" s="985"/>
      <c r="BF815" s="985"/>
      <c r="BG815" s="985"/>
      <c r="BH815" s="985"/>
      <c r="BI815" s="985"/>
      <c r="BJ815" s="985"/>
      <c r="BK815" s="985"/>
      <c r="BL815" s="985"/>
      <c r="BM815" s="985"/>
      <c r="BN815" s="985"/>
      <c r="BO815" s="985"/>
      <c r="BP815" s="985"/>
      <c r="BQ815" s="985"/>
      <c r="BR815" s="985"/>
      <c r="BS815" s="985"/>
      <c r="BT815" s="985"/>
      <c r="BU815" s="985"/>
      <c r="BV815" s="985"/>
      <c r="BW815" s="985"/>
      <c r="BX815" s="985"/>
      <c r="BY815" s="985"/>
      <c r="BZ815" s="985"/>
      <c r="CA815" s="985"/>
      <c r="CB815" s="940"/>
      <c r="CC815" s="940"/>
      <c r="CD815" s="940"/>
      <c r="CE815" s="940"/>
      <c r="CF815" s="940"/>
      <c r="CG815" s="940"/>
      <c r="CH815" s="940"/>
      <c r="CI815" s="940"/>
      <c r="CJ815" s="940"/>
      <c r="CK815" s="940"/>
      <c r="CL815" s="940"/>
      <c r="CM815" s="940"/>
      <c r="CN815" s="940"/>
      <c r="CO815" s="940"/>
      <c r="CP815" s="940"/>
      <c r="CQ815" s="940"/>
      <c r="CR815" s="940"/>
      <c r="CS815" s="940"/>
      <c r="CT815" s="940"/>
      <c r="CU815" s="940"/>
      <c r="CV815" s="940"/>
      <c r="CW815" s="940"/>
      <c r="CX815" s="940"/>
      <c r="CY815" s="940"/>
      <c r="CZ815" s="940"/>
      <c r="DA815" s="940"/>
      <c r="DB815" s="940"/>
      <c r="DC815" s="940"/>
      <c r="DD815" s="940"/>
      <c r="DE815" s="940"/>
      <c r="DF815" s="940"/>
      <c r="DG815" s="940"/>
      <c r="DH815" s="940"/>
      <c r="DI815" s="940"/>
      <c r="DJ815" s="940"/>
      <c r="DK815" s="940"/>
      <c r="DL815" s="940"/>
      <c r="DM815" s="940"/>
      <c r="DN815" s="940"/>
      <c r="DO815" s="940"/>
    </row>
    <row r="816" spans="1:119" s="986" customFormat="1" ht="12" customHeight="1">
      <c r="B816" s="1336">
        <v>28</v>
      </c>
      <c r="C816" s="987" t="s">
        <v>711</v>
      </c>
      <c r="D816" s="939"/>
      <c r="E816" s="939"/>
      <c r="F816" s="945"/>
      <c r="G816" s="945"/>
      <c r="H816" s="945"/>
      <c r="I816" s="945"/>
      <c r="J816" s="945"/>
      <c r="K816" s="945"/>
      <c r="L816" s="945"/>
      <c r="M816" s="940"/>
      <c r="N816" s="946" t="s">
        <v>105</v>
      </c>
      <c r="O816" s="946" t="s">
        <v>105</v>
      </c>
      <c r="P816" s="946" t="s">
        <v>105</v>
      </c>
      <c r="Q816" s="946">
        <v>52987.997910489925</v>
      </c>
      <c r="R816" s="946">
        <v>211419.69636160851</v>
      </c>
      <c r="S816" s="946">
        <v>833500.93130396889</v>
      </c>
      <c r="T816" s="946">
        <v>1722482.5155990506</v>
      </c>
      <c r="U816" s="1649">
        <v>3537894.4503259752</v>
      </c>
      <c r="V816" s="1649">
        <v>5626694.3696377929</v>
      </c>
      <c r="W816" s="1649">
        <v>7941571.8705920056</v>
      </c>
      <c r="X816" s="1649">
        <v>10483150.820261624</v>
      </c>
      <c r="Y816" s="1649">
        <v>13336335.713165198</v>
      </c>
      <c r="Z816" s="1649">
        <v>3410966.5498965918</v>
      </c>
      <c r="AA816" s="403"/>
      <c r="AB816" s="449" t="s">
        <v>105</v>
      </c>
      <c r="AC816" s="449" t="s">
        <v>105</v>
      </c>
      <c r="AD816" s="449" t="s">
        <v>105</v>
      </c>
      <c r="AE816" s="449" t="s">
        <v>105</v>
      </c>
      <c r="AF816" s="449" t="s">
        <v>105</v>
      </c>
      <c r="AG816" s="449" t="s">
        <v>105</v>
      </c>
      <c r="AH816" s="449" t="s">
        <v>105</v>
      </c>
      <c r="AI816" s="449" t="s">
        <v>105</v>
      </c>
      <c r="AJ816" s="449" t="s">
        <v>105</v>
      </c>
      <c r="AK816" s="449" t="s">
        <v>105</v>
      </c>
      <c r="AL816" s="449" t="s">
        <v>105</v>
      </c>
      <c r="AM816" s="449" t="s">
        <v>105</v>
      </c>
      <c r="AN816" s="449" t="s">
        <v>105</v>
      </c>
      <c r="AO816" s="449" t="s">
        <v>105</v>
      </c>
      <c r="AP816" s="449" t="s">
        <v>105</v>
      </c>
      <c r="AQ816" s="449" t="s">
        <v>105</v>
      </c>
      <c r="AR816" s="449" t="s">
        <v>105</v>
      </c>
      <c r="AS816" s="449" t="s">
        <v>105</v>
      </c>
      <c r="AT816" s="449" t="s">
        <v>105</v>
      </c>
      <c r="AU816" s="449" t="s">
        <v>105</v>
      </c>
      <c r="AV816" s="449" t="s">
        <v>105</v>
      </c>
      <c r="AW816" s="449" t="s">
        <v>105</v>
      </c>
      <c r="AX816" s="449" t="s">
        <v>105</v>
      </c>
      <c r="AY816" s="449" t="s">
        <v>105</v>
      </c>
      <c r="AZ816" s="449" t="s">
        <v>105</v>
      </c>
      <c r="BA816" s="449" t="s">
        <v>105</v>
      </c>
      <c r="BB816" s="449" t="s">
        <v>105</v>
      </c>
      <c r="BC816" s="449" t="s">
        <v>105</v>
      </c>
      <c r="BD816" s="449" t="s">
        <v>105</v>
      </c>
      <c r="BE816" s="449" t="s">
        <v>105</v>
      </c>
      <c r="BF816" s="449" t="s">
        <v>105</v>
      </c>
      <c r="BG816" s="449" t="s">
        <v>105</v>
      </c>
      <c r="BH816" s="449" t="s">
        <v>105</v>
      </c>
      <c r="BI816" s="449" t="s">
        <v>105</v>
      </c>
      <c r="BJ816" s="449" t="s">
        <v>105</v>
      </c>
      <c r="BK816" s="449" t="s">
        <v>105</v>
      </c>
      <c r="BL816" s="449" t="s">
        <v>105</v>
      </c>
      <c r="BM816" s="449" t="s">
        <v>105</v>
      </c>
      <c r="BN816" s="449" t="s">
        <v>105</v>
      </c>
      <c r="BO816" s="449" t="s">
        <v>105</v>
      </c>
      <c r="BP816" s="449" t="s">
        <v>105</v>
      </c>
      <c r="BQ816" s="449" t="s">
        <v>105</v>
      </c>
      <c r="BR816" s="449" t="s">
        <v>105</v>
      </c>
      <c r="BS816" s="449" t="s">
        <v>105</v>
      </c>
      <c r="BT816" s="449" t="s">
        <v>105</v>
      </c>
      <c r="BU816" s="449" t="s">
        <v>105</v>
      </c>
      <c r="BV816" s="449" t="s">
        <v>105</v>
      </c>
      <c r="BW816" s="449" t="s">
        <v>105</v>
      </c>
      <c r="BX816" s="449" t="s">
        <v>105</v>
      </c>
      <c r="BY816" s="449" t="s">
        <v>105</v>
      </c>
      <c r="BZ816" s="449" t="s">
        <v>105</v>
      </c>
      <c r="CA816" s="449" t="s">
        <v>105</v>
      </c>
      <c r="CB816" s="449">
        <v>7245.8560786995577</v>
      </c>
      <c r="CC816" s="449">
        <v>10824.82505278148</v>
      </c>
      <c r="CD816" s="449">
        <v>13770.460268937557</v>
      </c>
      <c r="CE816" s="449">
        <v>21146.856510071331</v>
      </c>
      <c r="CF816" s="449">
        <v>30444.911023184297</v>
      </c>
      <c r="CG816" s="449">
        <v>43233.009753156002</v>
      </c>
      <c r="CH816" s="449">
        <v>58914.209043168761</v>
      </c>
      <c r="CI816" s="449">
        <v>78827.566542099463</v>
      </c>
      <c r="CJ816" s="449">
        <v>96068.37623813875</v>
      </c>
      <c r="CK816" s="449">
        <v>212459.64754887667</v>
      </c>
      <c r="CL816" s="449">
        <v>259911.53942621534</v>
      </c>
      <c r="CM816" s="449">
        <v>265061.36809073808</v>
      </c>
      <c r="CN816" s="449">
        <v>302842.65537249489</v>
      </c>
      <c r="CO816" s="449">
        <v>380169.7495044159</v>
      </c>
      <c r="CP816" s="449">
        <v>483584.21627977677</v>
      </c>
      <c r="CQ816" s="449">
        <v>555885.89444236294</v>
      </c>
      <c r="CR816" s="449">
        <v>661808.77478076331</v>
      </c>
      <c r="CS816" s="275">
        <v>852741.63747414784</v>
      </c>
      <c r="CT816" s="275">
        <v>986358.3704193139</v>
      </c>
      <c r="CU816" s="275">
        <v>1036985.6676517501</v>
      </c>
      <c r="CV816" s="275">
        <v>1110243.379247355</v>
      </c>
      <c r="CW816" s="275">
        <v>1371827.8937483551</v>
      </c>
      <c r="CX816" s="275">
        <v>1550230.9282112774</v>
      </c>
      <c r="CY816" s="275">
        <v>1594392.168430805</v>
      </c>
      <c r="CZ816" s="275">
        <v>1654746.6071124519</v>
      </c>
      <c r="DA816" s="275">
        <v>1959413.4495007936</v>
      </c>
      <c r="DB816" s="275">
        <v>2157065.9483785126</v>
      </c>
      <c r="DC816" s="275">
        <v>2170345.8656002474</v>
      </c>
      <c r="DD816" s="275">
        <v>2255952.6949877497</v>
      </c>
      <c r="DE816" s="275">
        <v>2594247.8267556885</v>
      </c>
      <c r="DF816" s="275">
        <v>2814710.4084324902</v>
      </c>
      <c r="DG816" s="275">
        <v>2818239.8900856948</v>
      </c>
      <c r="DH816" s="275">
        <v>2925271.0161259742</v>
      </c>
      <c r="DI816" s="275">
        <v>3306144.5951203383</v>
      </c>
      <c r="DJ816" s="275">
        <v>3557110.4863640871</v>
      </c>
      <c r="DK816" s="275">
        <v>3547809.6155547984</v>
      </c>
      <c r="DL816" s="275">
        <v>852741.63747414795</v>
      </c>
      <c r="DM816" s="275">
        <v>852741.63747414784</v>
      </c>
      <c r="DN816" s="275">
        <v>852741.63747414784</v>
      </c>
      <c r="DO816" s="275">
        <v>852741.63747414807</v>
      </c>
    </row>
    <row r="817" spans="2:119" s="986" customFormat="1" ht="12" customHeight="1">
      <c r="B817" s="1336">
        <v>29</v>
      </c>
      <c r="C817" s="938" t="s">
        <v>94</v>
      </c>
      <c r="D817" s="939"/>
      <c r="E817" s="939"/>
      <c r="F817" s="945"/>
      <c r="G817" s="945"/>
      <c r="H817" s="945"/>
      <c r="I817" s="945"/>
      <c r="J817" s="945"/>
      <c r="K817" s="945"/>
      <c r="L817" s="945"/>
      <c r="M817" s="940"/>
      <c r="N817" s="940" t="s">
        <v>105</v>
      </c>
      <c r="O817" s="940" t="s">
        <v>105</v>
      </c>
      <c r="P817" s="940" t="s">
        <v>105</v>
      </c>
      <c r="Q817" s="940" t="s">
        <v>105</v>
      </c>
      <c r="R817" s="940">
        <v>2.9899544179561119</v>
      </c>
      <c r="S817" s="940">
        <v>2.9423996233461787</v>
      </c>
      <c r="T817" s="940">
        <v>1.0665633965211248</v>
      </c>
      <c r="U817" s="1677">
        <v>1.0539508635276653</v>
      </c>
      <c r="V817" s="1677">
        <v>0.59040764178800176</v>
      </c>
      <c r="W817" s="1677">
        <v>0.41140985254957574</v>
      </c>
      <c r="X817" s="1677">
        <v>0.3200347476651566</v>
      </c>
      <c r="Y817" s="1677">
        <v>0.27216863916419043</v>
      </c>
      <c r="Z817" s="1677">
        <v>-0.67462391714293146</v>
      </c>
      <c r="AA817" s="403"/>
      <c r="AB817" s="985" t="s">
        <v>105</v>
      </c>
      <c r="AC817" s="985" t="s">
        <v>105</v>
      </c>
      <c r="AD817" s="985" t="s">
        <v>105</v>
      </c>
      <c r="AE817" s="985" t="s">
        <v>105</v>
      </c>
      <c r="AF817" s="985" t="s">
        <v>105</v>
      </c>
      <c r="AG817" s="985" t="s">
        <v>105</v>
      </c>
      <c r="AH817" s="985" t="s">
        <v>105</v>
      </c>
      <c r="AI817" s="985" t="s">
        <v>105</v>
      </c>
      <c r="AJ817" s="985" t="s">
        <v>105</v>
      </c>
      <c r="AK817" s="985" t="s">
        <v>105</v>
      </c>
      <c r="AL817" s="985" t="s">
        <v>105</v>
      </c>
      <c r="AM817" s="985" t="s">
        <v>105</v>
      </c>
      <c r="AN817" s="985" t="s">
        <v>105</v>
      </c>
      <c r="AO817" s="985" t="s">
        <v>105</v>
      </c>
      <c r="AP817" s="985" t="s">
        <v>105</v>
      </c>
      <c r="AQ817" s="985" t="s">
        <v>105</v>
      </c>
      <c r="AR817" s="985" t="s">
        <v>105</v>
      </c>
      <c r="AS817" s="985" t="s">
        <v>105</v>
      </c>
      <c r="AT817" s="985" t="s">
        <v>105</v>
      </c>
      <c r="AU817" s="985" t="s">
        <v>105</v>
      </c>
      <c r="AV817" s="985" t="s">
        <v>105</v>
      </c>
      <c r="AW817" s="985" t="s">
        <v>105</v>
      </c>
      <c r="AX817" s="985" t="s">
        <v>105</v>
      </c>
      <c r="AY817" s="985" t="s">
        <v>105</v>
      </c>
      <c r="AZ817" s="985" t="s">
        <v>105</v>
      </c>
      <c r="BA817" s="985" t="s">
        <v>105</v>
      </c>
      <c r="BB817" s="985" t="s">
        <v>105</v>
      </c>
      <c r="BC817" s="985" t="s">
        <v>105</v>
      </c>
      <c r="BD817" s="985" t="s">
        <v>105</v>
      </c>
      <c r="BE817" s="985" t="s">
        <v>105</v>
      </c>
      <c r="BF817" s="985" t="s">
        <v>105</v>
      </c>
      <c r="BG817" s="985" t="s">
        <v>105</v>
      </c>
      <c r="BH817" s="985" t="s">
        <v>105</v>
      </c>
      <c r="BI817" s="985" t="s">
        <v>105</v>
      </c>
      <c r="BJ817" s="985" t="s">
        <v>105</v>
      </c>
      <c r="BK817" s="985" t="s">
        <v>105</v>
      </c>
      <c r="BL817" s="985" t="s">
        <v>105</v>
      </c>
      <c r="BM817" s="985" t="s">
        <v>105</v>
      </c>
      <c r="BN817" s="985" t="s">
        <v>105</v>
      </c>
      <c r="BO817" s="985" t="s">
        <v>105</v>
      </c>
      <c r="BP817" s="985" t="s">
        <v>105</v>
      </c>
      <c r="BQ817" s="985" t="s">
        <v>105</v>
      </c>
      <c r="BR817" s="985" t="s">
        <v>105</v>
      </c>
      <c r="BS817" s="985" t="s">
        <v>105</v>
      </c>
      <c r="BT817" s="985" t="s">
        <v>105</v>
      </c>
      <c r="BU817" s="985" t="s">
        <v>105</v>
      </c>
      <c r="BV817" s="985" t="s">
        <v>105</v>
      </c>
      <c r="BW817" s="985" t="s">
        <v>105</v>
      </c>
      <c r="BX817" s="985" t="s">
        <v>105</v>
      </c>
      <c r="BY817" s="985" t="s">
        <v>105</v>
      </c>
      <c r="BZ817" s="985" t="s">
        <v>105</v>
      </c>
      <c r="CA817" s="985" t="s">
        <v>105</v>
      </c>
      <c r="CB817" s="985" t="s">
        <v>105</v>
      </c>
      <c r="CC817" s="985" t="s">
        <v>105</v>
      </c>
      <c r="CD817" s="985" t="s">
        <v>105</v>
      </c>
      <c r="CE817" s="985" t="s">
        <v>105</v>
      </c>
      <c r="CF817" s="940">
        <v>3.2016996601246825</v>
      </c>
      <c r="CG817" s="940">
        <v>2.9938760711931427</v>
      </c>
      <c r="CH817" s="940">
        <v>3.2783035492330868</v>
      </c>
      <c r="CI817" s="940">
        <v>2.7276257350380804</v>
      </c>
      <c r="CJ817" s="940">
        <v>2.15548224676962</v>
      </c>
      <c r="CK817" s="940">
        <v>3.9142923141816919</v>
      </c>
      <c r="CL817" s="940">
        <v>3.4116953048757379</v>
      </c>
      <c r="CM817" s="940">
        <v>2.3625466282683822</v>
      </c>
      <c r="CN817" s="940">
        <v>2.1523657131644911</v>
      </c>
      <c r="CO817" s="940">
        <v>0.78937390648244032</v>
      </c>
      <c r="CP817" s="940">
        <v>0.86057232144192075</v>
      </c>
      <c r="CQ817" s="940">
        <v>1.097196956487704</v>
      </c>
      <c r="CR817" s="940">
        <v>1.1853221897250306</v>
      </c>
      <c r="CS817" s="940">
        <v>1.2430549473906596</v>
      </c>
      <c r="CT817" s="940">
        <v>1.0396827216723263</v>
      </c>
      <c r="CU817" s="940">
        <v>0.86546497764977937</v>
      </c>
      <c r="CV817" s="940">
        <v>0.67758939070450408</v>
      </c>
      <c r="CW817" s="940">
        <v>0.60872629347824492</v>
      </c>
      <c r="CX817" s="940">
        <v>0.57167108294752333</v>
      </c>
      <c r="CY817" s="940">
        <v>0.53752575196270502</v>
      </c>
      <c r="CZ817" s="940">
        <v>0.49043591526231034</v>
      </c>
      <c r="DA817" s="940">
        <v>0.42832308515533346</v>
      </c>
      <c r="DB817" s="940">
        <v>0.39144814435319475</v>
      </c>
      <c r="DC817" s="940">
        <v>0.36123715894584074</v>
      </c>
      <c r="DD817" s="940">
        <v>0.36332214569359822</v>
      </c>
      <c r="DE817" s="940">
        <v>0.32399204844522922</v>
      </c>
      <c r="DF817" s="940">
        <v>0.30487916261824788</v>
      </c>
      <c r="DG817" s="940">
        <v>0.2985210950726791</v>
      </c>
      <c r="DH817" s="940">
        <v>0.29668987413845538</v>
      </c>
      <c r="DI817" s="940">
        <v>0.27441355487418218</v>
      </c>
      <c r="DJ817" s="940">
        <v>0.26375717932028353</v>
      </c>
      <c r="DK817" s="940">
        <v>0.25887424560118588</v>
      </c>
      <c r="DL817" s="940">
        <v>-0.70849140719841408</v>
      </c>
      <c r="DM817" s="940">
        <v>-0.742073701575926</v>
      </c>
      <c r="DN817" s="940">
        <v>-0.76027125366415571</v>
      </c>
      <c r="DO817" s="940">
        <v>-0.75964278530182683</v>
      </c>
    </row>
    <row r="818" spans="2:119" s="971" customFormat="1" ht="12" customHeight="1">
      <c r="B818" s="1336">
        <v>30</v>
      </c>
      <c r="C818" s="978"/>
      <c r="D818" s="988"/>
      <c r="E818" s="988"/>
      <c r="F818" s="969"/>
      <c r="G818" s="969"/>
      <c r="H818" s="969"/>
      <c r="I818" s="969"/>
      <c r="J818" s="969"/>
      <c r="K818" s="969"/>
      <c r="L818" s="969"/>
      <c r="M818" s="969"/>
      <c r="N818" s="969"/>
      <c r="O818" s="969"/>
      <c r="P818" s="969"/>
      <c r="Q818" s="969"/>
      <c r="R818" s="969"/>
      <c r="S818" s="969"/>
      <c r="T818" s="969"/>
      <c r="U818" s="1696"/>
      <c r="V818" s="1696"/>
      <c r="W818" s="1696"/>
      <c r="X818" s="1696"/>
      <c r="Y818" s="1696"/>
      <c r="Z818" s="1696"/>
      <c r="AA818" s="403"/>
      <c r="AB818" s="969"/>
      <c r="AC818" s="969"/>
      <c r="AD818" s="969"/>
      <c r="AE818" s="969"/>
      <c r="AF818" s="969"/>
      <c r="AG818" s="969"/>
      <c r="AH818" s="969"/>
      <c r="AI818" s="969"/>
      <c r="AJ818" s="969"/>
      <c r="AK818" s="969"/>
      <c r="AL818" s="969"/>
      <c r="AM818" s="969"/>
      <c r="AN818" s="969"/>
      <c r="AO818" s="969"/>
      <c r="AP818" s="969"/>
      <c r="AQ818" s="969"/>
      <c r="AR818" s="969"/>
      <c r="AS818" s="969"/>
      <c r="AT818" s="969"/>
      <c r="AU818" s="969"/>
      <c r="AV818" s="969"/>
      <c r="AW818" s="969"/>
      <c r="AX818" s="969"/>
      <c r="AY818" s="969"/>
      <c r="AZ818" s="969"/>
      <c r="BA818" s="969"/>
      <c r="BB818" s="969"/>
      <c r="BC818" s="969"/>
      <c r="BD818" s="969"/>
      <c r="BE818" s="969"/>
      <c r="BF818" s="969"/>
      <c r="BG818" s="969"/>
      <c r="BH818" s="969"/>
      <c r="BI818" s="969"/>
      <c r="BJ818" s="969"/>
      <c r="BK818" s="969"/>
      <c r="BL818" s="969"/>
      <c r="BM818" s="969"/>
      <c r="BN818" s="969"/>
      <c r="BO818" s="969"/>
      <c r="BP818" s="969"/>
      <c r="BQ818" s="969"/>
      <c r="BR818" s="969"/>
      <c r="BS818" s="969"/>
      <c r="BT818" s="969"/>
      <c r="BU818" s="969"/>
      <c r="BV818" s="989"/>
      <c r="BW818" s="969"/>
      <c r="BX818" s="969"/>
      <c r="BY818" s="969"/>
      <c r="BZ818" s="969"/>
      <c r="CA818" s="969"/>
      <c r="CB818" s="969"/>
      <c r="CC818" s="969"/>
      <c r="CD818" s="969"/>
      <c r="CE818" s="969"/>
      <c r="CF818" s="969"/>
      <c r="CG818" s="969"/>
      <c r="CH818" s="969"/>
      <c r="CI818" s="969"/>
      <c r="CJ818" s="989"/>
      <c r="CK818" s="989"/>
      <c r="CL818" s="989"/>
      <c r="CM818" s="989"/>
      <c r="CN818" s="989"/>
      <c r="CO818" s="940">
        <v>7.7935064358239252</v>
      </c>
      <c r="CP818" s="940">
        <v>7.2082781748870737</v>
      </c>
      <c r="CQ818" s="940">
        <v>6.0519225548524425</v>
      </c>
      <c r="CR818" s="940">
        <v>5.8889347431067334</v>
      </c>
      <c r="CS818" s="940">
        <v>3.0136639936671896</v>
      </c>
      <c r="CT818" s="940">
        <v>2.7949772164668554</v>
      </c>
      <c r="CU818" s="940">
        <v>2.91224747356152</v>
      </c>
      <c r="CV818" s="940">
        <v>2.6660733207538465</v>
      </c>
      <c r="CW818" s="940">
        <v>2.6084614715838152</v>
      </c>
      <c r="CX818" s="969"/>
      <c r="CY818" s="969"/>
      <c r="CZ818" s="969"/>
      <c r="DA818" s="969"/>
      <c r="DB818" s="969"/>
      <c r="DC818" s="969"/>
      <c r="DD818" s="969"/>
      <c r="DE818" s="969"/>
      <c r="DF818" s="969"/>
      <c r="DG818" s="969"/>
      <c r="DH818" s="969"/>
      <c r="DI818" s="969"/>
      <c r="DJ818" s="969"/>
      <c r="DK818" s="969"/>
      <c r="DL818" s="969"/>
      <c r="DM818" s="969"/>
      <c r="DN818" s="969"/>
      <c r="DO818" s="969"/>
    </row>
    <row r="819" spans="2:119" s="618" customFormat="1" ht="15" customHeight="1">
      <c r="B819" s="609">
        <v>31</v>
      </c>
      <c r="C819" s="610" t="s">
        <v>317</v>
      </c>
      <c r="D819" s="611"/>
      <c r="E819" s="611"/>
      <c r="F819" s="612"/>
      <c r="G819" s="612"/>
      <c r="H819" s="612"/>
      <c r="I819" s="612"/>
      <c r="J819" s="612"/>
      <c r="K819" s="612"/>
      <c r="L819" s="612"/>
      <c r="M819" s="613"/>
      <c r="N819" s="613"/>
      <c r="O819" s="612"/>
      <c r="P819" s="612"/>
      <c r="Q819" s="612"/>
      <c r="R819" s="612"/>
      <c r="S819" s="612"/>
      <c r="T819" s="612"/>
      <c r="U819" s="612"/>
      <c r="V819" s="612"/>
      <c r="W819" s="612"/>
      <c r="X819" s="612"/>
      <c r="Y819" s="612"/>
      <c r="Z819" s="612"/>
      <c r="AA819" s="614"/>
      <c r="AB819" s="612"/>
      <c r="AC819" s="612"/>
      <c r="AD819" s="612"/>
      <c r="AE819" s="612"/>
      <c r="AF819" s="612"/>
      <c r="AG819" s="612"/>
      <c r="AH819" s="612"/>
      <c r="AI819" s="612"/>
      <c r="AJ819" s="612"/>
      <c r="AK819" s="612"/>
      <c r="AL819" s="612"/>
      <c r="AM819" s="612"/>
      <c r="AN819" s="612"/>
      <c r="AO819" s="612"/>
      <c r="AP819" s="612"/>
      <c r="AQ819" s="612"/>
      <c r="AR819" s="612"/>
      <c r="AS819" s="612"/>
      <c r="AT819" s="612"/>
      <c r="AU819" s="612"/>
      <c r="AV819" s="612"/>
      <c r="AW819" s="612"/>
      <c r="AX819" s="612"/>
      <c r="AY819" s="612"/>
      <c r="AZ819" s="612"/>
      <c r="BA819" s="612"/>
      <c r="BB819" s="612"/>
      <c r="BC819" s="612"/>
      <c r="BD819" s="612"/>
      <c r="BE819" s="612"/>
      <c r="BF819" s="612"/>
      <c r="BG819" s="612"/>
      <c r="BH819" s="612"/>
      <c r="BI819" s="612"/>
      <c r="BJ819" s="612"/>
      <c r="BK819" s="612"/>
      <c r="BL819" s="612"/>
      <c r="BM819" s="612"/>
      <c r="BN819" s="612"/>
      <c r="BO819" s="612"/>
      <c r="BP819" s="612"/>
      <c r="BQ819" s="612"/>
      <c r="BR819" s="612"/>
      <c r="BS819" s="612"/>
      <c r="BT819" s="612"/>
      <c r="BU819" s="612"/>
      <c r="BV819" s="612"/>
      <c r="BW819" s="612"/>
      <c r="BX819" s="612"/>
      <c r="BY819" s="612"/>
      <c r="BZ819" s="612"/>
      <c r="CA819" s="612"/>
      <c r="CB819" s="617"/>
      <c r="CC819" s="612"/>
      <c r="CD819" s="612"/>
      <c r="CE819" s="612"/>
      <c r="CF819" s="612"/>
      <c r="CG819" s="612"/>
      <c r="CH819" s="612"/>
      <c r="CI819" s="612"/>
      <c r="CJ819" s="612"/>
      <c r="CK819" s="620"/>
      <c r="CL819" s="620"/>
      <c r="CM819" s="612"/>
      <c r="CN819" s="612"/>
      <c r="CO819" s="621"/>
      <c r="CP819" s="621"/>
      <c r="CQ819" s="621"/>
      <c r="CR819" s="621"/>
      <c r="CS819" s="619"/>
      <c r="CT819" s="619"/>
      <c r="CU819" s="619"/>
      <c r="CV819" s="619"/>
      <c r="CW819" s="603"/>
      <c r="CX819" s="603"/>
      <c r="CY819" s="603"/>
      <c r="CZ819" s="603"/>
      <c r="DA819" s="603"/>
      <c r="DB819" s="603"/>
      <c r="DC819" s="603"/>
      <c r="DD819" s="603"/>
      <c r="DE819" s="603"/>
      <c r="DF819" s="603"/>
      <c r="DG819" s="603"/>
      <c r="DH819" s="603"/>
      <c r="DI819" s="603"/>
      <c r="DJ819" s="603"/>
      <c r="DK819" s="603"/>
      <c r="DL819" s="603"/>
      <c r="DM819" s="603"/>
      <c r="DN819" s="603"/>
      <c r="DO819" s="603"/>
    </row>
    <row r="820" spans="2:119" s="941" customFormat="1" ht="12" customHeight="1" outlineLevel="1">
      <c r="B820" s="1336">
        <v>32</v>
      </c>
      <c r="C820" s="938"/>
      <c r="D820" s="939"/>
      <c r="E820" s="939"/>
      <c r="F820" s="940"/>
      <c r="G820" s="940"/>
      <c r="H820" s="940"/>
      <c r="I820" s="940"/>
      <c r="J820" s="940"/>
      <c r="K820" s="940"/>
      <c r="L820" s="940"/>
      <c r="M820" s="940"/>
      <c r="N820" s="940"/>
      <c r="O820" s="940"/>
      <c r="P820" s="940"/>
      <c r="Q820" s="940"/>
      <c r="R820" s="940"/>
      <c r="S820" s="940"/>
      <c r="T820" s="940"/>
      <c r="U820" s="1677"/>
      <c r="V820" s="1677"/>
      <c r="W820" s="1677"/>
      <c r="X820" s="1677"/>
      <c r="Y820" s="1677"/>
      <c r="Z820" s="1677"/>
      <c r="AA820" s="403"/>
      <c r="AB820" s="940"/>
      <c r="AC820" s="940"/>
      <c r="AD820" s="940"/>
      <c r="AE820" s="940"/>
      <c r="AF820" s="940"/>
      <c r="AG820" s="940"/>
      <c r="AH820" s="940"/>
      <c r="AI820" s="940"/>
      <c r="AJ820" s="940"/>
      <c r="AK820" s="940"/>
      <c r="AL820" s="940"/>
      <c r="AM820" s="940"/>
      <c r="AN820" s="940"/>
      <c r="AO820" s="940"/>
      <c r="AP820" s="940"/>
      <c r="AQ820" s="940"/>
      <c r="AR820" s="940"/>
      <c r="AS820" s="940"/>
      <c r="AT820" s="940"/>
      <c r="AU820" s="940"/>
      <c r="AV820" s="940"/>
      <c r="AW820" s="940"/>
      <c r="AX820" s="940"/>
      <c r="AY820" s="940"/>
      <c r="AZ820" s="940"/>
      <c r="BA820" s="940"/>
      <c r="BB820" s="940"/>
      <c r="BC820" s="940"/>
      <c r="BD820" s="940"/>
      <c r="BE820" s="940"/>
      <c r="BF820" s="940"/>
      <c r="BG820" s="940"/>
      <c r="BH820" s="940"/>
      <c r="BI820" s="940"/>
      <c r="BJ820" s="940"/>
      <c r="BK820" s="940"/>
      <c r="BL820" s="940"/>
      <c r="BM820" s="940"/>
      <c r="BN820" s="940"/>
      <c r="BO820" s="940"/>
      <c r="BP820" s="940"/>
      <c r="BQ820" s="940"/>
      <c r="BR820" s="940"/>
      <c r="BS820" s="940"/>
      <c r="BT820" s="940"/>
      <c r="BU820" s="940"/>
      <c r="BV820" s="940"/>
      <c r="BW820" s="940"/>
      <c r="BX820" s="990" t="s">
        <v>1050</v>
      </c>
      <c r="BY820" s="990" t="s">
        <v>1050</v>
      </c>
      <c r="BZ820" s="990" t="s">
        <v>1050</v>
      </c>
      <c r="CA820" s="990" t="s">
        <v>1050</v>
      </c>
      <c r="CB820" s="940"/>
      <c r="CC820" s="940"/>
      <c r="CD820" s="940"/>
      <c r="CE820" s="940"/>
      <c r="CF820" s="940"/>
      <c r="CG820" s="940"/>
      <c r="CH820" s="940"/>
      <c r="CI820" s="940"/>
      <c r="CJ820" s="940"/>
      <c r="CK820" s="940"/>
      <c r="CL820" s="940"/>
      <c r="CM820" s="940"/>
      <c r="CN820" s="940"/>
      <c r="CO820" s="940"/>
      <c r="CP820" s="940"/>
      <c r="CQ820" s="940"/>
      <c r="CR820" s="940"/>
      <c r="CS820" s="940"/>
      <c r="CT820" s="940"/>
      <c r="CU820" s="940"/>
      <c r="CV820" s="940"/>
      <c r="CW820" s="940"/>
      <c r="CX820" s="940"/>
      <c r="CY820" s="940"/>
      <c r="CZ820" s="940"/>
      <c r="DA820" s="940"/>
      <c r="DB820" s="940"/>
      <c r="DC820" s="940"/>
      <c r="DD820" s="940"/>
      <c r="DE820" s="940"/>
      <c r="DF820" s="940"/>
      <c r="DG820" s="940"/>
      <c r="DH820" s="940"/>
      <c r="DI820" s="940"/>
      <c r="DJ820" s="940"/>
      <c r="DK820" s="940"/>
      <c r="DL820" s="940"/>
      <c r="DM820" s="940"/>
      <c r="DN820" s="940"/>
      <c r="DO820" s="940"/>
    </row>
    <row r="821" spans="2:119" s="980" customFormat="1" ht="12" customHeight="1" outlineLevel="1">
      <c r="B821" s="1336">
        <v>33</v>
      </c>
      <c r="C821" s="978" t="s">
        <v>321</v>
      </c>
      <c r="D821" s="943"/>
      <c r="E821" s="944"/>
      <c r="F821" s="945" t="s">
        <v>105</v>
      </c>
      <c r="G821" s="945" t="s">
        <v>105</v>
      </c>
      <c r="H821" s="945" t="s">
        <v>105</v>
      </c>
      <c r="I821" s="945" t="s">
        <v>105</v>
      </c>
      <c r="J821" s="945" t="s">
        <v>105</v>
      </c>
      <c r="K821" s="945" t="s">
        <v>105</v>
      </c>
      <c r="L821" s="945">
        <v>442.87964999999997</v>
      </c>
      <c r="M821" s="945">
        <v>823.84724500000004</v>
      </c>
      <c r="N821" s="991">
        <v>1447.8539015000001</v>
      </c>
      <c r="O821" s="991">
        <v>2319.1554999999998</v>
      </c>
      <c r="P821" s="991">
        <v>3455.7424499999997</v>
      </c>
      <c r="Q821" s="991">
        <v>6099.3869400436624</v>
      </c>
      <c r="R821" s="991">
        <v>11949.613532335223</v>
      </c>
      <c r="S821" s="991" t="s">
        <v>105</v>
      </c>
      <c r="T821" s="991" t="s">
        <v>105</v>
      </c>
      <c r="U821" s="1721" t="s">
        <v>105</v>
      </c>
      <c r="V821" s="1721" t="s">
        <v>105</v>
      </c>
      <c r="W821" s="1721" t="s">
        <v>105</v>
      </c>
      <c r="X821" s="1721" t="s">
        <v>105</v>
      </c>
      <c r="Y821" s="1721" t="s">
        <v>105</v>
      </c>
      <c r="Z821" s="1721" t="s">
        <v>105</v>
      </c>
      <c r="AA821" s="403"/>
      <c r="AB821" s="945"/>
      <c r="AC821" s="945"/>
      <c r="AD821" s="945"/>
      <c r="AE821" s="945"/>
      <c r="AF821" s="945"/>
      <c r="AG821" s="945"/>
      <c r="AH821" s="945"/>
      <c r="AI821" s="945"/>
      <c r="AJ821" s="945" t="s">
        <v>105</v>
      </c>
      <c r="AK821" s="945" t="s">
        <v>105</v>
      </c>
      <c r="AL821" s="945" t="s">
        <v>105</v>
      </c>
      <c r="AM821" s="945" t="s">
        <v>105</v>
      </c>
      <c r="AN821" s="945" t="s">
        <v>105</v>
      </c>
      <c r="AO821" s="945" t="s">
        <v>105</v>
      </c>
      <c r="AP821" s="945" t="s">
        <v>105</v>
      </c>
      <c r="AQ821" s="945" t="s">
        <v>105</v>
      </c>
      <c r="AR821" s="945" t="s">
        <v>105</v>
      </c>
      <c r="AS821" s="945" t="s">
        <v>105</v>
      </c>
      <c r="AT821" s="945" t="s">
        <v>105</v>
      </c>
      <c r="AU821" s="945" t="s">
        <v>105</v>
      </c>
      <c r="AV821" s="945" t="s">
        <v>105</v>
      </c>
      <c r="AW821" s="945" t="s">
        <v>105</v>
      </c>
      <c r="AX821" s="945" t="s">
        <v>105</v>
      </c>
      <c r="AY821" s="945" t="s">
        <v>105</v>
      </c>
      <c r="AZ821" s="945" t="s">
        <v>105</v>
      </c>
      <c r="BA821" s="945" t="s">
        <v>105</v>
      </c>
      <c r="BB821" s="945" t="s">
        <v>105</v>
      </c>
      <c r="BC821" s="945" t="s">
        <v>105</v>
      </c>
      <c r="BD821" s="945" t="s">
        <v>105</v>
      </c>
      <c r="BE821" s="945" t="s">
        <v>105</v>
      </c>
      <c r="BF821" s="945" t="s">
        <v>105</v>
      </c>
      <c r="BG821" s="945" t="s">
        <v>105</v>
      </c>
      <c r="BH821" s="945">
        <v>84.288960000000003</v>
      </c>
      <c r="BI821" s="945">
        <v>100.33803</v>
      </c>
      <c r="BJ821" s="945">
        <v>124.07802</v>
      </c>
      <c r="BK821" s="945">
        <v>134.17463999999998</v>
      </c>
      <c r="BL821" s="945">
        <v>134.31</v>
      </c>
      <c r="BM821" s="945">
        <v>183.90936000000002</v>
      </c>
      <c r="BN821" s="945">
        <v>232.72841500000001</v>
      </c>
      <c r="BO821" s="945">
        <v>272.89946999999995</v>
      </c>
      <c r="BP821" s="945">
        <v>262.11640950000003</v>
      </c>
      <c r="BQ821" s="945">
        <v>334.71571199999994</v>
      </c>
      <c r="BR821" s="945">
        <v>389.92177999999996</v>
      </c>
      <c r="BS821" s="945">
        <v>461.10000000000014</v>
      </c>
      <c r="BT821" s="945">
        <v>410.67379999999997</v>
      </c>
      <c r="BU821" s="945">
        <v>618.45270000000005</v>
      </c>
      <c r="BV821" s="945">
        <v>618.82400000000007</v>
      </c>
      <c r="BW821" s="945">
        <v>671.20499999999981</v>
      </c>
      <c r="BX821" s="945">
        <v>624.8599999999999</v>
      </c>
      <c r="BY821" s="945">
        <v>837.38054999999997</v>
      </c>
      <c r="BZ821" s="945">
        <v>935.92999999999984</v>
      </c>
      <c r="CA821" s="945">
        <v>1057.5718999999999</v>
      </c>
      <c r="CB821" s="232">
        <v>1110.71188082206</v>
      </c>
      <c r="CC821" s="232">
        <v>1403.6506354689843</v>
      </c>
      <c r="CD821" s="232">
        <v>1648.7253745466708</v>
      </c>
      <c r="CE821" s="232">
        <v>1936.2990492059469</v>
      </c>
      <c r="CF821" s="232">
        <v>2010.6196373759431</v>
      </c>
      <c r="CG821" s="232">
        <v>2688.323487658266</v>
      </c>
      <c r="CH821" s="232">
        <v>3185.7582920270906</v>
      </c>
      <c r="CI821" s="232">
        <v>4064.9121152739222</v>
      </c>
      <c r="CJ821" s="232" t="s">
        <v>105</v>
      </c>
      <c r="CK821" s="232" t="s">
        <v>105</v>
      </c>
      <c r="CL821" s="232" t="s">
        <v>105</v>
      </c>
      <c r="CM821" s="232" t="s">
        <v>105</v>
      </c>
      <c r="CN821" s="232" t="s">
        <v>105</v>
      </c>
      <c r="CO821" s="232" t="s">
        <v>105</v>
      </c>
      <c r="CP821" s="232" t="s">
        <v>105</v>
      </c>
      <c r="CQ821" s="232" t="s">
        <v>105</v>
      </c>
      <c r="CR821" s="232" t="s">
        <v>105</v>
      </c>
      <c r="CS821" s="232" t="s">
        <v>105</v>
      </c>
      <c r="CT821" s="232" t="s">
        <v>105</v>
      </c>
      <c r="CU821" s="232" t="s">
        <v>105</v>
      </c>
      <c r="CV821" s="232" t="s">
        <v>105</v>
      </c>
      <c r="CW821" s="232" t="s">
        <v>105</v>
      </c>
      <c r="CX821" s="232" t="s">
        <v>105</v>
      </c>
      <c r="CY821" s="232" t="s">
        <v>105</v>
      </c>
      <c r="CZ821" s="232" t="s">
        <v>105</v>
      </c>
      <c r="DA821" s="232" t="s">
        <v>105</v>
      </c>
      <c r="DB821" s="232" t="s">
        <v>105</v>
      </c>
      <c r="DC821" s="232" t="s">
        <v>105</v>
      </c>
      <c r="DD821" s="232" t="s">
        <v>105</v>
      </c>
      <c r="DE821" s="232" t="s">
        <v>105</v>
      </c>
      <c r="DF821" s="232" t="s">
        <v>105</v>
      </c>
      <c r="DG821" s="232" t="s">
        <v>105</v>
      </c>
      <c r="DH821" s="232" t="s">
        <v>105</v>
      </c>
      <c r="DI821" s="232" t="s">
        <v>105</v>
      </c>
      <c r="DJ821" s="232" t="s">
        <v>105</v>
      </c>
      <c r="DK821" s="232" t="s">
        <v>105</v>
      </c>
      <c r="DL821" s="232" t="s">
        <v>105</v>
      </c>
      <c r="DM821" s="232" t="s">
        <v>105</v>
      </c>
      <c r="DN821" s="232" t="s">
        <v>105</v>
      </c>
      <c r="DO821" s="232" t="s">
        <v>105</v>
      </c>
    </row>
    <row r="822" spans="2:119" s="986" customFormat="1" ht="12" customHeight="1" outlineLevel="1">
      <c r="B822" s="1336">
        <v>34</v>
      </c>
      <c r="C822" s="972" t="s">
        <v>94</v>
      </c>
      <c r="D822" s="939"/>
      <c r="E822" s="939"/>
      <c r="F822" s="945" t="s">
        <v>105</v>
      </c>
      <c r="G822" s="945" t="s">
        <v>105</v>
      </c>
      <c r="H822" s="945" t="s">
        <v>105</v>
      </c>
      <c r="I822" s="945" t="s">
        <v>105</v>
      </c>
      <c r="J822" s="945" t="s">
        <v>105</v>
      </c>
      <c r="K822" s="945" t="s">
        <v>105</v>
      </c>
      <c r="L822" s="940" t="s">
        <v>1045</v>
      </c>
      <c r="M822" s="940">
        <v>0.86020569019145521</v>
      </c>
      <c r="N822" s="940">
        <v>0.75743004578476203</v>
      </c>
      <c r="O822" s="940">
        <v>0.60178834176384588</v>
      </c>
      <c r="P822" s="940">
        <v>0.49008656383756932</v>
      </c>
      <c r="Q822" s="940">
        <v>0.76500043863039124</v>
      </c>
      <c r="R822" s="940">
        <v>0.95914993585399277</v>
      </c>
      <c r="S822" s="940" t="s">
        <v>105</v>
      </c>
      <c r="T822" s="940" t="s">
        <v>105</v>
      </c>
      <c r="U822" s="1677" t="s">
        <v>105</v>
      </c>
      <c r="V822" s="1677" t="s">
        <v>105</v>
      </c>
      <c r="W822" s="1677" t="s">
        <v>105</v>
      </c>
      <c r="X822" s="1677" t="s">
        <v>105</v>
      </c>
      <c r="Y822" s="1677" t="s">
        <v>105</v>
      </c>
      <c r="Z822" s="1677" t="s">
        <v>105</v>
      </c>
      <c r="AA822" s="403"/>
      <c r="AB822" s="940"/>
      <c r="AC822" s="940"/>
      <c r="AD822" s="940"/>
      <c r="AE822" s="940"/>
      <c r="AF822" s="940"/>
      <c r="AG822" s="940"/>
      <c r="AH822" s="940"/>
      <c r="AI822" s="940"/>
      <c r="AJ822" s="940"/>
      <c r="AK822" s="940"/>
      <c r="AL822" s="940"/>
      <c r="AM822" s="940"/>
      <c r="AN822" s="940" t="s">
        <v>1045</v>
      </c>
      <c r="AO822" s="940" t="s">
        <v>1045</v>
      </c>
      <c r="AP822" s="940" t="s">
        <v>1045</v>
      </c>
      <c r="AQ822" s="940" t="s">
        <v>1045</v>
      </c>
      <c r="AR822" s="940" t="s">
        <v>1045</v>
      </c>
      <c r="AS822" s="940" t="s">
        <v>1045</v>
      </c>
      <c r="AT822" s="940" t="s">
        <v>1045</v>
      </c>
      <c r="AU822" s="940" t="s">
        <v>1045</v>
      </c>
      <c r="AV822" s="940" t="s">
        <v>1045</v>
      </c>
      <c r="AW822" s="940" t="s">
        <v>1045</v>
      </c>
      <c r="AX822" s="940" t="s">
        <v>1045</v>
      </c>
      <c r="AY822" s="940" t="s">
        <v>1045</v>
      </c>
      <c r="AZ822" s="940" t="s">
        <v>1045</v>
      </c>
      <c r="BA822" s="940" t="s">
        <v>1045</v>
      </c>
      <c r="BB822" s="940" t="s">
        <v>1045</v>
      </c>
      <c r="BC822" s="940" t="s">
        <v>1045</v>
      </c>
      <c r="BD822" s="940" t="s">
        <v>1045</v>
      </c>
      <c r="BE822" s="940" t="s">
        <v>1045</v>
      </c>
      <c r="BF822" s="940" t="s">
        <v>1045</v>
      </c>
      <c r="BG822" s="940" t="s">
        <v>1045</v>
      </c>
      <c r="BH822" s="940" t="s">
        <v>1045</v>
      </c>
      <c r="BI822" s="940" t="s">
        <v>1045</v>
      </c>
      <c r="BJ822" s="940" t="s">
        <v>1045</v>
      </c>
      <c r="BK822" s="940" t="s">
        <v>1045</v>
      </c>
      <c r="BL822" s="940">
        <v>0.59344711335861766</v>
      </c>
      <c r="BM822" s="940">
        <v>0.83289785537946104</v>
      </c>
      <c r="BN822" s="940">
        <v>0.87566190208386652</v>
      </c>
      <c r="BO822" s="940">
        <v>1.0339124442592129</v>
      </c>
      <c r="BP822" s="940">
        <v>0.95157776412776429</v>
      </c>
      <c r="BQ822" s="940">
        <v>0.82000368007370539</v>
      </c>
      <c r="BR822" s="940">
        <v>0.67543692505274833</v>
      </c>
      <c r="BS822" s="940">
        <v>0.68963318250489913</v>
      </c>
      <c r="BT822" s="940">
        <v>0.5667611225996132</v>
      </c>
      <c r="BU822" s="940">
        <v>0.84769545565880144</v>
      </c>
      <c r="BV822" s="940">
        <v>0.58704650968714844</v>
      </c>
      <c r="BW822" s="940">
        <v>0.45566037735848974</v>
      </c>
      <c r="BX822" s="992" t="s">
        <v>105</v>
      </c>
      <c r="BY822" s="992" t="s">
        <v>105</v>
      </c>
      <c r="BZ822" s="992" t="s">
        <v>105</v>
      </c>
      <c r="CA822" s="992" t="s">
        <v>105</v>
      </c>
      <c r="CB822" s="992" t="s">
        <v>1050</v>
      </c>
      <c r="CC822" s="992" t="s">
        <v>1050</v>
      </c>
      <c r="CD822" s="992" t="s">
        <v>1050</v>
      </c>
      <c r="CE822" s="992" t="s">
        <v>1050</v>
      </c>
      <c r="CF822" s="992">
        <v>0.81020809454909526</v>
      </c>
      <c r="CG822" s="992">
        <v>0.91523689707877343</v>
      </c>
      <c r="CH822" s="992">
        <v>0.9322552689546848</v>
      </c>
      <c r="CI822" s="992">
        <v>1.0993204107293728</v>
      </c>
      <c r="CJ822" s="992" t="s">
        <v>105</v>
      </c>
      <c r="CK822" s="992" t="s">
        <v>105</v>
      </c>
      <c r="CL822" s="992" t="s">
        <v>105</v>
      </c>
      <c r="CM822" s="992" t="s">
        <v>105</v>
      </c>
      <c r="CN822" s="992" t="s">
        <v>105</v>
      </c>
      <c r="CO822" s="992" t="s">
        <v>105</v>
      </c>
      <c r="CP822" s="992" t="s">
        <v>105</v>
      </c>
      <c r="CQ822" s="992" t="s">
        <v>105</v>
      </c>
      <c r="CR822" s="992" t="s">
        <v>105</v>
      </c>
      <c r="CS822" s="992" t="s">
        <v>105</v>
      </c>
      <c r="CT822" s="992" t="s">
        <v>105</v>
      </c>
      <c r="CU822" s="992" t="s">
        <v>105</v>
      </c>
      <c r="CV822" s="992" t="s">
        <v>105</v>
      </c>
      <c r="CW822" s="992" t="s">
        <v>105</v>
      </c>
      <c r="CX822" s="992" t="s">
        <v>105</v>
      </c>
      <c r="CY822" s="992" t="s">
        <v>105</v>
      </c>
      <c r="CZ822" s="992" t="s">
        <v>105</v>
      </c>
      <c r="DA822" s="992" t="s">
        <v>105</v>
      </c>
      <c r="DB822" s="992" t="s">
        <v>105</v>
      </c>
      <c r="DC822" s="992" t="s">
        <v>105</v>
      </c>
      <c r="DD822" s="992" t="s">
        <v>105</v>
      </c>
      <c r="DE822" s="992" t="s">
        <v>105</v>
      </c>
      <c r="DF822" s="992" t="s">
        <v>105</v>
      </c>
      <c r="DG822" s="992" t="s">
        <v>105</v>
      </c>
      <c r="DH822" s="992" t="s">
        <v>105</v>
      </c>
      <c r="DI822" s="992" t="s">
        <v>105</v>
      </c>
      <c r="DJ822" s="992" t="s">
        <v>105</v>
      </c>
      <c r="DK822" s="992" t="s">
        <v>105</v>
      </c>
      <c r="DL822" s="992" t="s">
        <v>105</v>
      </c>
      <c r="DM822" s="992" t="s">
        <v>105</v>
      </c>
      <c r="DN822" s="992" t="s">
        <v>105</v>
      </c>
      <c r="DO822" s="992" t="s">
        <v>105</v>
      </c>
    </row>
    <row r="823" spans="2:119" s="986" customFormat="1" ht="12" customHeight="1" outlineLevel="1">
      <c r="B823" s="1336">
        <v>35</v>
      </c>
      <c r="C823" s="972" t="s">
        <v>320</v>
      </c>
      <c r="D823" s="993"/>
      <c r="E823" s="993"/>
      <c r="F823" s="945" t="s">
        <v>105</v>
      </c>
      <c r="G823" s="945" t="s">
        <v>105</v>
      </c>
      <c r="H823" s="945" t="s">
        <v>105</v>
      </c>
      <c r="I823" s="945" t="s">
        <v>105</v>
      </c>
      <c r="J823" s="945" t="s">
        <v>105</v>
      </c>
      <c r="K823" s="945" t="s">
        <v>105</v>
      </c>
      <c r="L823" s="974">
        <v>0.65359323909257883</v>
      </c>
      <c r="M823" s="974">
        <v>0.67503823399274976</v>
      </c>
      <c r="N823" s="974">
        <v>0.63590457230298425</v>
      </c>
      <c r="O823" s="974">
        <v>0.59511121841839898</v>
      </c>
      <c r="P823" s="974">
        <v>0.57750402540779278</v>
      </c>
      <c r="Q823" s="974">
        <v>0.58926956188674118</v>
      </c>
      <c r="R823" s="974">
        <v>0.53562294734185478</v>
      </c>
      <c r="S823" s="974" t="s">
        <v>105</v>
      </c>
      <c r="T823" s="974" t="s">
        <v>105</v>
      </c>
      <c r="U823" s="1650" t="s">
        <v>105</v>
      </c>
      <c r="V823" s="1650" t="s">
        <v>105</v>
      </c>
      <c r="W823" s="1650" t="s">
        <v>105</v>
      </c>
      <c r="X823" s="1650" t="s">
        <v>105</v>
      </c>
      <c r="Y823" s="1650" t="s">
        <v>105</v>
      </c>
      <c r="Z823" s="1650" t="s">
        <v>105</v>
      </c>
      <c r="AA823" s="403"/>
      <c r="AB823" s="994"/>
      <c r="AC823" s="994"/>
      <c r="AD823" s="994"/>
      <c r="AE823" s="994"/>
      <c r="AF823" s="994"/>
      <c r="AG823" s="994"/>
      <c r="AH823" s="994"/>
      <c r="AI823" s="994"/>
      <c r="AJ823" s="994"/>
      <c r="AK823" s="994"/>
      <c r="AL823" s="994"/>
      <c r="AM823" s="994"/>
      <c r="AN823" s="974"/>
      <c r="AO823" s="974"/>
      <c r="AP823" s="974"/>
      <c r="AQ823" s="974"/>
      <c r="AR823" s="974"/>
      <c r="AS823" s="974"/>
      <c r="AT823" s="974"/>
      <c r="AU823" s="974"/>
      <c r="AV823" s="974"/>
      <c r="AW823" s="974"/>
      <c r="AX823" s="974"/>
      <c r="AY823" s="974"/>
      <c r="AZ823" s="974"/>
      <c r="BA823" s="974"/>
      <c r="BB823" s="974"/>
      <c r="BC823" s="974"/>
      <c r="BD823" s="974"/>
      <c r="BE823" s="974"/>
      <c r="BF823" s="974"/>
      <c r="BG823" s="974"/>
      <c r="BH823" s="974">
        <v>0.65571858619110523</v>
      </c>
      <c r="BI823" s="974">
        <v>0.65860170375778149</v>
      </c>
      <c r="BJ823" s="974">
        <v>0.66989906039414615</v>
      </c>
      <c r="BK823" s="974">
        <v>0.63441354753462809</v>
      </c>
      <c r="BL823" s="974">
        <v>0.66161824527111046</v>
      </c>
      <c r="BM823" s="974">
        <v>0.68535989796313757</v>
      </c>
      <c r="BN823" s="974">
        <v>0.68615868491559007</v>
      </c>
      <c r="BO823" s="974">
        <v>0.66572630936153199</v>
      </c>
      <c r="BP823" s="974">
        <v>0.63946869070208723</v>
      </c>
      <c r="BQ823" s="974">
        <v>0.65739926095372159</v>
      </c>
      <c r="BR823" s="974">
        <v>0.62648809523809523</v>
      </c>
      <c r="BS823" s="974">
        <v>0.62700571117759052</v>
      </c>
      <c r="BT823" s="974">
        <v>0.61825726141078841</v>
      </c>
      <c r="BU823" s="974">
        <v>0.61595273264401773</v>
      </c>
      <c r="BV823" s="974">
        <v>0.58857142857142875</v>
      </c>
      <c r="BW823" s="974">
        <v>0.5701179554390563</v>
      </c>
      <c r="BX823" s="994">
        <v>0.55742296918767498</v>
      </c>
      <c r="BY823" s="994">
        <v>0.58977272727272723</v>
      </c>
      <c r="BZ823" s="994">
        <v>0.5925520262869659</v>
      </c>
      <c r="CA823" s="994">
        <v>0.56748200909208035</v>
      </c>
      <c r="CB823" s="994">
        <v>0.53036147077961882</v>
      </c>
      <c r="CC823" s="994">
        <v>0.55675266987997352</v>
      </c>
      <c r="CD823" s="994">
        <v>0.57024141030982078</v>
      </c>
      <c r="CE823" s="994">
        <v>0.5383838383838383</v>
      </c>
      <c r="CF823" s="994">
        <v>0.49697016780609077</v>
      </c>
      <c r="CG823" s="994">
        <v>0.49100836259281494</v>
      </c>
      <c r="CH823" s="994">
        <v>0.50879771251487582</v>
      </c>
      <c r="CI823" s="994">
        <v>0.50233792312105563</v>
      </c>
      <c r="CJ823" s="994" t="s">
        <v>105</v>
      </c>
      <c r="CK823" s="994" t="s">
        <v>105</v>
      </c>
      <c r="CL823" s="994" t="s">
        <v>105</v>
      </c>
      <c r="CM823" s="994" t="s">
        <v>105</v>
      </c>
      <c r="CN823" s="994" t="s">
        <v>105</v>
      </c>
      <c r="CO823" s="994" t="s">
        <v>105</v>
      </c>
      <c r="CP823" s="994" t="s">
        <v>105</v>
      </c>
      <c r="CQ823" s="994" t="s">
        <v>105</v>
      </c>
      <c r="CR823" s="994" t="s">
        <v>105</v>
      </c>
      <c r="CS823" s="994" t="s">
        <v>105</v>
      </c>
      <c r="CT823" s="994" t="s">
        <v>105</v>
      </c>
      <c r="CU823" s="994" t="s">
        <v>105</v>
      </c>
      <c r="CV823" s="994" t="s">
        <v>105</v>
      </c>
      <c r="CW823" s="994" t="s">
        <v>105</v>
      </c>
      <c r="CX823" s="994" t="s">
        <v>105</v>
      </c>
      <c r="CY823" s="994" t="s">
        <v>105</v>
      </c>
      <c r="CZ823" s="994" t="s">
        <v>105</v>
      </c>
      <c r="DA823" s="994" t="s">
        <v>105</v>
      </c>
      <c r="DB823" s="994" t="s">
        <v>105</v>
      </c>
      <c r="DC823" s="994" t="s">
        <v>105</v>
      </c>
      <c r="DD823" s="994" t="s">
        <v>105</v>
      </c>
      <c r="DE823" s="994" t="s">
        <v>105</v>
      </c>
      <c r="DF823" s="994" t="s">
        <v>105</v>
      </c>
      <c r="DG823" s="994" t="s">
        <v>105</v>
      </c>
      <c r="DH823" s="994" t="s">
        <v>105</v>
      </c>
      <c r="DI823" s="994" t="s">
        <v>105</v>
      </c>
      <c r="DJ823" s="994" t="s">
        <v>105</v>
      </c>
      <c r="DK823" s="994" t="s">
        <v>105</v>
      </c>
      <c r="DL823" s="994" t="s">
        <v>105</v>
      </c>
      <c r="DM823" s="994" t="s">
        <v>105</v>
      </c>
      <c r="DN823" s="994" t="s">
        <v>105</v>
      </c>
      <c r="DO823" s="994" t="s">
        <v>105</v>
      </c>
    </row>
    <row r="824" spans="2:119" s="980" customFormat="1" ht="12" customHeight="1" outlineLevel="1">
      <c r="B824" s="1336">
        <v>36</v>
      </c>
      <c r="C824" s="981" t="s">
        <v>363</v>
      </c>
      <c r="D824" s="995"/>
      <c r="E824" s="995"/>
      <c r="F824" s="945" t="s">
        <v>105</v>
      </c>
      <c r="G824" s="945" t="s">
        <v>105</v>
      </c>
      <c r="H824" s="945" t="s">
        <v>105</v>
      </c>
      <c r="I824" s="945" t="s">
        <v>105</v>
      </c>
      <c r="J824" s="945" t="s">
        <v>105</v>
      </c>
      <c r="K824" s="945" t="s">
        <v>105</v>
      </c>
      <c r="L824" s="996">
        <v>5.213183963092019E-2</v>
      </c>
      <c r="M824" s="996">
        <v>5.8246092676530921E-2</v>
      </c>
      <c r="N824" s="996">
        <v>5.7516554048956378E-2</v>
      </c>
      <c r="O824" s="996">
        <v>6.341434195854577E-2</v>
      </c>
      <c r="P824" s="996">
        <v>7.0465655724359005E-2</v>
      </c>
      <c r="Q824" s="996">
        <v>8.2188110038984838E-2</v>
      </c>
      <c r="R824" s="996">
        <v>8.8117428253348534E-2</v>
      </c>
      <c r="S824" s="996" t="s">
        <v>105</v>
      </c>
      <c r="T824" s="996" t="s">
        <v>105</v>
      </c>
      <c r="U824" s="1668" t="s">
        <v>105</v>
      </c>
      <c r="V824" s="1668" t="s">
        <v>105</v>
      </c>
      <c r="W824" s="1668" t="s">
        <v>105</v>
      </c>
      <c r="X824" s="1668" t="s">
        <v>105</v>
      </c>
      <c r="Y824" s="1668" t="s">
        <v>105</v>
      </c>
      <c r="Z824" s="1668" t="s">
        <v>105</v>
      </c>
      <c r="AA824" s="403"/>
      <c r="AB824" s="975"/>
      <c r="AC824" s="975"/>
      <c r="AD824" s="975"/>
      <c r="AE824" s="975"/>
      <c r="AF824" s="975"/>
      <c r="AG824" s="975"/>
      <c r="AH824" s="975"/>
      <c r="AI824" s="975"/>
      <c r="AJ824" s="975"/>
      <c r="AK824" s="975"/>
      <c r="AL824" s="975"/>
      <c r="AM824" s="975"/>
      <c r="AN824" s="955"/>
      <c r="AO824" s="955"/>
      <c r="AP824" s="955"/>
      <c r="AQ824" s="955"/>
      <c r="AR824" s="955"/>
      <c r="AS824" s="955"/>
      <c r="AT824" s="955"/>
      <c r="AU824" s="955"/>
      <c r="AV824" s="955"/>
      <c r="AW824" s="955"/>
      <c r="AX824" s="955"/>
      <c r="AY824" s="955"/>
      <c r="AZ824" s="955"/>
      <c r="BA824" s="955"/>
      <c r="BB824" s="955"/>
      <c r="BC824" s="955"/>
      <c r="BD824" s="955"/>
      <c r="BE824" s="955"/>
      <c r="BF824" s="955"/>
      <c r="BG824" s="955"/>
      <c r="BH824" s="955">
        <v>5.2301361357084686E-2</v>
      </c>
      <c r="BI824" s="955">
        <v>5.2531324296774408E-2</v>
      </c>
      <c r="BJ824" s="955">
        <v>5.3432422945282394E-2</v>
      </c>
      <c r="BK824" s="955">
        <v>5.0602030959922037E-2</v>
      </c>
      <c r="BL824" s="955">
        <v>5.2771929384169768E-2</v>
      </c>
      <c r="BM824" s="955">
        <v>5.8036577757990919E-2</v>
      </c>
      <c r="BN824" s="955">
        <v>5.9145822561445141E-2</v>
      </c>
      <c r="BO824" s="955">
        <v>6.070544725106243E-2</v>
      </c>
      <c r="BP824" s="955">
        <v>6.1191894661375833E-2</v>
      </c>
      <c r="BQ824" s="955">
        <v>5.7028302439630696E-2</v>
      </c>
      <c r="BR824" s="955">
        <v>5.5687716741628271E-2</v>
      </c>
      <c r="BS824" s="955">
        <v>5.7507538641539582E-2</v>
      </c>
      <c r="BT824" s="955">
        <v>5.7275664597561039E-2</v>
      </c>
      <c r="BU824" s="955">
        <v>6.0055291881542808E-2</v>
      </c>
      <c r="BV824" s="955">
        <v>6.472378933560384E-2</v>
      </c>
      <c r="BW824" s="955">
        <v>7.034005666769988E-2</v>
      </c>
      <c r="BX824" s="955" t="s">
        <v>1050</v>
      </c>
      <c r="BY824" s="955" t="s">
        <v>1050</v>
      </c>
      <c r="BZ824" s="955" t="s">
        <v>1050</v>
      </c>
      <c r="CA824" s="955" t="s">
        <v>1050</v>
      </c>
      <c r="CB824" s="955">
        <v>8.2213290302344005E-2</v>
      </c>
      <c r="CC824" s="955">
        <v>7.6155156522921569E-2</v>
      </c>
      <c r="CD824" s="955">
        <v>8.3201606224086275E-2</v>
      </c>
      <c r="CE824" s="955">
        <v>8.6230543483674302E-2</v>
      </c>
      <c r="CF824" s="955">
        <v>8.7543037402833979E-2</v>
      </c>
      <c r="CG824" s="955">
        <v>8.9481696733440877E-2</v>
      </c>
      <c r="CH824" s="955">
        <v>8.9314856673324214E-2</v>
      </c>
      <c r="CI824" s="955">
        <v>8.661509089165749E-2</v>
      </c>
      <c r="CJ824" s="955" t="s">
        <v>105</v>
      </c>
      <c r="CK824" s="955" t="s">
        <v>105</v>
      </c>
      <c r="CL824" s="955" t="s">
        <v>105</v>
      </c>
      <c r="CM824" s="955" t="s">
        <v>105</v>
      </c>
      <c r="CN824" s="955" t="s">
        <v>105</v>
      </c>
      <c r="CO824" s="955" t="s">
        <v>105</v>
      </c>
      <c r="CP824" s="955" t="s">
        <v>105</v>
      </c>
      <c r="CQ824" s="955" t="s">
        <v>105</v>
      </c>
      <c r="CR824" s="955" t="s">
        <v>105</v>
      </c>
      <c r="CS824" s="955" t="s">
        <v>105</v>
      </c>
      <c r="CT824" s="955" t="s">
        <v>105</v>
      </c>
      <c r="CU824" s="955" t="s">
        <v>105</v>
      </c>
      <c r="CV824" s="955" t="s">
        <v>105</v>
      </c>
      <c r="CW824" s="955" t="s">
        <v>105</v>
      </c>
      <c r="CX824" s="955" t="s">
        <v>105</v>
      </c>
      <c r="CY824" s="955" t="s">
        <v>105</v>
      </c>
      <c r="CZ824" s="955" t="s">
        <v>105</v>
      </c>
      <c r="DA824" s="955" t="s">
        <v>105</v>
      </c>
      <c r="DB824" s="955" t="s">
        <v>105</v>
      </c>
      <c r="DC824" s="955" t="s">
        <v>105</v>
      </c>
      <c r="DD824" s="955" t="s">
        <v>105</v>
      </c>
      <c r="DE824" s="955" t="s">
        <v>105</v>
      </c>
      <c r="DF824" s="955" t="s">
        <v>105</v>
      </c>
      <c r="DG824" s="955" t="s">
        <v>105</v>
      </c>
      <c r="DH824" s="955" t="s">
        <v>105</v>
      </c>
      <c r="DI824" s="955" t="s">
        <v>105</v>
      </c>
      <c r="DJ824" s="955" t="s">
        <v>105</v>
      </c>
      <c r="DK824" s="955" t="s">
        <v>105</v>
      </c>
      <c r="DL824" s="955" t="s">
        <v>105</v>
      </c>
      <c r="DM824" s="955" t="s">
        <v>105</v>
      </c>
      <c r="DN824" s="955" t="s">
        <v>105</v>
      </c>
      <c r="DO824" s="955" t="s">
        <v>105</v>
      </c>
    </row>
    <row r="825" spans="2:119" s="971" customFormat="1" ht="12" customHeight="1" outlineLevel="1">
      <c r="B825" s="1336">
        <v>37</v>
      </c>
      <c r="C825" s="949"/>
      <c r="D825" s="988"/>
      <c r="E825" s="988"/>
      <c r="F825" s="969"/>
      <c r="G825" s="969"/>
      <c r="H825" s="969"/>
      <c r="I825" s="969"/>
      <c r="J825" s="969"/>
      <c r="K825" s="969"/>
      <c r="L825" s="969"/>
      <c r="M825" s="969"/>
      <c r="N825" s="969"/>
      <c r="O825" s="969"/>
      <c r="P825" s="969"/>
      <c r="Q825" s="969"/>
      <c r="R825" s="969"/>
      <c r="S825" s="969"/>
      <c r="T825" s="969"/>
      <c r="U825" s="1696"/>
      <c r="V825" s="1696"/>
      <c r="W825" s="1696"/>
      <c r="X825" s="1696"/>
      <c r="Y825" s="1696"/>
      <c r="Z825" s="1696"/>
      <c r="AA825" s="403"/>
      <c r="AB825" s="969"/>
      <c r="AC825" s="969"/>
      <c r="AD825" s="969"/>
      <c r="AE825" s="969"/>
      <c r="AF825" s="969"/>
      <c r="AG825" s="969"/>
      <c r="AH825" s="969"/>
      <c r="AI825" s="969"/>
      <c r="AJ825" s="969"/>
      <c r="AK825" s="969"/>
      <c r="AL825" s="969"/>
      <c r="AM825" s="969"/>
      <c r="AN825" s="969"/>
      <c r="AO825" s="969"/>
      <c r="AP825" s="969"/>
      <c r="AQ825" s="969"/>
      <c r="AR825" s="969"/>
      <c r="AS825" s="969"/>
      <c r="AT825" s="969"/>
      <c r="AU825" s="969"/>
      <c r="AV825" s="969"/>
      <c r="AW825" s="969"/>
      <c r="AX825" s="969"/>
      <c r="AY825" s="969"/>
      <c r="AZ825" s="969"/>
      <c r="BA825" s="969"/>
      <c r="BB825" s="969"/>
      <c r="BC825" s="969"/>
      <c r="BD825" s="969"/>
      <c r="BE825" s="969"/>
      <c r="BF825" s="969"/>
      <c r="BG825" s="969"/>
      <c r="BH825" s="969"/>
      <c r="BI825" s="969"/>
      <c r="BJ825" s="969"/>
      <c r="BK825" s="969"/>
      <c r="BL825" s="969"/>
      <c r="BM825" s="969"/>
      <c r="BN825" s="969"/>
      <c r="BO825" s="969"/>
      <c r="BP825" s="969"/>
      <c r="BQ825" s="969"/>
      <c r="BR825" s="969"/>
      <c r="BS825" s="969"/>
      <c r="BT825" s="969"/>
      <c r="BU825" s="969"/>
      <c r="BV825" s="989"/>
      <c r="BW825" s="969"/>
      <c r="BX825" s="969"/>
      <c r="BY825" s="969"/>
      <c r="BZ825" s="969"/>
      <c r="CA825" s="969"/>
      <c r="CB825" s="232"/>
      <c r="CC825" s="232"/>
      <c r="CD825" s="232"/>
      <c r="CE825" s="232"/>
      <c r="CF825" s="232"/>
      <c r="CG825" s="232"/>
      <c r="CH825" s="232"/>
      <c r="CI825" s="232"/>
      <c r="CJ825" s="232"/>
      <c r="CK825" s="232"/>
      <c r="CL825" s="232"/>
      <c r="CM825" s="232"/>
      <c r="CN825" s="232"/>
      <c r="CO825" s="232"/>
      <c r="CP825" s="232"/>
      <c r="CQ825" s="232"/>
      <c r="CR825" s="232"/>
      <c r="CS825" s="232"/>
      <c r="CT825" s="232"/>
      <c r="CU825" s="232"/>
      <c r="CV825" s="232"/>
      <c r="CW825" s="232"/>
      <c r="CX825" s="232"/>
      <c r="CY825" s="232"/>
      <c r="CZ825" s="232"/>
      <c r="DA825" s="232"/>
      <c r="DB825" s="232"/>
      <c r="DC825" s="232"/>
      <c r="DD825" s="232"/>
      <c r="DE825" s="232"/>
      <c r="DF825" s="232"/>
      <c r="DG825" s="232"/>
      <c r="DH825" s="232"/>
      <c r="DI825" s="232"/>
      <c r="DJ825" s="232"/>
      <c r="DK825" s="232"/>
      <c r="DL825" s="232"/>
      <c r="DM825" s="232"/>
      <c r="DN825" s="232"/>
      <c r="DO825" s="232"/>
    </row>
    <row r="826" spans="2:119" s="971" customFormat="1" ht="12" customHeight="1" outlineLevel="1">
      <c r="B826" s="1336">
        <v>38</v>
      </c>
      <c r="C826" s="949"/>
      <c r="D826" s="988"/>
      <c r="E826" s="988"/>
      <c r="F826" s="969"/>
      <c r="G826" s="969"/>
      <c r="H826" s="969"/>
      <c r="I826" s="969"/>
      <c r="J826" s="969"/>
      <c r="K826" s="969"/>
      <c r="L826" s="969"/>
      <c r="M826" s="969"/>
      <c r="N826" s="969"/>
      <c r="O826" s="969"/>
      <c r="P826" s="969"/>
      <c r="Q826" s="969"/>
      <c r="R826" s="969"/>
      <c r="S826" s="969"/>
      <c r="T826" s="969"/>
      <c r="U826" s="1696"/>
      <c r="V826" s="1696"/>
      <c r="W826" s="1696"/>
      <c r="X826" s="1696"/>
      <c r="Y826" s="1696"/>
      <c r="Z826" s="1696"/>
      <c r="AA826" s="403"/>
      <c r="AB826" s="969"/>
      <c r="AC826" s="969"/>
      <c r="AD826" s="969"/>
      <c r="AE826" s="969"/>
      <c r="AF826" s="969"/>
      <c r="AG826" s="969"/>
      <c r="AH826" s="969"/>
      <c r="AI826" s="969"/>
      <c r="AJ826" s="969"/>
      <c r="AK826" s="969"/>
      <c r="AL826" s="969"/>
      <c r="AM826" s="969"/>
      <c r="AN826" s="969"/>
      <c r="AO826" s="969"/>
      <c r="AP826" s="969"/>
      <c r="AQ826" s="969"/>
      <c r="AR826" s="969"/>
      <c r="AS826" s="969"/>
      <c r="AT826" s="969"/>
      <c r="AU826" s="969"/>
      <c r="AV826" s="969"/>
      <c r="AW826" s="969"/>
      <c r="AX826" s="969"/>
      <c r="AY826" s="969"/>
      <c r="AZ826" s="969"/>
      <c r="BA826" s="969"/>
      <c r="BB826" s="969"/>
      <c r="BC826" s="969"/>
      <c r="BD826" s="969"/>
      <c r="BE826" s="969"/>
      <c r="BF826" s="969"/>
      <c r="BG826" s="969"/>
      <c r="BH826" s="969"/>
      <c r="BI826" s="969"/>
      <c r="BJ826" s="969"/>
      <c r="BK826" s="969"/>
      <c r="BL826" s="969"/>
      <c r="BM826" s="969"/>
      <c r="BN826" s="969"/>
      <c r="BO826" s="969"/>
      <c r="BP826" s="969"/>
      <c r="BQ826" s="969"/>
      <c r="BR826" s="969"/>
      <c r="BS826" s="969"/>
      <c r="BT826" s="969"/>
      <c r="BU826" s="969"/>
      <c r="BV826" s="989"/>
      <c r="BW826" s="969"/>
      <c r="BX826" s="990" t="s">
        <v>105</v>
      </c>
      <c r="BY826" s="990" t="s">
        <v>105</v>
      </c>
      <c r="BZ826" s="990" t="s">
        <v>105</v>
      </c>
      <c r="CA826" s="990" t="s">
        <v>105</v>
      </c>
      <c r="CB826" s="232"/>
      <c r="CC826" s="232"/>
      <c r="CD826" s="232"/>
      <c r="CE826" s="232"/>
      <c r="CF826" s="232"/>
      <c r="CG826" s="232"/>
      <c r="CH826" s="232"/>
      <c r="CI826" s="232"/>
      <c r="CJ826" s="232"/>
      <c r="CK826" s="232"/>
      <c r="CL826" s="232"/>
      <c r="CM826" s="232"/>
      <c r="CN826" s="232"/>
      <c r="CO826" s="232"/>
      <c r="CP826" s="232"/>
      <c r="CQ826" s="232"/>
      <c r="CR826" s="232"/>
      <c r="CS826" s="232"/>
      <c r="CT826" s="232"/>
      <c r="CU826" s="232"/>
      <c r="CV826" s="232"/>
      <c r="CW826" s="232"/>
      <c r="CX826" s="232"/>
      <c r="CY826" s="232"/>
      <c r="CZ826" s="232"/>
      <c r="DA826" s="232"/>
      <c r="DB826" s="232"/>
      <c r="DC826" s="232"/>
      <c r="DD826" s="232"/>
      <c r="DE826" s="232"/>
      <c r="DF826" s="232"/>
      <c r="DG826" s="232"/>
      <c r="DH826" s="232"/>
      <c r="DI826" s="232"/>
      <c r="DJ826" s="232"/>
      <c r="DK826" s="232"/>
      <c r="DL826" s="232"/>
      <c r="DM826" s="232"/>
      <c r="DN826" s="232"/>
      <c r="DO826" s="232"/>
    </row>
    <row r="827" spans="2:119" s="980" customFormat="1" ht="12" customHeight="1" outlineLevel="1">
      <c r="B827" s="1336">
        <v>39</v>
      </c>
      <c r="C827" s="978" t="s">
        <v>322</v>
      </c>
      <c r="D827" s="943"/>
      <c r="E827" s="944"/>
      <c r="F827" s="945" t="s">
        <v>105</v>
      </c>
      <c r="G827" s="945" t="s">
        <v>105</v>
      </c>
      <c r="H827" s="945" t="s">
        <v>105</v>
      </c>
      <c r="I827" s="945" t="s">
        <v>105</v>
      </c>
      <c r="J827" s="945" t="s">
        <v>105</v>
      </c>
      <c r="K827" s="945" t="s">
        <v>105</v>
      </c>
      <c r="L827" s="945">
        <v>234.72780293950004</v>
      </c>
      <c r="M827" s="945">
        <v>396.59806241180002</v>
      </c>
      <c r="N827" s="991">
        <v>828.98756899999989</v>
      </c>
      <c r="O827" s="991">
        <v>1577.8563999999999</v>
      </c>
      <c r="P827" s="991">
        <v>2528.1854499999999</v>
      </c>
      <c r="Q827" s="991">
        <v>5003.785158086559</v>
      </c>
      <c r="R827" s="991">
        <v>11924.581886071875</v>
      </c>
      <c r="S827" s="991" t="s">
        <v>105</v>
      </c>
      <c r="T827" s="991" t="s">
        <v>105</v>
      </c>
      <c r="U827" s="1721" t="s">
        <v>105</v>
      </c>
      <c r="V827" s="1721" t="s">
        <v>105</v>
      </c>
      <c r="W827" s="1721" t="s">
        <v>105</v>
      </c>
      <c r="X827" s="1721" t="s">
        <v>105</v>
      </c>
      <c r="Y827" s="1721" t="s">
        <v>105</v>
      </c>
      <c r="Z827" s="1721" t="s">
        <v>105</v>
      </c>
      <c r="AA827" s="403"/>
      <c r="AB827" s="945"/>
      <c r="AC827" s="945"/>
      <c r="AD827" s="945"/>
      <c r="AE827" s="945"/>
      <c r="AF827" s="945"/>
      <c r="AG827" s="945"/>
      <c r="AH827" s="945"/>
      <c r="AI827" s="945"/>
      <c r="AJ827" s="945" t="s">
        <v>105</v>
      </c>
      <c r="AK827" s="945" t="s">
        <v>105</v>
      </c>
      <c r="AL827" s="945" t="s">
        <v>105</v>
      </c>
      <c r="AM827" s="945" t="s">
        <v>105</v>
      </c>
      <c r="AN827" s="945" t="s">
        <v>105</v>
      </c>
      <c r="AO827" s="945" t="s">
        <v>105</v>
      </c>
      <c r="AP827" s="945" t="s">
        <v>105</v>
      </c>
      <c r="AQ827" s="945" t="s">
        <v>105</v>
      </c>
      <c r="AR827" s="945" t="s">
        <v>105</v>
      </c>
      <c r="AS827" s="945" t="s">
        <v>105</v>
      </c>
      <c r="AT827" s="945" t="s">
        <v>105</v>
      </c>
      <c r="AU827" s="945" t="s">
        <v>105</v>
      </c>
      <c r="AV827" s="945" t="s">
        <v>105</v>
      </c>
      <c r="AW827" s="945" t="s">
        <v>105</v>
      </c>
      <c r="AX827" s="945" t="s">
        <v>105</v>
      </c>
      <c r="AY827" s="945" t="s">
        <v>105</v>
      </c>
      <c r="AZ827" s="945" t="s">
        <v>105</v>
      </c>
      <c r="BA827" s="945" t="s">
        <v>105</v>
      </c>
      <c r="BB827" s="945" t="s">
        <v>105</v>
      </c>
      <c r="BC827" s="945" t="s">
        <v>105</v>
      </c>
      <c r="BD827" s="945" t="s">
        <v>105</v>
      </c>
      <c r="BE827" s="945" t="s">
        <v>105</v>
      </c>
      <c r="BF827" s="945" t="s">
        <v>105</v>
      </c>
      <c r="BG827" s="945" t="s">
        <v>105</v>
      </c>
      <c r="BH827" s="945">
        <v>44.2554518484</v>
      </c>
      <c r="BI827" s="945">
        <v>52.012061758799987</v>
      </c>
      <c r="BJ827" s="945">
        <v>61.140959001100022</v>
      </c>
      <c r="BK827" s="945">
        <v>77.319330331200035</v>
      </c>
      <c r="BL827" s="945">
        <v>68.692261439999996</v>
      </c>
      <c r="BM827" s="945">
        <v>84.430472176599991</v>
      </c>
      <c r="BN827" s="945">
        <v>106.4473764259</v>
      </c>
      <c r="BO827" s="945">
        <v>137.02795236930001</v>
      </c>
      <c r="BP827" s="945">
        <v>147.78076500000003</v>
      </c>
      <c r="BQ827" s="945">
        <v>174.43562399999996</v>
      </c>
      <c r="BR827" s="945">
        <v>232.47118</v>
      </c>
      <c r="BS827" s="945">
        <v>274.29999999999995</v>
      </c>
      <c r="BT827" s="945">
        <v>253.57039999999995</v>
      </c>
      <c r="BU827" s="945">
        <v>385.60599999999999</v>
      </c>
      <c r="BV827" s="945">
        <v>432.57600000000002</v>
      </c>
      <c r="BW827" s="945">
        <v>506.10400000000004</v>
      </c>
      <c r="BX827" s="945">
        <v>496.12</v>
      </c>
      <c r="BY827" s="945">
        <v>582.45545000000004</v>
      </c>
      <c r="BZ827" s="945">
        <v>643.55999999999995</v>
      </c>
      <c r="CA827" s="945">
        <v>806.05</v>
      </c>
      <c r="CB827" s="232">
        <v>983.5425890385427</v>
      </c>
      <c r="CC827" s="232">
        <v>1117.4879443811808</v>
      </c>
      <c r="CD827" s="232">
        <v>1242.5507494564829</v>
      </c>
      <c r="CE827" s="232">
        <v>1660.2038752103524</v>
      </c>
      <c r="CF827" s="232">
        <v>2035.1355560433374</v>
      </c>
      <c r="CG827" s="232">
        <v>2786.7838475046751</v>
      </c>
      <c r="CH827" s="232">
        <v>3075.58725585398</v>
      </c>
      <c r="CI827" s="232">
        <v>4027.0752266698828</v>
      </c>
      <c r="CJ827" s="232" t="s">
        <v>105</v>
      </c>
      <c r="CK827" s="232" t="s">
        <v>105</v>
      </c>
      <c r="CL827" s="232" t="s">
        <v>105</v>
      </c>
      <c r="CM827" s="232" t="s">
        <v>105</v>
      </c>
      <c r="CN827" s="232" t="s">
        <v>105</v>
      </c>
      <c r="CO827" s="232" t="s">
        <v>105</v>
      </c>
      <c r="CP827" s="232" t="s">
        <v>105</v>
      </c>
      <c r="CQ827" s="232" t="s">
        <v>105</v>
      </c>
      <c r="CR827" s="232" t="s">
        <v>105</v>
      </c>
      <c r="CS827" s="232" t="s">
        <v>105</v>
      </c>
      <c r="CT827" s="232" t="s">
        <v>105</v>
      </c>
      <c r="CU827" s="232" t="s">
        <v>105</v>
      </c>
      <c r="CV827" s="232" t="s">
        <v>105</v>
      </c>
      <c r="CW827" s="232" t="s">
        <v>105</v>
      </c>
      <c r="CX827" s="232" t="s">
        <v>105</v>
      </c>
      <c r="CY827" s="232" t="s">
        <v>105</v>
      </c>
      <c r="CZ827" s="232" t="s">
        <v>105</v>
      </c>
      <c r="DA827" s="232" t="s">
        <v>105</v>
      </c>
      <c r="DB827" s="232" t="s">
        <v>105</v>
      </c>
      <c r="DC827" s="232" t="s">
        <v>105</v>
      </c>
      <c r="DD827" s="232" t="s">
        <v>105</v>
      </c>
      <c r="DE827" s="232" t="s">
        <v>105</v>
      </c>
      <c r="DF827" s="232" t="s">
        <v>105</v>
      </c>
      <c r="DG827" s="232" t="s">
        <v>105</v>
      </c>
      <c r="DH827" s="232" t="s">
        <v>105</v>
      </c>
      <c r="DI827" s="232" t="s">
        <v>105</v>
      </c>
      <c r="DJ827" s="232" t="s">
        <v>105</v>
      </c>
      <c r="DK827" s="232" t="s">
        <v>105</v>
      </c>
      <c r="DL827" s="232" t="s">
        <v>105</v>
      </c>
      <c r="DM827" s="232" t="s">
        <v>105</v>
      </c>
      <c r="DN827" s="232" t="s">
        <v>105</v>
      </c>
      <c r="DO827" s="232" t="s">
        <v>105</v>
      </c>
    </row>
    <row r="828" spans="2:119" s="986" customFormat="1" ht="12" customHeight="1" outlineLevel="1">
      <c r="B828" s="1336">
        <v>40</v>
      </c>
      <c r="C828" s="972" t="s">
        <v>94</v>
      </c>
      <c r="D828" s="939"/>
      <c r="E828" s="939"/>
      <c r="F828" s="945" t="s">
        <v>105</v>
      </c>
      <c r="G828" s="945" t="s">
        <v>105</v>
      </c>
      <c r="H828" s="945" t="s">
        <v>105</v>
      </c>
      <c r="I828" s="945" t="s">
        <v>105</v>
      </c>
      <c r="J828" s="945" t="s">
        <v>105</v>
      </c>
      <c r="K828" s="945" t="s">
        <v>105</v>
      </c>
      <c r="L828" s="940" t="s">
        <v>1045</v>
      </c>
      <c r="M828" s="940">
        <v>0.68960837806683362</v>
      </c>
      <c r="N828" s="940">
        <v>1.090246139778758</v>
      </c>
      <c r="O828" s="940">
        <v>0.90335351096199612</v>
      </c>
      <c r="P828" s="940">
        <v>0.60229121610813263</v>
      </c>
      <c r="Q828" s="940">
        <v>0.97920020388004336</v>
      </c>
      <c r="R828" s="940">
        <v>1.3831122858663703</v>
      </c>
      <c r="S828" s="940" t="s">
        <v>105</v>
      </c>
      <c r="T828" s="940" t="s">
        <v>105</v>
      </c>
      <c r="U828" s="1677" t="s">
        <v>105</v>
      </c>
      <c r="V828" s="1677" t="s">
        <v>105</v>
      </c>
      <c r="W828" s="1677" t="s">
        <v>105</v>
      </c>
      <c r="X828" s="1677" t="s">
        <v>105</v>
      </c>
      <c r="Y828" s="1677" t="s">
        <v>105</v>
      </c>
      <c r="Z828" s="1677" t="s">
        <v>105</v>
      </c>
      <c r="AA828" s="403"/>
      <c r="AB828" s="940"/>
      <c r="AC828" s="940"/>
      <c r="AD828" s="940"/>
      <c r="AE828" s="940"/>
      <c r="AF828" s="940"/>
      <c r="AG828" s="940"/>
      <c r="AH828" s="940"/>
      <c r="AI828" s="940"/>
      <c r="AJ828" s="940"/>
      <c r="AK828" s="940"/>
      <c r="AL828" s="940"/>
      <c r="AM828" s="940"/>
      <c r="AN828" s="940" t="s">
        <v>1045</v>
      </c>
      <c r="AO828" s="940" t="s">
        <v>1045</v>
      </c>
      <c r="AP828" s="940" t="s">
        <v>1045</v>
      </c>
      <c r="AQ828" s="940" t="s">
        <v>1045</v>
      </c>
      <c r="AR828" s="940" t="s">
        <v>1045</v>
      </c>
      <c r="AS828" s="940" t="s">
        <v>1045</v>
      </c>
      <c r="AT828" s="940" t="s">
        <v>1045</v>
      </c>
      <c r="AU828" s="940" t="s">
        <v>1045</v>
      </c>
      <c r="AV828" s="940" t="s">
        <v>1045</v>
      </c>
      <c r="AW828" s="940" t="s">
        <v>1045</v>
      </c>
      <c r="AX828" s="940" t="s">
        <v>1045</v>
      </c>
      <c r="AY828" s="940" t="s">
        <v>1045</v>
      </c>
      <c r="AZ828" s="940" t="s">
        <v>1045</v>
      </c>
      <c r="BA828" s="940" t="s">
        <v>1045</v>
      </c>
      <c r="BB828" s="940" t="s">
        <v>1045</v>
      </c>
      <c r="BC828" s="940" t="s">
        <v>1045</v>
      </c>
      <c r="BD828" s="940" t="s">
        <v>1045</v>
      </c>
      <c r="BE828" s="940" t="s">
        <v>1045</v>
      </c>
      <c r="BF828" s="940" t="s">
        <v>1045</v>
      </c>
      <c r="BG828" s="940" t="s">
        <v>1045</v>
      </c>
      <c r="BH828" s="940" t="s">
        <v>1045</v>
      </c>
      <c r="BI828" s="940" t="s">
        <v>1045</v>
      </c>
      <c r="BJ828" s="940" t="s">
        <v>1045</v>
      </c>
      <c r="BK828" s="940" t="s">
        <v>1045</v>
      </c>
      <c r="BL828" s="940">
        <v>0.55217625334184617</v>
      </c>
      <c r="BM828" s="940">
        <v>0.6232863939933142</v>
      </c>
      <c r="BN828" s="940">
        <v>0.74101581272195705</v>
      </c>
      <c r="BO828" s="940">
        <v>0.77223408146883865</v>
      </c>
      <c r="BP828" s="940">
        <v>1.1513451719606107</v>
      </c>
      <c r="BQ828" s="940">
        <v>1.0660268680618015</v>
      </c>
      <c r="BR828" s="940">
        <v>1.1839070891693373</v>
      </c>
      <c r="BS828" s="940">
        <v>1.0017813537835116</v>
      </c>
      <c r="BT828" s="940">
        <v>0.71585524002396328</v>
      </c>
      <c r="BU828" s="940">
        <v>1.2105920290685583</v>
      </c>
      <c r="BV828" s="940">
        <v>0.8607725912519566</v>
      </c>
      <c r="BW828" s="940">
        <v>0.8450747356908499</v>
      </c>
      <c r="BX828" s="992" t="s">
        <v>105</v>
      </c>
      <c r="BY828" s="992" t="s">
        <v>105</v>
      </c>
      <c r="BZ828" s="992" t="s">
        <v>105</v>
      </c>
      <c r="CA828" s="992" t="s">
        <v>105</v>
      </c>
      <c r="CB828" s="992" t="s">
        <v>1050</v>
      </c>
      <c r="CC828" s="992" t="s">
        <v>1050</v>
      </c>
      <c r="CD828" s="992" t="s">
        <v>1050</v>
      </c>
      <c r="CE828" s="992" t="s">
        <v>1050</v>
      </c>
      <c r="CF828" s="992">
        <v>1.0691890506061097</v>
      </c>
      <c r="CG828" s="992">
        <v>1.493793209597337</v>
      </c>
      <c r="CH828" s="992">
        <v>1.4752206356153299</v>
      </c>
      <c r="CI828" s="992">
        <v>1.4256510220226062</v>
      </c>
      <c r="CJ828" s="992" t="s">
        <v>105</v>
      </c>
      <c r="CK828" s="992" t="s">
        <v>105</v>
      </c>
      <c r="CL828" s="992" t="s">
        <v>105</v>
      </c>
      <c r="CM828" s="992" t="s">
        <v>105</v>
      </c>
      <c r="CN828" s="992" t="s">
        <v>105</v>
      </c>
      <c r="CO828" s="992" t="s">
        <v>105</v>
      </c>
      <c r="CP828" s="992" t="s">
        <v>105</v>
      </c>
      <c r="CQ828" s="992" t="s">
        <v>105</v>
      </c>
      <c r="CR828" s="992" t="s">
        <v>105</v>
      </c>
      <c r="CS828" s="992" t="s">
        <v>105</v>
      </c>
      <c r="CT828" s="992" t="s">
        <v>105</v>
      </c>
      <c r="CU828" s="992" t="s">
        <v>105</v>
      </c>
      <c r="CV828" s="992" t="s">
        <v>105</v>
      </c>
      <c r="CW828" s="992" t="s">
        <v>105</v>
      </c>
      <c r="CX828" s="992" t="s">
        <v>105</v>
      </c>
      <c r="CY828" s="992" t="s">
        <v>105</v>
      </c>
      <c r="CZ828" s="992" t="s">
        <v>105</v>
      </c>
      <c r="DA828" s="992" t="s">
        <v>105</v>
      </c>
      <c r="DB828" s="992" t="s">
        <v>105</v>
      </c>
      <c r="DC828" s="992" t="s">
        <v>105</v>
      </c>
      <c r="DD828" s="992" t="s">
        <v>105</v>
      </c>
      <c r="DE828" s="992" t="s">
        <v>105</v>
      </c>
      <c r="DF828" s="992" t="s">
        <v>105</v>
      </c>
      <c r="DG828" s="992" t="s">
        <v>105</v>
      </c>
      <c r="DH828" s="992" t="s">
        <v>105</v>
      </c>
      <c r="DI828" s="992" t="s">
        <v>105</v>
      </c>
      <c r="DJ828" s="992" t="s">
        <v>105</v>
      </c>
      <c r="DK828" s="992" t="s">
        <v>105</v>
      </c>
      <c r="DL828" s="992" t="s">
        <v>105</v>
      </c>
      <c r="DM828" s="992" t="s">
        <v>105</v>
      </c>
      <c r="DN828" s="992" t="s">
        <v>105</v>
      </c>
      <c r="DO828" s="992" t="s">
        <v>105</v>
      </c>
    </row>
    <row r="829" spans="2:119" s="986" customFormat="1" ht="12" customHeight="1" outlineLevel="1">
      <c r="B829" s="1336">
        <v>41</v>
      </c>
      <c r="C829" s="972" t="s">
        <v>320</v>
      </c>
      <c r="D829" s="993"/>
      <c r="E829" s="993"/>
      <c r="F829" s="945" t="s">
        <v>105</v>
      </c>
      <c r="G829" s="945" t="s">
        <v>105</v>
      </c>
      <c r="H829" s="945" t="s">
        <v>105</v>
      </c>
      <c r="I829" s="945" t="s">
        <v>105</v>
      </c>
      <c r="J829" s="945" t="s">
        <v>105</v>
      </c>
      <c r="K829" s="945" t="s">
        <v>105</v>
      </c>
      <c r="L829" s="974">
        <v>0.34640676090742117</v>
      </c>
      <c r="M829" s="974">
        <v>0.3249617660072503</v>
      </c>
      <c r="N829" s="974">
        <v>0.36409542769701581</v>
      </c>
      <c r="O829" s="974">
        <v>0.40488878158160102</v>
      </c>
      <c r="P829" s="974">
        <v>0.42249597459220722</v>
      </c>
      <c r="Q829" s="974">
        <v>0.48342207452408931</v>
      </c>
      <c r="R829" s="974">
        <v>0.53450094250779778</v>
      </c>
      <c r="S829" s="974" t="s">
        <v>105</v>
      </c>
      <c r="T829" s="974" t="s">
        <v>105</v>
      </c>
      <c r="U829" s="1650" t="s">
        <v>105</v>
      </c>
      <c r="V829" s="1650" t="s">
        <v>105</v>
      </c>
      <c r="W829" s="1650" t="s">
        <v>105</v>
      </c>
      <c r="X829" s="1650" t="s">
        <v>105</v>
      </c>
      <c r="Y829" s="1650" t="s">
        <v>105</v>
      </c>
      <c r="Z829" s="1650" t="s">
        <v>105</v>
      </c>
      <c r="AA829" s="403"/>
      <c r="AB829" s="994"/>
      <c r="AC829" s="994"/>
      <c r="AD829" s="994"/>
      <c r="AE829" s="994"/>
      <c r="AF829" s="994"/>
      <c r="AG829" s="994"/>
      <c r="AH829" s="994"/>
      <c r="AI829" s="994"/>
      <c r="AJ829" s="994"/>
      <c r="AK829" s="994"/>
      <c r="AL829" s="994"/>
      <c r="AM829" s="994"/>
      <c r="AN829" s="974"/>
      <c r="AO829" s="974"/>
      <c r="AP829" s="974"/>
      <c r="AQ829" s="974"/>
      <c r="AR829" s="974"/>
      <c r="AS829" s="974"/>
      <c r="AT829" s="974"/>
      <c r="AU829" s="974"/>
      <c r="AV829" s="974"/>
      <c r="AW829" s="974"/>
      <c r="AX829" s="974"/>
      <c r="AY829" s="974"/>
      <c r="AZ829" s="974"/>
      <c r="BA829" s="974"/>
      <c r="BB829" s="974"/>
      <c r="BC829" s="974"/>
      <c r="BD829" s="974"/>
      <c r="BE829" s="974"/>
      <c r="BF829" s="974"/>
      <c r="BG829" s="974"/>
      <c r="BH829" s="974">
        <v>0.34428141380889482</v>
      </c>
      <c r="BI829" s="974">
        <v>0.34139829624221862</v>
      </c>
      <c r="BJ829" s="974">
        <v>0.33010093960585379</v>
      </c>
      <c r="BK829" s="974">
        <v>0.36558645246537191</v>
      </c>
      <c r="BL829" s="974">
        <v>0.33838175472888959</v>
      </c>
      <c r="BM829" s="974">
        <v>0.31464010203686255</v>
      </c>
      <c r="BN829" s="974">
        <v>0.31384131508440999</v>
      </c>
      <c r="BO829" s="974">
        <v>0.33427369063846807</v>
      </c>
      <c r="BP829" s="974">
        <v>0.36053130929791272</v>
      </c>
      <c r="BQ829" s="974">
        <v>0.34260073904627836</v>
      </c>
      <c r="BR829" s="974">
        <v>0.37351190476190482</v>
      </c>
      <c r="BS829" s="974">
        <v>0.37299428882240948</v>
      </c>
      <c r="BT829" s="974">
        <v>0.38174273858921154</v>
      </c>
      <c r="BU829" s="974">
        <v>0.38404726735598227</v>
      </c>
      <c r="BV829" s="974">
        <v>0.41142857142857148</v>
      </c>
      <c r="BW829" s="974">
        <v>0.42988204456094375</v>
      </c>
      <c r="BX829" s="994">
        <v>0.44257703081232491</v>
      </c>
      <c r="BY829" s="994">
        <v>0.41022727272727277</v>
      </c>
      <c r="BZ829" s="994">
        <v>0.40744797371303393</v>
      </c>
      <c r="CA829" s="994">
        <v>0.4325179909079197</v>
      </c>
      <c r="CB829" s="994">
        <v>0.4696385292203813</v>
      </c>
      <c r="CC829" s="994">
        <v>0.44324733012002643</v>
      </c>
      <c r="CD829" s="994">
        <v>0.42975858969017916</v>
      </c>
      <c r="CE829" s="994">
        <v>0.46161616161616165</v>
      </c>
      <c r="CF829" s="994">
        <v>0.50302983219390918</v>
      </c>
      <c r="CG829" s="994">
        <v>0.50899163740718512</v>
      </c>
      <c r="CH829" s="994">
        <v>0.49120228748512423</v>
      </c>
      <c r="CI829" s="994">
        <v>0.49766207687894443</v>
      </c>
      <c r="CJ829" s="994" t="s">
        <v>105</v>
      </c>
      <c r="CK829" s="994" t="s">
        <v>105</v>
      </c>
      <c r="CL829" s="994" t="s">
        <v>105</v>
      </c>
      <c r="CM829" s="994" t="s">
        <v>105</v>
      </c>
      <c r="CN829" s="994" t="s">
        <v>105</v>
      </c>
      <c r="CO829" s="994" t="s">
        <v>105</v>
      </c>
      <c r="CP829" s="994" t="s">
        <v>105</v>
      </c>
      <c r="CQ829" s="994" t="s">
        <v>105</v>
      </c>
      <c r="CR829" s="994" t="s">
        <v>105</v>
      </c>
      <c r="CS829" s="994" t="s">
        <v>105</v>
      </c>
      <c r="CT829" s="994" t="s">
        <v>105</v>
      </c>
      <c r="CU829" s="994" t="s">
        <v>105</v>
      </c>
      <c r="CV829" s="994" t="s">
        <v>105</v>
      </c>
      <c r="CW829" s="994" t="s">
        <v>105</v>
      </c>
      <c r="CX829" s="994" t="s">
        <v>105</v>
      </c>
      <c r="CY829" s="994" t="s">
        <v>105</v>
      </c>
      <c r="CZ829" s="994" t="s">
        <v>105</v>
      </c>
      <c r="DA829" s="994" t="s">
        <v>105</v>
      </c>
      <c r="DB829" s="994" t="s">
        <v>105</v>
      </c>
      <c r="DC829" s="994" t="s">
        <v>105</v>
      </c>
      <c r="DD829" s="994" t="s">
        <v>105</v>
      </c>
      <c r="DE829" s="994" t="s">
        <v>105</v>
      </c>
      <c r="DF829" s="994" t="s">
        <v>105</v>
      </c>
      <c r="DG829" s="994" t="s">
        <v>105</v>
      </c>
      <c r="DH829" s="994" t="s">
        <v>105</v>
      </c>
      <c r="DI829" s="994" t="s">
        <v>105</v>
      </c>
      <c r="DJ829" s="994" t="s">
        <v>105</v>
      </c>
      <c r="DK829" s="994" t="s">
        <v>105</v>
      </c>
      <c r="DL829" s="994" t="s">
        <v>105</v>
      </c>
      <c r="DM829" s="994" t="s">
        <v>105</v>
      </c>
      <c r="DN829" s="994" t="s">
        <v>105</v>
      </c>
      <c r="DO829" s="994" t="s">
        <v>105</v>
      </c>
    </row>
    <row r="830" spans="2:119" s="980" customFormat="1" ht="12" customHeight="1" outlineLevel="1">
      <c r="B830" s="1336">
        <v>42</v>
      </c>
      <c r="C830" s="981" t="s">
        <v>364</v>
      </c>
      <c r="D830" s="995"/>
      <c r="E830" s="995"/>
      <c r="F830" s="945" t="s">
        <v>105</v>
      </c>
      <c r="G830" s="945" t="s">
        <v>105</v>
      </c>
      <c r="H830" s="945" t="s">
        <v>105</v>
      </c>
      <c r="I830" s="945" t="s">
        <v>105</v>
      </c>
      <c r="J830" s="945" t="s">
        <v>105</v>
      </c>
      <c r="K830" s="945" t="s">
        <v>105</v>
      </c>
      <c r="L830" s="955">
        <v>2.7630061981308587E-2</v>
      </c>
      <c r="M830" s="955">
        <v>2.8039527520141549E-2</v>
      </c>
      <c r="N830" s="955">
        <v>3.2931850560960374E-2</v>
      </c>
      <c r="O830" s="955">
        <v>4.314446586745907E-2</v>
      </c>
      <c r="P830" s="955">
        <v>5.155194523452801E-2</v>
      </c>
      <c r="Q830" s="955">
        <v>6.7425078819694187E-2</v>
      </c>
      <c r="R830" s="955">
        <v>8.7932842844983233E-2</v>
      </c>
      <c r="S830" s="996" t="s">
        <v>105</v>
      </c>
      <c r="T830" s="996" t="s">
        <v>105</v>
      </c>
      <c r="U830" s="1668" t="s">
        <v>105</v>
      </c>
      <c r="V830" s="1668" t="s">
        <v>105</v>
      </c>
      <c r="W830" s="1668" t="s">
        <v>105</v>
      </c>
      <c r="X830" s="1668" t="s">
        <v>105</v>
      </c>
      <c r="Y830" s="1668" t="s">
        <v>105</v>
      </c>
      <c r="Z830" s="1668" t="s">
        <v>105</v>
      </c>
      <c r="AA830" s="403"/>
      <c r="AB830" s="975"/>
      <c r="AC830" s="975"/>
      <c r="AD830" s="975"/>
      <c r="AE830" s="975"/>
      <c r="AF830" s="975"/>
      <c r="AG830" s="975"/>
      <c r="AH830" s="975"/>
      <c r="AI830" s="975"/>
      <c r="AJ830" s="975"/>
      <c r="AK830" s="975"/>
      <c r="AL830" s="975"/>
      <c r="AM830" s="975"/>
      <c r="AN830" s="955"/>
      <c r="AO830" s="955"/>
      <c r="AP830" s="955"/>
      <c r="AQ830" s="955"/>
      <c r="AR830" s="955"/>
      <c r="AS830" s="955"/>
      <c r="AT830" s="955"/>
      <c r="AU830" s="955"/>
      <c r="AV830" s="955"/>
      <c r="AW830" s="955"/>
      <c r="AX830" s="955"/>
      <c r="AY830" s="955"/>
      <c r="AZ830" s="955"/>
      <c r="BA830" s="955"/>
      <c r="BB830" s="955"/>
      <c r="BC830" s="955"/>
      <c r="BD830" s="955"/>
      <c r="BE830" s="955"/>
      <c r="BF830" s="955"/>
      <c r="BG830" s="955"/>
      <c r="BH830" s="955">
        <v>2.7460540255144085E-2</v>
      </c>
      <c r="BI830" s="955">
        <v>2.7230577315454377E-2</v>
      </c>
      <c r="BJ830" s="955">
        <v>2.6329478666946387E-2</v>
      </c>
      <c r="BK830" s="955">
        <v>2.9159870652306751E-2</v>
      </c>
      <c r="BL830" s="955">
        <v>2.6989972228059024E-2</v>
      </c>
      <c r="BM830" s="955">
        <v>2.6643862300543775E-2</v>
      </c>
      <c r="BN830" s="955">
        <v>2.705263832187247E-2</v>
      </c>
      <c r="BO830" s="955">
        <v>3.048134587610463E-2</v>
      </c>
      <c r="BP830" s="955">
        <v>3.4499881263090233E-2</v>
      </c>
      <c r="BQ830" s="955">
        <v>2.9720049478040942E-2</v>
      </c>
      <c r="BR830" s="955">
        <v>3.3200990266386454E-2</v>
      </c>
      <c r="BS830" s="955">
        <v>3.4210188352579267E-2</v>
      </c>
      <c r="BT830" s="955">
        <v>3.5364839885742384E-2</v>
      </c>
      <c r="BU830" s="955">
        <v>3.7444546496885202E-2</v>
      </c>
      <c r="BV830" s="955">
        <v>4.5243813904499768E-2</v>
      </c>
      <c r="BW830" s="955">
        <v>5.3038019740242692E-2</v>
      </c>
      <c r="BX830" s="955" t="s">
        <v>1050</v>
      </c>
      <c r="BY830" s="955" t="s">
        <v>1050</v>
      </c>
      <c r="BZ830" s="955" t="s">
        <v>1050</v>
      </c>
      <c r="CA830" s="955" t="s">
        <v>1050</v>
      </c>
      <c r="CB830" s="955">
        <v>7.2800402870903336E-2</v>
      </c>
      <c r="CC830" s="955">
        <v>6.0629381105500278E-2</v>
      </c>
      <c r="CD830" s="955">
        <v>6.2704328911142804E-2</v>
      </c>
      <c r="CE830" s="955">
        <v>7.3935006326527511E-2</v>
      </c>
      <c r="CF830" s="955">
        <v>8.8610468529521633E-2</v>
      </c>
      <c r="CG830" s="955">
        <v>9.27589809220771E-2</v>
      </c>
      <c r="CH830" s="955">
        <v>8.6226138257373103E-2</v>
      </c>
      <c r="CI830" s="955">
        <v>8.5808862994827415E-2</v>
      </c>
      <c r="CJ830" s="955" t="s">
        <v>105</v>
      </c>
      <c r="CK830" s="955" t="s">
        <v>105</v>
      </c>
      <c r="CL830" s="955" t="s">
        <v>105</v>
      </c>
      <c r="CM830" s="955" t="s">
        <v>105</v>
      </c>
      <c r="CN830" s="955" t="s">
        <v>105</v>
      </c>
      <c r="CO830" s="955" t="s">
        <v>105</v>
      </c>
      <c r="CP830" s="955" t="s">
        <v>105</v>
      </c>
      <c r="CQ830" s="955" t="s">
        <v>105</v>
      </c>
      <c r="CR830" s="955" t="s">
        <v>105</v>
      </c>
      <c r="CS830" s="955" t="s">
        <v>105</v>
      </c>
      <c r="CT830" s="955" t="s">
        <v>105</v>
      </c>
      <c r="CU830" s="955" t="s">
        <v>105</v>
      </c>
      <c r="CV830" s="955" t="s">
        <v>105</v>
      </c>
      <c r="CW830" s="955" t="s">
        <v>105</v>
      </c>
      <c r="CX830" s="955" t="s">
        <v>105</v>
      </c>
      <c r="CY830" s="955" t="s">
        <v>105</v>
      </c>
      <c r="CZ830" s="955" t="s">
        <v>105</v>
      </c>
      <c r="DA830" s="955" t="s">
        <v>105</v>
      </c>
      <c r="DB830" s="955" t="s">
        <v>105</v>
      </c>
      <c r="DC830" s="955" t="s">
        <v>105</v>
      </c>
      <c r="DD830" s="955" t="s">
        <v>105</v>
      </c>
      <c r="DE830" s="955" t="s">
        <v>105</v>
      </c>
      <c r="DF830" s="955" t="s">
        <v>105</v>
      </c>
      <c r="DG830" s="955" t="s">
        <v>105</v>
      </c>
      <c r="DH830" s="955" t="s">
        <v>105</v>
      </c>
      <c r="DI830" s="955" t="s">
        <v>105</v>
      </c>
      <c r="DJ830" s="955" t="s">
        <v>105</v>
      </c>
      <c r="DK830" s="955" t="s">
        <v>105</v>
      </c>
      <c r="DL830" s="955" t="s">
        <v>105</v>
      </c>
      <c r="DM830" s="955" t="s">
        <v>105</v>
      </c>
      <c r="DN830" s="955" t="s">
        <v>105</v>
      </c>
      <c r="DO830" s="955" t="s">
        <v>105</v>
      </c>
    </row>
    <row r="831" spans="2:119" s="971" customFormat="1" ht="12" customHeight="1" outlineLevel="1">
      <c r="B831" s="1336">
        <v>43</v>
      </c>
      <c r="C831" s="981"/>
      <c r="D831" s="998"/>
      <c r="E831" s="998"/>
      <c r="F831" s="947"/>
      <c r="G831" s="947"/>
      <c r="H831" s="947"/>
      <c r="I831" s="947"/>
      <c r="J831" s="947"/>
      <c r="K831" s="947"/>
      <c r="L831" s="947"/>
      <c r="M831" s="947"/>
      <c r="N831" s="947"/>
      <c r="O831" s="947"/>
      <c r="P831" s="947"/>
      <c r="Q831" s="947"/>
      <c r="R831" s="947"/>
      <c r="S831" s="947"/>
      <c r="T831" s="947"/>
      <c r="U831" s="1722"/>
      <c r="V831" s="1722"/>
      <c r="W831" s="1722"/>
      <c r="X831" s="1722"/>
      <c r="Y831" s="1722"/>
      <c r="Z831" s="1722"/>
      <c r="AA831" s="240"/>
      <c r="AB831" s="947"/>
      <c r="AC831" s="947"/>
      <c r="AD831" s="947"/>
      <c r="AE831" s="947"/>
      <c r="AF831" s="947"/>
      <c r="AG831" s="947"/>
      <c r="AH831" s="947"/>
      <c r="AI831" s="947"/>
      <c r="AJ831" s="947"/>
      <c r="AK831" s="947"/>
      <c r="AL831" s="947"/>
      <c r="AM831" s="947"/>
      <c r="AN831" s="947"/>
      <c r="AO831" s="947"/>
      <c r="AP831" s="947"/>
      <c r="AQ831" s="947"/>
      <c r="AR831" s="947"/>
      <c r="AS831" s="947"/>
      <c r="AT831" s="947"/>
      <c r="AU831" s="947"/>
      <c r="AV831" s="947"/>
      <c r="AW831" s="947"/>
      <c r="AX831" s="947"/>
      <c r="AY831" s="947"/>
      <c r="AZ831" s="947"/>
      <c r="BA831" s="947"/>
      <c r="BB831" s="947"/>
      <c r="BC831" s="947"/>
      <c r="BD831" s="947"/>
      <c r="BE831" s="947"/>
      <c r="BF831" s="947"/>
      <c r="BG831" s="947"/>
      <c r="BH831" s="947"/>
      <c r="BI831" s="947"/>
      <c r="BJ831" s="947"/>
      <c r="BK831" s="947"/>
      <c r="BL831" s="947"/>
      <c r="BM831" s="947"/>
      <c r="BN831" s="947"/>
      <c r="BO831" s="947"/>
      <c r="BP831" s="947"/>
      <c r="BQ831" s="947"/>
      <c r="BR831" s="947"/>
      <c r="BS831" s="947"/>
      <c r="BT831" s="947"/>
      <c r="BU831" s="947"/>
      <c r="BV831" s="999"/>
      <c r="BW831" s="947"/>
      <c r="BX831" s="947"/>
      <c r="BY831" s="947"/>
      <c r="BZ831" s="947"/>
      <c r="CA831" s="947"/>
      <c r="CB831" s="232"/>
      <c r="CC831" s="232"/>
      <c r="CD831" s="232"/>
      <c r="CE831" s="232"/>
      <c r="CF831" s="232"/>
      <c r="CG831" s="232"/>
      <c r="CH831" s="232"/>
      <c r="CI831" s="232"/>
      <c r="CJ831" s="232"/>
      <c r="CK831" s="232"/>
      <c r="CL831" s="232"/>
      <c r="CM831" s="232"/>
      <c r="CN831" s="232"/>
      <c r="CO831" s="232"/>
      <c r="CP831" s="232"/>
      <c r="CQ831" s="232"/>
      <c r="CR831" s="232"/>
      <c r="CS831" s="232"/>
      <c r="CT831" s="232"/>
      <c r="CU831" s="232"/>
      <c r="CV831" s="232"/>
      <c r="CW831" s="232"/>
      <c r="CX831" s="232"/>
      <c r="CY831" s="232"/>
      <c r="CZ831" s="232"/>
      <c r="DA831" s="232"/>
      <c r="DB831" s="232"/>
      <c r="DC831" s="232"/>
      <c r="DD831" s="232"/>
      <c r="DE831" s="232"/>
      <c r="DF831" s="232"/>
      <c r="DG831" s="232"/>
      <c r="DH831" s="232"/>
      <c r="DI831" s="232"/>
      <c r="DJ831" s="232"/>
      <c r="DK831" s="232"/>
      <c r="DL831" s="232"/>
      <c r="DM831" s="232"/>
      <c r="DN831" s="232"/>
      <c r="DO831" s="232"/>
    </row>
    <row r="832" spans="2:119" s="971" customFormat="1" outlineLevel="1">
      <c r="B832" s="1336">
        <v>44</v>
      </c>
      <c r="C832" s="1000" t="s">
        <v>591</v>
      </c>
      <c r="D832" s="998"/>
      <c r="E832" s="998"/>
      <c r="F832" s="282" t="s">
        <v>105</v>
      </c>
      <c r="G832" s="282" t="s">
        <v>105</v>
      </c>
      <c r="H832" s="282" t="s">
        <v>105</v>
      </c>
      <c r="I832" s="282" t="s">
        <v>105</v>
      </c>
      <c r="J832" s="282" t="s">
        <v>105</v>
      </c>
      <c r="K832" s="282" t="s">
        <v>105</v>
      </c>
      <c r="L832" s="1001">
        <v>7.9761901612228778E-2</v>
      </c>
      <c r="M832" s="1001">
        <v>8.6285620196672463E-2</v>
      </c>
      <c r="N832" s="1001">
        <v>9.0448404609916752E-2</v>
      </c>
      <c r="O832" s="1001">
        <v>0.10655880782600484</v>
      </c>
      <c r="P832" s="1001">
        <v>0.12201760095888702</v>
      </c>
      <c r="Q832" s="1001">
        <v>0.14961318885867902</v>
      </c>
      <c r="R832" s="1001">
        <v>0.17605027109833177</v>
      </c>
      <c r="S832" s="1001" t="s">
        <v>105</v>
      </c>
      <c r="T832" s="1001" t="s">
        <v>105</v>
      </c>
      <c r="U832" s="1723" t="s">
        <v>105</v>
      </c>
      <c r="V832" s="1723" t="s">
        <v>105</v>
      </c>
      <c r="W832" s="1723" t="s">
        <v>105</v>
      </c>
      <c r="X832" s="1723" t="s">
        <v>105</v>
      </c>
      <c r="Y832" s="1723" t="s">
        <v>105</v>
      </c>
      <c r="Z832" s="1723" t="s">
        <v>105</v>
      </c>
      <c r="AA832" s="283"/>
      <c r="AB832" s="947"/>
      <c r="AC832" s="947"/>
      <c r="AD832" s="947"/>
      <c r="AE832" s="947"/>
      <c r="AF832" s="947"/>
      <c r="AG832" s="947"/>
      <c r="AH832" s="947"/>
      <c r="AI832" s="947"/>
      <c r="AJ832" s="947"/>
      <c r="AK832" s="947"/>
      <c r="AL832" s="947"/>
      <c r="AM832" s="947"/>
      <c r="AN832" s="947"/>
      <c r="AO832" s="947"/>
      <c r="AP832" s="947"/>
      <c r="AQ832" s="947"/>
      <c r="AR832" s="947"/>
      <c r="AS832" s="947"/>
      <c r="AT832" s="947"/>
      <c r="AU832" s="947"/>
      <c r="AV832" s="947"/>
      <c r="AW832" s="947"/>
      <c r="AX832" s="947"/>
      <c r="AY832" s="947"/>
      <c r="AZ832" s="947"/>
      <c r="BA832" s="947"/>
      <c r="BB832" s="947"/>
      <c r="BC832" s="947"/>
      <c r="BD832" s="947"/>
      <c r="BE832" s="947"/>
      <c r="BF832" s="947"/>
      <c r="BG832" s="947"/>
      <c r="BH832" s="1001">
        <v>7.9761901612228764E-2</v>
      </c>
      <c r="BI832" s="1001">
        <v>7.9761901612228792E-2</v>
      </c>
      <c r="BJ832" s="1001">
        <v>7.9761901612228778E-2</v>
      </c>
      <c r="BK832" s="1001">
        <v>7.9761901612228792E-2</v>
      </c>
      <c r="BL832" s="1001">
        <v>7.9761901612228792E-2</v>
      </c>
      <c r="BM832" s="1001">
        <v>8.4680440058534701E-2</v>
      </c>
      <c r="BN832" s="1001">
        <v>8.6198460883317618E-2</v>
      </c>
      <c r="BO832" s="1001">
        <v>9.1186793127167057E-2</v>
      </c>
      <c r="BP832" s="1001">
        <v>9.5691775924466066E-2</v>
      </c>
      <c r="BQ832" s="1001">
        <v>8.6748351917671634E-2</v>
      </c>
      <c r="BR832" s="1001">
        <v>8.8888707008014725E-2</v>
      </c>
      <c r="BS832" s="1001">
        <v>9.1717726994118842E-2</v>
      </c>
      <c r="BT832" s="1001">
        <v>9.2640504483303424E-2</v>
      </c>
      <c r="BU832" s="1001">
        <v>9.7499838378428016E-2</v>
      </c>
      <c r="BV832" s="1001">
        <v>0.1099676032401036</v>
      </c>
      <c r="BW832" s="1001">
        <v>0.12337807640794257</v>
      </c>
      <c r="BX832" s="1001" t="s">
        <v>1050</v>
      </c>
      <c r="BY832" s="1001" t="s">
        <v>1050</v>
      </c>
      <c r="BZ832" s="1001" t="s">
        <v>1050</v>
      </c>
      <c r="CA832" s="1001" t="s">
        <v>1050</v>
      </c>
      <c r="CB832" s="1001">
        <v>0.15501369317324734</v>
      </c>
      <c r="CC832" s="1001">
        <v>0.13678453762842185</v>
      </c>
      <c r="CD832" s="1001">
        <v>0.14590593513522909</v>
      </c>
      <c r="CE832" s="1001">
        <v>0.16016554981020181</v>
      </c>
      <c r="CF832" s="1001">
        <v>0.17615350593235563</v>
      </c>
      <c r="CG832" s="1001">
        <v>0.18224067765551799</v>
      </c>
      <c r="CH832" s="1001">
        <v>0.1755409949306973</v>
      </c>
      <c r="CI832" s="1001">
        <v>0.1724239538864849</v>
      </c>
      <c r="CJ832" s="1001" t="s">
        <v>105</v>
      </c>
      <c r="CK832" s="1001" t="s">
        <v>105</v>
      </c>
      <c r="CL832" s="1001" t="s">
        <v>105</v>
      </c>
      <c r="CM832" s="1001" t="s">
        <v>105</v>
      </c>
      <c r="CN832" s="1001" t="s">
        <v>105</v>
      </c>
      <c r="CO832" s="1001" t="s">
        <v>105</v>
      </c>
      <c r="CP832" s="1001" t="s">
        <v>105</v>
      </c>
      <c r="CQ832" s="1001" t="s">
        <v>105</v>
      </c>
      <c r="CR832" s="1001" t="s">
        <v>105</v>
      </c>
      <c r="CS832" s="1001" t="s">
        <v>105</v>
      </c>
      <c r="CT832" s="1001" t="s">
        <v>105</v>
      </c>
      <c r="CU832" s="1001" t="s">
        <v>105</v>
      </c>
      <c r="CV832" s="1001" t="s">
        <v>105</v>
      </c>
      <c r="CW832" s="1001" t="s">
        <v>105</v>
      </c>
      <c r="CX832" s="1001" t="s">
        <v>105</v>
      </c>
      <c r="CY832" s="1001" t="s">
        <v>105</v>
      </c>
      <c r="CZ832" s="1001" t="s">
        <v>105</v>
      </c>
      <c r="DA832" s="1001" t="s">
        <v>105</v>
      </c>
      <c r="DB832" s="1001" t="s">
        <v>105</v>
      </c>
      <c r="DC832" s="1001" t="s">
        <v>105</v>
      </c>
      <c r="DD832" s="1001" t="s">
        <v>105</v>
      </c>
      <c r="DE832" s="1001" t="s">
        <v>105</v>
      </c>
      <c r="DF832" s="1001" t="s">
        <v>105</v>
      </c>
      <c r="DG832" s="1001" t="s">
        <v>105</v>
      </c>
      <c r="DH832" s="1001" t="s">
        <v>105</v>
      </c>
      <c r="DI832" s="1001" t="s">
        <v>105</v>
      </c>
      <c r="DJ832" s="1001" t="s">
        <v>105</v>
      </c>
      <c r="DK832" s="1001" t="s">
        <v>105</v>
      </c>
      <c r="DL832" s="1001" t="s">
        <v>105</v>
      </c>
      <c r="DM832" s="1001" t="s">
        <v>105</v>
      </c>
      <c r="DN832" s="1001" t="s">
        <v>105</v>
      </c>
      <c r="DO832" s="1001" t="s">
        <v>105</v>
      </c>
    </row>
    <row r="833" spans="2:119" s="971" customFormat="1" ht="12" customHeight="1" outlineLevel="1">
      <c r="B833" s="1336">
        <v>45</v>
      </c>
      <c r="C833" s="978"/>
      <c r="D833" s="988"/>
      <c r="E833" s="988"/>
      <c r="F833" s="969"/>
      <c r="G833" s="969"/>
      <c r="H833" s="969"/>
      <c r="I833" s="969"/>
      <c r="J833" s="969"/>
      <c r="K833" s="969"/>
      <c r="L833" s="969"/>
      <c r="M833" s="969"/>
      <c r="N833" s="1001"/>
      <c r="O833" s="1001"/>
      <c r="P833" s="1001"/>
      <c r="Q833" s="1002" t="s">
        <v>464</v>
      </c>
      <c r="R833" s="1001"/>
      <c r="S833" s="1001"/>
      <c r="T833" s="1001"/>
      <c r="U833" s="1723"/>
      <c r="V833" s="1723"/>
      <c r="W833" s="1723"/>
      <c r="X833" s="1723"/>
      <c r="Y833" s="1723"/>
      <c r="Z833" s="1723"/>
      <c r="AA833" s="403"/>
      <c r="AB833" s="969"/>
      <c r="AC833" s="969"/>
      <c r="AD833" s="969"/>
      <c r="AE833" s="969"/>
      <c r="AF833" s="969"/>
      <c r="AG833" s="969"/>
      <c r="AH833" s="969"/>
      <c r="AI833" s="969"/>
      <c r="AJ833" s="969"/>
      <c r="AK833" s="969"/>
      <c r="AL833" s="969"/>
      <c r="AM833" s="969"/>
      <c r="AN833" s="969"/>
      <c r="AO833" s="969"/>
      <c r="AP833" s="969"/>
      <c r="AQ833" s="969"/>
      <c r="AR833" s="969"/>
      <c r="AS833" s="969"/>
      <c r="AT833" s="969"/>
      <c r="AU833" s="969"/>
      <c r="AV833" s="969"/>
      <c r="AW833" s="969"/>
      <c r="AX833" s="969"/>
      <c r="AY833" s="969"/>
      <c r="AZ833" s="969"/>
      <c r="BA833" s="969"/>
      <c r="BB833" s="969"/>
      <c r="BC833" s="969"/>
      <c r="BD833" s="969"/>
      <c r="BE833" s="969"/>
      <c r="BF833" s="969"/>
      <c r="BG833" s="969"/>
      <c r="BH833" s="969"/>
      <c r="BI833" s="969"/>
      <c r="BJ833" s="969"/>
      <c r="BK833" s="969"/>
      <c r="BL833" s="969"/>
      <c r="BM833" s="969"/>
      <c r="BN833" s="969"/>
      <c r="BO833" s="969"/>
      <c r="BP833" s="969"/>
      <c r="BQ833" s="969"/>
      <c r="BR833" s="969"/>
      <c r="BS833" s="969"/>
      <c r="BT833" s="947"/>
      <c r="BU833" s="947"/>
      <c r="BV833" s="999"/>
      <c r="BW833" s="947"/>
      <c r="BX833" s="969"/>
      <c r="BY833" s="969"/>
      <c r="BZ833" s="969"/>
      <c r="CA833" s="969"/>
      <c r="CB833" s="1002" t="s">
        <v>464</v>
      </c>
      <c r="CC833" s="947"/>
      <c r="CD833" s="947"/>
      <c r="CE833" s="947"/>
      <c r="CF833" s="947"/>
      <c r="CG833" s="947"/>
      <c r="CH833" s="947"/>
      <c r="CI833" s="947"/>
      <c r="CJ833" s="947"/>
      <c r="CK833" s="947"/>
      <c r="CL833" s="947"/>
      <c r="CM833" s="947"/>
      <c r="CN833" s="947"/>
      <c r="CO833" s="947"/>
      <c r="CP833" s="947"/>
      <c r="CQ833" s="947"/>
      <c r="CR833" s="947"/>
      <c r="CS833" s="947"/>
      <c r="CT833" s="947"/>
      <c r="CU833" s="947"/>
      <c r="CV833" s="947"/>
      <c r="CW833" s="947"/>
      <c r="CX833" s="947"/>
      <c r="CY833" s="947"/>
      <c r="CZ833" s="947"/>
      <c r="DA833" s="947"/>
      <c r="DB833" s="947"/>
      <c r="DC833" s="947"/>
      <c r="DD833" s="947"/>
      <c r="DE833" s="947"/>
      <c r="DF833" s="947"/>
      <c r="DG833" s="947"/>
      <c r="DH833" s="947"/>
      <c r="DI833" s="947"/>
      <c r="DJ833" s="947"/>
      <c r="DK833" s="947"/>
      <c r="DL833" s="947"/>
      <c r="DM833" s="947"/>
      <c r="DN833" s="947"/>
      <c r="DO833" s="947"/>
    </row>
    <row r="834" spans="2:119" s="971" customFormat="1" ht="12" customHeight="1" outlineLevel="1">
      <c r="B834" s="1336">
        <v>46</v>
      </c>
      <c r="C834" s="978"/>
      <c r="D834" s="988"/>
      <c r="E834" s="988"/>
      <c r="F834" s="969"/>
      <c r="G834" s="969"/>
      <c r="H834" s="969"/>
      <c r="I834" s="969"/>
      <c r="J834" s="969"/>
      <c r="K834" s="969"/>
      <c r="L834" s="969"/>
      <c r="M834" s="969"/>
      <c r="N834" s="1003"/>
      <c r="O834" s="1003"/>
      <c r="P834" s="1003"/>
      <c r="Q834" s="1003"/>
      <c r="R834" s="1003"/>
      <c r="S834" s="1003"/>
      <c r="T834" s="1003"/>
      <c r="U834" s="1716"/>
      <c r="V834" s="1716"/>
      <c r="W834" s="1716"/>
      <c r="X834" s="1716"/>
      <c r="Y834" s="1716"/>
      <c r="Z834" s="1716"/>
      <c r="AA834" s="403"/>
      <c r="AB834" s="969"/>
      <c r="AC834" s="969"/>
      <c r="AD834" s="969"/>
      <c r="AE834" s="969"/>
      <c r="AF834" s="969"/>
      <c r="AG834" s="969"/>
      <c r="AH834" s="969"/>
      <c r="AI834" s="969"/>
      <c r="AJ834" s="969"/>
      <c r="AK834" s="969"/>
      <c r="AL834" s="969"/>
      <c r="AM834" s="969"/>
      <c r="AN834" s="969"/>
      <c r="AO834" s="969"/>
      <c r="AP834" s="969"/>
      <c r="AQ834" s="969"/>
      <c r="AR834" s="969"/>
      <c r="AS834" s="969"/>
      <c r="AT834" s="969"/>
      <c r="AU834" s="969"/>
      <c r="AV834" s="969"/>
      <c r="AW834" s="969"/>
      <c r="AX834" s="969"/>
      <c r="AY834" s="969"/>
      <c r="AZ834" s="969"/>
      <c r="BA834" s="969"/>
      <c r="BB834" s="969"/>
      <c r="BC834" s="969"/>
      <c r="BD834" s="969"/>
      <c r="BE834" s="969"/>
      <c r="BF834" s="969"/>
      <c r="BG834" s="969"/>
      <c r="BH834" s="969"/>
      <c r="BI834" s="969"/>
      <c r="BJ834" s="969"/>
      <c r="BK834" s="969"/>
      <c r="BL834" s="969"/>
      <c r="BM834" s="969"/>
      <c r="BN834" s="969"/>
      <c r="BO834" s="969"/>
      <c r="BP834" s="969"/>
      <c r="BQ834" s="969"/>
      <c r="BR834" s="969"/>
      <c r="BS834" s="969"/>
      <c r="BT834" s="969"/>
      <c r="BU834" s="969"/>
      <c r="BV834" s="989"/>
      <c r="BW834" s="969"/>
      <c r="BX834" s="969"/>
      <c r="BY834" s="969"/>
      <c r="BZ834" s="969"/>
      <c r="CA834" s="969"/>
      <c r="CB834" s="947"/>
      <c r="CC834" s="947"/>
      <c r="CD834" s="947"/>
      <c r="CE834" s="947"/>
      <c r="CF834" s="947"/>
      <c r="CG834" s="947"/>
      <c r="CH834" s="947"/>
      <c r="CI834" s="947"/>
      <c r="CJ834" s="947"/>
      <c r="CK834" s="947"/>
      <c r="CL834" s="947"/>
      <c r="CM834" s="947"/>
      <c r="CN834" s="947"/>
      <c r="CO834" s="947"/>
      <c r="CP834" s="947"/>
      <c r="CQ834" s="947"/>
      <c r="CR834" s="947"/>
      <c r="CS834" s="947"/>
      <c r="CT834" s="947"/>
      <c r="CU834" s="947"/>
      <c r="CV834" s="947"/>
      <c r="CW834" s="947"/>
      <c r="CX834" s="947"/>
      <c r="CY834" s="947"/>
      <c r="CZ834" s="947"/>
      <c r="DA834" s="947"/>
      <c r="DB834" s="947"/>
      <c r="DC834" s="947"/>
      <c r="DD834" s="947"/>
      <c r="DE834" s="947"/>
      <c r="DF834" s="947"/>
      <c r="DG834" s="947"/>
      <c r="DH834" s="947"/>
      <c r="DI834" s="947"/>
      <c r="DJ834" s="947"/>
      <c r="DK834" s="947"/>
      <c r="DL834" s="947"/>
      <c r="DM834" s="947"/>
      <c r="DN834" s="947"/>
      <c r="DO834" s="947"/>
    </row>
    <row r="835" spans="2:119" s="971" customFormat="1" ht="12" customHeight="1" outlineLevel="1">
      <c r="B835" s="1336">
        <v>47</v>
      </c>
      <c r="C835" s="942" t="s">
        <v>323</v>
      </c>
      <c r="D835" s="967"/>
      <c r="E835" s="967"/>
      <c r="F835" s="968">
        <v>28.544195046700001</v>
      </c>
      <c r="G835" s="968">
        <v>57.651124942400003</v>
      </c>
      <c r="H835" s="968">
        <v>96.816460494339992</v>
      </c>
      <c r="I835" s="968">
        <v>156.31594502920001</v>
      </c>
      <c r="J835" s="968">
        <v>235.40501787875002</v>
      </c>
      <c r="K835" s="968">
        <v>405.11205778474994</v>
      </c>
      <c r="L835" s="968">
        <v>677.60745293950004</v>
      </c>
      <c r="M835" s="968">
        <v>1220.4453074118001</v>
      </c>
      <c r="N835" s="979">
        <v>2276.8414705</v>
      </c>
      <c r="O835" s="979">
        <v>3897.0118999999995</v>
      </c>
      <c r="P835" s="979">
        <v>5983.9278999999997</v>
      </c>
      <c r="Q835" s="979">
        <v>11103.172098130221</v>
      </c>
      <c r="R835" s="979">
        <v>23874.171588753008</v>
      </c>
      <c r="S835" s="979" t="s">
        <v>105</v>
      </c>
      <c r="T835" s="979" t="s">
        <v>105</v>
      </c>
      <c r="U835" s="1719" t="s">
        <v>105</v>
      </c>
      <c r="V835" s="1719" t="s">
        <v>105</v>
      </c>
      <c r="W835" s="1719" t="s">
        <v>105</v>
      </c>
      <c r="X835" s="1719" t="s">
        <v>105</v>
      </c>
      <c r="Y835" s="1719" t="s">
        <v>105</v>
      </c>
      <c r="Z835" s="1719" t="s">
        <v>105</v>
      </c>
      <c r="AA835" s="403"/>
      <c r="AB835" s="968"/>
      <c r="AC835" s="968"/>
      <c r="AD835" s="968"/>
      <c r="AE835" s="968"/>
      <c r="AF835" s="968"/>
      <c r="AG835" s="968"/>
      <c r="AH835" s="968"/>
      <c r="AI835" s="968"/>
      <c r="AJ835" s="968"/>
      <c r="AK835" s="968"/>
      <c r="AL835" s="968"/>
      <c r="AM835" s="968"/>
      <c r="AN835" s="968"/>
      <c r="AO835" s="968"/>
      <c r="AP835" s="968"/>
      <c r="AQ835" s="968"/>
      <c r="AR835" s="968"/>
      <c r="AS835" s="968"/>
      <c r="AT835" s="968"/>
      <c r="AU835" s="968"/>
      <c r="AV835" s="968"/>
      <c r="AW835" s="968"/>
      <c r="AX835" s="968"/>
      <c r="AY835" s="968"/>
      <c r="AZ835" s="968"/>
      <c r="BA835" s="968"/>
      <c r="BB835" s="968"/>
      <c r="BC835" s="968"/>
      <c r="BD835" s="968"/>
      <c r="BE835" s="968"/>
      <c r="BF835" s="968"/>
      <c r="BG835" s="968"/>
      <c r="BH835" s="968">
        <v>128.54441184839999</v>
      </c>
      <c r="BI835" s="968">
        <v>152.35009175879998</v>
      </c>
      <c r="BJ835" s="968">
        <v>185.21897900110002</v>
      </c>
      <c r="BK835" s="968">
        <v>211.49397033120002</v>
      </c>
      <c r="BL835" s="968">
        <v>203.00226143999998</v>
      </c>
      <c r="BM835" s="968">
        <v>268.3398321766</v>
      </c>
      <c r="BN835" s="968">
        <v>339.1757914259</v>
      </c>
      <c r="BO835" s="968">
        <v>409.92742236929996</v>
      </c>
      <c r="BP835" s="968">
        <v>409.89717450000006</v>
      </c>
      <c r="BQ835" s="968">
        <v>509.1513359999999</v>
      </c>
      <c r="BR835" s="968">
        <v>622.3929599999999</v>
      </c>
      <c r="BS835" s="968">
        <v>735.40000000000009</v>
      </c>
      <c r="BT835" s="968">
        <v>664.24419999999998</v>
      </c>
      <c r="BU835" s="968">
        <v>1004.0587</v>
      </c>
      <c r="BV835" s="968">
        <v>1051.3999999999999</v>
      </c>
      <c r="BW835" s="968">
        <v>1177.3089999999997</v>
      </c>
      <c r="BX835" s="979">
        <v>1120.98</v>
      </c>
      <c r="BY835" s="979">
        <v>1419.836</v>
      </c>
      <c r="BZ835" s="979">
        <v>1579.49</v>
      </c>
      <c r="CA835" s="979">
        <v>1863.6218999999999</v>
      </c>
      <c r="CB835" s="979">
        <v>2094.2544698606025</v>
      </c>
      <c r="CC835" s="979">
        <v>2521.1385798501651</v>
      </c>
      <c r="CD835" s="979">
        <v>2891.2761240031537</v>
      </c>
      <c r="CE835" s="979">
        <v>3596.5029244162993</v>
      </c>
      <c r="CF835" s="979">
        <v>4045.7551934192807</v>
      </c>
      <c r="CG835" s="979">
        <v>5475.1073351629411</v>
      </c>
      <c r="CH835" s="979">
        <v>6261.3455478810702</v>
      </c>
      <c r="CI835" s="979">
        <v>8091.9873419438045</v>
      </c>
      <c r="CJ835" s="979" t="s">
        <v>105</v>
      </c>
      <c r="CK835" s="979" t="s">
        <v>105</v>
      </c>
      <c r="CL835" s="979" t="s">
        <v>105</v>
      </c>
      <c r="CM835" s="979" t="s">
        <v>105</v>
      </c>
      <c r="CN835" s="979" t="s">
        <v>105</v>
      </c>
      <c r="CO835" s="979" t="s">
        <v>105</v>
      </c>
      <c r="CP835" s="979" t="s">
        <v>105</v>
      </c>
      <c r="CQ835" s="979" t="s">
        <v>105</v>
      </c>
      <c r="CR835" s="979" t="s">
        <v>105</v>
      </c>
      <c r="CS835" s="979" t="s">
        <v>105</v>
      </c>
      <c r="CT835" s="979" t="s">
        <v>105</v>
      </c>
      <c r="CU835" s="979" t="s">
        <v>105</v>
      </c>
      <c r="CV835" s="979" t="s">
        <v>105</v>
      </c>
      <c r="CW835" s="979" t="s">
        <v>105</v>
      </c>
      <c r="CX835" s="979" t="s">
        <v>105</v>
      </c>
      <c r="CY835" s="979" t="s">
        <v>105</v>
      </c>
      <c r="CZ835" s="979" t="s">
        <v>105</v>
      </c>
      <c r="DA835" s="979" t="s">
        <v>105</v>
      </c>
      <c r="DB835" s="979" t="s">
        <v>105</v>
      </c>
      <c r="DC835" s="979" t="s">
        <v>105</v>
      </c>
      <c r="DD835" s="979" t="s">
        <v>105</v>
      </c>
      <c r="DE835" s="979" t="s">
        <v>105</v>
      </c>
      <c r="DF835" s="979" t="s">
        <v>105</v>
      </c>
      <c r="DG835" s="979" t="s">
        <v>105</v>
      </c>
      <c r="DH835" s="979" t="s">
        <v>105</v>
      </c>
      <c r="DI835" s="979" t="s">
        <v>105</v>
      </c>
      <c r="DJ835" s="979" t="s">
        <v>105</v>
      </c>
      <c r="DK835" s="979" t="s">
        <v>105</v>
      </c>
      <c r="DL835" s="979" t="s">
        <v>105</v>
      </c>
      <c r="DM835" s="979" t="s">
        <v>105</v>
      </c>
      <c r="DN835" s="979" t="s">
        <v>105</v>
      </c>
      <c r="DO835" s="979" t="s">
        <v>105</v>
      </c>
    </row>
    <row r="836" spans="2:119" s="973" customFormat="1" ht="12" customHeight="1" outlineLevel="1">
      <c r="B836" s="1336">
        <v>48</v>
      </c>
      <c r="C836" s="949" t="s">
        <v>94</v>
      </c>
      <c r="D836" s="939"/>
      <c r="E836" s="939"/>
      <c r="F836" s="940" t="s">
        <v>1045</v>
      </c>
      <c r="G836" s="940">
        <v>1.0197145110618582</v>
      </c>
      <c r="H836" s="940">
        <v>0.67935076012949613</v>
      </c>
      <c r="I836" s="940">
        <v>0.61455959277026473</v>
      </c>
      <c r="J836" s="940">
        <v>0.50595652820175241</v>
      </c>
      <c r="K836" s="940">
        <v>0.72091513356529591</v>
      </c>
      <c r="L836" s="940">
        <v>0.6726420256282184</v>
      </c>
      <c r="M836" s="940">
        <v>0.80110962787885254</v>
      </c>
      <c r="N836" s="940">
        <v>0.86558255144468599</v>
      </c>
      <c r="O836" s="940">
        <v>0.71158684102156933</v>
      </c>
      <c r="P836" s="940">
        <v>0.53551696878318489</v>
      </c>
      <c r="Q836" s="940">
        <v>0.85549897720696477</v>
      </c>
      <c r="R836" s="940">
        <v>1.1502117933282716</v>
      </c>
      <c r="S836" s="940" t="s">
        <v>105</v>
      </c>
      <c r="T836" s="940" t="s">
        <v>105</v>
      </c>
      <c r="U836" s="1677" t="s">
        <v>105</v>
      </c>
      <c r="V836" s="1677" t="s">
        <v>105</v>
      </c>
      <c r="W836" s="1677" t="s">
        <v>105</v>
      </c>
      <c r="X836" s="1677" t="s">
        <v>105</v>
      </c>
      <c r="Y836" s="1677" t="s">
        <v>105</v>
      </c>
      <c r="Z836" s="1677" t="s">
        <v>105</v>
      </c>
      <c r="AA836" s="403"/>
      <c r="AB836" s="940"/>
      <c r="AC836" s="940"/>
      <c r="AD836" s="940"/>
      <c r="AE836" s="940"/>
      <c r="AF836" s="940"/>
      <c r="AG836" s="940"/>
      <c r="AH836" s="940"/>
      <c r="AI836" s="940"/>
      <c r="AJ836" s="940" t="s">
        <v>1045</v>
      </c>
      <c r="AK836" s="940" t="s">
        <v>1045</v>
      </c>
      <c r="AL836" s="940" t="s">
        <v>1045</v>
      </c>
      <c r="AM836" s="940" t="s">
        <v>1045</v>
      </c>
      <c r="AN836" s="940" t="s">
        <v>1045</v>
      </c>
      <c r="AO836" s="940" t="s">
        <v>1045</v>
      </c>
      <c r="AP836" s="940" t="s">
        <v>1045</v>
      </c>
      <c r="AQ836" s="940" t="s">
        <v>1045</v>
      </c>
      <c r="AR836" s="940" t="s">
        <v>1045</v>
      </c>
      <c r="AS836" s="940" t="s">
        <v>1045</v>
      </c>
      <c r="AT836" s="940" t="s">
        <v>1045</v>
      </c>
      <c r="AU836" s="940" t="s">
        <v>1045</v>
      </c>
      <c r="AV836" s="940" t="s">
        <v>1045</v>
      </c>
      <c r="AW836" s="940" t="s">
        <v>1045</v>
      </c>
      <c r="AX836" s="940" t="s">
        <v>1045</v>
      </c>
      <c r="AY836" s="940" t="s">
        <v>1045</v>
      </c>
      <c r="AZ836" s="940" t="s">
        <v>1045</v>
      </c>
      <c r="BA836" s="940" t="s">
        <v>1045</v>
      </c>
      <c r="BB836" s="940" t="s">
        <v>1045</v>
      </c>
      <c r="BC836" s="940" t="s">
        <v>1045</v>
      </c>
      <c r="BD836" s="940" t="s">
        <v>1045</v>
      </c>
      <c r="BE836" s="940" t="s">
        <v>1045</v>
      </c>
      <c r="BF836" s="940" t="s">
        <v>1045</v>
      </c>
      <c r="BG836" s="940" t="s">
        <v>1045</v>
      </c>
      <c r="BH836" s="940" t="s">
        <v>1045</v>
      </c>
      <c r="BI836" s="940" t="s">
        <v>1045</v>
      </c>
      <c r="BJ836" s="940" t="s">
        <v>1045</v>
      </c>
      <c r="BK836" s="940" t="s">
        <v>1045</v>
      </c>
      <c r="BL836" s="940">
        <v>0.57923832332293479</v>
      </c>
      <c r="BM836" s="940">
        <v>0.76133685958938901</v>
      </c>
      <c r="BN836" s="940">
        <v>0.83121510147124611</v>
      </c>
      <c r="BO836" s="940">
        <v>0.93824637991973359</v>
      </c>
      <c r="BP836" s="940">
        <v>1.0191754101278847</v>
      </c>
      <c r="BQ836" s="940">
        <v>0.89741244104571427</v>
      </c>
      <c r="BR836" s="940">
        <v>0.83501587004028432</v>
      </c>
      <c r="BS836" s="940">
        <v>0.79397610374424965</v>
      </c>
      <c r="BT836" s="940">
        <v>0.62051421996323097</v>
      </c>
      <c r="BU836" s="940">
        <v>0.97202408990634614</v>
      </c>
      <c r="BV836" s="940">
        <v>0.68928645979543224</v>
      </c>
      <c r="BW836" s="940">
        <v>0.6009097090019031</v>
      </c>
      <c r="BX836" s="940">
        <v>0.68760224026043448</v>
      </c>
      <c r="BY836" s="940">
        <v>0.41409660610480237</v>
      </c>
      <c r="BZ836" s="940">
        <v>0.50227315959672847</v>
      </c>
      <c r="CA836" s="940">
        <v>0.58295052530813929</v>
      </c>
      <c r="CB836" s="940">
        <v>0.86823535643865402</v>
      </c>
      <c r="CC836" s="940">
        <v>0.7756547797422837</v>
      </c>
      <c r="CD836" s="940">
        <v>0.83051245908689109</v>
      </c>
      <c r="CE836" s="940">
        <v>0.92984581497797358</v>
      </c>
      <c r="CF836" s="940">
        <v>0.93183552984780005</v>
      </c>
      <c r="CG836" s="940">
        <v>1.1716804379267143</v>
      </c>
      <c r="CH836" s="940">
        <v>1.1655992991813746</v>
      </c>
      <c r="CI836" s="940">
        <v>1.2499598949324109</v>
      </c>
      <c r="CJ836" s="940" t="s">
        <v>105</v>
      </c>
      <c r="CK836" s="940" t="s">
        <v>105</v>
      </c>
      <c r="CL836" s="940" t="s">
        <v>105</v>
      </c>
      <c r="CM836" s="940" t="s">
        <v>105</v>
      </c>
      <c r="CN836" s="940" t="s">
        <v>105</v>
      </c>
      <c r="CO836" s="940" t="s">
        <v>105</v>
      </c>
      <c r="CP836" s="940" t="s">
        <v>105</v>
      </c>
      <c r="CQ836" s="940" t="s">
        <v>105</v>
      </c>
      <c r="CR836" s="940" t="s">
        <v>105</v>
      </c>
      <c r="CS836" s="940" t="s">
        <v>105</v>
      </c>
      <c r="CT836" s="940" t="s">
        <v>105</v>
      </c>
      <c r="CU836" s="940" t="s">
        <v>105</v>
      </c>
      <c r="CV836" s="940" t="s">
        <v>105</v>
      </c>
      <c r="CW836" s="940" t="s">
        <v>105</v>
      </c>
      <c r="CX836" s="940" t="s">
        <v>105</v>
      </c>
      <c r="CY836" s="940" t="s">
        <v>105</v>
      </c>
      <c r="CZ836" s="940" t="s">
        <v>105</v>
      </c>
      <c r="DA836" s="940" t="s">
        <v>105</v>
      </c>
      <c r="DB836" s="940" t="s">
        <v>105</v>
      </c>
      <c r="DC836" s="940" t="s">
        <v>105</v>
      </c>
      <c r="DD836" s="940" t="s">
        <v>105</v>
      </c>
      <c r="DE836" s="940" t="s">
        <v>105</v>
      </c>
      <c r="DF836" s="940" t="s">
        <v>105</v>
      </c>
      <c r="DG836" s="940" t="s">
        <v>105</v>
      </c>
      <c r="DH836" s="940" t="s">
        <v>105</v>
      </c>
      <c r="DI836" s="940" t="s">
        <v>105</v>
      </c>
      <c r="DJ836" s="940" t="s">
        <v>105</v>
      </c>
      <c r="DK836" s="940" t="s">
        <v>105</v>
      </c>
      <c r="DL836" s="940" t="s">
        <v>105</v>
      </c>
      <c r="DM836" s="940" t="s">
        <v>105</v>
      </c>
      <c r="DN836" s="940" t="s">
        <v>105</v>
      </c>
      <c r="DO836" s="940" t="s">
        <v>105</v>
      </c>
    </row>
    <row r="837" spans="2:119" s="941" customFormat="1" ht="12" customHeight="1" outlineLevel="1">
      <c r="B837" s="1336">
        <v>49</v>
      </c>
      <c r="C837" s="949" t="s">
        <v>234</v>
      </c>
      <c r="D837" s="953"/>
      <c r="E837" s="953"/>
      <c r="F837" s="954"/>
      <c r="G837" s="955" t="s">
        <v>1045</v>
      </c>
      <c r="H837" s="955" t="s">
        <v>1045</v>
      </c>
      <c r="I837" s="955" t="s">
        <v>1045</v>
      </c>
      <c r="J837" s="955" t="s">
        <v>1045</v>
      </c>
      <c r="K837" s="955" t="s">
        <v>1045</v>
      </c>
      <c r="L837" s="955">
        <v>7.9761901612228792E-2</v>
      </c>
      <c r="M837" s="955">
        <v>8.6285620196672477E-2</v>
      </c>
      <c r="N837" s="955">
        <v>9.0448404609916752E-2</v>
      </c>
      <c r="O837" s="955">
        <v>0.10655880782600483</v>
      </c>
      <c r="P837" s="955">
        <v>0.12201760095888702</v>
      </c>
      <c r="Q837" s="955">
        <v>0.14961318885867902</v>
      </c>
      <c r="R837" s="955">
        <v>0.17605009537651206</v>
      </c>
      <c r="S837" s="955" t="s">
        <v>105</v>
      </c>
      <c r="T837" s="955" t="s">
        <v>105</v>
      </c>
      <c r="U837" s="1698" t="s">
        <v>105</v>
      </c>
      <c r="V837" s="1698" t="s">
        <v>105</v>
      </c>
      <c r="W837" s="1698" t="s">
        <v>105</v>
      </c>
      <c r="X837" s="1698" t="s">
        <v>105</v>
      </c>
      <c r="Y837" s="1698" t="s">
        <v>105</v>
      </c>
      <c r="Z837" s="1698" t="s">
        <v>105</v>
      </c>
      <c r="AA837" s="403"/>
      <c r="AB837" s="954"/>
      <c r="AC837" s="954"/>
      <c r="AD837" s="954"/>
      <c r="AE837" s="954"/>
      <c r="AF837" s="954"/>
      <c r="AG837" s="954"/>
      <c r="AH837" s="954"/>
      <c r="AI837" s="954"/>
      <c r="AJ837" s="954"/>
      <c r="AK837" s="954"/>
      <c r="AL837" s="954"/>
      <c r="AM837" s="954"/>
      <c r="AN837" s="954"/>
      <c r="AO837" s="954"/>
      <c r="AP837" s="954"/>
      <c r="AQ837" s="954"/>
      <c r="AR837" s="954"/>
      <c r="AS837" s="954"/>
      <c r="AT837" s="954"/>
      <c r="AU837" s="954"/>
      <c r="AV837" s="954"/>
      <c r="AW837" s="954"/>
      <c r="AX837" s="954"/>
      <c r="AY837" s="954"/>
      <c r="AZ837" s="954"/>
      <c r="BA837" s="954"/>
      <c r="BB837" s="954"/>
      <c r="BC837" s="954"/>
      <c r="BD837" s="954"/>
      <c r="BE837" s="954"/>
      <c r="BF837" s="954"/>
      <c r="BG837" s="954"/>
      <c r="BH837" s="954"/>
      <c r="BI837" s="954"/>
      <c r="BJ837" s="954"/>
      <c r="BK837" s="954"/>
      <c r="BL837" s="954"/>
      <c r="BM837" s="954"/>
      <c r="BN837" s="954"/>
      <c r="BO837" s="954"/>
      <c r="BP837" s="954"/>
      <c r="BQ837" s="954"/>
      <c r="BR837" s="954"/>
      <c r="BS837" s="954"/>
      <c r="BT837" s="955">
        <v>9.2640504483303437E-2</v>
      </c>
      <c r="BU837" s="955">
        <v>9.7499838378428003E-2</v>
      </c>
      <c r="BV837" s="955">
        <v>0.10996760324010357</v>
      </c>
      <c r="BW837" s="955">
        <v>0.12337807640794257</v>
      </c>
      <c r="BX837" s="955">
        <v>0.12694918214543288</v>
      </c>
      <c r="BY837" s="955">
        <v>0.12094227240938754</v>
      </c>
      <c r="BZ837" s="955">
        <v>0.11876447072091288</v>
      </c>
      <c r="CA837" s="955">
        <v>0.12283106343488079</v>
      </c>
      <c r="CB837" s="955">
        <v>0.15501369317324731</v>
      </c>
      <c r="CC837" s="955">
        <v>0.13678453762842185</v>
      </c>
      <c r="CD837" s="955">
        <v>0.14590593513522909</v>
      </c>
      <c r="CE837" s="955">
        <v>0.16016554981020181</v>
      </c>
      <c r="CF837" s="955">
        <v>0.17615350593235563</v>
      </c>
      <c r="CG837" s="955">
        <v>0.18224067765551799</v>
      </c>
      <c r="CH837" s="955">
        <v>0.1755409949306973</v>
      </c>
      <c r="CI837" s="955">
        <v>0.1724239538864849</v>
      </c>
      <c r="CJ837" s="955" t="s">
        <v>105</v>
      </c>
      <c r="CK837" s="955" t="s">
        <v>105</v>
      </c>
      <c r="CL837" s="955" t="s">
        <v>105</v>
      </c>
      <c r="CM837" s="955" t="s">
        <v>105</v>
      </c>
      <c r="CN837" s="955" t="s">
        <v>105</v>
      </c>
      <c r="CO837" s="955" t="s">
        <v>105</v>
      </c>
      <c r="CP837" s="955" t="s">
        <v>105</v>
      </c>
      <c r="CQ837" s="955" t="s">
        <v>105</v>
      </c>
      <c r="CR837" s="955" t="s">
        <v>105</v>
      </c>
      <c r="CS837" s="955" t="s">
        <v>105</v>
      </c>
      <c r="CT837" s="955" t="s">
        <v>105</v>
      </c>
      <c r="CU837" s="955" t="s">
        <v>105</v>
      </c>
      <c r="CV837" s="955" t="s">
        <v>105</v>
      </c>
      <c r="CW837" s="955" t="s">
        <v>105</v>
      </c>
      <c r="CX837" s="955" t="s">
        <v>105</v>
      </c>
      <c r="CY837" s="955" t="s">
        <v>105</v>
      </c>
      <c r="CZ837" s="955" t="s">
        <v>105</v>
      </c>
      <c r="DA837" s="955" t="s">
        <v>105</v>
      </c>
      <c r="DB837" s="955" t="s">
        <v>105</v>
      </c>
      <c r="DC837" s="955" t="s">
        <v>105</v>
      </c>
      <c r="DD837" s="955" t="s">
        <v>105</v>
      </c>
      <c r="DE837" s="955" t="s">
        <v>105</v>
      </c>
      <c r="DF837" s="955" t="s">
        <v>105</v>
      </c>
      <c r="DG837" s="955" t="s">
        <v>105</v>
      </c>
      <c r="DH837" s="955" t="s">
        <v>105</v>
      </c>
      <c r="DI837" s="955" t="s">
        <v>105</v>
      </c>
      <c r="DJ837" s="955" t="s">
        <v>105</v>
      </c>
      <c r="DK837" s="955" t="s">
        <v>105</v>
      </c>
      <c r="DL837" s="955" t="s">
        <v>105</v>
      </c>
      <c r="DM837" s="955" t="s">
        <v>105</v>
      </c>
      <c r="DN837" s="955" t="s">
        <v>105</v>
      </c>
      <c r="DO837" s="955" t="s">
        <v>105</v>
      </c>
    </row>
    <row r="838" spans="2:119" s="941" customFormat="1" ht="12" customHeight="1" outlineLevel="1">
      <c r="B838" s="1336">
        <v>50</v>
      </c>
      <c r="C838" s="949" t="s">
        <v>104</v>
      </c>
      <c r="D838" s="953"/>
      <c r="E838" s="953"/>
      <c r="F838" s="954"/>
      <c r="G838" s="954"/>
      <c r="H838" s="954"/>
      <c r="I838" s="954"/>
      <c r="J838" s="954"/>
      <c r="K838" s="954"/>
      <c r="L838" s="954"/>
      <c r="M838" s="954"/>
      <c r="N838" s="954"/>
      <c r="O838" s="954"/>
      <c r="P838" s="954"/>
      <c r="Q838" s="954"/>
      <c r="R838" s="954"/>
      <c r="S838" s="954"/>
      <c r="T838" s="954"/>
      <c r="U838" s="1684"/>
      <c r="V838" s="1684"/>
      <c r="W838" s="1684"/>
      <c r="X838" s="1684"/>
      <c r="Y838" s="1684"/>
      <c r="Z838" s="1684"/>
      <c r="AA838" s="403"/>
      <c r="AB838" s="954"/>
      <c r="AC838" s="954"/>
      <c r="AD838" s="954"/>
      <c r="AE838" s="954"/>
      <c r="AF838" s="954"/>
      <c r="AG838" s="954"/>
      <c r="AH838" s="954"/>
      <c r="AI838" s="954"/>
      <c r="AJ838" s="954"/>
      <c r="AK838" s="954"/>
      <c r="AL838" s="954"/>
      <c r="AM838" s="954"/>
      <c r="AN838" s="954"/>
      <c r="AO838" s="954"/>
      <c r="AP838" s="954"/>
      <c r="AQ838" s="954"/>
      <c r="AR838" s="954"/>
      <c r="AS838" s="954"/>
      <c r="AT838" s="954"/>
      <c r="AU838" s="954"/>
      <c r="AV838" s="954"/>
      <c r="AW838" s="954"/>
      <c r="AX838" s="954"/>
      <c r="AY838" s="954"/>
      <c r="AZ838" s="954"/>
      <c r="BA838" s="954"/>
      <c r="BB838" s="954"/>
      <c r="BC838" s="954"/>
      <c r="BD838" s="954"/>
      <c r="BE838" s="954"/>
      <c r="BF838" s="954"/>
      <c r="BG838" s="954"/>
      <c r="BH838" s="954"/>
      <c r="BI838" s="954"/>
      <c r="BJ838" s="954"/>
      <c r="BK838" s="954"/>
      <c r="BL838" s="954"/>
      <c r="BM838" s="954"/>
      <c r="BN838" s="954"/>
      <c r="BO838" s="954"/>
      <c r="BP838" s="954"/>
      <c r="BQ838" s="954"/>
      <c r="BR838" s="954"/>
      <c r="BS838" s="954"/>
      <c r="BT838" s="955">
        <v>0.17044962064396058</v>
      </c>
      <c r="BU838" s="955">
        <v>0.25764835360138366</v>
      </c>
      <c r="BV838" s="955">
        <v>0.26979645610012121</v>
      </c>
      <c r="BW838" s="955">
        <v>0.3021055696545345</v>
      </c>
      <c r="BX838" s="975">
        <v>0.18733180257736728</v>
      </c>
      <c r="BY838" s="975">
        <v>0.23727491770079651</v>
      </c>
      <c r="BZ838" s="975">
        <v>0.26395538622716364</v>
      </c>
      <c r="CA838" s="975">
        <v>0.3114378934946726</v>
      </c>
      <c r="CB838" s="975">
        <v>0.18861767172043348</v>
      </c>
      <c r="CC838" s="975">
        <v>0.22706471245948948</v>
      </c>
      <c r="CD838" s="975">
        <v>0.26040091051908004</v>
      </c>
      <c r="CE838" s="975">
        <v>0.32391670530099703</v>
      </c>
      <c r="CF838" s="976">
        <v>0.16946159486116846</v>
      </c>
      <c r="CG838" s="976">
        <v>0.22933182476338715</v>
      </c>
      <c r="CH838" s="976">
        <v>0.26226441091806324</v>
      </c>
      <c r="CI838" s="976">
        <v>0.33894316759270909</v>
      </c>
      <c r="CJ838" s="976" t="s">
        <v>105</v>
      </c>
      <c r="CK838" s="976" t="s">
        <v>105</v>
      </c>
      <c r="CL838" s="976" t="s">
        <v>105</v>
      </c>
      <c r="CM838" s="976" t="s">
        <v>105</v>
      </c>
      <c r="CN838" s="976" t="s">
        <v>105</v>
      </c>
      <c r="CO838" s="976" t="s">
        <v>105</v>
      </c>
      <c r="CP838" s="976" t="s">
        <v>105</v>
      </c>
      <c r="CQ838" s="976" t="s">
        <v>105</v>
      </c>
      <c r="CR838" s="976" t="s">
        <v>105</v>
      </c>
      <c r="CS838" s="976" t="s">
        <v>105</v>
      </c>
      <c r="CT838" s="976" t="s">
        <v>105</v>
      </c>
      <c r="CU838" s="976" t="s">
        <v>105</v>
      </c>
      <c r="CV838" s="976" t="s">
        <v>105</v>
      </c>
      <c r="CW838" s="976" t="s">
        <v>105</v>
      </c>
      <c r="CX838" s="976" t="s">
        <v>105</v>
      </c>
      <c r="CY838" s="976" t="s">
        <v>105</v>
      </c>
      <c r="CZ838" s="976" t="s">
        <v>105</v>
      </c>
      <c r="DA838" s="976" t="s">
        <v>105</v>
      </c>
      <c r="DB838" s="976" t="s">
        <v>105</v>
      </c>
      <c r="DC838" s="976" t="s">
        <v>105</v>
      </c>
      <c r="DD838" s="976" t="s">
        <v>105</v>
      </c>
      <c r="DE838" s="976" t="s">
        <v>105</v>
      </c>
      <c r="DF838" s="976" t="s">
        <v>105</v>
      </c>
      <c r="DG838" s="976" t="s">
        <v>105</v>
      </c>
      <c r="DH838" s="976" t="s">
        <v>105</v>
      </c>
      <c r="DI838" s="976" t="s">
        <v>105</v>
      </c>
      <c r="DJ838" s="976" t="s">
        <v>105</v>
      </c>
      <c r="DK838" s="976" t="s">
        <v>105</v>
      </c>
      <c r="DL838" s="976" t="s">
        <v>105</v>
      </c>
      <c r="DM838" s="976" t="s">
        <v>105</v>
      </c>
      <c r="DN838" s="976" t="s">
        <v>105</v>
      </c>
      <c r="DO838" s="976" t="s">
        <v>105</v>
      </c>
    </row>
    <row r="839" spans="2:119" s="973" customFormat="1" ht="12" customHeight="1" outlineLevel="1">
      <c r="B839" s="1336">
        <v>51</v>
      </c>
      <c r="C839" s="949" t="s">
        <v>169</v>
      </c>
      <c r="D839" s="939"/>
      <c r="E839" s="939"/>
      <c r="F839" s="940"/>
      <c r="G839" s="940"/>
      <c r="H839" s="940"/>
      <c r="I839" s="940"/>
      <c r="J839" s="940"/>
      <c r="K839" s="940"/>
      <c r="L839" s="940"/>
      <c r="M839" s="940"/>
      <c r="N839" s="940"/>
      <c r="O839" s="940"/>
      <c r="P839" s="940"/>
      <c r="Q839" s="940"/>
      <c r="R839" s="940"/>
      <c r="S839" s="940"/>
      <c r="T839" s="940"/>
      <c r="U839" s="1677"/>
      <c r="V839" s="1677"/>
      <c r="W839" s="1677"/>
      <c r="X839" s="1677"/>
      <c r="Y839" s="1677"/>
      <c r="Z839" s="1677"/>
      <c r="AA839" s="403"/>
      <c r="AB839" s="940"/>
      <c r="AC839" s="940"/>
      <c r="AD839" s="940"/>
      <c r="AE839" s="940"/>
      <c r="AF839" s="940"/>
      <c r="AG839" s="940"/>
      <c r="AH839" s="940"/>
      <c r="AI839" s="940"/>
      <c r="AJ839" s="940"/>
      <c r="AK839" s="940"/>
      <c r="AL839" s="940"/>
      <c r="AM839" s="940"/>
      <c r="AN839" s="940"/>
      <c r="AO839" s="940"/>
      <c r="AP839" s="940"/>
      <c r="AQ839" s="940"/>
      <c r="AR839" s="940"/>
      <c r="AS839" s="940"/>
      <c r="AT839" s="940"/>
      <c r="AU839" s="940"/>
      <c r="AV839" s="940"/>
      <c r="AW839" s="940"/>
      <c r="AX839" s="940"/>
      <c r="AY839" s="940"/>
      <c r="AZ839" s="940"/>
      <c r="BA839" s="940"/>
      <c r="BB839" s="940"/>
      <c r="BC839" s="940"/>
      <c r="BD839" s="940"/>
      <c r="BE839" s="940"/>
      <c r="BF839" s="940"/>
      <c r="BG839" s="940"/>
      <c r="BH839" s="940"/>
      <c r="BI839" s="940"/>
      <c r="BJ839" s="940"/>
      <c r="BK839" s="940"/>
      <c r="BL839" s="940"/>
      <c r="BM839" s="940"/>
      <c r="BN839" s="940"/>
      <c r="BO839" s="940"/>
      <c r="BP839" s="940"/>
      <c r="BQ839" s="940"/>
      <c r="BR839" s="940"/>
      <c r="BS839" s="940"/>
      <c r="BT839" s="940">
        <v>0.71</v>
      </c>
      <c r="BU839" s="940">
        <v>0.89</v>
      </c>
      <c r="BV839" s="940">
        <v>0.68</v>
      </c>
      <c r="BW839" s="940">
        <v>0.6</v>
      </c>
      <c r="BX839" s="940">
        <v>0.57999999999999996</v>
      </c>
      <c r="BY839" s="940">
        <v>0.44</v>
      </c>
      <c r="BZ839" s="940">
        <v>0.51</v>
      </c>
      <c r="CA839" s="940">
        <v>0.57999999999999996</v>
      </c>
      <c r="CB839" s="401">
        <v>0.87</v>
      </c>
      <c r="CC839" s="401">
        <v>0.78</v>
      </c>
      <c r="CD839" s="401">
        <v>0.82599999999999996</v>
      </c>
      <c r="CE839" s="401">
        <v>0.93</v>
      </c>
      <c r="CF839" s="401">
        <v>1.0820000000000001</v>
      </c>
      <c r="CG839" s="401">
        <v>1.17</v>
      </c>
      <c r="CH839" s="397"/>
      <c r="CI839" s="401">
        <v>1.256</v>
      </c>
      <c r="CJ839" s="401" t="s">
        <v>105</v>
      </c>
      <c r="CK839" s="401" t="s">
        <v>105</v>
      </c>
      <c r="CL839" s="401" t="s">
        <v>105</v>
      </c>
      <c r="CM839" s="401" t="s">
        <v>105</v>
      </c>
      <c r="CN839" s="401" t="s">
        <v>105</v>
      </c>
      <c r="CO839" s="401" t="s">
        <v>105</v>
      </c>
      <c r="CP839" s="401" t="s">
        <v>105</v>
      </c>
      <c r="CQ839" s="401" t="s">
        <v>105</v>
      </c>
      <c r="CR839" s="401" t="s">
        <v>105</v>
      </c>
      <c r="CS839" s="940" t="s">
        <v>105</v>
      </c>
      <c r="CT839" s="940" t="s">
        <v>105</v>
      </c>
      <c r="CU839" s="940" t="s">
        <v>105</v>
      </c>
      <c r="CV839" s="940" t="s">
        <v>105</v>
      </c>
      <c r="CW839" s="940" t="s">
        <v>105</v>
      </c>
      <c r="CX839" s="940" t="s">
        <v>105</v>
      </c>
      <c r="CY839" s="940" t="s">
        <v>105</v>
      </c>
      <c r="CZ839" s="940" t="s">
        <v>105</v>
      </c>
      <c r="DA839" s="940" t="s">
        <v>105</v>
      </c>
      <c r="DB839" s="940" t="s">
        <v>105</v>
      </c>
      <c r="DC839" s="940" t="s">
        <v>105</v>
      </c>
      <c r="DD839" s="940" t="s">
        <v>105</v>
      </c>
      <c r="DE839" s="940" t="s">
        <v>105</v>
      </c>
      <c r="DF839" s="940" t="s">
        <v>105</v>
      </c>
      <c r="DG839" s="940" t="s">
        <v>105</v>
      </c>
      <c r="DH839" s="940" t="s">
        <v>105</v>
      </c>
      <c r="DI839" s="940" t="s">
        <v>105</v>
      </c>
      <c r="DJ839" s="940" t="s">
        <v>105</v>
      </c>
      <c r="DK839" s="940" t="s">
        <v>105</v>
      </c>
      <c r="DL839" s="940" t="s">
        <v>105</v>
      </c>
      <c r="DM839" s="940" t="s">
        <v>105</v>
      </c>
      <c r="DN839" s="940" t="s">
        <v>105</v>
      </c>
      <c r="DO839" s="940" t="s">
        <v>105</v>
      </c>
    </row>
    <row r="840" spans="2:119" s="971" customFormat="1" ht="12" customHeight="1" outlineLevel="1">
      <c r="B840" s="1336">
        <v>52</v>
      </c>
      <c r="C840" s="978"/>
      <c r="D840" s="988"/>
      <c r="E840" s="988"/>
      <c r="F840" s="969"/>
      <c r="G840" s="969"/>
      <c r="H840" s="969"/>
      <c r="I840" s="969"/>
      <c r="J840" s="969"/>
      <c r="K840" s="969"/>
      <c r="L840" s="969"/>
      <c r="M840" s="969"/>
      <c r="N840" s="969"/>
      <c r="O840" s="969"/>
      <c r="P840" s="969"/>
      <c r="Q840" s="969"/>
      <c r="R840" s="969"/>
      <c r="S840" s="969"/>
      <c r="T840" s="969"/>
      <c r="U840" s="1696"/>
      <c r="V840" s="1696"/>
      <c r="W840" s="1696"/>
      <c r="X840" s="1696"/>
      <c r="Y840" s="1696"/>
      <c r="Z840" s="1696"/>
      <c r="AA840" s="403"/>
      <c r="AB840" s="969"/>
      <c r="AC840" s="969"/>
      <c r="AD840" s="969"/>
      <c r="AE840" s="969"/>
      <c r="AF840" s="969"/>
      <c r="AG840" s="969"/>
      <c r="AH840" s="969"/>
      <c r="AI840" s="969"/>
      <c r="AJ840" s="969"/>
      <c r="AK840" s="969"/>
      <c r="AL840" s="969"/>
      <c r="AM840" s="969"/>
      <c r="AN840" s="969"/>
      <c r="AO840" s="969"/>
      <c r="AP840" s="969"/>
      <c r="AQ840" s="969"/>
      <c r="AR840" s="969"/>
      <c r="AS840" s="969"/>
      <c r="AT840" s="969"/>
      <c r="AU840" s="969"/>
      <c r="AV840" s="969"/>
      <c r="AW840" s="969"/>
      <c r="AX840" s="969"/>
      <c r="AY840" s="969"/>
      <c r="AZ840" s="969"/>
      <c r="BA840" s="969"/>
      <c r="BB840" s="969"/>
      <c r="BC840" s="969"/>
      <c r="BD840" s="969"/>
      <c r="BE840" s="969"/>
      <c r="BF840" s="969"/>
      <c r="BG840" s="969"/>
      <c r="BH840" s="969"/>
      <c r="BI840" s="969"/>
      <c r="BJ840" s="969"/>
      <c r="BK840" s="969"/>
      <c r="BL840" s="969"/>
      <c r="BM840" s="969"/>
      <c r="BN840" s="969"/>
      <c r="BO840" s="969"/>
      <c r="BP840" s="969"/>
      <c r="BQ840" s="969"/>
      <c r="BR840" s="969"/>
      <c r="BS840" s="969"/>
      <c r="BT840" s="969"/>
      <c r="BU840" s="969"/>
      <c r="BV840" s="989"/>
      <c r="BW840" s="969"/>
      <c r="BX840" s="969"/>
      <c r="BY840" s="969"/>
      <c r="BZ840" s="969"/>
      <c r="CA840" s="969"/>
      <c r="CB840" s="969"/>
      <c r="CC840" s="969"/>
      <c r="CD840" s="969"/>
      <c r="CE840" s="969"/>
      <c r="CF840" s="969"/>
      <c r="CG840" s="969"/>
      <c r="CH840" s="969"/>
      <c r="CI840" s="969"/>
      <c r="CJ840" s="969"/>
      <c r="CK840" s="969"/>
      <c r="CL840" s="969"/>
      <c r="CM840" s="969"/>
      <c r="CN840" s="969"/>
      <c r="CO840" s="969"/>
      <c r="CP840" s="969"/>
      <c r="CQ840" s="969"/>
      <c r="CR840" s="969"/>
      <c r="CS840" s="969"/>
      <c r="CT840" s="969"/>
      <c r="CU840" s="969"/>
      <c r="CV840" s="969"/>
      <c r="CW840" s="969"/>
      <c r="CX840" s="969"/>
      <c r="CY840" s="969"/>
      <c r="CZ840" s="969"/>
      <c r="DA840" s="969"/>
      <c r="DB840" s="969"/>
      <c r="DC840" s="969"/>
      <c r="DD840" s="969"/>
      <c r="DE840" s="969"/>
      <c r="DF840" s="969"/>
      <c r="DG840" s="969"/>
      <c r="DH840" s="969"/>
      <c r="DI840" s="969"/>
      <c r="DJ840" s="969"/>
      <c r="DK840" s="969"/>
      <c r="DL840" s="969"/>
      <c r="DM840" s="969"/>
      <c r="DN840" s="969"/>
      <c r="DO840" s="969"/>
    </row>
    <row r="841" spans="2:119" s="971" customFormat="1" ht="12" customHeight="1" outlineLevel="1">
      <c r="B841" s="1336">
        <v>53</v>
      </c>
      <c r="C841" s="942" t="s">
        <v>316</v>
      </c>
      <c r="D841" s="988"/>
      <c r="E841" s="988"/>
      <c r="F841" s="969"/>
      <c r="G841" s="969"/>
      <c r="H841" s="969"/>
      <c r="I841" s="969"/>
      <c r="J841" s="969"/>
      <c r="K841" s="969"/>
      <c r="L841" s="969"/>
      <c r="M841" s="969">
        <v>0</v>
      </c>
      <c r="N841" s="1004">
        <v>0</v>
      </c>
      <c r="O841" s="1004">
        <v>0</v>
      </c>
      <c r="P841" s="1004">
        <v>0</v>
      </c>
      <c r="Q841" s="1005">
        <v>-752.41357513022081</v>
      </c>
      <c r="R841" s="1005">
        <v>-1564.4225542170959</v>
      </c>
      <c r="S841" s="1005" t="s">
        <v>105</v>
      </c>
      <c r="T841" s="1005" t="s">
        <v>105</v>
      </c>
      <c r="U841" s="1724" t="s">
        <v>105</v>
      </c>
      <c r="V841" s="1724" t="s">
        <v>105</v>
      </c>
      <c r="W841" s="1724" t="s">
        <v>105</v>
      </c>
      <c r="X841" s="1724" t="s">
        <v>105</v>
      </c>
      <c r="Y841" s="1724" t="s">
        <v>105</v>
      </c>
      <c r="Z841" s="1724" t="s">
        <v>105</v>
      </c>
      <c r="AA841" s="1006"/>
      <c r="AB841" s="969"/>
      <c r="AC841" s="969"/>
      <c r="AD841" s="969"/>
      <c r="AE841" s="969"/>
      <c r="AF841" s="969"/>
      <c r="AG841" s="969"/>
      <c r="AH841" s="969"/>
      <c r="AI841" s="969"/>
      <c r="AJ841" s="969"/>
      <c r="AK841" s="969"/>
      <c r="AL841" s="969"/>
      <c r="AM841" s="969"/>
      <c r="AN841" s="969"/>
      <c r="AO841" s="969"/>
      <c r="AP841" s="969"/>
      <c r="AQ841" s="969"/>
      <c r="AR841" s="969"/>
      <c r="AS841" s="969"/>
      <c r="AT841" s="969"/>
      <c r="AU841" s="969"/>
      <c r="AV841" s="969"/>
      <c r="AW841" s="969"/>
      <c r="AX841" s="969"/>
      <c r="AY841" s="969"/>
      <c r="AZ841" s="969"/>
      <c r="BA841" s="969"/>
      <c r="BB841" s="969"/>
      <c r="BC841" s="969"/>
      <c r="BD841" s="969"/>
      <c r="BE841" s="969"/>
      <c r="BF841" s="969"/>
      <c r="BG841" s="969"/>
      <c r="BH841" s="1007">
        <v>0</v>
      </c>
      <c r="BI841" s="1007">
        <v>0</v>
      </c>
      <c r="BJ841" s="1007">
        <v>0</v>
      </c>
      <c r="BK841" s="1007">
        <v>0</v>
      </c>
      <c r="BL841" s="1007">
        <v>0</v>
      </c>
      <c r="BM841" s="1007">
        <v>0</v>
      </c>
      <c r="BN841" s="1007">
        <v>0</v>
      </c>
      <c r="BO841" s="1007">
        <v>0</v>
      </c>
      <c r="BP841" s="1007">
        <v>0</v>
      </c>
      <c r="BQ841" s="1007">
        <v>0</v>
      </c>
      <c r="BR841" s="1007">
        <v>0</v>
      </c>
      <c r="BS841" s="1007">
        <v>0</v>
      </c>
      <c r="BT841" s="1007">
        <v>0</v>
      </c>
      <c r="BU841" s="1007">
        <v>0</v>
      </c>
      <c r="BV841" s="1007">
        <v>0</v>
      </c>
      <c r="BW841" s="1007">
        <v>0</v>
      </c>
      <c r="BX841" s="1007">
        <v>0</v>
      </c>
      <c r="BY841" s="1007">
        <v>0</v>
      </c>
      <c r="BZ841" s="1007">
        <v>0</v>
      </c>
      <c r="CA841" s="1007">
        <v>0</v>
      </c>
      <c r="CB841" s="1008">
        <v>-80.974389860602912</v>
      </c>
      <c r="CC841" s="1008">
        <v>-135.81409985016484</v>
      </c>
      <c r="CD841" s="1008">
        <v>-237.73292400315361</v>
      </c>
      <c r="CE841" s="1008">
        <v>-297.89216141629947</v>
      </c>
      <c r="CF841" s="1008">
        <v>-361.45264701927999</v>
      </c>
      <c r="CG841" s="1008">
        <v>-346.65970316294022</v>
      </c>
      <c r="CH841" s="1008">
        <v>-450.0859398810702</v>
      </c>
      <c r="CI841" s="1008">
        <v>-406.22426415380551</v>
      </c>
      <c r="CJ841" s="1008" t="s">
        <v>105</v>
      </c>
      <c r="CK841" s="1008" t="s">
        <v>105</v>
      </c>
      <c r="CL841" s="1008" t="s">
        <v>105</v>
      </c>
      <c r="CM841" s="1008" t="s">
        <v>105</v>
      </c>
      <c r="CN841" s="1008" t="s">
        <v>105</v>
      </c>
      <c r="CO841" s="1008" t="s">
        <v>105</v>
      </c>
      <c r="CP841" s="1008" t="s">
        <v>105</v>
      </c>
      <c r="CQ841" s="1008" t="s">
        <v>105</v>
      </c>
      <c r="CR841" s="1008" t="s">
        <v>105</v>
      </c>
      <c r="CS841" s="1008" t="s">
        <v>105</v>
      </c>
      <c r="CT841" s="1008" t="s">
        <v>105</v>
      </c>
      <c r="CU841" s="1008" t="s">
        <v>105</v>
      </c>
      <c r="CV841" s="1008" t="s">
        <v>105</v>
      </c>
      <c r="CW841" s="1008" t="s">
        <v>105</v>
      </c>
      <c r="CX841" s="1008" t="s">
        <v>105</v>
      </c>
      <c r="CY841" s="1008" t="s">
        <v>105</v>
      </c>
      <c r="CZ841" s="1008" t="s">
        <v>105</v>
      </c>
      <c r="DA841" s="1008" t="s">
        <v>105</v>
      </c>
      <c r="DB841" s="1008" t="s">
        <v>105</v>
      </c>
      <c r="DC841" s="1008" t="s">
        <v>105</v>
      </c>
      <c r="DD841" s="1008" t="s">
        <v>105</v>
      </c>
      <c r="DE841" s="1008" t="s">
        <v>105</v>
      </c>
      <c r="DF841" s="1008" t="s">
        <v>105</v>
      </c>
      <c r="DG841" s="1008" t="s">
        <v>105</v>
      </c>
      <c r="DH841" s="1008" t="s">
        <v>105</v>
      </c>
      <c r="DI841" s="1008" t="s">
        <v>105</v>
      </c>
      <c r="DJ841" s="1008" t="s">
        <v>105</v>
      </c>
      <c r="DK841" s="1008" t="s">
        <v>105</v>
      </c>
      <c r="DL841" s="1008" t="s">
        <v>105</v>
      </c>
      <c r="DM841" s="1008" t="s">
        <v>105</v>
      </c>
      <c r="DN841" s="1008" t="s">
        <v>105</v>
      </c>
      <c r="DO841" s="1008" t="s">
        <v>105</v>
      </c>
    </row>
    <row r="842" spans="2:119" s="973" customFormat="1" ht="12" customHeight="1" outlineLevel="1">
      <c r="B842" s="1336">
        <v>54</v>
      </c>
      <c r="C842" s="949" t="s">
        <v>94</v>
      </c>
      <c r="D842" s="939"/>
      <c r="E842" s="939"/>
      <c r="F842" s="940" t="s">
        <v>1045</v>
      </c>
      <c r="G842" s="940" t="s">
        <v>1045</v>
      </c>
      <c r="H842" s="940" t="s">
        <v>1045</v>
      </c>
      <c r="I842" s="940" t="s">
        <v>1045</v>
      </c>
      <c r="J842" s="940" t="s">
        <v>1045</v>
      </c>
      <c r="K842" s="940" t="s">
        <v>1045</v>
      </c>
      <c r="L842" s="940" t="s">
        <v>1045</v>
      </c>
      <c r="M842" s="940"/>
      <c r="N842" s="940" t="s">
        <v>276</v>
      </c>
      <c r="O842" s="940" t="s">
        <v>276</v>
      </c>
      <c r="P842" s="940" t="s">
        <v>276</v>
      </c>
      <c r="Q842" s="940" t="s">
        <v>276</v>
      </c>
      <c r="R842" s="940">
        <v>1.0792056469028219</v>
      </c>
      <c r="S842" s="940" t="s">
        <v>105</v>
      </c>
      <c r="T842" s="940" t="s">
        <v>105</v>
      </c>
      <c r="U842" s="1677" t="s">
        <v>105</v>
      </c>
      <c r="V842" s="1677" t="s">
        <v>105</v>
      </c>
      <c r="W842" s="1677" t="s">
        <v>105</v>
      </c>
      <c r="X842" s="1677" t="s">
        <v>105</v>
      </c>
      <c r="Y842" s="1677" t="s">
        <v>105</v>
      </c>
      <c r="Z842" s="1677" t="s">
        <v>105</v>
      </c>
      <c r="AA842" s="403"/>
      <c r="AB842" s="940"/>
      <c r="AC842" s="940"/>
      <c r="AD842" s="940"/>
      <c r="AE842" s="940"/>
      <c r="AF842" s="940"/>
      <c r="AG842" s="940"/>
      <c r="AH842" s="940"/>
      <c r="AI842" s="940"/>
      <c r="AJ842" s="940" t="s">
        <v>1045</v>
      </c>
      <c r="AK842" s="940" t="s">
        <v>1045</v>
      </c>
      <c r="AL842" s="940" t="s">
        <v>1045</v>
      </c>
      <c r="AM842" s="940" t="s">
        <v>1045</v>
      </c>
      <c r="AN842" s="940" t="s">
        <v>1045</v>
      </c>
      <c r="AO842" s="940" t="s">
        <v>1045</v>
      </c>
      <c r="AP842" s="940" t="s">
        <v>1045</v>
      </c>
      <c r="AQ842" s="940" t="s">
        <v>1045</v>
      </c>
      <c r="AR842" s="940" t="s">
        <v>1045</v>
      </c>
      <c r="AS842" s="940" t="s">
        <v>1045</v>
      </c>
      <c r="AT842" s="940" t="s">
        <v>1045</v>
      </c>
      <c r="AU842" s="940" t="s">
        <v>1045</v>
      </c>
      <c r="AV842" s="940" t="s">
        <v>1045</v>
      </c>
      <c r="AW842" s="940" t="s">
        <v>1045</v>
      </c>
      <c r="AX842" s="940" t="s">
        <v>1045</v>
      </c>
      <c r="AY842" s="940" t="s">
        <v>1045</v>
      </c>
      <c r="AZ842" s="940" t="s">
        <v>1045</v>
      </c>
      <c r="BA842" s="940" t="s">
        <v>1045</v>
      </c>
      <c r="BB842" s="940" t="s">
        <v>1045</v>
      </c>
      <c r="BC842" s="940" t="s">
        <v>1045</v>
      </c>
      <c r="BD842" s="940" t="s">
        <v>1045</v>
      </c>
      <c r="BE842" s="940" t="s">
        <v>1045</v>
      </c>
      <c r="BF842" s="940" t="s">
        <v>1045</v>
      </c>
      <c r="BG842" s="940" t="s">
        <v>1045</v>
      </c>
      <c r="BH842" s="1009" t="s">
        <v>276</v>
      </c>
      <c r="BI842" s="1009" t="s">
        <v>276</v>
      </c>
      <c r="BJ842" s="1009" t="s">
        <v>276</v>
      </c>
      <c r="BK842" s="1009" t="s">
        <v>276</v>
      </c>
      <c r="BL842" s="1009" t="s">
        <v>276</v>
      </c>
      <c r="BM842" s="1009" t="s">
        <v>276</v>
      </c>
      <c r="BN842" s="1009" t="s">
        <v>276</v>
      </c>
      <c r="BO842" s="1009" t="s">
        <v>276</v>
      </c>
      <c r="BP842" s="1009" t="s">
        <v>276</v>
      </c>
      <c r="BQ842" s="940" t="s">
        <v>276</v>
      </c>
      <c r="BR842" s="940" t="s">
        <v>276</v>
      </c>
      <c r="BS842" s="940" t="s">
        <v>276</v>
      </c>
      <c r="BT842" s="1009" t="s">
        <v>276</v>
      </c>
      <c r="BU842" s="940" t="s">
        <v>276</v>
      </c>
      <c r="BV842" s="940" t="s">
        <v>276</v>
      </c>
      <c r="BW842" s="940" t="s">
        <v>276</v>
      </c>
      <c r="BX842" s="1007">
        <v>0</v>
      </c>
      <c r="BY842" s="1007">
        <v>0</v>
      </c>
      <c r="BZ842" s="1007">
        <v>0</v>
      </c>
      <c r="CA842" s="1007">
        <v>0</v>
      </c>
      <c r="CB842" s="940" t="s">
        <v>276</v>
      </c>
      <c r="CC842" s="940" t="s">
        <v>276</v>
      </c>
      <c r="CD842" s="940" t="s">
        <v>276</v>
      </c>
      <c r="CE842" s="940" t="s">
        <v>276</v>
      </c>
      <c r="CF842" s="940">
        <v>3.4637896950075113</v>
      </c>
      <c r="CG842" s="940">
        <v>1.552457392460636</v>
      </c>
      <c r="CH842" s="940">
        <v>0.893241930070652</v>
      </c>
      <c r="CI842" s="940">
        <v>0.36366214613520387</v>
      </c>
      <c r="CJ842" s="940" t="s">
        <v>105</v>
      </c>
      <c r="CK842" s="940" t="s">
        <v>105</v>
      </c>
      <c r="CL842" s="940" t="s">
        <v>105</v>
      </c>
      <c r="CM842" s="940" t="s">
        <v>105</v>
      </c>
      <c r="CN842" s="940" t="s">
        <v>105</v>
      </c>
      <c r="CO842" s="940" t="s">
        <v>105</v>
      </c>
      <c r="CP842" s="940" t="s">
        <v>105</v>
      </c>
      <c r="CQ842" s="940" t="s">
        <v>105</v>
      </c>
      <c r="CR842" s="940" t="s">
        <v>105</v>
      </c>
      <c r="CS842" s="940" t="s">
        <v>105</v>
      </c>
      <c r="CT842" s="940" t="s">
        <v>105</v>
      </c>
      <c r="CU842" s="940" t="s">
        <v>105</v>
      </c>
      <c r="CV842" s="940" t="s">
        <v>105</v>
      </c>
      <c r="CW842" s="940" t="s">
        <v>105</v>
      </c>
      <c r="CX842" s="940" t="s">
        <v>105</v>
      </c>
      <c r="CY842" s="940" t="s">
        <v>105</v>
      </c>
      <c r="CZ842" s="940" t="s">
        <v>105</v>
      </c>
      <c r="DA842" s="940" t="s">
        <v>105</v>
      </c>
      <c r="DB842" s="940" t="s">
        <v>105</v>
      </c>
      <c r="DC842" s="940" t="s">
        <v>105</v>
      </c>
      <c r="DD842" s="940" t="s">
        <v>105</v>
      </c>
      <c r="DE842" s="940" t="s">
        <v>105</v>
      </c>
      <c r="DF842" s="940" t="s">
        <v>105</v>
      </c>
      <c r="DG842" s="940" t="s">
        <v>105</v>
      </c>
      <c r="DH842" s="940" t="s">
        <v>105</v>
      </c>
      <c r="DI842" s="940" t="s">
        <v>105</v>
      </c>
      <c r="DJ842" s="940" t="s">
        <v>105</v>
      </c>
      <c r="DK842" s="940" t="s">
        <v>105</v>
      </c>
      <c r="DL842" s="940" t="s">
        <v>105</v>
      </c>
      <c r="DM842" s="940" t="s">
        <v>105</v>
      </c>
      <c r="DN842" s="940" t="s">
        <v>105</v>
      </c>
      <c r="DO842" s="940" t="s">
        <v>105</v>
      </c>
    </row>
    <row r="843" spans="2:119" s="971" customFormat="1" ht="12" customHeight="1" outlineLevel="1">
      <c r="B843" s="1336">
        <v>55</v>
      </c>
      <c r="C843" s="949" t="s">
        <v>356</v>
      </c>
      <c r="D843" s="988"/>
      <c r="E843" s="988"/>
      <c r="F843" s="969"/>
      <c r="G843" s="969"/>
      <c r="H843" s="969"/>
      <c r="I843" s="969"/>
      <c r="J843" s="969"/>
      <c r="K843" s="969"/>
      <c r="L843" s="969"/>
      <c r="M843" s="955"/>
      <c r="N843" s="955">
        <v>0</v>
      </c>
      <c r="O843" s="955">
        <v>0</v>
      </c>
      <c r="P843" s="955">
        <v>0</v>
      </c>
      <c r="Q843" s="955">
        <v>6.7765641069089402E-2</v>
      </c>
      <c r="R843" s="955">
        <v>6.5527825683974181E-2</v>
      </c>
      <c r="S843" s="955" t="s">
        <v>105</v>
      </c>
      <c r="T843" s="955" t="s">
        <v>105</v>
      </c>
      <c r="U843" s="1698" t="s">
        <v>105</v>
      </c>
      <c r="V843" s="1698" t="s">
        <v>105</v>
      </c>
      <c r="W843" s="1698" t="s">
        <v>105</v>
      </c>
      <c r="X843" s="1698" t="s">
        <v>105</v>
      </c>
      <c r="Y843" s="1698" t="s">
        <v>105</v>
      </c>
      <c r="Z843" s="1698" t="s">
        <v>105</v>
      </c>
      <c r="AA843" s="403"/>
      <c r="AB843" s="969"/>
      <c r="AC843" s="969"/>
      <c r="AD843" s="969"/>
      <c r="AE843" s="969"/>
      <c r="AF843" s="969"/>
      <c r="AG843" s="969"/>
      <c r="AH843" s="969"/>
      <c r="AI843" s="969"/>
      <c r="AJ843" s="969"/>
      <c r="AK843" s="969"/>
      <c r="AL843" s="969"/>
      <c r="AM843" s="969"/>
      <c r="AN843" s="969"/>
      <c r="AO843" s="969"/>
      <c r="AP843" s="969"/>
      <c r="AQ843" s="969"/>
      <c r="AR843" s="969"/>
      <c r="AS843" s="969"/>
      <c r="AT843" s="969"/>
      <c r="AU843" s="969"/>
      <c r="AV843" s="969"/>
      <c r="AW843" s="969"/>
      <c r="AX843" s="969"/>
      <c r="AY843" s="969"/>
      <c r="AZ843" s="969"/>
      <c r="BA843" s="969"/>
      <c r="BB843" s="969"/>
      <c r="BC843" s="969"/>
      <c r="BD843" s="969"/>
      <c r="BE843" s="969"/>
      <c r="BF843" s="969"/>
      <c r="BG843" s="969"/>
      <c r="BH843" s="1010" t="s">
        <v>276</v>
      </c>
      <c r="BI843" s="1010" t="s">
        <v>276</v>
      </c>
      <c r="BJ843" s="1010" t="s">
        <v>276</v>
      </c>
      <c r="BK843" s="1010" t="s">
        <v>276</v>
      </c>
      <c r="BL843" s="1010" t="s">
        <v>276</v>
      </c>
      <c r="BM843" s="1010" t="s">
        <v>276</v>
      </c>
      <c r="BN843" s="1010" t="s">
        <v>276</v>
      </c>
      <c r="BO843" s="1010" t="s">
        <v>276</v>
      </c>
      <c r="BP843" s="1010" t="s">
        <v>276</v>
      </c>
      <c r="BQ843" s="1010" t="s">
        <v>276</v>
      </c>
      <c r="BR843" s="1010" t="s">
        <v>276</v>
      </c>
      <c r="BS843" s="1010" t="s">
        <v>276</v>
      </c>
      <c r="BT843" s="1010" t="s">
        <v>276</v>
      </c>
      <c r="BU843" s="1010" t="s">
        <v>276</v>
      </c>
      <c r="BV843" s="1010" t="s">
        <v>276</v>
      </c>
      <c r="BW843" s="1010" t="s">
        <v>276</v>
      </c>
      <c r="BX843" s="1007">
        <v>0</v>
      </c>
      <c r="BY843" s="1007">
        <v>0</v>
      </c>
      <c r="BZ843" s="1007">
        <v>0</v>
      </c>
      <c r="CA843" s="1007">
        <v>0</v>
      </c>
      <c r="CB843" s="1010">
        <v>3.8665019473967131E-2</v>
      </c>
      <c r="CC843" s="1010">
        <v>5.3870144598809185E-2</v>
      </c>
      <c r="CD843" s="1010">
        <v>8.2224219966233261E-2</v>
      </c>
      <c r="CE843" s="1010">
        <v>8.2828282828282807E-2</v>
      </c>
      <c r="CF843" s="996">
        <v>8.9341205717837158E-2</v>
      </c>
      <c r="CG843" s="996">
        <v>6.3315599483607835E-2</v>
      </c>
      <c r="CH843" s="996">
        <v>7.1883261583188904E-2</v>
      </c>
      <c r="CI843" s="996">
        <v>5.0200803212851412E-2</v>
      </c>
      <c r="CJ843" s="996" t="s">
        <v>105</v>
      </c>
      <c r="CK843" s="996" t="s">
        <v>105</v>
      </c>
      <c r="CL843" s="996" t="s">
        <v>105</v>
      </c>
      <c r="CM843" s="996" t="s">
        <v>105</v>
      </c>
      <c r="CN843" s="996" t="s">
        <v>105</v>
      </c>
      <c r="CO843" s="996" t="s">
        <v>105</v>
      </c>
      <c r="CP843" s="996" t="s">
        <v>105</v>
      </c>
      <c r="CQ843" s="996" t="s">
        <v>105</v>
      </c>
      <c r="CR843" s="996" t="s">
        <v>105</v>
      </c>
      <c r="CS843" s="996" t="s">
        <v>105</v>
      </c>
      <c r="CT843" s="996" t="s">
        <v>105</v>
      </c>
      <c r="CU843" s="996" t="s">
        <v>105</v>
      </c>
      <c r="CV843" s="996" t="s">
        <v>105</v>
      </c>
      <c r="CW843" s="996" t="s">
        <v>105</v>
      </c>
      <c r="CX843" s="996" t="s">
        <v>105</v>
      </c>
      <c r="CY843" s="996" t="s">
        <v>105</v>
      </c>
      <c r="CZ843" s="996" t="s">
        <v>105</v>
      </c>
      <c r="DA843" s="996" t="s">
        <v>105</v>
      </c>
      <c r="DB843" s="996" t="s">
        <v>105</v>
      </c>
      <c r="DC843" s="996" t="s">
        <v>105</v>
      </c>
      <c r="DD843" s="996" t="s">
        <v>105</v>
      </c>
      <c r="DE843" s="996" t="s">
        <v>105</v>
      </c>
      <c r="DF843" s="996" t="s">
        <v>105</v>
      </c>
      <c r="DG843" s="996" t="s">
        <v>105</v>
      </c>
      <c r="DH843" s="996" t="s">
        <v>105</v>
      </c>
      <c r="DI843" s="996" t="s">
        <v>105</v>
      </c>
      <c r="DJ843" s="996" t="s">
        <v>105</v>
      </c>
      <c r="DK843" s="996" t="s">
        <v>105</v>
      </c>
      <c r="DL843" s="996" t="s">
        <v>105</v>
      </c>
      <c r="DM843" s="996" t="s">
        <v>105</v>
      </c>
      <c r="DN843" s="996" t="s">
        <v>105</v>
      </c>
      <c r="DO843" s="996" t="s">
        <v>105</v>
      </c>
    </row>
    <row r="844" spans="2:119" s="986" customFormat="1" ht="12" customHeight="1" outlineLevel="1">
      <c r="B844" s="1336">
        <v>56</v>
      </c>
      <c r="C844" s="978" t="s">
        <v>360</v>
      </c>
      <c r="D844" s="939"/>
      <c r="E844" s="939"/>
      <c r="F844" s="984"/>
      <c r="G844" s="984"/>
      <c r="H844" s="984"/>
      <c r="I844" s="984"/>
      <c r="J844" s="984"/>
      <c r="K844" s="984"/>
      <c r="L844" s="984"/>
      <c r="M844" s="984"/>
      <c r="N844" s="1011">
        <v>0</v>
      </c>
      <c r="O844" s="1011">
        <v>0</v>
      </c>
      <c r="P844" s="1011">
        <v>0</v>
      </c>
      <c r="Q844" s="1011">
        <v>47.811675508908962</v>
      </c>
      <c r="R844" s="1011">
        <v>49.789926264071156</v>
      </c>
      <c r="S844" s="1011" t="s">
        <v>105</v>
      </c>
      <c r="T844" s="1011" t="s">
        <v>105</v>
      </c>
      <c r="U844" s="1725" t="s">
        <v>105</v>
      </c>
      <c r="V844" s="1725" t="s">
        <v>105</v>
      </c>
      <c r="W844" s="1725" t="s">
        <v>105</v>
      </c>
      <c r="X844" s="1725" t="s">
        <v>105</v>
      </c>
      <c r="Y844" s="1725" t="s">
        <v>105</v>
      </c>
      <c r="Z844" s="1725" t="s">
        <v>105</v>
      </c>
      <c r="AA844" s="403"/>
      <c r="AB844" s="940"/>
      <c r="AC844" s="940"/>
      <c r="AD844" s="940"/>
      <c r="AE844" s="940"/>
      <c r="AF844" s="940"/>
      <c r="AG844" s="940"/>
      <c r="AH844" s="940"/>
      <c r="AI844" s="940"/>
      <c r="AJ844" s="940"/>
      <c r="AK844" s="940"/>
      <c r="AL844" s="940"/>
      <c r="AM844" s="940"/>
      <c r="AN844" s="940"/>
      <c r="AO844" s="940"/>
      <c r="AP844" s="940"/>
      <c r="AQ844" s="940"/>
      <c r="AR844" s="940"/>
      <c r="AS844" s="940"/>
      <c r="AT844" s="940"/>
      <c r="AU844" s="940"/>
      <c r="AV844" s="940"/>
      <c r="AW844" s="940"/>
      <c r="AX844" s="940"/>
      <c r="AY844" s="940"/>
      <c r="AZ844" s="940"/>
      <c r="BA844" s="940"/>
      <c r="BB844" s="940"/>
      <c r="BC844" s="940"/>
      <c r="BD844" s="940"/>
      <c r="BE844" s="940"/>
      <c r="BF844" s="940"/>
      <c r="BG844" s="940"/>
      <c r="BH844" s="940"/>
      <c r="BI844" s="940"/>
      <c r="BJ844" s="940"/>
      <c r="BK844" s="940"/>
      <c r="BL844" s="940"/>
      <c r="BM844" s="940"/>
      <c r="BN844" s="940"/>
      <c r="BO844" s="940"/>
      <c r="BP844" s="940"/>
      <c r="BQ844" s="940"/>
      <c r="BR844" s="940"/>
      <c r="BS844" s="940"/>
      <c r="BT844" s="940"/>
      <c r="BU844" s="940"/>
      <c r="BV844" s="940"/>
      <c r="BW844" s="940"/>
      <c r="BX844" s="1007">
        <v>0</v>
      </c>
      <c r="BY844" s="1007">
        <v>0</v>
      </c>
      <c r="BZ844" s="1007">
        <v>0</v>
      </c>
      <c r="CA844" s="1007">
        <v>0</v>
      </c>
      <c r="CB844" s="1011">
        <v>44.490316589715277</v>
      </c>
      <c r="CC844" s="1011">
        <v>39.310077569020358</v>
      </c>
      <c r="CD844" s="1011">
        <v>47.992895449065124</v>
      </c>
      <c r="CE844" s="1011">
        <v>49.010495522301682</v>
      </c>
      <c r="CF844" s="1011">
        <v>49.840548597882368</v>
      </c>
      <c r="CG844" s="1011">
        <v>48.391894135025439</v>
      </c>
      <c r="CH844" s="1011">
        <v>57.947807404124404</v>
      </c>
      <c r="CI844" s="1011">
        <v>43.599463020198712</v>
      </c>
      <c r="CJ844" s="1011" t="s">
        <v>105</v>
      </c>
      <c r="CK844" s="1011" t="s">
        <v>105</v>
      </c>
      <c r="CL844" s="1011" t="s">
        <v>105</v>
      </c>
      <c r="CM844" s="1011" t="s">
        <v>105</v>
      </c>
      <c r="CN844" s="1011" t="s">
        <v>105</v>
      </c>
      <c r="CO844" s="1011" t="s">
        <v>105</v>
      </c>
      <c r="CP844" s="1011" t="s">
        <v>105</v>
      </c>
      <c r="CQ844" s="1011" t="s">
        <v>105</v>
      </c>
      <c r="CR844" s="1011" t="s">
        <v>105</v>
      </c>
      <c r="CS844" s="1011" t="s">
        <v>105</v>
      </c>
      <c r="CT844" s="1011" t="s">
        <v>105</v>
      </c>
      <c r="CU844" s="1011" t="s">
        <v>105</v>
      </c>
      <c r="CV844" s="1011" t="s">
        <v>105</v>
      </c>
      <c r="CW844" s="1011" t="s">
        <v>105</v>
      </c>
      <c r="CX844" s="1011" t="s">
        <v>105</v>
      </c>
      <c r="CY844" s="1011" t="s">
        <v>105</v>
      </c>
      <c r="CZ844" s="1011" t="s">
        <v>105</v>
      </c>
      <c r="DA844" s="1011" t="s">
        <v>105</v>
      </c>
      <c r="DB844" s="1011" t="s">
        <v>105</v>
      </c>
      <c r="DC844" s="1011" t="s">
        <v>105</v>
      </c>
      <c r="DD844" s="1011" t="s">
        <v>105</v>
      </c>
      <c r="DE844" s="1011" t="s">
        <v>105</v>
      </c>
      <c r="DF844" s="1011" t="s">
        <v>105</v>
      </c>
      <c r="DG844" s="1011" t="s">
        <v>105</v>
      </c>
      <c r="DH844" s="1011" t="s">
        <v>105</v>
      </c>
      <c r="DI844" s="1011" t="s">
        <v>105</v>
      </c>
      <c r="DJ844" s="1011" t="s">
        <v>105</v>
      </c>
      <c r="DK844" s="1011" t="s">
        <v>105</v>
      </c>
      <c r="DL844" s="1011" t="s">
        <v>105</v>
      </c>
      <c r="DM844" s="1011" t="s">
        <v>105</v>
      </c>
      <c r="DN844" s="1011" t="s">
        <v>105</v>
      </c>
      <c r="DO844" s="1011" t="s">
        <v>105</v>
      </c>
    </row>
    <row r="845" spans="2:119" s="980" customFormat="1" ht="12" customHeight="1" outlineLevel="1">
      <c r="B845" s="1336">
        <v>57</v>
      </c>
      <c r="C845" s="978" t="s">
        <v>359</v>
      </c>
      <c r="D845" s="1012"/>
      <c r="E845" s="1012"/>
      <c r="F845" s="984"/>
      <c r="G845" s="984"/>
      <c r="H845" s="984"/>
      <c r="I845" s="984"/>
      <c r="J845" s="984"/>
      <c r="K845" s="984"/>
      <c r="L845" s="984"/>
      <c r="M845" s="984"/>
      <c r="N845" s="984"/>
      <c r="O845" s="984"/>
      <c r="P845" s="984"/>
      <c r="Q845" s="984"/>
      <c r="R845" s="984"/>
      <c r="S845" s="984"/>
      <c r="T845" s="984"/>
      <c r="U845" s="1681"/>
      <c r="V845" s="1681"/>
      <c r="W845" s="1681"/>
      <c r="X845" s="1681"/>
      <c r="Y845" s="1681"/>
      <c r="Z845" s="1681"/>
      <c r="AA845" s="403"/>
      <c r="AB845" s="984"/>
      <c r="AC845" s="984"/>
      <c r="AD845" s="984"/>
      <c r="AE845" s="984"/>
      <c r="AF845" s="984"/>
      <c r="AG845" s="984"/>
      <c r="AH845" s="984"/>
      <c r="AI845" s="984"/>
      <c r="AJ845" s="984"/>
      <c r="AK845" s="984"/>
      <c r="AL845" s="984"/>
      <c r="AM845" s="984"/>
      <c r="AN845" s="984"/>
      <c r="AO845" s="984"/>
      <c r="AP845" s="984"/>
      <c r="AQ845" s="984"/>
      <c r="AR845" s="984"/>
      <c r="AS845" s="984"/>
      <c r="AT845" s="984"/>
      <c r="AU845" s="984"/>
      <c r="AV845" s="984"/>
      <c r="AW845" s="984"/>
      <c r="AX845" s="984"/>
      <c r="AY845" s="984"/>
      <c r="AZ845" s="984"/>
      <c r="BA845" s="984"/>
      <c r="BB845" s="984"/>
      <c r="BC845" s="984"/>
      <c r="BD845" s="984"/>
      <c r="BE845" s="984"/>
      <c r="BF845" s="984"/>
      <c r="BG845" s="984"/>
      <c r="BH845" s="984"/>
      <c r="BI845" s="984"/>
      <c r="BJ845" s="984"/>
      <c r="BK845" s="984"/>
      <c r="BL845" s="984"/>
      <c r="BM845" s="984"/>
      <c r="BN845" s="984"/>
      <c r="BO845" s="984"/>
      <c r="BP845" s="984"/>
      <c r="BQ845" s="984"/>
      <c r="BR845" s="984"/>
      <c r="BS845" s="984"/>
      <c r="BT845" s="984"/>
      <c r="BU845" s="984"/>
      <c r="BV845" s="1013"/>
      <c r="BW845" s="984"/>
      <c r="BX845" s="1007">
        <v>0</v>
      </c>
      <c r="BY845" s="1007">
        <v>0</v>
      </c>
      <c r="BZ845" s="1007">
        <v>0</v>
      </c>
      <c r="CA845" s="1007">
        <v>0</v>
      </c>
      <c r="CB845" s="1011">
        <v>2.2526912315344547</v>
      </c>
      <c r="CC845" s="1011">
        <v>1.6498098679784763</v>
      </c>
      <c r="CD845" s="1011">
        <v>1.5140802115537586</v>
      </c>
      <c r="CE845" s="1011">
        <v>1.3490991551175611</v>
      </c>
      <c r="CF845" s="1011">
        <v>1.2685840064578624</v>
      </c>
      <c r="CG845" s="1011">
        <v>1.07488000895378</v>
      </c>
      <c r="CH845" s="1011">
        <v>1.1587348557809376</v>
      </c>
      <c r="CI845" s="1011">
        <v>0.75129988056507857</v>
      </c>
      <c r="CJ845" s="1011" t="s">
        <v>105</v>
      </c>
      <c r="CK845" s="1011" t="s">
        <v>105</v>
      </c>
      <c r="CL845" s="1011" t="s">
        <v>105</v>
      </c>
      <c r="CM845" s="1011" t="s">
        <v>105</v>
      </c>
      <c r="CN845" s="1011" t="s">
        <v>105</v>
      </c>
      <c r="CO845" s="1011" t="s">
        <v>105</v>
      </c>
      <c r="CP845" s="1011" t="s">
        <v>105</v>
      </c>
      <c r="CQ845" s="1011" t="s">
        <v>105</v>
      </c>
      <c r="CR845" s="1011" t="s">
        <v>105</v>
      </c>
      <c r="CS845" s="1011" t="s">
        <v>105</v>
      </c>
      <c r="CT845" s="1011" t="s">
        <v>105</v>
      </c>
      <c r="CU845" s="1011" t="s">
        <v>105</v>
      </c>
      <c r="CV845" s="1011" t="s">
        <v>105</v>
      </c>
      <c r="CW845" s="1011" t="s">
        <v>105</v>
      </c>
      <c r="CX845" s="1011" t="s">
        <v>105</v>
      </c>
      <c r="CY845" s="1011" t="s">
        <v>105</v>
      </c>
      <c r="CZ845" s="1011" t="s">
        <v>105</v>
      </c>
      <c r="DA845" s="1011" t="s">
        <v>105</v>
      </c>
      <c r="DB845" s="1011" t="s">
        <v>105</v>
      </c>
      <c r="DC845" s="1011" t="s">
        <v>105</v>
      </c>
      <c r="DD845" s="1011" t="s">
        <v>105</v>
      </c>
      <c r="DE845" s="1011" t="s">
        <v>105</v>
      </c>
      <c r="DF845" s="1011" t="s">
        <v>105</v>
      </c>
      <c r="DG845" s="1011" t="s">
        <v>105</v>
      </c>
      <c r="DH845" s="1011" t="s">
        <v>105</v>
      </c>
      <c r="DI845" s="1011" t="s">
        <v>105</v>
      </c>
      <c r="DJ845" s="1011" t="s">
        <v>105</v>
      </c>
      <c r="DK845" s="1011" t="s">
        <v>105</v>
      </c>
      <c r="DL845" s="1011" t="s">
        <v>105</v>
      </c>
      <c r="DM845" s="1011" t="s">
        <v>105</v>
      </c>
      <c r="DN845" s="1011" t="s">
        <v>105</v>
      </c>
      <c r="DO845" s="1011" t="s">
        <v>105</v>
      </c>
    </row>
    <row r="846" spans="2:119" s="971" customFormat="1" ht="12" customHeight="1" outlineLevel="1">
      <c r="B846" s="1336">
        <v>58</v>
      </c>
      <c r="C846" s="978" t="s">
        <v>355</v>
      </c>
      <c r="D846" s="988"/>
      <c r="E846" s="988"/>
      <c r="F846" s="969"/>
      <c r="G846" s="969"/>
      <c r="H846" s="969"/>
      <c r="I846" s="969"/>
      <c r="J846" s="969"/>
      <c r="K846" s="969"/>
      <c r="L846" s="1003"/>
      <c r="M846" s="1003"/>
      <c r="N846" s="1010">
        <v>0</v>
      </c>
      <c r="O846" s="1010">
        <v>0</v>
      </c>
      <c r="P846" s="1010">
        <v>0</v>
      </c>
      <c r="Q846" s="1010">
        <v>0.22152500000000003</v>
      </c>
      <c r="R846" s="1010">
        <v>0.39749999999999996</v>
      </c>
      <c r="S846" s="1010" t="s">
        <v>105</v>
      </c>
      <c r="T846" s="1010" t="s">
        <v>105</v>
      </c>
      <c r="U846" s="1659" t="s">
        <v>105</v>
      </c>
      <c r="V846" s="1659" t="s">
        <v>105</v>
      </c>
      <c r="W846" s="1659" t="s">
        <v>105</v>
      </c>
      <c r="X846" s="1659" t="s">
        <v>105</v>
      </c>
      <c r="Y846" s="1659" t="s">
        <v>105</v>
      </c>
      <c r="Z846" s="1659" t="s">
        <v>105</v>
      </c>
      <c r="AA846" s="399"/>
      <c r="AB846" s="1347"/>
      <c r="AC846" s="1347"/>
      <c r="AD846" s="1347"/>
      <c r="AE846" s="1347"/>
      <c r="AF846" s="1347"/>
      <c r="AG846" s="1347"/>
      <c r="AH846" s="1347"/>
      <c r="AI846" s="1347"/>
      <c r="AJ846" s="1347"/>
      <c r="AK846" s="1347"/>
      <c r="AL846" s="1347"/>
      <c r="AM846" s="1347"/>
      <c r="AN846" s="1347"/>
      <c r="AO846" s="1347"/>
      <c r="AP846" s="1347"/>
      <c r="AQ846" s="1347"/>
      <c r="AR846" s="1347"/>
      <c r="AS846" s="1347"/>
      <c r="AT846" s="1347"/>
      <c r="AU846" s="1347"/>
      <c r="AV846" s="1347"/>
      <c r="AW846" s="1347"/>
      <c r="AX846" s="1347"/>
      <c r="AY846" s="1347"/>
      <c r="AZ846" s="1347"/>
      <c r="BA846" s="1347"/>
      <c r="BB846" s="1347"/>
      <c r="BC846" s="1347"/>
      <c r="BD846" s="1347"/>
      <c r="BE846" s="1347"/>
      <c r="BF846" s="1347"/>
      <c r="BG846" s="1347"/>
      <c r="BH846" s="1347"/>
      <c r="BI846" s="1347"/>
      <c r="BJ846" s="1347"/>
      <c r="BK846" s="1347"/>
      <c r="BL846" s="1347"/>
      <c r="BM846" s="1347"/>
      <c r="BN846" s="1347"/>
      <c r="BO846" s="1347"/>
      <c r="BP846" s="1347"/>
      <c r="BQ846" s="1347"/>
      <c r="BR846" s="1347"/>
      <c r="BS846" s="1347"/>
      <c r="BT846" s="1347"/>
      <c r="BU846" s="1347"/>
      <c r="BV846" s="1348"/>
      <c r="BW846" s="1347"/>
      <c r="BX846" s="1349"/>
      <c r="BY846" s="1349"/>
      <c r="BZ846" s="1349"/>
      <c r="CA846" s="1349"/>
      <c r="CB846" s="1350">
        <v>0.13</v>
      </c>
      <c r="CC846" s="1350">
        <v>0.1961</v>
      </c>
      <c r="CD846" s="1350">
        <v>0.25</v>
      </c>
      <c r="CE846" s="1350">
        <v>0.31</v>
      </c>
      <c r="CF846" s="1350">
        <v>0.37</v>
      </c>
      <c r="CG846" s="1350">
        <v>0.38</v>
      </c>
      <c r="CH846" s="1350">
        <v>0.4</v>
      </c>
      <c r="CI846" s="1351">
        <v>0.44</v>
      </c>
      <c r="CJ846" s="1350" t="s">
        <v>105</v>
      </c>
      <c r="CK846" s="1350" t="s">
        <v>105</v>
      </c>
      <c r="CL846" s="1350" t="s">
        <v>105</v>
      </c>
      <c r="CM846" s="1350" t="s">
        <v>105</v>
      </c>
      <c r="CN846" s="1350" t="s">
        <v>105</v>
      </c>
      <c r="CO846" s="1350" t="s">
        <v>105</v>
      </c>
      <c r="CP846" s="1350" t="s">
        <v>105</v>
      </c>
      <c r="CQ846" s="1350" t="s">
        <v>105</v>
      </c>
      <c r="CR846" s="1350" t="s">
        <v>105</v>
      </c>
      <c r="CS846" s="975" t="s">
        <v>105</v>
      </c>
      <c r="CT846" s="975" t="s">
        <v>105</v>
      </c>
      <c r="CU846" s="975" t="s">
        <v>105</v>
      </c>
      <c r="CV846" s="975" t="s">
        <v>105</v>
      </c>
      <c r="CW846" s="975" t="s">
        <v>105</v>
      </c>
      <c r="CX846" s="975" t="s">
        <v>105</v>
      </c>
      <c r="CY846" s="975" t="s">
        <v>105</v>
      </c>
      <c r="CZ846" s="975" t="s">
        <v>105</v>
      </c>
      <c r="DA846" s="975" t="s">
        <v>105</v>
      </c>
      <c r="DB846" s="975" t="s">
        <v>105</v>
      </c>
      <c r="DC846" s="975" t="s">
        <v>105</v>
      </c>
      <c r="DD846" s="975" t="s">
        <v>105</v>
      </c>
      <c r="DE846" s="975" t="s">
        <v>105</v>
      </c>
      <c r="DF846" s="975" t="s">
        <v>105</v>
      </c>
      <c r="DG846" s="975" t="s">
        <v>105</v>
      </c>
      <c r="DH846" s="975" t="s">
        <v>105</v>
      </c>
      <c r="DI846" s="975" t="s">
        <v>105</v>
      </c>
      <c r="DJ846" s="975" t="s">
        <v>105</v>
      </c>
      <c r="DK846" s="975" t="s">
        <v>105</v>
      </c>
      <c r="DL846" s="975" t="s">
        <v>105</v>
      </c>
      <c r="DM846" s="975" t="s">
        <v>105</v>
      </c>
      <c r="DN846" s="975" t="s">
        <v>105</v>
      </c>
      <c r="DO846" s="975" t="s">
        <v>105</v>
      </c>
    </row>
    <row r="847" spans="2:119" s="971" customFormat="1" ht="12" customHeight="1" outlineLevel="1">
      <c r="B847" s="1336">
        <v>59</v>
      </c>
      <c r="C847" s="978"/>
      <c r="D847" s="988"/>
      <c r="E847" s="988"/>
      <c r="F847" s="969"/>
      <c r="G847" s="969"/>
      <c r="H847" s="969"/>
      <c r="I847" s="969"/>
      <c r="J847" s="969"/>
      <c r="K847" s="969"/>
      <c r="L847" s="1003"/>
      <c r="M847" s="1003"/>
      <c r="N847" s="1003"/>
      <c r="O847" s="1003"/>
      <c r="P847" s="1003"/>
      <c r="Q847" s="1003"/>
      <c r="R847" s="1003"/>
      <c r="S847" s="1003"/>
      <c r="T847" s="1003"/>
      <c r="U847" s="1716"/>
      <c r="V847" s="1716"/>
      <c r="W847" s="1716"/>
      <c r="X847" s="1716"/>
      <c r="Y847" s="1716"/>
      <c r="Z847" s="1716"/>
      <c r="AA847" s="403"/>
      <c r="AB847" s="969"/>
      <c r="AC847" s="969"/>
      <c r="AD847" s="969"/>
      <c r="AE847" s="969"/>
      <c r="AF847" s="969"/>
      <c r="AG847" s="969"/>
      <c r="AH847" s="969"/>
      <c r="AI847" s="969"/>
      <c r="AJ847" s="969"/>
      <c r="AK847" s="969"/>
      <c r="AL847" s="969"/>
      <c r="AM847" s="969"/>
      <c r="AN847" s="969"/>
      <c r="AO847" s="969"/>
      <c r="AP847" s="969"/>
      <c r="AQ847" s="969"/>
      <c r="AR847" s="969"/>
      <c r="AS847" s="969"/>
      <c r="AT847" s="969"/>
      <c r="AU847" s="969"/>
      <c r="AV847" s="969"/>
      <c r="AW847" s="969"/>
      <c r="AX847" s="969"/>
      <c r="AY847" s="969"/>
      <c r="AZ847" s="969"/>
      <c r="BA847" s="969"/>
      <c r="BB847" s="969"/>
      <c r="BC847" s="969"/>
      <c r="BD847" s="969"/>
      <c r="BE847" s="969"/>
      <c r="BF847" s="969"/>
      <c r="BG847" s="969"/>
      <c r="BH847" s="969"/>
      <c r="BI847" s="969"/>
      <c r="BJ847" s="969"/>
      <c r="BK847" s="969"/>
      <c r="BL847" s="969"/>
      <c r="BM847" s="969"/>
      <c r="BN847" s="969"/>
      <c r="BO847" s="969"/>
      <c r="BP847" s="969"/>
      <c r="BQ847" s="969"/>
      <c r="BR847" s="969"/>
      <c r="BS847" s="969"/>
      <c r="BT847" s="969"/>
      <c r="BU847" s="969"/>
      <c r="BV847" s="989"/>
      <c r="BW847" s="969"/>
      <c r="BX847" s="969"/>
      <c r="BY847" s="969"/>
      <c r="BZ847" s="969"/>
      <c r="CA847" s="969"/>
      <c r="CB847" s="969"/>
      <c r="CC847" s="969"/>
      <c r="CD847" s="969"/>
      <c r="CE847" s="969"/>
      <c r="CF847" s="969"/>
      <c r="CG847" s="969"/>
      <c r="CH847" s="969"/>
      <c r="CI847" s="969"/>
      <c r="CJ847" s="969"/>
      <c r="CK847" s="969"/>
      <c r="CL847" s="969"/>
      <c r="CM847" s="969"/>
      <c r="CN847" s="969"/>
      <c r="CO847" s="969"/>
      <c r="CP847" s="969"/>
      <c r="CQ847" s="969"/>
      <c r="CR847" s="969"/>
      <c r="CS847" s="969"/>
      <c r="CT847" s="969"/>
      <c r="CU847" s="969"/>
      <c r="CV847" s="969"/>
      <c r="CW847" s="969"/>
      <c r="CX847" s="969"/>
      <c r="CY847" s="969"/>
      <c r="CZ847" s="969"/>
      <c r="DA847" s="969"/>
      <c r="DB847" s="969"/>
      <c r="DC847" s="969"/>
      <c r="DD847" s="969"/>
      <c r="DE847" s="969"/>
      <c r="DF847" s="969"/>
      <c r="DG847" s="969"/>
      <c r="DH847" s="969"/>
      <c r="DI847" s="969"/>
      <c r="DJ847" s="969"/>
      <c r="DK847" s="969"/>
      <c r="DL847" s="969"/>
      <c r="DM847" s="969"/>
      <c r="DN847" s="969"/>
      <c r="DO847" s="969"/>
    </row>
    <row r="848" spans="2:119" s="618" customFormat="1" ht="15" customHeight="1">
      <c r="B848" s="609">
        <v>60</v>
      </c>
      <c r="C848" s="610" t="s">
        <v>296</v>
      </c>
      <c r="D848" s="611"/>
      <c r="E848" s="611"/>
      <c r="F848" s="612"/>
      <c r="G848" s="612"/>
      <c r="H848" s="612"/>
      <c r="I848" s="612"/>
      <c r="J848" s="612"/>
      <c r="K848" s="612"/>
      <c r="L848" s="612"/>
      <c r="M848" s="613"/>
      <c r="N848" s="613"/>
      <c r="O848" s="612"/>
      <c r="P848" s="612"/>
      <c r="Q848" s="612"/>
      <c r="R848" s="612"/>
      <c r="S848" s="612"/>
      <c r="T848" s="612"/>
      <c r="U848" s="612"/>
      <c r="V848" s="612"/>
      <c r="W848" s="612"/>
      <c r="X848" s="612"/>
      <c r="Y848" s="612"/>
      <c r="Z848" s="612"/>
      <c r="AA848" s="614"/>
      <c r="AB848" s="612"/>
      <c r="AC848" s="612"/>
      <c r="AD848" s="612"/>
      <c r="AE848" s="612"/>
      <c r="AF848" s="612"/>
      <c r="AG848" s="612"/>
      <c r="AH848" s="612"/>
      <c r="AI848" s="612"/>
      <c r="AJ848" s="612"/>
      <c r="AK848" s="612"/>
      <c r="AL848" s="612"/>
      <c r="AM848" s="612"/>
      <c r="AN848" s="612"/>
      <c r="AO848" s="612"/>
      <c r="AP848" s="612"/>
      <c r="AQ848" s="612"/>
      <c r="AR848" s="612"/>
      <c r="AS848" s="612"/>
      <c r="AT848" s="612"/>
      <c r="AU848" s="612"/>
      <c r="AV848" s="612"/>
      <c r="AW848" s="612"/>
      <c r="AX848" s="612"/>
      <c r="AY848" s="612"/>
      <c r="AZ848" s="612"/>
      <c r="BA848" s="612"/>
      <c r="BB848" s="612"/>
      <c r="BC848" s="612"/>
      <c r="BD848" s="612"/>
      <c r="BE848" s="612"/>
      <c r="BF848" s="612"/>
      <c r="BG848" s="612"/>
      <c r="BH848" s="612"/>
      <c r="BI848" s="612"/>
      <c r="BJ848" s="612"/>
      <c r="BK848" s="612"/>
      <c r="BL848" s="612"/>
      <c r="BM848" s="612"/>
      <c r="BN848" s="612"/>
      <c r="BO848" s="612"/>
      <c r="BP848" s="612"/>
      <c r="BQ848" s="612"/>
      <c r="BR848" s="612"/>
      <c r="BS848" s="612"/>
      <c r="BT848" s="612"/>
      <c r="BU848" s="612"/>
      <c r="BV848" s="612"/>
      <c r="BW848" s="612"/>
      <c r="BX848" s="612"/>
      <c r="BY848" s="612"/>
      <c r="BZ848" s="612"/>
      <c r="CA848" s="612"/>
      <c r="CB848" s="617"/>
      <c r="CC848" s="612"/>
      <c r="CD848" s="612"/>
      <c r="CE848" s="612"/>
      <c r="CF848" s="612"/>
      <c r="CG848" s="612"/>
      <c r="CH848" s="612"/>
      <c r="CI848" s="612"/>
      <c r="CJ848" s="612"/>
      <c r="CK848" s="620"/>
      <c r="CL848" s="620"/>
      <c r="CM848" s="612"/>
      <c r="CN848" s="612"/>
      <c r="CO848" s="621"/>
      <c r="CP848" s="621"/>
      <c r="CQ848" s="621"/>
      <c r="CR848" s="621"/>
      <c r="CS848" s="619"/>
      <c r="CT848" s="619"/>
      <c r="CU848" s="619"/>
      <c r="CV848" s="619"/>
      <c r="CW848" s="603"/>
      <c r="CX848" s="603"/>
      <c r="CY848" s="603"/>
      <c r="CZ848" s="603"/>
      <c r="DA848" s="603"/>
      <c r="DB848" s="603"/>
      <c r="DC848" s="603"/>
      <c r="DD848" s="603"/>
      <c r="DE848" s="603"/>
      <c r="DF848" s="603"/>
      <c r="DG848" s="603"/>
      <c r="DH848" s="603"/>
      <c r="DI848" s="603"/>
      <c r="DJ848" s="603"/>
      <c r="DK848" s="603"/>
      <c r="DL848" s="603"/>
      <c r="DM848" s="603"/>
      <c r="DN848" s="603"/>
      <c r="DO848" s="603"/>
    </row>
    <row r="849" spans="2:119" s="971" customFormat="1" ht="12" customHeight="1">
      <c r="B849" s="1336">
        <v>61</v>
      </c>
      <c r="C849" s="978"/>
      <c r="D849" s="988"/>
      <c r="E849" s="988"/>
      <c r="F849" s="969"/>
      <c r="G849" s="969"/>
      <c r="H849" s="969"/>
      <c r="I849" s="969"/>
      <c r="J849" s="969"/>
      <c r="K849" s="969"/>
      <c r="L849" s="1003"/>
      <c r="M849" s="1003"/>
      <c r="N849" s="1003"/>
      <c r="O849" s="1003"/>
      <c r="P849" s="1003"/>
      <c r="Q849" s="1003"/>
      <c r="R849" s="1003"/>
      <c r="S849" s="1003"/>
      <c r="T849" s="1003"/>
      <c r="U849" s="1716"/>
      <c r="V849" s="1716"/>
      <c r="W849" s="1716"/>
      <c r="X849" s="1716"/>
      <c r="Y849" s="1716"/>
      <c r="Z849" s="1716"/>
      <c r="AA849" s="403"/>
      <c r="AB849" s="969"/>
      <c r="AC849" s="969"/>
      <c r="AD849" s="969"/>
      <c r="AE849" s="969"/>
      <c r="AF849" s="969"/>
      <c r="AG849" s="969"/>
      <c r="AH849" s="969"/>
      <c r="AI849" s="969"/>
      <c r="AJ849" s="969"/>
      <c r="AK849" s="969"/>
      <c r="AL849" s="969"/>
      <c r="AM849" s="969"/>
      <c r="AN849" s="969"/>
      <c r="AO849" s="969"/>
      <c r="AP849" s="969"/>
      <c r="AQ849" s="969"/>
      <c r="AR849" s="969"/>
      <c r="AS849" s="969"/>
      <c r="AT849" s="969"/>
      <c r="AU849" s="969"/>
      <c r="AV849" s="969"/>
      <c r="AW849" s="969"/>
      <c r="AX849" s="969"/>
      <c r="AY849" s="969"/>
      <c r="AZ849" s="969"/>
      <c r="BA849" s="969"/>
      <c r="BB849" s="969"/>
      <c r="BC849" s="969"/>
      <c r="BD849" s="969"/>
      <c r="BE849" s="969"/>
      <c r="BF849" s="969"/>
      <c r="BG849" s="969"/>
      <c r="BH849" s="969"/>
      <c r="BI849" s="969"/>
      <c r="BJ849" s="969"/>
      <c r="BK849" s="969"/>
      <c r="BL849" s="969"/>
      <c r="BM849" s="969"/>
      <c r="BN849" s="969"/>
      <c r="BO849" s="969"/>
      <c r="BP849" s="969"/>
      <c r="BQ849" s="969"/>
      <c r="BR849" s="969"/>
      <c r="BS849" s="969"/>
      <c r="BT849" s="969"/>
      <c r="BU849" s="947"/>
      <c r="BV849" s="999"/>
      <c r="BW849" s="990"/>
      <c r="BX849" s="1015"/>
      <c r="BY849" s="947"/>
      <c r="BZ849" s="947"/>
      <c r="CA849" s="947"/>
      <c r="CB849" s="969"/>
      <c r="CC849" s="969"/>
      <c r="CD849" s="969"/>
      <c r="CE849" s="969"/>
      <c r="CF849" s="969"/>
      <c r="CG849" s="969"/>
      <c r="CH849" s="969"/>
      <c r="CI849" s="969"/>
      <c r="CJ849" s="969"/>
      <c r="CK849" s="969"/>
      <c r="CL849" s="969"/>
      <c r="CM849" s="969"/>
      <c r="CN849" s="969"/>
      <c r="CO849" s="969"/>
      <c r="CP849" s="969"/>
      <c r="CQ849" s="969"/>
      <c r="CR849" s="969"/>
      <c r="CS849" s="969"/>
      <c r="CT849" s="1003"/>
      <c r="CU849" s="1003"/>
      <c r="CV849" s="1003"/>
      <c r="CW849" s="1003"/>
      <c r="CX849" s="1003"/>
      <c r="CY849" s="1003"/>
      <c r="CZ849" s="1003"/>
      <c r="DA849" s="969"/>
      <c r="DB849" s="969"/>
      <c r="DC849" s="969"/>
      <c r="DD849" s="969"/>
      <c r="DE849" s="969"/>
      <c r="DF849" s="969"/>
      <c r="DG849" s="969"/>
      <c r="DH849" s="969"/>
      <c r="DI849" s="969"/>
      <c r="DJ849" s="969"/>
      <c r="DK849" s="969"/>
      <c r="DL849" s="969"/>
      <c r="DM849" s="969"/>
      <c r="DN849" s="969"/>
      <c r="DO849" s="969"/>
    </row>
    <row r="850" spans="2:119" s="980" customFormat="1" ht="12" customHeight="1">
      <c r="B850" s="1336">
        <v>62</v>
      </c>
      <c r="C850" s="978" t="s">
        <v>712</v>
      </c>
      <c r="D850" s="943"/>
      <c r="E850" s="944"/>
      <c r="F850" s="232" t="s">
        <v>105</v>
      </c>
      <c r="G850" s="232" t="s">
        <v>105</v>
      </c>
      <c r="H850" s="232" t="s">
        <v>105</v>
      </c>
      <c r="I850" s="232" t="s">
        <v>105</v>
      </c>
      <c r="J850" s="232" t="s">
        <v>105</v>
      </c>
      <c r="K850" s="232" t="s">
        <v>105</v>
      </c>
      <c r="L850" s="232" t="s">
        <v>105</v>
      </c>
      <c r="M850" s="232" t="s">
        <v>105</v>
      </c>
      <c r="N850" s="232" t="s">
        <v>105</v>
      </c>
      <c r="O850" s="232" t="s">
        <v>105</v>
      </c>
      <c r="P850" s="232" t="s">
        <v>105</v>
      </c>
      <c r="Q850" s="991">
        <v>5006.0421068065407</v>
      </c>
      <c r="R850" s="991">
        <v>11752.723327144804</v>
      </c>
      <c r="S850" s="449">
        <v>40799.713960226873</v>
      </c>
      <c r="T850" s="449">
        <v>81882.129729777618</v>
      </c>
      <c r="U850" s="1652">
        <v>148835.28357159928</v>
      </c>
      <c r="V850" s="1652">
        <v>234968.22766395967</v>
      </c>
      <c r="W850" s="1652">
        <v>341807.92357141443</v>
      </c>
      <c r="X850" s="1652">
        <v>429749.41489916155</v>
      </c>
      <c r="Y850" s="1652">
        <v>524272.68029817124</v>
      </c>
      <c r="Z850" s="1652">
        <v>626955.85928498069</v>
      </c>
      <c r="AA850" s="403"/>
      <c r="AB850" s="945" t="s">
        <v>105</v>
      </c>
      <c r="AC850" s="945" t="s">
        <v>105</v>
      </c>
      <c r="AD850" s="945" t="s">
        <v>105</v>
      </c>
      <c r="AE850" s="945" t="s">
        <v>105</v>
      </c>
      <c r="AF850" s="945" t="s">
        <v>105</v>
      </c>
      <c r="AG850" s="945" t="s">
        <v>105</v>
      </c>
      <c r="AH850" s="945" t="s">
        <v>105</v>
      </c>
      <c r="AI850" s="945" t="s">
        <v>105</v>
      </c>
      <c r="AJ850" s="945" t="s">
        <v>105</v>
      </c>
      <c r="AK850" s="945" t="s">
        <v>105</v>
      </c>
      <c r="AL850" s="945" t="s">
        <v>105</v>
      </c>
      <c r="AM850" s="945" t="s">
        <v>105</v>
      </c>
      <c r="AN850" s="945" t="s">
        <v>105</v>
      </c>
      <c r="AO850" s="945" t="s">
        <v>105</v>
      </c>
      <c r="AP850" s="945" t="s">
        <v>105</v>
      </c>
      <c r="AQ850" s="945" t="s">
        <v>105</v>
      </c>
      <c r="AR850" s="945" t="s">
        <v>105</v>
      </c>
      <c r="AS850" s="945" t="s">
        <v>105</v>
      </c>
      <c r="AT850" s="945" t="s">
        <v>105</v>
      </c>
      <c r="AU850" s="945" t="s">
        <v>105</v>
      </c>
      <c r="AV850" s="945" t="s">
        <v>105</v>
      </c>
      <c r="AW850" s="945" t="s">
        <v>105</v>
      </c>
      <c r="AX850" s="945" t="s">
        <v>105</v>
      </c>
      <c r="AY850" s="945" t="s">
        <v>105</v>
      </c>
      <c r="AZ850" s="945" t="s">
        <v>105</v>
      </c>
      <c r="BA850" s="945" t="s">
        <v>105</v>
      </c>
      <c r="BB850" s="945" t="s">
        <v>105</v>
      </c>
      <c r="BC850" s="945" t="s">
        <v>105</v>
      </c>
      <c r="BD850" s="945" t="s">
        <v>105</v>
      </c>
      <c r="BE850" s="945" t="s">
        <v>105</v>
      </c>
      <c r="BF850" s="945" t="s">
        <v>105</v>
      </c>
      <c r="BG850" s="945" t="s">
        <v>105</v>
      </c>
      <c r="BH850" s="945" t="s">
        <v>105</v>
      </c>
      <c r="BI850" s="945" t="s">
        <v>105</v>
      </c>
      <c r="BJ850" s="945" t="s">
        <v>105</v>
      </c>
      <c r="BK850" s="945" t="s">
        <v>105</v>
      </c>
      <c r="BL850" s="945" t="s">
        <v>105</v>
      </c>
      <c r="BM850" s="945" t="s">
        <v>105</v>
      </c>
      <c r="BN850" s="945" t="s">
        <v>105</v>
      </c>
      <c r="BO850" s="945" t="s">
        <v>105</v>
      </c>
      <c r="BP850" s="945" t="s">
        <v>105</v>
      </c>
      <c r="BQ850" s="945" t="s">
        <v>105</v>
      </c>
      <c r="BR850" s="945" t="s">
        <v>105</v>
      </c>
      <c r="BS850" s="945" t="s">
        <v>105</v>
      </c>
      <c r="BT850" s="945" t="s">
        <v>105</v>
      </c>
      <c r="BU850" s="945" t="s">
        <v>105</v>
      </c>
      <c r="BV850" s="945" t="s">
        <v>105</v>
      </c>
      <c r="BW850" s="945" t="s">
        <v>105</v>
      </c>
      <c r="BX850" s="945" t="s">
        <v>105</v>
      </c>
      <c r="BY850" s="945" t="s">
        <v>105</v>
      </c>
      <c r="BZ850" s="945" t="s">
        <v>105</v>
      </c>
      <c r="CA850" s="945" t="s">
        <v>105</v>
      </c>
      <c r="CB850" s="945" t="s">
        <v>105</v>
      </c>
      <c r="CC850" s="275">
        <v>1480.4493392031168</v>
      </c>
      <c r="CD850" s="275">
        <v>1619.7264905927036</v>
      </c>
      <c r="CE850" s="275">
        <v>1905.8662770107208</v>
      </c>
      <c r="CF850" s="275">
        <v>1922.672629413122</v>
      </c>
      <c r="CG850" s="275">
        <v>2668.2519808866132</v>
      </c>
      <c r="CH850" s="275">
        <v>3091.146826814766</v>
      </c>
      <c r="CI850" s="275">
        <v>4070.6518900303031</v>
      </c>
      <c r="CJ850" s="275">
        <v>4170.4659560028886</v>
      </c>
      <c r="CK850" s="275">
        <v>9586.2292221932694</v>
      </c>
      <c r="CL850" s="275">
        <v>12034.400409999176</v>
      </c>
      <c r="CM850" s="275">
        <v>15008.618372031535</v>
      </c>
      <c r="CN850" s="275">
        <v>14931.893295811795</v>
      </c>
      <c r="CO850" s="275">
        <v>20237.032290103252</v>
      </c>
      <c r="CP850" s="275">
        <v>22857.161067793313</v>
      </c>
      <c r="CQ850" s="275">
        <v>23856.043076069258</v>
      </c>
      <c r="CR850" s="275">
        <v>25632.959999999999</v>
      </c>
      <c r="CS850" s="275">
        <v>36281.388352984948</v>
      </c>
      <c r="CT850" s="275">
        <v>38828.999126063121</v>
      </c>
      <c r="CU850" s="275">
        <v>48091.936092551216</v>
      </c>
      <c r="CV850" s="275">
        <v>42052.166355142472</v>
      </c>
      <c r="CW850" s="275">
        <v>58298.137639083114</v>
      </c>
      <c r="CX850" s="275">
        <v>61043.088782102626</v>
      </c>
      <c r="CY850" s="275">
        <v>73574.83488763147</v>
      </c>
      <c r="CZ850" s="275">
        <v>65084.239247039659</v>
      </c>
      <c r="DA850" s="275">
        <v>86878.06785640592</v>
      </c>
      <c r="DB850" s="275">
        <v>87725.045990976418</v>
      </c>
      <c r="DC850" s="275">
        <v>102120.57047699243</v>
      </c>
      <c r="DD850" s="275">
        <v>83634.828452463335</v>
      </c>
      <c r="DE850" s="275">
        <v>109843.65995400224</v>
      </c>
      <c r="DF850" s="275">
        <v>109611.83997377857</v>
      </c>
      <c r="DG850" s="275">
        <v>126659.08651891741</v>
      </c>
      <c r="DH850" s="275">
        <v>103030.24758616557</v>
      </c>
      <c r="DI850" s="275">
        <v>134518.08115529883</v>
      </c>
      <c r="DJ850" s="275">
        <v>133441.20724729641</v>
      </c>
      <c r="DK850" s="275">
        <v>153283.14430941039</v>
      </c>
      <c r="DL850" s="275">
        <v>124058.73231196626</v>
      </c>
      <c r="DM850" s="275">
        <v>161214.30316428706</v>
      </c>
      <c r="DN850" s="275">
        <v>159292.23317631657</v>
      </c>
      <c r="DO850" s="275">
        <v>182390.59063241089</v>
      </c>
    </row>
    <row r="851" spans="2:119" s="986" customFormat="1" ht="12" customHeight="1">
      <c r="B851" s="1336">
        <v>63</v>
      </c>
      <c r="C851" s="972" t="s">
        <v>94</v>
      </c>
      <c r="D851" s="939"/>
      <c r="E851" s="939"/>
      <c r="F851" s="232" t="s">
        <v>105</v>
      </c>
      <c r="G851" s="232" t="s">
        <v>105</v>
      </c>
      <c r="H851" s="232" t="s">
        <v>105</v>
      </c>
      <c r="I851" s="232" t="s">
        <v>105</v>
      </c>
      <c r="J851" s="232" t="s">
        <v>105</v>
      </c>
      <c r="K851" s="232" t="s">
        <v>105</v>
      </c>
      <c r="L851" s="232" t="s">
        <v>105</v>
      </c>
      <c r="M851" s="232" t="s">
        <v>105</v>
      </c>
      <c r="N851" s="232" t="s">
        <v>105</v>
      </c>
      <c r="O851" s="232" t="s">
        <v>105</v>
      </c>
      <c r="P851" s="232" t="s">
        <v>105</v>
      </c>
      <c r="Q851" s="232" t="s">
        <v>105</v>
      </c>
      <c r="R851" s="940">
        <v>1.347707645360201</v>
      </c>
      <c r="S851" s="940">
        <v>2.4715114807470515</v>
      </c>
      <c r="T851" s="940">
        <v>1.0069290144925884</v>
      </c>
      <c r="U851" s="1677">
        <v>0.81767723998846087</v>
      </c>
      <c r="V851" s="1677">
        <v>0.57871320580327934</v>
      </c>
      <c r="W851" s="1677">
        <v>0.4546984797461715</v>
      </c>
      <c r="X851" s="1677">
        <v>0.25728336080943248</v>
      </c>
      <c r="Y851" s="1677">
        <v>0.2199497244718509</v>
      </c>
      <c r="Z851" s="1677">
        <v>0.45888705731476698</v>
      </c>
      <c r="AA851" s="403"/>
      <c r="AB851" s="940" t="s">
        <v>105</v>
      </c>
      <c r="AC851" s="940" t="s">
        <v>105</v>
      </c>
      <c r="AD851" s="940" t="s">
        <v>105</v>
      </c>
      <c r="AE851" s="940" t="s">
        <v>105</v>
      </c>
      <c r="AF851" s="940" t="s">
        <v>105</v>
      </c>
      <c r="AG851" s="940" t="s">
        <v>105</v>
      </c>
      <c r="AH851" s="940" t="s">
        <v>105</v>
      </c>
      <c r="AI851" s="940" t="s">
        <v>105</v>
      </c>
      <c r="AJ851" s="940" t="s">
        <v>105</v>
      </c>
      <c r="AK851" s="940" t="s">
        <v>105</v>
      </c>
      <c r="AL851" s="940" t="s">
        <v>105</v>
      </c>
      <c r="AM851" s="940" t="s">
        <v>105</v>
      </c>
      <c r="AN851" s="940" t="s">
        <v>105</v>
      </c>
      <c r="AO851" s="940" t="s">
        <v>105</v>
      </c>
      <c r="AP851" s="940" t="s">
        <v>105</v>
      </c>
      <c r="AQ851" s="940" t="s">
        <v>105</v>
      </c>
      <c r="AR851" s="940" t="s">
        <v>105</v>
      </c>
      <c r="AS851" s="940" t="s">
        <v>105</v>
      </c>
      <c r="AT851" s="940" t="s">
        <v>105</v>
      </c>
      <c r="AU851" s="940" t="s">
        <v>105</v>
      </c>
      <c r="AV851" s="940" t="s">
        <v>105</v>
      </c>
      <c r="AW851" s="940" t="s">
        <v>105</v>
      </c>
      <c r="AX851" s="940" t="s">
        <v>105</v>
      </c>
      <c r="AY851" s="940" t="s">
        <v>105</v>
      </c>
      <c r="AZ851" s="940" t="s">
        <v>105</v>
      </c>
      <c r="BA851" s="940" t="s">
        <v>105</v>
      </c>
      <c r="BB851" s="940" t="s">
        <v>105</v>
      </c>
      <c r="BC851" s="940" t="s">
        <v>105</v>
      </c>
      <c r="BD851" s="940" t="s">
        <v>105</v>
      </c>
      <c r="BE851" s="940" t="s">
        <v>105</v>
      </c>
      <c r="BF851" s="940" t="s">
        <v>105</v>
      </c>
      <c r="BG851" s="940" t="s">
        <v>105</v>
      </c>
      <c r="BH851" s="940" t="s">
        <v>105</v>
      </c>
      <c r="BI851" s="940" t="s">
        <v>105</v>
      </c>
      <c r="BJ851" s="940" t="s">
        <v>105</v>
      </c>
      <c r="BK851" s="940" t="s">
        <v>105</v>
      </c>
      <c r="BL851" s="940" t="s">
        <v>105</v>
      </c>
      <c r="BM851" s="940" t="s">
        <v>105</v>
      </c>
      <c r="BN851" s="940" t="s">
        <v>105</v>
      </c>
      <c r="BO851" s="940" t="s">
        <v>105</v>
      </c>
      <c r="BP851" s="940" t="s">
        <v>105</v>
      </c>
      <c r="BQ851" s="940" t="s">
        <v>105</v>
      </c>
      <c r="BR851" s="940" t="s">
        <v>105</v>
      </c>
      <c r="BS851" s="940" t="s">
        <v>105</v>
      </c>
      <c r="BT851" s="940" t="s">
        <v>105</v>
      </c>
      <c r="BU851" s="940" t="s">
        <v>105</v>
      </c>
      <c r="BV851" s="940" t="s">
        <v>105</v>
      </c>
      <c r="BW851" s="940" t="s">
        <v>105</v>
      </c>
      <c r="BX851" s="940" t="s">
        <v>105</v>
      </c>
      <c r="BY851" s="940" t="s">
        <v>105</v>
      </c>
      <c r="BZ851" s="940" t="s">
        <v>105</v>
      </c>
      <c r="CA851" s="940" t="s">
        <v>105</v>
      </c>
      <c r="CB851" s="940" t="s">
        <v>105</v>
      </c>
      <c r="CC851" s="940" t="s">
        <v>105</v>
      </c>
      <c r="CD851" s="940" t="s">
        <v>105</v>
      </c>
      <c r="CE851" s="940" t="s">
        <v>105</v>
      </c>
      <c r="CF851" s="940" t="s">
        <v>105</v>
      </c>
      <c r="CG851" s="940">
        <v>0.8023257603146734</v>
      </c>
      <c r="CH851" s="940">
        <v>0.90843753236611446</v>
      </c>
      <c r="CI851" s="940">
        <v>1.1358538839435086</v>
      </c>
      <c r="CJ851" s="940">
        <v>1.1690983125275385</v>
      </c>
      <c r="CK851" s="940">
        <v>2.5927001238495975</v>
      </c>
      <c r="CL851" s="940">
        <v>2.893183043136089</v>
      </c>
      <c r="CM851" s="940">
        <v>2.6870306716204628</v>
      </c>
      <c r="CN851" s="940">
        <v>2.5803896862697355</v>
      </c>
      <c r="CO851" s="940">
        <v>1.111052408725226</v>
      </c>
      <c r="CP851" s="940">
        <v>0.89931864397678596</v>
      </c>
      <c r="CQ851" s="940">
        <v>0.58948961754699836</v>
      </c>
      <c r="CR851" s="940">
        <v>0.71665839637293116</v>
      </c>
      <c r="CS851" s="940">
        <v>0.79282158731979946</v>
      </c>
      <c r="CT851" s="940">
        <v>0.69876735833019921</v>
      </c>
      <c r="CU851" s="940">
        <v>1.0159225877988853</v>
      </c>
      <c r="CV851" s="940">
        <v>0.64055053942823892</v>
      </c>
      <c r="CW851" s="940">
        <v>0.60683315290735829</v>
      </c>
      <c r="CX851" s="940">
        <v>0.57210049591849454</v>
      </c>
      <c r="CY851" s="940">
        <v>0.5298788292914498</v>
      </c>
      <c r="CZ851" s="940">
        <v>0.54770241079579107</v>
      </c>
      <c r="DA851" s="940">
        <v>0.49023744796545277</v>
      </c>
      <c r="DB851" s="940">
        <v>0.43710037845753202</v>
      </c>
      <c r="DC851" s="940">
        <v>0.38798232619832529</v>
      </c>
      <c r="DD851" s="940">
        <v>0.28502429190285805</v>
      </c>
      <c r="DE851" s="940">
        <v>0.26434280439517122</v>
      </c>
      <c r="DF851" s="940">
        <v>0.2494931035436958</v>
      </c>
      <c r="DG851" s="940">
        <v>0.24028964906197281</v>
      </c>
      <c r="DH851" s="940">
        <v>0.23190600725302235</v>
      </c>
      <c r="DI851" s="940">
        <v>0.22463218370208327</v>
      </c>
      <c r="DJ851" s="940">
        <v>0.21739774899516617</v>
      </c>
      <c r="DK851" s="940">
        <v>0.21020250913081151</v>
      </c>
      <c r="DL851" s="940">
        <v>0.20410010864250605</v>
      </c>
      <c r="DM851" s="940">
        <v>0.19845824278572555</v>
      </c>
      <c r="DN851" s="940">
        <v>0.1937259596363845</v>
      </c>
      <c r="DO851" s="940">
        <v>0.18989332750276522</v>
      </c>
    </row>
    <row r="852" spans="2:119" s="980" customFormat="1" ht="12" customHeight="1">
      <c r="B852" s="1336">
        <v>64</v>
      </c>
      <c r="C852" s="981" t="s">
        <v>324</v>
      </c>
      <c r="D852" s="995"/>
      <c r="E852" s="995"/>
      <c r="F852" s="232" t="s">
        <v>105</v>
      </c>
      <c r="G852" s="232" t="s">
        <v>105</v>
      </c>
      <c r="H852" s="232" t="s">
        <v>105</v>
      </c>
      <c r="I852" s="232" t="s">
        <v>105</v>
      </c>
      <c r="J852" s="232" t="s">
        <v>105</v>
      </c>
      <c r="K852" s="232" t="s">
        <v>105</v>
      </c>
      <c r="L852" s="232" t="s">
        <v>105</v>
      </c>
      <c r="M852" s="232" t="s">
        <v>105</v>
      </c>
      <c r="N852" s="232" t="s">
        <v>105</v>
      </c>
      <c r="O852" s="232" t="s">
        <v>105</v>
      </c>
      <c r="P852" s="232" t="s">
        <v>105</v>
      </c>
      <c r="Q852" s="955">
        <v>0.48364012122230632</v>
      </c>
      <c r="R852" s="955">
        <v>0.5267976483711837</v>
      </c>
      <c r="S852" s="955">
        <v>0.57433034541258376</v>
      </c>
      <c r="T852" s="955">
        <v>0.55863673512928458</v>
      </c>
      <c r="U852" s="1698">
        <v>0.5018857334044371</v>
      </c>
      <c r="V852" s="1698">
        <v>0.50835351257993666</v>
      </c>
      <c r="W852" s="1698">
        <v>0.51557286300743166</v>
      </c>
      <c r="X852" s="1698">
        <v>0.50625996488959912</v>
      </c>
      <c r="Y852" s="1698">
        <v>0.49815764209257379</v>
      </c>
      <c r="Z852" s="1698">
        <v>0.71833387343515065</v>
      </c>
      <c r="AA852" s="403"/>
      <c r="AB852" s="975" t="s">
        <v>105</v>
      </c>
      <c r="AC852" s="975" t="s">
        <v>105</v>
      </c>
      <c r="AD852" s="975" t="s">
        <v>105</v>
      </c>
      <c r="AE852" s="975" t="s">
        <v>105</v>
      </c>
      <c r="AF852" s="975" t="s">
        <v>105</v>
      </c>
      <c r="AG852" s="975" t="s">
        <v>105</v>
      </c>
      <c r="AH852" s="975" t="s">
        <v>105</v>
      </c>
      <c r="AI852" s="975" t="s">
        <v>105</v>
      </c>
      <c r="AJ852" s="975" t="s">
        <v>105</v>
      </c>
      <c r="AK852" s="975" t="s">
        <v>105</v>
      </c>
      <c r="AL852" s="975" t="s">
        <v>105</v>
      </c>
      <c r="AM852" s="975" t="s">
        <v>105</v>
      </c>
      <c r="AN852" s="975" t="s">
        <v>105</v>
      </c>
      <c r="AO852" s="975" t="s">
        <v>105</v>
      </c>
      <c r="AP852" s="975" t="s">
        <v>105</v>
      </c>
      <c r="AQ852" s="975" t="s">
        <v>105</v>
      </c>
      <c r="AR852" s="975" t="s">
        <v>105</v>
      </c>
      <c r="AS852" s="975" t="s">
        <v>105</v>
      </c>
      <c r="AT852" s="975" t="s">
        <v>105</v>
      </c>
      <c r="AU852" s="975" t="s">
        <v>105</v>
      </c>
      <c r="AV852" s="975" t="s">
        <v>105</v>
      </c>
      <c r="AW852" s="975" t="s">
        <v>105</v>
      </c>
      <c r="AX852" s="975" t="s">
        <v>105</v>
      </c>
      <c r="AY852" s="975" t="s">
        <v>105</v>
      </c>
      <c r="AZ852" s="975" t="s">
        <v>105</v>
      </c>
      <c r="BA852" s="975" t="s">
        <v>105</v>
      </c>
      <c r="BB852" s="975" t="s">
        <v>105</v>
      </c>
      <c r="BC852" s="975" t="s">
        <v>105</v>
      </c>
      <c r="BD852" s="975" t="s">
        <v>105</v>
      </c>
      <c r="BE852" s="975" t="s">
        <v>105</v>
      </c>
      <c r="BF852" s="975" t="s">
        <v>105</v>
      </c>
      <c r="BG852" s="975" t="s">
        <v>105</v>
      </c>
      <c r="BH852" s="975" t="s">
        <v>105</v>
      </c>
      <c r="BI852" s="975" t="s">
        <v>105</v>
      </c>
      <c r="BJ852" s="975" t="s">
        <v>105</v>
      </c>
      <c r="BK852" s="975" t="s">
        <v>105</v>
      </c>
      <c r="BL852" s="975" t="s">
        <v>105</v>
      </c>
      <c r="BM852" s="975" t="s">
        <v>105</v>
      </c>
      <c r="BN852" s="975" t="s">
        <v>105</v>
      </c>
      <c r="BO852" s="975" t="s">
        <v>105</v>
      </c>
      <c r="BP852" s="975" t="s">
        <v>105</v>
      </c>
      <c r="BQ852" s="975" t="s">
        <v>105</v>
      </c>
      <c r="BR852" s="975" t="s">
        <v>105</v>
      </c>
      <c r="BS852" s="975" t="s">
        <v>105</v>
      </c>
      <c r="BT852" s="975" t="s">
        <v>105</v>
      </c>
      <c r="BU852" s="975" t="s">
        <v>105</v>
      </c>
      <c r="BV852" s="975" t="s">
        <v>105</v>
      </c>
      <c r="BW852" s="975" t="s">
        <v>105</v>
      </c>
      <c r="BX852" s="975" t="s">
        <v>105</v>
      </c>
      <c r="BY852" s="975" t="s">
        <v>105</v>
      </c>
      <c r="BZ852" s="975" t="s">
        <v>105</v>
      </c>
      <c r="CA852" s="975" t="s">
        <v>105</v>
      </c>
      <c r="CB852" s="975" t="s">
        <v>105</v>
      </c>
      <c r="CC852" s="975">
        <v>0.62064903606033361</v>
      </c>
      <c r="CD852" s="975">
        <v>0.61040140239386476</v>
      </c>
      <c r="CE852" s="975">
        <v>0.57777846916299558</v>
      </c>
      <c r="CF852" s="975">
        <v>0.52185282451979731</v>
      </c>
      <c r="CG852" s="975">
        <v>0.5202857752647273</v>
      </c>
      <c r="CH852" s="975">
        <v>0.53192577959777987</v>
      </c>
      <c r="CI852" s="975">
        <v>0.52963578730768079</v>
      </c>
      <c r="CJ852" s="975">
        <v>0.50760093320790223</v>
      </c>
      <c r="CK852" s="975">
        <v>0.57692307692307698</v>
      </c>
      <c r="CL852" s="975">
        <v>0.57524567370472812</v>
      </c>
      <c r="CM852" s="975">
        <v>0.59355118315844091</v>
      </c>
      <c r="CN852" s="975">
        <v>0.56266537027816277</v>
      </c>
      <c r="CO852" s="975">
        <v>0.57448813735265591</v>
      </c>
      <c r="CP852" s="975">
        <v>0.59703542783299279</v>
      </c>
      <c r="CQ852" s="975">
        <v>0.51274100169189063</v>
      </c>
      <c r="CR852" s="955">
        <v>0.46332046332046328</v>
      </c>
      <c r="CS852" s="955">
        <v>0.50868397665264353</v>
      </c>
      <c r="CT852" s="955">
        <v>0.49467071216073499</v>
      </c>
      <c r="CU852" s="955">
        <v>0.52611820231338824</v>
      </c>
      <c r="CV852" s="955">
        <v>0.48852422883311497</v>
      </c>
      <c r="CW852" s="975">
        <v>0.51122086542205492</v>
      </c>
      <c r="CX852" s="975">
        <v>0.49727515705007175</v>
      </c>
      <c r="CY852" s="975">
        <v>0.52801625375014871</v>
      </c>
      <c r="CZ852" s="975">
        <v>0.4982576495044817</v>
      </c>
      <c r="DA852" s="975">
        <v>0.52119853795532012</v>
      </c>
      <c r="DB852" s="975">
        <v>0.50472447449144975</v>
      </c>
      <c r="DC852" s="975">
        <v>0.53230273850458387</v>
      </c>
      <c r="DD852" s="975">
        <v>0.48669878597182442</v>
      </c>
      <c r="DE852" s="975">
        <v>0.51245431764707783</v>
      </c>
      <c r="DF852" s="975">
        <v>0.49632344923656624</v>
      </c>
      <c r="DG852" s="975">
        <v>0.52374351741885095</v>
      </c>
      <c r="DH852" s="975">
        <v>0.47657528786686604</v>
      </c>
      <c r="DI852" s="975">
        <v>0.50481262218276191</v>
      </c>
      <c r="DJ852" s="975">
        <v>0.48902079595346204</v>
      </c>
      <c r="DK852" s="975">
        <v>0.5162981465373625</v>
      </c>
      <c r="DL852" s="975">
        <v>0.69627850387369428</v>
      </c>
      <c r="DM852" s="975">
        <v>0.72073975550241232</v>
      </c>
      <c r="DN852" s="975">
        <v>0.71972107520748529</v>
      </c>
      <c r="DO852" s="975">
        <v>0.73069106606923828</v>
      </c>
    </row>
    <row r="853" spans="2:119" s="980" customFormat="1" ht="12" customHeight="1">
      <c r="B853" s="1336">
        <v>65</v>
      </c>
      <c r="C853" s="981" t="s">
        <v>714</v>
      </c>
      <c r="D853" s="995"/>
      <c r="E853" s="995"/>
      <c r="F853" s="955"/>
      <c r="G853" s="955"/>
      <c r="H853" s="955"/>
      <c r="I853" s="955"/>
      <c r="J853" s="955"/>
      <c r="K853" s="955"/>
      <c r="L853" s="955"/>
      <c r="M853" s="955"/>
      <c r="N853" s="955" t="s">
        <v>105</v>
      </c>
      <c r="O853" s="955" t="s">
        <v>105</v>
      </c>
      <c r="P853" s="955" t="s">
        <v>105</v>
      </c>
      <c r="Q853" s="955" t="s">
        <v>105</v>
      </c>
      <c r="R853" s="955">
        <v>8.6665543764975178E-2</v>
      </c>
      <c r="S853" s="955">
        <v>0.10291169697362368</v>
      </c>
      <c r="T853" s="955">
        <v>0.12616091213223937</v>
      </c>
      <c r="U853" s="1698">
        <v>0.12793667731349279</v>
      </c>
      <c r="V853" s="1698">
        <v>0.13358288562825965</v>
      </c>
      <c r="W853" s="1698">
        <v>0.13692335936058195</v>
      </c>
      <c r="X853" s="1698">
        <v>0.13692335936058195</v>
      </c>
      <c r="Y853" s="1698">
        <v>0.13692335936058198</v>
      </c>
      <c r="Z853" s="1698">
        <v>0.13692335936058192</v>
      </c>
      <c r="AA853" s="403"/>
      <c r="AB853" s="975" t="s">
        <v>105</v>
      </c>
      <c r="AC853" s="975" t="s">
        <v>105</v>
      </c>
      <c r="AD853" s="975" t="s">
        <v>105</v>
      </c>
      <c r="AE853" s="975" t="s">
        <v>105</v>
      </c>
      <c r="AF853" s="975" t="s">
        <v>105</v>
      </c>
      <c r="AG853" s="975" t="s">
        <v>105</v>
      </c>
      <c r="AH853" s="975" t="s">
        <v>105</v>
      </c>
      <c r="AI853" s="975" t="s">
        <v>105</v>
      </c>
      <c r="AJ853" s="975" t="s">
        <v>105</v>
      </c>
      <c r="AK853" s="975" t="s">
        <v>105</v>
      </c>
      <c r="AL853" s="975" t="s">
        <v>105</v>
      </c>
      <c r="AM853" s="975" t="s">
        <v>105</v>
      </c>
      <c r="AN853" s="975" t="s">
        <v>105</v>
      </c>
      <c r="AO853" s="975" t="s">
        <v>105</v>
      </c>
      <c r="AP853" s="975" t="s">
        <v>105</v>
      </c>
      <c r="AQ853" s="975" t="s">
        <v>105</v>
      </c>
      <c r="AR853" s="975" t="s">
        <v>105</v>
      </c>
      <c r="AS853" s="975" t="s">
        <v>105</v>
      </c>
      <c r="AT853" s="975" t="s">
        <v>105</v>
      </c>
      <c r="AU853" s="975" t="s">
        <v>105</v>
      </c>
      <c r="AV853" s="975" t="s">
        <v>105</v>
      </c>
      <c r="AW853" s="975" t="s">
        <v>105</v>
      </c>
      <c r="AX853" s="975" t="s">
        <v>105</v>
      </c>
      <c r="AY853" s="975" t="s">
        <v>105</v>
      </c>
      <c r="AZ853" s="975" t="s">
        <v>105</v>
      </c>
      <c r="BA853" s="975" t="s">
        <v>105</v>
      </c>
      <c r="BB853" s="975" t="s">
        <v>105</v>
      </c>
      <c r="BC853" s="975" t="s">
        <v>105</v>
      </c>
      <c r="BD853" s="975" t="s">
        <v>105</v>
      </c>
      <c r="BE853" s="975" t="s">
        <v>105</v>
      </c>
      <c r="BF853" s="975" t="s">
        <v>105</v>
      </c>
      <c r="BG853" s="975" t="s">
        <v>105</v>
      </c>
      <c r="BH853" s="975" t="s">
        <v>105</v>
      </c>
      <c r="BI853" s="975" t="s">
        <v>105</v>
      </c>
      <c r="BJ853" s="975" t="s">
        <v>105</v>
      </c>
      <c r="BK853" s="975" t="s">
        <v>105</v>
      </c>
      <c r="BL853" s="975" t="s">
        <v>105</v>
      </c>
      <c r="BM853" s="975" t="s">
        <v>105</v>
      </c>
      <c r="BN853" s="975" t="s">
        <v>105</v>
      </c>
      <c r="BO853" s="975" t="s">
        <v>105</v>
      </c>
      <c r="BP853" s="975" t="s">
        <v>105</v>
      </c>
      <c r="BQ853" s="975" t="s">
        <v>105</v>
      </c>
      <c r="BR853" s="975" t="s">
        <v>105</v>
      </c>
      <c r="BS853" s="975" t="s">
        <v>105</v>
      </c>
      <c r="BT853" s="975" t="s">
        <v>105</v>
      </c>
      <c r="BU853" s="975" t="s">
        <v>105</v>
      </c>
      <c r="BV853" s="975" t="s">
        <v>105</v>
      </c>
      <c r="BW853" s="975" t="s">
        <v>105</v>
      </c>
      <c r="BX853" s="975" t="s">
        <v>105</v>
      </c>
      <c r="BY853" s="975" t="s">
        <v>105</v>
      </c>
      <c r="BZ853" s="975" t="s">
        <v>105</v>
      </c>
      <c r="CA853" s="975" t="s">
        <v>105</v>
      </c>
      <c r="CB853" s="975" t="s">
        <v>105</v>
      </c>
      <c r="CC853" s="955">
        <v>8.0321875189120304E-2</v>
      </c>
      <c r="CD853" s="955">
        <v>8.173820075891633E-2</v>
      </c>
      <c r="CE853" s="955">
        <v>8.4875259811358614E-2</v>
      </c>
      <c r="CF853" s="955">
        <v>8.3713795877268876E-2</v>
      </c>
      <c r="CG853" s="955">
        <v>8.8813610288424272E-2</v>
      </c>
      <c r="CH853" s="955">
        <v>8.6662361197995752E-2</v>
      </c>
      <c r="CI853" s="955">
        <v>8.6737393932442439E-2</v>
      </c>
      <c r="CJ853" s="955">
        <v>0.10032234992964573</v>
      </c>
      <c r="CK853" s="955">
        <v>9.6691111722046003E-2</v>
      </c>
      <c r="CL853" s="955">
        <v>9.8652758799465515E-2</v>
      </c>
      <c r="CM853" s="955">
        <v>0.11221173045801471</v>
      </c>
      <c r="CN853" s="955">
        <v>0.12692335936058194</v>
      </c>
      <c r="CO853" s="955">
        <v>0.12678261136841315</v>
      </c>
      <c r="CP853" s="955">
        <v>0.13676863070625531</v>
      </c>
      <c r="CQ853" s="955">
        <v>0.1165747585163377</v>
      </c>
      <c r="CR853" s="996">
        <v>0.12594453788566581</v>
      </c>
      <c r="CS853" s="1371">
        <v>0.12678261136841315</v>
      </c>
      <c r="CT853" s="1371">
        <v>0.1282312896530087</v>
      </c>
      <c r="CU853" s="1371">
        <v>0.12967996793760425</v>
      </c>
      <c r="CV853" s="1371">
        <v>0.1311286462221998</v>
      </c>
      <c r="CW853" s="1371">
        <v>0.13257732450679535</v>
      </c>
      <c r="CX853" s="1371">
        <v>0.1340260027913909</v>
      </c>
      <c r="CY853" s="1371">
        <v>0.13547468107598645</v>
      </c>
      <c r="CZ853" s="1371">
        <v>0.13692335936058195</v>
      </c>
      <c r="DA853" s="1370">
        <v>0.13692335936058195</v>
      </c>
      <c r="DB853" s="1370">
        <v>0.13692335936058195</v>
      </c>
      <c r="DC853" s="1370">
        <v>0.13692335936058195</v>
      </c>
      <c r="DD853" s="1370">
        <v>0.13692335936058195</v>
      </c>
      <c r="DE853" s="1370">
        <v>0.13692335936058195</v>
      </c>
      <c r="DF853" s="1370">
        <v>0.13692335936058195</v>
      </c>
      <c r="DG853" s="1370">
        <v>0.13692335936058195</v>
      </c>
      <c r="DH853" s="1370">
        <v>0.13692335936058195</v>
      </c>
      <c r="DI853" s="1370">
        <v>0.13692335936058195</v>
      </c>
      <c r="DJ853" s="1370">
        <v>0.13692335936058195</v>
      </c>
      <c r="DK853" s="1370">
        <v>0.13692335936058195</v>
      </c>
      <c r="DL853" s="1370">
        <v>0.13692335936058195</v>
      </c>
      <c r="DM853" s="1370">
        <v>0.13692335936058195</v>
      </c>
      <c r="DN853" s="1370">
        <v>0.13692335936058195</v>
      </c>
      <c r="DO853" s="1370">
        <v>0.13692335936058195</v>
      </c>
    </row>
    <row r="854" spans="2:119" s="980" customFormat="1" ht="12" customHeight="1">
      <c r="B854" s="1336">
        <v>66</v>
      </c>
      <c r="C854" s="949"/>
      <c r="D854" s="1012"/>
      <c r="E854" s="1012"/>
      <c r="F854" s="984"/>
      <c r="G854" s="984"/>
      <c r="H854" s="984"/>
      <c r="I854" s="984"/>
      <c r="J854" s="984"/>
      <c r="K854" s="984"/>
      <c r="L854" s="984"/>
      <c r="M854" s="984"/>
      <c r="N854" s="984"/>
      <c r="O854" s="984"/>
      <c r="P854" s="984"/>
      <c r="Q854" s="1003"/>
      <c r="R854" s="1003"/>
      <c r="S854" s="1003"/>
      <c r="T854" s="1003"/>
      <c r="U854" s="1716"/>
      <c r="V854" s="1716"/>
      <c r="W854" s="1716"/>
      <c r="X854" s="1716"/>
      <c r="Y854" s="1716"/>
      <c r="Z854" s="1716"/>
      <c r="AA854" s="403"/>
      <c r="AB854" s="984"/>
      <c r="AC854" s="984"/>
      <c r="AD854" s="984"/>
      <c r="AE854" s="984"/>
      <c r="AF854" s="984"/>
      <c r="AG854" s="984"/>
      <c r="AH854" s="984"/>
      <c r="AI854" s="984"/>
      <c r="AJ854" s="984"/>
      <c r="AK854" s="984"/>
      <c r="AL854" s="984"/>
      <c r="AM854" s="984"/>
      <c r="AN854" s="984"/>
      <c r="AO854" s="984"/>
      <c r="AP854" s="984"/>
      <c r="AQ854" s="984"/>
      <c r="AR854" s="984"/>
      <c r="AS854" s="984"/>
      <c r="AT854" s="984"/>
      <c r="AU854" s="984"/>
      <c r="AV854" s="984"/>
      <c r="AW854" s="984"/>
      <c r="AX854" s="984"/>
      <c r="AY854" s="984"/>
      <c r="AZ854" s="984"/>
      <c r="BA854" s="984"/>
      <c r="BB854" s="984"/>
      <c r="BC854" s="984"/>
      <c r="BD854" s="984"/>
      <c r="BE854" s="984"/>
      <c r="BF854" s="984"/>
      <c r="BG854" s="984"/>
      <c r="BH854" s="984"/>
      <c r="BI854" s="984"/>
      <c r="BJ854" s="984"/>
      <c r="BK854" s="984"/>
      <c r="BL854" s="984"/>
      <c r="BM854" s="984"/>
      <c r="BN854" s="984"/>
      <c r="BO854" s="984"/>
      <c r="BP854" s="984"/>
      <c r="BQ854" s="984"/>
      <c r="BR854" s="984"/>
      <c r="BS854" s="984"/>
      <c r="BT854" s="984"/>
      <c r="BU854" s="984"/>
      <c r="BV854" s="984"/>
      <c r="BW854" s="984"/>
      <c r="BX854" s="984"/>
      <c r="BY854" s="984"/>
      <c r="BZ854" s="984"/>
      <c r="CA854" s="984"/>
      <c r="CB854" s="984"/>
      <c r="CC854" s="947"/>
      <c r="CD854" s="947"/>
      <c r="CE854" s="947"/>
      <c r="CF854" s="947"/>
      <c r="CG854" s="969"/>
      <c r="CH854" s="969"/>
      <c r="CI854" s="969"/>
      <c r="CJ854" s="969"/>
      <c r="CK854" s="969"/>
      <c r="CL854" s="969"/>
      <c r="CM854" s="969"/>
      <c r="CN854" s="969"/>
      <c r="CO854" s="969"/>
      <c r="CP854" s="969"/>
      <c r="CQ854" s="1003"/>
      <c r="CR854" s="1003"/>
      <c r="CS854" s="1044"/>
      <c r="CT854" s="1044"/>
      <c r="CU854" s="1044"/>
      <c r="CV854" s="1044"/>
      <c r="CW854" s="969"/>
      <c r="CX854" s="969"/>
      <c r="CY854" s="969"/>
      <c r="CZ854" s="969"/>
      <c r="DA854" s="969"/>
      <c r="DB854" s="969"/>
      <c r="DC854" s="969"/>
      <c r="DD854" s="969"/>
      <c r="DE854" s="969"/>
      <c r="DF854" s="969"/>
      <c r="DG854" s="969"/>
      <c r="DH854" s="969"/>
      <c r="DI854" s="969"/>
      <c r="DJ854" s="969"/>
      <c r="DK854" s="969"/>
      <c r="DL854" s="969"/>
      <c r="DM854" s="969"/>
      <c r="DN854" s="969"/>
      <c r="DO854" s="969"/>
    </row>
    <row r="855" spans="2:119" s="980" customFormat="1" ht="12" customHeight="1">
      <c r="B855" s="1336">
        <v>67</v>
      </c>
      <c r="C855" s="978" t="s">
        <v>713</v>
      </c>
      <c r="D855" s="1012"/>
      <c r="E855" s="1012"/>
      <c r="F855" s="232" t="s">
        <v>105</v>
      </c>
      <c r="G855" s="232" t="s">
        <v>105</v>
      </c>
      <c r="H855" s="232" t="s">
        <v>105</v>
      </c>
      <c r="I855" s="232" t="s">
        <v>105</v>
      </c>
      <c r="J855" s="232" t="s">
        <v>105</v>
      </c>
      <c r="K855" s="232" t="s">
        <v>105</v>
      </c>
      <c r="L855" s="232" t="s">
        <v>105</v>
      </c>
      <c r="M855" s="232" t="s">
        <v>105</v>
      </c>
      <c r="N855" s="232" t="s">
        <v>105</v>
      </c>
      <c r="O855" s="232" t="s">
        <v>105</v>
      </c>
      <c r="P855" s="232" t="s">
        <v>105</v>
      </c>
      <c r="Q855" s="991">
        <v>3331.4395351722997</v>
      </c>
      <c r="R855" s="991">
        <v>10557.025707391105</v>
      </c>
      <c r="S855" s="449">
        <v>30239.055718134281</v>
      </c>
      <c r="T855" s="449">
        <v>64690.136548334922</v>
      </c>
      <c r="U855" s="1652">
        <v>147716.84705384448</v>
      </c>
      <c r="V855" s="1652">
        <v>227246.00288492793</v>
      </c>
      <c r="W855" s="1652">
        <v>321159.3272213944</v>
      </c>
      <c r="X855" s="1652">
        <v>419121.60928478249</v>
      </c>
      <c r="Y855" s="1652">
        <v>528150.56085878052</v>
      </c>
      <c r="Z855" s="1652">
        <v>245835.86399379151</v>
      </c>
      <c r="AA855" s="403"/>
      <c r="AB855" s="984" t="s">
        <v>105</v>
      </c>
      <c r="AC855" s="984" t="s">
        <v>105</v>
      </c>
      <c r="AD855" s="984" t="s">
        <v>105</v>
      </c>
      <c r="AE855" s="984" t="s">
        <v>105</v>
      </c>
      <c r="AF855" s="984" t="s">
        <v>105</v>
      </c>
      <c r="AG855" s="984" t="s">
        <v>105</v>
      </c>
      <c r="AH855" s="984" t="s">
        <v>105</v>
      </c>
      <c r="AI855" s="984" t="s">
        <v>105</v>
      </c>
      <c r="AJ855" s="984" t="s">
        <v>105</v>
      </c>
      <c r="AK855" s="984" t="s">
        <v>105</v>
      </c>
      <c r="AL855" s="984" t="s">
        <v>105</v>
      </c>
      <c r="AM855" s="984" t="s">
        <v>105</v>
      </c>
      <c r="AN855" s="984" t="s">
        <v>105</v>
      </c>
      <c r="AO855" s="984" t="s">
        <v>105</v>
      </c>
      <c r="AP855" s="984" t="s">
        <v>105</v>
      </c>
      <c r="AQ855" s="984" t="s">
        <v>105</v>
      </c>
      <c r="AR855" s="984" t="s">
        <v>105</v>
      </c>
      <c r="AS855" s="984" t="s">
        <v>105</v>
      </c>
      <c r="AT855" s="984" t="s">
        <v>105</v>
      </c>
      <c r="AU855" s="984" t="s">
        <v>105</v>
      </c>
      <c r="AV855" s="984" t="s">
        <v>105</v>
      </c>
      <c r="AW855" s="984" t="s">
        <v>105</v>
      </c>
      <c r="AX855" s="984" t="s">
        <v>105</v>
      </c>
      <c r="AY855" s="984" t="s">
        <v>105</v>
      </c>
      <c r="AZ855" s="984" t="s">
        <v>105</v>
      </c>
      <c r="BA855" s="984" t="s">
        <v>105</v>
      </c>
      <c r="BB855" s="984" t="s">
        <v>105</v>
      </c>
      <c r="BC855" s="984" t="s">
        <v>105</v>
      </c>
      <c r="BD855" s="984" t="s">
        <v>105</v>
      </c>
      <c r="BE855" s="984" t="s">
        <v>105</v>
      </c>
      <c r="BF855" s="984" t="s">
        <v>105</v>
      </c>
      <c r="BG855" s="984" t="s">
        <v>105</v>
      </c>
      <c r="BH855" s="984" t="s">
        <v>105</v>
      </c>
      <c r="BI855" s="984" t="s">
        <v>105</v>
      </c>
      <c r="BJ855" s="984" t="s">
        <v>105</v>
      </c>
      <c r="BK855" s="984" t="s">
        <v>105</v>
      </c>
      <c r="BL855" s="984" t="s">
        <v>105</v>
      </c>
      <c r="BM855" s="984" t="s">
        <v>105</v>
      </c>
      <c r="BN855" s="984" t="s">
        <v>105</v>
      </c>
      <c r="BO855" s="984" t="s">
        <v>105</v>
      </c>
      <c r="BP855" s="984" t="s">
        <v>105</v>
      </c>
      <c r="BQ855" s="984" t="s">
        <v>105</v>
      </c>
      <c r="BR855" s="984" t="s">
        <v>105</v>
      </c>
      <c r="BS855" s="984" t="s">
        <v>105</v>
      </c>
      <c r="BT855" s="984" t="s">
        <v>105</v>
      </c>
      <c r="BU855" s="984" t="s">
        <v>105</v>
      </c>
      <c r="BV855" s="984" t="s">
        <v>105</v>
      </c>
      <c r="BW855" s="984" t="s">
        <v>105</v>
      </c>
      <c r="BX855" s="984" t="s">
        <v>105</v>
      </c>
      <c r="BY855" s="984" t="s">
        <v>105</v>
      </c>
      <c r="BZ855" s="984" t="s">
        <v>105</v>
      </c>
      <c r="CA855" s="984" t="s">
        <v>105</v>
      </c>
      <c r="CB855" s="984" t="s">
        <v>105</v>
      </c>
      <c r="CC855" s="275">
        <v>904.86799268636514</v>
      </c>
      <c r="CD855" s="275">
        <v>1033.8431136107222</v>
      </c>
      <c r="CE855" s="275">
        <v>1392.7284288752126</v>
      </c>
      <c r="CF855" s="275">
        <v>1761.6470466992807</v>
      </c>
      <c r="CG855" s="275">
        <v>2460.1834054719252</v>
      </c>
      <c r="CH855" s="275">
        <v>2720.0902768882402</v>
      </c>
      <c r="CI855" s="275">
        <v>3615.1049783316594</v>
      </c>
      <c r="CJ855" s="275">
        <v>4045.5794737855254</v>
      </c>
      <c r="CK855" s="275">
        <v>7029.9014296083969</v>
      </c>
      <c r="CL855" s="275">
        <v>8886.0530898610359</v>
      </c>
      <c r="CM855" s="275">
        <v>10277.521724879323</v>
      </c>
      <c r="CN855" s="275">
        <v>11605.871650172947</v>
      </c>
      <c r="CO855" s="275">
        <v>14989.164691716276</v>
      </c>
      <c r="CP855" s="275">
        <v>15427.268971402093</v>
      </c>
      <c r="CQ855" s="275">
        <v>22667.831235043603</v>
      </c>
      <c r="CR855" s="275">
        <v>29691.511999999999</v>
      </c>
      <c r="CS855" s="275">
        <v>35042.636027991008</v>
      </c>
      <c r="CT855" s="275">
        <v>39665.640179459944</v>
      </c>
      <c r="CU855" s="275">
        <v>43317.058846393549</v>
      </c>
      <c r="CV855" s="275">
        <v>44027.835153867498</v>
      </c>
      <c r="CW855" s="275">
        <v>55738.948055674671</v>
      </c>
      <c r="CX855" s="275">
        <v>61712.065817257462</v>
      </c>
      <c r="CY855" s="275">
        <v>65767.153858128324</v>
      </c>
      <c r="CZ855" s="275">
        <v>65539.423654605853</v>
      </c>
      <c r="DA855" s="275">
        <v>79810.941282475367</v>
      </c>
      <c r="DB855" s="275">
        <v>86082.745040687762</v>
      </c>
      <c r="DC855" s="275">
        <v>89726.217243625375</v>
      </c>
      <c r="DD855" s="275">
        <v>88206.217514939286</v>
      </c>
      <c r="DE855" s="275">
        <v>104504.53884417919</v>
      </c>
      <c r="DF855" s="275">
        <v>111235.75475981919</v>
      </c>
      <c r="DG855" s="275">
        <v>115175.09816584487</v>
      </c>
      <c r="DH855" s="275">
        <v>113158.56918468565</v>
      </c>
      <c r="DI855" s="275">
        <v>131953.22967218288</v>
      </c>
      <c r="DJ855" s="275">
        <v>139433.09247879419</v>
      </c>
      <c r="DK855" s="275">
        <v>143605.66952311777</v>
      </c>
      <c r="DL855" s="275">
        <v>54115.276539053302</v>
      </c>
      <c r="DM855" s="275">
        <v>62464.634945499871</v>
      </c>
      <c r="DN855" s="275">
        <v>62032.719869410073</v>
      </c>
      <c r="DO855" s="275">
        <v>67223.232639828275</v>
      </c>
    </row>
    <row r="856" spans="2:119" s="980" customFormat="1" ht="12" customHeight="1">
      <c r="B856" s="1336">
        <v>68</v>
      </c>
      <c r="C856" s="972" t="s">
        <v>94</v>
      </c>
      <c r="D856" s="1012"/>
      <c r="E856" s="1012"/>
      <c r="F856" s="232" t="s">
        <v>105</v>
      </c>
      <c r="G856" s="232" t="s">
        <v>105</v>
      </c>
      <c r="H856" s="232" t="s">
        <v>105</v>
      </c>
      <c r="I856" s="232" t="s">
        <v>105</v>
      </c>
      <c r="J856" s="232" t="s">
        <v>105</v>
      </c>
      <c r="K856" s="232" t="s">
        <v>105</v>
      </c>
      <c r="L856" s="232" t="s">
        <v>105</v>
      </c>
      <c r="M856" s="232" t="s">
        <v>105</v>
      </c>
      <c r="N856" s="232" t="s">
        <v>105</v>
      </c>
      <c r="O856" s="232" t="s">
        <v>105</v>
      </c>
      <c r="P856" s="232" t="s">
        <v>105</v>
      </c>
      <c r="Q856" s="232" t="s">
        <v>105</v>
      </c>
      <c r="R856" s="940">
        <v>2.168908093913553</v>
      </c>
      <c r="S856" s="940">
        <v>1.8643537068365328</v>
      </c>
      <c r="T856" s="940">
        <v>1.1392908942437781</v>
      </c>
      <c r="U856" s="1677">
        <v>1.2834523922124355</v>
      </c>
      <c r="V856" s="1677">
        <v>0.53838920486905706</v>
      </c>
      <c r="W856" s="1677">
        <v>0.41326722205988364</v>
      </c>
      <c r="X856" s="1677">
        <v>0.30502704969193317</v>
      </c>
      <c r="Y856" s="1677">
        <v>0.26013679361475162</v>
      </c>
      <c r="Z856" s="1677">
        <v>-0.41344979941906956</v>
      </c>
      <c r="AA856" s="403"/>
      <c r="AB856" s="984" t="s">
        <v>105</v>
      </c>
      <c r="AC856" s="984" t="s">
        <v>105</v>
      </c>
      <c r="AD856" s="984" t="s">
        <v>105</v>
      </c>
      <c r="AE856" s="984" t="s">
        <v>105</v>
      </c>
      <c r="AF856" s="984" t="s">
        <v>105</v>
      </c>
      <c r="AG856" s="984" t="s">
        <v>105</v>
      </c>
      <c r="AH856" s="984" t="s">
        <v>105</v>
      </c>
      <c r="AI856" s="984" t="s">
        <v>105</v>
      </c>
      <c r="AJ856" s="984" t="s">
        <v>105</v>
      </c>
      <c r="AK856" s="984" t="s">
        <v>105</v>
      </c>
      <c r="AL856" s="984" t="s">
        <v>105</v>
      </c>
      <c r="AM856" s="984" t="s">
        <v>105</v>
      </c>
      <c r="AN856" s="984" t="s">
        <v>105</v>
      </c>
      <c r="AO856" s="984" t="s">
        <v>105</v>
      </c>
      <c r="AP856" s="984" t="s">
        <v>105</v>
      </c>
      <c r="AQ856" s="984" t="s">
        <v>105</v>
      </c>
      <c r="AR856" s="984" t="s">
        <v>105</v>
      </c>
      <c r="AS856" s="984" t="s">
        <v>105</v>
      </c>
      <c r="AT856" s="984" t="s">
        <v>105</v>
      </c>
      <c r="AU856" s="984" t="s">
        <v>105</v>
      </c>
      <c r="AV856" s="984" t="s">
        <v>105</v>
      </c>
      <c r="AW856" s="984" t="s">
        <v>105</v>
      </c>
      <c r="AX856" s="984" t="s">
        <v>105</v>
      </c>
      <c r="AY856" s="984" t="s">
        <v>105</v>
      </c>
      <c r="AZ856" s="984" t="s">
        <v>105</v>
      </c>
      <c r="BA856" s="984" t="s">
        <v>105</v>
      </c>
      <c r="BB856" s="984" t="s">
        <v>105</v>
      </c>
      <c r="BC856" s="984" t="s">
        <v>105</v>
      </c>
      <c r="BD856" s="984" t="s">
        <v>105</v>
      </c>
      <c r="BE856" s="984" t="s">
        <v>105</v>
      </c>
      <c r="BF856" s="984" t="s">
        <v>105</v>
      </c>
      <c r="BG856" s="984" t="s">
        <v>105</v>
      </c>
      <c r="BH856" s="984" t="s">
        <v>105</v>
      </c>
      <c r="BI856" s="984" t="s">
        <v>105</v>
      </c>
      <c r="BJ856" s="984" t="s">
        <v>105</v>
      </c>
      <c r="BK856" s="984" t="s">
        <v>105</v>
      </c>
      <c r="BL856" s="984" t="s">
        <v>105</v>
      </c>
      <c r="BM856" s="984" t="s">
        <v>105</v>
      </c>
      <c r="BN856" s="984" t="s">
        <v>105</v>
      </c>
      <c r="BO856" s="984" t="s">
        <v>105</v>
      </c>
      <c r="BP856" s="984" t="s">
        <v>105</v>
      </c>
      <c r="BQ856" s="984" t="s">
        <v>105</v>
      </c>
      <c r="BR856" s="984" t="s">
        <v>105</v>
      </c>
      <c r="BS856" s="984" t="s">
        <v>105</v>
      </c>
      <c r="BT856" s="984" t="s">
        <v>105</v>
      </c>
      <c r="BU856" s="984" t="s">
        <v>105</v>
      </c>
      <c r="BV856" s="984" t="s">
        <v>105</v>
      </c>
      <c r="BW856" s="984" t="s">
        <v>105</v>
      </c>
      <c r="BX856" s="984" t="s">
        <v>105</v>
      </c>
      <c r="BY856" s="984" t="s">
        <v>105</v>
      </c>
      <c r="BZ856" s="984" t="s">
        <v>105</v>
      </c>
      <c r="CA856" s="984" t="s">
        <v>105</v>
      </c>
      <c r="CB856" s="984" t="s">
        <v>105</v>
      </c>
      <c r="CC856" s="984" t="s">
        <v>105</v>
      </c>
      <c r="CD856" s="984" t="s">
        <v>105</v>
      </c>
      <c r="CE856" s="984" t="s">
        <v>105</v>
      </c>
      <c r="CF856" s="984" t="s">
        <v>105</v>
      </c>
      <c r="CG856" s="940">
        <v>1.7188312829677526</v>
      </c>
      <c r="CH856" s="940">
        <v>1.6310474394787606</v>
      </c>
      <c r="CI856" s="940">
        <v>1.5956998531661122</v>
      </c>
      <c r="CJ856" s="940">
        <v>1.2964756086445051</v>
      </c>
      <c r="CK856" s="940">
        <v>1.8574704690603685</v>
      </c>
      <c r="CL856" s="940">
        <v>2.2668228570805393</v>
      </c>
      <c r="CM856" s="940">
        <v>1.8429386660916038</v>
      </c>
      <c r="CN856" s="940">
        <v>1.868778558269951</v>
      </c>
      <c r="CO856" s="940">
        <v>1.1322012608292367</v>
      </c>
      <c r="CP856" s="940">
        <v>0.73612162963606043</v>
      </c>
      <c r="CQ856" s="940">
        <v>1.2055736627800475</v>
      </c>
      <c r="CR856" s="940">
        <v>1.5583181423135541</v>
      </c>
      <c r="CS856" s="940">
        <v>1.3378645007054484</v>
      </c>
      <c r="CT856" s="940">
        <v>1.5711381744227779</v>
      </c>
      <c r="CU856" s="940">
        <v>0.91094853306597012</v>
      </c>
      <c r="CV856" s="940">
        <v>0.48284247544778114</v>
      </c>
      <c r="CW856" s="940">
        <v>0.59060374371243274</v>
      </c>
      <c r="CX856" s="940">
        <v>0.55580662603836695</v>
      </c>
      <c r="CY856" s="940">
        <v>0.51827376118367052</v>
      </c>
      <c r="CZ856" s="940">
        <v>0.48859064783812634</v>
      </c>
      <c r="DA856" s="940">
        <v>0.43187024632679583</v>
      </c>
      <c r="DB856" s="940">
        <v>0.39490947030678014</v>
      </c>
      <c r="DC856" s="940">
        <v>0.36430135683203035</v>
      </c>
      <c r="DD856" s="940">
        <v>0.34584975876180901</v>
      </c>
      <c r="DE856" s="940">
        <v>0.30940115684522018</v>
      </c>
      <c r="DF856" s="940">
        <v>0.29219572060861476</v>
      </c>
      <c r="DG856" s="940">
        <v>0.28362814909627221</v>
      </c>
      <c r="DH856" s="940">
        <v>0.28288653989181922</v>
      </c>
      <c r="DI856" s="940">
        <v>0.26265548971926367</v>
      </c>
      <c r="DJ856" s="940">
        <v>0.25349167432592901</v>
      </c>
      <c r="DK856" s="940">
        <v>0.24684651291839721</v>
      </c>
      <c r="DL856" s="940">
        <v>-0.52177482510642237</v>
      </c>
      <c r="DM856" s="940">
        <v>-0.52661533862654619</v>
      </c>
      <c r="DN856" s="940">
        <v>-0.55510762354464471</v>
      </c>
      <c r="DO856" s="940">
        <v>-0.53189012061249707</v>
      </c>
    </row>
    <row r="857" spans="2:119" s="980" customFormat="1" ht="12" customHeight="1">
      <c r="B857" s="1336">
        <v>69</v>
      </c>
      <c r="C857" s="981" t="s">
        <v>326</v>
      </c>
      <c r="D857" s="943"/>
      <c r="E857" s="944"/>
      <c r="F857" s="232" t="s">
        <v>105</v>
      </c>
      <c r="G857" s="232" t="s">
        <v>105</v>
      </c>
      <c r="H857" s="232" t="s">
        <v>105</v>
      </c>
      <c r="I857" s="232" t="s">
        <v>105</v>
      </c>
      <c r="J857" s="232" t="s">
        <v>105</v>
      </c>
      <c r="K857" s="232" t="s">
        <v>105</v>
      </c>
      <c r="L857" s="232" t="s">
        <v>105</v>
      </c>
      <c r="M857" s="232" t="s">
        <v>105</v>
      </c>
      <c r="N857" s="232" t="s">
        <v>105</v>
      </c>
      <c r="O857" s="232" t="s">
        <v>105</v>
      </c>
      <c r="P857" s="232" t="s">
        <v>105</v>
      </c>
      <c r="Q857" s="955">
        <v>0.32185462811924781</v>
      </c>
      <c r="R857" s="955">
        <v>0.47320235162881624</v>
      </c>
      <c r="S857" s="955">
        <v>0.42566983024627691</v>
      </c>
      <c r="T857" s="955">
        <v>0.44134522142610094</v>
      </c>
      <c r="U857" s="1698">
        <v>0.49811426659556285</v>
      </c>
      <c r="V857" s="1698">
        <v>0.49164648742006334</v>
      </c>
      <c r="W857" s="1698">
        <v>0.48442713699256834</v>
      </c>
      <c r="X857" s="1698">
        <v>0.49374003511040088</v>
      </c>
      <c r="Y857" s="1698">
        <v>0.50184235790742626</v>
      </c>
      <c r="Z857" s="1698">
        <v>0.28166612656484918</v>
      </c>
      <c r="AA857" s="403"/>
      <c r="AB857" s="945" t="s">
        <v>105</v>
      </c>
      <c r="AC857" s="945" t="s">
        <v>105</v>
      </c>
      <c r="AD857" s="945" t="s">
        <v>105</v>
      </c>
      <c r="AE857" s="945" t="s">
        <v>105</v>
      </c>
      <c r="AF857" s="945" t="s">
        <v>105</v>
      </c>
      <c r="AG857" s="945" t="s">
        <v>105</v>
      </c>
      <c r="AH857" s="945" t="s">
        <v>105</v>
      </c>
      <c r="AI857" s="945" t="s">
        <v>105</v>
      </c>
      <c r="AJ857" s="945" t="s">
        <v>105</v>
      </c>
      <c r="AK857" s="945" t="s">
        <v>105</v>
      </c>
      <c r="AL857" s="945" t="s">
        <v>105</v>
      </c>
      <c r="AM857" s="945" t="s">
        <v>105</v>
      </c>
      <c r="AN857" s="945" t="s">
        <v>105</v>
      </c>
      <c r="AO857" s="945" t="s">
        <v>105</v>
      </c>
      <c r="AP857" s="945" t="s">
        <v>105</v>
      </c>
      <c r="AQ857" s="945" t="s">
        <v>105</v>
      </c>
      <c r="AR857" s="945" t="s">
        <v>105</v>
      </c>
      <c r="AS857" s="945" t="s">
        <v>105</v>
      </c>
      <c r="AT857" s="945" t="s">
        <v>105</v>
      </c>
      <c r="AU857" s="945" t="s">
        <v>105</v>
      </c>
      <c r="AV857" s="945" t="s">
        <v>105</v>
      </c>
      <c r="AW857" s="945" t="s">
        <v>105</v>
      </c>
      <c r="AX857" s="945" t="s">
        <v>105</v>
      </c>
      <c r="AY857" s="945" t="s">
        <v>105</v>
      </c>
      <c r="AZ857" s="945" t="s">
        <v>105</v>
      </c>
      <c r="BA857" s="945" t="s">
        <v>105</v>
      </c>
      <c r="BB857" s="945" t="s">
        <v>105</v>
      </c>
      <c r="BC857" s="945" t="s">
        <v>105</v>
      </c>
      <c r="BD857" s="945" t="s">
        <v>105</v>
      </c>
      <c r="BE857" s="945" t="s">
        <v>105</v>
      </c>
      <c r="BF857" s="945" t="s">
        <v>105</v>
      </c>
      <c r="BG857" s="945" t="s">
        <v>105</v>
      </c>
      <c r="BH857" s="945" t="s">
        <v>105</v>
      </c>
      <c r="BI857" s="945" t="s">
        <v>105</v>
      </c>
      <c r="BJ857" s="945" t="s">
        <v>105</v>
      </c>
      <c r="BK857" s="945" t="s">
        <v>105</v>
      </c>
      <c r="BL857" s="945" t="s">
        <v>105</v>
      </c>
      <c r="BM857" s="945" t="s">
        <v>105</v>
      </c>
      <c r="BN857" s="945" t="s">
        <v>105</v>
      </c>
      <c r="BO857" s="945" t="s">
        <v>105</v>
      </c>
      <c r="BP857" s="945" t="s">
        <v>105</v>
      </c>
      <c r="BQ857" s="945" t="s">
        <v>105</v>
      </c>
      <c r="BR857" s="945" t="s">
        <v>105</v>
      </c>
      <c r="BS857" s="945" t="s">
        <v>105</v>
      </c>
      <c r="BT857" s="945" t="s">
        <v>105</v>
      </c>
      <c r="BU857" s="945" t="s">
        <v>105</v>
      </c>
      <c r="BV857" s="945" t="s">
        <v>105</v>
      </c>
      <c r="BW857" s="945" t="s">
        <v>105</v>
      </c>
      <c r="BX857" s="945" t="s">
        <v>105</v>
      </c>
      <c r="BY857" s="945" t="s">
        <v>105</v>
      </c>
      <c r="BZ857" s="945" t="s">
        <v>105</v>
      </c>
      <c r="CA857" s="945" t="s">
        <v>105</v>
      </c>
      <c r="CB857" s="945" t="s">
        <v>105</v>
      </c>
      <c r="CC857" s="975">
        <v>0.37934796723604036</v>
      </c>
      <c r="CD857" s="975">
        <v>0.38960854815204143</v>
      </c>
      <c r="CE857" s="975">
        <v>0.42221666299559474</v>
      </c>
      <c r="CF857" s="975">
        <v>0.47814717548020275</v>
      </c>
      <c r="CG857" s="975">
        <v>0.47971422473527275</v>
      </c>
      <c r="CH857" s="975">
        <v>0.46807422040222013</v>
      </c>
      <c r="CI857" s="975">
        <v>0.47036421269231921</v>
      </c>
      <c r="CJ857" s="975">
        <v>0.49240059454374413</v>
      </c>
      <c r="CK857" s="975">
        <v>0.42307692307692313</v>
      </c>
      <c r="CL857" s="975">
        <v>0.42475432278336855</v>
      </c>
      <c r="CM857" s="975">
        <v>0.40644881684155904</v>
      </c>
      <c r="CN857" s="975">
        <v>0.4373338290112907</v>
      </c>
      <c r="CO857" s="975">
        <v>0.42551186264734403</v>
      </c>
      <c r="CP857" s="975">
        <v>0.4029645721670071</v>
      </c>
      <c r="CQ857" s="975">
        <v>0.48720261179013813</v>
      </c>
      <c r="CR857" s="975">
        <v>0.53667953667953661</v>
      </c>
      <c r="CS857" s="975">
        <v>0.49131602334735652</v>
      </c>
      <c r="CT857" s="975">
        <v>0.5053292878392649</v>
      </c>
      <c r="CU857" s="975">
        <v>0.47388179768661187</v>
      </c>
      <c r="CV857" s="975">
        <v>0.51147577116688492</v>
      </c>
      <c r="CW857" s="975">
        <v>0.48877913457794508</v>
      </c>
      <c r="CX857" s="975">
        <v>0.50272484294992825</v>
      </c>
      <c r="CY857" s="975">
        <v>0.47198374624985129</v>
      </c>
      <c r="CZ857" s="975">
        <v>0.5017423504955183</v>
      </c>
      <c r="DA857" s="975">
        <v>0.47880146204467988</v>
      </c>
      <c r="DB857" s="975">
        <v>0.49527552550855025</v>
      </c>
      <c r="DC857" s="975">
        <v>0.46769726149541613</v>
      </c>
      <c r="DD857" s="975">
        <v>0.51330121402817552</v>
      </c>
      <c r="DE857" s="975">
        <v>0.48754568235292223</v>
      </c>
      <c r="DF857" s="975">
        <v>0.50367655076343365</v>
      </c>
      <c r="DG857" s="975">
        <v>0.47625648258114911</v>
      </c>
      <c r="DH857" s="975">
        <v>0.52342471213313402</v>
      </c>
      <c r="DI857" s="975">
        <v>0.49518737781723815</v>
      </c>
      <c r="DJ857" s="975">
        <v>0.51097920404653785</v>
      </c>
      <c r="DK857" s="975">
        <v>0.48370185346263733</v>
      </c>
      <c r="DL857" s="975">
        <v>0.30372149612630578</v>
      </c>
      <c r="DM857" s="975">
        <v>0.27926024449758763</v>
      </c>
      <c r="DN857" s="975">
        <v>0.28027892479251476</v>
      </c>
      <c r="DO857" s="975">
        <v>0.26930893393076166</v>
      </c>
    </row>
    <row r="858" spans="2:119" s="986" customFormat="1" ht="12" customHeight="1">
      <c r="B858" s="1336">
        <v>70</v>
      </c>
      <c r="C858" s="981" t="s">
        <v>715</v>
      </c>
      <c r="D858" s="939"/>
      <c r="E858" s="939"/>
      <c r="F858" s="940"/>
      <c r="G858" s="940"/>
      <c r="H858" s="940"/>
      <c r="I858" s="940"/>
      <c r="J858" s="940"/>
      <c r="K858" s="940"/>
      <c r="L858" s="940"/>
      <c r="M858" s="940"/>
      <c r="N858" s="232" t="s">
        <v>105</v>
      </c>
      <c r="O858" s="232" t="s">
        <v>105</v>
      </c>
      <c r="P858" s="232" t="s">
        <v>105</v>
      </c>
      <c r="Q858" s="955" t="s">
        <v>105</v>
      </c>
      <c r="R858" s="955">
        <v>3.0421092721956259E-2</v>
      </c>
      <c r="S858" s="955">
        <v>2.4585506747399025E-2</v>
      </c>
      <c r="T858" s="955">
        <v>2.727801559091976E-2</v>
      </c>
      <c r="U858" s="1698">
        <v>3.1420789063518424E-2</v>
      </c>
      <c r="V858" s="1698">
        <v>3.076852744532042E-2</v>
      </c>
      <c r="W858" s="1698">
        <v>3.0768527445320427E-2</v>
      </c>
      <c r="X858" s="1698">
        <v>3.0768527445320423E-2</v>
      </c>
      <c r="Y858" s="1698">
        <v>3.0768527445320427E-2</v>
      </c>
      <c r="Z858" s="1698">
        <v>3.0768527445320423E-2</v>
      </c>
      <c r="AA858" s="403"/>
      <c r="AB858" s="940" t="s">
        <v>105</v>
      </c>
      <c r="AC858" s="940" t="s">
        <v>105</v>
      </c>
      <c r="AD858" s="940" t="s">
        <v>105</v>
      </c>
      <c r="AE858" s="940" t="s">
        <v>105</v>
      </c>
      <c r="AF858" s="940" t="s">
        <v>105</v>
      </c>
      <c r="AG858" s="940" t="s">
        <v>105</v>
      </c>
      <c r="AH858" s="940" t="s">
        <v>105</v>
      </c>
      <c r="AI858" s="940" t="s">
        <v>105</v>
      </c>
      <c r="AJ858" s="940" t="s">
        <v>105</v>
      </c>
      <c r="AK858" s="940" t="s">
        <v>105</v>
      </c>
      <c r="AL858" s="940" t="s">
        <v>105</v>
      </c>
      <c r="AM858" s="940" t="s">
        <v>105</v>
      </c>
      <c r="AN858" s="940" t="s">
        <v>105</v>
      </c>
      <c r="AO858" s="940" t="s">
        <v>105</v>
      </c>
      <c r="AP858" s="940" t="s">
        <v>105</v>
      </c>
      <c r="AQ858" s="940" t="s">
        <v>105</v>
      </c>
      <c r="AR858" s="940" t="s">
        <v>105</v>
      </c>
      <c r="AS858" s="940" t="s">
        <v>105</v>
      </c>
      <c r="AT858" s="940" t="s">
        <v>105</v>
      </c>
      <c r="AU858" s="940" t="s">
        <v>105</v>
      </c>
      <c r="AV858" s="940" t="s">
        <v>105</v>
      </c>
      <c r="AW858" s="940" t="s">
        <v>105</v>
      </c>
      <c r="AX858" s="940" t="s">
        <v>105</v>
      </c>
      <c r="AY858" s="940" t="s">
        <v>105</v>
      </c>
      <c r="AZ858" s="940" t="s">
        <v>105</v>
      </c>
      <c r="BA858" s="940" t="s">
        <v>105</v>
      </c>
      <c r="BB858" s="940" t="s">
        <v>105</v>
      </c>
      <c r="BC858" s="940" t="s">
        <v>105</v>
      </c>
      <c r="BD858" s="940" t="s">
        <v>105</v>
      </c>
      <c r="BE858" s="940" t="s">
        <v>105</v>
      </c>
      <c r="BF858" s="940" t="s">
        <v>105</v>
      </c>
      <c r="BG858" s="940" t="s">
        <v>105</v>
      </c>
      <c r="BH858" s="940" t="s">
        <v>105</v>
      </c>
      <c r="BI858" s="940" t="s">
        <v>105</v>
      </c>
      <c r="BJ858" s="940" t="s">
        <v>105</v>
      </c>
      <c r="BK858" s="940" t="s">
        <v>105</v>
      </c>
      <c r="BL858" s="940" t="s">
        <v>105</v>
      </c>
      <c r="BM858" s="940" t="s">
        <v>105</v>
      </c>
      <c r="BN858" s="940" t="s">
        <v>105</v>
      </c>
      <c r="BO858" s="940" t="s">
        <v>105</v>
      </c>
      <c r="BP858" s="940" t="s">
        <v>105</v>
      </c>
      <c r="BQ858" s="940" t="s">
        <v>105</v>
      </c>
      <c r="BR858" s="940" t="s">
        <v>105</v>
      </c>
      <c r="BS858" s="940" t="s">
        <v>105</v>
      </c>
      <c r="BT858" s="940" t="s">
        <v>105</v>
      </c>
      <c r="BU858" s="940" t="s">
        <v>105</v>
      </c>
      <c r="BV858" s="940" t="s">
        <v>105</v>
      </c>
      <c r="BW858" s="940" t="s">
        <v>105</v>
      </c>
      <c r="BX858" s="940" t="s">
        <v>105</v>
      </c>
      <c r="BY858" s="940" t="s">
        <v>105</v>
      </c>
      <c r="BZ858" s="940" t="s">
        <v>105</v>
      </c>
      <c r="CA858" s="940" t="s">
        <v>105</v>
      </c>
      <c r="CB858" s="940" t="s">
        <v>105</v>
      </c>
      <c r="CC858" s="983">
        <v>3.0929013232220939E-2</v>
      </c>
      <c r="CD858" s="983">
        <v>3.0781518431634798E-2</v>
      </c>
      <c r="CE858" s="983">
        <v>3.1942018790489239E-2</v>
      </c>
      <c r="CF858" s="983">
        <v>3.2982156389089849E-2</v>
      </c>
      <c r="CG858" s="983">
        <v>3.3574072624505999E-2</v>
      </c>
      <c r="CH858" s="983">
        <v>2.8758746893671024E-2</v>
      </c>
      <c r="CI858" s="983">
        <v>2.8746446090307097E-2</v>
      </c>
      <c r="CJ858" s="983">
        <v>2.9392675834882271E-2</v>
      </c>
      <c r="CK858" s="983">
        <v>2.2560480814674121E-2</v>
      </c>
      <c r="CL858" s="983">
        <v>2.3268070565828414E-2</v>
      </c>
      <c r="CM858" s="983">
        <v>2.5770210637243524E-2</v>
      </c>
      <c r="CN858" s="983">
        <v>2.7600983424719894E-2</v>
      </c>
      <c r="CO858" s="983">
        <v>2.7768527445320424E-2</v>
      </c>
      <c r="CP858" s="983">
        <v>2.3708470627113284E-2</v>
      </c>
      <c r="CQ858" s="983">
        <v>2.9805407324226003E-2</v>
      </c>
      <c r="CR858" s="996">
        <v>3.4312176626249059E-2</v>
      </c>
      <c r="CS858" s="1370">
        <v>3.0768527445320423E-2</v>
      </c>
      <c r="CT858" s="1370">
        <v>3.0768527445320423E-2</v>
      </c>
      <c r="CU858" s="1370">
        <v>3.0768527445320423E-2</v>
      </c>
      <c r="CV858" s="1370">
        <v>3.0768527445320423E-2</v>
      </c>
      <c r="CW858" s="1370">
        <v>3.0768527445320423E-2</v>
      </c>
      <c r="CX858" s="1370">
        <v>3.0768527445320423E-2</v>
      </c>
      <c r="CY858" s="1370">
        <v>3.0768527445320423E-2</v>
      </c>
      <c r="CZ858" s="1370">
        <v>3.0768527445320423E-2</v>
      </c>
      <c r="DA858" s="1370">
        <v>3.0768527445320423E-2</v>
      </c>
      <c r="DB858" s="1370">
        <v>3.0768527445320423E-2</v>
      </c>
      <c r="DC858" s="1370">
        <v>3.0768527445320423E-2</v>
      </c>
      <c r="DD858" s="1370">
        <v>3.0768527445320423E-2</v>
      </c>
      <c r="DE858" s="1370">
        <v>3.0768527445320423E-2</v>
      </c>
      <c r="DF858" s="1370">
        <v>3.0768527445320423E-2</v>
      </c>
      <c r="DG858" s="1370">
        <v>3.0768527445320423E-2</v>
      </c>
      <c r="DH858" s="1370">
        <v>3.0768527445320423E-2</v>
      </c>
      <c r="DI858" s="1370">
        <v>3.0768527445320423E-2</v>
      </c>
      <c r="DJ858" s="1370">
        <v>3.0768527445320423E-2</v>
      </c>
      <c r="DK858" s="1370">
        <v>3.0768527445320423E-2</v>
      </c>
      <c r="DL858" s="1370">
        <v>3.0768527445320423E-2</v>
      </c>
      <c r="DM858" s="1370">
        <v>3.0768527445320423E-2</v>
      </c>
      <c r="DN858" s="1370">
        <v>3.0768527445320423E-2</v>
      </c>
      <c r="DO858" s="1370">
        <v>3.0768527445320423E-2</v>
      </c>
    </row>
    <row r="859" spans="2:119" s="971" customFormat="1">
      <c r="B859" s="1336">
        <v>71</v>
      </c>
      <c r="C859" s="978"/>
      <c r="D859" s="988"/>
      <c r="E859" s="988"/>
      <c r="F859" s="969"/>
      <c r="G859" s="969"/>
      <c r="H859" s="969"/>
      <c r="I859" s="969"/>
      <c r="J859" s="969"/>
      <c r="K859" s="969"/>
      <c r="L859" s="1003"/>
      <c r="M859" s="1003"/>
      <c r="N859" s="1003"/>
      <c r="O859" s="1003"/>
      <c r="P859" s="1003"/>
      <c r="Q859" s="1003"/>
      <c r="R859" s="1003"/>
      <c r="S859" s="1003"/>
      <c r="T859" s="1003"/>
      <c r="U859" s="1716"/>
      <c r="V859" s="1716"/>
      <c r="W859" s="1716"/>
      <c r="X859" s="1716"/>
      <c r="Y859" s="1716"/>
      <c r="Z859" s="1716"/>
      <c r="AA859" s="1016"/>
      <c r="AB859" s="969"/>
      <c r="AC859" s="969"/>
      <c r="AD859" s="969"/>
      <c r="AE859" s="969"/>
      <c r="AF859" s="969"/>
      <c r="AG859" s="969"/>
      <c r="AH859" s="969"/>
      <c r="AI859" s="969"/>
      <c r="AJ859" s="969"/>
      <c r="AK859" s="969"/>
      <c r="AL859" s="969"/>
      <c r="AM859" s="969"/>
      <c r="AN859" s="969"/>
      <c r="AO859" s="969"/>
      <c r="AP859" s="969"/>
      <c r="AQ859" s="969"/>
      <c r="AR859" s="969"/>
      <c r="AS859" s="969"/>
      <c r="AT859" s="969"/>
      <c r="AU859" s="969"/>
      <c r="AV859" s="969"/>
      <c r="AW859" s="969"/>
      <c r="AX859" s="969"/>
      <c r="AY859" s="969"/>
      <c r="AZ859" s="969"/>
      <c r="BA859" s="969"/>
      <c r="BB859" s="969"/>
      <c r="BC859" s="969"/>
      <c r="BD859" s="969"/>
      <c r="BE859" s="969"/>
      <c r="BF859" s="969"/>
      <c r="BG859" s="969"/>
      <c r="BH859" s="1003"/>
      <c r="BI859" s="1003"/>
      <c r="BJ859" s="1003"/>
      <c r="BK859" s="1003"/>
      <c r="BL859" s="1003"/>
      <c r="BM859" s="1003"/>
      <c r="BN859" s="1003"/>
      <c r="BO859" s="1003"/>
      <c r="BP859" s="1003"/>
      <c r="BQ859" s="1003"/>
      <c r="BR859" s="1003"/>
      <c r="BS859" s="1003"/>
      <c r="BT859" s="1003"/>
      <c r="BU859" s="1003"/>
      <c r="BV859" s="1003"/>
      <c r="BW859" s="1003"/>
      <c r="BX859" s="1003"/>
      <c r="BY859" s="1003"/>
      <c r="BZ859" s="1003"/>
      <c r="CA859" s="1003"/>
      <c r="CB859" s="1003"/>
      <c r="CC859" s="1017"/>
      <c r="CD859" s="1017"/>
      <c r="CE859" s="1017"/>
      <c r="CF859" s="1017"/>
      <c r="CG859" s="1017"/>
      <c r="CH859" s="1017"/>
      <c r="CI859" s="1017"/>
      <c r="CJ859" s="1017"/>
      <c r="CK859" s="1017"/>
      <c r="CL859" s="1017"/>
      <c r="CM859" s="1017"/>
      <c r="CN859" s="1017"/>
      <c r="CO859" s="1017"/>
      <c r="CP859" s="1017"/>
      <c r="CQ859" s="1017"/>
      <c r="CR859" s="1017"/>
      <c r="CS859" s="1017"/>
      <c r="CT859" s="1017"/>
      <c r="CU859" s="1017"/>
      <c r="CV859" s="1017"/>
      <c r="CW859" s="1017"/>
      <c r="CX859" s="1017"/>
      <c r="CY859" s="1017"/>
      <c r="CZ859" s="1017"/>
      <c r="DA859" s="1017"/>
      <c r="DB859" s="1017"/>
      <c r="DC859" s="1017"/>
      <c r="DD859" s="1017"/>
      <c r="DE859" s="1017"/>
      <c r="DF859" s="1017"/>
      <c r="DG859" s="1017"/>
      <c r="DH859" s="1017"/>
      <c r="DI859" s="1017"/>
      <c r="DJ859" s="1017"/>
      <c r="DK859" s="1017"/>
      <c r="DL859" s="1017"/>
      <c r="DM859" s="1017"/>
      <c r="DN859" s="1017"/>
      <c r="DO859" s="1017"/>
    </row>
    <row r="860" spans="2:119" s="971" customFormat="1">
      <c r="B860" s="1336">
        <v>72</v>
      </c>
      <c r="C860" s="942" t="s">
        <v>325</v>
      </c>
      <c r="D860" s="967"/>
      <c r="E860" s="967"/>
      <c r="F860" s="968">
        <v>28.544195046700001</v>
      </c>
      <c r="G860" s="968">
        <v>57.651124942400003</v>
      </c>
      <c r="H860" s="968">
        <v>96.816460494339992</v>
      </c>
      <c r="I860" s="968">
        <v>156.31594502920001</v>
      </c>
      <c r="J860" s="968">
        <v>235.40501787875002</v>
      </c>
      <c r="K860" s="968">
        <v>405.11205778474994</v>
      </c>
      <c r="L860" s="968">
        <v>677.60745293950004</v>
      </c>
      <c r="M860" s="968">
        <v>1220.4453074118001</v>
      </c>
      <c r="N860" s="979">
        <v>2276.8414705</v>
      </c>
      <c r="O860" s="979">
        <v>3897.0118999999995</v>
      </c>
      <c r="P860" s="1005">
        <v>5983.9278999999997</v>
      </c>
      <c r="Q860" s="1005">
        <v>10350.758523</v>
      </c>
      <c r="R860" s="1018">
        <v>22309.749034535911</v>
      </c>
      <c r="S860" s="1018">
        <v>71038.757199774001</v>
      </c>
      <c r="T860" s="1018">
        <v>146574.91099440094</v>
      </c>
      <c r="U860" s="1726">
        <v>296552.13062544377</v>
      </c>
      <c r="V860" s="1726">
        <v>462214.23054888763</v>
      </c>
      <c r="W860" s="1726">
        <v>662967.25079280883</v>
      </c>
      <c r="X860" s="1726">
        <v>848871.0241839441</v>
      </c>
      <c r="Y860" s="1726">
        <v>1052423.2411569518</v>
      </c>
      <c r="Z860" s="1726">
        <v>872791.72327877232</v>
      </c>
      <c r="AA860" s="403"/>
      <c r="AB860" s="968"/>
      <c r="AC860" s="968"/>
      <c r="AD860" s="968"/>
      <c r="AE860" s="968"/>
      <c r="AF860" s="968"/>
      <c r="AG860" s="968"/>
      <c r="AH860" s="968"/>
      <c r="AI860" s="968"/>
      <c r="AJ860" s="968">
        <v>0</v>
      </c>
      <c r="AK860" s="968">
        <v>7.8448204029999999</v>
      </c>
      <c r="AL860" s="968">
        <v>9.7293934341000003</v>
      </c>
      <c r="AM860" s="968">
        <v>10.9699812096</v>
      </c>
      <c r="AN860" s="968">
        <v>11.1400986032</v>
      </c>
      <c r="AO860" s="968">
        <v>13.16537885</v>
      </c>
      <c r="AP860" s="968">
        <v>16.643499545200001</v>
      </c>
      <c r="AQ860" s="968">
        <v>16.702147944</v>
      </c>
      <c r="AR860" s="968">
        <v>17.793233878700001</v>
      </c>
      <c r="AS860" s="968">
        <v>20.836334704439999</v>
      </c>
      <c r="AT860" s="968">
        <v>28.702049979199998</v>
      </c>
      <c r="AU860" s="968">
        <v>29.484841932000002</v>
      </c>
      <c r="AV860" s="968">
        <v>32.054406477400001</v>
      </c>
      <c r="AW860" s="968">
        <v>36.889339004700005</v>
      </c>
      <c r="AX860" s="968">
        <v>42.631704244799998</v>
      </c>
      <c r="AY860" s="968">
        <v>44.740495302300005</v>
      </c>
      <c r="AZ860" s="968">
        <v>42.451977149999998</v>
      </c>
      <c r="BA860" s="968">
        <v>50.587962741550001</v>
      </c>
      <c r="BB860" s="968">
        <v>65.942955392800002</v>
      </c>
      <c r="BC860" s="968">
        <v>76.422122594400008</v>
      </c>
      <c r="BD860" s="968">
        <v>78.713340334649999</v>
      </c>
      <c r="BE860" s="968">
        <v>91.575530459399985</v>
      </c>
      <c r="BF860" s="968">
        <v>111.2483690175</v>
      </c>
      <c r="BG860" s="968">
        <v>123.57481797319998</v>
      </c>
      <c r="BH860" s="968">
        <v>128.54441184839999</v>
      </c>
      <c r="BI860" s="968">
        <v>152.35009175879998</v>
      </c>
      <c r="BJ860" s="968">
        <v>185.21897900110002</v>
      </c>
      <c r="BK860" s="968">
        <v>211.49397033120002</v>
      </c>
      <c r="BL860" s="968">
        <v>203.00226143999998</v>
      </c>
      <c r="BM860" s="968">
        <v>268.3398321766</v>
      </c>
      <c r="BN860" s="968">
        <v>339.1757914259</v>
      </c>
      <c r="BO860" s="968">
        <v>409.92742236929996</v>
      </c>
      <c r="BP860" s="968">
        <v>409.89717450000006</v>
      </c>
      <c r="BQ860" s="968">
        <v>509.1513359999999</v>
      </c>
      <c r="BR860" s="968">
        <v>622.3929599999999</v>
      </c>
      <c r="BS860" s="968">
        <v>735.40000000000009</v>
      </c>
      <c r="BT860" s="968">
        <v>664.24419999999998</v>
      </c>
      <c r="BU860" s="968">
        <v>1004.0587</v>
      </c>
      <c r="BV860" s="968">
        <v>1051.3999999999999</v>
      </c>
      <c r="BW860" s="968">
        <v>1177.3089999999997</v>
      </c>
      <c r="BX860" s="979">
        <v>1120.98</v>
      </c>
      <c r="BY860" s="979">
        <v>1419.836</v>
      </c>
      <c r="BZ860" s="979">
        <v>1579.49</v>
      </c>
      <c r="CA860" s="979">
        <v>1863.6218999999999</v>
      </c>
      <c r="CB860" s="1352">
        <v>2013.28008</v>
      </c>
      <c r="CC860" s="1352">
        <v>2385.3244800000002</v>
      </c>
      <c r="CD860" s="1352">
        <v>2653.5432000000001</v>
      </c>
      <c r="CE860" s="1352">
        <v>3298.6107629999997</v>
      </c>
      <c r="CF860" s="1352">
        <v>3684.3196761124027</v>
      </c>
      <c r="CG860" s="1352">
        <v>5128.4353863585384</v>
      </c>
      <c r="CH860" s="1352">
        <v>5811.2371037030061</v>
      </c>
      <c r="CI860" s="1352">
        <v>7685.7568683619629</v>
      </c>
      <c r="CJ860" s="1209">
        <v>8216.0328777306586</v>
      </c>
      <c r="CK860" s="1209">
        <v>16616.130651801664</v>
      </c>
      <c r="CL860" s="1209">
        <v>20920.453573330822</v>
      </c>
      <c r="CM860" s="1209">
        <v>25286.140096910858</v>
      </c>
      <c r="CN860" s="1209">
        <v>26537.786195070028</v>
      </c>
      <c r="CO860" s="1209">
        <v>35226.196981819528</v>
      </c>
      <c r="CP860" s="1209">
        <v>38284.430039195409</v>
      </c>
      <c r="CQ860" s="1209">
        <v>46526.497778315977</v>
      </c>
      <c r="CR860" s="1352">
        <v>55324.472000000002</v>
      </c>
      <c r="CS860" s="979">
        <v>71324.024380975956</v>
      </c>
      <c r="CT860" s="979">
        <v>78494.639305523073</v>
      </c>
      <c r="CU860" s="979">
        <v>91408.994938944757</v>
      </c>
      <c r="CV860" s="979">
        <v>86080.001509009977</v>
      </c>
      <c r="CW860" s="979">
        <v>114037.08569475778</v>
      </c>
      <c r="CX860" s="979">
        <v>122755.15459936009</v>
      </c>
      <c r="CY860" s="979">
        <v>139341.98874575979</v>
      </c>
      <c r="CZ860" s="979">
        <v>130623.66290164551</v>
      </c>
      <c r="DA860" s="979">
        <v>166689.00913888129</v>
      </c>
      <c r="DB860" s="979">
        <v>173807.79103166418</v>
      </c>
      <c r="DC860" s="979">
        <v>191846.78772061781</v>
      </c>
      <c r="DD860" s="979">
        <v>171841.04596740264</v>
      </c>
      <c r="DE860" s="979">
        <v>214348.19879818143</v>
      </c>
      <c r="DF860" s="979">
        <v>220847.59473359777</v>
      </c>
      <c r="DG860" s="979">
        <v>241834.18468476227</v>
      </c>
      <c r="DH860" s="979">
        <v>216188.8167708512</v>
      </c>
      <c r="DI860" s="979">
        <v>266471.31082748168</v>
      </c>
      <c r="DJ860" s="979">
        <v>272874.29972609063</v>
      </c>
      <c r="DK860" s="979">
        <v>296888.81383252819</v>
      </c>
      <c r="DL860" s="979">
        <v>178174.00885101955</v>
      </c>
      <c r="DM860" s="979">
        <v>223678.93810978695</v>
      </c>
      <c r="DN860" s="979">
        <v>221324.95304572664</v>
      </c>
      <c r="DO860" s="979">
        <v>249613.82327223918</v>
      </c>
    </row>
    <row r="861" spans="2:119" s="973" customFormat="1" ht="12" customHeight="1">
      <c r="B861" s="1336">
        <v>73</v>
      </c>
      <c r="C861" s="938" t="s">
        <v>94</v>
      </c>
      <c r="D861" s="939"/>
      <c r="E861" s="939"/>
      <c r="F861" s="940" t="s">
        <v>1045</v>
      </c>
      <c r="G861" s="940">
        <v>1.0197145110618582</v>
      </c>
      <c r="H861" s="940">
        <v>0.67935076012949613</v>
      </c>
      <c r="I861" s="940">
        <v>0.61455959277026473</v>
      </c>
      <c r="J861" s="940">
        <v>0.50595652820175241</v>
      </c>
      <c r="K861" s="940">
        <v>0.72091513356529591</v>
      </c>
      <c r="L861" s="940">
        <v>0.6726420256282184</v>
      </c>
      <c r="M861" s="940">
        <v>0.80110962787885254</v>
      </c>
      <c r="N861" s="940">
        <v>0.86558255144468599</v>
      </c>
      <c r="O861" s="940">
        <v>0.71158684102156933</v>
      </c>
      <c r="P861" s="940">
        <v>0.53551696878318489</v>
      </c>
      <c r="Q861" s="940">
        <v>0.72975989951349529</v>
      </c>
      <c r="R861" s="940">
        <v>1.1553733463071643</v>
      </c>
      <c r="S861" s="940">
        <v>2.1842024349895048</v>
      </c>
      <c r="T861" s="940">
        <v>1.0633090551148783</v>
      </c>
      <c r="U861" s="1677">
        <v>1.0232120805229203</v>
      </c>
      <c r="V861" s="1677">
        <v>0.5586272456517305</v>
      </c>
      <c r="W861" s="1677">
        <v>0.43432894743531247</v>
      </c>
      <c r="X861" s="1677">
        <v>0.28041169932424626</v>
      </c>
      <c r="Y861" s="1677">
        <v>0.23979168940145068</v>
      </c>
      <c r="Z861" s="1677">
        <v>2.817942704290588E-2</v>
      </c>
      <c r="AA861" s="403"/>
      <c r="AB861" s="940"/>
      <c r="AC861" s="940"/>
      <c r="AD861" s="940"/>
      <c r="AE861" s="940"/>
      <c r="AF861" s="940"/>
      <c r="AG861" s="940"/>
      <c r="AH861" s="940"/>
      <c r="AI861" s="940"/>
      <c r="AJ861" s="940" t="s">
        <v>1045</v>
      </c>
      <c r="AK861" s="940" t="s">
        <v>1045</v>
      </c>
      <c r="AL861" s="940" t="s">
        <v>1045</v>
      </c>
      <c r="AM861" s="940" t="s">
        <v>1045</v>
      </c>
      <c r="AN861" s="940" t="s">
        <v>1045</v>
      </c>
      <c r="AO861" s="940">
        <v>0.67822565382954125</v>
      </c>
      <c r="AP861" s="940">
        <v>0.71064102381420224</v>
      </c>
      <c r="AQ861" s="940">
        <v>0.52253204676264087</v>
      </c>
      <c r="AR861" s="940">
        <v>0.59722409221664186</v>
      </c>
      <c r="AS861" s="940">
        <v>0.58266123154063276</v>
      </c>
      <c r="AT861" s="940">
        <v>0.72452012878972272</v>
      </c>
      <c r="AU861" s="940">
        <v>0.7653323411371169</v>
      </c>
      <c r="AV861" s="940">
        <v>0.80149413512581447</v>
      </c>
      <c r="AW861" s="940">
        <v>0.77043321332514814</v>
      </c>
      <c r="AX861" s="940">
        <v>0.48531914186250247</v>
      </c>
      <c r="AY861" s="940">
        <v>0.51740665272968589</v>
      </c>
      <c r="AZ861" s="940">
        <v>0.32437258446606454</v>
      </c>
      <c r="BA861" s="940">
        <v>0.37134370271868189</v>
      </c>
      <c r="BB861" s="940">
        <v>0.54680551859109383</v>
      </c>
      <c r="BC861" s="940">
        <v>0.70811972639183818</v>
      </c>
      <c r="BD861" s="940">
        <v>0.85417371861206703</v>
      </c>
      <c r="BE861" s="940">
        <v>0.81022372708014179</v>
      </c>
      <c r="BF861" s="940">
        <v>0.68703947760349671</v>
      </c>
      <c r="BG861" s="940">
        <v>0.61700321553559134</v>
      </c>
      <c r="BH861" s="940">
        <v>0.63307021785497919</v>
      </c>
      <c r="BI861" s="940">
        <v>0.66365502874530868</v>
      </c>
      <c r="BJ861" s="940">
        <v>0.66491410738762413</v>
      </c>
      <c r="BK861" s="940">
        <v>0.7114649554010859</v>
      </c>
      <c r="BL861" s="940">
        <v>0.57923832332293479</v>
      </c>
      <c r="BM861" s="940">
        <v>0.76133685958938901</v>
      </c>
      <c r="BN861" s="940">
        <v>0.83121510147124611</v>
      </c>
      <c r="BO861" s="940">
        <v>0.93824637991973359</v>
      </c>
      <c r="BP861" s="940">
        <v>1.0191754101278847</v>
      </c>
      <c r="BQ861" s="940">
        <v>0.89741244104571427</v>
      </c>
      <c r="BR861" s="940">
        <v>0.83501587004028432</v>
      </c>
      <c r="BS861" s="940">
        <v>0.79397610374424965</v>
      </c>
      <c r="BT861" s="940">
        <v>0.62051421996323097</v>
      </c>
      <c r="BU861" s="940">
        <v>0.97202408990634614</v>
      </c>
      <c r="BV861" s="940">
        <v>0.68928645979543224</v>
      </c>
      <c r="BW861" s="940">
        <v>0.6009097090019031</v>
      </c>
      <c r="BX861" s="940">
        <v>0.68760224026043448</v>
      </c>
      <c r="BY861" s="940">
        <v>0.41409660610480237</v>
      </c>
      <c r="BZ861" s="940">
        <v>0.50227315959672847</v>
      </c>
      <c r="CA861" s="940">
        <v>0.58295052530813929</v>
      </c>
      <c r="CB861" s="940">
        <v>0.79600000000000004</v>
      </c>
      <c r="CC861" s="940">
        <v>0.68000000000000016</v>
      </c>
      <c r="CD861" s="940">
        <v>0.67999999999999994</v>
      </c>
      <c r="CE861" s="940">
        <v>0.77</v>
      </c>
      <c r="CF861" s="940">
        <v>0.83000850836034834</v>
      </c>
      <c r="CG861" s="940">
        <v>1.1499948662575825</v>
      </c>
      <c r="CH861" s="940">
        <v>1.1899915191518291</v>
      </c>
      <c r="CI861" s="940">
        <v>1.3299981175626705</v>
      </c>
      <c r="CJ861" s="940">
        <v>1.23</v>
      </c>
      <c r="CK861" s="940">
        <v>2.2400000000000002</v>
      </c>
      <c r="CL861" s="940">
        <v>2.6</v>
      </c>
      <c r="CM861" s="940">
        <v>2.29</v>
      </c>
      <c r="CN861" s="940">
        <v>2.23</v>
      </c>
      <c r="CO861" s="940">
        <v>1.1200000000000001</v>
      </c>
      <c r="CP861" s="940">
        <v>0.83000000000000029</v>
      </c>
      <c r="CQ861" s="940">
        <v>0.83999999999999986</v>
      </c>
      <c r="CR861" s="940">
        <v>1.0847433012433316</v>
      </c>
      <c r="CS861" s="940">
        <v>1.0247438126172619</v>
      </c>
      <c r="CT861" s="940">
        <v>1.050301891007928</v>
      </c>
      <c r="CU861" s="940">
        <v>0.96466528330758239</v>
      </c>
      <c r="CV861" s="940">
        <v>0.55591184872058008</v>
      </c>
      <c r="CW861" s="940">
        <v>0.59885938412043038</v>
      </c>
      <c r="CX861" s="940">
        <v>0.5638667262558239</v>
      </c>
      <c r="CY861" s="940">
        <v>0.52437939875425998</v>
      </c>
      <c r="CZ861" s="940">
        <v>0.51746817625198527</v>
      </c>
      <c r="DA861" s="940">
        <v>0.46170877766077356</v>
      </c>
      <c r="DB861" s="940">
        <v>0.41588996078353047</v>
      </c>
      <c r="DC861" s="940">
        <v>0.37680529356199344</v>
      </c>
      <c r="DD861" s="940">
        <v>0.31554300461465545</v>
      </c>
      <c r="DE861" s="940">
        <v>0.28591680942557907</v>
      </c>
      <c r="DF861" s="940">
        <v>0.27064266465111397</v>
      </c>
      <c r="DG861" s="940">
        <v>0.26055894684533354</v>
      </c>
      <c r="DH861" s="940">
        <v>0.25807437654831955</v>
      </c>
      <c r="DI861" s="940">
        <v>0.24317028237954319</v>
      </c>
      <c r="DJ861" s="940">
        <v>0.2355774128092778</v>
      </c>
      <c r="DK861" s="940">
        <v>0.22765445348237767</v>
      </c>
      <c r="DL861" s="940">
        <v>-0.17584076959968453</v>
      </c>
      <c r="DM861" s="940">
        <v>-0.16058904271837082</v>
      </c>
      <c r="DN861" s="940">
        <v>-0.18891242866077484</v>
      </c>
      <c r="DO861" s="940">
        <v>-0.15923466414924048</v>
      </c>
    </row>
    <row r="862" spans="2:119" s="941" customFormat="1" ht="12" customHeight="1">
      <c r="B862" s="1336">
        <v>74</v>
      </c>
      <c r="C862" s="949" t="s">
        <v>104</v>
      </c>
      <c r="D862" s="995"/>
      <c r="E862" s="995"/>
      <c r="F862" s="955"/>
      <c r="G862" s="955"/>
      <c r="H862" s="955"/>
      <c r="I862" s="955"/>
      <c r="J862" s="955"/>
      <c r="K862" s="955"/>
      <c r="L862" s="955"/>
      <c r="M862" s="955"/>
      <c r="N862" s="955"/>
      <c r="O862" s="955"/>
      <c r="P862" s="955"/>
      <c r="Q862" s="955"/>
      <c r="R862" s="955"/>
      <c r="S862" s="955"/>
      <c r="T862" s="955"/>
      <c r="U862" s="1698"/>
      <c r="V862" s="1698"/>
      <c r="W862" s="1698"/>
      <c r="X862" s="1698"/>
      <c r="Y862" s="1698"/>
      <c r="Z862" s="1698"/>
      <c r="AA862" s="403"/>
      <c r="AB862" s="975"/>
      <c r="AC862" s="975"/>
      <c r="AD862" s="975"/>
      <c r="AE862" s="975"/>
      <c r="AF862" s="975"/>
      <c r="AG862" s="975"/>
      <c r="AH862" s="975"/>
      <c r="AI862" s="975"/>
      <c r="AJ862" s="975">
        <v>0</v>
      </c>
      <c r="AK862" s="975">
        <v>0.27483067538479916</v>
      </c>
      <c r="AL862" s="975">
        <v>0.34085366282643931</v>
      </c>
      <c r="AM862" s="975">
        <v>0.38431566178876153</v>
      </c>
      <c r="AN862" s="955">
        <v>0.19323297878974988</v>
      </c>
      <c r="AO862" s="955">
        <v>0.22836291335431361</v>
      </c>
      <c r="AP862" s="955">
        <v>0.28869340471376298</v>
      </c>
      <c r="AQ862" s="955">
        <v>0.28971070314217345</v>
      </c>
      <c r="AR862" s="955">
        <v>0.18378314790531114</v>
      </c>
      <c r="AS862" s="955">
        <v>0.21521479506739577</v>
      </c>
      <c r="AT862" s="955">
        <v>0.29645836908980944</v>
      </c>
      <c r="AU862" s="955">
        <v>0.30454368793748376</v>
      </c>
      <c r="AV862" s="955">
        <v>0.20506165555543421</v>
      </c>
      <c r="AW862" s="955">
        <v>0.23599216956279817</v>
      </c>
      <c r="AX862" s="955">
        <v>0.27272780289199766</v>
      </c>
      <c r="AY862" s="955">
        <v>0.28621837198976996</v>
      </c>
      <c r="AZ862" s="955">
        <v>0.1803359058890823</v>
      </c>
      <c r="BA862" s="955">
        <v>0.21489755484994091</v>
      </c>
      <c r="BB862" s="955">
        <v>0.28012552997814694</v>
      </c>
      <c r="BC862" s="955">
        <v>0.32464100928282985</v>
      </c>
      <c r="BD862" s="955">
        <v>0.19430016663802469</v>
      </c>
      <c r="BE862" s="955">
        <v>0.22604987607665145</v>
      </c>
      <c r="BF862" s="955">
        <v>0.27461134982215246</v>
      </c>
      <c r="BG862" s="955">
        <v>0.30503860746317152</v>
      </c>
      <c r="BH862" s="955">
        <v>0.18970336186647144</v>
      </c>
      <c r="BI862" s="955">
        <v>0.22483532478560636</v>
      </c>
      <c r="BJ862" s="955">
        <v>0.2733425941488829</v>
      </c>
      <c r="BK862" s="955">
        <v>0.31211871919903927</v>
      </c>
      <c r="BL862" s="955">
        <v>0.16633458312892951</v>
      </c>
      <c r="BM862" s="955">
        <v>0.21987042806995474</v>
      </c>
      <c r="BN862" s="955">
        <v>0.27791150440423301</v>
      </c>
      <c r="BO862" s="955">
        <v>0.33588348439688265</v>
      </c>
      <c r="BP862" s="955">
        <v>0.18002886007253971</v>
      </c>
      <c r="BQ862" s="955">
        <v>0.22362177718424509</v>
      </c>
      <c r="BR862" s="955">
        <v>0.27335805679229869</v>
      </c>
      <c r="BS862" s="955">
        <v>0.32299130595091646</v>
      </c>
      <c r="BT862" s="955">
        <v>0.17044962064396058</v>
      </c>
      <c r="BU862" s="955">
        <v>0.25764835360138366</v>
      </c>
      <c r="BV862" s="955">
        <v>0.26979645610012121</v>
      </c>
      <c r="BW862" s="955">
        <v>0.3021055696545345</v>
      </c>
      <c r="BX862" s="975">
        <v>0.18733180257736728</v>
      </c>
      <c r="BY862" s="975">
        <v>0.23727491770079651</v>
      </c>
      <c r="BZ862" s="975">
        <v>0.26395538622716364</v>
      </c>
      <c r="CA862" s="975">
        <v>0.3114378934946726</v>
      </c>
      <c r="CB862" s="975">
        <v>0.19450555971587705</v>
      </c>
      <c r="CC862" s="975">
        <v>0.23044924434278585</v>
      </c>
      <c r="CD862" s="975">
        <v>0.25636219742772176</v>
      </c>
      <c r="CE862" s="975">
        <v>0.31868299851361526</v>
      </c>
      <c r="CF862" s="976">
        <v>0.16514393193796159</v>
      </c>
      <c r="CG862" s="976">
        <v>0.22987418542537721</v>
      </c>
      <c r="CH862" s="976">
        <v>0.26047971650004226</v>
      </c>
      <c r="CI862" s="976">
        <v>0.34450216613661888</v>
      </c>
      <c r="CJ862" s="976">
        <v>0.11565563928188761</v>
      </c>
      <c r="CK862" s="976">
        <v>0.23390232750094517</v>
      </c>
      <c r="CL862" s="976">
        <v>0.29449351872103663</v>
      </c>
      <c r="CM862" s="976">
        <v>0.35594851449613057</v>
      </c>
      <c r="CN862" s="976">
        <v>0.18105271915248683</v>
      </c>
      <c r="CO862" s="976">
        <v>0.2403289672348165</v>
      </c>
      <c r="CP862" s="976">
        <v>0.26119360932552671</v>
      </c>
      <c r="CQ862" s="976">
        <v>0.31742470428716996</v>
      </c>
      <c r="CR862" s="976">
        <v>0.18655901032751926</v>
      </c>
      <c r="CS862" s="976">
        <v>0.24051091533400856</v>
      </c>
      <c r="CT862" s="976">
        <v>0.26469086274974257</v>
      </c>
      <c r="CU862" s="976">
        <v>0.30823921158872963</v>
      </c>
      <c r="CV862" s="976">
        <v>0.1862339924211949</v>
      </c>
      <c r="CW862" s="976">
        <v>0.24671911455287024</v>
      </c>
      <c r="CX862" s="976">
        <v>0.26558064742746273</v>
      </c>
      <c r="CY862" s="976">
        <v>0.30146624559847218</v>
      </c>
      <c r="CZ862" s="976">
        <v>0.19702883173405522</v>
      </c>
      <c r="DA862" s="976">
        <v>0.25142872282084278</v>
      </c>
      <c r="DB862" s="976">
        <v>0.2621664808085411</v>
      </c>
      <c r="DC862" s="976">
        <v>0.28937596463656085</v>
      </c>
      <c r="DD862" s="976">
        <v>0.20243481173432767</v>
      </c>
      <c r="DE862" s="976">
        <v>0.25250973668731769</v>
      </c>
      <c r="DF862" s="976">
        <v>0.26016625428569429</v>
      </c>
      <c r="DG862" s="976">
        <v>0.28488919729266032</v>
      </c>
      <c r="DH862" s="976">
        <v>0.20542003285027241</v>
      </c>
      <c r="DI862" s="976">
        <v>0.25319785843435383</v>
      </c>
      <c r="DJ862" s="976">
        <v>0.25928190204742529</v>
      </c>
      <c r="DK862" s="976">
        <v>0.28210020666794838</v>
      </c>
      <c r="DL862" s="976">
        <v>0.20414264262461415</v>
      </c>
      <c r="DM862" s="976">
        <v>0.25627985708835971</v>
      </c>
      <c r="DN862" s="976">
        <v>0.25358278171370191</v>
      </c>
      <c r="DO862" s="976">
        <v>0.28599471857332426</v>
      </c>
    </row>
    <row r="863" spans="2:119" s="973" customFormat="1" ht="12" customHeight="1">
      <c r="B863" s="1336">
        <v>75</v>
      </c>
      <c r="C863" s="938" t="s">
        <v>169</v>
      </c>
      <c r="D863" s="1019"/>
      <c r="E863" s="993"/>
      <c r="F863" s="974"/>
      <c r="G863" s="974"/>
      <c r="H863" s="974"/>
      <c r="I863" s="974"/>
      <c r="J863" s="974"/>
      <c r="K863" s="974"/>
      <c r="L863" s="974"/>
      <c r="M863" s="974"/>
      <c r="N863" s="974"/>
      <c r="O863" s="974"/>
      <c r="P863" s="974"/>
      <c r="Q863" s="974"/>
      <c r="R863" s="974"/>
      <c r="S863" s="974"/>
      <c r="T863" s="974"/>
      <c r="U863" s="1650"/>
      <c r="V863" s="1650"/>
      <c r="W863" s="1650"/>
      <c r="X863" s="1650"/>
      <c r="Y863" s="1650"/>
      <c r="Z863" s="1650"/>
      <c r="AA863" s="399"/>
      <c r="AB863" s="1353"/>
      <c r="AC863" s="1353"/>
      <c r="AD863" s="1353"/>
      <c r="AE863" s="1353"/>
      <c r="AF863" s="1353"/>
      <c r="AG863" s="1353"/>
      <c r="AH863" s="1353"/>
      <c r="AI863" s="1353"/>
      <c r="AJ863" s="1353"/>
      <c r="AK863" s="1353"/>
      <c r="AL863" s="1353"/>
      <c r="AM863" s="1353"/>
      <c r="AN863" s="1354"/>
      <c r="AO863" s="1354"/>
      <c r="AP863" s="1354"/>
      <c r="AQ863" s="1354"/>
      <c r="AR863" s="1354"/>
      <c r="AS863" s="1354"/>
      <c r="AT863" s="401">
        <v>0.62</v>
      </c>
      <c r="AU863" s="401">
        <v>0.6</v>
      </c>
      <c r="AV863" s="401">
        <v>0.67</v>
      </c>
      <c r="AW863" s="401">
        <v>0.62</v>
      </c>
      <c r="AX863" s="401">
        <v>0.48</v>
      </c>
      <c r="AY863" s="401">
        <v>0.52</v>
      </c>
      <c r="AZ863" s="401">
        <v>0.33</v>
      </c>
      <c r="BA863" s="401">
        <v>0.37</v>
      </c>
      <c r="BB863" s="401">
        <v>0.55000000000000004</v>
      </c>
      <c r="BC863" s="401">
        <v>0.7</v>
      </c>
      <c r="BD863" s="401">
        <v>0.85</v>
      </c>
      <c r="BE863" s="401">
        <v>0.81</v>
      </c>
      <c r="BF863" s="401">
        <v>0.69</v>
      </c>
      <c r="BG863" s="401">
        <v>0.62</v>
      </c>
      <c r="BH863" s="401">
        <v>0.63</v>
      </c>
      <c r="BI863" s="401">
        <v>0.66</v>
      </c>
      <c r="BJ863" s="401">
        <v>0.66</v>
      </c>
      <c r="BK863" s="401">
        <v>0.69</v>
      </c>
      <c r="BL863" s="401">
        <v>0.65</v>
      </c>
      <c r="BM863" s="401">
        <v>0.76</v>
      </c>
      <c r="BN863" s="401">
        <v>0.84</v>
      </c>
      <c r="BO863" s="401">
        <v>0.98</v>
      </c>
      <c r="BP863" s="401">
        <v>0.94</v>
      </c>
      <c r="BQ863" s="401">
        <v>0.9</v>
      </c>
      <c r="BR863" s="401">
        <v>0.83</v>
      </c>
      <c r="BS863" s="401">
        <v>0.79</v>
      </c>
      <c r="BT863" s="401">
        <v>0.71</v>
      </c>
      <c r="BU863" s="401">
        <v>0.89</v>
      </c>
      <c r="BV863" s="401">
        <v>0.68</v>
      </c>
      <c r="BW863" s="401">
        <v>0.6</v>
      </c>
      <c r="BX863" s="401">
        <v>0.57999999999999996</v>
      </c>
      <c r="BY863" s="401">
        <v>0.44</v>
      </c>
      <c r="BZ863" s="401">
        <v>0.51</v>
      </c>
      <c r="CA863" s="401">
        <v>0.57999999999999996</v>
      </c>
      <c r="CB863" s="401">
        <v>0.79600000000000004</v>
      </c>
      <c r="CC863" s="401">
        <v>0.68</v>
      </c>
      <c r="CD863" s="401">
        <v>0.68</v>
      </c>
      <c r="CE863" s="401">
        <v>0.77</v>
      </c>
      <c r="CF863" s="401">
        <v>0.83</v>
      </c>
      <c r="CG863" s="401">
        <v>1.1499999999999999</v>
      </c>
      <c r="CH863" s="401">
        <v>1.19</v>
      </c>
      <c r="CI863" s="401">
        <v>1.33</v>
      </c>
      <c r="CJ863" s="401">
        <v>1.23</v>
      </c>
      <c r="CK863" s="401">
        <v>2.2400000000000002</v>
      </c>
      <c r="CL863" s="401">
        <v>2.6</v>
      </c>
      <c r="CM863" s="401">
        <v>2.29</v>
      </c>
      <c r="CN863" s="401">
        <v>2.23</v>
      </c>
      <c r="CO863" s="401">
        <v>1.1200000000000001</v>
      </c>
      <c r="CP863" s="401">
        <v>0.83</v>
      </c>
      <c r="CQ863" s="401">
        <v>0.84</v>
      </c>
      <c r="CR863" s="1354">
        <v>1.099</v>
      </c>
      <c r="CS863" s="974"/>
      <c r="CT863" s="974"/>
      <c r="CU863" s="974"/>
      <c r="CV863" s="974"/>
      <c r="CW863" s="974"/>
      <c r="CX863" s="974"/>
      <c r="CY863" s="974"/>
      <c r="CZ863" s="974"/>
      <c r="DA863" s="974"/>
      <c r="DB863" s="974"/>
      <c r="DC863" s="974"/>
      <c r="DD863" s="974"/>
      <c r="DE863" s="974"/>
      <c r="DF863" s="974"/>
      <c r="DG863" s="974"/>
      <c r="DH863" s="974"/>
      <c r="DI863" s="974"/>
      <c r="DJ863" s="974"/>
      <c r="DK863" s="974"/>
      <c r="DL863" s="974"/>
      <c r="DM863" s="974"/>
      <c r="DN863" s="974"/>
      <c r="DO863" s="974"/>
    </row>
    <row r="864" spans="2:119" s="1024" customFormat="1" ht="12" customHeight="1">
      <c r="B864" s="1336">
        <v>76</v>
      </c>
      <c r="C864" s="1020" t="s">
        <v>62</v>
      </c>
      <c r="D864" s="1021"/>
      <c r="E864" s="993"/>
      <c r="F864" s="974"/>
      <c r="G864" s="974"/>
      <c r="H864" s="974"/>
      <c r="I864" s="974"/>
      <c r="J864" s="974"/>
      <c r="K864" s="974"/>
      <c r="L864" s="974"/>
      <c r="M864" s="974"/>
      <c r="N864" s="974"/>
      <c r="O864" s="974"/>
      <c r="P864" s="974"/>
      <c r="Q864" s="974"/>
      <c r="R864" s="974"/>
      <c r="S864" s="974"/>
      <c r="T864" s="974"/>
      <c r="U864" s="1650"/>
      <c r="V864" s="1650"/>
      <c r="W864" s="1650"/>
      <c r="X864" s="1650"/>
      <c r="Y864" s="1650"/>
      <c r="Z864" s="1650"/>
      <c r="AA864" s="1022"/>
      <c r="AB864" s="994"/>
      <c r="AC864" s="994"/>
      <c r="AD864" s="994"/>
      <c r="AE864" s="994"/>
      <c r="AF864" s="994"/>
      <c r="AG864" s="994"/>
      <c r="AH864" s="994"/>
      <c r="AI864" s="994"/>
      <c r="AJ864" s="994"/>
      <c r="AK864" s="994"/>
      <c r="AL864" s="994"/>
      <c r="AM864" s="994"/>
      <c r="AN864" s="974"/>
      <c r="AO864" s="974"/>
      <c r="AP864" s="974"/>
      <c r="AQ864" s="974"/>
      <c r="AR864" s="974"/>
      <c r="AS864" s="974"/>
      <c r="AT864" s="940"/>
      <c r="AU864" s="940"/>
      <c r="AV864" s="940"/>
      <c r="AW864" s="940"/>
      <c r="AX864" s="940"/>
      <c r="AY864" s="940"/>
      <c r="AZ864" s="940"/>
      <c r="BA864" s="940"/>
      <c r="BB864" s="940"/>
      <c r="BC864" s="940"/>
      <c r="BD864" s="940"/>
      <c r="BE864" s="940"/>
      <c r="BF864" s="940"/>
      <c r="BG864" s="940"/>
      <c r="BH864" s="940"/>
      <c r="BI864" s="940"/>
      <c r="BJ864" s="940"/>
      <c r="BK864" s="940"/>
      <c r="BL864" s="940"/>
      <c r="BM864" s="940"/>
      <c r="BN864" s="940"/>
      <c r="BO864" s="940"/>
      <c r="BP864" s="940"/>
      <c r="BQ864" s="940"/>
      <c r="BR864" s="940"/>
      <c r="BS864" s="940"/>
      <c r="BT864" s="940"/>
      <c r="BU864" s="940"/>
      <c r="BV864" s="940"/>
      <c r="BW864" s="940"/>
      <c r="BX864" s="940"/>
      <c r="BY864" s="940"/>
      <c r="BZ864" s="940"/>
      <c r="CA864" s="940"/>
      <c r="CB864" s="940"/>
      <c r="CC864" s="1023">
        <v>7.1481105183011096E-3</v>
      </c>
      <c r="CD864" s="1023">
        <v>-2.640420342595462E-2</v>
      </c>
      <c r="CE864" s="1023">
        <v>1.6057114066370559E-2</v>
      </c>
      <c r="CF864" s="1023">
        <v>0</v>
      </c>
      <c r="CG864" s="1023">
        <v>0</v>
      </c>
      <c r="CH864" s="1023">
        <v>0</v>
      </c>
      <c r="CI864" s="1023">
        <v>0</v>
      </c>
      <c r="CJ864" s="1023">
        <v>-1.2552057754874113E-2</v>
      </c>
      <c r="CK864" s="1023">
        <v>0</v>
      </c>
      <c r="CL864" s="1023">
        <v>7.347061182372272E-5</v>
      </c>
      <c r="CM864" s="1023">
        <v>0</v>
      </c>
      <c r="CN864" s="1023">
        <v>2.124908528639935E-2</v>
      </c>
      <c r="CO864" s="1023">
        <v>0</v>
      </c>
      <c r="CP864" s="1023">
        <v>0</v>
      </c>
      <c r="CQ864" s="1023">
        <v>2.6234672031205264</v>
      </c>
      <c r="CR864" s="974">
        <v>0</v>
      </c>
      <c r="CS864" s="974"/>
      <c r="CT864" s="974"/>
      <c r="CU864" s="974"/>
      <c r="CV864" s="974"/>
      <c r="CW864" s="974"/>
      <c r="CX864" s="974"/>
      <c r="CY864" s="974"/>
      <c r="CZ864" s="974"/>
      <c r="DA864" s="974"/>
      <c r="DB864" s="974"/>
      <c r="DC864" s="974"/>
      <c r="DD864" s="974"/>
      <c r="DE864" s="974"/>
      <c r="DF864" s="974"/>
      <c r="DG864" s="974"/>
      <c r="DH864" s="974"/>
      <c r="DI864" s="974"/>
      <c r="DJ864" s="974"/>
      <c r="DK864" s="974"/>
      <c r="DL864" s="974"/>
      <c r="DM864" s="974"/>
      <c r="DN864" s="974"/>
      <c r="DO864" s="974"/>
    </row>
    <row r="865" spans="2:119" s="941" customFormat="1" ht="12" customHeight="1">
      <c r="B865" s="1336">
        <v>77</v>
      </c>
      <c r="C865" s="1025"/>
      <c r="D865" s="1026"/>
      <c r="E865" s="1026"/>
      <c r="F865" s="990"/>
      <c r="G865" s="990"/>
      <c r="H865" s="990"/>
      <c r="I865" s="990"/>
      <c r="J865" s="990"/>
      <c r="K865" s="990"/>
      <c r="L865" s="990"/>
      <c r="M865" s="990"/>
      <c r="N865" s="990"/>
      <c r="O865" s="990"/>
      <c r="P865" s="990"/>
      <c r="Q865" s="990"/>
      <c r="R865" s="990"/>
      <c r="S865" s="990"/>
      <c r="T865" s="990"/>
      <c r="U865" s="1690"/>
      <c r="V865" s="1690"/>
      <c r="W865" s="1690"/>
      <c r="X865" s="1690"/>
      <c r="Y865" s="1690"/>
      <c r="Z865" s="1690"/>
      <c r="AA865" s="403"/>
      <c r="AB865" s="990"/>
      <c r="AC865" s="990"/>
      <c r="AD865" s="990"/>
      <c r="AE865" s="990"/>
      <c r="AF865" s="990"/>
      <c r="AG865" s="990"/>
      <c r="AH865" s="990"/>
      <c r="AI865" s="990"/>
      <c r="AJ865" s="990"/>
      <c r="AK865" s="990"/>
      <c r="AL865" s="990"/>
      <c r="AM865" s="990"/>
      <c r="AN865" s="990"/>
      <c r="AO865" s="990"/>
      <c r="AP865" s="990"/>
      <c r="AQ865" s="990"/>
      <c r="AR865" s="990"/>
      <c r="AS865" s="990"/>
      <c r="AT865" s="990"/>
      <c r="AU865" s="990"/>
      <c r="AV865" s="990"/>
      <c r="AW865" s="990"/>
      <c r="AX865" s="990"/>
      <c r="AY865" s="990"/>
      <c r="AZ865" s="990"/>
      <c r="BA865" s="990"/>
      <c r="BB865" s="990"/>
      <c r="BC865" s="990"/>
      <c r="BD865" s="990"/>
      <c r="BE865" s="990"/>
      <c r="BF865" s="990"/>
      <c r="BG865" s="990"/>
      <c r="BH865" s="990"/>
      <c r="BI865" s="990"/>
      <c r="BJ865" s="990"/>
      <c r="BK865" s="990"/>
      <c r="BL865" s="990"/>
      <c r="BM865" s="990"/>
      <c r="BN865" s="990"/>
      <c r="BO865" s="990"/>
      <c r="BP865" s="990"/>
      <c r="BQ865" s="990"/>
      <c r="BR865" s="990"/>
      <c r="BS865" s="990"/>
      <c r="BT865" s="990"/>
      <c r="BU865" s="990"/>
      <c r="BV865" s="990"/>
      <c r="BW865" s="990"/>
      <c r="BX865" s="990"/>
      <c r="BY865" s="990"/>
      <c r="BZ865" s="990"/>
      <c r="CA865" s="990"/>
      <c r="CB865" s="990"/>
      <c r="CC865" s="990"/>
      <c r="CD865" s="990"/>
      <c r="CE865" s="990"/>
      <c r="CF865" s="990"/>
      <c r="CG865" s="990"/>
      <c r="CH865" s="990"/>
      <c r="CI865" s="990"/>
      <c r="CJ865" s="990"/>
      <c r="CK865" s="990"/>
      <c r="CL865" s="990"/>
      <c r="CM865" s="990"/>
      <c r="CN865" s="990"/>
      <c r="CO865" s="990"/>
      <c r="CP865" s="990"/>
      <c r="CQ865" s="990"/>
      <c r="CR865" s="990"/>
      <c r="CS865" s="990"/>
      <c r="CT865" s="990"/>
      <c r="CU865" s="990"/>
      <c r="CV865" s="990"/>
      <c r="CW865" s="990"/>
      <c r="CX865" s="990"/>
      <c r="CY865" s="990"/>
      <c r="CZ865" s="990"/>
      <c r="DA865" s="990"/>
      <c r="DB865" s="990"/>
      <c r="DC865" s="990"/>
      <c r="DD865" s="990"/>
      <c r="DE865" s="990"/>
      <c r="DF865" s="990"/>
      <c r="DG865" s="990"/>
      <c r="DH865" s="990"/>
      <c r="DI865" s="990"/>
      <c r="DJ865" s="990"/>
      <c r="DK865" s="990"/>
      <c r="DL865" s="990"/>
      <c r="DM865" s="990"/>
      <c r="DN865" s="990"/>
      <c r="DO865" s="990"/>
    </row>
    <row r="866" spans="2:119" s="948" customFormat="1" ht="12" customHeight="1">
      <c r="B866" s="1336">
        <v>78</v>
      </c>
      <c r="C866" s="942" t="s">
        <v>301</v>
      </c>
      <c r="D866" s="1027"/>
      <c r="E866" s="1028"/>
      <c r="F866" s="282">
        <v>-13.843967159199998</v>
      </c>
      <c r="G866" s="282">
        <v>-27.080201160000001</v>
      </c>
      <c r="H866" s="282">
        <v>-43.148522227949996</v>
      </c>
      <c r="I866" s="282">
        <v>-77.013858609500005</v>
      </c>
      <c r="J866" s="282">
        <v>-97.401427773250006</v>
      </c>
      <c r="K866" s="282">
        <v>-191.78898294194997</v>
      </c>
      <c r="L866" s="282">
        <v>-368.91130741479998</v>
      </c>
      <c r="M866" s="282">
        <v>-656.40661923940002</v>
      </c>
      <c r="N866" s="946">
        <v>-1255.03113115</v>
      </c>
      <c r="O866" s="946">
        <v>-2262.3333429999998</v>
      </c>
      <c r="P866" s="1005">
        <v>-3600.2426965</v>
      </c>
      <c r="Q866" s="1005">
        <v>-7166.6193570509367</v>
      </c>
      <c r="R866" s="1018">
        <v>-17112.512202261576</v>
      </c>
      <c r="S866" s="1018">
        <v>-51345.762511933506</v>
      </c>
      <c r="T866" s="1018">
        <v>-95581.232897949303</v>
      </c>
      <c r="U866" s="1726">
        <v>-192268.43950587552</v>
      </c>
      <c r="V866" s="1726">
        <v>-284555.75425813504</v>
      </c>
      <c r="W866" s="1726">
        <v>-387269.35598204727</v>
      </c>
      <c r="X866" s="1726">
        <v>-472703.38887103519</v>
      </c>
      <c r="Y866" s="1726">
        <v>-571534.629656957</v>
      </c>
      <c r="Z866" s="1726">
        <v>-474033.28176409181</v>
      </c>
      <c r="AA866" s="608"/>
      <c r="AB866" s="1206"/>
      <c r="AC866" s="1206"/>
      <c r="AD866" s="1206"/>
      <c r="AE866" s="1206"/>
      <c r="AF866" s="1206"/>
      <c r="AG866" s="1206"/>
      <c r="AH866" s="1206"/>
      <c r="AI866" s="1206"/>
      <c r="AJ866" s="1206">
        <v>0</v>
      </c>
      <c r="AK866" s="1206">
        <v>-3.9405962639999998</v>
      </c>
      <c r="AL866" s="1206">
        <v>-4.6447735384</v>
      </c>
      <c r="AM866" s="1206">
        <v>-5.2585973568000002</v>
      </c>
      <c r="AN866" s="1206">
        <v>-5.8500371754999998</v>
      </c>
      <c r="AO866" s="1206">
        <v>-6.2557811574999995</v>
      </c>
      <c r="AP866" s="1206">
        <v>-7.3152860230000005</v>
      </c>
      <c r="AQ866" s="1206">
        <v>-7.6590968039999998</v>
      </c>
      <c r="AR866" s="1206">
        <v>-7.7995308405000001</v>
      </c>
      <c r="AS866" s="1206">
        <v>-8.4939935410499992</v>
      </c>
      <c r="AT866" s="1206">
        <v>-12.2618565564</v>
      </c>
      <c r="AU866" s="1206">
        <v>-14.59314129</v>
      </c>
      <c r="AV866" s="1206">
        <v>-15.139578629600001</v>
      </c>
      <c r="AW866" s="1206">
        <v>-18.289816220400002</v>
      </c>
      <c r="AX866" s="1206">
        <v>-21.126862972799998</v>
      </c>
      <c r="AY866" s="1206">
        <v>-22.457600786699999</v>
      </c>
      <c r="AZ866" s="1206">
        <v>-17.763730725000002</v>
      </c>
      <c r="BA866" s="1206">
        <v>-21.039644006449997</v>
      </c>
      <c r="BB866" s="1206">
        <v>-26.099967369350001</v>
      </c>
      <c r="BC866" s="1206">
        <v>-32.498085672450003</v>
      </c>
      <c r="BD866" s="1206">
        <v>-35.292934134749999</v>
      </c>
      <c r="BE866" s="1206">
        <v>-42.504733408799993</v>
      </c>
      <c r="BF866" s="1206">
        <v>-52.071518284500002</v>
      </c>
      <c r="BG866" s="1206">
        <v>-61.919797113899996</v>
      </c>
      <c r="BH866" s="1206">
        <v>-67.610332211999989</v>
      </c>
      <c r="BI866" s="1206">
        <v>-85.123149368399993</v>
      </c>
      <c r="BJ866" s="1206">
        <v>-102.75902402919999</v>
      </c>
      <c r="BK866" s="1206">
        <v>-113.4188018052</v>
      </c>
      <c r="BL866" s="1206">
        <v>-122.80927428</v>
      </c>
      <c r="BM866" s="1206">
        <v>-142.03980494580003</v>
      </c>
      <c r="BN866" s="1206">
        <v>-168.85311164710001</v>
      </c>
      <c r="BO866" s="1206">
        <v>-222.7044283665</v>
      </c>
      <c r="BP866" s="1206">
        <v>-214.19568775000002</v>
      </c>
      <c r="BQ866" s="1206">
        <v>-260.32747439999997</v>
      </c>
      <c r="BR866" s="1206">
        <v>-358.47796899999997</v>
      </c>
      <c r="BS866" s="1206">
        <v>-422.03000000000003</v>
      </c>
      <c r="BT866" s="1206">
        <v>-382.51921699999997</v>
      </c>
      <c r="BU866" s="1206">
        <v>-570.1926259999999</v>
      </c>
      <c r="BV866" s="1206">
        <v>-586.17052000000001</v>
      </c>
      <c r="BW866" s="1206">
        <v>-723.45098000000007</v>
      </c>
      <c r="BX866" s="1209">
        <v>-707.53620000000001</v>
      </c>
      <c r="BY866" s="1209">
        <v>-801.83624650000002</v>
      </c>
      <c r="BZ866" s="1209">
        <v>-972.43299999999988</v>
      </c>
      <c r="CA866" s="1209">
        <v>-1118.4372499999999</v>
      </c>
      <c r="CB866" s="1209">
        <v>-1131.5677236739621</v>
      </c>
      <c r="CC866" s="1209">
        <v>-1621.4535629655381</v>
      </c>
      <c r="CD866" s="1209">
        <v>-1914.8277608142007</v>
      </c>
      <c r="CE866" s="1209">
        <v>-2498.7703095972356</v>
      </c>
      <c r="CF866" s="1209">
        <v>-2651.6480491983966</v>
      </c>
      <c r="CG866" s="1209">
        <v>-3777.6453289219676</v>
      </c>
      <c r="CH866" s="1209">
        <v>-4427.9454765499686</v>
      </c>
      <c r="CI866" s="1209">
        <v>-6255.2733475912419</v>
      </c>
      <c r="CJ866" s="1209">
        <v>-6246.6582989481831</v>
      </c>
      <c r="CK866" s="1209">
        <v>-11906.374555680626</v>
      </c>
      <c r="CL866" s="1209">
        <v>-14207.232368183637</v>
      </c>
      <c r="CM866" s="1209">
        <v>-18985.497289121064</v>
      </c>
      <c r="CN866" s="1209">
        <v>-16871.505872425238</v>
      </c>
      <c r="CO866" s="1209">
        <v>-22342.145549153651</v>
      </c>
      <c r="CP866" s="1209">
        <v>-24646.096694782216</v>
      </c>
      <c r="CQ866" s="1209">
        <v>-31721.484781588195</v>
      </c>
      <c r="CR866" s="1209">
        <v>-34177.279999999999</v>
      </c>
      <c r="CS866" s="1209">
        <v>-45237.120961243148</v>
      </c>
      <c r="CT866" s="1209">
        <v>-50531.938659276224</v>
      </c>
      <c r="CU866" s="1209">
        <v>-62322.099885356132</v>
      </c>
      <c r="CV866" s="1209">
        <v>-50517.993163588864</v>
      </c>
      <c r="CW866" s="1209">
        <v>-68711.405591500894</v>
      </c>
      <c r="CX866" s="1209">
        <v>-75073.956608320281</v>
      </c>
      <c r="CY866" s="1209">
        <v>-90252.398894725004</v>
      </c>
      <c r="CZ866" s="1209">
        <v>-72826.474606168384</v>
      </c>
      <c r="DA866" s="1209">
        <v>-95414.261444581105</v>
      </c>
      <c r="DB866" s="1209">
        <v>-100981.63840411813</v>
      </c>
      <c r="DC866" s="1209">
        <v>-118046.98152717968</v>
      </c>
      <c r="DD866" s="1209">
        <v>-92882.407378971795</v>
      </c>
      <c r="DE866" s="1209">
        <v>-116560.06251798807</v>
      </c>
      <c r="DF866" s="1209">
        <v>-121895.99919751172</v>
      </c>
      <c r="DG866" s="1209">
        <v>-141364.91977656356</v>
      </c>
      <c r="DH866" s="1209">
        <v>-116852.97675560699</v>
      </c>
      <c r="DI866" s="1209">
        <v>-142202.26012705741</v>
      </c>
      <c r="DJ866" s="1209">
        <v>-146916.54219052172</v>
      </c>
      <c r="DK866" s="1209">
        <v>-165562.85058377087</v>
      </c>
      <c r="DL866" s="1209">
        <v>-96305.459392887002</v>
      </c>
      <c r="DM866" s="1209">
        <v>-119366.13530086449</v>
      </c>
      <c r="DN866" s="1209">
        <v>-119162.18139486708</v>
      </c>
      <c r="DO866" s="1209">
        <v>-139199.50567547322</v>
      </c>
    </row>
    <row r="867" spans="2:119" s="973" customFormat="1" ht="12" customHeight="1">
      <c r="B867" s="1336">
        <v>79</v>
      </c>
      <c r="C867" s="938" t="s">
        <v>94</v>
      </c>
      <c r="D867" s="939"/>
      <c r="E867" s="939"/>
      <c r="F867" s="940"/>
      <c r="G867" s="940"/>
      <c r="H867" s="940"/>
      <c r="I867" s="940"/>
      <c r="J867" s="940"/>
      <c r="K867" s="940">
        <v>0.96905720302615772</v>
      </c>
      <c r="L867" s="940">
        <v>0.92352710648901448</v>
      </c>
      <c r="M867" s="940">
        <v>0.77930740003407739</v>
      </c>
      <c r="N867" s="940">
        <v>0.91197208310337552</v>
      </c>
      <c r="O867" s="940">
        <v>0.80261133516823358</v>
      </c>
      <c r="P867" s="940">
        <v>0.5913847124428826</v>
      </c>
      <c r="Q867" s="940">
        <v>0.99059340194426726</v>
      </c>
      <c r="R867" s="940">
        <v>1.3878081630532382</v>
      </c>
      <c r="S867" s="940">
        <v>2.0004806953562135</v>
      </c>
      <c r="T867" s="940">
        <v>0.86152134513018153</v>
      </c>
      <c r="U867" s="1677">
        <v>1.0115710341501636</v>
      </c>
      <c r="V867" s="1677">
        <v>0.47999201007422387</v>
      </c>
      <c r="W867" s="1677">
        <v>0.36096125341656404</v>
      </c>
      <c r="X867" s="1677">
        <v>0.22060623070044416</v>
      </c>
      <c r="Y867" s="1677">
        <v>0.20907664957080585</v>
      </c>
      <c r="Z867" s="1677">
        <v>2.8133771078577841E-3</v>
      </c>
      <c r="AA867" s="403"/>
      <c r="AB867" s="940"/>
      <c r="AC867" s="940"/>
      <c r="AD867" s="940"/>
      <c r="AE867" s="940"/>
      <c r="AF867" s="940"/>
      <c r="AG867" s="940"/>
      <c r="AH867" s="940"/>
      <c r="AI867" s="940"/>
      <c r="AJ867" s="940"/>
      <c r="AK867" s="940"/>
      <c r="AL867" s="940"/>
      <c r="AM867" s="940"/>
      <c r="AN867" s="940" t="s">
        <v>1045</v>
      </c>
      <c r="AO867" s="940">
        <v>0.5875214658884933</v>
      </c>
      <c r="AP867" s="940">
        <v>0.57494998680170761</v>
      </c>
      <c r="AQ867" s="940">
        <v>0.45649044494647684</v>
      </c>
      <c r="AR867" s="940">
        <v>0.33324466264325547</v>
      </c>
      <c r="AS867" s="940">
        <v>0.35778303735363681</v>
      </c>
      <c r="AT867" s="940">
        <v>0.67619646283788226</v>
      </c>
      <c r="AU867" s="940">
        <v>0.90533448831442676</v>
      </c>
      <c r="AV867" s="940">
        <v>0.94108837303212156</v>
      </c>
      <c r="AW867" s="940">
        <v>1.1532646725016318</v>
      </c>
      <c r="AX867" s="940">
        <v>0.72297423931068283</v>
      </c>
      <c r="AY867" s="940">
        <v>0.53891477786822684</v>
      </c>
      <c r="AZ867" s="940">
        <v>0.17333058994584016</v>
      </c>
      <c r="BA867" s="940">
        <v>0.15034748041825075</v>
      </c>
      <c r="BB867" s="940">
        <v>0.23539246706681816</v>
      </c>
      <c r="BC867" s="940">
        <v>0.44708626629859105</v>
      </c>
      <c r="BD867" s="940">
        <v>0.98679740653127879</v>
      </c>
      <c r="BE867" s="940">
        <v>1.0202211309169287</v>
      </c>
      <c r="BF867" s="940">
        <v>0.99507982318971</v>
      </c>
      <c r="BG867" s="940">
        <v>0.90533675546286152</v>
      </c>
      <c r="BH867" s="940">
        <v>0.91569031789368149</v>
      </c>
      <c r="BI867" s="940">
        <v>1.0026745856680628</v>
      </c>
      <c r="BJ867" s="940">
        <v>0.9734209298020029</v>
      </c>
      <c r="BK867" s="940">
        <v>0.8317049972978563</v>
      </c>
      <c r="BL867" s="940">
        <v>0.81642761190578628</v>
      </c>
      <c r="BM867" s="940">
        <v>0.66863897776001502</v>
      </c>
      <c r="BN867" s="940">
        <v>0.64319497233759959</v>
      </c>
      <c r="BO867" s="940">
        <v>0.96355828858958614</v>
      </c>
      <c r="BP867" s="940">
        <v>0.74413283529094731</v>
      </c>
      <c r="BQ867" s="940">
        <v>0.83277831520070378</v>
      </c>
      <c r="BR867" s="940">
        <v>1.1230166592914945</v>
      </c>
      <c r="BS867" s="940">
        <v>0.89502293733231975</v>
      </c>
      <c r="BT867" s="940">
        <v>0.78583995326021649</v>
      </c>
      <c r="BU867" s="940">
        <v>1.1902898544004006</v>
      </c>
      <c r="BV867" s="940">
        <v>0.63516469822445365</v>
      </c>
      <c r="BW867" s="940">
        <v>0.71421695140155927</v>
      </c>
      <c r="BX867" s="940">
        <v>0.84967491450240029</v>
      </c>
      <c r="BY867" s="940">
        <v>0.40625502670039815</v>
      </c>
      <c r="BZ867" s="940">
        <v>0.65895923936945833</v>
      </c>
      <c r="CA867" s="940">
        <v>0.5459751675227531</v>
      </c>
      <c r="CB867" s="940">
        <v>0.59930717845102777</v>
      </c>
      <c r="CC867" s="940">
        <v>1.0221754379939196</v>
      </c>
      <c r="CD867" s="940">
        <v>0.96911022231269506</v>
      </c>
      <c r="CE867" s="940">
        <v>1.2341622738309508</v>
      </c>
      <c r="CF867" s="940">
        <v>1.3433401233724251</v>
      </c>
      <c r="CG867" s="940">
        <v>1.3297894032887925</v>
      </c>
      <c r="CH867" s="940">
        <v>1.3124510554762217</v>
      </c>
      <c r="CI867" s="940">
        <v>1.5033406726364933</v>
      </c>
      <c r="CJ867" s="940">
        <v>1.3557644842182475</v>
      </c>
      <c r="CK867" s="940">
        <v>2.1517978843922774</v>
      </c>
      <c r="CL867" s="940">
        <v>2.2085382359435002</v>
      </c>
      <c r="CM867" s="940">
        <v>2.0351187284936048</v>
      </c>
      <c r="CN867" s="940">
        <v>1.7008850276420713</v>
      </c>
      <c r="CO867" s="940">
        <v>0.87648603230729338</v>
      </c>
      <c r="CP867" s="940">
        <v>0.73475706288691933</v>
      </c>
      <c r="CQ867" s="940">
        <v>0.67082717394845481</v>
      </c>
      <c r="CR867" s="940">
        <v>1.0257397447763861</v>
      </c>
      <c r="CS867" s="940">
        <v>1.0247438126172619</v>
      </c>
      <c r="CT867" s="940">
        <v>1.050301891007928</v>
      </c>
      <c r="CU867" s="940">
        <v>0.96466528330758239</v>
      </c>
      <c r="CV867" s="940">
        <v>0.47811625628455112</v>
      </c>
      <c r="CW867" s="940">
        <v>0.51891641491440876</v>
      </c>
      <c r="CX867" s="940">
        <v>0.48567338994303233</v>
      </c>
      <c r="CY867" s="940">
        <v>0.44816042881654683</v>
      </c>
      <c r="CZ867" s="940">
        <v>0.44159476743938608</v>
      </c>
      <c r="DA867" s="940">
        <v>0.38862333877773514</v>
      </c>
      <c r="DB867" s="940">
        <v>0.3450954627443541</v>
      </c>
      <c r="DC867" s="940">
        <v>0.30796502888389377</v>
      </c>
      <c r="DD867" s="940">
        <v>0.27539343187023757</v>
      </c>
      <c r="DE867" s="940">
        <v>0.22162096895430006</v>
      </c>
      <c r="DF867" s="940">
        <v>0.20711053141855817</v>
      </c>
      <c r="DG867" s="940">
        <v>0.19753099950306696</v>
      </c>
      <c r="DH867" s="940">
        <v>0.25807437654831955</v>
      </c>
      <c r="DI867" s="940">
        <v>0.21999128222080455</v>
      </c>
      <c r="DJ867" s="940">
        <v>0.20526139625360851</v>
      </c>
      <c r="DK867" s="940">
        <v>0.17117351918321533</v>
      </c>
      <c r="DL867" s="940">
        <v>-0.17584076959968453</v>
      </c>
      <c r="DM867" s="940">
        <v>-0.16058904271837093</v>
      </c>
      <c r="DN867" s="940">
        <v>-0.18891242866077484</v>
      </c>
      <c r="DO867" s="940">
        <v>-0.15923466414924048</v>
      </c>
    </row>
    <row r="868" spans="2:119" s="941" customFormat="1" ht="12" customHeight="1">
      <c r="B868" s="1336">
        <v>80</v>
      </c>
      <c r="C868" s="949" t="s">
        <v>879</v>
      </c>
      <c r="D868" s="953"/>
      <c r="E868" s="953"/>
      <c r="F868" s="954"/>
      <c r="G868" s="954"/>
      <c r="H868" s="954"/>
      <c r="I868" s="954"/>
      <c r="J868" s="954"/>
      <c r="K868" s="954"/>
      <c r="L868" s="954"/>
      <c r="M868" s="954"/>
      <c r="N868" s="996">
        <v>0.55121586083654395</v>
      </c>
      <c r="O868" s="996">
        <v>0.5805302629432566</v>
      </c>
      <c r="P868" s="996">
        <v>0.60165208482876276</v>
      </c>
      <c r="Q868" s="996">
        <v>0.64545692831851165</v>
      </c>
      <c r="R868" s="996">
        <v>0.71677930849433902</v>
      </c>
      <c r="S868" s="996" t="s">
        <v>105</v>
      </c>
      <c r="T868" s="996" t="s">
        <v>105</v>
      </c>
      <c r="U868" s="1668" t="s">
        <v>105</v>
      </c>
      <c r="V868" s="1668" t="s">
        <v>105</v>
      </c>
      <c r="W868" s="1668" t="s">
        <v>105</v>
      </c>
      <c r="X868" s="1668" t="s">
        <v>105</v>
      </c>
      <c r="Y868" s="1668" t="s">
        <v>105</v>
      </c>
      <c r="Z868" s="1668" t="s">
        <v>105</v>
      </c>
      <c r="AA868" s="403"/>
      <c r="AB868" s="954"/>
      <c r="AC868" s="954"/>
      <c r="AD868" s="954"/>
      <c r="AE868" s="954"/>
      <c r="AF868" s="954"/>
      <c r="AG868" s="954"/>
      <c r="AH868" s="954"/>
      <c r="AI868" s="954"/>
      <c r="AJ868" s="954"/>
      <c r="AK868" s="954"/>
      <c r="AL868" s="954"/>
      <c r="AM868" s="954"/>
      <c r="AN868" s="954"/>
      <c r="AO868" s="954"/>
      <c r="AP868" s="954"/>
      <c r="AQ868" s="954"/>
      <c r="AR868" s="954"/>
      <c r="AS868" s="954"/>
      <c r="AT868" s="954"/>
      <c r="AU868" s="954"/>
      <c r="AV868" s="954"/>
      <c r="AW868" s="954"/>
      <c r="AX868" s="954"/>
      <c r="AY868" s="954"/>
      <c r="AZ868" s="954"/>
      <c r="BA868" s="954"/>
      <c r="BB868" s="954"/>
      <c r="BC868" s="954"/>
      <c r="BD868" s="954"/>
      <c r="BE868" s="954"/>
      <c r="BF868" s="954"/>
      <c r="BG868" s="954"/>
      <c r="BH868" s="954"/>
      <c r="BI868" s="954"/>
      <c r="BJ868" s="954"/>
      <c r="BK868" s="954"/>
      <c r="BL868" s="954"/>
      <c r="BM868" s="954"/>
      <c r="BN868" s="954"/>
      <c r="BO868" s="954"/>
      <c r="BP868" s="954"/>
      <c r="BQ868" s="954"/>
      <c r="BR868" s="954"/>
      <c r="BS868" s="954"/>
      <c r="BT868" s="996">
        <v>0.57587136929460581</v>
      </c>
      <c r="BU868" s="996">
        <v>0.56788774002954201</v>
      </c>
      <c r="BV868" s="996">
        <v>0.55751428571428585</v>
      </c>
      <c r="BW868" s="996">
        <v>0.61449541284403686</v>
      </c>
      <c r="BX868" s="996">
        <v>0.63117647058823534</v>
      </c>
      <c r="BY868" s="996">
        <v>0.56473863636363641</v>
      </c>
      <c r="BZ868" s="996">
        <v>0.61566265060240954</v>
      </c>
      <c r="CA868" s="996">
        <v>0.60014171866085064</v>
      </c>
      <c r="CB868" s="996">
        <v>0.54032007091730416</v>
      </c>
      <c r="CC868" s="996">
        <v>0.6431433701918533</v>
      </c>
      <c r="CD868" s="996">
        <v>0.66227772052535794</v>
      </c>
      <c r="CE868" s="996">
        <v>0.69477777777777783</v>
      </c>
      <c r="CF868" s="996">
        <v>0.65541485394655064</v>
      </c>
      <c r="CG868" s="996">
        <v>0.68996735546364285</v>
      </c>
      <c r="CH868" s="996">
        <v>0.70718752745541247</v>
      </c>
      <c r="CI868" s="996">
        <v>0.77302065404475051</v>
      </c>
      <c r="CJ868" s="996" t="s">
        <v>105</v>
      </c>
      <c r="CK868" s="996" t="s">
        <v>105</v>
      </c>
      <c r="CL868" s="996" t="s">
        <v>105</v>
      </c>
      <c r="CM868" s="996" t="s">
        <v>105</v>
      </c>
      <c r="CN868" s="996" t="s">
        <v>105</v>
      </c>
      <c r="CO868" s="996" t="s">
        <v>105</v>
      </c>
      <c r="CP868" s="996" t="s">
        <v>105</v>
      </c>
      <c r="CQ868" s="996" t="s">
        <v>105</v>
      </c>
      <c r="CR868" s="996" t="s">
        <v>105</v>
      </c>
      <c r="CS868" s="996" t="s">
        <v>105</v>
      </c>
      <c r="CT868" s="996" t="s">
        <v>105</v>
      </c>
      <c r="CU868" s="996" t="s">
        <v>105</v>
      </c>
      <c r="CV868" s="996" t="s">
        <v>105</v>
      </c>
      <c r="CW868" s="996" t="s">
        <v>105</v>
      </c>
      <c r="CX868" s="996" t="s">
        <v>105</v>
      </c>
      <c r="CY868" s="996" t="s">
        <v>105</v>
      </c>
      <c r="CZ868" s="996" t="s">
        <v>105</v>
      </c>
      <c r="DA868" s="996" t="s">
        <v>105</v>
      </c>
      <c r="DB868" s="996" t="s">
        <v>105</v>
      </c>
      <c r="DC868" s="996" t="s">
        <v>105</v>
      </c>
      <c r="DD868" s="996" t="s">
        <v>105</v>
      </c>
      <c r="DE868" s="996" t="s">
        <v>105</v>
      </c>
      <c r="DF868" s="996" t="s">
        <v>105</v>
      </c>
      <c r="DG868" s="996" t="s">
        <v>105</v>
      </c>
      <c r="DH868" s="996" t="s">
        <v>105</v>
      </c>
      <c r="DI868" s="996" t="s">
        <v>105</v>
      </c>
      <c r="DJ868" s="996" t="s">
        <v>105</v>
      </c>
      <c r="DK868" s="996" t="s">
        <v>105</v>
      </c>
      <c r="DL868" s="996" t="s">
        <v>105</v>
      </c>
      <c r="DM868" s="996" t="s">
        <v>105</v>
      </c>
      <c r="DN868" s="996" t="s">
        <v>105</v>
      </c>
      <c r="DO868" s="996" t="s">
        <v>105</v>
      </c>
    </row>
    <row r="869" spans="2:119" s="941" customFormat="1" ht="12" customHeight="1">
      <c r="B869" s="1336">
        <v>81</v>
      </c>
      <c r="C869" s="949" t="s">
        <v>874</v>
      </c>
      <c r="D869" s="995"/>
      <c r="E869" s="995"/>
      <c r="F869" s="955"/>
      <c r="G869" s="955"/>
      <c r="H869" s="955"/>
      <c r="I869" s="955"/>
      <c r="J869" s="955"/>
      <c r="K869" s="955">
        <v>0.4734220550992686</v>
      </c>
      <c r="L869" s="955">
        <v>0.54443218682799543</v>
      </c>
      <c r="M869" s="955">
        <v>0.53784189693140971</v>
      </c>
      <c r="N869" s="955">
        <v>0.55121586083654395</v>
      </c>
      <c r="O869" s="955">
        <v>0.5805302629432566</v>
      </c>
      <c r="P869" s="955">
        <v>0.60165208482876276</v>
      </c>
      <c r="Q869" s="955">
        <v>0.69237624867069236</v>
      </c>
      <c r="R869" s="955">
        <v>0.76704189615809149</v>
      </c>
      <c r="S869" s="955">
        <v>0.72278520255555445</v>
      </c>
      <c r="T869" s="955">
        <v>0.6520981813975002</v>
      </c>
      <c r="U869" s="1698">
        <v>0.64834617475305756</v>
      </c>
      <c r="V869" s="1698">
        <v>0.61563607403480425</v>
      </c>
      <c r="W869" s="1698">
        <v>0.58414552984168</v>
      </c>
      <c r="X869" s="1698">
        <v>0.55686126090293298</v>
      </c>
      <c r="Y869" s="1698">
        <v>0.5430653821637923</v>
      </c>
      <c r="Z869" s="1698">
        <v>0.54312302594176198</v>
      </c>
      <c r="AA869" s="403"/>
      <c r="AB869" s="975"/>
      <c r="AC869" s="975"/>
      <c r="AD869" s="975"/>
      <c r="AE869" s="975"/>
      <c r="AF869" s="975"/>
      <c r="AG869" s="975"/>
      <c r="AH869" s="975"/>
      <c r="AI869" s="975"/>
      <c r="AJ869" s="975"/>
      <c r="AK869" s="975">
        <v>0.50231822547435823</v>
      </c>
      <c r="AL869" s="975">
        <v>0.47739600313836589</v>
      </c>
      <c r="AM869" s="975">
        <v>0.47936247622722639</v>
      </c>
      <c r="AN869" s="955">
        <v>0.5251333389292957</v>
      </c>
      <c r="AO869" s="955">
        <v>0.47516909530484186</v>
      </c>
      <c r="AP869" s="955">
        <v>0.43952811745710868</v>
      </c>
      <c r="AQ869" s="955">
        <v>0.45856957019419869</v>
      </c>
      <c r="AR869" s="955">
        <v>0.43834251230950744</v>
      </c>
      <c r="AS869" s="955">
        <v>0.40765296111508614</v>
      </c>
      <c r="AT869" s="955">
        <v>0.42721187390050563</v>
      </c>
      <c r="AU869" s="955">
        <v>0.49493707050069047</v>
      </c>
      <c r="AV869" s="955">
        <v>0.4723088115911358</v>
      </c>
      <c r="AW869" s="955">
        <v>0.49580222128864193</v>
      </c>
      <c r="AX869" s="955">
        <v>0.49556693421133752</v>
      </c>
      <c r="AY869" s="955">
        <v>0.50195244006486239</v>
      </c>
      <c r="AZ869" s="955">
        <v>0.41844295407569737</v>
      </c>
      <c r="BA869" s="955">
        <v>0.41590218040485077</v>
      </c>
      <c r="BB869" s="955">
        <v>0.39579614249742484</v>
      </c>
      <c r="BC869" s="955">
        <v>0.42524447855144198</v>
      </c>
      <c r="BD869" s="955">
        <v>0.44837296936836862</v>
      </c>
      <c r="BE869" s="955">
        <v>0.46414946433364607</v>
      </c>
      <c r="BF869" s="955">
        <v>0.46806545340281669</v>
      </c>
      <c r="BG869" s="955">
        <v>0.50107131962216378</v>
      </c>
      <c r="BH869" s="955">
        <v>0.52596866125722253</v>
      </c>
      <c r="BI869" s="955">
        <v>0.55873382408700223</v>
      </c>
      <c r="BJ869" s="955">
        <v>0.55479748664735762</v>
      </c>
      <c r="BK869" s="955">
        <v>0.53627439887570272</v>
      </c>
      <c r="BL869" s="955">
        <v>0.60496505511244225</v>
      </c>
      <c r="BM869" s="955">
        <v>0.52932806804589749</v>
      </c>
      <c r="BN869" s="955">
        <v>0.49783361877697418</v>
      </c>
      <c r="BO869" s="955">
        <v>0.54327770286581989</v>
      </c>
      <c r="BP869" s="955">
        <v>0.52255956145899218</v>
      </c>
      <c r="BQ869" s="955">
        <v>0.51129685025514693</v>
      </c>
      <c r="BR869" s="955">
        <v>0.575967261904762</v>
      </c>
      <c r="BS869" s="955">
        <v>0.57387816154473748</v>
      </c>
      <c r="BT869" s="955">
        <v>0.57587136929460581</v>
      </c>
      <c r="BU869" s="955">
        <v>0.56788774002954201</v>
      </c>
      <c r="BV869" s="955">
        <v>0.55751428571428585</v>
      </c>
      <c r="BW869" s="955">
        <v>0.61449541284403686</v>
      </c>
      <c r="BX869" s="955">
        <v>0.63117647058823534</v>
      </c>
      <c r="BY869" s="955">
        <v>0.56473863636363641</v>
      </c>
      <c r="BZ869" s="955">
        <v>0.61566265060240954</v>
      </c>
      <c r="CA869" s="955">
        <v>0.60014171866085064</v>
      </c>
      <c r="CB869" s="955">
        <v>0.56205181530130777</v>
      </c>
      <c r="CC869" s="955">
        <v>0.67976226151233643</v>
      </c>
      <c r="CD869" s="955">
        <v>0.7216116778555558</v>
      </c>
      <c r="CE869" s="955">
        <v>0.75752202643171807</v>
      </c>
      <c r="CF869" s="955">
        <v>0.71971171947716162</v>
      </c>
      <c r="CG869" s="955">
        <v>0.73660776520074212</v>
      </c>
      <c r="CH869" s="955">
        <v>0.76196262474446552</v>
      </c>
      <c r="CI869" s="955">
        <v>0.81387864002578125</v>
      </c>
      <c r="CJ869" s="955">
        <v>0.76030103480714961</v>
      </c>
      <c r="CK869" s="955">
        <v>0.71655518394648843</v>
      </c>
      <c r="CL869" s="955">
        <v>0.67910728218124627</v>
      </c>
      <c r="CM869" s="955">
        <v>0.75082623193408915</v>
      </c>
      <c r="CN869" s="955">
        <v>0.63575408093232311</v>
      </c>
      <c r="CO869" s="955">
        <v>0.63424801606272108</v>
      </c>
      <c r="CP869" s="955">
        <v>0.6437629258042934</v>
      </c>
      <c r="CQ869" s="955">
        <v>0.6817939517547833</v>
      </c>
      <c r="CR869" s="996">
        <v>0.61776061776061775</v>
      </c>
      <c r="CS869" s="1371">
        <v>0.63424801606272108</v>
      </c>
      <c r="CT869" s="1371">
        <v>0.6437629258042934</v>
      </c>
      <c r="CU869" s="1371">
        <v>0.6817939517547833</v>
      </c>
      <c r="CV869" s="1608">
        <v>0.58687258687258681</v>
      </c>
      <c r="CW869" s="1608">
        <v>0.60253561525958499</v>
      </c>
      <c r="CX869" s="1608">
        <v>0.61157477951407868</v>
      </c>
      <c r="CY869" s="1608">
        <v>0.64770425416704414</v>
      </c>
      <c r="CZ869" s="1608">
        <v>0.55752895752895748</v>
      </c>
      <c r="DA869" s="1608">
        <v>0.57240883449660573</v>
      </c>
      <c r="DB869" s="1608">
        <v>0.58099604053837473</v>
      </c>
      <c r="DC869" s="1608">
        <v>0.61531904145869187</v>
      </c>
      <c r="DD869" s="1608">
        <v>0.54051351268305892</v>
      </c>
      <c r="DE869" s="1608">
        <v>0.54378839277177538</v>
      </c>
      <c r="DF869" s="1608">
        <v>0.55194623851145597</v>
      </c>
      <c r="DG869" s="1608">
        <v>0.58455308938575723</v>
      </c>
      <c r="DH869" s="1608">
        <v>0.54051351268305892</v>
      </c>
      <c r="DI869" s="1608">
        <v>0.53364941871405325</v>
      </c>
      <c r="DJ869" s="1608">
        <v>0.53840373511904771</v>
      </c>
      <c r="DK869" s="1608">
        <v>0.55765944309765436</v>
      </c>
      <c r="DL869" s="1371">
        <v>0.54051351268305892</v>
      </c>
      <c r="DM869" s="1371">
        <v>0.53364941871405325</v>
      </c>
      <c r="DN869" s="1371">
        <v>0.53840373511904771</v>
      </c>
      <c r="DO869" s="1371">
        <v>0.55765944309765436</v>
      </c>
    </row>
    <row r="870" spans="2:119" s="1032" customFormat="1" ht="12" customHeight="1">
      <c r="B870" s="1336">
        <v>82</v>
      </c>
      <c r="C870" s="1029"/>
      <c r="D870" s="1030"/>
      <c r="E870" s="1030"/>
      <c r="F870" s="1031"/>
      <c r="G870" s="1031"/>
      <c r="H870" s="1031"/>
      <c r="I870" s="1031"/>
      <c r="J870" s="1031"/>
      <c r="K870" s="1031"/>
      <c r="L870" s="1031"/>
      <c r="M870" s="1031"/>
      <c r="N870" s="1031"/>
      <c r="O870" s="1031"/>
      <c r="P870" s="1031"/>
      <c r="Q870" s="1031"/>
      <c r="R870" s="1031"/>
      <c r="S870" s="1031"/>
      <c r="T870" s="1031"/>
      <c r="U870" s="1694"/>
      <c r="V870" s="1694"/>
      <c r="W870" s="1694"/>
      <c r="X870" s="1694"/>
      <c r="Y870" s="1694"/>
      <c r="Z870" s="1694"/>
      <c r="AA870" s="403"/>
      <c r="AB870" s="1031"/>
      <c r="AC870" s="1031"/>
      <c r="AD870" s="1031"/>
      <c r="AE870" s="1031"/>
      <c r="AF870" s="1031"/>
      <c r="AG870" s="1031"/>
      <c r="AH870" s="1031"/>
      <c r="AI870" s="1031"/>
      <c r="AJ870" s="1031"/>
      <c r="AK870" s="1031"/>
      <c r="AL870" s="1031"/>
      <c r="AM870" s="1031"/>
      <c r="AN870" s="1031"/>
      <c r="AO870" s="1031"/>
      <c r="AP870" s="1031"/>
      <c r="AQ870" s="1031"/>
      <c r="AR870" s="1031"/>
      <c r="AS870" s="1031"/>
      <c r="AT870" s="1031"/>
      <c r="AU870" s="1031"/>
      <c r="AV870" s="1031"/>
      <c r="AW870" s="1031"/>
      <c r="AX870" s="1031"/>
      <c r="AY870" s="1031"/>
      <c r="AZ870" s="1031"/>
      <c r="BA870" s="1031"/>
      <c r="BB870" s="1031"/>
      <c r="BC870" s="1031"/>
      <c r="BD870" s="1031"/>
      <c r="BE870" s="1031"/>
      <c r="BF870" s="1031"/>
      <c r="BG870" s="1031"/>
      <c r="BH870" s="1031"/>
      <c r="BI870" s="1031"/>
      <c r="BJ870" s="1031"/>
      <c r="BK870" s="1031"/>
      <c r="BL870" s="1031"/>
      <c r="BM870" s="1031"/>
      <c r="BN870" s="1031"/>
      <c r="BO870" s="1031"/>
      <c r="BP870" s="1031"/>
      <c r="BQ870" s="1031"/>
      <c r="BR870" s="1031"/>
      <c r="BS870" s="1031"/>
      <c r="BT870" s="1031"/>
      <c r="BU870" s="1031"/>
      <c r="BV870" s="1031"/>
      <c r="BW870" s="1031"/>
      <c r="BX870" s="1031"/>
      <c r="BY870" s="1031"/>
      <c r="BZ870" s="1031"/>
      <c r="CA870" s="1031"/>
      <c r="CB870" s="1031"/>
      <c r="CC870" s="1031"/>
      <c r="CD870" s="1031"/>
      <c r="CE870" s="1031"/>
      <c r="CF870" s="1031"/>
      <c r="CG870" s="1031"/>
      <c r="CH870" s="1031"/>
      <c r="CI870" s="1031"/>
      <c r="CJ870" s="1031"/>
      <c r="CK870" s="1031"/>
      <c r="CL870" s="1031"/>
      <c r="CM870" s="1031"/>
      <c r="CN870" s="1031"/>
      <c r="CO870" s="1031"/>
      <c r="CP870" s="1031"/>
      <c r="CQ870" s="1031"/>
      <c r="CR870" s="1031">
        <v>0.54051351268305892</v>
      </c>
      <c r="CS870" s="1031">
        <v>0.53364941871405325</v>
      </c>
      <c r="CT870" s="1031">
        <v>0.53840373511904771</v>
      </c>
      <c r="CU870" s="1031">
        <v>0.55765944309765436</v>
      </c>
      <c r="CV870" s="1031"/>
      <c r="CW870" s="1031"/>
      <c r="CX870" s="1031"/>
      <c r="CY870" s="1031"/>
      <c r="CZ870" s="1031"/>
      <c r="DA870" s="1031"/>
      <c r="DB870" s="1031"/>
      <c r="DC870" s="1031"/>
      <c r="DD870" s="1031"/>
      <c r="DE870" s="1031"/>
      <c r="DF870" s="1031"/>
      <c r="DG870" s="1031"/>
      <c r="DH870" s="1031"/>
      <c r="DI870" s="1031"/>
      <c r="DJ870" s="1031"/>
      <c r="DK870" s="1031"/>
      <c r="DL870" s="1031"/>
      <c r="DM870" s="1031"/>
      <c r="DN870" s="1031"/>
      <c r="DO870" s="1031"/>
    </row>
    <row r="871" spans="2:119" s="948" customFormat="1" ht="12" customHeight="1">
      <c r="B871" s="1336">
        <v>83</v>
      </c>
      <c r="C871" s="942" t="s">
        <v>241</v>
      </c>
      <c r="D871" s="1033"/>
      <c r="E871" s="1033"/>
      <c r="F871" s="1034">
        <v>14.700227887500002</v>
      </c>
      <c r="G871" s="1034">
        <v>30.570923782400001</v>
      </c>
      <c r="H871" s="1034">
        <v>53.667938266389996</v>
      </c>
      <c r="I871" s="1034">
        <v>79.302086419700004</v>
      </c>
      <c r="J871" s="1034">
        <v>138.0035901055</v>
      </c>
      <c r="K871" s="1034">
        <v>213.32307484279997</v>
      </c>
      <c r="L871" s="1034">
        <v>308.69614552470006</v>
      </c>
      <c r="M871" s="1034">
        <v>564.03868817240004</v>
      </c>
      <c r="N871" s="1035">
        <v>1021.81033935</v>
      </c>
      <c r="O871" s="1035">
        <v>1634.6785569999997</v>
      </c>
      <c r="P871" s="1005">
        <v>2383.6852034999997</v>
      </c>
      <c r="Q871" s="1005">
        <v>3184.1391659490637</v>
      </c>
      <c r="R871" s="1018">
        <v>5197.2606619284261</v>
      </c>
      <c r="S871" s="1018">
        <v>19692.994687840495</v>
      </c>
      <c r="T871" s="1018">
        <v>50993.678096451644</v>
      </c>
      <c r="U871" s="1726">
        <v>104283.69111956829</v>
      </c>
      <c r="V871" s="1726">
        <v>177658.47629075259</v>
      </c>
      <c r="W871" s="1726">
        <v>275697.8948107615</v>
      </c>
      <c r="X871" s="1726">
        <v>376167.63531290891</v>
      </c>
      <c r="Y871" s="1726">
        <v>480888.61149999476</v>
      </c>
      <c r="Z871" s="1726">
        <v>398758.44151468051</v>
      </c>
      <c r="AA871" s="608"/>
      <c r="AB871" s="1207"/>
      <c r="AC871" s="1207"/>
      <c r="AD871" s="1207"/>
      <c r="AE871" s="1207"/>
      <c r="AF871" s="1207"/>
      <c r="AG871" s="1207"/>
      <c r="AH871" s="1207"/>
      <c r="AI871" s="1207"/>
      <c r="AJ871" s="1207">
        <v>0</v>
      </c>
      <c r="AK871" s="1207">
        <v>3.9042241390000001</v>
      </c>
      <c r="AL871" s="1207">
        <v>5.0846198957000004</v>
      </c>
      <c r="AM871" s="1207">
        <v>5.7113838528</v>
      </c>
      <c r="AN871" s="1207">
        <v>5.2900614277000004</v>
      </c>
      <c r="AO871" s="1207">
        <v>6.9095976925000002</v>
      </c>
      <c r="AP871" s="1207">
        <v>9.3282135222000004</v>
      </c>
      <c r="AQ871" s="1207">
        <v>9.0430511399999993</v>
      </c>
      <c r="AR871" s="1207">
        <v>9.9937030381999996</v>
      </c>
      <c r="AS871" s="1207">
        <v>12.34234116339</v>
      </c>
      <c r="AT871" s="1207">
        <v>16.4401934228</v>
      </c>
      <c r="AU871" s="1207">
        <v>14.891700642000002</v>
      </c>
      <c r="AV871" s="1207">
        <v>16.914827847799998</v>
      </c>
      <c r="AW871" s="1207">
        <v>18.599522784300003</v>
      </c>
      <c r="AX871" s="1207">
        <v>21.504841272</v>
      </c>
      <c r="AY871" s="1207">
        <v>22.282894515600006</v>
      </c>
      <c r="AZ871" s="1207">
        <v>24.688246424999996</v>
      </c>
      <c r="BA871" s="1207">
        <v>29.548318735100004</v>
      </c>
      <c r="BB871" s="1207">
        <v>39.842988023450005</v>
      </c>
      <c r="BC871" s="1207">
        <v>43.924036921950005</v>
      </c>
      <c r="BD871" s="1207">
        <v>43.4204061999</v>
      </c>
      <c r="BE871" s="1207">
        <v>49.070797050599992</v>
      </c>
      <c r="BF871" s="1207">
        <v>59.176850732999995</v>
      </c>
      <c r="BG871" s="1207">
        <v>61.655020859299988</v>
      </c>
      <c r="BH871" s="1207">
        <v>60.9340796364</v>
      </c>
      <c r="BI871" s="1207">
        <v>67.226942390399984</v>
      </c>
      <c r="BJ871" s="1207">
        <v>82.459954971900032</v>
      </c>
      <c r="BK871" s="1207">
        <v>98.075168526000013</v>
      </c>
      <c r="BL871" s="1207">
        <v>80.192987159999987</v>
      </c>
      <c r="BM871" s="1207">
        <v>126.30002723079997</v>
      </c>
      <c r="BN871" s="1207">
        <v>170.32267977879999</v>
      </c>
      <c r="BO871" s="1207">
        <v>187.22299400279996</v>
      </c>
      <c r="BP871" s="1207">
        <v>195.70148675000004</v>
      </c>
      <c r="BQ871" s="1207">
        <v>248.82386159999993</v>
      </c>
      <c r="BR871" s="1207">
        <v>263.91499099999993</v>
      </c>
      <c r="BS871" s="1207">
        <v>313.37000000000006</v>
      </c>
      <c r="BT871" s="1207">
        <v>281.72498300000001</v>
      </c>
      <c r="BU871" s="1207">
        <v>433.86607400000014</v>
      </c>
      <c r="BV871" s="1207">
        <v>465.22947999999985</v>
      </c>
      <c r="BW871" s="1207">
        <v>453.85801999999967</v>
      </c>
      <c r="BX871" s="1355">
        <v>413.44380000000001</v>
      </c>
      <c r="BY871" s="1355">
        <v>617.99975349999988</v>
      </c>
      <c r="BZ871" s="1355">
        <v>607.05700000000013</v>
      </c>
      <c r="CA871" s="1355">
        <v>745.18464999999981</v>
      </c>
      <c r="CB871" s="1355">
        <v>881.71235632603805</v>
      </c>
      <c r="CC871" s="1355">
        <v>763.87091703446208</v>
      </c>
      <c r="CD871" s="1355">
        <v>738.71543918579926</v>
      </c>
      <c r="CE871" s="1355">
        <v>799.84045340276407</v>
      </c>
      <c r="CF871" s="1355">
        <v>1032.6544972016036</v>
      </c>
      <c r="CG871" s="1355">
        <v>1350.802303078033</v>
      </c>
      <c r="CH871" s="1355">
        <v>1383.3141314500315</v>
      </c>
      <c r="CI871" s="1355">
        <v>1430.4897301987573</v>
      </c>
      <c r="CJ871" s="1355">
        <v>1969.3745787824755</v>
      </c>
      <c r="CK871" s="1355">
        <v>4709.7560961210393</v>
      </c>
      <c r="CL871" s="1355">
        <v>6713.221205147187</v>
      </c>
      <c r="CM871" s="1355">
        <v>6300.6428077897936</v>
      </c>
      <c r="CN871" s="1355">
        <v>9666.2803226447904</v>
      </c>
      <c r="CO871" s="1355">
        <v>12884.051432665879</v>
      </c>
      <c r="CP871" s="1355">
        <v>13638.333344413189</v>
      </c>
      <c r="CQ871" s="1355">
        <v>14805.012996727781</v>
      </c>
      <c r="CR871" s="1355">
        <v>21147.191999999999</v>
      </c>
      <c r="CS871" s="1355">
        <v>26086.903419732807</v>
      </c>
      <c r="CT871" s="1355">
        <v>27962.700646246849</v>
      </c>
      <c r="CU871" s="1355">
        <v>29086.895053588625</v>
      </c>
      <c r="CV871" s="1355">
        <v>35562.008345421113</v>
      </c>
      <c r="CW871" s="1355">
        <v>45325.680103256891</v>
      </c>
      <c r="CX871" s="1355">
        <v>47681.197991039808</v>
      </c>
      <c r="CY871" s="1355">
        <v>49089.589851034791</v>
      </c>
      <c r="CZ871" s="1355">
        <v>57797.188295477128</v>
      </c>
      <c r="DA871" s="1355">
        <v>71274.747694300182</v>
      </c>
      <c r="DB871" s="1355">
        <v>72826.152627546049</v>
      </c>
      <c r="DC871" s="1355">
        <v>73799.806193438126</v>
      </c>
      <c r="DD871" s="1355">
        <v>78958.63858843084</v>
      </c>
      <c r="DE871" s="1355">
        <v>97788.136280193357</v>
      </c>
      <c r="DF871" s="1355">
        <v>98951.595536086053</v>
      </c>
      <c r="DG871" s="1355">
        <v>100469.2649081987</v>
      </c>
      <c r="DH871" s="1355">
        <v>99335.840015244219</v>
      </c>
      <c r="DI871" s="1355">
        <v>124269.05070042427</v>
      </c>
      <c r="DJ871" s="1355">
        <v>125957.7575355689</v>
      </c>
      <c r="DK871" s="1355">
        <v>131325.96324875733</v>
      </c>
      <c r="DL871" s="1355">
        <v>81868.549458132547</v>
      </c>
      <c r="DM871" s="1355">
        <v>104312.80280892245</v>
      </c>
      <c r="DN871" s="1355">
        <v>102162.77165085956</v>
      </c>
      <c r="DO871" s="1355">
        <v>110414.31759676596</v>
      </c>
    </row>
    <row r="872" spans="2:119" s="973" customFormat="1" ht="12" customHeight="1">
      <c r="B872" s="1336">
        <v>84</v>
      </c>
      <c r="C872" s="938" t="s">
        <v>94</v>
      </c>
      <c r="D872" s="939"/>
      <c r="E872" s="939"/>
      <c r="F872" s="940" t="s">
        <v>1045</v>
      </c>
      <c r="G872" s="940">
        <v>1.0796224396218563</v>
      </c>
      <c r="H872" s="940">
        <v>0.75552229459572917</v>
      </c>
      <c r="I872" s="940">
        <v>0.47764361705252267</v>
      </c>
      <c r="J872" s="940">
        <v>0.74022647241747141</v>
      </c>
      <c r="K872" s="940">
        <v>0.5457791690761109</v>
      </c>
      <c r="L872" s="940">
        <v>0.44708276754486831</v>
      </c>
      <c r="M872" s="940">
        <v>0.82716466126807853</v>
      </c>
      <c r="N872" s="940">
        <v>0.81159619149685125</v>
      </c>
      <c r="O872" s="940">
        <v>0.59978666690714921</v>
      </c>
      <c r="P872" s="940">
        <v>0.45819812298424867</v>
      </c>
      <c r="Q872" s="940">
        <v>0.33580523186272493</v>
      </c>
      <c r="R872" s="940">
        <v>0.63223414274964074</v>
      </c>
      <c r="S872" s="940">
        <v>2.7891104504528497</v>
      </c>
      <c r="T872" s="940">
        <v>1.5894323796236973</v>
      </c>
      <c r="U872" s="1677">
        <v>1.0450317571194141</v>
      </c>
      <c r="V872" s="1677">
        <v>0.70360748055086719</v>
      </c>
      <c r="W872" s="1677">
        <v>0.5518420542995055</v>
      </c>
      <c r="X872" s="1677">
        <v>0.36441968688629145</v>
      </c>
      <c r="Y872" s="1677">
        <v>0.27838911792604226</v>
      </c>
      <c r="Z872" s="1677">
        <v>6.0055156480912641E-2</v>
      </c>
      <c r="AA872" s="403"/>
      <c r="AB872" s="940"/>
      <c r="AC872" s="940"/>
      <c r="AD872" s="940"/>
      <c r="AE872" s="940"/>
      <c r="AF872" s="940"/>
      <c r="AG872" s="940"/>
      <c r="AH872" s="940"/>
      <c r="AI872" s="940"/>
      <c r="AJ872" s="940"/>
      <c r="AK872" s="940"/>
      <c r="AL872" s="940"/>
      <c r="AM872" s="940"/>
      <c r="AN872" s="940" t="s">
        <v>1045</v>
      </c>
      <c r="AO872" s="940">
        <v>0.76977485064927009</v>
      </c>
      <c r="AP872" s="940">
        <v>0.83459407262453467</v>
      </c>
      <c r="AQ872" s="940">
        <v>0.58333800932792368</v>
      </c>
      <c r="AR872" s="940">
        <v>0.88914687944276616</v>
      </c>
      <c r="AS872" s="940">
        <v>0.78626046155870299</v>
      </c>
      <c r="AT872" s="940">
        <v>0.76241607073791373</v>
      </c>
      <c r="AU872" s="940">
        <v>0.64675621219587653</v>
      </c>
      <c r="AV872" s="940">
        <v>0.6925485761528678</v>
      </c>
      <c r="AW872" s="940">
        <v>0.50696877829549303</v>
      </c>
      <c r="AX872" s="940">
        <v>0.308064979465273</v>
      </c>
      <c r="AY872" s="940">
        <v>0.49632973770330535</v>
      </c>
      <c r="AZ872" s="940">
        <v>0.459562382020402</v>
      </c>
      <c r="BA872" s="940">
        <v>0.58866004669979821</v>
      </c>
      <c r="BB872" s="940">
        <v>0.85274504096558323</v>
      </c>
      <c r="BC872" s="940">
        <v>0.97119978695762699</v>
      </c>
      <c r="BD872" s="940">
        <v>0.7587480881562858</v>
      </c>
      <c r="BE872" s="940">
        <v>0.660696755389657</v>
      </c>
      <c r="BF872" s="940">
        <v>0.48525132447824548</v>
      </c>
      <c r="BG872" s="940">
        <v>0.4036738237165387</v>
      </c>
      <c r="BH872" s="940">
        <v>0.40335121131456231</v>
      </c>
      <c r="BI872" s="940">
        <v>0.36999898984885138</v>
      </c>
      <c r="BJ872" s="940">
        <v>0.39344953221574874</v>
      </c>
      <c r="BK872" s="940">
        <v>0.5907085450479812</v>
      </c>
      <c r="BL872" s="940">
        <v>0.31606135086506426</v>
      </c>
      <c r="BM872" s="940">
        <v>0.87871146210028472</v>
      </c>
      <c r="BN872" s="940">
        <v>1.065519922207586</v>
      </c>
      <c r="BO872" s="940">
        <v>0.90897448168204376</v>
      </c>
      <c r="BP872" s="940">
        <v>1.440381555553468</v>
      </c>
      <c r="BQ872" s="940">
        <v>0.97010140896724106</v>
      </c>
      <c r="BR872" s="940">
        <v>0.54949999226614654</v>
      </c>
      <c r="BS872" s="940">
        <v>0.67377945037730536</v>
      </c>
      <c r="BT872" s="940">
        <v>0.43956485808353185</v>
      </c>
      <c r="BU872" s="940">
        <v>0.74366747308771886</v>
      </c>
      <c r="BV872" s="940">
        <v>0.76280050722848092</v>
      </c>
      <c r="BW872" s="940">
        <v>0.44831355905159898</v>
      </c>
      <c r="BX872" s="940">
        <v>0.46754396999999104</v>
      </c>
      <c r="BY872" s="940">
        <v>0.42440211515593096</v>
      </c>
      <c r="BZ872" s="940">
        <v>0.30485497178725707</v>
      </c>
      <c r="CA872" s="940">
        <v>0.6418893512116417</v>
      </c>
      <c r="CB872" s="940">
        <v>1.1326050997161841</v>
      </c>
      <c r="CC872" s="940">
        <v>0.2360375755950237</v>
      </c>
      <c r="CD872" s="940">
        <v>0.21687986331728171</v>
      </c>
      <c r="CE872" s="940">
        <v>7.3345315691572877E-2</v>
      </c>
      <c r="CF872" s="940">
        <v>0.17119204442650493</v>
      </c>
      <c r="CG872" s="940">
        <v>0.76836461888375762</v>
      </c>
      <c r="CH872" s="940">
        <v>0.87259404375614369</v>
      </c>
      <c r="CI872" s="940">
        <v>0.78846884289612995</v>
      </c>
      <c r="CJ872" s="940">
        <v>0.90709921287254858</v>
      </c>
      <c r="CK872" s="940">
        <v>2.4866361164687523</v>
      </c>
      <c r="CL872" s="940">
        <v>3.8529983555580296</v>
      </c>
      <c r="CM872" s="940">
        <v>3.4045355061125537</v>
      </c>
      <c r="CN872" s="940">
        <v>3.90829953163139</v>
      </c>
      <c r="CO872" s="940">
        <v>1.735609056969468</v>
      </c>
      <c r="CP872" s="940">
        <v>1.031563228388237</v>
      </c>
      <c r="CQ872" s="940">
        <v>1.349762309716021</v>
      </c>
      <c r="CR872" s="940">
        <v>1.1877279878237501</v>
      </c>
      <c r="CS872" s="940">
        <v>1.0247438126172619</v>
      </c>
      <c r="CT872" s="940">
        <v>1.0503018910079285</v>
      </c>
      <c r="CU872" s="940">
        <v>0.96466528330758239</v>
      </c>
      <c r="CV872" s="940">
        <v>0.68164209912224338</v>
      </c>
      <c r="CW872" s="940">
        <v>0.73748794074851287</v>
      </c>
      <c r="CX872" s="940">
        <v>0.70517142082410311</v>
      </c>
      <c r="CY872" s="940">
        <v>0.68768752252840804</v>
      </c>
      <c r="CZ872" s="940">
        <v>0.6252509626025935</v>
      </c>
      <c r="DA872" s="940">
        <v>0.57250255334125066</v>
      </c>
      <c r="DB872" s="940">
        <v>0.52735576487049363</v>
      </c>
      <c r="DC872" s="940">
        <v>0.50336978608678384</v>
      </c>
      <c r="DD872" s="940">
        <v>0.36613286765386976</v>
      </c>
      <c r="DE872" s="940">
        <v>0.37198852950851546</v>
      </c>
      <c r="DF872" s="940">
        <v>0.35873710152111227</v>
      </c>
      <c r="DG872" s="940">
        <v>0.36137572834346932</v>
      </c>
      <c r="DH872" s="940">
        <v>0.25807437654831955</v>
      </c>
      <c r="DI872" s="940">
        <v>0.27079884562228362</v>
      </c>
      <c r="DJ872" s="940">
        <v>0.27292295645333109</v>
      </c>
      <c r="DK872" s="940">
        <v>0.30712575003662224</v>
      </c>
      <c r="DL872" s="940">
        <v>-0.17584076959968442</v>
      </c>
      <c r="DM872" s="940">
        <v>-0.16058904271837071</v>
      </c>
      <c r="DN872" s="940">
        <v>-0.18891242866077484</v>
      </c>
      <c r="DO872" s="940">
        <v>-0.15923466414924037</v>
      </c>
    </row>
    <row r="873" spans="2:119" s="941" customFormat="1" ht="12" customHeight="1">
      <c r="B873" s="1336">
        <v>85</v>
      </c>
      <c r="C873" s="949" t="s">
        <v>875</v>
      </c>
      <c r="D873" s="1036"/>
      <c r="E873" s="1036"/>
      <c r="F873" s="996">
        <v>0.51499885925840805</v>
      </c>
      <c r="G873" s="996">
        <v>0.53027454040044864</v>
      </c>
      <c r="H873" s="996">
        <v>0.55432658860243589</v>
      </c>
      <c r="I873" s="996">
        <v>0.50731923992070216</v>
      </c>
      <c r="J873" s="996">
        <v>0.58623894829880585</v>
      </c>
      <c r="K873" s="996">
        <v>0.5265779449007314</v>
      </c>
      <c r="L873" s="996">
        <v>0.45556781317200462</v>
      </c>
      <c r="M873" s="996">
        <v>0.46215810306859029</v>
      </c>
      <c r="N873" s="996">
        <v>0.44878413916345611</v>
      </c>
      <c r="O873" s="996">
        <v>0.4194697370567434</v>
      </c>
      <c r="P873" s="996">
        <v>0.39834791517123724</v>
      </c>
      <c r="Q873" s="996">
        <v>0.28677743061239896</v>
      </c>
      <c r="R873" s="996">
        <v>0.21769386395701484</v>
      </c>
      <c r="S873" s="996" t="s">
        <v>105</v>
      </c>
      <c r="T873" s="996" t="s">
        <v>105</v>
      </c>
      <c r="U873" s="1668" t="s">
        <v>105</v>
      </c>
      <c r="V873" s="1668" t="s">
        <v>105</v>
      </c>
      <c r="W873" s="1668" t="s">
        <v>105</v>
      </c>
      <c r="X873" s="1668" t="s">
        <v>105</v>
      </c>
      <c r="Y873" s="1668" t="s">
        <v>105</v>
      </c>
      <c r="Z873" s="1668" t="s">
        <v>105</v>
      </c>
      <c r="AA873" s="403"/>
      <c r="AB873" s="996"/>
      <c r="AC873" s="996"/>
      <c r="AD873" s="996"/>
      <c r="AE873" s="996"/>
      <c r="AF873" s="996"/>
      <c r="AG873" s="996"/>
      <c r="AH873" s="996"/>
      <c r="AI873" s="996"/>
      <c r="AJ873" s="996"/>
      <c r="AK873" s="996">
        <v>0.49768177452564177</v>
      </c>
      <c r="AL873" s="996">
        <v>0.52260399686163417</v>
      </c>
      <c r="AM873" s="996">
        <v>0.52063752377277361</v>
      </c>
      <c r="AN873" s="996">
        <v>0.47486666107070424</v>
      </c>
      <c r="AO873" s="996">
        <v>0.52483090469515814</v>
      </c>
      <c r="AP873" s="996">
        <v>0.56047188254289138</v>
      </c>
      <c r="AQ873" s="996">
        <v>0.54143042980580125</v>
      </c>
      <c r="AR873" s="996">
        <v>0.56165748769049251</v>
      </c>
      <c r="AS873" s="996">
        <v>0.5923470388849138</v>
      </c>
      <c r="AT873" s="996">
        <v>0.57278812609949448</v>
      </c>
      <c r="AU873" s="996">
        <v>0.50506292949930953</v>
      </c>
      <c r="AV873" s="996">
        <v>0.52769118840886409</v>
      </c>
      <c r="AW873" s="996">
        <v>0.50419777871135807</v>
      </c>
      <c r="AX873" s="996">
        <v>0.50443306578866254</v>
      </c>
      <c r="AY873" s="996">
        <v>0.49804755993513766</v>
      </c>
      <c r="AZ873" s="996">
        <v>0.58155704592430268</v>
      </c>
      <c r="BA873" s="996">
        <v>0.58409781959514928</v>
      </c>
      <c r="BB873" s="996">
        <v>0.60420385750257521</v>
      </c>
      <c r="BC873" s="996">
        <v>0.57475552144855802</v>
      </c>
      <c r="BD873" s="996">
        <v>0.55162703063163132</v>
      </c>
      <c r="BE873" s="996">
        <v>0.53585053566635388</v>
      </c>
      <c r="BF873" s="996">
        <v>0.53193454659718331</v>
      </c>
      <c r="BG873" s="996">
        <v>0.49892868037783622</v>
      </c>
      <c r="BH873" s="996">
        <v>0.47403133874277753</v>
      </c>
      <c r="BI873" s="996">
        <v>0.44126617591299777</v>
      </c>
      <c r="BJ873" s="996">
        <v>0.44520251335264244</v>
      </c>
      <c r="BK873" s="996">
        <v>0.46372560112429723</v>
      </c>
      <c r="BL873" s="996">
        <v>0.39503494488755775</v>
      </c>
      <c r="BM873" s="996">
        <v>0.47067193195410256</v>
      </c>
      <c r="BN873" s="996">
        <v>0.50216638122302582</v>
      </c>
      <c r="BO873" s="996">
        <v>0.45672229713418011</v>
      </c>
      <c r="BP873" s="996">
        <v>0.47744043854100782</v>
      </c>
      <c r="BQ873" s="996">
        <v>0.48870314974485302</v>
      </c>
      <c r="BR873" s="996">
        <v>0.42403273809523806</v>
      </c>
      <c r="BS873" s="996">
        <v>0.42612183845526247</v>
      </c>
      <c r="BT873" s="996">
        <v>0.42412863070539419</v>
      </c>
      <c r="BU873" s="996">
        <v>0.43211225997045805</v>
      </c>
      <c r="BV873" s="996">
        <v>0.4424857142857142</v>
      </c>
      <c r="BW873" s="996">
        <v>0.38550458715596309</v>
      </c>
      <c r="BX873" s="996">
        <v>0.36882352941176472</v>
      </c>
      <c r="BY873" s="996">
        <v>0.43526136363636353</v>
      </c>
      <c r="BZ873" s="996">
        <v>0.38433734939759046</v>
      </c>
      <c r="CA873" s="996">
        <v>0.39985828133914925</v>
      </c>
      <c r="CB873" s="996">
        <v>0.42101490960872889</v>
      </c>
      <c r="CC873" s="955">
        <v>0.30298648520933746</v>
      </c>
      <c r="CD873" s="955">
        <v>0.25549805950840876</v>
      </c>
      <c r="CE873" s="955">
        <v>0.22239393939393934</v>
      </c>
      <c r="CF873" s="955">
        <v>0.2552439403356121</v>
      </c>
      <c r="CG873" s="955">
        <v>0.24671704505274922</v>
      </c>
      <c r="CH873" s="955">
        <v>0.2209292109613987</v>
      </c>
      <c r="CI873" s="955">
        <v>0.17677854274239813</v>
      </c>
      <c r="CJ873" s="996" t="s">
        <v>105</v>
      </c>
      <c r="CK873" s="996" t="s">
        <v>105</v>
      </c>
      <c r="CL873" s="996" t="s">
        <v>105</v>
      </c>
      <c r="CM873" s="996" t="s">
        <v>105</v>
      </c>
      <c r="CN873" s="996" t="s">
        <v>105</v>
      </c>
      <c r="CO873" s="996" t="s">
        <v>105</v>
      </c>
      <c r="CP873" s="996" t="s">
        <v>105</v>
      </c>
      <c r="CQ873" s="996" t="s">
        <v>105</v>
      </c>
      <c r="CR873" s="996" t="s">
        <v>105</v>
      </c>
      <c r="CS873" s="996" t="s">
        <v>105</v>
      </c>
      <c r="CT873" s="996" t="s">
        <v>105</v>
      </c>
      <c r="CU873" s="996" t="s">
        <v>105</v>
      </c>
      <c r="CV873" s="996" t="s">
        <v>105</v>
      </c>
      <c r="CW873" s="996" t="s">
        <v>105</v>
      </c>
      <c r="CX873" s="996" t="s">
        <v>105</v>
      </c>
      <c r="CY873" s="996" t="s">
        <v>105</v>
      </c>
      <c r="CZ873" s="996" t="s">
        <v>105</v>
      </c>
      <c r="DA873" s="996" t="s">
        <v>105</v>
      </c>
      <c r="DB873" s="996" t="s">
        <v>105</v>
      </c>
      <c r="DC873" s="996" t="s">
        <v>105</v>
      </c>
      <c r="DD873" s="996" t="s">
        <v>105</v>
      </c>
      <c r="DE873" s="996" t="s">
        <v>105</v>
      </c>
      <c r="DF873" s="996" t="s">
        <v>105</v>
      </c>
      <c r="DG873" s="996" t="s">
        <v>105</v>
      </c>
      <c r="DH873" s="996" t="s">
        <v>105</v>
      </c>
      <c r="DI873" s="996" t="s">
        <v>105</v>
      </c>
      <c r="DJ873" s="996" t="s">
        <v>105</v>
      </c>
      <c r="DK873" s="996" t="s">
        <v>105</v>
      </c>
      <c r="DL873" s="996" t="s">
        <v>105</v>
      </c>
      <c r="DM873" s="996" t="s">
        <v>105</v>
      </c>
      <c r="DN873" s="996" t="s">
        <v>105</v>
      </c>
      <c r="DO873" s="996" t="s">
        <v>105</v>
      </c>
    </row>
    <row r="874" spans="2:119" s="980" customFormat="1" ht="12" customHeight="1">
      <c r="B874" s="1336">
        <v>86</v>
      </c>
      <c r="C874" s="949" t="s">
        <v>876</v>
      </c>
      <c r="D874" s="1012"/>
      <c r="E874" s="1012"/>
      <c r="F874" s="984"/>
      <c r="G874" s="984"/>
      <c r="H874" s="984"/>
      <c r="I874" s="984"/>
      <c r="J874" s="984"/>
      <c r="K874" s="984"/>
      <c r="L874" s="984"/>
      <c r="M874" s="984"/>
      <c r="N874" s="984"/>
      <c r="O874" s="996">
        <v>0.4194697370567434</v>
      </c>
      <c r="P874" s="996">
        <v>0.39834791517123724</v>
      </c>
      <c r="Q874" s="996">
        <v>0.30762375132930764</v>
      </c>
      <c r="R874" s="996">
        <v>0.23295917196930224</v>
      </c>
      <c r="S874" s="996">
        <v>0.27721479744444549</v>
      </c>
      <c r="T874" s="996">
        <v>0.34790181860249991</v>
      </c>
      <c r="U874" s="1668">
        <v>0.35165382524694261</v>
      </c>
      <c r="V874" s="1668">
        <v>0.38436392596519581</v>
      </c>
      <c r="W874" s="1668">
        <v>0.41585447015831989</v>
      </c>
      <c r="X874" s="1668">
        <v>0.44313873909706708</v>
      </c>
      <c r="Y874" s="1668">
        <v>0.45693461783620765</v>
      </c>
      <c r="Z874" s="1668">
        <v>0.45687697405823802</v>
      </c>
      <c r="AA874" s="403"/>
      <c r="AB874" s="984"/>
      <c r="AC874" s="984"/>
      <c r="AD874" s="984"/>
      <c r="AE874" s="984"/>
      <c r="AF874" s="984"/>
      <c r="AG874" s="984"/>
      <c r="AH874" s="984"/>
      <c r="AI874" s="984"/>
      <c r="AJ874" s="984"/>
      <c r="AK874" s="984"/>
      <c r="AL874" s="984"/>
      <c r="AM874" s="984"/>
      <c r="AN874" s="984"/>
      <c r="AO874" s="984"/>
      <c r="AP874" s="984"/>
      <c r="AQ874" s="984"/>
      <c r="AR874" s="984"/>
      <c r="AS874" s="984"/>
      <c r="AT874" s="984"/>
      <c r="AU874" s="984"/>
      <c r="AV874" s="984"/>
      <c r="AW874" s="984"/>
      <c r="AX874" s="984"/>
      <c r="AY874" s="984"/>
      <c r="AZ874" s="984"/>
      <c r="BA874" s="984"/>
      <c r="BB874" s="984"/>
      <c r="BC874" s="984"/>
      <c r="BD874" s="984"/>
      <c r="BE874" s="984"/>
      <c r="BF874" s="984"/>
      <c r="BG874" s="984"/>
      <c r="BH874" s="984"/>
      <c r="BI874" s="984"/>
      <c r="BJ874" s="984"/>
      <c r="BK874" s="984"/>
      <c r="BL874" s="984"/>
      <c r="BM874" s="984"/>
      <c r="BN874" s="984"/>
      <c r="BO874" s="984"/>
      <c r="BP874" s="984"/>
      <c r="BQ874" s="984"/>
      <c r="BR874" s="984"/>
      <c r="BS874" s="984"/>
      <c r="BT874" s="996">
        <v>0.42412863070539419</v>
      </c>
      <c r="BU874" s="996">
        <v>0.43211225997045805</v>
      </c>
      <c r="BV874" s="996">
        <v>0.4424857142857142</v>
      </c>
      <c r="BW874" s="996">
        <v>0.38550458715596309</v>
      </c>
      <c r="BX874" s="996">
        <v>0.36882352941176472</v>
      </c>
      <c r="BY874" s="996">
        <v>0.43526136363636353</v>
      </c>
      <c r="BZ874" s="996">
        <v>0.38433734939759046</v>
      </c>
      <c r="CA874" s="996">
        <v>0.39985828133914925</v>
      </c>
      <c r="CB874" s="996">
        <v>0.43794818469869234</v>
      </c>
      <c r="CC874" s="996">
        <v>0.32023773848766351</v>
      </c>
      <c r="CD874" s="996">
        <v>0.27838832214444414</v>
      </c>
      <c r="CE874" s="996">
        <v>0.24247797356828188</v>
      </c>
      <c r="CF874" s="996">
        <v>0.2802836311672155</v>
      </c>
      <c r="CG874" s="996">
        <v>0.26339462259213026</v>
      </c>
      <c r="CH874" s="996">
        <v>0.23804124780394234</v>
      </c>
      <c r="CI874" s="996">
        <v>0.18612216788788849</v>
      </c>
      <c r="CJ874" s="996">
        <v>0.23969896519285039</v>
      </c>
      <c r="CK874" s="996">
        <v>0.28344481605351163</v>
      </c>
      <c r="CL874" s="996">
        <v>0.32089271781875378</v>
      </c>
      <c r="CM874" s="996">
        <v>0.24917376806591079</v>
      </c>
      <c r="CN874" s="996">
        <v>0.36424591906767689</v>
      </c>
      <c r="CO874" s="996">
        <v>0.36575198393727892</v>
      </c>
      <c r="CP874" s="996">
        <v>0.35623707419570649</v>
      </c>
      <c r="CQ874" s="996">
        <v>0.3182060482452167</v>
      </c>
      <c r="CR874" s="996">
        <v>0.3822393822393822</v>
      </c>
      <c r="CS874" s="996">
        <v>0.36575198393727892</v>
      </c>
      <c r="CT874" s="996">
        <v>0.3562370741957066</v>
      </c>
      <c r="CU874" s="996">
        <v>0.3182060482452167</v>
      </c>
      <c r="CV874" s="996">
        <v>0.41312741312741313</v>
      </c>
      <c r="CW874" s="996">
        <v>0.39746438474041507</v>
      </c>
      <c r="CX874" s="996">
        <v>0.38842522048592137</v>
      </c>
      <c r="CY874" s="996">
        <v>0.35229574583295586</v>
      </c>
      <c r="CZ874" s="996">
        <v>0.44247104247104246</v>
      </c>
      <c r="DA874" s="996">
        <v>0.42759116550339421</v>
      </c>
      <c r="DB874" s="996">
        <v>0.41900395946162522</v>
      </c>
      <c r="DC874" s="996">
        <v>0.38468095854130818</v>
      </c>
      <c r="DD874" s="996">
        <v>0.45948648731694108</v>
      </c>
      <c r="DE874" s="996">
        <v>0.45621160722822462</v>
      </c>
      <c r="DF874" s="996">
        <v>0.44805376148854403</v>
      </c>
      <c r="DG874" s="996">
        <v>0.41544691061424277</v>
      </c>
      <c r="DH874" s="996">
        <v>0.45948648731694108</v>
      </c>
      <c r="DI874" s="996">
        <v>0.4663505812859467</v>
      </c>
      <c r="DJ874" s="996">
        <v>0.46159626488095234</v>
      </c>
      <c r="DK874" s="996">
        <v>0.44234055690234558</v>
      </c>
      <c r="DL874" s="996">
        <v>0.45948648731694114</v>
      </c>
      <c r="DM874" s="996">
        <v>0.46635058128594675</v>
      </c>
      <c r="DN874" s="996">
        <v>0.46159626488095229</v>
      </c>
      <c r="DO874" s="996">
        <v>0.44234055690234564</v>
      </c>
    </row>
    <row r="875" spans="2:119" s="980" customFormat="1" ht="12" customHeight="1">
      <c r="B875" s="1336">
        <v>87</v>
      </c>
      <c r="C875" s="1029"/>
      <c r="D875" s="1012"/>
      <c r="E875" s="1012"/>
      <c r="F875" s="969"/>
      <c r="G875" s="969"/>
      <c r="H875" s="969"/>
      <c r="I875" s="969"/>
      <c r="J875" s="969"/>
      <c r="K875" s="969"/>
      <c r="L875" s="1003"/>
      <c r="M875" s="1003"/>
      <c r="N875" s="1003"/>
      <c r="O875" s="1003"/>
      <c r="P875" s="1003"/>
      <c r="Q875" s="1003"/>
      <c r="R875" s="1003"/>
      <c r="S875" s="1003"/>
      <c r="T875" s="1003"/>
      <c r="U875" s="1716"/>
      <c r="V875" s="1716"/>
      <c r="W875" s="1716"/>
      <c r="X875" s="1716"/>
      <c r="Y875" s="1716"/>
      <c r="Z875" s="1716"/>
      <c r="AA875" s="403"/>
      <c r="AB875" s="984"/>
      <c r="AC875" s="984"/>
      <c r="AD875" s="984"/>
      <c r="AE875" s="984"/>
      <c r="AF875" s="984"/>
      <c r="AG875" s="984"/>
      <c r="AH875" s="984"/>
      <c r="AI875" s="984"/>
      <c r="AJ875" s="984"/>
      <c r="AK875" s="984"/>
      <c r="AL875" s="984"/>
      <c r="AM875" s="984"/>
      <c r="AN875" s="984"/>
      <c r="AO875" s="984"/>
      <c r="AP875" s="984"/>
      <c r="AQ875" s="984"/>
      <c r="AR875" s="984"/>
      <c r="AS875" s="984"/>
      <c r="AT875" s="984"/>
      <c r="AU875" s="984"/>
      <c r="AV875" s="984"/>
      <c r="AW875" s="984"/>
      <c r="AX875" s="984"/>
      <c r="AY875" s="984"/>
      <c r="AZ875" s="984"/>
      <c r="BA875" s="984"/>
      <c r="BB875" s="984"/>
      <c r="BC875" s="984"/>
      <c r="BD875" s="984"/>
      <c r="BE875" s="984"/>
      <c r="BF875" s="984"/>
      <c r="BG875" s="984"/>
      <c r="BH875" s="984"/>
      <c r="BI875" s="984"/>
      <c r="BJ875" s="984"/>
      <c r="BK875" s="984"/>
      <c r="BL875" s="984"/>
      <c r="BM875" s="984"/>
      <c r="BN875" s="984"/>
      <c r="BO875" s="984"/>
      <c r="BP875" s="984"/>
      <c r="BQ875" s="984"/>
      <c r="BR875" s="984"/>
      <c r="BS875" s="984"/>
      <c r="BT875" s="984"/>
      <c r="BU875" s="984"/>
      <c r="BV875" s="984"/>
      <c r="BW875" s="984"/>
      <c r="BX875" s="984"/>
      <c r="BY875" s="984"/>
      <c r="BZ875" s="984"/>
      <c r="CA875" s="1037"/>
      <c r="CB875" s="1037"/>
      <c r="CC875" s="1037"/>
      <c r="CD875" s="1037"/>
      <c r="CE875" s="1037"/>
      <c r="CF875" s="1037"/>
      <c r="CG875" s="1037"/>
      <c r="CH875" s="1010"/>
      <c r="CI875" s="1010"/>
      <c r="CJ875" s="1010"/>
      <c r="CK875" s="984"/>
      <c r="CL875" s="984"/>
      <c r="CM875" s="984"/>
      <c r="CN875" s="1013"/>
      <c r="CO875" s="984"/>
      <c r="CP875" s="984"/>
      <c r="CQ875" s="984"/>
      <c r="CR875" s="984"/>
      <c r="CS875" s="984"/>
      <c r="CT875" s="984"/>
      <c r="CU875" s="984"/>
      <c r="CV875" s="984"/>
      <c r="CW875" s="984"/>
      <c r="CX875" s="984"/>
      <c r="CY875" s="984"/>
      <c r="CZ875" s="984"/>
      <c r="DA875" s="984"/>
      <c r="DB875" s="984"/>
      <c r="DC875" s="984"/>
      <c r="DD875" s="984"/>
      <c r="DE875" s="984"/>
      <c r="DF875" s="984"/>
      <c r="DG875" s="984"/>
      <c r="DH875" s="984"/>
      <c r="DI875" s="984"/>
      <c r="DJ875" s="984"/>
      <c r="DK875" s="984"/>
      <c r="DL875" s="984"/>
      <c r="DM875" s="984"/>
      <c r="DN875" s="984"/>
      <c r="DO875" s="984"/>
    </row>
    <row r="876" spans="2:119" s="372" customFormat="1" ht="11.25" customHeight="1">
      <c r="B876" s="1330"/>
      <c r="C876" s="408"/>
      <c r="D876" s="383"/>
      <c r="E876" s="383"/>
      <c r="F876" s="368"/>
      <c r="G876" s="368"/>
      <c r="H876" s="368"/>
      <c r="I876" s="368"/>
      <c r="J876" s="368"/>
      <c r="K876" s="368"/>
      <c r="L876" s="368"/>
      <c r="M876" s="368"/>
      <c r="N876" s="368"/>
      <c r="O876" s="191"/>
      <c r="P876" s="368"/>
      <c r="Q876" s="368"/>
      <c r="R876" s="368"/>
      <c r="S876" s="368"/>
      <c r="T876" s="368"/>
      <c r="U876" s="1681"/>
      <c r="V876" s="1681"/>
      <c r="W876" s="1681"/>
      <c r="X876" s="1681"/>
      <c r="Y876" s="1681"/>
      <c r="Z876" s="1681"/>
      <c r="AA876" s="150"/>
      <c r="AB876" s="368"/>
      <c r="AC876" s="368"/>
      <c r="AD876" s="368"/>
      <c r="AE876" s="368"/>
      <c r="AF876" s="368"/>
      <c r="AG876" s="368"/>
      <c r="AH876" s="368"/>
      <c r="AI876" s="368"/>
      <c r="AJ876" s="368"/>
      <c r="AK876" s="368"/>
      <c r="AL876" s="368"/>
      <c r="AM876" s="368"/>
      <c r="AN876" s="368"/>
      <c r="AO876" s="368"/>
      <c r="AP876" s="368"/>
      <c r="AQ876" s="368"/>
      <c r="AR876" s="368"/>
      <c r="AS876" s="368"/>
      <c r="AT876" s="368"/>
      <c r="AU876" s="368"/>
      <c r="AV876" s="368"/>
      <c r="AW876" s="368"/>
      <c r="AX876" s="368"/>
      <c r="AY876" s="368"/>
      <c r="AZ876" s="368"/>
      <c r="BA876" s="368"/>
      <c r="BB876" s="368"/>
      <c r="BC876" s="368"/>
      <c r="BD876" s="368"/>
      <c r="BE876" s="368"/>
      <c r="BF876" s="368"/>
      <c r="BG876" s="368"/>
      <c r="BH876" s="368"/>
      <c r="BI876" s="368"/>
      <c r="BJ876" s="368"/>
      <c r="BK876" s="368"/>
      <c r="BL876" s="368"/>
      <c r="BM876" s="368"/>
      <c r="BN876" s="368"/>
      <c r="BO876" s="368"/>
      <c r="BP876" s="368"/>
      <c r="BQ876" s="368"/>
      <c r="BR876" s="368"/>
      <c r="BS876" s="368"/>
      <c r="BT876" s="368"/>
      <c r="BU876" s="368"/>
      <c r="BV876" s="368"/>
      <c r="BW876" s="368"/>
      <c r="BX876" s="368"/>
      <c r="BY876" s="368"/>
      <c r="BZ876" s="368"/>
      <c r="CA876" s="368"/>
      <c r="CB876" s="368"/>
      <c r="CC876" s="368"/>
      <c r="CD876" s="368"/>
      <c r="CE876" s="368"/>
      <c r="CF876" s="368"/>
      <c r="CG876" s="368"/>
      <c r="CH876" s="368"/>
      <c r="CI876" s="368"/>
      <c r="CJ876" s="368"/>
      <c r="CK876" s="368"/>
      <c r="CL876" s="368"/>
      <c r="CM876" s="368"/>
      <c r="CN876" s="368"/>
      <c r="CO876" s="368"/>
      <c r="CP876" s="368"/>
      <c r="CQ876" s="368"/>
      <c r="CR876" s="368"/>
      <c r="CS876" s="368"/>
      <c r="CT876" s="368"/>
      <c r="CU876" s="368"/>
      <c r="CV876" s="368"/>
      <c r="CW876" s="368"/>
      <c r="CX876" s="368"/>
      <c r="CY876" s="368"/>
      <c r="CZ876" s="368"/>
      <c r="DA876" s="368"/>
      <c r="DB876" s="368"/>
      <c r="DC876" s="368"/>
      <c r="DD876" s="368"/>
      <c r="DE876" s="368"/>
      <c r="DF876" s="368"/>
      <c r="DG876" s="368"/>
      <c r="DH876" s="368"/>
      <c r="DI876" s="368"/>
      <c r="DJ876" s="368"/>
      <c r="DK876" s="368"/>
      <c r="DL876" s="368"/>
      <c r="DM876" s="368"/>
      <c r="DN876" s="368"/>
      <c r="DO876" s="368"/>
    </row>
    <row r="877" spans="2:119" s="601" customFormat="1">
      <c r="B877" s="1345"/>
      <c r="C877" s="597" t="s">
        <v>341</v>
      </c>
      <c r="D877" s="598"/>
      <c r="E877" s="598"/>
      <c r="F877" s="599"/>
      <c r="G877" s="599"/>
      <c r="H877" s="599"/>
      <c r="I877" s="599"/>
      <c r="J877" s="599"/>
      <c r="K877" s="599"/>
      <c r="L877" s="599"/>
      <c r="M877" s="599"/>
      <c r="N877" s="599"/>
      <c r="O877" s="599"/>
      <c r="P877" s="599"/>
      <c r="Q877" s="599"/>
      <c r="R877" s="599"/>
      <c r="S877" s="599"/>
      <c r="T877" s="599"/>
      <c r="U877" s="599"/>
      <c r="V877" s="599"/>
      <c r="W877" s="599"/>
      <c r="X877" s="599"/>
      <c r="Y877" s="599"/>
      <c r="Z877" s="599"/>
      <c r="AA877" s="600"/>
      <c r="AB877" s="599"/>
      <c r="AC877" s="599"/>
      <c r="AD877" s="599"/>
      <c r="AE877" s="599"/>
      <c r="AF877" s="599"/>
      <c r="AG877" s="599"/>
      <c r="AH877" s="599"/>
      <c r="AI877" s="599"/>
      <c r="AJ877" s="599"/>
      <c r="AK877" s="599"/>
      <c r="AL877" s="599"/>
      <c r="AM877" s="599"/>
      <c r="AN877" s="599"/>
      <c r="AO877" s="599"/>
      <c r="AP877" s="599"/>
      <c r="AQ877" s="599"/>
      <c r="AR877" s="599"/>
      <c r="AS877" s="599"/>
      <c r="AT877" s="599"/>
      <c r="AU877" s="599"/>
      <c r="AV877" s="599"/>
      <c r="AW877" s="599"/>
      <c r="AX877" s="599"/>
      <c r="AY877" s="599"/>
      <c r="AZ877" s="599"/>
      <c r="BA877" s="599"/>
      <c r="BB877" s="599"/>
      <c r="BC877" s="599"/>
      <c r="BD877" s="599"/>
      <c r="BE877" s="599"/>
      <c r="BF877" s="599"/>
      <c r="BG877" s="599"/>
      <c r="BH877" s="599"/>
      <c r="BI877" s="599"/>
      <c r="BJ877" s="599"/>
      <c r="BK877" s="599"/>
      <c r="BL877" s="599"/>
      <c r="BM877" s="599"/>
      <c r="BN877" s="599"/>
      <c r="BO877" s="599"/>
      <c r="BP877" s="599"/>
      <c r="BQ877" s="599"/>
      <c r="BR877" s="599"/>
      <c r="BS877" s="599"/>
      <c r="BT877" s="599"/>
      <c r="BU877" s="599"/>
      <c r="BV877" s="599"/>
      <c r="BW877" s="599"/>
      <c r="BX877" s="599"/>
      <c r="BY877" s="599"/>
      <c r="BZ877" s="599"/>
      <c r="CA877" s="599"/>
      <c r="CB877" s="599"/>
      <c r="CC877" s="599"/>
      <c r="CD877" s="599"/>
      <c r="CE877" s="599"/>
      <c r="CF877" s="599"/>
      <c r="CG877" s="599"/>
      <c r="CH877" s="599"/>
      <c r="CI877" s="599"/>
      <c r="CJ877" s="599"/>
      <c r="CK877" s="599"/>
      <c r="CL877" s="599"/>
      <c r="CM877" s="599"/>
      <c r="CN877" s="599"/>
      <c r="CO877" s="599"/>
      <c r="CP877" s="599"/>
      <c r="CQ877" s="599"/>
      <c r="CR877" s="599"/>
      <c r="CS877" s="599"/>
      <c r="CT877" s="599"/>
      <c r="CU877" s="599"/>
      <c r="CV877" s="599"/>
      <c r="CW877" s="599"/>
      <c r="CX877" s="599"/>
      <c r="CY877" s="599"/>
      <c r="CZ877" s="599"/>
      <c r="DA877" s="599"/>
      <c r="DB877" s="599"/>
      <c r="DC877" s="599"/>
      <c r="DD877" s="599"/>
      <c r="DE877" s="599"/>
      <c r="DF877" s="599"/>
      <c r="DG877" s="599"/>
      <c r="DH877" s="599"/>
      <c r="DI877" s="599"/>
      <c r="DJ877" s="599"/>
      <c r="DK877" s="599"/>
      <c r="DL877" s="599"/>
      <c r="DM877" s="599"/>
      <c r="DN877" s="599"/>
      <c r="DO877" s="599"/>
    </row>
    <row r="878" spans="2:119" s="618" customFormat="1" ht="15" customHeight="1">
      <c r="B878" s="609"/>
      <c r="C878" s="610" t="s">
        <v>327</v>
      </c>
      <c r="D878" s="611"/>
      <c r="E878" s="611"/>
      <c r="F878" s="612"/>
      <c r="G878" s="612"/>
      <c r="H878" s="612"/>
      <c r="I878" s="612"/>
      <c r="J878" s="612"/>
      <c r="K878" s="612"/>
      <c r="L878" s="612"/>
      <c r="M878" s="613"/>
      <c r="N878" s="613"/>
      <c r="O878" s="612"/>
      <c r="P878" s="612"/>
      <c r="Q878" s="612"/>
      <c r="R878" s="612"/>
      <c r="S878" s="612"/>
      <c r="T878" s="612"/>
      <c r="U878" s="612"/>
      <c r="V878" s="612"/>
      <c r="W878" s="612"/>
      <c r="X878" s="612"/>
      <c r="Y878" s="612"/>
      <c r="Z878" s="612"/>
      <c r="AA878" s="614"/>
      <c r="AB878" s="612"/>
      <c r="AC878" s="612"/>
      <c r="AD878" s="612"/>
      <c r="AE878" s="612"/>
      <c r="AF878" s="612"/>
      <c r="AG878" s="612"/>
      <c r="AH878" s="612"/>
      <c r="AI878" s="612"/>
      <c r="AJ878" s="612"/>
      <c r="AK878" s="612"/>
      <c r="AL878" s="612"/>
      <c r="AM878" s="612"/>
      <c r="AN878" s="612"/>
      <c r="AO878" s="612"/>
      <c r="AP878" s="612"/>
      <c r="AQ878" s="612"/>
      <c r="AR878" s="612"/>
      <c r="AS878" s="612"/>
      <c r="AT878" s="612"/>
      <c r="AU878" s="612"/>
      <c r="AV878" s="612"/>
      <c r="AW878" s="612"/>
      <c r="AX878" s="612"/>
      <c r="AY878" s="612"/>
      <c r="AZ878" s="612"/>
      <c r="BA878" s="612"/>
      <c r="BB878" s="612"/>
      <c r="BC878" s="612"/>
      <c r="BD878" s="612"/>
      <c r="BE878" s="612"/>
      <c r="BF878" s="612"/>
      <c r="BG878" s="612"/>
      <c r="BH878" s="612"/>
      <c r="BI878" s="612"/>
      <c r="BJ878" s="612"/>
      <c r="BK878" s="612"/>
      <c r="BL878" s="612"/>
      <c r="BM878" s="612"/>
      <c r="BN878" s="612"/>
      <c r="BO878" s="612"/>
      <c r="BP878" s="612"/>
      <c r="BQ878" s="612"/>
      <c r="BR878" s="612"/>
      <c r="BS878" s="612"/>
      <c r="BT878" s="612"/>
      <c r="BU878" s="612"/>
      <c r="BV878" s="612"/>
      <c r="BW878" s="612"/>
      <c r="BX878" s="612"/>
      <c r="BY878" s="612"/>
      <c r="BZ878" s="612"/>
      <c r="CA878" s="612"/>
      <c r="CB878" s="617"/>
      <c r="CC878" s="612"/>
      <c r="CD878" s="612"/>
      <c r="CE878" s="612"/>
      <c r="CF878" s="612"/>
      <c r="CG878" s="612"/>
      <c r="CH878" s="612"/>
      <c r="CI878" s="612"/>
      <c r="CJ878" s="612"/>
      <c r="CK878" s="620"/>
      <c r="CL878" s="620"/>
      <c r="CM878" s="612"/>
      <c r="CN878" s="612"/>
      <c r="CO878" s="621"/>
      <c r="CP878" s="621"/>
      <c r="CQ878" s="621"/>
      <c r="CR878" s="621"/>
      <c r="CS878" s="619"/>
      <c r="CT878" s="619"/>
      <c r="CU878" s="619"/>
      <c r="CV878" s="619"/>
      <c r="CW878" s="603"/>
      <c r="CX878" s="603"/>
      <c r="CY878" s="603"/>
      <c r="CZ878" s="603"/>
      <c r="DA878" s="603"/>
      <c r="DB878" s="603"/>
      <c r="DC878" s="603"/>
      <c r="DD878" s="603"/>
      <c r="DE878" s="603"/>
      <c r="DF878" s="603"/>
      <c r="DG878" s="603"/>
      <c r="DH878" s="603"/>
      <c r="DI878" s="603"/>
      <c r="DJ878" s="603"/>
      <c r="DK878" s="603"/>
      <c r="DL878" s="603"/>
      <c r="DM878" s="603"/>
      <c r="DN878" s="603"/>
      <c r="DO878" s="603"/>
    </row>
    <row r="879" spans="2:119" s="941" customFormat="1" ht="12" customHeight="1">
      <c r="B879" s="1336">
        <v>1</v>
      </c>
      <c r="C879" s="938"/>
      <c r="D879" s="939"/>
      <c r="E879" s="939"/>
      <c r="F879" s="940"/>
      <c r="G879" s="940"/>
      <c r="H879" s="940"/>
      <c r="I879" s="940"/>
      <c r="J879" s="940"/>
      <c r="K879" s="940"/>
      <c r="L879" s="940"/>
      <c r="M879" s="940"/>
      <c r="N879" s="940"/>
      <c r="O879" s="940"/>
      <c r="P879" s="940"/>
      <c r="Q879" s="940"/>
      <c r="R879" s="940"/>
      <c r="S879" s="940"/>
      <c r="T879" s="940"/>
      <c r="U879" s="1677"/>
      <c r="V879" s="1677"/>
      <c r="W879" s="1677"/>
      <c r="X879" s="1677"/>
      <c r="Y879" s="1677"/>
      <c r="Z879" s="1677"/>
      <c r="AA879" s="403"/>
      <c r="AB879" s="940"/>
      <c r="AC879" s="940"/>
      <c r="AD879" s="940"/>
      <c r="AE879" s="940"/>
      <c r="AF879" s="940"/>
      <c r="AG879" s="940"/>
      <c r="AH879" s="940"/>
      <c r="AI879" s="940"/>
      <c r="AJ879" s="940"/>
      <c r="AK879" s="940"/>
      <c r="AL879" s="940"/>
      <c r="AM879" s="940"/>
      <c r="AN879" s="940"/>
      <c r="AO879" s="940"/>
      <c r="AP879" s="940"/>
      <c r="AQ879" s="940"/>
      <c r="AR879" s="940"/>
      <c r="AS879" s="940"/>
      <c r="AT879" s="940"/>
      <c r="AU879" s="940"/>
      <c r="AV879" s="940"/>
      <c r="AW879" s="940"/>
      <c r="AX879" s="940"/>
      <c r="AY879" s="940"/>
      <c r="AZ879" s="940"/>
      <c r="BA879" s="940"/>
      <c r="BB879" s="940"/>
      <c r="BC879" s="940"/>
      <c r="BD879" s="940"/>
      <c r="BE879" s="940"/>
      <c r="BF879" s="940"/>
      <c r="BG879" s="940"/>
      <c r="BH879" s="940"/>
      <c r="BI879" s="940"/>
      <c r="BJ879" s="940"/>
      <c r="BK879" s="940"/>
      <c r="BL879" s="940"/>
      <c r="BM879" s="940"/>
      <c r="BN879" s="940"/>
      <c r="BO879" s="940"/>
      <c r="BP879" s="940"/>
      <c r="BQ879" s="940"/>
      <c r="BR879" s="940"/>
      <c r="BS879" s="940"/>
      <c r="BT879" s="940"/>
      <c r="BU879" s="940"/>
      <c r="BV879" s="940"/>
      <c r="BW879" s="940"/>
      <c r="BX879" s="940"/>
      <c r="BY879" s="940"/>
      <c r="BZ879" s="940"/>
      <c r="CA879" s="940"/>
      <c r="CB879" s="940"/>
      <c r="CC879" s="992"/>
      <c r="CD879" s="940"/>
      <c r="CE879" s="940"/>
      <c r="CF879" s="940"/>
      <c r="CG879" s="992"/>
      <c r="CH879" s="940"/>
      <c r="CI879" s="940"/>
      <c r="CJ879" s="940"/>
      <c r="CK879" s="940"/>
      <c r="CL879" s="940"/>
      <c r="CM879" s="940"/>
      <c r="CN879" s="940"/>
      <c r="CO879" s="940"/>
      <c r="CP879" s="940"/>
      <c r="CQ879" s="282"/>
      <c r="CR879" s="1038">
        <v>0.39519440771542946</v>
      </c>
      <c r="CS879" s="940">
        <v>0.39349383684933303</v>
      </c>
      <c r="CT879" s="940">
        <v>0.39937248918653689</v>
      </c>
      <c r="CU879" s="940">
        <v>0.39944427796432413</v>
      </c>
      <c r="CV879" s="940"/>
      <c r="CW879" s="940"/>
      <c r="CX879" s="940"/>
      <c r="CY879" s="940"/>
      <c r="CZ879" s="940"/>
      <c r="DA879" s="940"/>
      <c r="DB879" s="940"/>
      <c r="DC879" s="940"/>
      <c r="DD879" s="940"/>
      <c r="DE879" s="940"/>
      <c r="DF879" s="940"/>
      <c r="DG879" s="940"/>
      <c r="DH879" s="940"/>
      <c r="DI879" s="940"/>
      <c r="DJ879" s="940"/>
      <c r="DK879" s="940"/>
      <c r="DL879" s="940"/>
      <c r="DM879" s="940"/>
      <c r="DN879" s="940"/>
      <c r="DO879" s="940"/>
    </row>
    <row r="880" spans="2:119" s="948" customFormat="1" ht="12" customHeight="1">
      <c r="B880" s="1336">
        <v>2</v>
      </c>
      <c r="C880" s="942" t="s">
        <v>238</v>
      </c>
      <c r="D880" s="943"/>
      <c r="E880" s="944"/>
      <c r="F880" s="945">
        <v>224.5</v>
      </c>
      <c r="G880" s="945">
        <v>502.3</v>
      </c>
      <c r="H880" s="945">
        <v>918.5</v>
      </c>
      <c r="I880" s="945">
        <v>1441.7</v>
      </c>
      <c r="J880" s="945">
        <v>2098.6999999999998</v>
      </c>
      <c r="K880" s="945">
        <v>2979</v>
      </c>
      <c r="L880" s="282">
        <v>4230.2076363070901</v>
      </c>
      <c r="M880" s="282">
        <v>5766.1217013526812</v>
      </c>
      <c r="N880" s="946">
        <v>7227.9145677581146</v>
      </c>
      <c r="O880" s="946">
        <v>10956.318906135579</v>
      </c>
      <c r="P880" s="946">
        <v>17310.00677814861</v>
      </c>
      <c r="Q880" s="946">
        <v>24071.499263651927</v>
      </c>
      <c r="R880" s="946">
        <v>29610.774940138042</v>
      </c>
      <c r="S880" s="946">
        <v>47415.177017196278</v>
      </c>
      <c r="T880" s="946">
        <v>66460.28655835228</v>
      </c>
      <c r="U880" s="1649">
        <v>80749.276163695191</v>
      </c>
      <c r="V880" s="1649">
        <v>99589.882644037483</v>
      </c>
      <c r="W880" s="1649">
        <v>119656.81479280684</v>
      </c>
      <c r="X880" s="1649">
        <v>138972.87895700926</v>
      </c>
      <c r="Y880" s="1649">
        <v>161114.29971761091</v>
      </c>
      <c r="Z880" s="1649">
        <v>186641.41047916887</v>
      </c>
      <c r="AA880" s="403"/>
      <c r="AB880" s="947"/>
      <c r="AC880" s="947"/>
      <c r="AD880" s="947"/>
      <c r="AE880" s="947"/>
      <c r="AF880" s="947"/>
      <c r="AG880" s="947"/>
      <c r="AH880" s="947"/>
      <c r="AI880" s="947"/>
      <c r="AJ880" s="947"/>
      <c r="AK880" s="947"/>
      <c r="AL880" s="947"/>
      <c r="AM880" s="947"/>
      <c r="AN880" s="947"/>
      <c r="AO880" s="947"/>
      <c r="AP880" s="947"/>
      <c r="AQ880" s="947"/>
      <c r="AR880" s="947"/>
      <c r="AS880" s="947"/>
      <c r="AT880" s="947"/>
      <c r="AU880" s="947"/>
      <c r="AV880" s="947"/>
      <c r="AW880" s="947"/>
      <c r="AX880" s="947"/>
      <c r="AY880" s="947"/>
      <c r="AZ880" s="947"/>
      <c r="BA880" s="947"/>
      <c r="BB880" s="947"/>
      <c r="BC880" s="947"/>
      <c r="BD880" s="947"/>
      <c r="BE880" s="947"/>
      <c r="BF880" s="947"/>
      <c r="BG880" s="947"/>
      <c r="BH880" s="282">
        <v>1030.7797240813049</v>
      </c>
      <c r="BI880" s="282">
        <v>1149.8793907966592</v>
      </c>
      <c r="BJ880" s="282">
        <v>1235.783008626752</v>
      </c>
      <c r="BK880" s="282">
        <v>1343.7346193177743</v>
      </c>
      <c r="BL880" s="282">
        <v>1284.459511313325</v>
      </c>
      <c r="BM880" s="282">
        <v>1404.9671504760047</v>
      </c>
      <c r="BN880" s="282">
        <v>1489.0104425249722</v>
      </c>
      <c r="BO880" s="282">
        <v>1587.684597038379</v>
      </c>
      <c r="BP880" s="282">
        <v>1507.5542688139421</v>
      </c>
      <c r="BQ880" s="282">
        <v>1658.0215032206177</v>
      </c>
      <c r="BR880" s="282">
        <v>1908.097422911286</v>
      </c>
      <c r="BS880" s="282">
        <v>2154.2413728122688</v>
      </c>
      <c r="BT880" s="282">
        <v>2252.1704526222316</v>
      </c>
      <c r="BU880" s="282">
        <v>2549.4025162608164</v>
      </c>
      <c r="BV880" s="282">
        <v>2908.8656525178803</v>
      </c>
      <c r="BW880" s="282">
        <v>3245.8802847346501</v>
      </c>
      <c r="BX880" s="282">
        <v>3235.247112728</v>
      </c>
      <c r="BY880" s="282">
        <v>3773.1157240660082</v>
      </c>
      <c r="BZ880" s="282">
        <v>4741.4510136041445</v>
      </c>
      <c r="CA880" s="282">
        <v>5560.192927750456</v>
      </c>
      <c r="CB880" s="282">
        <v>5532.2725627648797</v>
      </c>
      <c r="CC880" s="282">
        <v>5433.2866426550518</v>
      </c>
      <c r="CD880" s="282">
        <v>6211.3008278214293</v>
      </c>
      <c r="CE880" s="282">
        <v>6894.6392304105657</v>
      </c>
      <c r="CF880" s="282">
        <v>6528.0816240625581</v>
      </c>
      <c r="CG880" s="282">
        <v>6900.2740361719161</v>
      </c>
      <c r="CH880" s="282">
        <v>7702.0130264985719</v>
      </c>
      <c r="CI880" s="282">
        <v>8480.4062534049954</v>
      </c>
      <c r="CJ880" s="282">
        <v>7507.2938676719414</v>
      </c>
      <c r="CK880" s="282">
        <v>10902.432977151628</v>
      </c>
      <c r="CL880" s="282">
        <v>13401.502666107515</v>
      </c>
      <c r="CM880" s="282">
        <v>15603.947506265191</v>
      </c>
      <c r="CN880" s="282">
        <v>14414.004225930126</v>
      </c>
      <c r="CO880" s="282">
        <v>15699.503487098344</v>
      </c>
      <c r="CP880" s="282">
        <v>17153.92341261762</v>
      </c>
      <c r="CQ880" s="282">
        <v>19192.855432706183</v>
      </c>
      <c r="CR880" s="282">
        <v>17729.225197894055</v>
      </c>
      <c r="CS880" s="1206">
        <v>18671.598296656426</v>
      </c>
      <c r="CT880" s="1206">
        <v>21105.917873471953</v>
      </c>
      <c r="CU880" s="1206">
        <v>23242.534795672753</v>
      </c>
      <c r="CV880" s="1206">
        <v>22074.044798758143</v>
      </c>
      <c r="CW880" s="1206">
        <v>23084.703187267161</v>
      </c>
      <c r="CX880" s="1206">
        <v>25926.211074181574</v>
      </c>
      <c r="CY880" s="1206">
        <v>28504.923583830605</v>
      </c>
      <c r="CZ880" s="1206">
        <v>26629.854860438605</v>
      </c>
      <c r="DA880" s="1206">
        <v>27769.39362316416</v>
      </c>
      <c r="DB880" s="1206">
        <v>31132.193254257971</v>
      </c>
      <c r="DC880" s="1206">
        <v>34125.373054946096</v>
      </c>
      <c r="DD880" s="1206">
        <v>30933.951343641504</v>
      </c>
      <c r="DE880" s="1206">
        <v>32253.796486938401</v>
      </c>
      <c r="DF880" s="1206">
        <v>36156.947821597307</v>
      </c>
      <c r="DG880" s="1206">
        <v>39628.183304832048</v>
      </c>
      <c r="DH880" s="1206">
        <v>35893.011010955219</v>
      </c>
      <c r="DI880" s="1206">
        <v>37401.94765574862</v>
      </c>
      <c r="DJ880" s="1206">
        <v>41912.428755074143</v>
      </c>
      <c r="DK880" s="1206">
        <v>45906.912295832932</v>
      </c>
      <c r="DL880" s="1206">
        <v>41579.935568541965</v>
      </c>
      <c r="DM880" s="1206">
        <v>43327.949644273082</v>
      </c>
      <c r="DN880" s="1206">
        <v>48553.075879456832</v>
      </c>
      <c r="DO880" s="1206">
        <v>53180.449386896988</v>
      </c>
    </row>
    <row r="881" spans="2:119" s="973" customFormat="1" ht="12" customHeight="1">
      <c r="B881" s="1336">
        <v>3</v>
      </c>
      <c r="C881" s="938" t="s">
        <v>94</v>
      </c>
      <c r="D881" s="939"/>
      <c r="E881" s="939"/>
      <c r="F881" s="940"/>
      <c r="G881" s="940">
        <v>1.2374164810690425</v>
      </c>
      <c r="H881" s="940">
        <v>0.82858849293251047</v>
      </c>
      <c r="I881" s="940">
        <v>0.56962438758845946</v>
      </c>
      <c r="J881" s="940">
        <v>0.4557120066588054</v>
      </c>
      <c r="K881" s="940">
        <v>0.41945013579835155</v>
      </c>
      <c r="L881" s="940">
        <v>0.42000927704165503</v>
      </c>
      <c r="M881" s="940">
        <v>0.36308242930278989</v>
      </c>
      <c r="N881" s="940">
        <v>0.25351405019122475</v>
      </c>
      <c r="O881" s="940">
        <v>0.51583403531205607</v>
      </c>
      <c r="P881" s="940">
        <v>0.57991081917622389</v>
      </c>
      <c r="Q881" s="940">
        <v>0.39061177572955819</v>
      </c>
      <c r="R881" s="940">
        <v>0.23011760155922012</v>
      </c>
      <c r="S881" s="940">
        <v>0.60128119284456782</v>
      </c>
      <c r="T881" s="940">
        <v>0.40166695010436904</v>
      </c>
      <c r="U881" s="1677">
        <v>0.21500042123347063</v>
      </c>
      <c r="V881" s="1677">
        <v>0.23332229557263839</v>
      </c>
      <c r="W881" s="1677">
        <v>0.20149569028506908</v>
      </c>
      <c r="X881" s="1677">
        <v>0.16142886803103851</v>
      </c>
      <c r="Y881" s="1677">
        <v>0.15932188299453021</v>
      </c>
      <c r="Z881" s="1677">
        <v>0.34300600145806648</v>
      </c>
      <c r="AA881" s="399"/>
      <c r="AB881" s="401"/>
      <c r="AC881" s="401"/>
      <c r="AD881" s="401"/>
      <c r="AE881" s="401"/>
      <c r="AF881" s="401"/>
      <c r="AG881" s="401"/>
      <c r="AH881" s="401"/>
      <c r="AI881" s="401"/>
      <c r="AJ881" s="401"/>
      <c r="AK881" s="401"/>
      <c r="AL881" s="401"/>
      <c r="AM881" s="401"/>
      <c r="AN881" s="401" t="s">
        <v>1045</v>
      </c>
      <c r="AO881" s="401" t="s">
        <v>1045</v>
      </c>
      <c r="AP881" s="401" t="s">
        <v>1045</v>
      </c>
      <c r="AQ881" s="401" t="s">
        <v>1045</v>
      </c>
      <c r="AR881" s="401" t="s">
        <v>1045</v>
      </c>
      <c r="AS881" s="401" t="s">
        <v>1045</v>
      </c>
      <c r="AT881" s="401" t="s">
        <v>1045</v>
      </c>
      <c r="AU881" s="401" t="s">
        <v>1045</v>
      </c>
      <c r="AV881" s="401" t="s">
        <v>1045</v>
      </c>
      <c r="AW881" s="401" t="s">
        <v>1045</v>
      </c>
      <c r="AX881" s="401" t="s">
        <v>1045</v>
      </c>
      <c r="AY881" s="401" t="s">
        <v>1045</v>
      </c>
      <c r="AZ881" s="401" t="s">
        <v>1045</v>
      </c>
      <c r="BA881" s="401" t="s">
        <v>1045</v>
      </c>
      <c r="BB881" s="401" t="s">
        <v>1045</v>
      </c>
      <c r="BC881" s="401" t="s">
        <v>1045</v>
      </c>
      <c r="BD881" s="401" t="s">
        <v>1045</v>
      </c>
      <c r="BE881" s="401" t="s">
        <v>1045</v>
      </c>
      <c r="BF881" s="401" t="s">
        <v>1045</v>
      </c>
      <c r="BG881" s="401" t="s">
        <v>1045</v>
      </c>
      <c r="BH881" s="401" t="s">
        <v>1045</v>
      </c>
      <c r="BI881" s="401" t="s">
        <v>1045</v>
      </c>
      <c r="BJ881" s="401" t="s">
        <v>1045</v>
      </c>
      <c r="BK881" s="401" t="s">
        <v>1045</v>
      </c>
      <c r="BL881" s="401">
        <v>0.24610475090409389</v>
      </c>
      <c r="BM881" s="401">
        <v>0.22183870910375703</v>
      </c>
      <c r="BN881" s="401">
        <v>0.2049125389574793</v>
      </c>
      <c r="BO881" s="401">
        <v>0.18154624746102033</v>
      </c>
      <c r="BP881" s="401">
        <v>0.17368765269409603</v>
      </c>
      <c r="BQ881" s="401">
        <v>0.18011407075167396</v>
      </c>
      <c r="BR881" s="401">
        <v>0.2814533521172975</v>
      </c>
      <c r="BS881" s="401">
        <v>0.35684466349974575</v>
      </c>
      <c r="BT881" s="401">
        <v>0.49392330293629239</v>
      </c>
      <c r="BU881" s="401">
        <v>0.53761728138551823</v>
      </c>
      <c r="BV881" s="401">
        <v>0.52448487042116998</v>
      </c>
      <c r="BW881" s="401">
        <v>0.50673936806686348</v>
      </c>
      <c r="BX881" s="401">
        <v>0.4365018904147151</v>
      </c>
      <c r="BY881" s="401">
        <v>0.48</v>
      </c>
      <c r="BZ881" s="401">
        <v>0.63</v>
      </c>
      <c r="CA881" s="401">
        <v>0.71299999999999997</v>
      </c>
      <c r="CB881" s="401">
        <v>0.71</v>
      </c>
      <c r="CC881" s="401">
        <v>0.44</v>
      </c>
      <c r="CD881" s="401">
        <v>0.31</v>
      </c>
      <c r="CE881" s="401">
        <v>0.24</v>
      </c>
      <c r="CF881" s="401">
        <v>0.18</v>
      </c>
      <c r="CG881" s="401">
        <v>0.27</v>
      </c>
      <c r="CH881" s="401">
        <v>0.24</v>
      </c>
      <c r="CI881" s="401">
        <v>0.23</v>
      </c>
      <c r="CJ881" s="401">
        <v>0.15</v>
      </c>
      <c r="CK881" s="401">
        <v>0.57999999999999996</v>
      </c>
      <c r="CL881" s="401">
        <v>0.74</v>
      </c>
      <c r="CM881" s="401">
        <v>0.84</v>
      </c>
      <c r="CN881" s="401">
        <v>0.92</v>
      </c>
      <c r="CO881" s="401">
        <v>0.44</v>
      </c>
      <c r="CP881" s="401">
        <v>0.28000000000000003</v>
      </c>
      <c r="CQ881" s="401">
        <v>0.23</v>
      </c>
      <c r="CR881" s="401">
        <v>0.23</v>
      </c>
      <c r="CS881" s="940">
        <v>0.18931138886019627</v>
      </c>
      <c r="CT881" s="940">
        <v>0.23038428969243463</v>
      </c>
      <c r="CU881" s="940">
        <v>0.2109993157175345</v>
      </c>
      <c r="CV881" s="940">
        <v>0.24506539639308</v>
      </c>
      <c r="CW881" s="940">
        <v>0.23635389003634488</v>
      </c>
      <c r="CX881" s="940">
        <v>0.22838585981461867</v>
      </c>
      <c r="CY881" s="940">
        <v>0.22641199999999961</v>
      </c>
      <c r="CZ881" s="940">
        <v>0.20638764228369988</v>
      </c>
      <c r="DA881" s="940">
        <v>0.20293483515442978</v>
      </c>
      <c r="DB881" s="940">
        <v>0.20079996128939692</v>
      </c>
      <c r="DC881" s="940">
        <v>0.19717468999999999</v>
      </c>
      <c r="DD881" s="940">
        <v>0.16162673457139554</v>
      </c>
      <c r="DE881" s="940">
        <v>0.16148724472087594</v>
      </c>
      <c r="DF881" s="940">
        <v>0.16140059668465856</v>
      </c>
      <c r="DG881" s="940">
        <v>0.16125274999999983</v>
      </c>
      <c r="DH881" s="940">
        <v>0.16031122607726789</v>
      </c>
      <c r="DI881" s="940">
        <v>0.15961380456080665</v>
      </c>
      <c r="DJ881" s="940">
        <v>0.15918049725532879</v>
      </c>
      <c r="DK881" s="940">
        <v>0.15844099999999983</v>
      </c>
      <c r="DL881" s="940">
        <v>0.15844099999999983</v>
      </c>
      <c r="DM881" s="940">
        <v>0.15844099999999983</v>
      </c>
      <c r="DN881" s="940">
        <v>0.15844099999999961</v>
      </c>
      <c r="DO881" s="940">
        <v>0.15844099999999983</v>
      </c>
    </row>
    <row r="882" spans="2:119" s="941" customFormat="1" ht="12" customHeight="1">
      <c r="B882" s="1336">
        <v>4</v>
      </c>
      <c r="C882" s="938" t="s">
        <v>797</v>
      </c>
      <c r="D882" s="939"/>
      <c r="E882" s="939"/>
      <c r="F882" s="940"/>
      <c r="G882" s="940"/>
      <c r="H882" s="940"/>
      <c r="I882" s="940"/>
      <c r="J882" s="940"/>
      <c r="K882" s="940"/>
      <c r="L882" s="940"/>
      <c r="M882" s="940"/>
      <c r="N882" s="940"/>
      <c r="O882" s="940"/>
      <c r="P882" s="940"/>
      <c r="Q882" s="940"/>
      <c r="R882" s="940"/>
      <c r="S882" s="940"/>
      <c r="T882" s="940"/>
      <c r="U882" s="1677"/>
      <c r="V882" s="1677"/>
      <c r="W882" s="1677"/>
      <c r="X882" s="1677"/>
      <c r="Y882" s="1677"/>
      <c r="Z882" s="1677"/>
      <c r="AA882" s="403"/>
      <c r="AB882" s="985"/>
      <c r="AC882" s="985"/>
      <c r="AD882" s="985"/>
      <c r="AE882" s="985"/>
      <c r="AF882" s="985"/>
      <c r="AG882" s="985"/>
      <c r="AH882" s="985"/>
      <c r="AI882" s="985"/>
      <c r="AJ882" s="940"/>
      <c r="AK882" s="940"/>
      <c r="AL882" s="940"/>
      <c r="AM882" s="940"/>
      <c r="AN882" s="940"/>
      <c r="AO882" s="940"/>
      <c r="AP882" s="940"/>
      <c r="AQ882" s="940"/>
      <c r="AR882" s="940"/>
      <c r="AS882" s="940"/>
      <c r="AT882" s="940"/>
      <c r="AU882" s="940"/>
      <c r="AV882" s="940"/>
      <c r="AW882" s="940"/>
      <c r="AX882" s="940"/>
      <c r="AY882" s="940"/>
      <c r="AZ882" s="940"/>
      <c r="BA882" s="940"/>
      <c r="BB882" s="940"/>
      <c r="BC882" s="940"/>
      <c r="BD882" s="940"/>
      <c r="BE882" s="940"/>
      <c r="BF882" s="940"/>
      <c r="BG882" s="940"/>
      <c r="BH882" s="940"/>
      <c r="BI882" s="940"/>
      <c r="BJ882" s="940"/>
      <c r="BK882" s="940"/>
      <c r="BL882" s="940"/>
      <c r="BM882" s="940"/>
      <c r="BN882" s="940"/>
      <c r="BO882" s="940"/>
      <c r="BP882" s="940"/>
      <c r="BQ882" s="940"/>
      <c r="BR882" s="940"/>
      <c r="BS882" s="940"/>
      <c r="BT882" s="940"/>
      <c r="BU882" s="940"/>
      <c r="BV882" s="940"/>
      <c r="BW882" s="940"/>
      <c r="BX882" s="940"/>
      <c r="BY882" s="940"/>
      <c r="BZ882" s="940"/>
      <c r="CA882" s="940"/>
      <c r="CB882" s="940"/>
      <c r="CC882" s="940"/>
      <c r="CD882" s="940"/>
      <c r="CE882" s="940"/>
      <c r="CF882" s="940"/>
      <c r="CG882" s="940"/>
      <c r="CH882" s="940"/>
      <c r="CI882" s="940"/>
      <c r="CJ882" s="940">
        <v>0.35699999999999998</v>
      </c>
      <c r="CK882" s="940">
        <v>1.0066000000000002</v>
      </c>
      <c r="CL882" s="940">
        <v>1.1576</v>
      </c>
      <c r="CM882" s="940">
        <v>1.2631999999999999</v>
      </c>
      <c r="CN882" s="940">
        <v>1.2079999999999997</v>
      </c>
      <c r="CO882" s="940">
        <v>1.2751999999999999</v>
      </c>
      <c r="CP882" s="940">
        <v>1.2271999999999998</v>
      </c>
      <c r="CQ882" s="940">
        <v>1.2631999999999999</v>
      </c>
      <c r="CR882" s="940">
        <v>1.3615999999999997</v>
      </c>
      <c r="CS882" s="940">
        <v>0.71260839995868275</v>
      </c>
      <c r="CT882" s="940">
        <v>0.57489189080631631</v>
      </c>
      <c r="CU882" s="940">
        <v>0.48952915833256738</v>
      </c>
      <c r="CV882" s="940">
        <v>0.5314304375634884</v>
      </c>
      <c r="CW882" s="940">
        <v>0.47040976208183172</v>
      </c>
      <c r="CX882" s="940">
        <v>0.51138666359624008</v>
      </c>
      <c r="CY882" s="940">
        <v>0.48518409278777264</v>
      </c>
      <c r="CZ882" s="940">
        <v>0.50203150804366792</v>
      </c>
      <c r="DA882" s="940">
        <v>0.48725316290340825</v>
      </c>
      <c r="DB882" s="940">
        <v>0.47504569291383691</v>
      </c>
      <c r="DC882" s="940">
        <v>0.46822940591227979</v>
      </c>
      <c r="DD882" s="940">
        <v>0.40137213753329926</v>
      </c>
      <c r="DE882" s="940">
        <v>0.39719346726227966</v>
      </c>
      <c r="DF882" s="940">
        <v>0.39460979154042053</v>
      </c>
      <c r="DG882" s="940">
        <v>0.3902224009928974</v>
      </c>
      <c r="DH882" s="940">
        <v>0.34784854063466897</v>
      </c>
      <c r="DI882" s="940">
        <v>0.34687664279962349</v>
      </c>
      <c r="DJ882" s="940">
        <v>0.34627292117755792</v>
      </c>
      <c r="DK882" s="940">
        <v>0.3452427969627494</v>
      </c>
      <c r="DL882" s="940">
        <v>0.34415209704817595</v>
      </c>
      <c r="DM882" s="940">
        <v>0.34334417536922524</v>
      </c>
      <c r="DN882" s="940">
        <v>0.34284221442095997</v>
      </c>
      <c r="DO882" s="940">
        <v>0.34198555048099943</v>
      </c>
    </row>
    <row r="883" spans="2:119" s="941" customFormat="1" ht="12" customHeight="1">
      <c r="B883" s="1336">
        <v>5</v>
      </c>
      <c r="C883" s="949" t="s">
        <v>567</v>
      </c>
      <c r="D883" s="950"/>
      <c r="E883" s="950"/>
      <c r="F883" s="951">
        <v>6524.5</v>
      </c>
      <c r="G883" s="951">
        <v>8702.2999999999993</v>
      </c>
      <c r="H883" s="951">
        <v>11518.5</v>
      </c>
      <c r="I883" s="951">
        <v>16241.7</v>
      </c>
      <c r="J883" s="951">
        <v>20798.7</v>
      </c>
      <c r="K883" s="951">
        <v>25479</v>
      </c>
      <c r="L883" s="951">
        <v>33030.207636307088</v>
      </c>
      <c r="M883" s="951">
        <v>41566.121701352684</v>
      </c>
      <c r="N883" s="951">
        <v>48527.914567758111</v>
      </c>
      <c r="O883" s="951">
        <v>55356.318906135581</v>
      </c>
      <c r="P883" s="951">
        <v>65010.006778148614</v>
      </c>
      <c r="Q883" s="951">
        <v>75365.017275182938</v>
      </c>
      <c r="R883" s="951">
        <v>92506.875257894499</v>
      </c>
      <c r="S883" s="951">
        <v>155266.52300490279</v>
      </c>
      <c r="T883" s="951">
        <v>212676.75130673242</v>
      </c>
      <c r="U883" s="1718">
        <v>268319.58018204471</v>
      </c>
      <c r="V883" s="1718">
        <v>325581.69603851874</v>
      </c>
      <c r="W883" s="1718">
        <v>386848.49712730583</v>
      </c>
      <c r="X883" s="1718">
        <v>451589.97199823335</v>
      </c>
      <c r="Y883" s="1718">
        <v>520957.86763716349</v>
      </c>
      <c r="Z883" s="1668"/>
      <c r="AA883" s="399"/>
      <c r="AB883" s="1356"/>
      <c r="AC883" s="1356"/>
      <c r="AD883" s="1356"/>
      <c r="AE883" s="1356"/>
      <c r="AF883" s="1356"/>
      <c r="AG883" s="1356"/>
      <c r="AH883" s="1356"/>
      <c r="AI883" s="1356"/>
      <c r="AJ883" s="1356"/>
      <c r="AK883" s="1356"/>
      <c r="AL883" s="1356"/>
      <c r="AM883" s="1356"/>
      <c r="AN883" s="1356"/>
      <c r="AO883" s="1356"/>
      <c r="AP883" s="1356"/>
      <c r="AQ883" s="1356"/>
      <c r="AR883" s="1356"/>
      <c r="AS883" s="1356"/>
      <c r="AT883" s="1356"/>
      <c r="AU883" s="1356"/>
      <c r="AV883" s="1356"/>
      <c r="AW883" s="1356"/>
      <c r="AX883" s="1356"/>
      <c r="AY883" s="1356"/>
      <c r="AZ883" s="1356"/>
      <c r="BA883" s="1356"/>
      <c r="BB883" s="1356"/>
      <c r="BC883" s="1356"/>
      <c r="BD883" s="1356"/>
      <c r="BE883" s="1356"/>
      <c r="BF883" s="1356"/>
      <c r="BG883" s="1356"/>
      <c r="BH883" s="1356"/>
      <c r="BI883" s="1356"/>
      <c r="BJ883" s="1356"/>
      <c r="BK883" s="1356"/>
      <c r="BL883" s="1356"/>
      <c r="BM883" s="1356"/>
      <c r="BN883" s="1356"/>
      <c r="BO883" s="1356"/>
      <c r="BP883" s="1356"/>
      <c r="BQ883" s="1356"/>
      <c r="BR883" s="1356"/>
      <c r="BS883" s="1356"/>
      <c r="BT883" s="1356"/>
      <c r="BU883" s="1356"/>
      <c r="BV883" s="1356"/>
      <c r="BW883" s="1356"/>
      <c r="BX883" s="1356"/>
      <c r="BY883" s="1356"/>
      <c r="BZ883" s="1356"/>
      <c r="CA883" s="1356"/>
      <c r="CB883" s="1356">
        <v>16977.028167764882</v>
      </c>
      <c r="CC883" s="1356">
        <v>17231.325716953434</v>
      </c>
      <c r="CD883" s="1356">
        <v>18500.964697432704</v>
      </c>
      <c r="CE883" s="1356">
        <v>22655.698693031918</v>
      </c>
      <c r="CF883" s="1356">
        <v>20031.775182936504</v>
      </c>
      <c r="CG883" s="1356">
        <v>20453.789489405823</v>
      </c>
      <c r="CH883" s="1356">
        <v>22832.533372741469</v>
      </c>
      <c r="CI883" s="1356">
        <v>29188.777212810692</v>
      </c>
      <c r="CJ883" s="1356">
        <v>25078.642596625807</v>
      </c>
      <c r="CK883" s="1356">
        <v>39247.359569978129</v>
      </c>
      <c r="CL883" s="1356">
        <v>42119.007856874079</v>
      </c>
      <c r="CM883" s="1356">
        <v>48821.512981424763</v>
      </c>
      <c r="CN883" s="1356">
        <v>46556.872252973772</v>
      </c>
      <c r="CO883" s="1356">
        <v>51703.959763067782</v>
      </c>
      <c r="CP883" s="1356">
        <v>53294.013119172159</v>
      </c>
      <c r="CQ883" s="1356">
        <v>61121.906171518669</v>
      </c>
      <c r="CR883" s="1356">
        <v>59150.576872912905</v>
      </c>
      <c r="CS883" s="1368">
        <v>65693.251318397539</v>
      </c>
      <c r="CT883" s="1368">
        <v>66943.609712634032</v>
      </c>
      <c r="CU883" s="1368">
        <v>76532.142278100204</v>
      </c>
      <c r="CV883" s="1368">
        <v>71894.262639388879</v>
      </c>
      <c r="CW883" s="1368">
        <v>79717.885415143872</v>
      </c>
      <c r="CX883" s="1368">
        <v>81240.23464894286</v>
      </c>
      <c r="CY883" s="1368">
        <v>92729.313335043073</v>
      </c>
      <c r="CZ883" s="1368">
        <v>85451.472560808848</v>
      </c>
      <c r="DA883" s="1368">
        <v>94699.302908738639</v>
      </c>
      <c r="DB883" s="1368">
        <v>96562.346483533474</v>
      </c>
      <c r="DC883" s="1368">
        <v>110135.37517422481</v>
      </c>
      <c r="DD883" s="1368">
        <v>99764.584294640619</v>
      </c>
      <c r="DE883" s="1368">
        <v>110532.42897658152</v>
      </c>
      <c r="DF883" s="1368">
        <v>112747.19548115462</v>
      </c>
      <c r="DG883" s="1368">
        <v>128545.76324585656</v>
      </c>
      <c r="DH883" s="1368">
        <v>115135.69882850049</v>
      </c>
      <c r="DI883" s="1368">
        <v>127489.7114473159</v>
      </c>
      <c r="DJ883" s="1368">
        <v>130107.89091765169</v>
      </c>
      <c r="DK883" s="1368">
        <v>148224.56644369531</v>
      </c>
      <c r="DL883" s="951"/>
      <c r="DM883" s="951"/>
      <c r="DN883" s="951"/>
      <c r="DO883" s="951"/>
    </row>
    <row r="884" spans="2:119" s="941" customFormat="1" ht="12" customHeight="1">
      <c r="B884" s="1336">
        <v>6</v>
      </c>
      <c r="C884" s="938" t="s">
        <v>94</v>
      </c>
      <c r="D884" s="939"/>
      <c r="E884" s="939"/>
      <c r="F884" s="940"/>
      <c r="G884" s="940">
        <v>0.33378802973407917</v>
      </c>
      <c r="H884" s="940">
        <v>0.32361559587695221</v>
      </c>
      <c r="I884" s="940">
        <v>0.41005339236879812</v>
      </c>
      <c r="J884" s="940">
        <v>0.28057407783667965</v>
      </c>
      <c r="K884" s="940">
        <v>0.2250284873573829</v>
      </c>
      <c r="L884" s="940">
        <v>0.29636985895471124</v>
      </c>
      <c r="M884" s="940">
        <v>0.25842750245574742</v>
      </c>
      <c r="N884" s="940">
        <v>0.16748718863946532</v>
      </c>
      <c r="O884" s="940">
        <v>0.14071085475645506</v>
      </c>
      <c r="P884" s="940">
        <v>0.17439179596429133</v>
      </c>
      <c r="Q884" s="940">
        <v>0.15928333206257839</v>
      </c>
      <c r="R884" s="940">
        <v>0.22745112523653899</v>
      </c>
      <c r="S884" s="940">
        <v>0.67843225243577132</v>
      </c>
      <c r="T884" s="940">
        <v>0.36975277858200517</v>
      </c>
      <c r="U884" s="1677">
        <v>0.26163098944022134</v>
      </c>
      <c r="V884" s="1677">
        <v>0.21341012764563749</v>
      </c>
      <c r="W884" s="1677">
        <v>0.18817642955437752</v>
      </c>
      <c r="X884" s="1677">
        <v>0.16735614937550625</v>
      </c>
      <c r="Y884" s="1677">
        <v>0.15360813999475065</v>
      </c>
      <c r="Z884" s="1668"/>
      <c r="AA884" s="403"/>
      <c r="AB884" s="940"/>
      <c r="AC884" s="940"/>
      <c r="AD884" s="940"/>
      <c r="AE884" s="940"/>
      <c r="AF884" s="940"/>
      <c r="AG884" s="940"/>
      <c r="AH884" s="940"/>
      <c r="AI884" s="940"/>
      <c r="AJ884" s="940"/>
      <c r="AK884" s="940"/>
      <c r="AL884" s="940"/>
      <c r="AM884" s="940"/>
      <c r="AN884" s="940"/>
      <c r="AO884" s="940"/>
      <c r="AP884" s="940"/>
      <c r="AQ884" s="940"/>
      <c r="AR884" s="940"/>
      <c r="AS884" s="940"/>
      <c r="AT884" s="940"/>
      <c r="AU884" s="940"/>
      <c r="AV884" s="940"/>
      <c r="AW884" s="940"/>
      <c r="AX884" s="940"/>
      <c r="AY884" s="940"/>
      <c r="AZ884" s="940"/>
      <c r="BA884" s="940"/>
      <c r="BB884" s="940"/>
      <c r="BC884" s="940"/>
      <c r="BD884" s="940"/>
      <c r="BE884" s="940"/>
      <c r="BF884" s="940"/>
      <c r="BG884" s="940"/>
      <c r="BH884" s="940"/>
      <c r="BI884" s="940"/>
      <c r="BJ884" s="940"/>
      <c r="BK884" s="940"/>
      <c r="BL884" s="959"/>
      <c r="BM884" s="959"/>
      <c r="BN884" s="959"/>
      <c r="BO884" s="959"/>
      <c r="BP884" s="940"/>
      <c r="BQ884" s="940"/>
      <c r="BR884" s="940"/>
      <c r="BS884" s="940"/>
      <c r="BT884" s="940"/>
      <c r="BU884" s="940"/>
      <c r="BV884" s="940"/>
      <c r="BW884" s="940"/>
      <c r="BX884" s="940"/>
      <c r="BY884" s="940"/>
      <c r="BZ884" s="940"/>
      <c r="CA884" s="940"/>
      <c r="CB884" s="940" t="s">
        <v>1045</v>
      </c>
      <c r="CC884" s="940" t="s">
        <v>1045</v>
      </c>
      <c r="CD884" s="940" t="s">
        <v>1045</v>
      </c>
      <c r="CE884" s="940" t="s">
        <v>1045</v>
      </c>
      <c r="CF884" s="940">
        <v>0.17993414306585298</v>
      </c>
      <c r="CG884" s="940">
        <v>0.18701194704258262</v>
      </c>
      <c r="CH884" s="940">
        <v>0.23412663859143712</v>
      </c>
      <c r="CI884" s="940">
        <v>0.28836358605828893</v>
      </c>
      <c r="CJ884" s="940">
        <v>0.25194309378972735</v>
      </c>
      <c r="CK884" s="940">
        <v>0.91883071791203097</v>
      </c>
      <c r="CL884" s="940">
        <v>0.84469270970858146</v>
      </c>
      <c r="CM884" s="940">
        <v>0.67261247792173484</v>
      </c>
      <c r="CN884" s="940">
        <v>0.85643509506522264</v>
      </c>
      <c r="CO884" s="940">
        <v>0.31738696130320587</v>
      </c>
      <c r="CP884" s="940">
        <v>0.26531976489741194</v>
      </c>
      <c r="CQ884" s="940">
        <v>0.2519461696071128</v>
      </c>
      <c r="CR884" s="940">
        <v>0.27050151804677403</v>
      </c>
      <c r="CS884" s="940">
        <v>0.2705651872590682</v>
      </c>
      <c r="CT884" s="940">
        <v>0.25611876071219575</v>
      </c>
      <c r="CU884" s="940">
        <v>0.25212296330120565</v>
      </c>
      <c r="CV884" s="940">
        <v>0.21544482641067453</v>
      </c>
      <c r="CW884" s="940">
        <v>0.21348667960994505</v>
      </c>
      <c r="CX884" s="940">
        <v>0.21356220552909133</v>
      </c>
      <c r="CY884" s="940">
        <v>0.21163880396926649</v>
      </c>
      <c r="CZ884" s="940">
        <v>0.18857151354929336</v>
      </c>
      <c r="DA884" s="940">
        <v>0.18793044265507786</v>
      </c>
      <c r="DB884" s="940">
        <v>0.18860250589871974</v>
      </c>
      <c r="DC884" s="940">
        <v>0.18770830078608891</v>
      </c>
      <c r="DD884" s="940">
        <v>0.16749988390950543</v>
      </c>
      <c r="DE884" s="940">
        <v>0.16719369183848376</v>
      </c>
      <c r="DF884" s="940">
        <v>0.16761035317613282</v>
      </c>
      <c r="DG884" s="940">
        <v>0.16716144147607515</v>
      </c>
      <c r="DH884" s="940">
        <v>0.15407385940148322</v>
      </c>
      <c r="DI884" s="940">
        <v>0.15341454655200892</v>
      </c>
      <c r="DJ884" s="940">
        <v>0.15397895586146859</v>
      </c>
      <c r="DK884" s="940">
        <v>0.15308791749286255</v>
      </c>
      <c r="DL884" s="951"/>
      <c r="DM884" s="951"/>
      <c r="DN884" s="951"/>
      <c r="DO884" s="951"/>
    </row>
    <row r="885" spans="2:119" s="941" customFormat="1" ht="12" customHeight="1">
      <c r="B885" s="1336">
        <v>7</v>
      </c>
      <c r="C885" s="949" t="s">
        <v>564</v>
      </c>
      <c r="D885" s="953"/>
      <c r="E885" s="953"/>
      <c r="F885" s="954"/>
      <c r="G885" s="954">
        <v>5.7720372775013511E-2</v>
      </c>
      <c r="H885" s="954">
        <v>7.9741285757694139E-2</v>
      </c>
      <c r="I885" s="954">
        <v>8.8765338603717589E-2</v>
      </c>
      <c r="J885" s="954">
        <v>0.10090534504560381</v>
      </c>
      <c r="K885" s="954">
        <v>0.1169198163193218</v>
      </c>
      <c r="L885" s="955">
        <v>0.1280708762986161</v>
      </c>
      <c r="M885" s="955">
        <v>0.13872166719766485</v>
      </c>
      <c r="N885" s="955">
        <v>0.14894344074204938</v>
      </c>
      <c r="O885" s="955">
        <v>0.19792354554343755</v>
      </c>
      <c r="P885" s="955">
        <v>0.26626680469701025</v>
      </c>
      <c r="Q885" s="955">
        <v>0.31939884224744242</v>
      </c>
      <c r="R885" s="955">
        <v>0.32009269427367315</v>
      </c>
      <c r="S885" s="955">
        <v>0.30537926720816094</v>
      </c>
      <c r="T885" s="955">
        <v>0.31249436598032349</v>
      </c>
      <c r="U885" s="1698">
        <v>0.30094440409048739</v>
      </c>
      <c r="V885" s="1698">
        <v>0.30588292848089121</v>
      </c>
      <c r="W885" s="1698">
        <v>0.3093118253821977</v>
      </c>
      <c r="X885" s="1698">
        <v>0.30774128650835703</v>
      </c>
      <c r="Y885" s="1698">
        <v>0.30926550826145449</v>
      </c>
      <c r="Z885" s="1668"/>
      <c r="AA885" s="240"/>
      <c r="AB885" s="954"/>
      <c r="AC885" s="954"/>
      <c r="AD885" s="954"/>
      <c r="AE885" s="954"/>
      <c r="AF885" s="954"/>
      <c r="AG885" s="954"/>
      <c r="AH885" s="954"/>
      <c r="AI885" s="954"/>
      <c r="AJ885" s="954"/>
      <c r="AK885" s="954"/>
      <c r="AL885" s="954"/>
      <c r="AM885" s="954"/>
      <c r="AN885" s="954"/>
      <c r="AO885" s="954"/>
      <c r="AP885" s="954"/>
      <c r="AQ885" s="954"/>
      <c r="AR885" s="954"/>
      <c r="AS885" s="954"/>
      <c r="AT885" s="954"/>
      <c r="AU885" s="954"/>
      <c r="AV885" s="954"/>
      <c r="AW885" s="954"/>
      <c r="AX885" s="954"/>
      <c r="AY885" s="954"/>
      <c r="AZ885" s="954"/>
      <c r="BA885" s="954"/>
      <c r="BB885" s="954"/>
      <c r="BC885" s="954"/>
      <c r="BD885" s="954"/>
      <c r="BE885" s="954"/>
      <c r="BF885" s="954"/>
      <c r="BG885" s="954"/>
      <c r="BH885" s="954"/>
      <c r="BI885" s="954"/>
      <c r="BJ885" s="954"/>
      <c r="BK885" s="954"/>
      <c r="BL885" s="959"/>
      <c r="BM885" s="959"/>
      <c r="BN885" s="959"/>
      <c r="BO885" s="959"/>
      <c r="BP885" s="955"/>
      <c r="BQ885" s="955"/>
      <c r="BR885" s="955"/>
      <c r="BS885" s="955"/>
      <c r="BT885" s="955"/>
      <c r="BU885" s="955"/>
      <c r="BV885" s="955"/>
      <c r="BW885" s="955"/>
      <c r="BX885" s="955"/>
      <c r="BY885" s="955"/>
      <c r="BZ885" s="955"/>
      <c r="CA885" s="955"/>
      <c r="CB885" s="955">
        <v>0.32586813829226469</v>
      </c>
      <c r="CC885" s="955">
        <v>0.31531448780574023</v>
      </c>
      <c r="CD885" s="955">
        <v>0.33572848386026832</v>
      </c>
      <c r="CE885" s="955">
        <v>0.30432251610633881</v>
      </c>
      <c r="CF885" s="955">
        <v>0.32588632632135955</v>
      </c>
      <c r="CG885" s="955">
        <v>0.3373591988783281</v>
      </c>
      <c r="CH885" s="955">
        <v>0.33732625726471466</v>
      </c>
      <c r="CI885" s="955">
        <v>0.29053653709354504</v>
      </c>
      <c r="CJ885" s="955">
        <v>0.29935008797812712</v>
      </c>
      <c r="CK885" s="955">
        <v>0.27778768040974999</v>
      </c>
      <c r="CL885" s="955">
        <v>0.3181818221276147</v>
      </c>
      <c r="CM885" s="955">
        <v>0.31961212492947649</v>
      </c>
      <c r="CN885" s="955">
        <v>0.30959992646433515</v>
      </c>
      <c r="CO885" s="955">
        <v>0.30364218831673551</v>
      </c>
      <c r="CP885" s="955">
        <v>0.32187336641846198</v>
      </c>
      <c r="CQ885" s="955">
        <v>0.31400943843026918</v>
      </c>
      <c r="CR885" s="955">
        <v>0.2997303853178967</v>
      </c>
      <c r="CS885" s="955">
        <v>0.28422399442768032</v>
      </c>
      <c r="CT885" s="955">
        <v>0.31527905298313647</v>
      </c>
      <c r="CU885" s="955">
        <v>0.30369638303361124</v>
      </c>
      <c r="CV885" s="955">
        <v>0.30703485908852463</v>
      </c>
      <c r="CW885" s="955">
        <v>0.28957997401774782</v>
      </c>
      <c r="CX885" s="955">
        <v>0.31913018452266301</v>
      </c>
      <c r="CY885" s="955">
        <v>0.30739927385031535</v>
      </c>
      <c r="CZ885" s="955">
        <v>0.31163716741672659</v>
      </c>
      <c r="DA885" s="955">
        <v>0.29323757166328268</v>
      </c>
      <c r="DB885" s="955">
        <v>0.322405102899678</v>
      </c>
      <c r="DC885" s="955">
        <v>0.30984933769883338</v>
      </c>
      <c r="DD885" s="955">
        <v>0.31006946565609339</v>
      </c>
      <c r="DE885" s="955">
        <v>0.29180392384005244</v>
      </c>
      <c r="DF885" s="955">
        <v>0.32069044083354464</v>
      </c>
      <c r="DG885" s="955">
        <v>0.30828074223682661</v>
      </c>
      <c r="DH885" s="955">
        <v>0.31174528296753018</v>
      </c>
      <c r="DI885" s="955">
        <v>0.29337228260340581</v>
      </c>
      <c r="DJ885" s="955">
        <v>0.32213594778506932</v>
      </c>
      <c r="DK885" s="955">
        <v>0.30971190132150711</v>
      </c>
      <c r="DL885" s="951"/>
      <c r="DM885" s="951"/>
      <c r="DN885" s="951"/>
      <c r="DO885" s="951"/>
    </row>
    <row r="886" spans="2:119" s="963" customFormat="1" collapsed="1">
      <c r="B886" s="1336">
        <v>8</v>
      </c>
      <c r="C886" s="957" t="s">
        <v>494</v>
      </c>
      <c r="D886" s="958"/>
      <c r="E886" s="958"/>
      <c r="F886" s="959"/>
      <c r="G886" s="959">
        <v>577.20372775013516</v>
      </c>
      <c r="H886" s="959">
        <v>220.20912982680628</v>
      </c>
      <c r="I886" s="959">
        <v>90.240528460234501</v>
      </c>
      <c r="J886" s="959">
        <v>121.40006441886217</v>
      </c>
      <c r="K886" s="959">
        <v>160.14471273717996</v>
      </c>
      <c r="L886" s="959">
        <v>111.51059979294303</v>
      </c>
      <c r="M886" s="959">
        <v>106.50790899048745</v>
      </c>
      <c r="N886" s="959">
        <v>102.21773544384527</v>
      </c>
      <c r="O886" s="959">
        <v>489.80104801388177</v>
      </c>
      <c r="P886" s="959">
        <v>683.43259153572694</v>
      </c>
      <c r="Q886" s="959">
        <v>531.32037550432165</v>
      </c>
      <c r="R886" s="959">
        <v>6.9385202623073461</v>
      </c>
      <c r="S886" s="959">
        <v>-147.13427065512207</v>
      </c>
      <c r="T886" s="959">
        <v>71.150987721625427</v>
      </c>
      <c r="U886" s="1689">
        <v>-115.49961889836091</v>
      </c>
      <c r="V886" s="1689">
        <v>49.385243904038198</v>
      </c>
      <c r="W886" s="1689">
        <v>34.288969013064886</v>
      </c>
      <c r="X886" s="1689">
        <v>-15.705388738406768</v>
      </c>
      <c r="Y886" s="1689">
        <v>15.242217530974656</v>
      </c>
      <c r="Z886" s="1668"/>
      <c r="AA886" s="403"/>
      <c r="AB886" s="960"/>
      <c r="AC886" s="960"/>
      <c r="AD886" s="960"/>
      <c r="AE886" s="960"/>
      <c r="AF886" s="960"/>
      <c r="AG886" s="960"/>
      <c r="AH886" s="960"/>
      <c r="AI886" s="960"/>
      <c r="AJ886" s="961"/>
      <c r="AK886" s="961"/>
      <c r="AL886" s="961"/>
      <c r="AM886" s="961"/>
      <c r="AN886" s="961"/>
      <c r="AO886" s="961"/>
      <c r="AP886" s="961"/>
      <c r="AQ886" s="961"/>
      <c r="AR886" s="961"/>
      <c r="AS886" s="961"/>
      <c r="AT886" s="961"/>
      <c r="AU886" s="961"/>
      <c r="AV886" s="961"/>
      <c r="AW886" s="961"/>
      <c r="AX886" s="961"/>
      <c r="AY886" s="961"/>
      <c r="AZ886" s="961"/>
      <c r="BA886" s="961"/>
      <c r="BB886" s="961"/>
      <c r="BC886" s="961"/>
      <c r="BD886" s="961"/>
      <c r="BE886" s="961"/>
      <c r="BF886" s="961"/>
      <c r="BG886" s="961"/>
      <c r="BH886" s="962"/>
      <c r="BI886" s="962"/>
      <c r="BJ886" s="962"/>
      <c r="BK886" s="962"/>
      <c r="BL886" s="959"/>
      <c r="BM886" s="959"/>
      <c r="BN886" s="959"/>
      <c r="BO886" s="959"/>
      <c r="BP886" s="959"/>
      <c r="BQ886" s="959"/>
      <c r="BR886" s="959"/>
      <c r="BS886" s="959"/>
      <c r="BT886" s="959"/>
      <c r="BU886" s="959"/>
      <c r="BV886" s="959"/>
      <c r="BW886" s="959"/>
      <c r="BX886" s="959"/>
      <c r="BY886" s="959"/>
      <c r="BZ886" s="959"/>
      <c r="CA886" s="959"/>
      <c r="CB886" s="959"/>
      <c r="CC886" s="959"/>
      <c r="CD886" s="959"/>
      <c r="CE886" s="959"/>
      <c r="CF886" s="959">
        <v>0.18188029094867719</v>
      </c>
      <c r="CG886" s="959">
        <v>220.44711072587876</v>
      </c>
      <c r="CH886" s="959">
        <v>15.977734044463343</v>
      </c>
      <c r="CI886" s="959">
        <v>-137.85979012793769</v>
      </c>
      <c r="CJ886" s="959">
        <v>-265.36238343232435</v>
      </c>
      <c r="CK886" s="959">
        <v>-595.71518468578108</v>
      </c>
      <c r="CL886" s="959">
        <v>-191.44435137099958</v>
      </c>
      <c r="CM886" s="959">
        <v>290.75587835931447</v>
      </c>
      <c r="CN886" s="959">
        <v>102.4983848620803</v>
      </c>
      <c r="CO886" s="959">
        <v>258.54507906985515</v>
      </c>
      <c r="CP886" s="959">
        <v>36.915442908472819</v>
      </c>
      <c r="CQ886" s="959">
        <v>-56.026864992073101</v>
      </c>
      <c r="CR886" s="959">
        <v>-98.695411464384534</v>
      </c>
      <c r="CS886" s="959">
        <v>-194.18193889055192</v>
      </c>
      <c r="CT886" s="959">
        <v>-65.943134353255161</v>
      </c>
      <c r="CU886" s="959">
        <v>-103.13055396657944</v>
      </c>
      <c r="CV886" s="959">
        <v>73.044737706279278</v>
      </c>
      <c r="CW886" s="959">
        <v>53.559795900675056</v>
      </c>
      <c r="CX886" s="959">
        <v>38.51131539526542</v>
      </c>
      <c r="CY886" s="959">
        <v>37.028908167041074</v>
      </c>
      <c r="CZ886" s="959">
        <v>46.023083282019648</v>
      </c>
      <c r="DA886" s="959">
        <v>36.575976455348602</v>
      </c>
      <c r="DB886" s="959">
        <v>32.749183770149905</v>
      </c>
      <c r="DC886" s="959">
        <v>24.50063848518036</v>
      </c>
      <c r="DD886" s="959">
        <v>-15.677017606332001</v>
      </c>
      <c r="DE886" s="959">
        <v>-14.33647823230244</v>
      </c>
      <c r="DF886" s="959">
        <v>-17.146620661333543</v>
      </c>
      <c r="DG886" s="959">
        <v>-15.685954620067722</v>
      </c>
      <c r="DH886" s="959">
        <v>16.758173114367892</v>
      </c>
      <c r="DI886" s="959">
        <v>15.683587633533724</v>
      </c>
      <c r="DJ886" s="959">
        <v>14.455069515246777</v>
      </c>
      <c r="DK886" s="959">
        <v>14.311590846805</v>
      </c>
      <c r="DL886" s="959"/>
      <c r="DM886" s="959"/>
      <c r="DN886" s="959"/>
      <c r="DO886" s="959"/>
    </row>
    <row r="887" spans="2:119" s="941" customFormat="1" ht="12" customHeight="1">
      <c r="B887" s="1336">
        <v>9</v>
      </c>
      <c r="C887" s="938"/>
      <c r="D887" s="939"/>
      <c r="E887" s="939"/>
      <c r="F887" s="940"/>
      <c r="G887" s="940"/>
      <c r="H887" s="940"/>
      <c r="I887" s="940"/>
      <c r="J887" s="940"/>
      <c r="K887" s="940"/>
      <c r="L887" s="940"/>
      <c r="M887" s="940"/>
      <c r="N887" s="940"/>
      <c r="O887" s="940"/>
      <c r="P887" s="940"/>
      <c r="Q887" s="940"/>
      <c r="R887" s="940"/>
      <c r="S887" s="940"/>
      <c r="T887" s="940"/>
      <c r="U887" s="1677"/>
      <c r="V887" s="1677"/>
      <c r="W887" s="1677"/>
      <c r="X887" s="1677"/>
      <c r="Y887" s="1677"/>
      <c r="Z887" s="1677"/>
      <c r="AA887" s="403"/>
      <c r="AB887" s="940"/>
      <c r="AC887" s="940"/>
      <c r="AD887" s="940"/>
      <c r="AE887" s="940"/>
      <c r="AF887" s="940"/>
      <c r="AG887" s="940"/>
      <c r="AH887" s="940"/>
      <c r="AI887" s="940"/>
      <c r="AJ887" s="940"/>
      <c r="AK887" s="940"/>
      <c r="AL887" s="940"/>
      <c r="AM887" s="940"/>
      <c r="AN887" s="940"/>
      <c r="AO887" s="940"/>
      <c r="AP887" s="940"/>
      <c r="AQ887" s="940"/>
      <c r="AR887" s="940"/>
      <c r="AS887" s="940"/>
      <c r="AT887" s="940"/>
      <c r="AU887" s="940"/>
      <c r="AV887" s="940"/>
      <c r="AW887" s="940"/>
      <c r="AX887" s="940"/>
      <c r="AY887" s="940"/>
      <c r="AZ887" s="940"/>
      <c r="BA887" s="940"/>
      <c r="BB887" s="940"/>
      <c r="BC887" s="940"/>
      <c r="BD887" s="940"/>
      <c r="BE887" s="940"/>
      <c r="BF887" s="940"/>
      <c r="BG887" s="940"/>
      <c r="BH887" s="940"/>
      <c r="BI887" s="940"/>
      <c r="BJ887" s="940"/>
      <c r="BK887" s="940"/>
      <c r="BL887" s="940"/>
      <c r="BM887" s="940"/>
      <c r="BN887" s="940"/>
      <c r="BO887" s="940"/>
      <c r="BP887" s="940"/>
      <c r="BQ887" s="940"/>
      <c r="BR887" s="940"/>
      <c r="BS887" s="940"/>
      <c r="BT887" s="940"/>
      <c r="BU887" s="940"/>
      <c r="BV887" s="940"/>
      <c r="BW887" s="940"/>
      <c r="BX887" s="940"/>
      <c r="BY887" s="940"/>
      <c r="BZ887" s="940"/>
      <c r="CA887" s="940"/>
      <c r="CB887" s="940"/>
      <c r="CC887" s="940"/>
      <c r="CD887" s="940"/>
      <c r="CE887" s="940"/>
      <c r="CF887" s="940">
        <v>0.42800000000000016</v>
      </c>
      <c r="CG887" s="940">
        <v>0.34420000000000006</v>
      </c>
      <c r="CH887" s="940">
        <v>0.20189999999999997</v>
      </c>
      <c r="CI887" s="940">
        <v>0.17499999999999982</v>
      </c>
      <c r="CJ887" s="940">
        <v>7.0999999999999952E-2</v>
      </c>
      <c r="CK887" s="940">
        <v>0.71079999999999988</v>
      </c>
      <c r="CL887" s="940">
        <v>1.2371999999999996</v>
      </c>
      <c r="CM887" s="940">
        <v>1.5</v>
      </c>
      <c r="CN887" s="940">
        <v>1.5451999999999999</v>
      </c>
      <c r="CO887" s="940">
        <v>1.6389999999999998</v>
      </c>
      <c r="CP887" s="940">
        <v>1.6131999999999995</v>
      </c>
      <c r="CQ887" s="940">
        <v>1.6600000000000001</v>
      </c>
      <c r="CR887" s="940">
        <v>1.5047999999999999</v>
      </c>
      <c r="CS887" s="940">
        <v>0.68199999999999994</v>
      </c>
      <c r="CT887" s="940">
        <v>0.69579999999999975</v>
      </c>
      <c r="CU887" s="940">
        <v>0.62260000000000004</v>
      </c>
      <c r="CV887" s="940"/>
      <c r="CW887" s="940"/>
      <c r="CX887" s="940"/>
      <c r="CY887" s="940"/>
      <c r="CZ887" s="940"/>
      <c r="DA887" s="940"/>
      <c r="DB887" s="940"/>
      <c r="DC887" s="940"/>
      <c r="DD887" s="940"/>
      <c r="DE887" s="940"/>
      <c r="DF887" s="940"/>
      <c r="DG887" s="940"/>
      <c r="DH887" s="940"/>
      <c r="DI887" s="940"/>
      <c r="DJ887" s="940"/>
      <c r="DK887" s="1368"/>
      <c r="DL887" s="940"/>
      <c r="DM887" s="940"/>
      <c r="DN887" s="940"/>
      <c r="DO887" s="940"/>
    </row>
    <row r="888" spans="2:119" s="971" customFormat="1" ht="12" customHeight="1">
      <c r="B888" s="1336">
        <v>10</v>
      </c>
      <c r="C888" s="965" t="s">
        <v>101</v>
      </c>
      <c r="D888" s="966"/>
      <c r="E888" s="967"/>
      <c r="F888" s="968"/>
      <c r="G888" s="968"/>
      <c r="H888" s="968"/>
      <c r="I888" s="968"/>
      <c r="J888" s="969">
        <v>0</v>
      </c>
      <c r="K888" s="969">
        <v>0</v>
      </c>
      <c r="L888" s="969">
        <v>0</v>
      </c>
      <c r="M888" s="968">
        <v>50.500242</v>
      </c>
      <c r="N888" s="968">
        <v>61.925218999999998</v>
      </c>
      <c r="O888" s="968">
        <v>97.007655</v>
      </c>
      <c r="P888" s="968">
        <v>157.42716792499999</v>
      </c>
      <c r="Q888" s="968">
        <v>190.93483764407</v>
      </c>
      <c r="R888" s="968">
        <v>199.85221573544837</v>
      </c>
      <c r="S888" s="968">
        <v>352.66497796531212</v>
      </c>
      <c r="T888" s="968">
        <v>523.14967167198006</v>
      </c>
      <c r="U888" s="1674">
        <v>632.89803455090919</v>
      </c>
      <c r="V888" s="1674">
        <v>759.47764146109114</v>
      </c>
      <c r="W888" s="1674">
        <v>899.98100513139298</v>
      </c>
      <c r="X888" s="1674">
        <v>1034.9781559011017</v>
      </c>
      <c r="Y888" s="1674">
        <v>1190.224879286267</v>
      </c>
      <c r="Z888" s="1674">
        <v>1368.758611179207</v>
      </c>
      <c r="AA888" s="970"/>
      <c r="AB888" s="968"/>
      <c r="AC888" s="968"/>
      <c r="AD888" s="968"/>
      <c r="AE888" s="968"/>
      <c r="AF888" s="968"/>
      <c r="AG888" s="968"/>
      <c r="AH888" s="968"/>
      <c r="AI888" s="968"/>
      <c r="AJ888" s="968"/>
      <c r="AK888" s="968"/>
      <c r="AL888" s="968"/>
      <c r="AM888" s="968"/>
      <c r="AN888" s="968"/>
      <c r="AO888" s="968"/>
      <c r="AP888" s="968"/>
      <c r="AQ888" s="968"/>
      <c r="AR888" s="968"/>
      <c r="AS888" s="968"/>
      <c r="AT888" s="968"/>
      <c r="AU888" s="968"/>
      <c r="AV888" s="968"/>
      <c r="AW888" s="968"/>
      <c r="AX888" s="968"/>
      <c r="AY888" s="968"/>
      <c r="AZ888" s="968"/>
      <c r="BA888" s="968"/>
      <c r="BB888" s="968"/>
      <c r="BC888" s="968"/>
      <c r="BD888" s="968"/>
      <c r="BE888" s="968"/>
      <c r="BF888" s="968"/>
      <c r="BG888" s="968"/>
      <c r="BH888" s="968"/>
      <c r="BI888" s="968"/>
      <c r="BJ888" s="968"/>
      <c r="BK888" s="968"/>
      <c r="BL888" s="968">
        <v>10.885292</v>
      </c>
      <c r="BM888" s="968">
        <v>11.666065</v>
      </c>
      <c r="BN888" s="968">
        <v>13.550615000000001</v>
      </c>
      <c r="BO888" s="968">
        <v>14.39827</v>
      </c>
      <c r="BP888" s="968">
        <v>13.672601</v>
      </c>
      <c r="BQ888" s="968">
        <v>14.481175</v>
      </c>
      <c r="BR888" s="968">
        <v>16.274386</v>
      </c>
      <c r="BS888" s="968">
        <v>17.497056999999998</v>
      </c>
      <c r="BT888" s="968">
        <v>19.899971000000001</v>
      </c>
      <c r="BU888" s="968">
        <v>22.676038999999999</v>
      </c>
      <c r="BV888" s="968">
        <v>26.152332999999999</v>
      </c>
      <c r="BW888" s="968">
        <v>28.279312000000001</v>
      </c>
      <c r="BX888" s="968">
        <v>30.38514</v>
      </c>
      <c r="BY888" s="968">
        <v>35.488001034999996</v>
      </c>
      <c r="BZ888" s="968">
        <v>43.988224105999997</v>
      </c>
      <c r="CA888" s="968">
        <v>47.565802783999999</v>
      </c>
      <c r="CB888" s="968">
        <v>51.047035200000003</v>
      </c>
      <c r="CC888" s="968">
        <v>50.747841480049992</v>
      </c>
      <c r="CD888" s="968">
        <v>44.428106347059995</v>
      </c>
      <c r="CE888" s="968">
        <v>44.711854616959997</v>
      </c>
      <c r="CF888" s="968">
        <v>43.389979920000002</v>
      </c>
      <c r="CG888" s="968">
        <v>47.702970991246993</v>
      </c>
      <c r="CH888" s="968">
        <v>52.869446553001389</v>
      </c>
      <c r="CI888" s="968">
        <v>55.889818271199999</v>
      </c>
      <c r="CJ888" s="968">
        <v>54.671374699200001</v>
      </c>
      <c r="CK888" s="968">
        <v>86.81940720406952</v>
      </c>
      <c r="CL888" s="968">
        <v>99.394559519642598</v>
      </c>
      <c r="CM888" s="968">
        <v>111.7796365424</v>
      </c>
      <c r="CN888" s="968">
        <v>110.436176892384</v>
      </c>
      <c r="CO888" s="968">
        <v>125.8881404459008</v>
      </c>
      <c r="CP888" s="968">
        <v>138.15843773230321</v>
      </c>
      <c r="CQ888" s="968">
        <v>148.66691660139202</v>
      </c>
      <c r="CR888" s="968">
        <v>136.94085934655615</v>
      </c>
      <c r="CS888" s="1205">
        <v>146.03024291724492</v>
      </c>
      <c r="CT888" s="1205">
        <v>168.55329403340991</v>
      </c>
      <c r="CU888" s="1205">
        <v>181.37363825369826</v>
      </c>
      <c r="CV888" s="1205">
        <v>164.32903121586739</v>
      </c>
      <c r="CW888" s="1205">
        <v>175.23629150069391</v>
      </c>
      <c r="CX888" s="1205">
        <v>202.26395284009189</v>
      </c>
      <c r="CY888" s="1205">
        <v>217.6483659044379</v>
      </c>
      <c r="CZ888" s="1205">
        <v>194.72990199080286</v>
      </c>
      <c r="DA888" s="1205">
        <v>207.65500542832228</v>
      </c>
      <c r="DB888" s="1205">
        <v>239.68278411550889</v>
      </c>
      <c r="DC888" s="1205">
        <v>257.91331359675894</v>
      </c>
      <c r="DD888" s="1205">
        <v>223.93938728942328</v>
      </c>
      <c r="DE888" s="1205">
        <v>238.8032562425706</v>
      </c>
      <c r="DF888" s="1205">
        <v>275.63520173283518</v>
      </c>
      <c r="DG888" s="1205">
        <v>296.60031063627275</v>
      </c>
      <c r="DH888" s="1205">
        <v>257.53029538283675</v>
      </c>
      <c r="DI888" s="1205">
        <v>274.62374467895614</v>
      </c>
      <c r="DJ888" s="1205">
        <v>316.98048199276042</v>
      </c>
      <c r="DK888" s="1205">
        <v>341.09035723171365</v>
      </c>
      <c r="DL888" s="1205">
        <v>296.15983969026223</v>
      </c>
      <c r="DM888" s="1205">
        <v>315.81730638079955</v>
      </c>
      <c r="DN888" s="1205">
        <v>364.52755429167445</v>
      </c>
      <c r="DO888" s="1205">
        <v>392.25391081647069</v>
      </c>
    </row>
    <row r="889" spans="2:119" s="973" customFormat="1" ht="12" customHeight="1">
      <c r="B889" s="1336">
        <v>11</v>
      </c>
      <c r="C889" s="972" t="s">
        <v>94</v>
      </c>
      <c r="D889" s="939"/>
      <c r="E889" s="939"/>
      <c r="F889" s="940" t="s">
        <v>1045</v>
      </c>
      <c r="G889" s="940" t="s">
        <v>1045</v>
      </c>
      <c r="H889" s="940" t="s">
        <v>1045</v>
      </c>
      <c r="I889" s="940" t="s">
        <v>1045</v>
      </c>
      <c r="J889" s="940" t="s">
        <v>1045</v>
      </c>
      <c r="K889" s="940" t="s">
        <v>1045</v>
      </c>
      <c r="L889" s="940" t="s">
        <v>1045</v>
      </c>
      <c r="M889" s="940" t="s">
        <v>1045</v>
      </c>
      <c r="N889" s="940">
        <v>0.2262360841755966</v>
      </c>
      <c r="O889" s="940">
        <v>0.56652905821778354</v>
      </c>
      <c r="P889" s="940">
        <v>0.62283242415250628</v>
      </c>
      <c r="Q889" s="940">
        <v>0.21284553460958811</v>
      </c>
      <c r="R889" s="940">
        <v>4.6703777065564278E-2</v>
      </c>
      <c r="S889" s="940">
        <v>0.76462881168226593</v>
      </c>
      <c r="T889" s="940">
        <v>0.48341827047945962</v>
      </c>
      <c r="U889" s="1677">
        <v>0.20978387031798129</v>
      </c>
      <c r="V889" s="1677">
        <v>0.20000000000000018</v>
      </c>
      <c r="W889" s="1677">
        <v>0.18500000000000005</v>
      </c>
      <c r="X889" s="1677">
        <v>0.14999999999999969</v>
      </c>
      <c r="Y889" s="1677">
        <v>0.15000000000000013</v>
      </c>
      <c r="Z889" s="1677">
        <v>0.32250000000000001</v>
      </c>
      <c r="AA889" s="403"/>
      <c r="AB889" s="940"/>
      <c r="AC889" s="940"/>
      <c r="AD889" s="940"/>
      <c r="AE889" s="940"/>
      <c r="AF889" s="940"/>
      <c r="AG889" s="940"/>
      <c r="AH889" s="940"/>
      <c r="AI889" s="940"/>
      <c r="AJ889" s="940" t="s">
        <v>1045</v>
      </c>
      <c r="AK889" s="940" t="s">
        <v>1045</v>
      </c>
      <c r="AL889" s="940" t="s">
        <v>1045</v>
      </c>
      <c r="AM889" s="940" t="s">
        <v>1045</v>
      </c>
      <c r="AN889" s="940" t="s">
        <v>1045</v>
      </c>
      <c r="AO889" s="940" t="s">
        <v>1045</v>
      </c>
      <c r="AP889" s="940" t="s">
        <v>1045</v>
      </c>
      <c r="AQ889" s="940" t="s">
        <v>1045</v>
      </c>
      <c r="AR889" s="940" t="s">
        <v>1045</v>
      </c>
      <c r="AS889" s="940" t="s">
        <v>1045</v>
      </c>
      <c r="AT889" s="940" t="s">
        <v>1045</v>
      </c>
      <c r="AU889" s="940" t="s">
        <v>1045</v>
      </c>
      <c r="AV889" s="940" t="s">
        <v>1045</v>
      </c>
      <c r="AW889" s="940" t="s">
        <v>1045</v>
      </c>
      <c r="AX889" s="940" t="s">
        <v>1045</v>
      </c>
      <c r="AY889" s="940" t="s">
        <v>1045</v>
      </c>
      <c r="AZ889" s="940" t="s">
        <v>1045</v>
      </c>
      <c r="BA889" s="940" t="s">
        <v>1045</v>
      </c>
      <c r="BB889" s="940" t="s">
        <v>1045</v>
      </c>
      <c r="BC889" s="940" t="s">
        <v>1045</v>
      </c>
      <c r="BD889" s="940" t="s">
        <v>1045</v>
      </c>
      <c r="BE889" s="940" t="s">
        <v>1045</v>
      </c>
      <c r="BF889" s="940" t="s">
        <v>1045</v>
      </c>
      <c r="BG889" s="940" t="s">
        <v>1045</v>
      </c>
      <c r="BH889" s="940" t="s">
        <v>1045</v>
      </c>
      <c r="BI889" s="940" t="s">
        <v>1045</v>
      </c>
      <c r="BJ889" s="940" t="s">
        <v>1045</v>
      </c>
      <c r="BK889" s="940" t="s">
        <v>1045</v>
      </c>
      <c r="BL889" s="940" t="s">
        <v>1045</v>
      </c>
      <c r="BM889" s="940" t="s">
        <v>1045</v>
      </c>
      <c r="BN889" s="940" t="s">
        <v>1045</v>
      </c>
      <c r="BO889" s="940" t="s">
        <v>1045</v>
      </c>
      <c r="BP889" s="940">
        <v>0.25606194119551406</v>
      </c>
      <c r="BQ889" s="940">
        <v>0.24130758743415193</v>
      </c>
      <c r="BR889" s="940">
        <v>0.20100718675868201</v>
      </c>
      <c r="BS889" s="940">
        <v>0.21521939788599598</v>
      </c>
      <c r="BT889" s="940">
        <v>0.45546344839580999</v>
      </c>
      <c r="BU889" s="940">
        <v>0.56589772584061704</v>
      </c>
      <c r="BV889" s="940">
        <v>0.60696280646163858</v>
      </c>
      <c r="BW889" s="940">
        <v>0.61623248984100609</v>
      </c>
      <c r="BX889" s="940">
        <v>0.52689368240787893</v>
      </c>
      <c r="BY889" s="940">
        <v>0.56499999999999995</v>
      </c>
      <c r="BZ889" s="940">
        <v>0.68199999999999994</v>
      </c>
      <c r="CA889" s="940">
        <v>0.68199999999999994</v>
      </c>
      <c r="CB889" s="940">
        <v>0.68000000000000016</v>
      </c>
      <c r="CC889" s="940">
        <v>0.42999999999999994</v>
      </c>
      <c r="CD889" s="940">
        <v>1.0000000000000009E-2</v>
      </c>
      <c r="CE889" s="940">
        <v>-6.0000000000000053E-2</v>
      </c>
      <c r="CF889" s="940">
        <v>-0.15000000000000002</v>
      </c>
      <c r="CG889" s="940">
        <v>-5.9999999999999942E-2</v>
      </c>
      <c r="CH889" s="940">
        <v>0.18999999999999995</v>
      </c>
      <c r="CI889" s="940">
        <v>0.25</v>
      </c>
      <c r="CJ889" s="940">
        <v>0.26</v>
      </c>
      <c r="CK889" s="940">
        <v>0.81999999999999984</v>
      </c>
      <c r="CL889" s="940">
        <v>0.87999999999999967</v>
      </c>
      <c r="CM889" s="940">
        <v>1</v>
      </c>
      <c r="CN889" s="940">
        <v>1.02</v>
      </c>
      <c r="CO889" s="940">
        <v>0.44999999999999996</v>
      </c>
      <c r="CP889" s="940">
        <v>0.3899999999999999</v>
      </c>
      <c r="CQ889" s="940">
        <v>0.33000000000000007</v>
      </c>
      <c r="CR889" s="940">
        <v>0.24</v>
      </c>
      <c r="CS889" s="1367">
        <v>0.16</v>
      </c>
      <c r="CT889" s="1367">
        <v>0.22</v>
      </c>
      <c r="CU889" s="1367">
        <v>0.22</v>
      </c>
      <c r="CV889" s="1367">
        <v>0.2</v>
      </c>
      <c r="CW889" s="1367">
        <v>0.2</v>
      </c>
      <c r="CX889" s="1367">
        <v>0.2</v>
      </c>
      <c r="CY889" s="1367">
        <v>0.2</v>
      </c>
      <c r="CZ889" s="1367">
        <v>0.185</v>
      </c>
      <c r="DA889" s="1367">
        <v>0.185</v>
      </c>
      <c r="DB889" s="1367">
        <v>0.185</v>
      </c>
      <c r="DC889" s="1367">
        <v>0.185</v>
      </c>
      <c r="DD889" s="1367">
        <v>0.15</v>
      </c>
      <c r="DE889" s="1367">
        <v>0.15</v>
      </c>
      <c r="DF889" s="1367">
        <v>0.15</v>
      </c>
      <c r="DG889" s="1367">
        <v>0.15</v>
      </c>
      <c r="DH889" s="1367">
        <v>0.15</v>
      </c>
      <c r="DI889" s="1367">
        <v>0.15</v>
      </c>
      <c r="DJ889" s="1367">
        <v>0.15</v>
      </c>
      <c r="DK889" s="1367">
        <v>0.15</v>
      </c>
      <c r="DL889" s="1367">
        <v>0.15</v>
      </c>
      <c r="DM889" s="1367">
        <v>0.15</v>
      </c>
      <c r="DN889" s="1367">
        <v>0.15</v>
      </c>
      <c r="DO889" s="1367">
        <v>0.15</v>
      </c>
    </row>
    <row r="890" spans="2:119" s="403" customFormat="1">
      <c r="B890" s="1336">
        <v>12</v>
      </c>
      <c r="C890" s="981" t="s">
        <v>7</v>
      </c>
      <c r="D890" s="953"/>
      <c r="E890" s="953"/>
      <c r="F890" s="954"/>
      <c r="G890" s="954"/>
      <c r="H890" s="954"/>
      <c r="I890" s="954"/>
      <c r="J890" s="954"/>
      <c r="K890" s="954"/>
      <c r="L890" s="954"/>
      <c r="M890" s="954"/>
      <c r="N890" s="954"/>
      <c r="O890" s="954"/>
      <c r="P890" s="954"/>
      <c r="Q890" s="954"/>
      <c r="R890" s="954"/>
      <c r="S890" s="954"/>
      <c r="T890" s="954"/>
      <c r="U890" s="1684"/>
      <c r="V890" s="1684"/>
      <c r="W890" s="1684"/>
      <c r="X890" s="1684"/>
      <c r="Y890" s="1684"/>
      <c r="Z890" s="1684"/>
      <c r="AB890" s="955"/>
      <c r="AC890" s="955"/>
      <c r="AD890" s="955"/>
      <c r="AE890" s="955"/>
      <c r="AF890" s="955"/>
      <c r="AG890" s="955"/>
      <c r="AH890" s="955"/>
      <c r="AI890" s="955"/>
      <c r="AJ890" s="955"/>
      <c r="AK890" s="955"/>
      <c r="AL890" s="955"/>
      <c r="AM890" s="955"/>
      <c r="AN890" s="955"/>
      <c r="AO890" s="955"/>
      <c r="AP890" s="955"/>
      <c r="AQ890" s="955"/>
      <c r="AR890" s="955"/>
      <c r="AS890" s="955"/>
      <c r="AT890" s="955"/>
      <c r="AU890" s="955"/>
      <c r="AV890" s="955"/>
      <c r="AW890" s="955"/>
      <c r="AX890" s="955"/>
      <c r="AY890" s="955"/>
      <c r="AZ890" s="955"/>
      <c r="BA890" s="955"/>
      <c r="BB890" s="955"/>
      <c r="BC890" s="955"/>
      <c r="BD890" s="955"/>
      <c r="BE890" s="955"/>
      <c r="BF890" s="955"/>
      <c r="BG890" s="955"/>
      <c r="BH890" s="955"/>
      <c r="BI890" s="955"/>
      <c r="BJ890" s="955"/>
      <c r="BK890" s="955"/>
      <c r="BL890" s="955">
        <v>0.21554930370432679</v>
      </c>
      <c r="BM890" s="955">
        <v>0.23101008110020541</v>
      </c>
      <c r="BN890" s="955">
        <v>0.26832772405328276</v>
      </c>
      <c r="BO890" s="955">
        <v>0.28511289114218502</v>
      </c>
      <c r="BP890" s="955">
        <v>0.22079212993982308</v>
      </c>
      <c r="BQ890" s="955">
        <v>0.23384939502595867</v>
      </c>
      <c r="BR890" s="955">
        <v>0.2628070802624049</v>
      </c>
      <c r="BS890" s="955">
        <v>0.2825513947718134</v>
      </c>
      <c r="BT890" s="955">
        <v>0.20513815121085033</v>
      </c>
      <c r="BU890" s="955">
        <v>0.23375515056002538</v>
      </c>
      <c r="BV890" s="955">
        <v>0.26959040500463594</v>
      </c>
      <c r="BW890" s="955">
        <v>0.2915162932244883</v>
      </c>
      <c r="BX890" s="975">
        <v>0.19301077698657332</v>
      </c>
      <c r="BY890" s="975">
        <v>0.22542488379074993</v>
      </c>
      <c r="BZ890" s="975">
        <v>0.27941952260080333</v>
      </c>
      <c r="CA890" s="975">
        <v>0.30214481662187342</v>
      </c>
      <c r="CB890" s="975">
        <v>0.26735317572144179</v>
      </c>
      <c r="CC890" s="975">
        <v>0.26578618185252956</v>
      </c>
      <c r="CD890" s="975">
        <v>0.23268727119291019</v>
      </c>
      <c r="CE890" s="975">
        <v>0.2341733712331184</v>
      </c>
      <c r="CF890" s="975">
        <v>0.21711032705004829</v>
      </c>
      <c r="CG890" s="975">
        <v>0.23869122899489464</v>
      </c>
      <c r="CH890" s="975">
        <v>0.26454270901347721</v>
      </c>
      <c r="CI890" s="975">
        <v>0.27965573494157991</v>
      </c>
      <c r="CJ890" s="975">
        <v>0.15502354391588449</v>
      </c>
      <c r="CK890" s="975">
        <v>0.24618097239190281</v>
      </c>
      <c r="CL890" s="975">
        <v>0.28183847484118191</v>
      </c>
      <c r="CM890" s="975">
        <v>0.31695700885103073</v>
      </c>
      <c r="CN890" s="976">
        <v>0.21109862601926385</v>
      </c>
      <c r="CO890" s="976">
        <v>0.24063503670673025</v>
      </c>
      <c r="CP890" s="976">
        <v>0.26408969595785181</v>
      </c>
      <c r="CQ890" s="975">
        <v>0.284176641316154</v>
      </c>
      <c r="CR890" s="975">
        <v>0.21637112436875625</v>
      </c>
      <c r="CS890" s="975">
        <v>0.2307326535163991</v>
      </c>
      <c r="CT890" s="975">
        <v>0.26631982536177679</v>
      </c>
      <c r="CU890" s="975">
        <v>0.28657639675306795</v>
      </c>
      <c r="CV890" s="976">
        <v>0.21637112436875622</v>
      </c>
      <c r="CW890" s="976">
        <v>0.23073265351639907</v>
      </c>
      <c r="CX890" s="976">
        <v>0.26631982536177673</v>
      </c>
      <c r="CY890" s="976">
        <v>0.2865763967530679</v>
      </c>
      <c r="CZ890" s="976">
        <v>0.21637112436875622</v>
      </c>
      <c r="DA890" s="976">
        <v>0.23073265351639907</v>
      </c>
      <c r="DB890" s="976">
        <v>0.26631982536177679</v>
      </c>
      <c r="DC890" s="976">
        <v>0.28657639675306795</v>
      </c>
      <c r="DD890" s="976">
        <v>0.21637112436875627</v>
      </c>
      <c r="DE890" s="976">
        <v>0.23073265351639913</v>
      </c>
      <c r="DF890" s="976">
        <v>0.26631982536177679</v>
      </c>
      <c r="DG890" s="976">
        <v>0.28657639675306795</v>
      </c>
      <c r="DH890" s="976">
        <v>0.21637112436875625</v>
      </c>
      <c r="DI890" s="976">
        <v>0.23073265351639907</v>
      </c>
      <c r="DJ890" s="976">
        <v>0.26631982536177673</v>
      </c>
      <c r="DK890" s="976">
        <v>0.28657639675306795</v>
      </c>
      <c r="DL890" s="976">
        <v>0.21637112436875622</v>
      </c>
      <c r="DM890" s="976">
        <v>0.23073265351639904</v>
      </c>
      <c r="DN890" s="976">
        <v>0.26631982536177673</v>
      </c>
      <c r="DO890" s="976">
        <v>0.28657639675306795</v>
      </c>
    </row>
    <row r="891" spans="2:119" s="941" customFormat="1" ht="12" customHeight="1">
      <c r="B891" s="1336">
        <v>13</v>
      </c>
      <c r="C891" s="938"/>
      <c r="D891" s="939"/>
      <c r="E891" s="939"/>
      <c r="F891" s="940"/>
      <c r="G891" s="940"/>
      <c r="H891" s="940"/>
      <c r="I891" s="940"/>
      <c r="J891" s="969"/>
      <c r="K891" s="969"/>
      <c r="L891" s="969"/>
      <c r="M891" s="969"/>
      <c r="N891" s="969"/>
      <c r="O891" s="969"/>
      <c r="P891" s="969"/>
      <c r="Q891" s="969"/>
      <c r="R891" s="969"/>
      <c r="S891" s="969"/>
      <c r="T891" s="969"/>
      <c r="U891" s="1696"/>
      <c r="V891" s="1696"/>
      <c r="W891" s="1696"/>
      <c r="X891" s="1696"/>
      <c r="Y891" s="1696"/>
      <c r="Z891" s="1696"/>
      <c r="AA891" s="403"/>
      <c r="AB891" s="940"/>
      <c r="AC891" s="940"/>
      <c r="AD891" s="940"/>
      <c r="AE891" s="940"/>
      <c r="AF891" s="940"/>
      <c r="AG891" s="940"/>
      <c r="AH891" s="940"/>
      <c r="AI891" s="940"/>
      <c r="AJ891" s="940"/>
      <c r="AK891" s="940"/>
      <c r="AL891" s="940"/>
      <c r="AM891" s="940"/>
      <c r="AN891" s="940"/>
      <c r="AO891" s="940"/>
      <c r="AP891" s="940"/>
      <c r="AQ891" s="940"/>
      <c r="AR891" s="940"/>
      <c r="AS891" s="940"/>
      <c r="AT891" s="940"/>
      <c r="AU891" s="940"/>
      <c r="AV891" s="940"/>
      <c r="AW891" s="940"/>
      <c r="AX891" s="940"/>
      <c r="AY891" s="940"/>
      <c r="AZ891" s="940"/>
      <c r="BA891" s="940"/>
      <c r="BB891" s="940"/>
      <c r="BC891" s="940"/>
      <c r="BD891" s="940"/>
      <c r="BE891" s="940"/>
      <c r="BF891" s="940"/>
      <c r="BG891" s="940"/>
      <c r="BH891" s="940"/>
      <c r="BI891" s="940"/>
      <c r="BJ891" s="940"/>
      <c r="BK891" s="940"/>
      <c r="BL891" s="940"/>
      <c r="BM891" s="940"/>
      <c r="BN891" s="940"/>
      <c r="BO891" s="940"/>
      <c r="BP891" s="940"/>
      <c r="BQ891" s="940"/>
      <c r="BR891" s="940"/>
      <c r="BS891" s="940"/>
      <c r="BT891" s="992"/>
      <c r="BU891" s="992"/>
      <c r="BV891" s="992"/>
      <c r="BW891" s="992"/>
      <c r="BX891" s="992"/>
      <c r="BY891" s="992"/>
      <c r="BZ891" s="992"/>
      <c r="CA891" s="992"/>
      <c r="CB891" s="992">
        <v>7.3187714960021744E-2</v>
      </c>
      <c r="CC891" s="992"/>
      <c r="CD891" s="992"/>
      <c r="CE891" s="992"/>
      <c r="CF891" s="992">
        <v>-2.9564300302107882E-2</v>
      </c>
      <c r="CG891" s="992"/>
      <c r="CH891" s="992"/>
      <c r="CI891" s="992"/>
      <c r="CJ891" s="992"/>
      <c r="CK891" s="940"/>
      <c r="CL891" s="940"/>
      <c r="CM891" s="940"/>
      <c r="CN891" s="992"/>
      <c r="CO891" s="940"/>
      <c r="CP891" s="940"/>
      <c r="CQ891" s="940"/>
      <c r="CR891" s="992"/>
      <c r="CS891" s="940"/>
      <c r="CT891" s="940"/>
      <c r="CU891" s="940"/>
      <c r="CV891" s="992"/>
      <c r="CW891" s="940"/>
      <c r="CX891" s="940"/>
      <c r="CY891" s="940"/>
      <c r="CZ891" s="940"/>
      <c r="DA891" s="940"/>
      <c r="DB891" s="940"/>
      <c r="DC891" s="940"/>
      <c r="DD891" s="940"/>
      <c r="DE891" s="940"/>
      <c r="DF891" s="940"/>
      <c r="DG891" s="940"/>
      <c r="DH891" s="940"/>
      <c r="DI891" s="940"/>
      <c r="DJ891" s="940"/>
      <c r="DK891" s="940"/>
      <c r="DL891" s="940"/>
      <c r="DM891" s="940"/>
      <c r="DN891" s="940"/>
      <c r="DO891" s="940"/>
    </row>
    <row r="892" spans="2:119" s="980" customFormat="1" ht="12" customHeight="1">
      <c r="B892" s="1336">
        <v>14</v>
      </c>
      <c r="C892" s="978" t="s">
        <v>185</v>
      </c>
      <c r="D892" s="943"/>
      <c r="E892" s="944"/>
      <c r="F892" s="945"/>
      <c r="G892" s="945"/>
      <c r="H892" s="945"/>
      <c r="I892" s="945"/>
      <c r="J892" s="969" t="s">
        <v>1045</v>
      </c>
      <c r="K892" s="969" t="s">
        <v>1045</v>
      </c>
      <c r="L892" s="969" t="s">
        <v>1045</v>
      </c>
      <c r="M892" s="968">
        <v>114.18008058956789</v>
      </c>
      <c r="N892" s="979">
        <v>116.72004854368161</v>
      </c>
      <c r="O892" s="979">
        <v>112.9428281318168</v>
      </c>
      <c r="P892" s="979">
        <v>109.95565127866166</v>
      </c>
      <c r="Q892" s="979">
        <v>126.07180313801436</v>
      </c>
      <c r="R892" s="979">
        <v>148.16335576351528</v>
      </c>
      <c r="S892" s="979">
        <v>134.44821567130492</v>
      </c>
      <c r="T892" s="979">
        <v>127.03876186320829</v>
      </c>
      <c r="U892" s="1719">
        <v>127.58654910501205</v>
      </c>
      <c r="V892" s="1719">
        <v>131.12944635532048</v>
      </c>
      <c r="W892" s="1719">
        <v>132.95482250243438</v>
      </c>
      <c r="X892" s="1719">
        <v>134.27614695501742</v>
      </c>
      <c r="Y892" s="1719">
        <v>135.36458741664438</v>
      </c>
      <c r="Z892" s="1719">
        <v>136.35816348828254</v>
      </c>
      <c r="AA892" s="608"/>
      <c r="AB892" s="1202"/>
      <c r="AC892" s="1202"/>
      <c r="AD892" s="1202"/>
      <c r="AE892" s="1202"/>
      <c r="AF892" s="1202"/>
      <c r="AG892" s="1202"/>
      <c r="AH892" s="1202"/>
      <c r="AI892" s="1202"/>
      <c r="AJ892" s="1202"/>
      <c r="AK892" s="1202"/>
      <c r="AL892" s="1202"/>
      <c r="AM892" s="1202"/>
      <c r="AN892" s="1202"/>
      <c r="AO892" s="1202"/>
      <c r="AP892" s="1202"/>
      <c r="AQ892" s="1202"/>
      <c r="AR892" s="1202"/>
      <c r="AS892" s="1202"/>
      <c r="AT892" s="1202"/>
      <c r="AU892" s="1202"/>
      <c r="AV892" s="1202"/>
      <c r="AW892" s="1202"/>
      <c r="AX892" s="1202"/>
      <c r="AY892" s="1202"/>
      <c r="AZ892" s="1202"/>
      <c r="BA892" s="1202"/>
      <c r="BB892" s="1202"/>
      <c r="BC892" s="1202"/>
      <c r="BD892" s="1202"/>
      <c r="BE892" s="1202"/>
      <c r="BF892" s="1202"/>
      <c r="BG892" s="1202"/>
      <c r="BH892" s="1202"/>
      <c r="BI892" s="1202"/>
      <c r="BJ892" s="1202"/>
      <c r="BK892" s="1202"/>
      <c r="BL892" s="1202">
        <v>117.99954574606957</v>
      </c>
      <c r="BM892" s="1202">
        <v>120.43196660364954</v>
      </c>
      <c r="BN892" s="1202">
        <v>109.88508215494072</v>
      </c>
      <c r="BO892" s="1202">
        <v>110.26912240417627</v>
      </c>
      <c r="BP892" s="1202">
        <v>110.26097147235863</v>
      </c>
      <c r="BQ892" s="1202">
        <v>114.49495660542861</v>
      </c>
      <c r="BR892" s="1202">
        <v>117.24543235678975</v>
      </c>
      <c r="BS892" s="1202">
        <v>123.12021231983579</v>
      </c>
      <c r="BT892" s="1202">
        <v>113.17455953188231</v>
      </c>
      <c r="BU892" s="1202">
        <v>112.42715344866079</v>
      </c>
      <c r="BV892" s="1202">
        <v>111.22776895345744</v>
      </c>
      <c r="BW892" s="1202">
        <v>114.77932294585703</v>
      </c>
      <c r="BX892" s="1202">
        <v>106.47464888192057</v>
      </c>
      <c r="BY892" s="1202">
        <v>106.32088632844599</v>
      </c>
      <c r="BZ892" s="1202">
        <v>107.78909833182854</v>
      </c>
      <c r="CA892" s="1202">
        <v>116.89475636519209</v>
      </c>
      <c r="CB892" s="1202">
        <v>108.37598189766913</v>
      </c>
      <c r="CC892" s="1202">
        <v>107.06438903004351</v>
      </c>
      <c r="CD892" s="1202">
        <v>139.80566219276773</v>
      </c>
      <c r="CE892" s="1202">
        <v>154.20159350301938</v>
      </c>
      <c r="CF892" s="1202">
        <v>150.45136310499953</v>
      </c>
      <c r="CG892" s="1202">
        <v>144.65082347676093</v>
      </c>
      <c r="CH892" s="1202">
        <v>145.67984967985882</v>
      </c>
      <c r="CI892" s="1202">
        <v>151.73436800697104</v>
      </c>
      <c r="CJ892" s="1202">
        <v>137.31672029424558</v>
      </c>
      <c r="CK892" s="1202">
        <v>125.57598961169357</v>
      </c>
      <c r="CL892" s="1202">
        <v>134.83135023561402</v>
      </c>
      <c r="CM892" s="1202">
        <v>139.59561856641335</v>
      </c>
      <c r="CN892" s="1202">
        <v>130.51886285393638</v>
      </c>
      <c r="CO892" s="1202">
        <v>124.70994830402671</v>
      </c>
      <c r="CP892" s="1202">
        <v>124.16124338243594</v>
      </c>
      <c r="CQ892" s="1202">
        <v>129.09970739600632</v>
      </c>
      <c r="CR892" s="1202">
        <v>129.46629137930788</v>
      </c>
      <c r="CS892" s="1202">
        <v>127.86117398460803</v>
      </c>
      <c r="CT892" s="1202">
        <v>125.21806823477699</v>
      </c>
      <c r="CU892" s="1202">
        <v>128.14726009499802</v>
      </c>
      <c r="CV892" s="1202">
        <v>134.32833282976662</v>
      </c>
      <c r="CW892" s="1202">
        <v>131.73471653373667</v>
      </c>
      <c r="CX892" s="1202">
        <v>128.18008701075178</v>
      </c>
      <c r="CY892" s="1202">
        <v>130.9677812896889</v>
      </c>
      <c r="CZ892" s="1202">
        <v>136.75277699105678</v>
      </c>
      <c r="DA892" s="1202">
        <v>133.7285059220473</v>
      </c>
      <c r="DB892" s="1202">
        <v>129.88915065028041</v>
      </c>
      <c r="DC892" s="1202">
        <v>132.31334427465916</v>
      </c>
      <c r="DD892" s="1202">
        <v>138.13537546060135</v>
      </c>
      <c r="DE892" s="1202">
        <v>135.0643077252505</v>
      </c>
      <c r="DF892" s="1202">
        <v>131.17681484182538</v>
      </c>
      <c r="DG892" s="1202">
        <v>133.60803034838668</v>
      </c>
      <c r="DH892" s="1202">
        <v>139.37393640463836</v>
      </c>
      <c r="DI892" s="1202">
        <v>136.19342238404286</v>
      </c>
      <c r="DJ892" s="1202">
        <v>132.22400474497161</v>
      </c>
      <c r="DK892" s="1202">
        <v>134.58871329114382</v>
      </c>
      <c r="DL892" s="1202">
        <v>140.39694109784838</v>
      </c>
      <c r="DM892" s="1202">
        <v>137.19308210434173</v>
      </c>
      <c r="DN892" s="1202">
        <v>133.19452893979968</v>
      </c>
      <c r="DO892" s="1202">
        <v>135.5765944467008</v>
      </c>
    </row>
    <row r="893" spans="2:119" s="973" customFormat="1" ht="12" customHeight="1">
      <c r="B893" s="1336">
        <v>15</v>
      </c>
      <c r="C893" s="972" t="s">
        <v>94</v>
      </c>
      <c r="D893" s="939"/>
      <c r="E893" s="939"/>
      <c r="F893" s="940" t="s">
        <v>1045</v>
      </c>
      <c r="G893" s="940" t="s">
        <v>1045</v>
      </c>
      <c r="H893" s="940" t="s">
        <v>1045</v>
      </c>
      <c r="I893" s="940" t="s">
        <v>1045</v>
      </c>
      <c r="J893" s="940" t="s">
        <v>1045</v>
      </c>
      <c r="K893" s="940" t="s">
        <v>1045</v>
      </c>
      <c r="L893" s="940" t="s">
        <v>1045</v>
      </c>
      <c r="M893" s="940" t="s">
        <v>1045</v>
      </c>
      <c r="N893" s="940">
        <v>2.2245280796778344E-2</v>
      </c>
      <c r="O893" s="940">
        <v>-3.236136772553877E-2</v>
      </c>
      <c r="P893" s="940">
        <v>-2.6448574934468283E-2</v>
      </c>
      <c r="Q893" s="940">
        <v>0.1465695639281821</v>
      </c>
      <c r="R893" s="940">
        <v>0.17522992513493829</v>
      </c>
      <c r="S893" s="940">
        <v>-9.2567693418750596E-2</v>
      </c>
      <c r="T893" s="940">
        <v>-5.511009403212197E-2</v>
      </c>
      <c r="U893" s="1677">
        <v>4.3119693058217834E-3</v>
      </c>
      <c r="V893" s="1677">
        <v>2.7768579643865143E-2</v>
      </c>
      <c r="W893" s="1677">
        <v>1.3920413742674498E-2</v>
      </c>
      <c r="X893" s="1677">
        <v>9.938146113946722E-3</v>
      </c>
      <c r="Y893" s="1677">
        <v>8.1059852126348364E-3</v>
      </c>
      <c r="Z893" s="1677">
        <v>1.55054831440955E-2</v>
      </c>
      <c r="AA893" s="403"/>
      <c r="AB893" s="940"/>
      <c r="AC893" s="940"/>
      <c r="AD893" s="940"/>
      <c r="AE893" s="940"/>
      <c r="AF893" s="940"/>
      <c r="AG893" s="940"/>
      <c r="AH893" s="940"/>
      <c r="AI893" s="940"/>
      <c r="AJ893" s="940" t="s">
        <v>1045</v>
      </c>
      <c r="AK893" s="940" t="s">
        <v>1045</v>
      </c>
      <c r="AL893" s="940" t="s">
        <v>1045</v>
      </c>
      <c r="AM893" s="940" t="s">
        <v>1045</v>
      </c>
      <c r="AN893" s="940" t="s">
        <v>1045</v>
      </c>
      <c r="AO893" s="940" t="s">
        <v>1045</v>
      </c>
      <c r="AP893" s="940" t="s">
        <v>1045</v>
      </c>
      <c r="AQ893" s="940" t="s">
        <v>1045</v>
      </c>
      <c r="AR893" s="940" t="s">
        <v>1045</v>
      </c>
      <c r="AS893" s="940" t="s">
        <v>1045</v>
      </c>
      <c r="AT893" s="940" t="s">
        <v>1045</v>
      </c>
      <c r="AU893" s="940" t="s">
        <v>1045</v>
      </c>
      <c r="AV893" s="940" t="s">
        <v>1045</v>
      </c>
      <c r="AW893" s="940" t="s">
        <v>1045</v>
      </c>
      <c r="AX893" s="940" t="s">
        <v>1045</v>
      </c>
      <c r="AY893" s="940" t="s">
        <v>1045</v>
      </c>
      <c r="AZ893" s="940" t="s">
        <v>1045</v>
      </c>
      <c r="BA893" s="940" t="s">
        <v>1045</v>
      </c>
      <c r="BB893" s="940" t="s">
        <v>1045</v>
      </c>
      <c r="BC893" s="940" t="s">
        <v>1045</v>
      </c>
      <c r="BD893" s="940" t="s">
        <v>1045</v>
      </c>
      <c r="BE893" s="940" t="s">
        <v>1045</v>
      </c>
      <c r="BF893" s="940" t="s">
        <v>1045</v>
      </c>
      <c r="BG893" s="940" t="s">
        <v>1045</v>
      </c>
      <c r="BH893" s="940" t="s">
        <v>1045</v>
      </c>
      <c r="BI893" s="940" t="s">
        <v>1045</v>
      </c>
      <c r="BJ893" s="940" t="s">
        <v>1045</v>
      </c>
      <c r="BK893" s="940" t="s">
        <v>1045</v>
      </c>
      <c r="BL893" s="940" t="s">
        <v>1045</v>
      </c>
      <c r="BM893" s="940" t="s">
        <v>1045</v>
      </c>
      <c r="BN893" s="940" t="s">
        <v>1045</v>
      </c>
      <c r="BO893" s="940" t="s">
        <v>1045</v>
      </c>
      <c r="BP893" s="940">
        <v>-6.5581390375553217E-2</v>
      </c>
      <c r="BQ893" s="940">
        <v>-4.9297625586071092E-2</v>
      </c>
      <c r="BR893" s="940">
        <v>6.6982251434919649E-2</v>
      </c>
      <c r="BS893" s="940">
        <v>0.11654295994626329</v>
      </c>
      <c r="BT893" s="940">
        <v>2.6424472962802481E-2</v>
      </c>
      <c r="BU893" s="940">
        <v>-1.8060211716520058E-2</v>
      </c>
      <c r="BV893" s="940">
        <v>-5.1325354705673676E-2</v>
      </c>
      <c r="BW893" s="940">
        <v>-6.7745898230837986E-2</v>
      </c>
      <c r="BX893" s="940">
        <v>-5.9199794350198509E-2</v>
      </c>
      <c r="BY893" s="940">
        <v>-5.4313099041533475E-2</v>
      </c>
      <c r="BZ893" s="940">
        <v>-3.0915576694411584E-2</v>
      </c>
      <c r="CA893" s="940">
        <v>1.8430439952437538E-2</v>
      </c>
      <c r="CB893" s="940">
        <v>1.7857142857142572E-2</v>
      </c>
      <c r="CC893" s="940">
        <v>6.9930069930068672E-3</v>
      </c>
      <c r="CD893" s="940">
        <v>0.29702970297029707</v>
      </c>
      <c r="CE893" s="940">
        <v>0.31914893617021289</v>
      </c>
      <c r="CF893" s="940">
        <v>0.38823529411764723</v>
      </c>
      <c r="CG893" s="940">
        <v>0.35106382978723416</v>
      </c>
      <c r="CH893" s="940">
        <v>4.2016806722689148E-2</v>
      </c>
      <c r="CI893" s="940">
        <v>-1.6000000000000236E-2</v>
      </c>
      <c r="CJ893" s="940">
        <v>-8.7301587301587436E-2</v>
      </c>
      <c r="CK893" s="940">
        <v>-0.13186813186813173</v>
      </c>
      <c r="CL893" s="940">
        <v>-7.446808510638292E-2</v>
      </c>
      <c r="CM893" s="940">
        <v>-8.0000000000000071E-2</v>
      </c>
      <c r="CN893" s="940">
        <v>-4.950495049504966E-2</v>
      </c>
      <c r="CO893" s="940">
        <v>-6.8965517241380558E-3</v>
      </c>
      <c r="CP893" s="940">
        <v>-7.9136690647481966E-2</v>
      </c>
      <c r="CQ893" s="940">
        <v>-7.5187969924812137E-2</v>
      </c>
      <c r="CR893" s="940">
        <v>-8.0645161290321399E-3</v>
      </c>
      <c r="CS893" s="1367">
        <v>2.5268438672583216E-2</v>
      </c>
      <c r="CT893" s="1367">
        <v>8.5117128626512883E-3</v>
      </c>
      <c r="CU893" s="1367">
        <v>-7.377610067594742E-3</v>
      </c>
      <c r="CV893" s="1367">
        <v>3.7554496994233189E-2</v>
      </c>
      <c r="CW893" s="1367">
        <v>3.0294908363620587E-2</v>
      </c>
      <c r="CX893" s="1367">
        <v>2.3654883178849007E-2</v>
      </c>
      <c r="CY893" s="1367">
        <v>2.2009999999999863E-2</v>
      </c>
      <c r="CZ893" s="1367">
        <v>1.8048643277383869E-2</v>
      </c>
      <c r="DA893" s="1367">
        <v>1.5134881986860638E-2</v>
      </c>
      <c r="DB893" s="1367">
        <v>1.333330066615801E-2</v>
      </c>
      <c r="DC893" s="1367">
        <v>1.0273999999999894E-2</v>
      </c>
      <c r="DD893" s="1367">
        <v>1.011020397512663E-2</v>
      </c>
      <c r="DE893" s="1367">
        <v>9.988908452935652E-3</v>
      </c>
      <c r="DF893" s="1367">
        <v>9.9135623344857038E-3</v>
      </c>
      <c r="DG893" s="1367">
        <v>9.7849999999999326E-3</v>
      </c>
      <c r="DH893" s="1367">
        <v>8.9662835454504819E-3</v>
      </c>
      <c r="DI893" s="1367">
        <v>8.3598300528753278E-3</v>
      </c>
      <c r="DJ893" s="1367">
        <v>7.983041091590426E-3</v>
      </c>
      <c r="DK893" s="1367">
        <v>7.3399999999999022E-3</v>
      </c>
      <c r="DL893" s="1367">
        <v>7.3399999999999022E-3</v>
      </c>
      <c r="DM893" s="1367">
        <v>7.3399999999999022E-3</v>
      </c>
      <c r="DN893" s="1367">
        <v>7.3399999999999022E-3</v>
      </c>
      <c r="DO893" s="1367">
        <v>7.3399999999999022E-3</v>
      </c>
    </row>
    <row r="894" spans="2:119" s="980" customFormat="1" ht="12" customHeight="1">
      <c r="B894" s="1336">
        <v>16</v>
      </c>
      <c r="C894" s="981" t="s">
        <v>166</v>
      </c>
      <c r="D894" s="982"/>
      <c r="E894" s="982"/>
      <c r="F894" s="983">
        <v>4.4576585533737195E-2</v>
      </c>
      <c r="G894" s="983">
        <v>5.9027243906546498E-2</v>
      </c>
      <c r="H894" s="983">
        <v>4.31165006256784E-2</v>
      </c>
      <c r="I894" s="983">
        <v>5.9086887217945298E-2</v>
      </c>
      <c r="J894" s="983">
        <v>6.50335274368017E-2</v>
      </c>
      <c r="K894" s="983">
        <v>5.8385947181474496E-2</v>
      </c>
      <c r="L894" s="983">
        <v>5.9106832553310805E-2</v>
      </c>
      <c r="M894" s="983">
        <v>6.4074707959081503E-2</v>
      </c>
      <c r="N894" s="983">
        <v>0.106730281339751</v>
      </c>
      <c r="O894" s="983">
        <v>6.2899999999999998E-2</v>
      </c>
      <c r="P894" s="983">
        <v>2.7799999999999998E-2</v>
      </c>
      <c r="Q894" s="983">
        <v>4.1200000000000001E-2</v>
      </c>
      <c r="R894" s="983">
        <v>4.2999999999999997E-2</v>
      </c>
      <c r="S894" s="983">
        <v>4.5174568864250003E-2</v>
      </c>
      <c r="T894" s="983">
        <v>0.10060982737443</v>
      </c>
      <c r="U894" s="1720">
        <v>7.8937380361309997E-2</v>
      </c>
      <c r="V894" s="1720">
        <v>4.4999999999999998E-2</v>
      </c>
      <c r="W894" s="1720">
        <v>3.3000000000000002E-2</v>
      </c>
      <c r="X894" s="1720">
        <v>3.2500000000000001E-2</v>
      </c>
      <c r="Y894" s="1720">
        <v>0.03</v>
      </c>
      <c r="Z894" s="1720">
        <v>0.03</v>
      </c>
      <c r="AA894" s="403"/>
      <c r="AB894" s="984"/>
      <c r="AC894" s="984"/>
      <c r="AD894" s="984"/>
      <c r="AE894" s="984"/>
      <c r="AF894" s="984"/>
      <c r="AG894" s="984"/>
      <c r="AH894" s="984"/>
      <c r="AI894" s="984"/>
      <c r="AJ894" s="984"/>
      <c r="AK894" s="984"/>
      <c r="AL894" s="984"/>
      <c r="AM894" s="984"/>
      <c r="AN894" s="984"/>
      <c r="AO894" s="984"/>
      <c r="AP894" s="984"/>
      <c r="AQ894" s="984"/>
      <c r="AR894" s="984"/>
      <c r="AS894" s="984"/>
      <c r="AT894" s="984"/>
      <c r="AU894" s="984"/>
      <c r="AV894" s="984"/>
      <c r="AW894" s="984"/>
      <c r="AX894" s="984"/>
      <c r="AY894" s="984"/>
      <c r="AZ894" s="984"/>
      <c r="BA894" s="984"/>
      <c r="BB894" s="984"/>
      <c r="BC894" s="984"/>
      <c r="BD894" s="984"/>
      <c r="BE894" s="984"/>
      <c r="BF894" s="984"/>
      <c r="BG894" s="984"/>
      <c r="BH894" s="984"/>
      <c r="BI894" s="984"/>
      <c r="BJ894" s="984"/>
      <c r="BK894" s="984"/>
      <c r="BL894" s="983">
        <v>6.1528910091982893E-2</v>
      </c>
      <c r="BM894" s="983">
        <v>6.5232836013692494E-2</v>
      </c>
      <c r="BN894" s="983">
        <v>6.7464743152562609E-2</v>
      </c>
      <c r="BO894" s="983">
        <v>6.4074707959081503E-2</v>
      </c>
      <c r="BP894" s="983">
        <v>8.1285046609104405E-2</v>
      </c>
      <c r="BQ894" s="983">
        <v>8.8944299601851198E-2</v>
      </c>
      <c r="BR894" s="983">
        <v>9.492789208366309E-2</v>
      </c>
      <c r="BS894" s="983">
        <v>0.106730281339751</v>
      </c>
      <c r="BT894" s="983">
        <v>9.4E-2</v>
      </c>
      <c r="BU894" s="983">
        <v>8.7999999999999995E-2</v>
      </c>
      <c r="BV894" s="983">
        <v>8.5000000000000006E-2</v>
      </c>
      <c r="BW894" s="983">
        <v>6.2899999999999998E-2</v>
      </c>
      <c r="BX894" s="983">
        <v>4.5999999999999999E-2</v>
      </c>
      <c r="BY894" s="983">
        <v>0.03</v>
      </c>
      <c r="BZ894" s="983">
        <v>2.5000000000000001E-2</v>
      </c>
      <c r="CA894" s="983">
        <v>2.7799999999999998E-2</v>
      </c>
      <c r="CB894" s="983">
        <v>2.7E-2</v>
      </c>
      <c r="CC894" s="983">
        <v>3.3399999999999999E-2</v>
      </c>
      <c r="CD894" s="983">
        <v>4.3999999999999997E-2</v>
      </c>
      <c r="CE894" s="983">
        <v>4.1200000000000001E-2</v>
      </c>
      <c r="CF894" s="983">
        <v>4.5999999999999999E-2</v>
      </c>
      <c r="CG894" s="983">
        <v>3.4000000000000002E-2</v>
      </c>
      <c r="CH894" s="983">
        <v>2.8999999999999998E-2</v>
      </c>
      <c r="CI894" s="983">
        <v>4.2999999999999997E-2</v>
      </c>
      <c r="CJ894" s="983">
        <v>3.30315771989E-2</v>
      </c>
      <c r="CK894" s="983">
        <v>2.1324173853669998E-2</v>
      </c>
      <c r="CL894" s="983">
        <v>3.1353293138269997E-2</v>
      </c>
      <c r="CM894" s="983">
        <v>4.5174568864250003E-2</v>
      </c>
      <c r="CN894" s="983">
        <v>6.099478544412E-2</v>
      </c>
      <c r="CO894" s="983">
        <v>8.3470723655800008E-2</v>
      </c>
      <c r="CP894" s="983">
        <v>0.10246394955256</v>
      </c>
      <c r="CQ894" s="983">
        <v>0.10060982737443</v>
      </c>
      <c r="CR894" s="983">
        <v>0.11299412129585001</v>
      </c>
      <c r="CS894" s="983">
        <v>0.11442221594846</v>
      </c>
      <c r="CT894" s="983">
        <v>9.6208383546359993E-2</v>
      </c>
      <c r="CU894" s="983">
        <v>7.8937380361309997E-2</v>
      </c>
      <c r="CV894" s="983">
        <v>6.0894168705759998E-2</v>
      </c>
      <c r="CW894" s="983">
        <v>5.3471276445419998E-2</v>
      </c>
      <c r="CX894" s="983">
        <v>4.6681884640950001E-2</v>
      </c>
      <c r="CY894" s="983">
        <v>4.4999999999999998E-2</v>
      </c>
      <c r="CZ894" s="983">
        <v>4.0949533003459999E-2</v>
      </c>
      <c r="DA894" s="983">
        <v>3.7970226980429997E-2</v>
      </c>
      <c r="DB894" s="983">
        <v>3.6128119290550001E-2</v>
      </c>
      <c r="DC894" s="983">
        <v>3.3000000000000002E-2</v>
      </c>
      <c r="DD894" s="983">
        <v>3.2832519401970003E-2</v>
      </c>
      <c r="DE894" s="983">
        <v>3.2708495350649999E-2</v>
      </c>
      <c r="DF894" s="983">
        <v>3.2631454329739996E-2</v>
      </c>
      <c r="DG894" s="983">
        <v>3.2500000000000001E-2</v>
      </c>
      <c r="DH894" s="983">
        <v>3.1662866610889996E-2</v>
      </c>
      <c r="DI894" s="983">
        <v>3.1042771015209997E-2</v>
      </c>
      <c r="DJ894" s="983">
        <v>3.0657506228620002E-2</v>
      </c>
      <c r="DK894" s="983">
        <v>0.03</v>
      </c>
      <c r="DL894" s="983">
        <v>0.03</v>
      </c>
      <c r="DM894" s="983">
        <v>0.03</v>
      </c>
      <c r="DN894" s="983">
        <v>0.03</v>
      </c>
      <c r="DO894" s="983">
        <v>0.03</v>
      </c>
    </row>
    <row r="895" spans="2:119" s="980" customFormat="1" ht="12" customHeight="1">
      <c r="B895" s="1336">
        <v>17</v>
      </c>
      <c r="C895" s="981" t="s">
        <v>167</v>
      </c>
      <c r="D895" s="953"/>
      <c r="E895" s="953"/>
      <c r="F895" s="983"/>
      <c r="G895" s="954" t="s">
        <v>1045</v>
      </c>
      <c r="H895" s="954" t="s">
        <v>1045</v>
      </c>
      <c r="I895" s="954" t="s">
        <v>1045</v>
      </c>
      <c r="J895" s="954" t="s">
        <v>1045</v>
      </c>
      <c r="K895" s="954" t="s">
        <v>1045</v>
      </c>
      <c r="L895" s="954" t="s">
        <v>1045</v>
      </c>
      <c r="M895" s="954" t="s">
        <v>1045</v>
      </c>
      <c r="N895" s="954">
        <v>-7.6337479842603972E-2</v>
      </c>
      <c r="O895" s="954">
        <v>-8.9624017052910676E-2</v>
      </c>
      <c r="P895" s="954">
        <v>-5.2781256017190414E-2</v>
      </c>
      <c r="Q895" s="954">
        <v>0.10120011902437787</v>
      </c>
      <c r="R895" s="954">
        <v>0.12677845171135038</v>
      </c>
      <c r="S895" s="954">
        <v>-0.13178876178807108</v>
      </c>
      <c r="T895" s="954">
        <v>-0.14148512718447293</v>
      </c>
      <c r="U895" s="1684">
        <v>-6.9165655406709492E-2</v>
      </c>
      <c r="V895" s="1684">
        <v>-1.6489397469985456E-2</v>
      </c>
      <c r="W895" s="1684">
        <v>-1.8470073821225008E-2</v>
      </c>
      <c r="X895" s="1684">
        <v>-2.1851674465911186E-2</v>
      </c>
      <c r="Y895" s="1684">
        <v>-2.1256325036276835E-2</v>
      </c>
      <c r="Z895" s="1684">
        <v>-1.407234646204325E-2</v>
      </c>
      <c r="AA895" s="403"/>
      <c r="AB895" s="954"/>
      <c r="AC895" s="954"/>
      <c r="AD895" s="954"/>
      <c r="AE895" s="954"/>
      <c r="AF895" s="954"/>
      <c r="AG895" s="954"/>
      <c r="AH895" s="954"/>
      <c r="AI895" s="954"/>
      <c r="AJ895" s="954"/>
      <c r="AK895" s="954"/>
      <c r="AL895" s="954"/>
      <c r="AM895" s="954"/>
      <c r="AN895" s="954"/>
      <c r="AO895" s="954"/>
      <c r="AP895" s="954"/>
      <c r="AQ895" s="954"/>
      <c r="AR895" s="954"/>
      <c r="AS895" s="954"/>
      <c r="AT895" s="954"/>
      <c r="AU895" s="954"/>
      <c r="AV895" s="954"/>
      <c r="AW895" s="954"/>
      <c r="AX895" s="954"/>
      <c r="AY895" s="954"/>
      <c r="AZ895" s="954"/>
      <c r="BA895" s="954"/>
      <c r="BB895" s="954"/>
      <c r="BC895" s="954"/>
      <c r="BD895" s="954"/>
      <c r="BE895" s="954"/>
      <c r="BF895" s="954"/>
      <c r="BG895" s="954"/>
      <c r="BH895" s="954"/>
      <c r="BI895" s="954"/>
      <c r="BJ895" s="954"/>
      <c r="BK895" s="954"/>
      <c r="BL895" s="954"/>
      <c r="BM895" s="954"/>
      <c r="BN895" s="954"/>
      <c r="BO895" s="954"/>
      <c r="BP895" s="954">
        <v>-0.13582582820804634</v>
      </c>
      <c r="BQ895" s="954">
        <v>-0.12695040989559103</v>
      </c>
      <c r="BR895" s="954">
        <v>-2.5522813740330053E-2</v>
      </c>
      <c r="BS895" s="954">
        <v>8.8663685922043545E-3</v>
      </c>
      <c r="BT895" s="954">
        <v>-6.1769220326506002E-2</v>
      </c>
      <c r="BU895" s="954">
        <v>-9.7481812239448629E-2</v>
      </c>
      <c r="BV895" s="954">
        <v>-0.12564548820799415</v>
      </c>
      <c r="BW895" s="954">
        <v>-0.12291457167262954</v>
      </c>
      <c r="BX895" s="954">
        <v>-0.1005734171608017</v>
      </c>
      <c r="BY895" s="954">
        <v>-8.185737771022672E-2</v>
      </c>
      <c r="BZ895" s="954">
        <v>-5.4551782140889293E-2</v>
      </c>
      <c r="CA895" s="954">
        <v>-9.1161315893778516E-3</v>
      </c>
      <c r="CB895" s="954">
        <v>-8.9024899151483039E-3</v>
      </c>
      <c r="CC895" s="954">
        <v>-2.555350590961214E-2</v>
      </c>
      <c r="CD895" s="954">
        <v>0.24236561587193206</v>
      </c>
      <c r="CE895" s="954">
        <v>0.26695057257992039</v>
      </c>
      <c r="CF895" s="954">
        <v>0.32718479361151731</v>
      </c>
      <c r="CG895" s="954">
        <v>0.30663813325651268</v>
      </c>
      <c r="CH895" s="954">
        <v>1.2649957942360679E-2</v>
      </c>
      <c r="CI895" s="954">
        <v>-5.6567593480345346E-2</v>
      </c>
      <c r="CJ895" s="954">
        <v>-0.11648546584294639</v>
      </c>
      <c r="CK895" s="954">
        <v>-0.14999381160613789</v>
      </c>
      <c r="CL895" s="954">
        <v>-0.10260439264478682</v>
      </c>
      <c r="CM895" s="954">
        <v>-0.11976426961887554</v>
      </c>
      <c r="CN895" s="954">
        <v>-0.10414729408204937</v>
      </c>
      <c r="CO895" s="954">
        <v>-8.3405368882534137E-2</v>
      </c>
      <c r="CP895" s="954">
        <v>-0.16472252020008937</v>
      </c>
      <c r="CQ895" s="954">
        <v>-0.15972762819919406</v>
      </c>
      <c r="CR895" s="954">
        <v>-0.10876844280537135</v>
      </c>
      <c r="CS895" s="1763">
        <v>-0.08</v>
      </c>
      <c r="CT895" s="1763">
        <v>-0.08</v>
      </c>
      <c r="CU895" s="1763">
        <v>-0.08</v>
      </c>
      <c r="CV895" s="1763">
        <v>-2.1999999999999999E-2</v>
      </c>
      <c r="CW895" s="1763">
        <v>-2.1999999999999999E-2</v>
      </c>
      <c r="CX895" s="1763">
        <v>-2.1999999999999999E-2</v>
      </c>
      <c r="CY895" s="1763">
        <v>-2.1999999999999999E-2</v>
      </c>
      <c r="CZ895" s="1763">
        <v>-2.1999999999999999E-2</v>
      </c>
      <c r="DA895" s="1763">
        <v>-2.1999999999999999E-2</v>
      </c>
      <c r="DB895" s="1763">
        <v>-2.1999999999999999E-2</v>
      </c>
      <c r="DC895" s="1763">
        <v>-2.1999999999999999E-2</v>
      </c>
      <c r="DD895" s="1763">
        <v>-2.1999999999999999E-2</v>
      </c>
      <c r="DE895" s="1763">
        <v>-2.1999999999999999E-2</v>
      </c>
      <c r="DF895" s="1763">
        <v>-2.1999999999999999E-2</v>
      </c>
      <c r="DG895" s="1763">
        <v>-2.1999999999999999E-2</v>
      </c>
      <c r="DH895" s="1763">
        <v>-2.1999999999999999E-2</v>
      </c>
      <c r="DI895" s="1763">
        <v>-2.1999999999999999E-2</v>
      </c>
      <c r="DJ895" s="1763">
        <v>-2.1999999999999999E-2</v>
      </c>
      <c r="DK895" s="1763">
        <v>-2.1999999999999999E-2</v>
      </c>
      <c r="DL895" s="1763">
        <v>-2.1999999999999999E-2</v>
      </c>
      <c r="DM895" s="1763">
        <v>-2.1999999999999999E-2</v>
      </c>
      <c r="DN895" s="1763">
        <v>-2.1999999999999999E-2</v>
      </c>
      <c r="DO895" s="1763">
        <v>-2.1999999999999999E-2</v>
      </c>
    </row>
    <row r="896" spans="2:119" s="980" customFormat="1" ht="12" customHeight="1">
      <c r="B896" s="1336">
        <v>18</v>
      </c>
      <c r="C896" s="981"/>
      <c r="D896" s="953"/>
      <c r="E896" s="953"/>
      <c r="F896" s="983"/>
      <c r="G896" s="954"/>
      <c r="H896" s="954"/>
      <c r="I896" s="954"/>
      <c r="J896" s="954"/>
      <c r="K896" s="954"/>
      <c r="L896" s="954"/>
      <c r="M896" s="954"/>
      <c r="N896" s="954"/>
      <c r="O896" s="954"/>
      <c r="P896" s="954"/>
      <c r="Q896" s="954"/>
      <c r="R896" s="954"/>
      <c r="S896" s="954"/>
      <c r="T896" s="954"/>
      <c r="U896" s="1684"/>
      <c r="V896" s="1684"/>
      <c r="W896" s="1684"/>
      <c r="X896" s="1684"/>
      <c r="Y896" s="1684"/>
      <c r="Z896" s="1684"/>
      <c r="AA896" s="403"/>
      <c r="AB896" s="954"/>
      <c r="AC896" s="954"/>
      <c r="AD896" s="954"/>
      <c r="AE896" s="954"/>
      <c r="AF896" s="954"/>
      <c r="AG896" s="954"/>
      <c r="AH896" s="954"/>
      <c r="AI896" s="954"/>
      <c r="AJ896" s="954"/>
      <c r="AK896" s="954"/>
      <c r="AL896" s="954"/>
      <c r="AM896" s="954"/>
      <c r="AN896" s="954"/>
      <c r="AO896" s="954"/>
      <c r="AP896" s="954"/>
      <c r="AQ896" s="954"/>
      <c r="AR896" s="954"/>
      <c r="AS896" s="954"/>
      <c r="AT896" s="954"/>
      <c r="AU896" s="954"/>
      <c r="AV896" s="954"/>
      <c r="AW896" s="954"/>
      <c r="AX896" s="954"/>
      <c r="AY896" s="954"/>
      <c r="AZ896" s="954"/>
      <c r="BA896" s="954"/>
      <c r="BB896" s="954"/>
      <c r="BC896" s="954"/>
      <c r="BD896" s="954"/>
      <c r="BE896" s="954"/>
      <c r="BF896" s="954"/>
      <c r="BG896" s="954"/>
      <c r="BH896" s="954"/>
      <c r="BI896" s="954"/>
      <c r="BJ896" s="954"/>
      <c r="BK896" s="954"/>
      <c r="BL896" s="954"/>
      <c r="BM896" s="954"/>
      <c r="BN896" s="954"/>
      <c r="BO896" s="954"/>
      <c r="BP896" s="954"/>
      <c r="BQ896" s="954"/>
      <c r="BR896" s="954"/>
      <c r="BS896" s="954"/>
      <c r="BT896" s="954"/>
      <c r="BU896" s="954"/>
      <c r="BV896" s="954"/>
      <c r="BW896" s="954"/>
      <c r="BX896" s="954"/>
      <c r="BY896" s="954"/>
      <c r="BZ896" s="954"/>
      <c r="CA896" s="954"/>
      <c r="CB896" s="954">
        <v>-7.287559110786257E-2</v>
      </c>
      <c r="CC896" s="954"/>
      <c r="CD896" s="954"/>
      <c r="CE896" s="954"/>
      <c r="CF896" s="954">
        <v>-2.4320308972335059E-2</v>
      </c>
      <c r="CG896" s="954"/>
      <c r="CH896" s="954"/>
      <c r="CI896" s="954"/>
      <c r="CJ896" s="954">
        <v>-9.5018998675785005E-2</v>
      </c>
      <c r="CK896" s="940"/>
      <c r="CL896" s="940"/>
      <c r="CM896" s="954"/>
      <c r="CN896" s="940"/>
      <c r="CO896" s="954"/>
      <c r="CP896" s="954"/>
      <c r="CQ896" s="954"/>
      <c r="CR896" s="954"/>
      <c r="CS896" s="954"/>
      <c r="CT896" s="954"/>
      <c r="CU896" s="954"/>
      <c r="CV896" s="954"/>
      <c r="CW896" s="954"/>
      <c r="CX896" s="954"/>
      <c r="CY896" s="954"/>
      <c r="CZ896" s="954"/>
      <c r="DA896" s="954"/>
      <c r="DB896" s="954"/>
      <c r="DC896" s="954"/>
      <c r="DD896" s="954"/>
      <c r="DE896" s="954"/>
      <c r="DF896" s="954"/>
      <c r="DG896" s="954"/>
      <c r="DH896" s="954"/>
      <c r="DI896" s="954"/>
      <c r="DJ896" s="954"/>
      <c r="DK896" s="954"/>
      <c r="DL896" s="954"/>
      <c r="DM896" s="954"/>
      <c r="DN896" s="954"/>
      <c r="DO896" s="954"/>
    </row>
    <row r="897" spans="1:119" s="618" customFormat="1" ht="15" customHeight="1">
      <c r="B897" s="609">
        <v>19</v>
      </c>
      <c r="C897" s="610" t="s">
        <v>720</v>
      </c>
      <c r="D897" s="611"/>
      <c r="E897" s="611"/>
      <c r="F897" s="612"/>
      <c r="G897" s="612"/>
      <c r="H897" s="612"/>
      <c r="I897" s="612"/>
      <c r="J897" s="612"/>
      <c r="K897" s="612"/>
      <c r="L897" s="612"/>
      <c r="M897" s="613"/>
      <c r="N897" s="613"/>
      <c r="O897" s="612"/>
      <c r="P897" s="612"/>
      <c r="Q897" s="612"/>
      <c r="R897" s="612"/>
      <c r="S897" s="612"/>
      <c r="T897" s="612"/>
      <c r="U897" s="612"/>
      <c r="V897" s="612"/>
      <c r="W897" s="612"/>
      <c r="X897" s="612"/>
      <c r="Y897" s="612"/>
      <c r="Z897" s="612"/>
      <c r="AA897" s="614"/>
      <c r="AB897" s="612"/>
      <c r="AC897" s="612"/>
      <c r="AD897" s="612"/>
      <c r="AE897" s="612"/>
      <c r="AF897" s="612"/>
      <c r="AG897" s="612"/>
      <c r="AH897" s="612"/>
      <c r="AI897" s="612"/>
      <c r="AJ897" s="612"/>
      <c r="AK897" s="612"/>
      <c r="AL897" s="612"/>
      <c r="AM897" s="612"/>
      <c r="AN897" s="612"/>
      <c r="AO897" s="612"/>
      <c r="AP897" s="612"/>
      <c r="AQ897" s="612"/>
      <c r="AR897" s="612"/>
      <c r="AS897" s="612"/>
      <c r="AT897" s="612"/>
      <c r="AU897" s="612"/>
      <c r="AV897" s="612"/>
      <c r="AW897" s="612"/>
      <c r="AX897" s="612"/>
      <c r="AY897" s="612"/>
      <c r="AZ897" s="612"/>
      <c r="BA897" s="612"/>
      <c r="BB897" s="612"/>
      <c r="BC897" s="612"/>
      <c r="BD897" s="612"/>
      <c r="BE897" s="612"/>
      <c r="BF897" s="612"/>
      <c r="BG897" s="612"/>
      <c r="BH897" s="612"/>
      <c r="BI897" s="612"/>
      <c r="BJ897" s="612"/>
      <c r="BK897" s="612"/>
      <c r="BL897" s="612"/>
      <c r="BM897" s="612"/>
      <c r="BN897" s="612"/>
      <c r="BO897" s="612"/>
      <c r="BP897" s="612"/>
      <c r="BQ897" s="612"/>
      <c r="BR897" s="612"/>
      <c r="BS897" s="612"/>
      <c r="BT897" s="612"/>
      <c r="BU897" s="612"/>
      <c r="BV897" s="612"/>
      <c r="BW897" s="612"/>
      <c r="BX897" s="612"/>
      <c r="BY897" s="612"/>
      <c r="BZ897" s="612"/>
      <c r="CA897" s="612"/>
      <c r="CB897" s="617"/>
      <c r="CC897" s="612"/>
      <c r="CD897" s="612"/>
      <c r="CE897" s="612"/>
      <c r="CF897" s="612"/>
      <c r="CG897" s="612"/>
      <c r="CH897" s="612"/>
      <c r="CI897" s="612"/>
      <c r="CJ897" s="612"/>
      <c r="CK897" s="620"/>
      <c r="CL897" s="620"/>
      <c r="CM897" s="612"/>
      <c r="CN897" s="612"/>
      <c r="CO897" s="621"/>
      <c r="CP897" s="621"/>
      <c r="CQ897" s="621"/>
      <c r="CR897" s="621"/>
      <c r="CS897" s="619"/>
      <c r="CT897" s="619"/>
      <c r="CU897" s="619"/>
      <c r="CV897" s="619"/>
      <c r="CW897" s="603"/>
      <c r="CX897" s="603"/>
      <c r="CY897" s="603"/>
      <c r="CZ897" s="603"/>
      <c r="DA897" s="603"/>
      <c r="DB897" s="603"/>
      <c r="DC897" s="603"/>
      <c r="DD897" s="603"/>
      <c r="DE897" s="603"/>
      <c r="DF897" s="603"/>
      <c r="DG897" s="603"/>
      <c r="DH897" s="603"/>
      <c r="DI897" s="603"/>
      <c r="DJ897" s="603"/>
      <c r="DK897" s="603"/>
      <c r="DL897" s="603"/>
      <c r="DM897" s="603"/>
      <c r="DN897" s="603"/>
      <c r="DO897" s="603"/>
    </row>
    <row r="898" spans="1:119" s="986" customFormat="1" ht="12" customHeight="1">
      <c r="B898" s="1336">
        <v>20</v>
      </c>
      <c r="C898" s="972"/>
      <c r="D898" s="939"/>
      <c r="E898" s="939"/>
      <c r="F898" s="945"/>
      <c r="G898" s="945"/>
      <c r="H898" s="945"/>
      <c r="I898" s="945"/>
      <c r="J898" s="945"/>
      <c r="K898" s="945"/>
      <c r="L898" s="945"/>
      <c r="M898" s="940"/>
      <c r="N898" s="940"/>
      <c r="O898" s="940"/>
      <c r="P898" s="940"/>
      <c r="Q898" s="940"/>
      <c r="R898" s="940"/>
      <c r="S898" s="940"/>
      <c r="T898" s="940"/>
      <c r="U898" s="1677"/>
      <c r="V898" s="1677"/>
      <c r="W898" s="1677"/>
      <c r="X898" s="1677"/>
      <c r="Y898" s="1677"/>
      <c r="Z898" s="1677"/>
      <c r="AA898" s="403"/>
      <c r="AB898" s="985"/>
      <c r="AC898" s="985"/>
      <c r="AD898" s="985"/>
      <c r="AE898" s="985"/>
      <c r="AF898" s="985"/>
      <c r="AG898" s="985"/>
      <c r="AH898" s="985"/>
      <c r="AI898" s="985"/>
      <c r="AJ898" s="940"/>
      <c r="AK898" s="940"/>
      <c r="AL898" s="940"/>
      <c r="AM898" s="940"/>
      <c r="AN898" s="940"/>
      <c r="AO898" s="940"/>
      <c r="AP898" s="940"/>
      <c r="AQ898" s="940"/>
      <c r="AR898" s="940"/>
      <c r="AS898" s="940"/>
      <c r="AT898" s="940"/>
      <c r="AU898" s="940"/>
      <c r="AV898" s="940"/>
      <c r="AW898" s="940"/>
      <c r="AX898" s="940"/>
      <c r="AY898" s="940"/>
      <c r="AZ898" s="940"/>
      <c r="BA898" s="940"/>
      <c r="BB898" s="940"/>
      <c r="BC898" s="940"/>
      <c r="BD898" s="940"/>
      <c r="BE898" s="940"/>
      <c r="BF898" s="940"/>
      <c r="BG898" s="940"/>
      <c r="BH898" s="940"/>
      <c r="BI898" s="940"/>
      <c r="BJ898" s="940"/>
      <c r="BK898" s="940"/>
      <c r="BL898" s="940"/>
      <c r="BM898" s="940"/>
      <c r="BN898" s="940"/>
      <c r="BO898" s="940"/>
      <c r="BP898" s="940"/>
      <c r="BQ898" s="940"/>
      <c r="BR898" s="940"/>
      <c r="BS898" s="940"/>
      <c r="BT898" s="940"/>
      <c r="BU898" s="940"/>
      <c r="BV898" s="940"/>
      <c r="BW898" s="940"/>
      <c r="BX898" s="940"/>
      <c r="BY898" s="940"/>
      <c r="BZ898" s="940"/>
      <c r="CA898" s="940"/>
      <c r="CB898" s="940"/>
      <c r="CC898" s="940"/>
      <c r="CD898" s="940"/>
      <c r="CE898" s="940"/>
      <c r="CF898" s="940"/>
      <c r="CG898" s="940"/>
      <c r="CH898" s="940"/>
      <c r="CI898" s="940"/>
      <c r="CJ898" s="940"/>
      <c r="CK898" s="940"/>
      <c r="CL898" s="940"/>
      <c r="CM898" s="940"/>
      <c r="CN898" s="940"/>
      <c r="CO898" s="940"/>
      <c r="CP898" s="940"/>
      <c r="CQ898" s="940"/>
      <c r="CR898" s="940"/>
      <c r="CS898" s="1314"/>
      <c r="CT898" s="1314"/>
      <c r="CU898" s="1314"/>
      <c r="CV898" s="1314"/>
      <c r="CW898" s="1314"/>
      <c r="CX898" s="1314"/>
      <c r="CY898" s="1314"/>
      <c r="CZ898" s="940"/>
      <c r="DA898" s="940"/>
      <c r="DB898" s="940"/>
      <c r="DC898" s="940"/>
      <c r="DD898" s="940"/>
      <c r="DE898" s="940"/>
      <c r="DF898" s="940"/>
      <c r="DG898" s="940"/>
      <c r="DH898" s="940"/>
      <c r="DI898" s="940"/>
      <c r="DJ898" s="940"/>
      <c r="DK898" s="940"/>
      <c r="DL898" s="940"/>
      <c r="DM898" s="940"/>
      <c r="DN898" s="940"/>
      <c r="DO898" s="940"/>
    </row>
    <row r="899" spans="1:119" s="986" customFormat="1" ht="12" customHeight="1">
      <c r="A899" s="986">
        <v>25</v>
      </c>
      <c r="B899" s="1336">
        <v>21</v>
      </c>
      <c r="C899" s="942" t="s">
        <v>721</v>
      </c>
      <c r="D899" s="939"/>
      <c r="E899" s="939"/>
      <c r="F899" s="945"/>
      <c r="G899" s="945"/>
      <c r="H899" s="945"/>
      <c r="I899" s="945"/>
      <c r="J899" s="945"/>
      <c r="K899" s="945"/>
      <c r="L899" s="945"/>
      <c r="M899" s="940"/>
      <c r="N899" s="946" t="s">
        <v>105</v>
      </c>
      <c r="O899" s="946" t="s">
        <v>105</v>
      </c>
      <c r="P899" s="946" t="s">
        <v>105</v>
      </c>
      <c r="Q899" s="946">
        <v>37297.470537300243</v>
      </c>
      <c r="R899" s="946">
        <v>60703.854868893875</v>
      </c>
      <c r="S899" s="946">
        <v>123494.32364547072</v>
      </c>
      <c r="T899" s="946">
        <v>201757.64736196358</v>
      </c>
      <c r="U899" s="1649">
        <v>332750.50103860593</v>
      </c>
      <c r="V899" s="1649">
        <v>476484.1112625344</v>
      </c>
      <c r="W899" s="1649">
        <v>631117.43119567353</v>
      </c>
      <c r="X899" s="1649">
        <v>791114.04508219438</v>
      </c>
      <c r="Y899" s="1649">
        <v>948871.58372179465</v>
      </c>
      <c r="Z899" s="1649">
        <v>400601.89767422329</v>
      </c>
      <c r="AA899" s="403"/>
      <c r="AB899" s="946" t="s">
        <v>105</v>
      </c>
      <c r="AC899" s="946" t="s">
        <v>105</v>
      </c>
      <c r="AD899" s="946" t="s">
        <v>105</v>
      </c>
      <c r="AE899" s="946" t="s">
        <v>105</v>
      </c>
      <c r="AF899" s="946" t="s">
        <v>105</v>
      </c>
      <c r="AG899" s="946" t="s">
        <v>105</v>
      </c>
      <c r="AH899" s="946" t="s">
        <v>105</v>
      </c>
      <c r="AI899" s="946" t="s">
        <v>105</v>
      </c>
      <c r="AJ899" s="946" t="s">
        <v>105</v>
      </c>
      <c r="AK899" s="946" t="s">
        <v>105</v>
      </c>
      <c r="AL899" s="946" t="s">
        <v>105</v>
      </c>
      <c r="AM899" s="946" t="s">
        <v>105</v>
      </c>
      <c r="AN899" s="946" t="s">
        <v>105</v>
      </c>
      <c r="AO899" s="946" t="s">
        <v>105</v>
      </c>
      <c r="AP899" s="946" t="s">
        <v>105</v>
      </c>
      <c r="AQ899" s="946" t="s">
        <v>105</v>
      </c>
      <c r="AR899" s="946" t="s">
        <v>105</v>
      </c>
      <c r="AS899" s="946" t="s">
        <v>105</v>
      </c>
      <c r="AT899" s="946" t="s">
        <v>105</v>
      </c>
      <c r="AU899" s="946" t="s">
        <v>105</v>
      </c>
      <c r="AV899" s="946" t="s">
        <v>105</v>
      </c>
      <c r="AW899" s="946" t="s">
        <v>105</v>
      </c>
      <c r="AX899" s="946" t="s">
        <v>105</v>
      </c>
      <c r="AY899" s="946" t="s">
        <v>105</v>
      </c>
      <c r="AZ899" s="946" t="s">
        <v>105</v>
      </c>
      <c r="BA899" s="946" t="s">
        <v>105</v>
      </c>
      <c r="BB899" s="946" t="s">
        <v>105</v>
      </c>
      <c r="BC899" s="946" t="s">
        <v>105</v>
      </c>
      <c r="BD899" s="946" t="s">
        <v>105</v>
      </c>
      <c r="BE899" s="946" t="s">
        <v>105</v>
      </c>
      <c r="BF899" s="946" t="s">
        <v>105</v>
      </c>
      <c r="BG899" s="946" t="s">
        <v>105</v>
      </c>
      <c r="BH899" s="946" t="s">
        <v>105</v>
      </c>
      <c r="BI899" s="946" t="s">
        <v>105</v>
      </c>
      <c r="BJ899" s="946" t="s">
        <v>105</v>
      </c>
      <c r="BK899" s="946" t="s">
        <v>105</v>
      </c>
      <c r="BL899" s="946" t="s">
        <v>105</v>
      </c>
      <c r="BM899" s="946" t="s">
        <v>105</v>
      </c>
      <c r="BN899" s="946" t="s">
        <v>105</v>
      </c>
      <c r="BO899" s="946" t="s">
        <v>105</v>
      </c>
      <c r="BP899" s="946" t="s">
        <v>105</v>
      </c>
      <c r="BQ899" s="946" t="s">
        <v>105</v>
      </c>
      <c r="BR899" s="946" t="s">
        <v>105</v>
      </c>
      <c r="BS899" s="946" t="s">
        <v>105</v>
      </c>
      <c r="BT899" s="946" t="s">
        <v>105</v>
      </c>
      <c r="BU899" s="946" t="s">
        <v>105</v>
      </c>
      <c r="BV899" s="946" t="s">
        <v>105</v>
      </c>
      <c r="BW899" s="946" t="s">
        <v>105</v>
      </c>
      <c r="BX899" s="946" t="s">
        <v>105</v>
      </c>
      <c r="BY899" s="946" t="s">
        <v>105</v>
      </c>
      <c r="BZ899" s="946" t="s">
        <v>105</v>
      </c>
      <c r="CA899" s="946" t="s">
        <v>105</v>
      </c>
      <c r="CB899" s="946">
        <v>7662.4273722505259</v>
      </c>
      <c r="CC899" s="946">
        <v>7990.1274156691934</v>
      </c>
      <c r="CD899" s="946">
        <v>9859.2076632086173</v>
      </c>
      <c r="CE899" s="946">
        <v>11785.708086171906</v>
      </c>
      <c r="CF899" s="946">
        <v>12089.040044560292</v>
      </c>
      <c r="CG899" s="946">
        <v>13269.75776186907</v>
      </c>
      <c r="CH899" s="946">
        <v>16147.087822053738</v>
      </c>
      <c r="CI899" s="946">
        <v>19197.969240410777</v>
      </c>
      <c r="CJ899" s="946">
        <v>20420.390259096239</v>
      </c>
      <c r="CK899" s="946">
        <v>26718.755599885852</v>
      </c>
      <c r="CL899" s="946">
        <v>37789.171824456607</v>
      </c>
      <c r="CM899" s="946">
        <v>38566.005962032032</v>
      </c>
      <c r="CN899" s="946">
        <v>38299.63173723362</v>
      </c>
      <c r="CO899" s="946">
        <v>43807.384724263553</v>
      </c>
      <c r="CP899" s="946">
        <v>53388.254959002239</v>
      </c>
      <c r="CQ899" s="946">
        <v>66262.375941464139</v>
      </c>
      <c r="CR899" s="946">
        <v>62846.821799999991</v>
      </c>
      <c r="CS899" s="1314">
        <v>72161.720095420023</v>
      </c>
      <c r="CT899" s="1314">
        <v>91706.911028481205</v>
      </c>
      <c r="CU899" s="1314">
        <v>106035.04811470474</v>
      </c>
      <c r="CV899" s="1314">
        <v>93511.04492477492</v>
      </c>
      <c r="CW899" s="1314">
        <v>106194.733965764</v>
      </c>
      <c r="CX899" s="1314">
        <v>131594.31063356434</v>
      </c>
      <c r="CY899" s="1314">
        <v>145184.02173843121</v>
      </c>
      <c r="CZ899" s="1314">
        <v>112147.45264702228</v>
      </c>
      <c r="DA899" s="1314">
        <v>147875.46844578985</v>
      </c>
      <c r="DB899" s="1314">
        <v>180091.06312375859</v>
      </c>
      <c r="DC899" s="1314">
        <v>191003.44697910285</v>
      </c>
      <c r="DD899" s="1314">
        <v>130783.86036926963</v>
      </c>
      <c r="DE899" s="1314">
        <v>196970.18124277322</v>
      </c>
      <c r="DF899" s="1314">
        <v>236839.77902806713</v>
      </c>
      <c r="DG899" s="1314">
        <v>226520.22444208444</v>
      </c>
      <c r="DH899" s="1314">
        <v>149420.26809151701</v>
      </c>
      <c r="DI899" s="1314">
        <v>235824.32121574375</v>
      </c>
      <c r="DJ899" s="1314">
        <v>280799.65159219451</v>
      </c>
      <c r="DK899" s="1314">
        <v>282827.34282233939</v>
      </c>
      <c r="DL899" s="1209">
        <v>95070.057367305562</v>
      </c>
      <c r="DM899" s="1209">
        <v>96818.071443036693</v>
      </c>
      <c r="DN899" s="1209">
        <v>102043.19767822043</v>
      </c>
      <c r="DO899" s="1209">
        <v>106670.57118566058</v>
      </c>
    </row>
    <row r="900" spans="1:119" s="986" customFormat="1" ht="12" customHeight="1">
      <c r="B900" s="1336">
        <v>22</v>
      </c>
      <c r="C900" s="938" t="s">
        <v>94</v>
      </c>
      <c r="D900" s="939"/>
      <c r="E900" s="939"/>
      <c r="F900" s="945"/>
      <c r="G900" s="945"/>
      <c r="H900" s="945"/>
      <c r="I900" s="945"/>
      <c r="J900" s="945"/>
      <c r="K900" s="945"/>
      <c r="L900" s="945"/>
      <c r="M900" s="940"/>
      <c r="N900" s="940" t="s">
        <v>105</v>
      </c>
      <c r="O900" s="940" t="s">
        <v>105</v>
      </c>
      <c r="P900" s="940" t="s">
        <v>105</v>
      </c>
      <c r="Q900" s="940" t="s">
        <v>105</v>
      </c>
      <c r="R900" s="940">
        <v>0.6275595635415947</v>
      </c>
      <c r="S900" s="940">
        <v>1.034373663949177</v>
      </c>
      <c r="T900" s="940">
        <v>0.63374025142380086</v>
      </c>
      <c r="U900" s="1677">
        <v>0.64925843153610163</v>
      </c>
      <c r="V900" s="1677">
        <v>0.43195610457473776</v>
      </c>
      <c r="W900" s="1677">
        <v>0.32452985582962879</v>
      </c>
      <c r="X900" s="1677">
        <v>0.25351322270310583</v>
      </c>
      <c r="Y900" s="1677">
        <v>0.19941187951379336</v>
      </c>
      <c r="Z900" s="1677">
        <v>-0.49362307474568734</v>
      </c>
      <c r="AA900" s="403"/>
      <c r="AB900" s="985" t="s">
        <v>105</v>
      </c>
      <c r="AC900" s="985" t="s">
        <v>105</v>
      </c>
      <c r="AD900" s="985" t="s">
        <v>105</v>
      </c>
      <c r="AE900" s="985" t="s">
        <v>105</v>
      </c>
      <c r="AF900" s="985" t="s">
        <v>105</v>
      </c>
      <c r="AG900" s="985" t="s">
        <v>105</v>
      </c>
      <c r="AH900" s="985" t="s">
        <v>105</v>
      </c>
      <c r="AI900" s="985" t="s">
        <v>105</v>
      </c>
      <c r="AJ900" s="985" t="s">
        <v>105</v>
      </c>
      <c r="AK900" s="985" t="s">
        <v>105</v>
      </c>
      <c r="AL900" s="985" t="s">
        <v>105</v>
      </c>
      <c r="AM900" s="985" t="s">
        <v>105</v>
      </c>
      <c r="AN900" s="985" t="s">
        <v>105</v>
      </c>
      <c r="AO900" s="985" t="s">
        <v>105</v>
      </c>
      <c r="AP900" s="985" t="s">
        <v>105</v>
      </c>
      <c r="AQ900" s="985" t="s">
        <v>105</v>
      </c>
      <c r="AR900" s="985" t="s">
        <v>105</v>
      </c>
      <c r="AS900" s="985" t="s">
        <v>105</v>
      </c>
      <c r="AT900" s="985" t="s">
        <v>105</v>
      </c>
      <c r="AU900" s="985" t="s">
        <v>105</v>
      </c>
      <c r="AV900" s="985" t="s">
        <v>105</v>
      </c>
      <c r="AW900" s="985" t="s">
        <v>105</v>
      </c>
      <c r="AX900" s="985" t="s">
        <v>105</v>
      </c>
      <c r="AY900" s="985" t="s">
        <v>105</v>
      </c>
      <c r="AZ900" s="985" t="s">
        <v>105</v>
      </c>
      <c r="BA900" s="985" t="s">
        <v>105</v>
      </c>
      <c r="BB900" s="985" t="s">
        <v>105</v>
      </c>
      <c r="BC900" s="985" t="s">
        <v>105</v>
      </c>
      <c r="BD900" s="985" t="s">
        <v>105</v>
      </c>
      <c r="BE900" s="985" t="s">
        <v>105</v>
      </c>
      <c r="BF900" s="985" t="s">
        <v>105</v>
      </c>
      <c r="BG900" s="985" t="s">
        <v>105</v>
      </c>
      <c r="BH900" s="985" t="s">
        <v>105</v>
      </c>
      <c r="BI900" s="985" t="s">
        <v>105</v>
      </c>
      <c r="BJ900" s="985" t="s">
        <v>105</v>
      </c>
      <c r="BK900" s="985" t="s">
        <v>105</v>
      </c>
      <c r="BL900" s="985" t="s">
        <v>105</v>
      </c>
      <c r="BM900" s="985" t="s">
        <v>105</v>
      </c>
      <c r="BN900" s="985" t="s">
        <v>105</v>
      </c>
      <c r="BO900" s="985" t="s">
        <v>105</v>
      </c>
      <c r="BP900" s="985" t="s">
        <v>105</v>
      </c>
      <c r="BQ900" s="985" t="s">
        <v>105</v>
      </c>
      <c r="BR900" s="985" t="s">
        <v>105</v>
      </c>
      <c r="BS900" s="985" t="s">
        <v>105</v>
      </c>
      <c r="BT900" s="985" t="s">
        <v>105</v>
      </c>
      <c r="BU900" s="985" t="s">
        <v>105</v>
      </c>
      <c r="BV900" s="985" t="s">
        <v>105</v>
      </c>
      <c r="BW900" s="985" t="s">
        <v>105</v>
      </c>
      <c r="BX900" s="985" t="s">
        <v>105</v>
      </c>
      <c r="BY900" s="985" t="s">
        <v>105</v>
      </c>
      <c r="BZ900" s="985" t="s">
        <v>105</v>
      </c>
      <c r="CA900" s="985" t="s">
        <v>105</v>
      </c>
      <c r="CB900" s="985" t="s">
        <v>105</v>
      </c>
      <c r="CC900" s="985" t="s">
        <v>105</v>
      </c>
      <c r="CD900" s="985" t="s">
        <v>105</v>
      </c>
      <c r="CE900" s="985" t="s">
        <v>105</v>
      </c>
      <c r="CF900" s="940">
        <v>0.57770370370370361</v>
      </c>
      <c r="CG900" s="940">
        <v>0.660769230769231</v>
      </c>
      <c r="CH900" s="940">
        <v>0.6377672906018057</v>
      </c>
      <c r="CI900" s="940">
        <v>0.62891945906378166</v>
      </c>
      <c r="CJ900" s="940">
        <v>0.68916557343068829</v>
      </c>
      <c r="CK900" s="940">
        <v>1.0135074113155826</v>
      </c>
      <c r="CL900" s="940">
        <v>1.3403088062012056</v>
      </c>
      <c r="CM900" s="940">
        <v>1.0088586182778383</v>
      </c>
      <c r="CN900" s="940">
        <v>0.87555826560038907</v>
      </c>
      <c r="CO900" s="940">
        <v>0.63957428932246785</v>
      </c>
      <c r="CP900" s="940">
        <v>0.41279240537497386</v>
      </c>
      <c r="CQ900" s="940">
        <v>0.71815499916426373</v>
      </c>
      <c r="CR900" s="940">
        <v>0.6409249632262759</v>
      </c>
      <c r="CS900" s="940">
        <v>0.64725012802354942</v>
      </c>
      <c r="CT900" s="940">
        <v>0.71773569109731206</v>
      </c>
      <c r="CU900" s="940">
        <v>0.60023009450152509</v>
      </c>
      <c r="CV900" s="940">
        <v>0.48792002915213351</v>
      </c>
      <c r="CW900" s="940">
        <v>0.47162143343232188</v>
      </c>
      <c r="CX900" s="940">
        <v>0.43494431507670561</v>
      </c>
      <c r="CY900" s="940">
        <v>0.36920786400150063</v>
      </c>
      <c r="CZ900" s="940">
        <v>0.19929632630283867</v>
      </c>
      <c r="DA900" s="940">
        <v>0.39249342150490496</v>
      </c>
      <c r="DB900" s="940">
        <v>0.36853228879504996</v>
      </c>
      <c r="DC900" s="940">
        <v>0.31559550901008637</v>
      </c>
      <c r="DD900" s="940">
        <v>0.16617771765984179</v>
      </c>
      <c r="DE900" s="940">
        <v>0.33200038730549242</v>
      </c>
      <c r="DF900" s="940">
        <v>0.31511122717572504</v>
      </c>
      <c r="DG900" s="940">
        <v>0.18594835865379622</v>
      </c>
      <c r="DH900" s="940">
        <v>0.1424977644001888</v>
      </c>
      <c r="DI900" s="940">
        <v>0.19725899487842447</v>
      </c>
      <c r="DJ900" s="940">
        <v>0.18561017386744738</v>
      </c>
      <c r="DK900" s="940">
        <v>0.24857435365402125</v>
      </c>
      <c r="DL900" s="940">
        <v>-0.36374055152225393</v>
      </c>
      <c r="DM900" s="940">
        <v>-0.58944831922377194</v>
      </c>
      <c r="DN900" s="940">
        <v>-0.6365978479687795</v>
      </c>
      <c r="DO900" s="940">
        <v>-0.62284208407435804</v>
      </c>
    </row>
    <row r="901" spans="1:119" s="986" customFormat="1" ht="12" customHeight="1">
      <c r="B901" s="1336">
        <v>23</v>
      </c>
      <c r="C901" s="938"/>
      <c r="D901" s="939"/>
      <c r="E901" s="939"/>
      <c r="F901" s="945"/>
      <c r="G901" s="945"/>
      <c r="H901" s="945"/>
      <c r="I901" s="945"/>
      <c r="J901" s="945"/>
      <c r="K901" s="945"/>
      <c r="L901" s="945"/>
      <c r="M901" s="940"/>
      <c r="N901" s="940"/>
      <c r="O901" s="940"/>
      <c r="P901" s="940"/>
      <c r="Q901" s="940"/>
      <c r="R901" s="940"/>
      <c r="S901" s="940"/>
      <c r="T901" s="940"/>
      <c r="U901" s="1677"/>
      <c r="V901" s="1677"/>
      <c r="W901" s="1677"/>
      <c r="X901" s="1677"/>
      <c r="Y901" s="1677"/>
      <c r="Z901" s="1677"/>
      <c r="AA901" s="403"/>
      <c r="AB901" s="985"/>
      <c r="AC901" s="985"/>
      <c r="AD901" s="985"/>
      <c r="AE901" s="985"/>
      <c r="AF901" s="985"/>
      <c r="AG901" s="985"/>
      <c r="AH901" s="985"/>
      <c r="AI901" s="985"/>
      <c r="AJ901" s="985"/>
      <c r="AK901" s="985"/>
      <c r="AL901" s="985"/>
      <c r="AM901" s="985"/>
      <c r="AN901" s="985"/>
      <c r="AO901" s="985"/>
      <c r="AP901" s="985"/>
      <c r="AQ901" s="985"/>
      <c r="AR901" s="985"/>
      <c r="AS901" s="985"/>
      <c r="AT901" s="985"/>
      <c r="AU901" s="985"/>
      <c r="AV901" s="985"/>
      <c r="AW901" s="985"/>
      <c r="AX901" s="985"/>
      <c r="AY901" s="985"/>
      <c r="AZ901" s="985"/>
      <c r="BA901" s="985"/>
      <c r="BB901" s="985"/>
      <c r="BC901" s="985"/>
      <c r="BD901" s="985"/>
      <c r="BE901" s="985"/>
      <c r="BF901" s="985"/>
      <c r="BG901" s="985"/>
      <c r="BH901" s="985"/>
      <c r="BI901" s="985"/>
      <c r="BJ901" s="985"/>
      <c r="BK901" s="985"/>
      <c r="BL901" s="985"/>
      <c r="BM901" s="985"/>
      <c r="BN901" s="985"/>
      <c r="BO901" s="985"/>
      <c r="BP901" s="985"/>
      <c r="BQ901" s="985"/>
      <c r="BR901" s="985"/>
      <c r="BS901" s="985"/>
      <c r="BT901" s="985"/>
      <c r="BU901" s="985"/>
      <c r="BV901" s="985"/>
      <c r="BW901" s="985"/>
      <c r="BX901" s="985"/>
      <c r="BY901" s="985"/>
      <c r="BZ901" s="985"/>
      <c r="CA901" s="985"/>
      <c r="CB901" s="940"/>
      <c r="CC901" s="940"/>
      <c r="CD901" s="940"/>
      <c r="CE901" s="940"/>
      <c r="CF901" s="940"/>
      <c r="CG901" s="940"/>
      <c r="CH901" s="940"/>
      <c r="CI901" s="940"/>
      <c r="CJ901" s="940"/>
      <c r="CK901" s="940"/>
      <c r="CL901" s="940"/>
      <c r="CM901" s="940"/>
      <c r="CN901" s="940"/>
      <c r="CO901" s="940"/>
      <c r="CP901" s="940"/>
      <c r="CQ901" s="940"/>
      <c r="CR901" s="940"/>
      <c r="CS901" s="940"/>
      <c r="CT901" s="940"/>
      <c r="CU901" s="940"/>
      <c r="CV901" s="940"/>
      <c r="CW901" s="940"/>
      <c r="CX901" s="940"/>
      <c r="CY901" s="940"/>
      <c r="CZ901" s="940"/>
      <c r="DA901" s="940"/>
      <c r="DB901" s="940"/>
      <c r="DC901" s="940"/>
      <c r="DD901" s="940"/>
      <c r="DE901" s="940"/>
      <c r="DF901" s="940"/>
      <c r="DG901" s="940"/>
      <c r="DH901" s="940"/>
      <c r="DI901" s="940"/>
      <c r="DJ901" s="940"/>
      <c r="DK901" s="940"/>
      <c r="DL901" s="940"/>
      <c r="DM901" s="940"/>
      <c r="DN901" s="940"/>
      <c r="DO901" s="940"/>
    </row>
    <row r="902" spans="1:119" s="986" customFormat="1" ht="12" customHeight="1">
      <c r="B902" s="1336">
        <v>24</v>
      </c>
      <c r="C902" s="987" t="s">
        <v>725</v>
      </c>
      <c r="D902" s="939"/>
      <c r="E902" s="939"/>
      <c r="F902" s="945"/>
      <c r="G902" s="945"/>
      <c r="H902" s="945"/>
      <c r="I902" s="945"/>
      <c r="J902" s="945"/>
      <c r="K902" s="945"/>
      <c r="L902" s="945"/>
      <c r="M902" s="940"/>
      <c r="N902" s="946" t="s">
        <v>105</v>
      </c>
      <c r="O902" s="946" t="s">
        <v>105</v>
      </c>
      <c r="P902" s="946" t="s">
        <v>105</v>
      </c>
      <c r="Q902" s="946">
        <v>24071.499263651927</v>
      </c>
      <c r="R902" s="946">
        <v>29610.774940138042</v>
      </c>
      <c r="S902" s="946">
        <v>47415.177017196271</v>
      </c>
      <c r="T902" s="946">
        <v>66460.28655835228</v>
      </c>
      <c r="U902" s="1649">
        <v>80749.276163695191</v>
      </c>
      <c r="V902" s="1649">
        <v>99589.882644037483</v>
      </c>
      <c r="W902" s="1649">
        <v>119656.81479280684</v>
      </c>
      <c r="X902" s="1649">
        <v>138972.87895700926</v>
      </c>
      <c r="Y902" s="1649">
        <v>161114.29971761091</v>
      </c>
      <c r="Z902" s="1649">
        <v>186641.41047916887</v>
      </c>
      <c r="AA902" s="608"/>
      <c r="AB902" s="275" t="s">
        <v>105</v>
      </c>
      <c r="AC902" s="275" t="s">
        <v>105</v>
      </c>
      <c r="AD902" s="275" t="s">
        <v>105</v>
      </c>
      <c r="AE902" s="275" t="s">
        <v>105</v>
      </c>
      <c r="AF902" s="275" t="s">
        <v>105</v>
      </c>
      <c r="AG902" s="275" t="s">
        <v>105</v>
      </c>
      <c r="AH902" s="275" t="s">
        <v>105</v>
      </c>
      <c r="AI902" s="275" t="s">
        <v>105</v>
      </c>
      <c r="AJ902" s="275" t="s">
        <v>105</v>
      </c>
      <c r="AK902" s="275" t="s">
        <v>105</v>
      </c>
      <c r="AL902" s="275" t="s">
        <v>105</v>
      </c>
      <c r="AM902" s="275" t="s">
        <v>105</v>
      </c>
      <c r="AN902" s="275" t="s">
        <v>105</v>
      </c>
      <c r="AO902" s="275" t="s">
        <v>105</v>
      </c>
      <c r="AP902" s="275" t="s">
        <v>105</v>
      </c>
      <c r="AQ902" s="275" t="s">
        <v>105</v>
      </c>
      <c r="AR902" s="275" t="s">
        <v>105</v>
      </c>
      <c r="AS902" s="275" t="s">
        <v>105</v>
      </c>
      <c r="AT902" s="275" t="s">
        <v>105</v>
      </c>
      <c r="AU902" s="275" t="s">
        <v>105</v>
      </c>
      <c r="AV902" s="275" t="s">
        <v>105</v>
      </c>
      <c r="AW902" s="275" t="s">
        <v>105</v>
      </c>
      <c r="AX902" s="275" t="s">
        <v>105</v>
      </c>
      <c r="AY902" s="275" t="s">
        <v>105</v>
      </c>
      <c r="AZ902" s="275" t="s">
        <v>105</v>
      </c>
      <c r="BA902" s="275" t="s">
        <v>105</v>
      </c>
      <c r="BB902" s="275" t="s">
        <v>105</v>
      </c>
      <c r="BC902" s="275" t="s">
        <v>105</v>
      </c>
      <c r="BD902" s="275" t="s">
        <v>105</v>
      </c>
      <c r="BE902" s="275" t="s">
        <v>105</v>
      </c>
      <c r="BF902" s="275" t="s">
        <v>105</v>
      </c>
      <c r="BG902" s="275" t="s">
        <v>105</v>
      </c>
      <c r="BH902" s="275" t="s">
        <v>105</v>
      </c>
      <c r="BI902" s="275" t="s">
        <v>105</v>
      </c>
      <c r="BJ902" s="275" t="s">
        <v>105</v>
      </c>
      <c r="BK902" s="275" t="s">
        <v>105</v>
      </c>
      <c r="BL902" s="275" t="s">
        <v>105</v>
      </c>
      <c r="BM902" s="275" t="s">
        <v>105</v>
      </c>
      <c r="BN902" s="275" t="s">
        <v>105</v>
      </c>
      <c r="BO902" s="275" t="s">
        <v>105</v>
      </c>
      <c r="BP902" s="275" t="s">
        <v>105</v>
      </c>
      <c r="BQ902" s="275" t="s">
        <v>105</v>
      </c>
      <c r="BR902" s="275" t="s">
        <v>105</v>
      </c>
      <c r="BS902" s="275" t="s">
        <v>105</v>
      </c>
      <c r="BT902" s="275" t="s">
        <v>105</v>
      </c>
      <c r="BU902" s="275" t="s">
        <v>105</v>
      </c>
      <c r="BV902" s="275" t="s">
        <v>105</v>
      </c>
      <c r="BW902" s="275" t="s">
        <v>105</v>
      </c>
      <c r="BX902" s="275" t="s">
        <v>105</v>
      </c>
      <c r="BY902" s="275" t="s">
        <v>105</v>
      </c>
      <c r="BZ902" s="275" t="s">
        <v>105</v>
      </c>
      <c r="CA902" s="275" t="s">
        <v>105</v>
      </c>
      <c r="CB902" s="275">
        <v>5532.2725627648797</v>
      </c>
      <c r="CC902" s="275">
        <v>5433.2866426550518</v>
      </c>
      <c r="CD902" s="275">
        <v>6211.3008278214293</v>
      </c>
      <c r="CE902" s="275">
        <v>6894.6392304105657</v>
      </c>
      <c r="CF902" s="275">
        <v>6528.0816240625581</v>
      </c>
      <c r="CG902" s="275">
        <v>6900.2740361719161</v>
      </c>
      <c r="CH902" s="275">
        <v>7702.0130264985719</v>
      </c>
      <c r="CI902" s="275">
        <v>8480.4062534049954</v>
      </c>
      <c r="CJ902" s="275">
        <v>7507.2938676719414</v>
      </c>
      <c r="CK902" s="275">
        <v>10902.432977151626</v>
      </c>
      <c r="CL902" s="275">
        <v>13401.502666107515</v>
      </c>
      <c r="CM902" s="275">
        <v>15603.947506265191</v>
      </c>
      <c r="CN902" s="275">
        <v>14414.004225930126</v>
      </c>
      <c r="CO902" s="275">
        <v>15699.503487098344</v>
      </c>
      <c r="CP902" s="275">
        <v>17153.92341261762</v>
      </c>
      <c r="CQ902" s="275">
        <v>19192.855432706183</v>
      </c>
      <c r="CR902" s="275">
        <v>17729.225197894055</v>
      </c>
      <c r="CS902" s="275">
        <v>18671.598296656426</v>
      </c>
      <c r="CT902" s="275">
        <v>21105.917873471953</v>
      </c>
      <c r="CU902" s="275">
        <v>23242.534795672753</v>
      </c>
      <c r="CV902" s="275">
        <v>22074.044798758143</v>
      </c>
      <c r="CW902" s="275">
        <v>23084.703187267161</v>
      </c>
      <c r="CX902" s="275">
        <v>25926.211074181574</v>
      </c>
      <c r="CY902" s="275">
        <v>28504.923583830605</v>
      </c>
      <c r="CZ902" s="275">
        <v>26629.854860438605</v>
      </c>
      <c r="DA902" s="275">
        <v>27769.39362316416</v>
      </c>
      <c r="DB902" s="275">
        <v>31132.193254257971</v>
      </c>
      <c r="DC902" s="275">
        <v>34125.373054946096</v>
      </c>
      <c r="DD902" s="275">
        <v>30933.951343641504</v>
      </c>
      <c r="DE902" s="275">
        <v>32253.796486938401</v>
      </c>
      <c r="DF902" s="275">
        <v>36156.947821597307</v>
      </c>
      <c r="DG902" s="275">
        <v>39628.183304832048</v>
      </c>
      <c r="DH902" s="275">
        <v>35893.011010955219</v>
      </c>
      <c r="DI902" s="275">
        <v>37401.94765574862</v>
      </c>
      <c r="DJ902" s="275">
        <v>41912.428755074143</v>
      </c>
      <c r="DK902" s="275">
        <v>45906.912295832932</v>
      </c>
      <c r="DL902" s="275">
        <v>41579.935568541965</v>
      </c>
      <c r="DM902" s="275">
        <v>43327.949644273082</v>
      </c>
      <c r="DN902" s="275">
        <v>48553.075879456832</v>
      </c>
      <c r="DO902" s="275">
        <v>53180.449386896988</v>
      </c>
    </row>
    <row r="903" spans="1:119" s="986" customFormat="1" ht="12" customHeight="1">
      <c r="B903" s="1336">
        <v>25</v>
      </c>
      <c r="C903" s="938" t="s">
        <v>94</v>
      </c>
      <c r="D903" s="939"/>
      <c r="E903" s="939"/>
      <c r="F903" s="945"/>
      <c r="G903" s="945"/>
      <c r="H903" s="945"/>
      <c r="I903" s="945"/>
      <c r="J903" s="945"/>
      <c r="K903" s="945"/>
      <c r="L903" s="945"/>
      <c r="M903" s="940"/>
      <c r="N903" s="940" t="s">
        <v>105</v>
      </c>
      <c r="O903" s="940" t="s">
        <v>105</v>
      </c>
      <c r="P903" s="940" t="s">
        <v>105</v>
      </c>
      <c r="Q903" s="940" t="s">
        <v>105</v>
      </c>
      <c r="R903" s="940">
        <v>0.23011760155922012</v>
      </c>
      <c r="S903" s="940">
        <v>0.60128119284456738</v>
      </c>
      <c r="T903" s="940">
        <v>0.40166695010436926</v>
      </c>
      <c r="U903" s="1677">
        <v>0.21500042123347063</v>
      </c>
      <c r="V903" s="1677">
        <v>0.23332229557263839</v>
      </c>
      <c r="W903" s="1677">
        <v>0.20149569028506908</v>
      </c>
      <c r="X903" s="1677">
        <v>0.16142886803103851</v>
      </c>
      <c r="Y903" s="1677">
        <v>0.15932188299453021</v>
      </c>
      <c r="Z903" s="1677">
        <v>0.34300600145806648</v>
      </c>
      <c r="AA903" s="403"/>
      <c r="AB903" s="985" t="s">
        <v>105</v>
      </c>
      <c r="AC903" s="985" t="s">
        <v>105</v>
      </c>
      <c r="AD903" s="985" t="s">
        <v>105</v>
      </c>
      <c r="AE903" s="985" t="s">
        <v>105</v>
      </c>
      <c r="AF903" s="985" t="s">
        <v>105</v>
      </c>
      <c r="AG903" s="985" t="s">
        <v>105</v>
      </c>
      <c r="AH903" s="985" t="s">
        <v>105</v>
      </c>
      <c r="AI903" s="985" t="s">
        <v>105</v>
      </c>
      <c r="AJ903" s="985" t="s">
        <v>105</v>
      </c>
      <c r="AK903" s="985" t="s">
        <v>105</v>
      </c>
      <c r="AL903" s="985" t="s">
        <v>105</v>
      </c>
      <c r="AM903" s="985" t="s">
        <v>105</v>
      </c>
      <c r="AN903" s="985" t="s">
        <v>105</v>
      </c>
      <c r="AO903" s="985" t="s">
        <v>105</v>
      </c>
      <c r="AP903" s="985" t="s">
        <v>105</v>
      </c>
      <c r="AQ903" s="985" t="s">
        <v>105</v>
      </c>
      <c r="AR903" s="985" t="s">
        <v>105</v>
      </c>
      <c r="AS903" s="985" t="s">
        <v>105</v>
      </c>
      <c r="AT903" s="985" t="s">
        <v>105</v>
      </c>
      <c r="AU903" s="985" t="s">
        <v>105</v>
      </c>
      <c r="AV903" s="985" t="s">
        <v>105</v>
      </c>
      <c r="AW903" s="985" t="s">
        <v>105</v>
      </c>
      <c r="AX903" s="985" t="s">
        <v>105</v>
      </c>
      <c r="AY903" s="985" t="s">
        <v>105</v>
      </c>
      <c r="AZ903" s="985" t="s">
        <v>105</v>
      </c>
      <c r="BA903" s="985" t="s">
        <v>105</v>
      </c>
      <c r="BB903" s="985" t="s">
        <v>105</v>
      </c>
      <c r="BC903" s="985" t="s">
        <v>105</v>
      </c>
      <c r="BD903" s="985" t="s">
        <v>105</v>
      </c>
      <c r="BE903" s="985" t="s">
        <v>105</v>
      </c>
      <c r="BF903" s="985" t="s">
        <v>105</v>
      </c>
      <c r="BG903" s="985" t="s">
        <v>105</v>
      </c>
      <c r="BH903" s="985" t="s">
        <v>105</v>
      </c>
      <c r="BI903" s="985" t="s">
        <v>105</v>
      </c>
      <c r="BJ903" s="985" t="s">
        <v>105</v>
      </c>
      <c r="BK903" s="985" t="s">
        <v>105</v>
      </c>
      <c r="BL903" s="985" t="s">
        <v>105</v>
      </c>
      <c r="BM903" s="985" t="s">
        <v>105</v>
      </c>
      <c r="BN903" s="985" t="s">
        <v>105</v>
      </c>
      <c r="BO903" s="985" t="s">
        <v>105</v>
      </c>
      <c r="BP903" s="985" t="s">
        <v>105</v>
      </c>
      <c r="BQ903" s="985" t="s">
        <v>105</v>
      </c>
      <c r="BR903" s="985" t="s">
        <v>105</v>
      </c>
      <c r="BS903" s="985" t="s">
        <v>105</v>
      </c>
      <c r="BT903" s="985" t="s">
        <v>105</v>
      </c>
      <c r="BU903" s="985" t="s">
        <v>105</v>
      </c>
      <c r="BV903" s="985" t="s">
        <v>105</v>
      </c>
      <c r="BW903" s="985" t="s">
        <v>105</v>
      </c>
      <c r="BX903" s="985" t="s">
        <v>105</v>
      </c>
      <c r="BY903" s="985" t="s">
        <v>105</v>
      </c>
      <c r="BZ903" s="985" t="s">
        <v>105</v>
      </c>
      <c r="CA903" s="985" t="s">
        <v>105</v>
      </c>
      <c r="CB903" s="985" t="s">
        <v>105</v>
      </c>
      <c r="CC903" s="985" t="s">
        <v>105</v>
      </c>
      <c r="CD903" s="985" t="s">
        <v>105</v>
      </c>
      <c r="CE903" s="985" t="s">
        <v>105</v>
      </c>
      <c r="CF903" s="940">
        <v>0.17999999999999994</v>
      </c>
      <c r="CG903" s="940">
        <v>0.27</v>
      </c>
      <c r="CH903" s="940">
        <v>0.24</v>
      </c>
      <c r="CI903" s="940">
        <v>0.22999999999999998</v>
      </c>
      <c r="CJ903" s="940">
        <v>0.14999999999999991</v>
      </c>
      <c r="CK903" s="940">
        <v>0.57999999999999985</v>
      </c>
      <c r="CL903" s="940">
        <v>0.74</v>
      </c>
      <c r="CM903" s="940">
        <v>0.83999999999999986</v>
      </c>
      <c r="CN903" s="940">
        <v>0.91999999999999993</v>
      </c>
      <c r="CO903" s="940">
        <v>0.44000000000000017</v>
      </c>
      <c r="CP903" s="940">
        <v>0.28000000000000003</v>
      </c>
      <c r="CQ903" s="940">
        <v>0.22999999999999998</v>
      </c>
      <c r="CR903" s="940">
        <v>0.22999999999999998</v>
      </c>
      <c r="CS903" s="940">
        <v>0.18931138886019627</v>
      </c>
      <c r="CT903" s="940">
        <v>0.23038428969243463</v>
      </c>
      <c r="CU903" s="940">
        <v>0.2109993157175345</v>
      </c>
      <c r="CV903" s="940">
        <v>0.24506539639308</v>
      </c>
      <c r="CW903" s="940">
        <v>0.23635389003634488</v>
      </c>
      <c r="CX903" s="940">
        <v>0.22838585981461867</v>
      </c>
      <c r="CY903" s="940">
        <v>0.22641199999999961</v>
      </c>
      <c r="CZ903" s="940">
        <v>0.20638764228369988</v>
      </c>
      <c r="DA903" s="940">
        <v>0.20293483515442978</v>
      </c>
      <c r="DB903" s="940">
        <v>0.20079996128939692</v>
      </c>
      <c r="DC903" s="940">
        <v>0.19717468999999999</v>
      </c>
      <c r="DD903" s="940">
        <v>0.16162673457139554</v>
      </c>
      <c r="DE903" s="940">
        <v>0.16148724472087594</v>
      </c>
      <c r="DF903" s="940">
        <v>0.16140059668465856</v>
      </c>
      <c r="DG903" s="940">
        <v>0.16125274999999983</v>
      </c>
      <c r="DH903" s="940">
        <v>0.16031122607726789</v>
      </c>
      <c r="DI903" s="940">
        <v>0.15961380456080665</v>
      </c>
      <c r="DJ903" s="940">
        <v>0.15918049725532879</v>
      </c>
      <c r="DK903" s="940">
        <v>0.15844099999999983</v>
      </c>
      <c r="DL903" s="940">
        <v>0.15844099999999983</v>
      </c>
      <c r="DM903" s="940">
        <v>0.15844099999999983</v>
      </c>
      <c r="DN903" s="940">
        <v>0.15844099999999961</v>
      </c>
      <c r="DO903" s="940">
        <v>0.15844099999999983</v>
      </c>
    </row>
    <row r="904" spans="1:119" s="986" customFormat="1" ht="12" customHeight="1">
      <c r="B904" s="1336">
        <v>26</v>
      </c>
      <c r="C904" s="938" t="s">
        <v>705</v>
      </c>
      <c r="D904" s="939"/>
      <c r="E904" s="939"/>
      <c r="F904" s="945"/>
      <c r="G904" s="945"/>
      <c r="H904" s="945"/>
      <c r="I904" s="945"/>
      <c r="J904" s="945"/>
      <c r="K904" s="945"/>
      <c r="L904" s="945"/>
      <c r="M904" s="940"/>
      <c r="N904" s="940" t="s">
        <v>105</v>
      </c>
      <c r="O904" s="940" t="s">
        <v>105</v>
      </c>
      <c r="P904" s="940" t="s">
        <v>105</v>
      </c>
      <c r="Q904" s="964">
        <v>1</v>
      </c>
      <c r="R904" s="964">
        <v>1</v>
      </c>
      <c r="S904" s="964">
        <v>0.99999999999999989</v>
      </c>
      <c r="T904" s="964">
        <v>1</v>
      </c>
      <c r="U904" s="1697">
        <v>1</v>
      </c>
      <c r="V904" s="1697">
        <v>1</v>
      </c>
      <c r="W904" s="1697">
        <v>1</v>
      </c>
      <c r="X904" s="1697">
        <v>1</v>
      </c>
      <c r="Y904" s="1697">
        <v>1</v>
      </c>
      <c r="Z904" s="1697">
        <v>1</v>
      </c>
      <c r="AA904" s="403"/>
      <c r="AB904" s="985" t="s">
        <v>105</v>
      </c>
      <c r="AC904" s="985" t="s">
        <v>105</v>
      </c>
      <c r="AD904" s="985" t="s">
        <v>105</v>
      </c>
      <c r="AE904" s="985" t="s">
        <v>105</v>
      </c>
      <c r="AF904" s="985" t="s">
        <v>105</v>
      </c>
      <c r="AG904" s="985" t="s">
        <v>105</v>
      </c>
      <c r="AH904" s="985" t="s">
        <v>105</v>
      </c>
      <c r="AI904" s="985" t="s">
        <v>105</v>
      </c>
      <c r="AJ904" s="985" t="s">
        <v>105</v>
      </c>
      <c r="AK904" s="985" t="s">
        <v>105</v>
      </c>
      <c r="AL904" s="985" t="s">
        <v>105</v>
      </c>
      <c r="AM904" s="985" t="s">
        <v>105</v>
      </c>
      <c r="AN904" s="985" t="s">
        <v>105</v>
      </c>
      <c r="AO904" s="985" t="s">
        <v>105</v>
      </c>
      <c r="AP904" s="985" t="s">
        <v>105</v>
      </c>
      <c r="AQ904" s="985" t="s">
        <v>105</v>
      </c>
      <c r="AR904" s="985" t="s">
        <v>105</v>
      </c>
      <c r="AS904" s="985" t="s">
        <v>105</v>
      </c>
      <c r="AT904" s="985" t="s">
        <v>105</v>
      </c>
      <c r="AU904" s="985" t="s">
        <v>105</v>
      </c>
      <c r="AV904" s="985" t="s">
        <v>105</v>
      </c>
      <c r="AW904" s="985" t="s">
        <v>105</v>
      </c>
      <c r="AX904" s="985" t="s">
        <v>105</v>
      </c>
      <c r="AY904" s="985" t="s">
        <v>105</v>
      </c>
      <c r="AZ904" s="985" t="s">
        <v>105</v>
      </c>
      <c r="BA904" s="985" t="s">
        <v>105</v>
      </c>
      <c r="BB904" s="985" t="s">
        <v>105</v>
      </c>
      <c r="BC904" s="985" t="s">
        <v>105</v>
      </c>
      <c r="BD904" s="985" t="s">
        <v>105</v>
      </c>
      <c r="BE904" s="985" t="s">
        <v>105</v>
      </c>
      <c r="BF904" s="985" t="s">
        <v>105</v>
      </c>
      <c r="BG904" s="985" t="s">
        <v>105</v>
      </c>
      <c r="BH904" s="985" t="s">
        <v>105</v>
      </c>
      <c r="BI904" s="985" t="s">
        <v>105</v>
      </c>
      <c r="BJ904" s="985" t="s">
        <v>105</v>
      </c>
      <c r="BK904" s="985" t="s">
        <v>105</v>
      </c>
      <c r="BL904" s="985" t="s">
        <v>105</v>
      </c>
      <c r="BM904" s="985" t="s">
        <v>105</v>
      </c>
      <c r="BN904" s="985" t="s">
        <v>105</v>
      </c>
      <c r="BO904" s="985" t="s">
        <v>105</v>
      </c>
      <c r="BP904" s="985" t="s">
        <v>105</v>
      </c>
      <c r="BQ904" s="985" t="s">
        <v>105</v>
      </c>
      <c r="BR904" s="985" t="s">
        <v>105</v>
      </c>
      <c r="BS904" s="985" t="s">
        <v>105</v>
      </c>
      <c r="BT904" s="985" t="s">
        <v>105</v>
      </c>
      <c r="BU904" s="985" t="s">
        <v>105</v>
      </c>
      <c r="BV904" s="985" t="s">
        <v>105</v>
      </c>
      <c r="BW904" s="985" t="s">
        <v>105</v>
      </c>
      <c r="BX904" s="985" t="s">
        <v>105</v>
      </c>
      <c r="BY904" s="985" t="s">
        <v>105</v>
      </c>
      <c r="BZ904" s="985" t="s">
        <v>105</v>
      </c>
      <c r="CA904" s="985" t="s">
        <v>105</v>
      </c>
      <c r="CB904" s="964">
        <v>1</v>
      </c>
      <c r="CC904" s="964">
        <v>1</v>
      </c>
      <c r="CD904" s="964">
        <v>1</v>
      </c>
      <c r="CE904" s="964">
        <v>1</v>
      </c>
      <c r="CF904" s="964">
        <v>1</v>
      </c>
      <c r="CG904" s="964">
        <v>1</v>
      </c>
      <c r="CH904" s="964">
        <v>1</v>
      </c>
      <c r="CI904" s="964">
        <v>1</v>
      </c>
      <c r="CJ904" s="964">
        <v>1</v>
      </c>
      <c r="CK904" s="964">
        <v>0.99999999999999978</v>
      </c>
      <c r="CL904" s="964">
        <v>1</v>
      </c>
      <c r="CM904" s="964">
        <v>1</v>
      </c>
      <c r="CN904" s="964">
        <v>1</v>
      </c>
      <c r="CO904" s="964">
        <v>1</v>
      </c>
      <c r="CP904" s="964">
        <v>1</v>
      </c>
      <c r="CQ904" s="964">
        <v>1</v>
      </c>
      <c r="CR904" s="964">
        <v>1</v>
      </c>
      <c r="CS904" s="1369">
        <v>1</v>
      </c>
      <c r="CT904" s="1369">
        <v>1</v>
      </c>
      <c r="CU904" s="1369">
        <v>1</v>
      </c>
      <c r="CV904" s="1369">
        <v>1</v>
      </c>
      <c r="CW904" s="1369">
        <v>1</v>
      </c>
      <c r="CX904" s="1369">
        <v>1</v>
      </c>
      <c r="CY904" s="1369">
        <v>1</v>
      </c>
      <c r="CZ904" s="1369">
        <v>1</v>
      </c>
      <c r="DA904" s="1369">
        <v>1</v>
      </c>
      <c r="DB904" s="1369">
        <v>1</v>
      </c>
      <c r="DC904" s="1369">
        <v>1</v>
      </c>
      <c r="DD904" s="1369">
        <v>1</v>
      </c>
      <c r="DE904" s="1369">
        <v>1</v>
      </c>
      <c r="DF904" s="1369">
        <v>1</v>
      </c>
      <c r="DG904" s="1369">
        <v>1</v>
      </c>
      <c r="DH904" s="1369">
        <v>1</v>
      </c>
      <c r="DI904" s="1369">
        <v>1</v>
      </c>
      <c r="DJ904" s="1369">
        <v>1</v>
      </c>
      <c r="DK904" s="1369">
        <v>1</v>
      </c>
      <c r="DL904" s="1369">
        <v>1</v>
      </c>
      <c r="DM904" s="1369">
        <v>1</v>
      </c>
      <c r="DN904" s="1369">
        <v>1</v>
      </c>
      <c r="DO904" s="1369">
        <v>1</v>
      </c>
    </row>
    <row r="905" spans="1:119" s="986" customFormat="1" ht="12" customHeight="1">
      <c r="B905" s="1336">
        <v>27</v>
      </c>
      <c r="C905" s="972"/>
      <c r="D905" s="939"/>
      <c r="E905" s="939"/>
      <c r="F905" s="945"/>
      <c r="G905" s="945"/>
      <c r="H905" s="945"/>
      <c r="I905" s="945"/>
      <c r="J905" s="945"/>
      <c r="K905" s="945"/>
      <c r="L905" s="945"/>
      <c r="M905" s="940"/>
      <c r="N905" s="940"/>
      <c r="O905" s="940"/>
      <c r="P905" s="940"/>
      <c r="Q905" s="940"/>
      <c r="R905" s="940"/>
      <c r="S905" s="940"/>
      <c r="T905" s="940"/>
      <c r="U905" s="1677"/>
      <c r="V905" s="1677"/>
      <c r="W905" s="1677"/>
      <c r="X905" s="1677"/>
      <c r="Y905" s="1677"/>
      <c r="Z905" s="1677"/>
      <c r="AA905" s="403"/>
      <c r="AB905" s="985"/>
      <c r="AC905" s="985"/>
      <c r="AD905" s="985"/>
      <c r="AE905" s="985"/>
      <c r="AF905" s="985"/>
      <c r="AG905" s="985"/>
      <c r="AH905" s="985"/>
      <c r="AI905" s="985"/>
      <c r="AJ905" s="985"/>
      <c r="AK905" s="985"/>
      <c r="AL905" s="985"/>
      <c r="AM905" s="985"/>
      <c r="AN905" s="985"/>
      <c r="AO905" s="985"/>
      <c r="AP905" s="985"/>
      <c r="AQ905" s="985"/>
      <c r="AR905" s="985"/>
      <c r="AS905" s="985"/>
      <c r="AT905" s="985"/>
      <c r="AU905" s="985"/>
      <c r="AV905" s="985"/>
      <c r="AW905" s="985"/>
      <c r="AX905" s="985"/>
      <c r="AY905" s="985"/>
      <c r="AZ905" s="985"/>
      <c r="BA905" s="985"/>
      <c r="BB905" s="985"/>
      <c r="BC905" s="985"/>
      <c r="BD905" s="985"/>
      <c r="BE905" s="985"/>
      <c r="BF905" s="985"/>
      <c r="BG905" s="985"/>
      <c r="BH905" s="985"/>
      <c r="BI905" s="985"/>
      <c r="BJ905" s="985"/>
      <c r="BK905" s="985"/>
      <c r="BL905" s="985"/>
      <c r="BM905" s="985"/>
      <c r="BN905" s="985"/>
      <c r="BO905" s="985"/>
      <c r="BP905" s="985"/>
      <c r="BQ905" s="985"/>
      <c r="BR905" s="985"/>
      <c r="BS905" s="985"/>
      <c r="BT905" s="985"/>
      <c r="BU905" s="985"/>
      <c r="BV905" s="985"/>
      <c r="BW905" s="985"/>
      <c r="BX905" s="985"/>
      <c r="BY905" s="985"/>
      <c r="BZ905" s="985"/>
      <c r="CA905" s="985"/>
      <c r="CB905" s="940"/>
      <c r="CC905" s="940"/>
      <c r="CD905" s="940"/>
      <c r="CE905" s="940"/>
      <c r="CF905" s="940"/>
      <c r="CG905" s="940"/>
      <c r="CH905" s="940"/>
      <c r="CI905" s="940"/>
      <c r="CJ905" s="940"/>
      <c r="CK905" s="940"/>
      <c r="CL905" s="940"/>
      <c r="CM905" s="940"/>
      <c r="CN905" s="940"/>
      <c r="CO905" s="940"/>
      <c r="CP905" s="940"/>
      <c r="CQ905" s="940"/>
      <c r="CR905" s="940"/>
      <c r="CS905" s="940"/>
      <c r="CT905" s="940"/>
      <c r="CU905" s="940"/>
      <c r="CV905" s="940"/>
      <c r="CW905" s="940"/>
      <c r="CX905" s="940"/>
      <c r="CY905" s="940"/>
      <c r="CZ905" s="940"/>
      <c r="DA905" s="940"/>
      <c r="DB905" s="940"/>
      <c r="DC905" s="940"/>
      <c r="DD905" s="940"/>
      <c r="DE905" s="940"/>
      <c r="DF905" s="940"/>
      <c r="DG905" s="940"/>
      <c r="DH905" s="940"/>
      <c r="DI905" s="940"/>
      <c r="DJ905" s="940"/>
      <c r="DK905" s="940"/>
      <c r="DL905" s="940"/>
      <c r="DM905" s="940"/>
      <c r="DN905" s="940"/>
      <c r="DO905" s="940"/>
    </row>
    <row r="906" spans="1:119" s="986" customFormat="1" ht="12" customHeight="1">
      <c r="B906" s="1336">
        <v>28</v>
      </c>
      <c r="C906" s="987" t="s">
        <v>722</v>
      </c>
      <c r="D906" s="939"/>
      <c r="E906" s="939"/>
      <c r="F906" s="945"/>
      <c r="G906" s="945"/>
      <c r="H906" s="945"/>
      <c r="I906" s="945"/>
      <c r="J906" s="945"/>
      <c r="K906" s="945"/>
      <c r="L906" s="945"/>
      <c r="M906" s="940"/>
      <c r="N906" s="946" t="s">
        <v>105</v>
      </c>
      <c r="O906" s="946" t="s">
        <v>105</v>
      </c>
      <c r="P906" s="946" t="s">
        <v>105</v>
      </c>
      <c r="Q906" s="946">
        <v>13225.971273648316</v>
      </c>
      <c r="R906" s="946">
        <v>31093.079928755833</v>
      </c>
      <c r="S906" s="946">
        <v>76079.146628274466</v>
      </c>
      <c r="T906" s="946">
        <v>135297.36080361129</v>
      </c>
      <c r="U906" s="1649">
        <v>252001.22487491078</v>
      </c>
      <c r="V906" s="1649">
        <v>376894.22861849697</v>
      </c>
      <c r="W906" s="1649">
        <v>511460.61640286678</v>
      </c>
      <c r="X906" s="1649">
        <v>652141.16612518509</v>
      </c>
      <c r="Y906" s="1649">
        <v>787757.28400418372</v>
      </c>
      <c r="Z906" s="1649">
        <v>213960.48719505442</v>
      </c>
      <c r="AA906" s="608"/>
      <c r="AB906" s="275" t="s">
        <v>105</v>
      </c>
      <c r="AC906" s="275" t="s">
        <v>105</v>
      </c>
      <c r="AD906" s="275" t="s">
        <v>105</v>
      </c>
      <c r="AE906" s="275" t="s">
        <v>105</v>
      </c>
      <c r="AF906" s="275" t="s">
        <v>105</v>
      </c>
      <c r="AG906" s="275" t="s">
        <v>105</v>
      </c>
      <c r="AH906" s="275" t="s">
        <v>105</v>
      </c>
      <c r="AI906" s="275" t="s">
        <v>105</v>
      </c>
      <c r="AJ906" s="275" t="s">
        <v>105</v>
      </c>
      <c r="AK906" s="275" t="s">
        <v>105</v>
      </c>
      <c r="AL906" s="275" t="s">
        <v>105</v>
      </c>
      <c r="AM906" s="275" t="s">
        <v>105</v>
      </c>
      <c r="AN906" s="275" t="s">
        <v>105</v>
      </c>
      <c r="AO906" s="275" t="s">
        <v>105</v>
      </c>
      <c r="AP906" s="275" t="s">
        <v>105</v>
      </c>
      <c r="AQ906" s="275" t="s">
        <v>105</v>
      </c>
      <c r="AR906" s="275" t="s">
        <v>105</v>
      </c>
      <c r="AS906" s="275" t="s">
        <v>105</v>
      </c>
      <c r="AT906" s="275" t="s">
        <v>105</v>
      </c>
      <c r="AU906" s="275" t="s">
        <v>105</v>
      </c>
      <c r="AV906" s="275" t="s">
        <v>105</v>
      </c>
      <c r="AW906" s="275" t="s">
        <v>105</v>
      </c>
      <c r="AX906" s="275" t="s">
        <v>105</v>
      </c>
      <c r="AY906" s="275" t="s">
        <v>105</v>
      </c>
      <c r="AZ906" s="275" t="s">
        <v>105</v>
      </c>
      <c r="BA906" s="275" t="s">
        <v>105</v>
      </c>
      <c r="BB906" s="275" t="s">
        <v>105</v>
      </c>
      <c r="BC906" s="275" t="s">
        <v>105</v>
      </c>
      <c r="BD906" s="275" t="s">
        <v>105</v>
      </c>
      <c r="BE906" s="275" t="s">
        <v>105</v>
      </c>
      <c r="BF906" s="275" t="s">
        <v>105</v>
      </c>
      <c r="BG906" s="275" t="s">
        <v>105</v>
      </c>
      <c r="BH906" s="275" t="s">
        <v>105</v>
      </c>
      <c r="BI906" s="275" t="s">
        <v>105</v>
      </c>
      <c r="BJ906" s="275" t="s">
        <v>105</v>
      </c>
      <c r="BK906" s="275" t="s">
        <v>105</v>
      </c>
      <c r="BL906" s="275" t="s">
        <v>105</v>
      </c>
      <c r="BM906" s="275" t="s">
        <v>105</v>
      </c>
      <c r="BN906" s="275" t="s">
        <v>105</v>
      </c>
      <c r="BO906" s="275" t="s">
        <v>105</v>
      </c>
      <c r="BP906" s="275" t="s">
        <v>105</v>
      </c>
      <c r="BQ906" s="275" t="s">
        <v>105</v>
      </c>
      <c r="BR906" s="275" t="s">
        <v>105</v>
      </c>
      <c r="BS906" s="275" t="s">
        <v>105</v>
      </c>
      <c r="BT906" s="275" t="s">
        <v>105</v>
      </c>
      <c r="BU906" s="275" t="s">
        <v>105</v>
      </c>
      <c r="BV906" s="275" t="s">
        <v>105</v>
      </c>
      <c r="BW906" s="275" t="s">
        <v>105</v>
      </c>
      <c r="BX906" s="275" t="s">
        <v>105</v>
      </c>
      <c r="BY906" s="275" t="s">
        <v>105</v>
      </c>
      <c r="BZ906" s="275" t="s">
        <v>105</v>
      </c>
      <c r="CA906" s="275" t="s">
        <v>105</v>
      </c>
      <c r="CB906" s="275">
        <v>2130.1548094856466</v>
      </c>
      <c r="CC906" s="275">
        <v>2556.8407730141416</v>
      </c>
      <c r="CD906" s="275">
        <v>3647.9068353871889</v>
      </c>
      <c r="CE906" s="275">
        <v>4891.0688557613403</v>
      </c>
      <c r="CF906" s="275">
        <v>5560.9584204977336</v>
      </c>
      <c r="CG906" s="275">
        <v>6369.4837256971541</v>
      </c>
      <c r="CH906" s="275">
        <v>8445.0747955551669</v>
      </c>
      <c r="CI906" s="275">
        <v>10717.56298700578</v>
      </c>
      <c r="CJ906" s="275">
        <v>12913.096391424297</v>
      </c>
      <c r="CK906" s="275">
        <v>15816.322622734224</v>
      </c>
      <c r="CL906" s="275">
        <v>24387.669158349094</v>
      </c>
      <c r="CM906" s="275">
        <v>22962.058455766841</v>
      </c>
      <c r="CN906" s="275">
        <v>23885.627511303497</v>
      </c>
      <c r="CO906" s="275">
        <v>28107.881237165209</v>
      </c>
      <c r="CP906" s="275">
        <v>36234.331546384616</v>
      </c>
      <c r="CQ906" s="275">
        <v>47069.520508757952</v>
      </c>
      <c r="CR906" s="275">
        <v>45117.596602105936</v>
      </c>
      <c r="CS906" s="275">
        <v>53490.121798763597</v>
      </c>
      <c r="CT906" s="275">
        <v>70600.993155009259</v>
      </c>
      <c r="CU906" s="275">
        <v>82792.51331903199</v>
      </c>
      <c r="CV906" s="275">
        <v>71437.000126016777</v>
      </c>
      <c r="CW906" s="275">
        <v>83110.030778496832</v>
      </c>
      <c r="CX906" s="275">
        <v>105668.09955938277</v>
      </c>
      <c r="CY906" s="275">
        <v>116679.09815460061</v>
      </c>
      <c r="CZ906" s="275">
        <v>85517.597786583676</v>
      </c>
      <c r="DA906" s="275">
        <v>120106.0748226257</v>
      </c>
      <c r="DB906" s="275">
        <v>148958.86986950063</v>
      </c>
      <c r="DC906" s="275">
        <v>156878.07392415675</v>
      </c>
      <c r="DD906" s="275">
        <v>99849.909025628134</v>
      </c>
      <c r="DE906" s="275">
        <v>164716.38475583482</v>
      </c>
      <c r="DF906" s="275">
        <v>200682.83120646983</v>
      </c>
      <c r="DG906" s="275">
        <v>186892.04113725238</v>
      </c>
      <c r="DH906" s="275">
        <v>113527.25708056179</v>
      </c>
      <c r="DI906" s="275">
        <v>198422.37355999515</v>
      </c>
      <c r="DJ906" s="275">
        <v>238887.22283712035</v>
      </c>
      <c r="DK906" s="275">
        <v>236920.43052650645</v>
      </c>
      <c r="DL906" s="275">
        <v>53490.121798763597</v>
      </c>
      <c r="DM906" s="275">
        <v>53490.121798763612</v>
      </c>
      <c r="DN906" s="275">
        <v>53490.121798763597</v>
      </c>
      <c r="DO906" s="275">
        <v>53490.12179876359</v>
      </c>
    </row>
    <row r="907" spans="1:119" s="986" customFormat="1" ht="12" customHeight="1">
      <c r="B907" s="1336">
        <v>29</v>
      </c>
      <c r="C907" s="938" t="s">
        <v>94</v>
      </c>
      <c r="D907" s="939"/>
      <c r="E907" s="939"/>
      <c r="F907" s="945"/>
      <c r="G907" s="945"/>
      <c r="H907" s="945"/>
      <c r="I907" s="945"/>
      <c r="J907" s="945"/>
      <c r="K907" s="945"/>
      <c r="L907" s="945"/>
      <c r="M907" s="940"/>
      <c r="N907" s="940" t="s">
        <v>105</v>
      </c>
      <c r="O907" s="940" t="s">
        <v>105</v>
      </c>
      <c r="P907" s="940" t="s">
        <v>105</v>
      </c>
      <c r="Q907" s="940" t="s">
        <v>105</v>
      </c>
      <c r="R907" s="940">
        <v>1.3509108923218589</v>
      </c>
      <c r="S907" s="940">
        <v>1.446819253756658</v>
      </c>
      <c r="T907" s="940">
        <v>0.77837642507583871</v>
      </c>
      <c r="U907" s="1677">
        <v>0.86257310104296203</v>
      </c>
      <c r="V907" s="1677">
        <v>0.4956047487689037</v>
      </c>
      <c r="W907" s="1677">
        <v>0.35704019209214732</v>
      </c>
      <c r="X907" s="1677">
        <v>0.27505646614930601</v>
      </c>
      <c r="Y907" s="1677">
        <v>0.20795515591323022</v>
      </c>
      <c r="Z907" s="1677">
        <v>-0.6719107789708485</v>
      </c>
      <c r="AA907" s="403"/>
      <c r="AB907" s="985" t="s">
        <v>105</v>
      </c>
      <c r="AC907" s="985" t="s">
        <v>105</v>
      </c>
      <c r="AD907" s="985" t="s">
        <v>105</v>
      </c>
      <c r="AE907" s="985" t="s">
        <v>105</v>
      </c>
      <c r="AF907" s="985" t="s">
        <v>105</v>
      </c>
      <c r="AG907" s="985" t="s">
        <v>105</v>
      </c>
      <c r="AH907" s="985" t="s">
        <v>105</v>
      </c>
      <c r="AI907" s="985" t="s">
        <v>105</v>
      </c>
      <c r="AJ907" s="985" t="s">
        <v>105</v>
      </c>
      <c r="AK907" s="985" t="s">
        <v>105</v>
      </c>
      <c r="AL907" s="985" t="s">
        <v>105</v>
      </c>
      <c r="AM907" s="985" t="s">
        <v>105</v>
      </c>
      <c r="AN907" s="985" t="s">
        <v>105</v>
      </c>
      <c r="AO907" s="985" t="s">
        <v>105</v>
      </c>
      <c r="AP907" s="985" t="s">
        <v>105</v>
      </c>
      <c r="AQ907" s="985" t="s">
        <v>105</v>
      </c>
      <c r="AR907" s="985" t="s">
        <v>105</v>
      </c>
      <c r="AS907" s="985" t="s">
        <v>105</v>
      </c>
      <c r="AT907" s="985" t="s">
        <v>105</v>
      </c>
      <c r="AU907" s="985" t="s">
        <v>105</v>
      </c>
      <c r="AV907" s="985" t="s">
        <v>105</v>
      </c>
      <c r="AW907" s="985" t="s">
        <v>105</v>
      </c>
      <c r="AX907" s="985" t="s">
        <v>105</v>
      </c>
      <c r="AY907" s="985" t="s">
        <v>105</v>
      </c>
      <c r="AZ907" s="985" t="s">
        <v>105</v>
      </c>
      <c r="BA907" s="985" t="s">
        <v>105</v>
      </c>
      <c r="BB907" s="985" t="s">
        <v>105</v>
      </c>
      <c r="BC907" s="985" t="s">
        <v>105</v>
      </c>
      <c r="BD907" s="985" t="s">
        <v>105</v>
      </c>
      <c r="BE907" s="985" t="s">
        <v>105</v>
      </c>
      <c r="BF907" s="985" t="s">
        <v>105</v>
      </c>
      <c r="BG907" s="985" t="s">
        <v>105</v>
      </c>
      <c r="BH907" s="985" t="s">
        <v>105</v>
      </c>
      <c r="BI907" s="985" t="s">
        <v>105</v>
      </c>
      <c r="BJ907" s="985" t="s">
        <v>105</v>
      </c>
      <c r="BK907" s="985" t="s">
        <v>105</v>
      </c>
      <c r="BL907" s="985" t="s">
        <v>105</v>
      </c>
      <c r="BM907" s="985" t="s">
        <v>105</v>
      </c>
      <c r="BN907" s="985" t="s">
        <v>105</v>
      </c>
      <c r="BO907" s="985" t="s">
        <v>105</v>
      </c>
      <c r="BP907" s="985" t="s">
        <v>105</v>
      </c>
      <c r="BQ907" s="985" t="s">
        <v>105</v>
      </c>
      <c r="BR907" s="985" t="s">
        <v>105</v>
      </c>
      <c r="BS907" s="985" t="s">
        <v>105</v>
      </c>
      <c r="BT907" s="985" t="s">
        <v>105</v>
      </c>
      <c r="BU907" s="985" t="s">
        <v>105</v>
      </c>
      <c r="BV907" s="985" t="s">
        <v>105</v>
      </c>
      <c r="BW907" s="985" t="s">
        <v>105</v>
      </c>
      <c r="BX907" s="985" t="s">
        <v>105</v>
      </c>
      <c r="BY907" s="985" t="s">
        <v>105</v>
      </c>
      <c r="BZ907" s="985" t="s">
        <v>105</v>
      </c>
      <c r="CA907" s="985" t="s">
        <v>105</v>
      </c>
      <c r="CB907" s="985" t="s">
        <v>105</v>
      </c>
      <c r="CC907" s="985" t="s">
        <v>105</v>
      </c>
      <c r="CD907" s="985" t="s">
        <v>105</v>
      </c>
      <c r="CE907" s="985" t="s">
        <v>105</v>
      </c>
      <c r="CF907" s="940">
        <v>1.6105888622435374</v>
      </c>
      <c r="CG907" s="940">
        <v>1.4911538461538472</v>
      </c>
      <c r="CH907" s="940">
        <v>1.3150467313562317</v>
      </c>
      <c r="CI907" s="940">
        <v>1.1912517085874255</v>
      </c>
      <c r="CJ907" s="940">
        <v>1.3220990726754094</v>
      </c>
      <c r="CK907" s="940">
        <v>1.4831404402407973</v>
      </c>
      <c r="CL907" s="940">
        <v>1.8877978879695503</v>
      </c>
      <c r="CM907" s="940">
        <v>1.1424701197097296</v>
      </c>
      <c r="CN907" s="940">
        <v>0.84972115031729789</v>
      </c>
      <c r="CO907" s="940">
        <v>0.77714389796040351</v>
      </c>
      <c r="CP907" s="940">
        <v>0.48576443739314179</v>
      </c>
      <c r="CQ907" s="940">
        <v>1.0498824440949286</v>
      </c>
      <c r="CR907" s="940">
        <v>0.88890145677582644</v>
      </c>
      <c r="CS907" s="940">
        <v>0.90302930866368958</v>
      </c>
      <c r="CT907" s="940">
        <v>0.94845579156416582</v>
      </c>
      <c r="CU907" s="940">
        <v>0.75894108170545871</v>
      </c>
      <c r="CV907" s="940">
        <v>0.58335118681127485</v>
      </c>
      <c r="CW907" s="940">
        <v>0.5537454016494292</v>
      </c>
      <c r="CX907" s="940">
        <v>0.49669423668561286</v>
      </c>
      <c r="CY907" s="940">
        <v>0.40929527897033791</v>
      </c>
      <c r="CZ907" s="940">
        <v>0.19710510849739427</v>
      </c>
      <c r="DA907" s="940">
        <v>0.44514535366651442</v>
      </c>
      <c r="DB907" s="940">
        <v>0.40968627703756089</v>
      </c>
      <c r="DC907" s="940">
        <v>0.34452593828152689</v>
      </c>
      <c r="DD907" s="940">
        <v>0.16759487649327975</v>
      </c>
      <c r="DE907" s="940">
        <v>0.37142425975613835</v>
      </c>
      <c r="DF907" s="940">
        <v>0.34723653168343271</v>
      </c>
      <c r="DG907" s="940">
        <v>0.19132034491707217</v>
      </c>
      <c r="DH907" s="940">
        <v>0.13697907377585228</v>
      </c>
      <c r="DI907" s="940">
        <v>0.20463045527695356</v>
      </c>
      <c r="DJ907" s="940">
        <v>0.19037199844636654</v>
      </c>
      <c r="DK907" s="940">
        <v>0.26768603459423668</v>
      </c>
      <c r="DL907" s="940">
        <v>-0.52883454445829103</v>
      </c>
      <c r="DM907" s="940">
        <v>-0.73042293145137538</v>
      </c>
      <c r="DN907" s="940">
        <v>-0.77608630062548567</v>
      </c>
      <c r="DO907" s="940">
        <v>-0.77422748354840942</v>
      </c>
    </row>
    <row r="908" spans="1:119" s="986" customFormat="1" ht="12" customHeight="1">
      <c r="B908" s="1336">
        <v>30</v>
      </c>
      <c r="C908" s="978"/>
      <c r="D908" s="988"/>
      <c r="E908" s="988"/>
      <c r="F908" s="969"/>
      <c r="G908" s="969"/>
      <c r="H908" s="969"/>
      <c r="I908" s="969"/>
      <c r="J908" s="969"/>
      <c r="K908" s="969"/>
      <c r="L908" s="969"/>
      <c r="M908" s="969"/>
      <c r="N908" s="969"/>
      <c r="O908" s="969"/>
      <c r="P908" s="969"/>
      <c r="Q908" s="969"/>
      <c r="R908" s="969"/>
      <c r="S908" s="969"/>
      <c r="T908" s="969"/>
      <c r="U908" s="1696"/>
      <c r="V908" s="1696"/>
      <c r="W908" s="1696"/>
      <c r="X908" s="1696"/>
      <c r="Y908" s="1696"/>
      <c r="Z908" s="1696"/>
      <c r="AA908" s="403"/>
      <c r="AB908" s="940"/>
      <c r="AC908" s="940"/>
      <c r="AD908" s="940"/>
      <c r="AE908" s="940"/>
      <c r="AF908" s="940"/>
      <c r="AG908" s="940"/>
      <c r="AH908" s="940"/>
      <c r="AI908" s="940"/>
      <c r="AJ908" s="940"/>
      <c r="AK908" s="940"/>
      <c r="AL908" s="940"/>
      <c r="AM908" s="940"/>
      <c r="AN908" s="940"/>
      <c r="AO908" s="940"/>
      <c r="AP908" s="940"/>
      <c r="AQ908" s="940"/>
      <c r="AR908" s="940"/>
      <c r="AS908" s="940"/>
      <c r="AT908" s="940"/>
      <c r="AU908" s="940"/>
      <c r="AV908" s="940"/>
      <c r="AW908" s="940"/>
      <c r="AX908" s="940"/>
      <c r="AY908" s="940"/>
      <c r="AZ908" s="940"/>
      <c r="BA908" s="940"/>
      <c r="BB908" s="940"/>
      <c r="BC908" s="940"/>
      <c r="BD908" s="940"/>
      <c r="BE908" s="940"/>
      <c r="BF908" s="940"/>
      <c r="BG908" s="940"/>
      <c r="BH908" s="940"/>
      <c r="BI908" s="940"/>
      <c r="BJ908" s="940"/>
      <c r="BK908" s="940"/>
      <c r="BL908" s="940"/>
      <c r="BM908" s="940"/>
      <c r="BN908" s="940"/>
      <c r="BO908" s="940"/>
      <c r="BP908" s="940"/>
      <c r="BQ908" s="940"/>
      <c r="BR908" s="940"/>
      <c r="BS908" s="940"/>
      <c r="BT908" s="940"/>
      <c r="BU908" s="940"/>
      <c r="BV908" s="940"/>
      <c r="BW908" s="940"/>
      <c r="BX908" s="940"/>
      <c r="BY908" s="940"/>
      <c r="BZ908" s="940"/>
      <c r="CA908" s="940"/>
      <c r="CB908" s="940"/>
      <c r="CC908" s="940"/>
      <c r="CD908" s="940"/>
      <c r="CE908" s="940"/>
      <c r="CF908" s="940"/>
      <c r="CG908" s="940"/>
      <c r="CH908" s="964"/>
      <c r="CI908" s="964"/>
      <c r="CJ908" s="964">
        <v>5.0620459761524703</v>
      </c>
      <c r="CK908" s="964">
        <v>5.1858848582460197</v>
      </c>
      <c r="CL908" s="964">
        <v>5.6853870613613369</v>
      </c>
      <c r="CM908" s="964">
        <v>3.6946913104114509</v>
      </c>
      <c r="CN908" s="964">
        <v>3.2952357678598894</v>
      </c>
      <c r="CO908" s="964">
        <v>3.4128978811526425</v>
      </c>
      <c r="CP908" s="964">
        <v>3.2905874043241816</v>
      </c>
      <c r="CQ908" s="964">
        <v>3.3918118853909345</v>
      </c>
      <c r="CR908" s="964">
        <v>2.4939409754634014</v>
      </c>
      <c r="CS908" s="964">
        <v>2.3819569235314813</v>
      </c>
      <c r="CT908" s="964">
        <v>1.8949463229387415</v>
      </c>
      <c r="CU908" s="964">
        <v>2.605622443585363</v>
      </c>
      <c r="CV908" s="964">
        <v>1.9907943633555507</v>
      </c>
      <c r="CW908" s="940"/>
      <c r="CX908" s="940"/>
      <c r="CY908" s="940"/>
      <c r="CZ908" s="940"/>
      <c r="DA908" s="940"/>
      <c r="DB908" s="940"/>
      <c r="DC908" s="940"/>
      <c r="DD908" s="940"/>
      <c r="DE908" s="940"/>
      <c r="DF908" s="940"/>
      <c r="DG908" s="940"/>
      <c r="DH908" s="940"/>
      <c r="DI908" s="940"/>
      <c r="DJ908" s="940"/>
      <c r="DK908" s="940"/>
      <c r="DL908" s="940"/>
      <c r="DM908" s="940"/>
      <c r="DN908" s="940"/>
      <c r="DO908" s="940"/>
    </row>
    <row r="909" spans="1:119" s="618" customFormat="1" ht="15" customHeight="1">
      <c r="B909" s="609">
        <v>31</v>
      </c>
      <c r="C909" s="610" t="s">
        <v>319</v>
      </c>
      <c r="D909" s="611"/>
      <c r="E909" s="611"/>
      <c r="F909" s="612"/>
      <c r="G909" s="612"/>
      <c r="H909" s="612"/>
      <c r="I909" s="612"/>
      <c r="J909" s="612"/>
      <c r="K909" s="612"/>
      <c r="L909" s="612"/>
      <c r="M909" s="613"/>
      <c r="N909" s="613"/>
      <c r="O909" s="612"/>
      <c r="P909" s="612"/>
      <c r="Q909" s="612"/>
      <c r="R909" s="612"/>
      <c r="S909" s="612"/>
      <c r="T909" s="612"/>
      <c r="U909" s="612"/>
      <c r="V909" s="612"/>
      <c r="W909" s="612"/>
      <c r="X909" s="612"/>
      <c r="Y909" s="612"/>
      <c r="Z909" s="612"/>
      <c r="AA909" s="614"/>
      <c r="AB909" s="612"/>
      <c r="AC909" s="612"/>
      <c r="AD909" s="612"/>
      <c r="AE909" s="612"/>
      <c r="AF909" s="612"/>
      <c r="AG909" s="612"/>
      <c r="AH909" s="612"/>
      <c r="AI909" s="612"/>
      <c r="AJ909" s="612"/>
      <c r="AK909" s="612"/>
      <c r="AL909" s="612"/>
      <c r="AM909" s="612"/>
      <c r="AN909" s="612"/>
      <c r="AO909" s="612"/>
      <c r="AP909" s="612"/>
      <c r="AQ909" s="612"/>
      <c r="AR909" s="612"/>
      <c r="AS909" s="612"/>
      <c r="AT909" s="612"/>
      <c r="AU909" s="612"/>
      <c r="AV909" s="612"/>
      <c r="AW909" s="612"/>
      <c r="AX909" s="612"/>
      <c r="AY909" s="612"/>
      <c r="AZ909" s="612"/>
      <c r="BA909" s="612"/>
      <c r="BB909" s="612"/>
      <c r="BC909" s="612"/>
      <c r="BD909" s="612"/>
      <c r="BE909" s="612"/>
      <c r="BF909" s="612"/>
      <c r="BG909" s="612"/>
      <c r="BH909" s="612"/>
      <c r="BI909" s="612"/>
      <c r="BJ909" s="612"/>
      <c r="BK909" s="612"/>
      <c r="BL909" s="612"/>
      <c r="BM909" s="612"/>
      <c r="BN909" s="612"/>
      <c r="BO909" s="612"/>
      <c r="BP909" s="612"/>
      <c r="BQ909" s="612"/>
      <c r="BR909" s="612"/>
      <c r="BS909" s="612"/>
      <c r="BT909" s="612"/>
      <c r="BU909" s="612"/>
      <c r="BV909" s="612"/>
      <c r="BW909" s="612"/>
      <c r="BX909" s="612"/>
      <c r="BY909" s="612"/>
      <c r="BZ909" s="612"/>
      <c r="CA909" s="612"/>
      <c r="CB909" s="617"/>
      <c r="CC909" s="612"/>
      <c r="CD909" s="612"/>
      <c r="CE909" s="612"/>
      <c r="CF909" s="612"/>
      <c r="CG909" s="612"/>
      <c r="CH909" s="612"/>
      <c r="CI909" s="612"/>
      <c r="CJ909" s="612"/>
      <c r="CK909" s="620"/>
      <c r="CL909" s="620"/>
      <c r="CM909" s="612"/>
      <c r="CN909" s="612"/>
      <c r="CO909" s="621"/>
      <c r="CP909" s="621"/>
      <c r="CQ909" s="621"/>
      <c r="CR909" s="621"/>
      <c r="CS909" s="619"/>
      <c r="CT909" s="619"/>
      <c r="CU909" s="619"/>
      <c r="CV909" s="619"/>
      <c r="CW909" s="603"/>
      <c r="CX909" s="603"/>
      <c r="CY909" s="603"/>
      <c r="CZ909" s="603"/>
      <c r="DA909" s="603"/>
      <c r="DB909" s="603"/>
      <c r="DC909" s="603"/>
      <c r="DD909" s="603"/>
      <c r="DE909" s="603"/>
      <c r="DF909" s="603"/>
      <c r="DG909" s="603"/>
      <c r="DH909" s="603"/>
      <c r="DI909" s="603"/>
      <c r="DJ909" s="603"/>
      <c r="DK909" s="603"/>
      <c r="DL909" s="603"/>
      <c r="DM909" s="603"/>
      <c r="DN909" s="603"/>
      <c r="DO909" s="603"/>
    </row>
    <row r="910" spans="1:119" s="941" customFormat="1" ht="12" customHeight="1" outlineLevel="1">
      <c r="B910" s="1336">
        <v>32</v>
      </c>
      <c r="C910" s="938"/>
      <c r="D910" s="939"/>
      <c r="E910" s="939"/>
      <c r="F910" s="940"/>
      <c r="G910" s="940"/>
      <c r="H910" s="940"/>
      <c r="I910" s="940"/>
      <c r="J910" s="940"/>
      <c r="K910" s="940"/>
      <c r="L910" s="940"/>
      <c r="M910" s="940"/>
      <c r="N910" s="940"/>
      <c r="O910" s="940"/>
      <c r="P910" s="940"/>
      <c r="Q910" s="940"/>
      <c r="R910" s="940"/>
      <c r="S910" s="940"/>
      <c r="T910" s="940"/>
      <c r="U910" s="1677"/>
      <c r="V910" s="1677"/>
      <c r="W910" s="1677"/>
      <c r="X910" s="1677"/>
      <c r="Y910" s="1677"/>
      <c r="Z910" s="1677"/>
      <c r="AA910" s="403"/>
      <c r="AB910" s="940"/>
      <c r="AC910" s="940"/>
      <c r="AD910" s="940"/>
      <c r="AE910" s="940"/>
      <c r="AF910" s="940"/>
      <c r="AG910" s="940"/>
      <c r="AH910" s="940"/>
      <c r="AI910" s="940"/>
      <c r="AJ910" s="940"/>
      <c r="AK910" s="940"/>
      <c r="AL910" s="940"/>
      <c r="AM910" s="940"/>
      <c r="AN910" s="940"/>
      <c r="AO910" s="940"/>
      <c r="AP910" s="940"/>
      <c r="AQ910" s="940"/>
      <c r="AR910" s="940"/>
      <c r="AS910" s="940"/>
      <c r="AT910" s="940"/>
      <c r="AU910" s="940"/>
      <c r="AV910" s="940"/>
      <c r="AW910" s="940"/>
      <c r="AX910" s="940"/>
      <c r="AY910" s="940"/>
      <c r="AZ910" s="940"/>
      <c r="BA910" s="940"/>
      <c r="BB910" s="940"/>
      <c r="BC910" s="940"/>
      <c r="BD910" s="940"/>
      <c r="BE910" s="940"/>
      <c r="BF910" s="940"/>
      <c r="BG910" s="940"/>
      <c r="BH910" s="940"/>
      <c r="BI910" s="940"/>
      <c r="BJ910" s="940"/>
      <c r="BK910" s="940"/>
      <c r="BL910" s="940"/>
      <c r="BM910" s="940"/>
      <c r="BN910" s="940"/>
      <c r="BO910" s="940"/>
      <c r="BP910" s="940"/>
      <c r="BQ910" s="940"/>
      <c r="BR910" s="940"/>
      <c r="BS910" s="940"/>
      <c r="BT910" s="940"/>
      <c r="BU910" s="940"/>
      <c r="BV910" s="940"/>
      <c r="BW910" s="940"/>
      <c r="BX910" s="990" t="s">
        <v>1050</v>
      </c>
      <c r="BY910" s="990" t="s">
        <v>1050</v>
      </c>
      <c r="BZ910" s="990" t="s">
        <v>1050</v>
      </c>
      <c r="CA910" s="990" t="s">
        <v>1050</v>
      </c>
      <c r="CB910" s="940"/>
      <c r="CC910" s="940"/>
      <c r="CD910" s="940"/>
      <c r="CE910" s="940"/>
      <c r="CF910" s="940"/>
      <c r="CG910" s="940"/>
      <c r="CH910" s="940"/>
      <c r="CI910" s="940"/>
      <c r="CJ910" s="940"/>
      <c r="CK910" s="940"/>
      <c r="CL910" s="940"/>
      <c r="CM910" s="940"/>
      <c r="CN910" s="940"/>
      <c r="CO910" s="940"/>
      <c r="CP910" s="940"/>
      <c r="CQ910" s="940"/>
      <c r="CR910" s="940"/>
      <c r="CS910" s="940"/>
      <c r="CT910" s="940"/>
      <c r="CU910" s="940"/>
      <c r="CV910" s="940"/>
      <c r="CW910" s="940"/>
      <c r="CX910" s="940"/>
      <c r="CY910" s="940"/>
      <c r="CZ910" s="940"/>
      <c r="DA910" s="940"/>
      <c r="DB910" s="940"/>
      <c r="DC910" s="940"/>
      <c r="DD910" s="940"/>
      <c r="DE910" s="940"/>
      <c r="DF910" s="940"/>
      <c r="DG910" s="940"/>
      <c r="DH910" s="940"/>
      <c r="DI910" s="940"/>
      <c r="DJ910" s="940"/>
      <c r="DK910" s="940"/>
      <c r="DL910" s="940"/>
      <c r="DM910" s="940"/>
      <c r="DN910" s="940"/>
      <c r="DO910" s="940"/>
    </row>
    <row r="911" spans="1:119" s="980" customFormat="1" ht="12" customHeight="1" outlineLevel="1">
      <c r="B911" s="1336">
        <v>33</v>
      </c>
      <c r="C911" s="978" t="s">
        <v>328</v>
      </c>
      <c r="D911" s="943"/>
      <c r="E911" s="944"/>
      <c r="F911" s="945" t="s">
        <v>105</v>
      </c>
      <c r="G911" s="945" t="s">
        <v>105</v>
      </c>
      <c r="H911" s="945" t="s">
        <v>105</v>
      </c>
      <c r="I911" s="945" t="s">
        <v>105</v>
      </c>
      <c r="J911" s="945" t="s">
        <v>105</v>
      </c>
      <c r="K911" s="945" t="s">
        <v>105</v>
      </c>
      <c r="L911" s="945">
        <v>303.20544499999994</v>
      </c>
      <c r="M911" s="945">
        <v>415.28773000000001</v>
      </c>
      <c r="N911" s="991">
        <v>541.14310962500008</v>
      </c>
      <c r="O911" s="991">
        <v>864.14793499999996</v>
      </c>
      <c r="P911" s="991">
        <v>1585.00272</v>
      </c>
      <c r="Q911" s="991">
        <v>2760.3845759478672</v>
      </c>
      <c r="R911" s="991">
        <v>3649.9221581270294</v>
      </c>
      <c r="S911" s="991" t="s">
        <v>105</v>
      </c>
      <c r="T911" s="991" t="s">
        <v>105</v>
      </c>
      <c r="U911" s="1721" t="s">
        <v>105</v>
      </c>
      <c r="V911" s="1721" t="s">
        <v>105</v>
      </c>
      <c r="W911" s="1721" t="s">
        <v>105</v>
      </c>
      <c r="X911" s="1721" t="s">
        <v>105</v>
      </c>
      <c r="Y911" s="1721" t="s">
        <v>105</v>
      </c>
      <c r="Z911" s="1721" t="s">
        <v>105</v>
      </c>
      <c r="AA911" s="608"/>
      <c r="AB911" s="1202"/>
      <c r="AC911" s="1202"/>
      <c r="AD911" s="1202"/>
      <c r="AE911" s="1202"/>
      <c r="AF911" s="1202"/>
      <c r="AG911" s="1202"/>
      <c r="AH911" s="1202"/>
      <c r="AI911" s="1202"/>
      <c r="AJ911" s="1202" t="s">
        <v>105</v>
      </c>
      <c r="AK911" s="1202" t="s">
        <v>105</v>
      </c>
      <c r="AL911" s="1202" t="s">
        <v>105</v>
      </c>
      <c r="AM911" s="1202" t="s">
        <v>105</v>
      </c>
      <c r="AN911" s="1202" t="s">
        <v>105</v>
      </c>
      <c r="AO911" s="1202" t="s">
        <v>105</v>
      </c>
      <c r="AP911" s="1202" t="s">
        <v>105</v>
      </c>
      <c r="AQ911" s="1202" t="s">
        <v>105</v>
      </c>
      <c r="AR911" s="1202" t="s">
        <v>105</v>
      </c>
      <c r="AS911" s="1202" t="s">
        <v>105</v>
      </c>
      <c r="AT911" s="1202" t="s">
        <v>105</v>
      </c>
      <c r="AU911" s="1202" t="s">
        <v>105</v>
      </c>
      <c r="AV911" s="1202" t="s">
        <v>105</v>
      </c>
      <c r="AW911" s="1202" t="s">
        <v>105</v>
      </c>
      <c r="AX911" s="1202" t="s">
        <v>105</v>
      </c>
      <c r="AY911" s="1202" t="s">
        <v>105</v>
      </c>
      <c r="AZ911" s="1202" t="s">
        <v>105</v>
      </c>
      <c r="BA911" s="1202" t="s">
        <v>105</v>
      </c>
      <c r="BB911" s="1202" t="s">
        <v>105</v>
      </c>
      <c r="BC911" s="1202" t="s">
        <v>105</v>
      </c>
      <c r="BD911" s="1202" t="s">
        <v>105</v>
      </c>
      <c r="BE911" s="1202" t="s">
        <v>105</v>
      </c>
      <c r="BF911" s="1202" t="s">
        <v>105</v>
      </c>
      <c r="BG911" s="1202" t="s">
        <v>105</v>
      </c>
      <c r="BH911" s="1202">
        <v>66.327045000000012</v>
      </c>
      <c r="BI911" s="1202">
        <v>72.946799999999996</v>
      </c>
      <c r="BJ911" s="1202">
        <v>79.121000000000009</v>
      </c>
      <c r="BK911" s="1202">
        <v>84.810599999999965</v>
      </c>
      <c r="BL911" s="1202">
        <v>83.120250000000013</v>
      </c>
      <c r="BM911" s="1202">
        <v>95.102370000000008</v>
      </c>
      <c r="BN911" s="1202">
        <v>113.99605</v>
      </c>
      <c r="BO911" s="1202">
        <v>123.06906000000001</v>
      </c>
      <c r="BP911" s="1202">
        <v>119.705394</v>
      </c>
      <c r="BQ911" s="1202">
        <v>127.77648750000002</v>
      </c>
      <c r="BR911" s="1202">
        <v>139.23560139999998</v>
      </c>
      <c r="BS911" s="1202">
        <v>154.42562672500003</v>
      </c>
      <c r="BT911" s="1202">
        <v>163.06873500000003</v>
      </c>
      <c r="BU911" s="1202">
        <v>183.41551000000001</v>
      </c>
      <c r="BV911" s="1202">
        <v>241.10918999999998</v>
      </c>
      <c r="BW911" s="1202">
        <v>276.55450000000002</v>
      </c>
      <c r="BX911" s="1202">
        <v>277.76</v>
      </c>
      <c r="BY911" s="1202">
        <v>360.93600000000004</v>
      </c>
      <c r="BZ911" s="1202">
        <v>452.30400000000003</v>
      </c>
      <c r="CA911" s="1202">
        <v>494.00271999999995</v>
      </c>
      <c r="CB911" s="1203">
        <v>523.11916833699888</v>
      </c>
      <c r="CC911" s="1203">
        <v>577.61221426171494</v>
      </c>
      <c r="CD911" s="1203">
        <v>783.06635320303587</v>
      </c>
      <c r="CE911" s="1203">
        <v>876.58684014611765</v>
      </c>
      <c r="CF911" s="1203">
        <v>796.11569249160289</v>
      </c>
      <c r="CG911" s="1203">
        <v>848.59167000000014</v>
      </c>
      <c r="CH911" s="1203">
        <v>969.73210552963837</v>
      </c>
      <c r="CI911" s="1203">
        <v>1035.4826901057884</v>
      </c>
      <c r="CJ911" s="1203" t="s">
        <v>105</v>
      </c>
      <c r="CK911" s="1203" t="s">
        <v>105</v>
      </c>
      <c r="CL911" s="1203" t="s">
        <v>105</v>
      </c>
      <c r="CM911" s="1203" t="s">
        <v>105</v>
      </c>
      <c r="CN911" s="1203" t="s">
        <v>105</v>
      </c>
      <c r="CO911" s="1203" t="s">
        <v>105</v>
      </c>
      <c r="CP911" s="1203" t="s">
        <v>105</v>
      </c>
      <c r="CQ911" s="1203" t="s">
        <v>105</v>
      </c>
      <c r="CR911" s="1203" t="s">
        <v>105</v>
      </c>
      <c r="CS911" s="232" t="s">
        <v>105</v>
      </c>
      <c r="CT911" s="232" t="s">
        <v>105</v>
      </c>
      <c r="CU911" s="232" t="s">
        <v>105</v>
      </c>
      <c r="CV911" s="232" t="s">
        <v>105</v>
      </c>
      <c r="CW911" s="232" t="s">
        <v>105</v>
      </c>
      <c r="CX911" s="232" t="s">
        <v>105</v>
      </c>
      <c r="CY911" s="232" t="s">
        <v>105</v>
      </c>
      <c r="CZ911" s="232" t="s">
        <v>105</v>
      </c>
      <c r="DA911" s="232" t="s">
        <v>105</v>
      </c>
      <c r="DB911" s="232" t="s">
        <v>105</v>
      </c>
      <c r="DC911" s="232" t="s">
        <v>105</v>
      </c>
      <c r="DD911" s="232" t="s">
        <v>105</v>
      </c>
      <c r="DE911" s="232" t="s">
        <v>105</v>
      </c>
      <c r="DF911" s="232" t="s">
        <v>105</v>
      </c>
      <c r="DG911" s="232" t="s">
        <v>105</v>
      </c>
      <c r="DH911" s="232" t="s">
        <v>105</v>
      </c>
      <c r="DI911" s="232" t="s">
        <v>105</v>
      </c>
      <c r="DJ911" s="232" t="s">
        <v>105</v>
      </c>
      <c r="DK911" s="232" t="s">
        <v>105</v>
      </c>
      <c r="DL911" s="232" t="s">
        <v>105</v>
      </c>
      <c r="DM911" s="232" t="s">
        <v>105</v>
      </c>
      <c r="DN911" s="232" t="s">
        <v>105</v>
      </c>
      <c r="DO911" s="232" t="s">
        <v>105</v>
      </c>
    </row>
    <row r="912" spans="1:119" s="986" customFormat="1" ht="12" customHeight="1" outlineLevel="1">
      <c r="B912" s="1336">
        <v>34</v>
      </c>
      <c r="C912" s="972" t="s">
        <v>94</v>
      </c>
      <c r="D912" s="939"/>
      <c r="E912" s="939"/>
      <c r="F912" s="945" t="s">
        <v>105</v>
      </c>
      <c r="G912" s="945" t="s">
        <v>105</v>
      </c>
      <c r="H912" s="945" t="s">
        <v>105</v>
      </c>
      <c r="I912" s="945" t="s">
        <v>105</v>
      </c>
      <c r="J912" s="945" t="s">
        <v>105</v>
      </c>
      <c r="K912" s="945" t="s">
        <v>105</v>
      </c>
      <c r="L912" s="940" t="s">
        <v>1045</v>
      </c>
      <c r="M912" s="940">
        <v>0.36965788988387094</v>
      </c>
      <c r="N912" s="940">
        <v>0.30305585870548124</v>
      </c>
      <c r="O912" s="940">
        <v>0.59689353819701219</v>
      </c>
      <c r="P912" s="940">
        <v>0.83417983866385104</v>
      </c>
      <c r="Q912" s="940">
        <v>0.74156456712444463</v>
      </c>
      <c r="R912" s="940">
        <v>0.3222513232141615</v>
      </c>
      <c r="S912" s="940" t="s">
        <v>105</v>
      </c>
      <c r="T912" s="940" t="s">
        <v>105</v>
      </c>
      <c r="U912" s="1677" t="s">
        <v>105</v>
      </c>
      <c r="V912" s="1677" t="s">
        <v>105</v>
      </c>
      <c r="W912" s="1677" t="s">
        <v>105</v>
      </c>
      <c r="X912" s="1677" t="s">
        <v>105</v>
      </c>
      <c r="Y912" s="1677" t="s">
        <v>105</v>
      </c>
      <c r="Z912" s="1677" t="s">
        <v>105</v>
      </c>
      <c r="AA912" s="403"/>
      <c r="AB912" s="940"/>
      <c r="AC912" s="940"/>
      <c r="AD912" s="940"/>
      <c r="AE912" s="940"/>
      <c r="AF912" s="940"/>
      <c r="AG912" s="940"/>
      <c r="AH912" s="940"/>
      <c r="AI912" s="940"/>
      <c r="AJ912" s="940"/>
      <c r="AK912" s="940"/>
      <c r="AL912" s="940"/>
      <c r="AM912" s="940"/>
      <c r="AN912" s="940" t="s">
        <v>1045</v>
      </c>
      <c r="AO912" s="940" t="s">
        <v>1045</v>
      </c>
      <c r="AP912" s="940" t="s">
        <v>1045</v>
      </c>
      <c r="AQ912" s="940" t="s">
        <v>1045</v>
      </c>
      <c r="AR912" s="940" t="s">
        <v>1045</v>
      </c>
      <c r="AS912" s="940" t="s">
        <v>1045</v>
      </c>
      <c r="AT912" s="940" t="s">
        <v>1045</v>
      </c>
      <c r="AU912" s="940" t="s">
        <v>1045</v>
      </c>
      <c r="AV912" s="940" t="s">
        <v>1045</v>
      </c>
      <c r="AW912" s="940" t="s">
        <v>1045</v>
      </c>
      <c r="AX912" s="940" t="s">
        <v>1045</v>
      </c>
      <c r="AY912" s="940" t="s">
        <v>1045</v>
      </c>
      <c r="AZ912" s="940" t="s">
        <v>1045</v>
      </c>
      <c r="BA912" s="940" t="s">
        <v>1045</v>
      </c>
      <c r="BB912" s="940" t="s">
        <v>1045</v>
      </c>
      <c r="BC912" s="940" t="s">
        <v>1045</v>
      </c>
      <c r="BD912" s="940" t="s">
        <v>1045</v>
      </c>
      <c r="BE912" s="940" t="s">
        <v>1045</v>
      </c>
      <c r="BF912" s="940" t="s">
        <v>1045</v>
      </c>
      <c r="BG912" s="940" t="s">
        <v>1045</v>
      </c>
      <c r="BH912" s="940" t="s">
        <v>1045</v>
      </c>
      <c r="BI912" s="940" t="s">
        <v>1045</v>
      </c>
      <c r="BJ912" s="940" t="s">
        <v>1045</v>
      </c>
      <c r="BK912" s="940" t="s">
        <v>1045</v>
      </c>
      <c r="BL912" s="940">
        <v>0.25318789643048323</v>
      </c>
      <c r="BM912" s="940">
        <v>0.30372230173222148</v>
      </c>
      <c r="BN912" s="940">
        <v>0.44078120852870906</v>
      </c>
      <c r="BO912" s="940">
        <v>0.4511046968185588</v>
      </c>
      <c r="BP912" s="940">
        <v>0.44014718435038369</v>
      </c>
      <c r="BQ912" s="940">
        <v>0.3435678574571801</v>
      </c>
      <c r="BR912" s="940">
        <v>0.22140724525104138</v>
      </c>
      <c r="BS912" s="940">
        <v>0.25478838243340785</v>
      </c>
      <c r="BT912" s="940">
        <v>0.36225051813454656</v>
      </c>
      <c r="BU912" s="940">
        <v>0.43544022526053539</v>
      </c>
      <c r="BV912" s="940">
        <v>0.73166336465437931</v>
      </c>
      <c r="BW912" s="940">
        <v>0.79085884813979845</v>
      </c>
      <c r="BX912" s="992" t="s">
        <v>105</v>
      </c>
      <c r="BY912" s="992" t="s">
        <v>105</v>
      </c>
      <c r="BZ912" s="992" t="s">
        <v>105</v>
      </c>
      <c r="CA912" s="992" t="s">
        <v>105</v>
      </c>
      <c r="CB912" s="992" t="s">
        <v>1050</v>
      </c>
      <c r="CC912" s="992" t="s">
        <v>1050</v>
      </c>
      <c r="CD912" s="992" t="s">
        <v>1050</v>
      </c>
      <c r="CE912" s="992" t="s">
        <v>1050</v>
      </c>
      <c r="CF912" s="992">
        <v>0.52186297248954316</v>
      </c>
      <c r="CG912" s="992">
        <v>0.46913733651675327</v>
      </c>
      <c r="CH912" s="992">
        <v>0.23837795042919341</v>
      </c>
      <c r="CI912" s="992">
        <v>0.1812665245273184</v>
      </c>
      <c r="CJ912" s="992" t="s">
        <v>105</v>
      </c>
      <c r="CK912" s="992" t="s">
        <v>105</v>
      </c>
      <c r="CL912" s="992" t="s">
        <v>105</v>
      </c>
      <c r="CM912" s="992" t="s">
        <v>105</v>
      </c>
      <c r="CN912" s="992" t="s">
        <v>105</v>
      </c>
      <c r="CO912" s="992" t="s">
        <v>105</v>
      </c>
      <c r="CP912" s="992" t="s">
        <v>105</v>
      </c>
      <c r="CQ912" s="992" t="s">
        <v>105</v>
      </c>
      <c r="CR912" s="992" t="s">
        <v>105</v>
      </c>
      <c r="CS912" s="992" t="s">
        <v>105</v>
      </c>
      <c r="CT912" s="992" t="s">
        <v>105</v>
      </c>
      <c r="CU912" s="992" t="s">
        <v>105</v>
      </c>
      <c r="CV912" s="992" t="s">
        <v>105</v>
      </c>
      <c r="CW912" s="992" t="s">
        <v>105</v>
      </c>
      <c r="CX912" s="992" t="s">
        <v>105</v>
      </c>
      <c r="CY912" s="992" t="s">
        <v>105</v>
      </c>
      <c r="CZ912" s="992" t="s">
        <v>105</v>
      </c>
      <c r="DA912" s="992" t="s">
        <v>105</v>
      </c>
      <c r="DB912" s="992" t="s">
        <v>105</v>
      </c>
      <c r="DC912" s="992" t="s">
        <v>105</v>
      </c>
      <c r="DD912" s="992" t="s">
        <v>105</v>
      </c>
      <c r="DE912" s="992" t="s">
        <v>105</v>
      </c>
      <c r="DF912" s="992" t="s">
        <v>105</v>
      </c>
      <c r="DG912" s="992" t="s">
        <v>105</v>
      </c>
      <c r="DH912" s="992" t="s">
        <v>105</v>
      </c>
      <c r="DI912" s="992" t="s">
        <v>105</v>
      </c>
      <c r="DJ912" s="992" t="s">
        <v>105</v>
      </c>
      <c r="DK912" s="992" t="s">
        <v>105</v>
      </c>
      <c r="DL912" s="992" t="s">
        <v>105</v>
      </c>
      <c r="DM912" s="992" t="s">
        <v>105</v>
      </c>
      <c r="DN912" s="992" t="s">
        <v>105</v>
      </c>
      <c r="DO912" s="992" t="s">
        <v>105</v>
      </c>
    </row>
    <row r="913" spans="2:119" s="986" customFormat="1" ht="12" customHeight="1" outlineLevel="1">
      <c r="B913" s="1336">
        <v>35</v>
      </c>
      <c r="C913" s="972" t="s">
        <v>320</v>
      </c>
      <c r="D913" s="993"/>
      <c r="E913" s="993"/>
      <c r="F913" s="945" t="s">
        <v>105</v>
      </c>
      <c r="G913" s="945" t="s">
        <v>105</v>
      </c>
      <c r="H913" s="945" t="s">
        <v>105</v>
      </c>
      <c r="I913" s="945" t="s">
        <v>105</v>
      </c>
      <c r="J913" s="945" t="s">
        <v>105</v>
      </c>
      <c r="K913" s="945" t="s">
        <v>105</v>
      </c>
      <c r="L913" s="974">
        <v>0.67767411408684619</v>
      </c>
      <c r="M913" s="974">
        <v>0.64151335188585656</v>
      </c>
      <c r="N913" s="974">
        <v>0.54734916282259261</v>
      </c>
      <c r="O913" s="974">
        <v>0.55883849769392802</v>
      </c>
      <c r="P913" s="974">
        <v>0.71015380014161122</v>
      </c>
      <c r="Q913" s="974">
        <v>0.8547117041684128</v>
      </c>
      <c r="R913" s="974">
        <v>0.62679814773730769</v>
      </c>
      <c r="S913" s="974" t="s">
        <v>105</v>
      </c>
      <c r="T913" s="974" t="s">
        <v>105</v>
      </c>
      <c r="U913" s="1650" t="s">
        <v>105</v>
      </c>
      <c r="V913" s="1650" t="s">
        <v>105</v>
      </c>
      <c r="W913" s="1650" t="s">
        <v>105</v>
      </c>
      <c r="X913" s="1650" t="s">
        <v>105</v>
      </c>
      <c r="Y913" s="1650" t="s">
        <v>105</v>
      </c>
      <c r="Z913" s="1650" t="s">
        <v>105</v>
      </c>
      <c r="AA913" s="403"/>
      <c r="AB913" s="994"/>
      <c r="AC913" s="994"/>
      <c r="AD913" s="994"/>
      <c r="AE913" s="994"/>
      <c r="AF913" s="994"/>
      <c r="AG913" s="994"/>
      <c r="AH913" s="994"/>
      <c r="AI913" s="994"/>
      <c r="AJ913" s="994"/>
      <c r="AK913" s="994"/>
      <c r="AL913" s="994"/>
      <c r="AM913" s="994"/>
      <c r="AN913" s="974"/>
      <c r="AO913" s="974"/>
      <c r="AP913" s="974"/>
      <c r="AQ913" s="974"/>
      <c r="AR913" s="974"/>
      <c r="AS913" s="974"/>
      <c r="AT913" s="974"/>
      <c r="AU913" s="974"/>
      <c r="AV913" s="974"/>
      <c r="AW913" s="974"/>
      <c r="AX913" s="974"/>
      <c r="AY913" s="974"/>
      <c r="AZ913" s="974"/>
      <c r="BA913" s="974"/>
      <c r="BB913" s="974"/>
      <c r="BC913" s="974"/>
      <c r="BD913" s="974"/>
      <c r="BE913" s="974"/>
      <c r="BF913" s="974"/>
      <c r="BG913" s="974"/>
      <c r="BH913" s="974">
        <v>0.68459190670423375</v>
      </c>
      <c r="BI913" s="974">
        <v>0.67493342075253604</v>
      </c>
      <c r="BJ913" s="974">
        <v>0.68117159064434551</v>
      </c>
      <c r="BK913" s="974">
        <v>0.6714962754219258</v>
      </c>
      <c r="BL913" s="974">
        <v>0.68848328429336203</v>
      </c>
      <c r="BM913" s="974">
        <v>0.67192060207619053</v>
      </c>
      <c r="BN913" s="974">
        <v>0.62679614671824191</v>
      </c>
      <c r="BO913" s="974">
        <v>0.60560206790239046</v>
      </c>
      <c r="BP913" s="974">
        <v>0.59579746096600039</v>
      </c>
      <c r="BQ913" s="974">
        <v>0.55580715550249093</v>
      </c>
      <c r="BR913" s="974">
        <v>0.5300359542694012</v>
      </c>
      <c r="BS913" s="974">
        <v>0.52319126791385329</v>
      </c>
      <c r="BT913" s="974">
        <v>0.56387096774193557</v>
      </c>
      <c r="BU913" s="974">
        <v>0.52672497570456744</v>
      </c>
      <c r="BV913" s="974">
        <v>0.57022900763358775</v>
      </c>
      <c r="BW913" s="974">
        <v>0.56894150417827305</v>
      </c>
      <c r="BX913" s="994">
        <v>0.56070087609511887</v>
      </c>
      <c r="BY913" s="994">
        <v>0.61854525263742355</v>
      </c>
      <c r="BZ913" s="994">
        <v>0.60827886710239654</v>
      </c>
      <c r="CA913" s="994">
        <v>0.56771564617544712</v>
      </c>
      <c r="CB913" s="994">
        <v>0.59204358292157611</v>
      </c>
      <c r="CC913" s="994">
        <v>0.58638126111207622</v>
      </c>
      <c r="CD913" s="994">
        <v>0.62689465032294811</v>
      </c>
      <c r="CE913" s="994">
        <v>0.62770874702907109</v>
      </c>
      <c r="CF913" s="994">
        <v>0.59674720567565764</v>
      </c>
      <c r="CG913" s="994">
        <v>0.57004657828735228</v>
      </c>
      <c r="CH913" s="994">
        <v>0.5416903365690372</v>
      </c>
      <c r="CI913" s="994">
        <v>0.53100617256002769</v>
      </c>
      <c r="CJ913" s="994" t="s">
        <v>105</v>
      </c>
      <c r="CK913" s="994" t="s">
        <v>105</v>
      </c>
      <c r="CL913" s="994" t="s">
        <v>105</v>
      </c>
      <c r="CM913" s="994" t="s">
        <v>105</v>
      </c>
      <c r="CN913" s="994" t="s">
        <v>105</v>
      </c>
      <c r="CO913" s="994" t="s">
        <v>105</v>
      </c>
      <c r="CP913" s="994" t="s">
        <v>105</v>
      </c>
      <c r="CQ913" s="994" t="s">
        <v>105</v>
      </c>
      <c r="CR913" s="994" t="s">
        <v>105</v>
      </c>
      <c r="CS913" s="994" t="s">
        <v>105</v>
      </c>
      <c r="CT913" s="994" t="s">
        <v>105</v>
      </c>
      <c r="CU913" s="994" t="s">
        <v>105</v>
      </c>
      <c r="CV913" s="994" t="s">
        <v>105</v>
      </c>
      <c r="CW913" s="994" t="s">
        <v>105</v>
      </c>
      <c r="CX913" s="994" t="s">
        <v>105</v>
      </c>
      <c r="CY913" s="994" t="s">
        <v>105</v>
      </c>
      <c r="CZ913" s="994" t="s">
        <v>105</v>
      </c>
      <c r="DA913" s="994" t="s">
        <v>105</v>
      </c>
      <c r="DB913" s="994" t="s">
        <v>105</v>
      </c>
      <c r="DC913" s="994" t="s">
        <v>105</v>
      </c>
      <c r="DD913" s="994" t="s">
        <v>105</v>
      </c>
      <c r="DE913" s="994" t="s">
        <v>105</v>
      </c>
      <c r="DF913" s="994" t="s">
        <v>105</v>
      </c>
      <c r="DG913" s="994" t="s">
        <v>105</v>
      </c>
      <c r="DH913" s="994" t="s">
        <v>105</v>
      </c>
      <c r="DI913" s="994" t="s">
        <v>105</v>
      </c>
      <c r="DJ913" s="994" t="s">
        <v>105</v>
      </c>
      <c r="DK913" s="994" t="s">
        <v>105</v>
      </c>
      <c r="DL913" s="994" t="s">
        <v>105</v>
      </c>
      <c r="DM913" s="994" t="s">
        <v>105</v>
      </c>
      <c r="DN913" s="994" t="s">
        <v>105</v>
      </c>
      <c r="DO913" s="994" t="s">
        <v>105</v>
      </c>
    </row>
    <row r="914" spans="2:119" s="980" customFormat="1" ht="12" customHeight="1" outlineLevel="1">
      <c r="B914" s="1336">
        <v>36</v>
      </c>
      <c r="C914" s="981" t="s">
        <v>315</v>
      </c>
      <c r="D914" s="995"/>
      <c r="E914" s="995"/>
      <c r="F914" s="945" t="s">
        <v>105</v>
      </c>
      <c r="G914" s="945" t="s">
        <v>105</v>
      </c>
      <c r="H914" s="945" t="s">
        <v>105</v>
      </c>
      <c r="I914" s="945" t="s">
        <v>105</v>
      </c>
      <c r="J914" s="945" t="s">
        <v>105</v>
      </c>
      <c r="K914" s="945" t="s">
        <v>105</v>
      </c>
      <c r="L914" s="996">
        <v>7.1676255888161053E-2</v>
      </c>
      <c r="M914" s="996">
        <v>7.2022019566908763E-2</v>
      </c>
      <c r="N914" s="996">
        <v>7.4868498313317322E-2</v>
      </c>
      <c r="O914" s="996">
        <v>7.8872104983734453E-2</v>
      </c>
      <c r="P914" s="996">
        <v>9.1565690315086268E-2</v>
      </c>
      <c r="Q914" s="996">
        <v>0.1146743933858769</v>
      </c>
      <c r="R914" s="996">
        <v>0.12326331092333154</v>
      </c>
      <c r="S914" s="996" t="s">
        <v>105</v>
      </c>
      <c r="T914" s="996" t="s">
        <v>105</v>
      </c>
      <c r="U914" s="1668" t="s">
        <v>105</v>
      </c>
      <c r="V914" s="1668" t="s">
        <v>105</v>
      </c>
      <c r="W914" s="1668" t="s">
        <v>105</v>
      </c>
      <c r="X914" s="1668" t="s">
        <v>105</v>
      </c>
      <c r="Y914" s="1668" t="s">
        <v>105</v>
      </c>
      <c r="Z914" s="1668" t="s">
        <v>105</v>
      </c>
      <c r="AA914" s="403"/>
      <c r="AB914" s="975"/>
      <c r="AC914" s="975"/>
      <c r="AD914" s="975"/>
      <c r="AE914" s="975"/>
      <c r="AF914" s="975"/>
      <c r="AG914" s="975"/>
      <c r="AH914" s="975"/>
      <c r="AI914" s="975"/>
      <c r="AJ914" s="975"/>
      <c r="AK914" s="975"/>
      <c r="AL914" s="975"/>
      <c r="AM914" s="975"/>
      <c r="AN914" s="955"/>
      <c r="AO914" s="955"/>
      <c r="AP914" s="955"/>
      <c r="AQ914" s="955"/>
      <c r="AR914" s="955"/>
      <c r="AS914" s="955"/>
      <c r="AT914" s="955"/>
      <c r="AU914" s="955"/>
      <c r="AV914" s="955"/>
      <c r="AW914" s="955"/>
      <c r="AX914" s="955"/>
      <c r="AY914" s="955"/>
      <c r="AZ914" s="955"/>
      <c r="BA914" s="955"/>
      <c r="BB914" s="955"/>
      <c r="BC914" s="955"/>
      <c r="BD914" s="955"/>
      <c r="BE914" s="955"/>
      <c r="BF914" s="955"/>
      <c r="BG914" s="955"/>
      <c r="BH914" s="955">
        <v>6.4346478156732084E-2</v>
      </c>
      <c r="BI914" s="955">
        <v>6.343865329168219E-2</v>
      </c>
      <c r="BJ914" s="955">
        <v>6.4024994232541044E-2</v>
      </c>
      <c r="BK914" s="955">
        <v>6.3115587542917545E-2</v>
      </c>
      <c r="BL914" s="955">
        <v>6.4712238313383505E-2</v>
      </c>
      <c r="BM914" s="955">
        <v>6.7690102197605975E-2</v>
      </c>
      <c r="BN914" s="955">
        <v>7.6558260939186246E-2</v>
      </c>
      <c r="BO914" s="955">
        <v>7.7514803777506872E-2</v>
      </c>
      <c r="BP914" s="955">
        <v>7.9403704713182491E-2</v>
      </c>
      <c r="BQ914" s="955">
        <v>7.7065639529886112E-2</v>
      </c>
      <c r="BR914" s="955">
        <v>7.2970907946388192E-2</v>
      </c>
      <c r="BS914" s="955">
        <v>7.1684458702695908E-2</v>
      </c>
      <c r="BT914" s="955">
        <v>7.2405148025158114E-2</v>
      </c>
      <c r="BU914" s="955">
        <v>7.194450810734028E-2</v>
      </c>
      <c r="BV914" s="955">
        <v>8.2887702218663373E-2</v>
      </c>
      <c r="BW914" s="955">
        <v>8.52016943756779E-2</v>
      </c>
      <c r="BX914" s="955" t="s">
        <v>1050</v>
      </c>
      <c r="BY914" s="955" t="s">
        <v>1050</v>
      </c>
      <c r="BZ914" s="955" t="s">
        <v>1050</v>
      </c>
      <c r="CA914" s="955" t="s">
        <v>1050</v>
      </c>
      <c r="CB914" s="955">
        <v>9.4557735975965382E-2</v>
      </c>
      <c r="CC914" s="955">
        <v>0.10630991005095521</v>
      </c>
      <c r="CD914" s="955">
        <v>0.12607123288821465</v>
      </c>
      <c r="CE914" s="955">
        <v>0.12714034931366788</v>
      </c>
      <c r="CF914" s="955">
        <v>0.12195247215615602</v>
      </c>
      <c r="CG914" s="955">
        <v>0.1229794158248787</v>
      </c>
      <c r="CH914" s="955">
        <v>0.12590631854208773</v>
      </c>
      <c r="CI914" s="955">
        <v>0.12210295817963066</v>
      </c>
      <c r="CJ914" s="955" t="s">
        <v>105</v>
      </c>
      <c r="CK914" s="955" t="s">
        <v>105</v>
      </c>
      <c r="CL914" s="955" t="s">
        <v>105</v>
      </c>
      <c r="CM914" s="955" t="s">
        <v>105</v>
      </c>
      <c r="CN914" s="955" t="s">
        <v>105</v>
      </c>
      <c r="CO914" s="955" t="s">
        <v>105</v>
      </c>
      <c r="CP914" s="955" t="s">
        <v>105</v>
      </c>
      <c r="CQ914" s="955" t="s">
        <v>105</v>
      </c>
      <c r="CR914" s="955" t="s">
        <v>105</v>
      </c>
      <c r="CS914" s="955" t="s">
        <v>105</v>
      </c>
      <c r="CT914" s="955" t="s">
        <v>105</v>
      </c>
      <c r="CU914" s="955" t="s">
        <v>105</v>
      </c>
      <c r="CV914" s="955" t="s">
        <v>105</v>
      </c>
      <c r="CW914" s="955" t="s">
        <v>105</v>
      </c>
      <c r="CX914" s="955" t="s">
        <v>105</v>
      </c>
      <c r="CY914" s="955" t="s">
        <v>105</v>
      </c>
      <c r="CZ914" s="955" t="s">
        <v>105</v>
      </c>
      <c r="DA914" s="955" t="s">
        <v>105</v>
      </c>
      <c r="DB914" s="955" t="s">
        <v>105</v>
      </c>
      <c r="DC914" s="955" t="s">
        <v>105</v>
      </c>
      <c r="DD914" s="955" t="s">
        <v>105</v>
      </c>
      <c r="DE914" s="955" t="s">
        <v>105</v>
      </c>
      <c r="DF914" s="955" t="s">
        <v>105</v>
      </c>
      <c r="DG914" s="955" t="s">
        <v>105</v>
      </c>
      <c r="DH914" s="955" t="s">
        <v>105</v>
      </c>
      <c r="DI914" s="955" t="s">
        <v>105</v>
      </c>
      <c r="DJ914" s="955" t="s">
        <v>105</v>
      </c>
      <c r="DK914" s="955" t="s">
        <v>105</v>
      </c>
      <c r="DL914" s="955" t="s">
        <v>105</v>
      </c>
      <c r="DM914" s="955" t="s">
        <v>105</v>
      </c>
      <c r="DN914" s="955" t="s">
        <v>105</v>
      </c>
      <c r="DO914" s="955" t="s">
        <v>105</v>
      </c>
    </row>
    <row r="915" spans="2:119" s="980" customFormat="1" ht="12" customHeight="1" outlineLevel="1">
      <c r="B915" s="1336">
        <v>37</v>
      </c>
      <c r="C915" s="949"/>
      <c r="D915" s="988"/>
      <c r="E915" s="988"/>
      <c r="F915" s="969"/>
      <c r="G915" s="969"/>
      <c r="H915" s="969"/>
      <c r="I915" s="969"/>
      <c r="J915" s="969"/>
      <c r="K915" s="969"/>
      <c r="L915" s="969"/>
      <c r="M915" s="969"/>
      <c r="N915" s="969"/>
      <c r="O915" s="969"/>
      <c r="P915" s="969"/>
      <c r="Q915" s="969"/>
      <c r="R915" s="969"/>
      <c r="S915" s="969"/>
      <c r="T915" s="969"/>
      <c r="U915" s="1696"/>
      <c r="V915" s="1696"/>
      <c r="W915" s="1696"/>
      <c r="X915" s="1696"/>
      <c r="Y915" s="1696"/>
      <c r="Z915" s="1696"/>
      <c r="AA915" s="403"/>
      <c r="AB915" s="984"/>
      <c r="AC915" s="984"/>
      <c r="AD915" s="984"/>
      <c r="AE915" s="984"/>
      <c r="AF915" s="984"/>
      <c r="AG915" s="984"/>
      <c r="AH915" s="984"/>
      <c r="AI915" s="984"/>
      <c r="AJ915" s="984"/>
      <c r="AK915" s="984"/>
      <c r="AL915" s="984"/>
      <c r="AM915" s="984"/>
      <c r="AN915" s="984"/>
      <c r="AO915" s="984"/>
      <c r="AP915" s="984"/>
      <c r="AQ915" s="984"/>
      <c r="AR915" s="984"/>
      <c r="AS915" s="984"/>
      <c r="AT915" s="984"/>
      <c r="AU915" s="984"/>
      <c r="AV915" s="984"/>
      <c r="AW915" s="984"/>
      <c r="AX915" s="984"/>
      <c r="AY915" s="984"/>
      <c r="AZ915" s="984"/>
      <c r="BA915" s="984"/>
      <c r="BB915" s="984"/>
      <c r="BC915" s="984"/>
      <c r="BD915" s="984"/>
      <c r="BE915" s="984"/>
      <c r="BF915" s="984"/>
      <c r="BG915" s="984"/>
      <c r="BH915" s="984"/>
      <c r="BI915" s="984"/>
      <c r="BJ915" s="984"/>
      <c r="BK915" s="984"/>
      <c r="BL915" s="984"/>
      <c r="BM915" s="984"/>
      <c r="BN915" s="984"/>
      <c r="BO915" s="984"/>
      <c r="BP915" s="984"/>
      <c r="BQ915" s="984"/>
      <c r="BR915" s="984"/>
      <c r="BS915" s="984"/>
      <c r="BT915" s="969"/>
      <c r="BU915" s="969"/>
      <c r="BV915" s="989"/>
      <c r="BW915" s="969"/>
      <c r="BX915" s="969"/>
      <c r="BY915" s="969"/>
      <c r="BZ915" s="969"/>
      <c r="CA915" s="969"/>
      <c r="CB915" s="1039"/>
      <c r="CC915" s="1039"/>
      <c r="CD915" s="1039"/>
      <c r="CE915" s="1039"/>
      <c r="CF915" s="1039"/>
      <c r="CG915" s="1039"/>
      <c r="CH915" s="1039"/>
      <c r="CI915" s="232"/>
      <c r="CJ915" s="232"/>
      <c r="CK915" s="232"/>
      <c r="CL915" s="232"/>
      <c r="CM915" s="232"/>
      <c r="CN915" s="232"/>
      <c r="CO915" s="232"/>
      <c r="CP915" s="232"/>
      <c r="CQ915" s="232"/>
      <c r="CR915" s="232"/>
      <c r="CS915" s="232"/>
      <c r="CT915" s="232"/>
      <c r="CU915" s="232"/>
      <c r="CV915" s="232"/>
      <c r="CW915" s="232"/>
      <c r="CX915" s="232"/>
      <c r="CY915" s="232"/>
      <c r="CZ915" s="232"/>
      <c r="DA915" s="232"/>
      <c r="DB915" s="232"/>
      <c r="DC915" s="232"/>
      <c r="DD915" s="232"/>
      <c r="DE915" s="232"/>
      <c r="DF915" s="232"/>
      <c r="DG915" s="232"/>
      <c r="DH915" s="232"/>
      <c r="DI915" s="232"/>
      <c r="DJ915" s="232"/>
      <c r="DK915" s="232"/>
      <c r="DL915" s="232"/>
      <c r="DM915" s="232"/>
      <c r="DN915" s="232"/>
      <c r="DO915" s="232"/>
    </row>
    <row r="916" spans="2:119" s="980" customFormat="1" ht="12" customHeight="1" outlineLevel="1">
      <c r="B916" s="1336">
        <v>38</v>
      </c>
      <c r="C916" s="949"/>
      <c r="D916" s="988"/>
      <c r="E916" s="988"/>
      <c r="F916" s="969"/>
      <c r="G916" s="969"/>
      <c r="H916" s="969"/>
      <c r="I916" s="969"/>
      <c r="J916" s="969"/>
      <c r="K916" s="969"/>
      <c r="L916" s="969"/>
      <c r="M916" s="969"/>
      <c r="N916" s="969"/>
      <c r="O916" s="969"/>
      <c r="P916" s="969"/>
      <c r="Q916" s="969"/>
      <c r="R916" s="969"/>
      <c r="S916" s="969"/>
      <c r="T916" s="969"/>
      <c r="U916" s="1696"/>
      <c r="V916" s="1696"/>
      <c r="W916" s="1696"/>
      <c r="X916" s="1696"/>
      <c r="Y916" s="1696"/>
      <c r="Z916" s="1696"/>
      <c r="AA916" s="403"/>
      <c r="AB916" s="984"/>
      <c r="AC916" s="984"/>
      <c r="AD916" s="984"/>
      <c r="AE916" s="984"/>
      <c r="AF916" s="984"/>
      <c r="AG916" s="984"/>
      <c r="AH916" s="984"/>
      <c r="AI916" s="984"/>
      <c r="AJ916" s="984"/>
      <c r="AK916" s="984"/>
      <c r="AL916" s="984"/>
      <c r="AM916" s="984"/>
      <c r="AN916" s="984"/>
      <c r="AO916" s="984"/>
      <c r="AP916" s="984"/>
      <c r="AQ916" s="984"/>
      <c r="AR916" s="984"/>
      <c r="AS916" s="984"/>
      <c r="AT916" s="984"/>
      <c r="AU916" s="984"/>
      <c r="AV916" s="984"/>
      <c r="AW916" s="984"/>
      <c r="AX916" s="984"/>
      <c r="AY916" s="984"/>
      <c r="AZ916" s="984"/>
      <c r="BA916" s="984"/>
      <c r="BB916" s="984"/>
      <c r="BC916" s="984"/>
      <c r="BD916" s="984"/>
      <c r="BE916" s="984"/>
      <c r="BF916" s="984"/>
      <c r="BG916" s="984"/>
      <c r="BH916" s="984"/>
      <c r="BI916" s="984"/>
      <c r="BJ916" s="984"/>
      <c r="BK916" s="984"/>
      <c r="BL916" s="984"/>
      <c r="BM916" s="984"/>
      <c r="BN916" s="984"/>
      <c r="BO916" s="984"/>
      <c r="BP916" s="984"/>
      <c r="BQ916" s="984"/>
      <c r="BR916" s="984"/>
      <c r="BS916" s="984"/>
      <c r="BT916" s="969"/>
      <c r="BU916" s="969"/>
      <c r="BV916" s="989"/>
      <c r="BW916" s="969"/>
      <c r="BX916" s="990" t="s">
        <v>105</v>
      </c>
      <c r="BY916" s="990" t="s">
        <v>105</v>
      </c>
      <c r="BZ916" s="990" t="s">
        <v>105</v>
      </c>
      <c r="CA916" s="990" t="s">
        <v>105</v>
      </c>
      <c r="CB916" s="232"/>
      <c r="CC916" s="232"/>
      <c r="CD916" s="232"/>
      <c r="CE916" s="232"/>
      <c r="CF916" s="232"/>
      <c r="CG916" s="232"/>
      <c r="CH916" s="232"/>
      <c r="CI916" s="232"/>
      <c r="CJ916" s="232"/>
      <c r="CK916" s="232"/>
      <c r="CL916" s="232"/>
      <c r="CM916" s="232"/>
      <c r="CN916" s="232"/>
      <c r="CO916" s="232"/>
      <c r="CP916" s="232"/>
      <c r="CQ916" s="232"/>
      <c r="CR916" s="232"/>
      <c r="CS916" s="232"/>
      <c r="CT916" s="232"/>
      <c r="CU916" s="232"/>
      <c r="CV916" s="232"/>
      <c r="CW916" s="232"/>
      <c r="CX916" s="232"/>
      <c r="CY916" s="232"/>
      <c r="CZ916" s="232"/>
      <c r="DA916" s="232"/>
      <c r="DB916" s="232"/>
      <c r="DC916" s="232"/>
      <c r="DD916" s="232"/>
      <c r="DE916" s="232"/>
      <c r="DF916" s="232"/>
      <c r="DG916" s="232"/>
      <c r="DH916" s="232"/>
      <c r="DI916" s="232"/>
      <c r="DJ916" s="232"/>
      <c r="DK916" s="232"/>
      <c r="DL916" s="232"/>
      <c r="DM916" s="232"/>
      <c r="DN916" s="232"/>
      <c r="DO916" s="232"/>
    </row>
    <row r="917" spans="2:119" s="980" customFormat="1" ht="12" customHeight="1" outlineLevel="1">
      <c r="B917" s="1336">
        <v>39</v>
      </c>
      <c r="C917" s="978" t="s">
        <v>329</v>
      </c>
      <c r="D917" s="943"/>
      <c r="E917" s="944"/>
      <c r="F917" s="945" t="s">
        <v>105</v>
      </c>
      <c r="G917" s="945" t="s">
        <v>105</v>
      </c>
      <c r="H917" s="945" t="s">
        <v>105</v>
      </c>
      <c r="I917" s="945" t="s">
        <v>105</v>
      </c>
      <c r="J917" s="945" t="s">
        <v>105</v>
      </c>
      <c r="K917" s="945" t="s">
        <v>105</v>
      </c>
      <c r="L917" s="945">
        <v>144.21528230424997</v>
      </c>
      <c r="M917" s="945">
        <v>232.06860136735003</v>
      </c>
      <c r="N917" s="991">
        <v>447.51850965000006</v>
      </c>
      <c r="O917" s="991">
        <v>682.18063499999994</v>
      </c>
      <c r="P917" s="991">
        <v>1107.6400000000001</v>
      </c>
      <c r="Q917" s="991">
        <v>1753.8492162012267</v>
      </c>
      <c r="R917" s="991">
        <v>2913.0408674422029</v>
      </c>
      <c r="S917" s="991" t="s">
        <v>105</v>
      </c>
      <c r="T917" s="991" t="s">
        <v>105</v>
      </c>
      <c r="U917" s="1721" t="s">
        <v>105</v>
      </c>
      <c r="V917" s="1721" t="s">
        <v>105</v>
      </c>
      <c r="W917" s="1721" t="s">
        <v>105</v>
      </c>
      <c r="X917" s="1721" t="s">
        <v>105</v>
      </c>
      <c r="Y917" s="1721" t="s">
        <v>105</v>
      </c>
      <c r="Z917" s="1721" t="s">
        <v>105</v>
      </c>
      <c r="AA917" s="608"/>
      <c r="AB917" s="1202"/>
      <c r="AC917" s="1202"/>
      <c r="AD917" s="1202"/>
      <c r="AE917" s="1202"/>
      <c r="AF917" s="1202"/>
      <c r="AG917" s="1202"/>
      <c r="AH917" s="1202"/>
      <c r="AI917" s="1202"/>
      <c r="AJ917" s="1202" t="s">
        <v>105</v>
      </c>
      <c r="AK917" s="1202" t="s">
        <v>105</v>
      </c>
      <c r="AL917" s="1202" t="s">
        <v>105</v>
      </c>
      <c r="AM917" s="1202" t="s">
        <v>105</v>
      </c>
      <c r="AN917" s="1202" t="s">
        <v>105</v>
      </c>
      <c r="AO917" s="1202" t="s">
        <v>105</v>
      </c>
      <c r="AP917" s="1202" t="s">
        <v>105</v>
      </c>
      <c r="AQ917" s="1202" t="s">
        <v>105</v>
      </c>
      <c r="AR917" s="1202" t="s">
        <v>105</v>
      </c>
      <c r="AS917" s="1202" t="s">
        <v>105</v>
      </c>
      <c r="AT917" s="1202" t="s">
        <v>105</v>
      </c>
      <c r="AU917" s="1202" t="s">
        <v>105</v>
      </c>
      <c r="AV917" s="1202" t="s">
        <v>105</v>
      </c>
      <c r="AW917" s="1202" t="s">
        <v>105</v>
      </c>
      <c r="AX917" s="1202" t="s">
        <v>105</v>
      </c>
      <c r="AY917" s="1202" t="s">
        <v>105</v>
      </c>
      <c r="AZ917" s="1202" t="s">
        <v>105</v>
      </c>
      <c r="BA917" s="1202" t="s">
        <v>105</v>
      </c>
      <c r="BB917" s="1202" t="s">
        <v>105</v>
      </c>
      <c r="BC917" s="1202" t="s">
        <v>105</v>
      </c>
      <c r="BD917" s="1202" t="s">
        <v>105</v>
      </c>
      <c r="BE917" s="1202" t="s">
        <v>105</v>
      </c>
      <c r="BF917" s="1202" t="s">
        <v>105</v>
      </c>
      <c r="BG917" s="1202" t="s">
        <v>105</v>
      </c>
      <c r="BH917" s="1202">
        <v>30.558478113050001</v>
      </c>
      <c r="BI917" s="1202">
        <v>35.133193903199988</v>
      </c>
      <c r="BJ917" s="1202">
        <v>37.033286359999991</v>
      </c>
      <c r="BK917" s="1202">
        <v>41.490323927999995</v>
      </c>
      <c r="BL917" s="1202">
        <v>37.609260644999999</v>
      </c>
      <c r="BM917" s="1202">
        <v>46.435736892599998</v>
      </c>
      <c r="BN917" s="1202">
        <v>67.874962763649989</v>
      </c>
      <c r="BO917" s="1202">
        <v>80.148641066100026</v>
      </c>
      <c r="BP917" s="1202">
        <v>81.210859999999997</v>
      </c>
      <c r="BQ917" s="1202">
        <v>102.117075825</v>
      </c>
      <c r="BR917" s="1202">
        <v>123.45526</v>
      </c>
      <c r="BS917" s="1202">
        <v>140.73531382500002</v>
      </c>
      <c r="BT917" s="1202">
        <v>126.12639</v>
      </c>
      <c r="BU917" s="1202">
        <v>164.80323500000003</v>
      </c>
      <c r="BV917" s="1202">
        <v>181.71950999999996</v>
      </c>
      <c r="BW917" s="1202">
        <v>209.53149999999991</v>
      </c>
      <c r="BX917" s="1202">
        <v>217.62</v>
      </c>
      <c r="BY917" s="1202">
        <v>222.58800000000002</v>
      </c>
      <c r="BZ917" s="1202">
        <v>291.27600000000001</v>
      </c>
      <c r="CA917" s="1202">
        <v>376.15600000000001</v>
      </c>
      <c r="CB917" s="1203">
        <v>360.46302633107985</v>
      </c>
      <c r="CC917" s="1203">
        <v>407.43327161597028</v>
      </c>
      <c r="CD917" s="1203">
        <v>466.05318035756335</v>
      </c>
      <c r="CE917" s="1203">
        <v>519.89973789661315</v>
      </c>
      <c r="CF917" s="1203">
        <v>537.97633998002539</v>
      </c>
      <c r="CG917" s="1203">
        <v>640.04399999999998</v>
      </c>
      <c r="CH917" s="1203">
        <v>820.4643223256852</v>
      </c>
      <c r="CI917" s="1203">
        <v>914.55620513649239</v>
      </c>
      <c r="CJ917" s="1203" t="s">
        <v>105</v>
      </c>
      <c r="CK917" s="1203" t="s">
        <v>105</v>
      </c>
      <c r="CL917" s="1203" t="s">
        <v>105</v>
      </c>
      <c r="CM917" s="1203" t="s">
        <v>105</v>
      </c>
      <c r="CN917" s="1203" t="s">
        <v>105</v>
      </c>
      <c r="CO917" s="1203" t="s">
        <v>105</v>
      </c>
      <c r="CP917" s="1203" t="s">
        <v>105</v>
      </c>
      <c r="CQ917" s="1203" t="s">
        <v>105</v>
      </c>
      <c r="CR917" s="1203" t="s">
        <v>105</v>
      </c>
      <c r="CS917" s="232" t="s">
        <v>105</v>
      </c>
      <c r="CT917" s="232" t="s">
        <v>105</v>
      </c>
      <c r="CU917" s="232" t="s">
        <v>105</v>
      </c>
      <c r="CV917" s="232" t="s">
        <v>105</v>
      </c>
      <c r="CW917" s="232" t="s">
        <v>105</v>
      </c>
      <c r="CX917" s="232" t="s">
        <v>105</v>
      </c>
      <c r="CY917" s="232" t="s">
        <v>105</v>
      </c>
      <c r="CZ917" s="232" t="s">
        <v>105</v>
      </c>
      <c r="DA917" s="232" t="s">
        <v>105</v>
      </c>
      <c r="DB917" s="232" t="s">
        <v>105</v>
      </c>
      <c r="DC917" s="232" t="s">
        <v>105</v>
      </c>
      <c r="DD917" s="232" t="s">
        <v>105</v>
      </c>
      <c r="DE917" s="232" t="s">
        <v>105</v>
      </c>
      <c r="DF917" s="232" t="s">
        <v>105</v>
      </c>
      <c r="DG917" s="232" t="s">
        <v>105</v>
      </c>
      <c r="DH917" s="232" t="s">
        <v>105</v>
      </c>
      <c r="DI917" s="232" t="s">
        <v>105</v>
      </c>
      <c r="DJ917" s="232" t="s">
        <v>105</v>
      </c>
      <c r="DK917" s="232" t="s">
        <v>105</v>
      </c>
      <c r="DL917" s="232" t="s">
        <v>105</v>
      </c>
      <c r="DM917" s="232" t="s">
        <v>105</v>
      </c>
      <c r="DN917" s="232" t="s">
        <v>105</v>
      </c>
      <c r="DO917" s="232" t="s">
        <v>105</v>
      </c>
    </row>
    <row r="918" spans="2:119" s="986" customFormat="1" ht="12" customHeight="1" outlineLevel="1">
      <c r="B918" s="1336">
        <v>40</v>
      </c>
      <c r="C918" s="972" t="s">
        <v>94</v>
      </c>
      <c r="D918" s="939"/>
      <c r="E918" s="939"/>
      <c r="F918" s="945" t="s">
        <v>105</v>
      </c>
      <c r="G918" s="945" t="s">
        <v>105</v>
      </c>
      <c r="H918" s="945" t="s">
        <v>105</v>
      </c>
      <c r="I918" s="945" t="s">
        <v>105</v>
      </c>
      <c r="J918" s="945" t="s">
        <v>105</v>
      </c>
      <c r="K918" s="945" t="s">
        <v>105</v>
      </c>
      <c r="L918" s="940" t="s">
        <v>1045</v>
      </c>
      <c r="M918" s="940">
        <v>0.60918175701904143</v>
      </c>
      <c r="N918" s="940">
        <v>0.92838887731135311</v>
      </c>
      <c r="O918" s="940">
        <v>0.52436294877172096</v>
      </c>
      <c r="P918" s="940">
        <v>0.62367552400545678</v>
      </c>
      <c r="Q918" s="940">
        <v>0.58341087013941939</v>
      </c>
      <c r="R918" s="940">
        <v>0.66094145410729377</v>
      </c>
      <c r="S918" s="940" t="s">
        <v>105</v>
      </c>
      <c r="T918" s="940" t="s">
        <v>105</v>
      </c>
      <c r="U918" s="1677" t="s">
        <v>105</v>
      </c>
      <c r="V918" s="1677" t="s">
        <v>105</v>
      </c>
      <c r="W918" s="1677" t="s">
        <v>105</v>
      </c>
      <c r="X918" s="1677" t="s">
        <v>105</v>
      </c>
      <c r="Y918" s="1677" t="s">
        <v>105</v>
      </c>
      <c r="Z918" s="1677" t="s">
        <v>105</v>
      </c>
      <c r="AA918" s="403"/>
      <c r="AB918" s="940"/>
      <c r="AC918" s="940"/>
      <c r="AD918" s="940"/>
      <c r="AE918" s="940"/>
      <c r="AF918" s="940"/>
      <c r="AG918" s="940"/>
      <c r="AH918" s="940"/>
      <c r="AI918" s="940"/>
      <c r="AJ918" s="940"/>
      <c r="AK918" s="940"/>
      <c r="AL918" s="940"/>
      <c r="AM918" s="940"/>
      <c r="AN918" s="940" t="s">
        <v>1045</v>
      </c>
      <c r="AO918" s="940" t="s">
        <v>1045</v>
      </c>
      <c r="AP918" s="940" t="s">
        <v>1045</v>
      </c>
      <c r="AQ918" s="940" t="s">
        <v>1045</v>
      </c>
      <c r="AR918" s="940" t="s">
        <v>1045</v>
      </c>
      <c r="AS918" s="940" t="s">
        <v>1045</v>
      </c>
      <c r="AT918" s="940" t="s">
        <v>1045</v>
      </c>
      <c r="AU918" s="940" t="s">
        <v>1045</v>
      </c>
      <c r="AV918" s="940" t="s">
        <v>1045</v>
      </c>
      <c r="AW918" s="940" t="s">
        <v>1045</v>
      </c>
      <c r="AX918" s="940" t="s">
        <v>1045</v>
      </c>
      <c r="AY918" s="940" t="s">
        <v>1045</v>
      </c>
      <c r="AZ918" s="940" t="s">
        <v>1045</v>
      </c>
      <c r="BA918" s="940" t="s">
        <v>1045</v>
      </c>
      <c r="BB918" s="940" t="s">
        <v>1045</v>
      </c>
      <c r="BC918" s="940" t="s">
        <v>1045</v>
      </c>
      <c r="BD918" s="940" t="s">
        <v>1045</v>
      </c>
      <c r="BE918" s="940" t="s">
        <v>1045</v>
      </c>
      <c r="BF918" s="940" t="s">
        <v>1045</v>
      </c>
      <c r="BG918" s="940" t="s">
        <v>1045</v>
      </c>
      <c r="BH918" s="940" t="s">
        <v>1045</v>
      </c>
      <c r="BI918" s="940" t="s">
        <v>1045</v>
      </c>
      <c r="BJ918" s="940" t="s">
        <v>1045</v>
      </c>
      <c r="BK918" s="940" t="s">
        <v>1045</v>
      </c>
      <c r="BL918" s="940">
        <v>0.23073081407607665</v>
      </c>
      <c r="BM918" s="940">
        <v>0.32170553638081145</v>
      </c>
      <c r="BN918" s="940">
        <v>0.83280960009431926</v>
      </c>
      <c r="BO918" s="940">
        <v>0.93174295783242211</v>
      </c>
      <c r="BP918" s="940">
        <v>1.1593314680275868</v>
      </c>
      <c r="BQ918" s="940">
        <v>1.1991053153992994</v>
      </c>
      <c r="BR918" s="940">
        <v>0.81886302361429331</v>
      </c>
      <c r="BS918" s="940">
        <v>0.75592888354692223</v>
      </c>
      <c r="BT918" s="940">
        <v>0.55307295108068066</v>
      </c>
      <c r="BU918" s="940">
        <v>0.6138655917099165</v>
      </c>
      <c r="BV918" s="940">
        <v>0.47194627430212344</v>
      </c>
      <c r="BW918" s="940">
        <v>0.48883385630237619</v>
      </c>
      <c r="BX918" s="992" t="s">
        <v>105</v>
      </c>
      <c r="BY918" s="992" t="s">
        <v>105</v>
      </c>
      <c r="BZ918" s="992" t="s">
        <v>105</v>
      </c>
      <c r="CA918" s="992" t="s">
        <v>105</v>
      </c>
      <c r="CB918" s="992" t="s">
        <v>1050</v>
      </c>
      <c r="CC918" s="992" t="s">
        <v>1050</v>
      </c>
      <c r="CD918" s="992" t="s">
        <v>1050</v>
      </c>
      <c r="CE918" s="992" t="s">
        <v>1050</v>
      </c>
      <c r="CF918" s="992">
        <v>0.49245914471655761</v>
      </c>
      <c r="CG918" s="992">
        <v>0.5709173614158809</v>
      </c>
      <c r="CH918" s="992">
        <v>0.76045214774891567</v>
      </c>
      <c r="CI918" s="992">
        <v>0.75910110829553901</v>
      </c>
      <c r="CJ918" s="992" t="s">
        <v>105</v>
      </c>
      <c r="CK918" s="992" t="s">
        <v>105</v>
      </c>
      <c r="CL918" s="992" t="s">
        <v>105</v>
      </c>
      <c r="CM918" s="992" t="s">
        <v>105</v>
      </c>
      <c r="CN918" s="992" t="s">
        <v>105</v>
      </c>
      <c r="CO918" s="992" t="s">
        <v>105</v>
      </c>
      <c r="CP918" s="992" t="s">
        <v>105</v>
      </c>
      <c r="CQ918" s="992" t="s">
        <v>105</v>
      </c>
      <c r="CR918" s="992" t="s">
        <v>105</v>
      </c>
      <c r="CS918" s="992" t="s">
        <v>105</v>
      </c>
      <c r="CT918" s="992" t="s">
        <v>105</v>
      </c>
      <c r="CU918" s="992" t="s">
        <v>105</v>
      </c>
      <c r="CV918" s="992" t="s">
        <v>105</v>
      </c>
      <c r="CW918" s="992" t="s">
        <v>105</v>
      </c>
      <c r="CX918" s="992" t="s">
        <v>105</v>
      </c>
      <c r="CY918" s="992" t="s">
        <v>105</v>
      </c>
      <c r="CZ918" s="992" t="s">
        <v>105</v>
      </c>
      <c r="DA918" s="992" t="s">
        <v>105</v>
      </c>
      <c r="DB918" s="992" t="s">
        <v>105</v>
      </c>
      <c r="DC918" s="992" t="s">
        <v>105</v>
      </c>
      <c r="DD918" s="992" t="s">
        <v>105</v>
      </c>
      <c r="DE918" s="992" t="s">
        <v>105</v>
      </c>
      <c r="DF918" s="992" t="s">
        <v>105</v>
      </c>
      <c r="DG918" s="992" t="s">
        <v>105</v>
      </c>
      <c r="DH918" s="992" t="s">
        <v>105</v>
      </c>
      <c r="DI918" s="992" t="s">
        <v>105</v>
      </c>
      <c r="DJ918" s="992" t="s">
        <v>105</v>
      </c>
      <c r="DK918" s="992" t="s">
        <v>105</v>
      </c>
      <c r="DL918" s="992" t="s">
        <v>105</v>
      </c>
      <c r="DM918" s="992" t="s">
        <v>105</v>
      </c>
      <c r="DN918" s="992" t="s">
        <v>105</v>
      </c>
      <c r="DO918" s="992" t="s">
        <v>105</v>
      </c>
    </row>
    <row r="919" spans="2:119" s="986" customFormat="1" ht="12" customHeight="1" outlineLevel="1">
      <c r="B919" s="1336">
        <v>41</v>
      </c>
      <c r="C919" s="972" t="s">
        <v>320</v>
      </c>
      <c r="D919" s="993"/>
      <c r="E919" s="993"/>
      <c r="F919" s="945" t="s">
        <v>105</v>
      </c>
      <c r="G919" s="945" t="s">
        <v>105</v>
      </c>
      <c r="H919" s="945" t="s">
        <v>105</v>
      </c>
      <c r="I919" s="945" t="s">
        <v>105</v>
      </c>
      <c r="J919" s="945" t="s">
        <v>105</v>
      </c>
      <c r="K919" s="945" t="s">
        <v>105</v>
      </c>
      <c r="L919" s="974">
        <v>0.32232588591315381</v>
      </c>
      <c r="M919" s="974">
        <v>0.35848664811414338</v>
      </c>
      <c r="N919" s="974">
        <v>0.45265083717740745</v>
      </c>
      <c r="O919" s="974">
        <v>0.44116150230607198</v>
      </c>
      <c r="P919" s="974">
        <v>0.49627344184548422</v>
      </c>
      <c r="Q919" s="974">
        <v>0.5430531185746259</v>
      </c>
      <c r="R919" s="974">
        <v>0.50025412622301346</v>
      </c>
      <c r="S919" s="974" t="s">
        <v>105</v>
      </c>
      <c r="T919" s="974" t="s">
        <v>105</v>
      </c>
      <c r="U919" s="1650" t="s">
        <v>105</v>
      </c>
      <c r="V919" s="1650" t="s">
        <v>105</v>
      </c>
      <c r="W919" s="1650" t="s">
        <v>105</v>
      </c>
      <c r="X919" s="1650" t="s">
        <v>105</v>
      </c>
      <c r="Y919" s="1650" t="s">
        <v>105</v>
      </c>
      <c r="Z919" s="1650" t="s">
        <v>105</v>
      </c>
      <c r="AA919" s="403"/>
      <c r="AB919" s="994"/>
      <c r="AC919" s="994"/>
      <c r="AD919" s="994"/>
      <c r="AE919" s="994"/>
      <c r="AF919" s="994"/>
      <c r="AG919" s="994"/>
      <c r="AH919" s="994"/>
      <c r="AI919" s="994"/>
      <c r="AJ919" s="994"/>
      <c r="AK919" s="994"/>
      <c r="AL919" s="994"/>
      <c r="AM919" s="994"/>
      <c r="AN919" s="994"/>
      <c r="AO919" s="994"/>
      <c r="AP919" s="994"/>
      <c r="AQ919" s="994"/>
      <c r="AR919" s="994"/>
      <c r="AS919" s="994"/>
      <c r="AT919" s="994"/>
      <c r="AU919" s="994"/>
      <c r="AV919" s="994"/>
      <c r="AW919" s="994"/>
      <c r="AX919" s="994"/>
      <c r="AY919" s="994"/>
      <c r="AZ919" s="994"/>
      <c r="BA919" s="994"/>
      <c r="BB919" s="994"/>
      <c r="BC919" s="994"/>
      <c r="BD919" s="994"/>
      <c r="BE919" s="994"/>
      <c r="BF919" s="994"/>
      <c r="BG919" s="994"/>
      <c r="BH919" s="974">
        <v>0.3154080932957663</v>
      </c>
      <c r="BI919" s="974">
        <v>0.32506657924746407</v>
      </c>
      <c r="BJ919" s="974">
        <v>0.31882840935565449</v>
      </c>
      <c r="BK919" s="974">
        <v>0.32850372457807414</v>
      </c>
      <c r="BL919" s="974">
        <v>0.31151671570663808</v>
      </c>
      <c r="BM919" s="974">
        <v>0.32807939792380947</v>
      </c>
      <c r="BN919" s="974">
        <v>0.37320385328175815</v>
      </c>
      <c r="BO919" s="974">
        <v>0.39439793209760948</v>
      </c>
      <c r="BP919" s="974">
        <v>0.40420253903399972</v>
      </c>
      <c r="BQ919" s="974">
        <v>0.44419284449750918</v>
      </c>
      <c r="BR919" s="974">
        <v>0.46996404573059891</v>
      </c>
      <c r="BS919" s="974">
        <v>0.47680873208614655</v>
      </c>
      <c r="BT919" s="974">
        <v>0.43612903225806449</v>
      </c>
      <c r="BU919" s="974">
        <v>0.47327502429543244</v>
      </c>
      <c r="BV919" s="974">
        <v>0.42977099236641214</v>
      </c>
      <c r="BW919" s="974">
        <v>0.43105849582172689</v>
      </c>
      <c r="BX919" s="994">
        <v>0.43929912390488107</v>
      </c>
      <c r="BY919" s="994">
        <v>0.38145474736257629</v>
      </c>
      <c r="BZ919" s="994">
        <v>0.39172113289760346</v>
      </c>
      <c r="CA919" s="994">
        <v>0.43228435382455288</v>
      </c>
      <c r="CB919" s="994">
        <v>0.40795641707842389</v>
      </c>
      <c r="CC919" s="994">
        <v>0.41361873888792378</v>
      </c>
      <c r="CD919" s="994">
        <v>0.37310534967705195</v>
      </c>
      <c r="CE919" s="994">
        <v>0.37229125297092891</v>
      </c>
      <c r="CF919" s="994">
        <v>0.40325279432434236</v>
      </c>
      <c r="CG919" s="994">
        <v>0.42995342171264778</v>
      </c>
      <c r="CH919" s="994">
        <v>0.45830966343096274</v>
      </c>
      <c r="CI919" s="994">
        <v>0.46899382743997226</v>
      </c>
      <c r="CJ919" s="994" t="s">
        <v>105</v>
      </c>
      <c r="CK919" s="994" t="s">
        <v>105</v>
      </c>
      <c r="CL919" s="994" t="s">
        <v>105</v>
      </c>
      <c r="CM919" s="994" t="s">
        <v>105</v>
      </c>
      <c r="CN919" s="994" t="s">
        <v>105</v>
      </c>
      <c r="CO919" s="994" t="s">
        <v>105</v>
      </c>
      <c r="CP919" s="994" t="s">
        <v>105</v>
      </c>
      <c r="CQ919" s="994" t="s">
        <v>105</v>
      </c>
      <c r="CR919" s="994" t="s">
        <v>105</v>
      </c>
      <c r="CS919" s="994" t="s">
        <v>105</v>
      </c>
      <c r="CT919" s="994" t="s">
        <v>105</v>
      </c>
      <c r="CU919" s="994" t="s">
        <v>105</v>
      </c>
      <c r="CV919" s="994" t="s">
        <v>105</v>
      </c>
      <c r="CW919" s="994" t="s">
        <v>105</v>
      </c>
      <c r="CX919" s="994" t="s">
        <v>105</v>
      </c>
      <c r="CY919" s="994" t="s">
        <v>105</v>
      </c>
      <c r="CZ919" s="994" t="s">
        <v>105</v>
      </c>
      <c r="DA919" s="994" t="s">
        <v>105</v>
      </c>
      <c r="DB919" s="994" t="s">
        <v>105</v>
      </c>
      <c r="DC919" s="994" t="s">
        <v>105</v>
      </c>
      <c r="DD919" s="994" t="s">
        <v>105</v>
      </c>
      <c r="DE919" s="994" t="s">
        <v>105</v>
      </c>
      <c r="DF919" s="994" t="s">
        <v>105</v>
      </c>
      <c r="DG919" s="994" t="s">
        <v>105</v>
      </c>
      <c r="DH919" s="994" t="s">
        <v>105</v>
      </c>
      <c r="DI919" s="994" t="s">
        <v>105</v>
      </c>
      <c r="DJ919" s="994" t="s">
        <v>105</v>
      </c>
      <c r="DK919" s="994" t="s">
        <v>105</v>
      </c>
      <c r="DL919" s="994" t="s">
        <v>105</v>
      </c>
      <c r="DM919" s="994" t="s">
        <v>105</v>
      </c>
      <c r="DN919" s="994" t="s">
        <v>105</v>
      </c>
      <c r="DO919" s="994" t="s">
        <v>105</v>
      </c>
    </row>
    <row r="920" spans="2:119" s="980" customFormat="1" ht="12" customHeight="1" outlineLevel="1">
      <c r="B920" s="1336">
        <v>42</v>
      </c>
      <c r="C920" s="981" t="s">
        <v>314</v>
      </c>
      <c r="D920" s="995"/>
      <c r="E920" s="995"/>
      <c r="F920" s="945" t="s">
        <v>105</v>
      </c>
      <c r="G920" s="945" t="s">
        <v>105</v>
      </c>
      <c r="H920" s="945" t="s">
        <v>105</v>
      </c>
      <c r="I920" s="945" t="s">
        <v>105</v>
      </c>
      <c r="J920" s="945" t="s">
        <v>105</v>
      </c>
      <c r="K920" s="945" t="s">
        <v>105</v>
      </c>
      <c r="L920" s="955">
        <v>3.4091773904069596E-2</v>
      </c>
      <c r="M920" s="955">
        <v>4.024691350390832E-2</v>
      </c>
      <c r="N920" s="955">
        <v>6.1915301495989741E-2</v>
      </c>
      <c r="O920" s="955">
        <v>6.226367093221212E-2</v>
      </c>
      <c r="P920" s="955">
        <v>6.3988420928767983E-2</v>
      </c>
      <c r="Q920" s="955">
        <v>7.2859990854393805E-2</v>
      </c>
      <c r="R920" s="955">
        <v>9.8377731529528917E-2</v>
      </c>
      <c r="S920" s="955" t="s">
        <v>105</v>
      </c>
      <c r="T920" s="955" t="s">
        <v>105</v>
      </c>
      <c r="U920" s="1698" t="s">
        <v>105</v>
      </c>
      <c r="V920" s="1698" t="s">
        <v>105</v>
      </c>
      <c r="W920" s="1698" t="s">
        <v>105</v>
      </c>
      <c r="X920" s="1698" t="s">
        <v>105</v>
      </c>
      <c r="Y920" s="1698" t="s">
        <v>105</v>
      </c>
      <c r="Z920" s="1698" t="s">
        <v>105</v>
      </c>
      <c r="AA920" s="403"/>
      <c r="AB920" s="975"/>
      <c r="AC920" s="975"/>
      <c r="AD920" s="975"/>
      <c r="AE920" s="975"/>
      <c r="AF920" s="975"/>
      <c r="AG920" s="975"/>
      <c r="AH920" s="975"/>
      <c r="AI920" s="975"/>
      <c r="AJ920" s="975"/>
      <c r="AK920" s="975"/>
      <c r="AL920" s="975"/>
      <c r="AM920" s="975"/>
      <c r="AN920" s="975"/>
      <c r="AO920" s="975"/>
      <c r="AP920" s="975"/>
      <c r="AQ920" s="975"/>
      <c r="AR920" s="975"/>
      <c r="AS920" s="975"/>
      <c r="AT920" s="975"/>
      <c r="AU920" s="975"/>
      <c r="AV920" s="975"/>
      <c r="AW920" s="975"/>
      <c r="AX920" s="975"/>
      <c r="AY920" s="975"/>
      <c r="AZ920" s="975"/>
      <c r="BA920" s="975"/>
      <c r="BB920" s="975"/>
      <c r="BC920" s="975"/>
      <c r="BD920" s="975"/>
      <c r="BE920" s="975"/>
      <c r="BF920" s="975"/>
      <c r="BG920" s="975"/>
      <c r="BH920" s="955">
        <v>2.9645982938096321E-2</v>
      </c>
      <c r="BI920" s="955">
        <v>3.0553807803146218E-2</v>
      </c>
      <c r="BJ920" s="955">
        <v>2.9967466862287382E-2</v>
      </c>
      <c r="BK920" s="955">
        <v>3.087687355191086E-2</v>
      </c>
      <c r="BL920" s="955">
        <v>2.9280222781444896E-2</v>
      </c>
      <c r="BM920" s="955">
        <v>3.3051119292623679E-2</v>
      </c>
      <c r="BN920" s="955">
        <v>4.5583940061932546E-2</v>
      </c>
      <c r="BO920" s="955">
        <v>5.0481462889800016E-2</v>
      </c>
      <c r="BP920" s="955">
        <v>5.3869277995472808E-2</v>
      </c>
      <c r="BQ920" s="955">
        <v>6.158971739910675E-2</v>
      </c>
      <c r="BR920" s="955">
        <v>6.4700711042121592E-2</v>
      </c>
      <c r="BS920" s="955">
        <v>6.5329408116081331E-2</v>
      </c>
      <c r="BT920" s="955">
        <v>5.600215110412686E-2</v>
      </c>
      <c r="BU920" s="955">
        <v>6.4643866140728271E-2</v>
      </c>
      <c r="BV920" s="955">
        <v>6.2470918807372787E-2</v>
      </c>
      <c r="BW920" s="955">
        <v>6.4553058529430343E-2</v>
      </c>
      <c r="BX920" s="955" t="s">
        <v>1050</v>
      </c>
      <c r="BY920" s="955" t="s">
        <v>1050</v>
      </c>
      <c r="BZ920" s="955" t="s">
        <v>1050</v>
      </c>
      <c r="CA920" s="955" t="s">
        <v>1050</v>
      </c>
      <c r="CB920" s="955">
        <v>6.5156411265270386E-2</v>
      </c>
      <c r="CC920" s="955">
        <v>7.4988363105553416E-2</v>
      </c>
      <c r="CD920" s="955">
        <v>7.5033103898306641E-2</v>
      </c>
      <c r="CE920" s="955">
        <v>7.5406373056252557E-2</v>
      </c>
      <c r="CF920" s="955">
        <v>8.2409560872682808E-2</v>
      </c>
      <c r="CG920" s="955">
        <v>9.2756316146985804E-2</v>
      </c>
      <c r="CH920" s="955">
        <v>0.10652595879842054</v>
      </c>
      <c r="CI920" s="955">
        <v>0.10784344261447215</v>
      </c>
      <c r="CJ920" s="955" t="s">
        <v>105</v>
      </c>
      <c r="CK920" s="955" t="s">
        <v>105</v>
      </c>
      <c r="CL920" s="955" t="s">
        <v>105</v>
      </c>
      <c r="CM920" s="955" t="s">
        <v>105</v>
      </c>
      <c r="CN920" s="955" t="s">
        <v>105</v>
      </c>
      <c r="CO920" s="955" t="s">
        <v>105</v>
      </c>
      <c r="CP920" s="955" t="s">
        <v>105</v>
      </c>
      <c r="CQ920" s="955" t="s">
        <v>105</v>
      </c>
      <c r="CR920" s="955" t="s">
        <v>105</v>
      </c>
      <c r="CS920" s="955" t="s">
        <v>105</v>
      </c>
      <c r="CT920" s="955" t="s">
        <v>105</v>
      </c>
      <c r="CU920" s="955" t="s">
        <v>105</v>
      </c>
      <c r="CV920" s="955" t="s">
        <v>105</v>
      </c>
      <c r="CW920" s="955" t="s">
        <v>105</v>
      </c>
      <c r="CX920" s="955" t="s">
        <v>105</v>
      </c>
      <c r="CY920" s="955" t="s">
        <v>105</v>
      </c>
      <c r="CZ920" s="955" t="s">
        <v>105</v>
      </c>
      <c r="DA920" s="955" t="s">
        <v>105</v>
      </c>
      <c r="DB920" s="955" t="s">
        <v>105</v>
      </c>
      <c r="DC920" s="955" t="s">
        <v>105</v>
      </c>
      <c r="DD920" s="955" t="s">
        <v>105</v>
      </c>
      <c r="DE920" s="955" t="s">
        <v>105</v>
      </c>
      <c r="DF920" s="955" t="s">
        <v>105</v>
      </c>
      <c r="DG920" s="955" t="s">
        <v>105</v>
      </c>
      <c r="DH920" s="955" t="s">
        <v>105</v>
      </c>
      <c r="DI920" s="955" t="s">
        <v>105</v>
      </c>
      <c r="DJ920" s="955" t="s">
        <v>105</v>
      </c>
      <c r="DK920" s="955" t="s">
        <v>105</v>
      </c>
      <c r="DL920" s="955" t="s">
        <v>105</v>
      </c>
      <c r="DM920" s="955" t="s">
        <v>105</v>
      </c>
      <c r="DN920" s="955" t="s">
        <v>105</v>
      </c>
      <c r="DO920" s="955" t="s">
        <v>105</v>
      </c>
    </row>
    <row r="921" spans="2:119" s="971" customFormat="1" ht="12" customHeight="1" outlineLevel="1">
      <c r="B921" s="1336">
        <v>43</v>
      </c>
      <c r="C921" s="981"/>
      <c r="D921" s="998"/>
      <c r="E921" s="998"/>
      <c r="F921" s="947"/>
      <c r="G921" s="947"/>
      <c r="H921" s="947"/>
      <c r="I921" s="947"/>
      <c r="J921" s="947"/>
      <c r="K921" s="947"/>
      <c r="L921" s="947"/>
      <c r="M921" s="947"/>
      <c r="N921" s="947"/>
      <c r="O921" s="947"/>
      <c r="P921" s="947"/>
      <c r="Q921" s="947"/>
      <c r="R921" s="947"/>
      <c r="S921" s="947"/>
      <c r="T921" s="947"/>
      <c r="U921" s="1722"/>
      <c r="V921" s="1722"/>
      <c r="W921" s="1722"/>
      <c r="X921" s="1722"/>
      <c r="Y921" s="1722"/>
      <c r="Z921" s="1722"/>
      <c r="AA921" s="283"/>
      <c r="AB921" s="1040"/>
      <c r="AC921" s="1040"/>
      <c r="AD921" s="1040"/>
      <c r="AE921" s="1040"/>
      <c r="AF921" s="1040"/>
      <c r="AG921" s="1040"/>
      <c r="AH921" s="1040"/>
      <c r="AI921" s="1040"/>
      <c r="AJ921" s="1040"/>
      <c r="AK921" s="1040"/>
      <c r="AL921" s="1040"/>
      <c r="AM921" s="1040"/>
      <c r="AN921" s="1040"/>
      <c r="AO921" s="1040"/>
      <c r="AP921" s="1040"/>
      <c r="AQ921" s="1040"/>
      <c r="AR921" s="1040"/>
      <c r="AS921" s="1040"/>
      <c r="AT921" s="1040"/>
      <c r="AU921" s="1040"/>
      <c r="AV921" s="1040"/>
      <c r="AW921" s="1040"/>
      <c r="AX921" s="1040"/>
      <c r="AY921" s="1040"/>
      <c r="AZ921" s="1040"/>
      <c r="BA921" s="1040"/>
      <c r="BB921" s="1040"/>
      <c r="BC921" s="1040"/>
      <c r="BD921" s="1040"/>
      <c r="BE921" s="1040"/>
      <c r="BF921" s="1040"/>
      <c r="BG921" s="1040"/>
      <c r="BH921" s="1017"/>
      <c r="BI921" s="1017"/>
      <c r="BJ921" s="1017"/>
      <c r="BK921" s="1017"/>
      <c r="BL921" s="1017"/>
      <c r="BM921" s="1017"/>
      <c r="BN921" s="1017"/>
      <c r="BO921" s="1017"/>
      <c r="BP921" s="1017"/>
      <c r="BQ921" s="1017"/>
      <c r="BR921" s="1017"/>
      <c r="BS921" s="1017"/>
      <c r="BT921" s="947"/>
      <c r="BU921" s="947"/>
      <c r="BV921" s="999"/>
      <c r="BW921" s="947"/>
      <c r="BX921" s="947"/>
      <c r="BY921" s="947"/>
      <c r="BZ921" s="947"/>
      <c r="CA921" s="947"/>
      <c r="CB921" s="232"/>
      <c r="CC921" s="996"/>
      <c r="CD921" s="996"/>
      <c r="CE921" s="996"/>
      <c r="CF921" s="996"/>
      <c r="CG921" s="996"/>
      <c r="CH921" s="996"/>
      <c r="CI921" s="232"/>
      <c r="CJ921" s="232"/>
      <c r="CK921" s="232"/>
      <c r="CL921" s="232"/>
      <c r="CM921" s="232"/>
      <c r="CN921" s="232"/>
      <c r="CO921" s="232"/>
      <c r="CP921" s="232"/>
      <c r="CQ921" s="232"/>
      <c r="CR921" s="232"/>
      <c r="CS921" s="232"/>
      <c r="CT921" s="232"/>
      <c r="CU921" s="232"/>
      <c r="CV921" s="232"/>
      <c r="CW921" s="232"/>
      <c r="CX921" s="232"/>
      <c r="CY921" s="232"/>
      <c r="CZ921" s="232"/>
      <c r="DA921" s="232"/>
      <c r="DB921" s="232"/>
      <c r="DC921" s="232"/>
      <c r="DD921" s="232"/>
      <c r="DE921" s="232"/>
      <c r="DF921" s="232"/>
      <c r="DG921" s="232"/>
      <c r="DH921" s="232"/>
      <c r="DI921" s="232"/>
      <c r="DJ921" s="232"/>
      <c r="DK921" s="232"/>
      <c r="DL921" s="232"/>
      <c r="DM921" s="232"/>
      <c r="DN921" s="232"/>
      <c r="DO921" s="232"/>
    </row>
    <row r="922" spans="2:119" s="971" customFormat="1" outlineLevel="1">
      <c r="B922" s="1336">
        <v>44</v>
      </c>
      <c r="C922" s="1000" t="s">
        <v>593</v>
      </c>
      <c r="D922" s="998"/>
      <c r="E922" s="998"/>
      <c r="F922" s="282" t="s">
        <v>105</v>
      </c>
      <c r="G922" s="282" t="s">
        <v>105</v>
      </c>
      <c r="H922" s="282" t="s">
        <v>105</v>
      </c>
      <c r="I922" s="282" t="s">
        <v>105</v>
      </c>
      <c r="J922" s="282" t="s">
        <v>105</v>
      </c>
      <c r="K922" s="282" t="s">
        <v>105</v>
      </c>
      <c r="L922" s="1001">
        <v>0.10576802979223066</v>
      </c>
      <c r="M922" s="1001">
        <v>0.11226893307081709</v>
      </c>
      <c r="N922" s="1001">
        <v>0.13678379980930705</v>
      </c>
      <c r="O922" s="1001">
        <v>0.14113577591594656</v>
      </c>
      <c r="P922" s="1001">
        <v>0.15555411124385427</v>
      </c>
      <c r="Q922" s="1001">
        <v>0.18753438424027069</v>
      </c>
      <c r="R922" s="1001">
        <v>0.22164104245286045</v>
      </c>
      <c r="S922" s="1001" t="s">
        <v>105</v>
      </c>
      <c r="T922" s="1001" t="s">
        <v>105</v>
      </c>
      <c r="U922" s="1723" t="s">
        <v>105</v>
      </c>
      <c r="V922" s="1723" t="s">
        <v>105</v>
      </c>
      <c r="W922" s="1723" t="s">
        <v>105</v>
      </c>
      <c r="X922" s="1723" t="s">
        <v>105</v>
      </c>
      <c r="Y922" s="1723" t="s">
        <v>105</v>
      </c>
      <c r="Z922" s="1723" t="s">
        <v>105</v>
      </c>
      <c r="AA922" s="283"/>
      <c r="AB922" s="947"/>
      <c r="AC922" s="947"/>
      <c r="AD922" s="947"/>
      <c r="AE922" s="947"/>
      <c r="AF922" s="947"/>
      <c r="AG922" s="947"/>
      <c r="AH922" s="947"/>
      <c r="AI922" s="947"/>
      <c r="AJ922" s="947"/>
      <c r="AK922" s="947"/>
      <c r="AL922" s="947"/>
      <c r="AM922" s="947"/>
      <c r="AN922" s="947"/>
      <c r="AO922" s="947"/>
      <c r="AP922" s="947"/>
      <c r="AQ922" s="947"/>
      <c r="AR922" s="947"/>
      <c r="AS922" s="947"/>
      <c r="AT922" s="947"/>
      <c r="AU922" s="947"/>
      <c r="AV922" s="947"/>
      <c r="AW922" s="947"/>
      <c r="AX922" s="947"/>
      <c r="AY922" s="947"/>
      <c r="AZ922" s="947"/>
      <c r="BA922" s="947"/>
      <c r="BB922" s="947"/>
      <c r="BC922" s="947"/>
      <c r="BD922" s="947"/>
      <c r="BE922" s="947"/>
      <c r="BF922" s="947"/>
      <c r="BG922" s="947"/>
      <c r="BH922" s="1001">
        <v>9.3992461094828408E-2</v>
      </c>
      <c r="BI922" s="1001">
        <v>9.3992461094828408E-2</v>
      </c>
      <c r="BJ922" s="1001">
        <v>9.3992461094828422E-2</v>
      </c>
      <c r="BK922" s="1001">
        <v>9.3992461094828408E-2</v>
      </c>
      <c r="BL922" s="1001">
        <v>9.3992461094828395E-2</v>
      </c>
      <c r="BM922" s="1001">
        <v>0.10074122149022965</v>
      </c>
      <c r="BN922" s="1001">
        <v>0.12214220100111879</v>
      </c>
      <c r="BO922" s="1001">
        <v>0.1279962666673069</v>
      </c>
      <c r="BP922" s="1001">
        <v>0.13327298270865529</v>
      </c>
      <c r="BQ922" s="1001">
        <v>0.13865535692899286</v>
      </c>
      <c r="BR922" s="1001">
        <v>0.13767161898850977</v>
      </c>
      <c r="BS922" s="1001">
        <v>0.13701386681877725</v>
      </c>
      <c r="BT922" s="1001">
        <v>0.12840729912928497</v>
      </c>
      <c r="BU922" s="1001">
        <v>0.13658837424806855</v>
      </c>
      <c r="BV922" s="1001">
        <v>0.14535862102603617</v>
      </c>
      <c r="BW922" s="1001">
        <v>0.14975475290510826</v>
      </c>
      <c r="BX922" s="1001" t="s">
        <v>1050</v>
      </c>
      <c r="BY922" s="1001" t="s">
        <v>1050</v>
      </c>
      <c r="BZ922" s="1001" t="s">
        <v>1050</v>
      </c>
      <c r="CA922" s="1001" t="s">
        <v>1050</v>
      </c>
      <c r="CB922" s="1001">
        <v>0.15971414724123578</v>
      </c>
      <c r="CC922" s="1001">
        <v>0.18129827315650862</v>
      </c>
      <c r="CD922" s="1001">
        <v>0.20110433678652129</v>
      </c>
      <c r="CE922" s="1001">
        <v>0.20254672236992044</v>
      </c>
      <c r="CF922" s="1001">
        <v>0.20436203302883882</v>
      </c>
      <c r="CG922" s="1001">
        <v>0.21573573197186452</v>
      </c>
      <c r="CH922" s="1001">
        <v>0.23243227734050825</v>
      </c>
      <c r="CI922" s="1001">
        <v>0.22994640079410281</v>
      </c>
      <c r="CJ922" s="1001" t="s">
        <v>105</v>
      </c>
      <c r="CK922" s="1001" t="s">
        <v>105</v>
      </c>
      <c r="CL922" s="1001" t="s">
        <v>105</v>
      </c>
      <c r="CM922" s="1001" t="s">
        <v>105</v>
      </c>
      <c r="CN922" s="1001" t="s">
        <v>105</v>
      </c>
      <c r="CO922" s="1001" t="s">
        <v>105</v>
      </c>
      <c r="CP922" s="1001" t="s">
        <v>105</v>
      </c>
      <c r="CQ922" s="1001" t="s">
        <v>105</v>
      </c>
      <c r="CR922" s="1001" t="s">
        <v>105</v>
      </c>
      <c r="CS922" s="1001" t="s">
        <v>105</v>
      </c>
      <c r="CT922" s="1001" t="s">
        <v>105</v>
      </c>
      <c r="CU922" s="1001" t="s">
        <v>105</v>
      </c>
      <c r="CV922" s="1001" t="s">
        <v>105</v>
      </c>
      <c r="CW922" s="1001" t="s">
        <v>105</v>
      </c>
      <c r="CX922" s="1001" t="s">
        <v>105</v>
      </c>
      <c r="CY922" s="1001" t="s">
        <v>105</v>
      </c>
      <c r="CZ922" s="1001" t="s">
        <v>105</v>
      </c>
      <c r="DA922" s="1001" t="s">
        <v>105</v>
      </c>
      <c r="DB922" s="1001" t="s">
        <v>105</v>
      </c>
      <c r="DC922" s="1001" t="s">
        <v>105</v>
      </c>
      <c r="DD922" s="1001" t="s">
        <v>105</v>
      </c>
      <c r="DE922" s="1001" t="s">
        <v>105</v>
      </c>
      <c r="DF922" s="1001" t="s">
        <v>105</v>
      </c>
      <c r="DG922" s="1001" t="s">
        <v>105</v>
      </c>
      <c r="DH922" s="1001" t="s">
        <v>105</v>
      </c>
      <c r="DI922" s="1001" t="s">
        <v>105</v>
      </c>
      <c r="DJ922" s="1001" t="s">
        <v>105</v>
      </c>
      <c r="DK922" s="1001" t="s">
        <v>105</v>
      </c>
      <c r="DL922" s="1001" t="s">
        <v>105</v>
      </c>
      <c r="DM922" s="1001" t="s">
        <v>105</v>
      </c>
      <c r="DN922" s="1001" t="s">
        <v>105</v>
      </c>
      <c r="DO922" s="1001" t="s">
        <v>105</v>
      </c>
    </row>
    <row r="923" spans="2:119" s="971" customFormat="1" outlineLevel="1">
      <c r="B923" s="1336">
        <v>45</v>
      </c>
      <c r="C923" s="978"/>
      <c r="D923" s="988"/>
      <c r="E923" s="988"/>
      <c r="F923" s="969"/>
      <c r="G923" s="969"/>
      <c r="H923" s="969"/>
      <c r="I923" s="969"/>
      <c r="J923" s="969"/>
      <c r="K923" s="969"/>
      <c r="L923" s="969"/>
      <c r="M923" s="969"/>
      <c r="N923" s="1003"/>
      <c r="O923" s="1003"/>
      <c r="P923" s="1002" t="s">
        <v>464</v>
      </c>
      <c r="Q923" s="1003"/>
      <c r="R923" s="1003"/>
      <c r="S923" s="1003"/>
      <c r="T923" s="1003"/>
      <c r="U923" s="1716"/>
      <c r="V923" s="1716"/>
      <c r="W923" s="1716"/>
      <c r="X923" s="1716"/>
      <c r="Y923" s="1716"/>
      <c r="Z923" s="1716"/>
      <c r="AA923" s="970"/>
      <c r="AB923" s="969"/>
      <c r="AC923" s="969"/>
      <c r="AD923" s="969"/>
      <c r="AE923" s="969"/>
      <c r="AF923" s="969"/>
      <c r="AG923" s="969"/>
      <c r="AH923" s="969"/>
      <c r="AI923" s="969"/>
      <c r="AJ923" s="969"/>
      <c r="AK923" s="969"/>
      <c r="AL923" s="969"/>
      <c r="AM923" s="969"/>
      <c r="AN923" s="969"/>
      <c r="AO923" s="969"/>
      <c r="AP923" s="969"/>
      <c r="AQ923" s="969"/>
      <c r="AR923" s="969"/>
      <c r="AS923" s="969"/>
      <c r="AT923" s="969"/>
      <c r="AU923" s="969"/>
      <c r="AV923" s="969"/>
      <c r="AW923" s="969"/>
      <c r="AX923" s="969"/>
      <c r="AY923" s="969"/>
      <c r="AZ923" s="969"/>
      <c r="BA923" s="969"/>
      <c r="BB923" s="969"/>
      <c r="BC923" s="969"/>
      <c r="BD923" s="969"/>
      <c r="BE923" s="969"/>
      <c r="BF923" s="969"/>
      <c r="BG923" s="969"/>
      <c r="BH923" s="1003"/>
      <c r="BI923" s="1003"/>
      <c r="BJ923" s="1003"/>
      <c r="BK923" s="1003"/>
      <c r="BL923" s="1003"/>
      <c r="BM923" s="1003"/>
      <c r="BN923" s="1003"/>
      <c r="BO923" s="1003"/>
      <c r="BP923" s="1003"/>
      <c r="BQ923" s="1003"/>
      <c r="BR923" s="1003"/>
      <c r="BS923" s="1001"/>
      <c r="BT923" s="1001"/>
      <c r="BU923" s="1001"/>
      <c r="BV923" s="1001"/>
      <c r="BW923" s="1001"/>
      <c r="BX923" s="1003"/>
      <c r="BY923" s="1002" t="s">
        <v>464</v>
      </c>
      <c r="BZ923" s="1003"/>
      <c r="CA923" s="1003"/>
      <c r="CB923" s="1017"/>
      <c r="CC923" s="1041"/>
      <c r="CD923" s="1041"/>
      <c r="CE923" s="1041"/>
      <c r="CF923" s="1041"/>
      <c r="CG923" s="1041"/>
      <c r="CH923" s="1041"/>
      <c r="CI923" s="1042"/>
      <c r="CJ923" s="1041"/>
      <c r="CK923" s="1041"/>
      <c r="CL923" s="1041"/>
      <c r="CM923" s="1041"/>
      <c r="CN923" s="1041"/>
      <c r="CO923" s="1041"/>
      <c r="CP923" s="1041"/>
      <c r="CQ923" s="1041"/>
      <c r="CR923" s="1041"/>
      <c r="CS923" s="1041"/>
      <c r="CT923" s="1041"/>
      <c r="CU923" s="1041"/>
      <c r="CV923" s="1041"/>
      <c r="CW923" s="1041"/>
      <c r="CX923" s="1041"/>
      <c r="CY923" s="1041"/>
      <c r="CZ923" s="1041"/>
      <c r="DA923" s="1041"/>
      <c r="DB923" s="1041"/>
      <c r="DC923" s="1041"/>
      <c r="DD923" s="1041"/>
      <c r="DE923" s="1041"/>
      <c r="DF923" s="1041"/>
      <c r="DG923" s="1041"/>
      <c r="DH923" s="1041"/>
      <c r="DI923" s="1041"/>
      <c r="DJ923" s="1041"/>
      <c r="DK923" s="1041"/>
      <c r="DL923" s="1041"/>
      <c r="DM923" s="1041"/>
      <c r="DN923" s="1041"/>
      <c r="DO923" s="1041"/>
    </row>
    <row r="924" spans="2:119" s="971" customFormat="1" outlineLevel="1">
      <c r="B924" s="1336">
        <v>46</v>
      </c>
      <c r="C924" s="978"/>
      <c r="D924" s="988"/>
      <c r="E924" s="988"/>
      <c r="F924" s="969"/>
      <c r="G924" s="969"/>
      <c r="H924" s="969"/>
      <c r="I924" s="969"/>
      <c r="J924" s="969"/>
      <c r="K924" s="969"/>
      <c r="L924" s="969"/>
      <c r="M924" s="969"/>
      <c r="N924" s="969"/>
      <c r="O924" s="969"/>
      <c r="P924" s="969"/>
      <c r="Q924" s="969"/>
      <c r="R924" s="969"/>
      <c r="S924" s="969"/>
      <c r="T924" s="969"/>
      <c r="U924" s="1696"/>
      <c r="V924" s="1696"/>
      <c r="W924" s="1696"/>
      <c r="X924" s="1696"/>
      <c r="Y924" s="1696"/>
      <c r="Z924" s="1696"/>
      <c r="AA924" s="970"/>
      <c r="AB924" s="969"/>
      <c r="AC924" s="969"/>
      <c r="AD924" s="969"/>
      <c r="AE924" s="969"/>
      <c r="AF924" s="969"/>
      <c r="AG924" s="969"/>
      <c r="AH924" s="969"/>
      <c r="AI924" s="969"/>
      <c r="AJ924" s="969"/>
      <c r="AK924" s="969"/>
      <c r="AL924" s="969"/>
      <c r="AM924" s="969"/>
      <c r="AN924" s="969"/>
      <c r="AO924" s="969"/>
      <c r="AP924" s="969"/>
      <c r="AQ924" s="969"/>
      <c r="AR924" s="969"/>
      <c r="AS924" s="969"/>
      <c r="AT924" s="969"/>
      <c r="AU924" s="969"/>
      <c r="AV924" s="969"/>
      <c r="AW924" s="969"/>
      <c r="AX924" s="969"/>
      <c r="AY924" s="969"/>
      <c r="AZ924" s="969"/>
      <c r="BA924" s="969"/>
      <c r="BB924" s="969"/>
      <c r="BC924" s="969"/>
      <c r="BD924" s="969"/>
      <c r="BE924" s="969"/>
      <c r="BF924" s="969"/>
      <c r="BG924" s="969"/>
      <c r="BH924" s="1003"/>
      <c r="BI924" s="1003"/>
      <c r="BJ924" s="1003"/>
      <c r="BK924" s="1003"/>
      <c r="BL924" s="1003"/>
      <c r="BM924" s="1003"/>
      <c r="BN924" s="1003"/>
      <c r="BO924" s="1003"/>
      <c r="BP924" s="1003"/>
      <c r="BQ924" s="1003"/>
      <c r="BR924" s="1003"/>
      <c r="BS924" s="1001"/>
      <c r="BT924" s="1001"/>
      <c r="BU924" s="1001"/>
      <c r="BV924" s="1001"/>
      <c r="BW924" s="1001"/>
      <c r="BX924" s="1003"/>
      <c r="BY924" s="1003"/>
      <c r="BZ924" s="1003"/>
      <c r="CA924" s="1003"/>
      <c r="CB924" s="1017"/>
      <c r="CC924" s="1041"/>
      <c r="CD924" s="1041"/>
      <c r="CE924" s="1041"/>
      <c r="CF924" s="1041"/>
      <c r="CG924" s="1041"/>
      <c r="CH924" s="1041"/>
      <c r="CI924" s="1041"/>
      <c r="CJ924" s="1041"/>
      <c r="CK924" s="1041"/>
      <c r="CL924" s="1041"/>
      <c r="CM924" s="1041"/>
      <c r="CN924" s="1041"/>
      <c r="CO924" s="1041"/>
      <c r="CP924" s="1041"/>
      <c r="CQ924" s="1041"/>
      <c r="CR924" s="1041"/>
      <c r="CS924" s="1041"/>
      <c r="CT924" s="1041"/>
      <c r="CU924" s="1041"/>
      <c r="CV924" s="1041"/>
      <c r="CW924" s="1041"/>
      <c r="CX924" s="1041"/>
      <c r="CY924" s="1041"/>
      <c r="CZ924" s="1041"/>
      <c r="DA924" s="1041"/>
      <c r="DB924" s="1041"/>
      <c r="DC924" s="1041"/>
      <c r="DD924" s="1041"/>
      <c r="DE924" s="1041"/>
      <c r="DF924" s="1041"/>
      <c r="DG924" s="1041"/>
      <c r="DH924" s="1041"/>
      <c r="DI924" s="1041"/>
      <c r="DJ924" s="1041"/>
      <c r="DK924" s="1041"/>
      <c r="DL924" s="1041"/>
      <c r="DM924" s="1041"/>
      <c r="DN924" s="1041"/>
      <c r="DO924" s="1041"/>
    </row>
    <row r="925" spans="2:119" s="986" customFormat="1" ht="12" customHeight="1" outlineLevel="1">
      <c r="B925" s="1336">
        <v>47</v>
      </c>
      <c r="C925" s="942" t="s">
        <v>330</v>
      </c>
      <c r="D925" s="967"/>
      <c r="E925" s="967"/>
      <c r="F925" s="968">
        <v>56.270434988049999</v>
      </c>
      <c r="G925" s="968">
        <v>91.234226205999988</v>
      </c>
      <c r="H925" s="968">
        <v>152.37889494699999</v>
      </c>
      <c r="I925" s="968">
        <v>213.97407909384998</v>
      </c>
      <c r="J925" s="968">
        <v>283.77977256384997</v>
      </c>
      <c r="K925" s="968">
        <v>352.336725301</v>
      </c>
      <c r="L925" s="968">
        <v>447.42072730424991</v>
      </c>
      <c r="M925" s="968">
        <v>647.35633136735009</v>
      </c>
      <c r="N925" s="979">
        <v>988.66161927500013</v>
      </c>
      <c r="O925" s="979">
        <v>1546.3285699999999</v>
      </c>
      <c r="P925" s="979">
        <v>2692.6427199999998</v>
      </c>
      <c r="Q925" s="979">
        <v>4514.2337921490944</v>
      </c>
      <c r="R925" s="979">
        <v>6562.9630255692327</v>
      </c>
      <c r="S925" s="979" t="s">
        <v>105</v>
      </c>
      <c r="T925" s="979" t="s">
        <v>105</v>
      </c>
      <c r="U925" s="1719" t="s">
        <v>105</v>
      </c>
      <c r="V925" s="1719" t="s">
        <v>105</v>
      </c>
      <c r="W925" s="1719" t="s">
        <v>105</v>
      </c>
      <c r="X925" s="1719" t="s">
        <v>105</v>
      </c>
      <c r="Y925" s="1719" t="s">
        <v>105</v>
      </c>
      <c r="Z925" s="1719" t="s">
        <v>105</v>
      </c>
      <c r="AA925" s="403"/>
      <c r="AB925" s="940"/>
      <c r="AC925" s="940"/>
      <c r="AD925" s="940"/>
      <c r="AE925" s="940"/>
      <c r="AF925" s="940"/>
      <c r="AG925" s="940"/>
      <c r="AH925" s="940"/>
      <c r="AI925" s="940"/>
      <c r="AJ925" s="940"/>
      <c r="AK925" s="940"/>
      <c r="AL925" s="940"/>
      <c r="AM925" s="940"/>
      <c r="AN925" s="940"/>
      <c r="AO925" s="940"/>
      <c r="AP925" s="940"/>
      <c r="AQ925" s="940"/>
      <c r="AR925" s="940"/>
      <c r="AS925" s="940"/>
      <c r="AT925" s="940"/>
      <c r="AU925" s="940"/>
      <c r="AV925" s="940"/>
      <c r="AW925" s="940"/>
      <c r="AX925" s="940"/>
      <c r="AY925" s="940"/>
      <c r="AZ925" s="940"/>
      <c r="BA925" s="940"/>
      <c r="BB925" s="940"/>
      <c r="BC925" s="940"/>
      <c r="BD925" s="940"/>
      <c r="BE925" s="940"/>
      <c r="BF925" s="940"/>
      <c r="BG925" s="940"/>
      <c r="BH925" s="940"/>
      <c r="BI925" s="940"/>
      <c r="BJ925" s="940"/>
      <c r="BK925" s="940"/>
      <c r="BL925" s="940"/>
      <c r="BM925" s="940"/>
      <c r="BN925" s="940"/>
      <c r="BO925" s="940"/>
      <c r="BP925" s="968">
        <v>200.91625399999998</v>
      </c>
      <c r="BQ925" s="968">
        <v>229.893563325</v>
      </c>
      <c r="BR925" s="968">
        <v>262.69086139999996</v>
      </c>
      <c r="BS925" s="968">
        <v>295.16094055000008</v>
      </c>
      <c r="BT925" s="968">
        <v>289.19512500000002</v>
      </c>
      <c r="BU925" s="968">
        <v>348.21874500000007</v>
      </c>
      <c r="BV925" s="968">
        <v>422.82869999999997</v>
      </c>
      <c r="BW925" s="968">
        <v>486.08599999999996</v>
      </c>
      <c r="BX925" s="968">
        <v>495.38000000000005</v>
      </c>
      <c r="BY925" s="968">
        <v>583.52400000000011</v>
      </c>
      <c r="BZ925" s="968">
        <v>743.58</v>
      </c>
      <c r="CA925" s="968">
        <v>870.1587199999999</v>
      </c>
      <c r="CB925" s="968">
        <v>883.58219466807873</v>
      </c>
      <c r="CC925" s="968">
        <v>985.04548587768522</v>
      </c>
      <c r="CD925" s="968">
        <v>1249.1195335605992</v>
      </c>
      <c r="CE925" s="968">
        <v>1396.4865780427308</v>
      </c>
      <c r="CF925" s="968">
        <v>1334.0920324716283</v>
      </c>
      <c r="CG925" s="968">
        <v>1488.6356700000001</v>
      </c>
      <c r="CH925" s="968">
        <v>1790.1964278553237</v>
      </c>
      <c r="CI925" s="968">
        <v>1950.0388952422809</v>
      </c>
      <c r="CJ925" s="968" t="s">
        <v>105</v>
      </c>
      <c r="CK925" s="968" t="s">
        <v>105</v>
      </c>
      <c r="CL925" s="968" t="s">
        <v>105</v>
      </c>
      <c r="CM925" s="968" t="s">
        <v>105</v>
      </c>
      <c r="CN925" s="968" t="s">
        <v>105</v>
      </c>
      <c r="CO925" s="968" t="s">
        <v>105</v>
      </c>
      <c r="CP925" s="968" t="s">
        <v>105</v>
      </c>
      <c r="CQ925" s="968" t="s">
        <v>105</v>
      </c>
      <c r="CR925" s="968" t="s">
        <v>105</v>
      </c>
      <c r="CS925" s="968" t="s">
        <v>105</v>
      </c>
      <c r="CT925" s="968" t="s">
        <v>105</v>
      </c>
      <c r="CU925" s="968" t="s">
        <v>105</v>
      </c>
      <c r="CV925" s="968" t="s">
        <v>105</v>
      </c>
      <c r="CW925" s="968" t="s">
        <v>105</v>
      </c>
      <c r="CX925" s="968" t="s">
        <v>105</v>
      </c>
      <c r="CY925" s="968" t="s">
        <v>105</v>
      </c>
      <c r="CZ925" s="968" t="s">
        <v>105</v>
      </c>
      <c r="DA925" s="968" t="s">
        <v>105</v>
      </c>
      <c r="DB925" s="968" t="s">
        <v>105</v>
      </c>
      <c r="DC925" s="968" t="s">
        <v>105</v>
      </c>
      <c r="DD925" s="968" t="s">
        <v>105</v>
      </c>
      <c r="DE925" s="968" t="s">
        <v>105</v>
      </c>
      <c r="DF925" s="968" t="s">
        <v>105</v>
      </c>
      <c r="DG925" s="968" t="s">
        <v>105</v>
      </c>
      <c r="DH925" s="968" t="s">
        <v>105</v>
      </c>
      <c r="DI925" s="968" t="s">
        <v>105</v>
      </c>
      <c r="DJ925" s="968" t="s">
        <v>105</v>
      </c>
      <c r="DK925" s="968" t="s">
        <v>105</v>
      </c>
      <c r="DL925" s="968" t="s">
        <v>105</v>
      </c>
      <c r="DM925" s="968" t="s">
        <v>105</v>
      </c>
      <c r="DN925" s="968" t="s">
        <v>105</v>
      </c>
      <c r="DO925" s="968" t="s">
        <v>105</v>
      </c>
    </row>
    <row r="926" spans="2:119" s="986" customFormat="1" ht="12" customHeight="1" outlineLevel="1">
      <c r="B926" s="1336">
        <v>48</v>
      </c>
      <c r="C926" s="938" t="s">
        <v>94</v>
      </c>
      <c r="D926" s="939"/>
      <c r="E926" s="939"/>
      <c r="F926" s="940" t="s">
        <v>1045</v>
      </c>
      <c r="G926" s="940">
        <v>0.62135278011224115</v>
      </c>
      <c r="H926" s="940">
        <v>0.67019441369448307</v>
      </c>
      <c r="I926" s="940">
        <v>0.40422385375792258</v>
      </c>
      <c r="J926" s="940">
        <v>0.3262343446721081</v>
      </c>
      <c r="K926" s="940">
        <v>0.24158505772896421</v>
      </c>
      <c r="L926" s="940">
        <v>0.26986684945209727</v>
      </c>
      <c r="M926" s="940">
        <v>0.44686263255555936</v>
      </c>
      <c r="N926" s="940">
        <v>0.52722939650059941</v>
      </c>
      <c r="O926" s="940">
        <v>0.56406250617268316</v>
      </c>
      <c r="P926" s="940">
        <v>0.74131343896724355</v>
      </c>
      <c r="Q926" s="940">
        <v>0.67650678592408831</v>
      </c>
      <c r="R926" s="940">
        <v>0.45383764504691237</v>
      </c>
      <c r="S926" s="940" t="s">
        <v>105</v>
      </c>
      <c r="T926" s="940" t="s">
        <v>105</v>
      </c>
      <c r="U926" s="1677" t="s">
        <v>105</v>
      </c>
      <c r="V926" s="1677" t="s">
        <v>105</v>
      </c>
      <c r="W926" s="1677" t="s">
        <v>105</v>
      </c>
      <c r="X926" s="1677" t="s">
        <v>105</v>
      </c>
      <c r="Y926" s="1677" t="s">
        <v>105</v>
      </c>
      <c r="Z926" s="1677" t="s">
        <v>105</v>
      </c>
      <c r="AA926" s="403"/>
      <c r="AB926" s="940"/>
      <c r="AC926" s="940"/>
      <c r="AD926" s="940"/>
      <c r="AE926" s="940"/>
      <c r="AF926" s="940"/>
      <c r="AG926" s="940"/>
      <c r="AH926" s="940"/>
      <c r="AI926" s="940"/>
      <c r="AJ926" s="940"/>
      <c r="AK926" s="940"/>
      <c r="AL926" s="940"/>
      <c r="AM926" s="940"/>
      <c r="AN926" s="940"/>
      <c r="AO926" s="940"/>
      <c r="AP926" s="940"/>
      <c r="AQ926" s="940"/>
      <c r="AR926" s="940"/>
      <c r="AS926" s="940"/>
      <c r="AT926" s="940"/>
      <c r="AU926" s="940"/>
      <c r="AV926" s="940"/>
      <c r="AW926" s="940"/>
      <c r="AX926" s="940"/>
      <c r="AY926" s="940"/>
      <c r="AZ926" s="940"/>
      <c r="BA926" s="940"/>
      <c r="BB926" s="940"/>
      <c r="BC926" s="940"/>
      <c r="BD926" s="940"/>
      <c r="BE926" s="940"/>
      <c r="BF926" s="940"/>
      <c r="BG926" s="940"/>
      <c r="BH926" s="940"/>
      <c r="BI926" s="940"/>
      <c r="BJ926" s="940"/>
      <c r="BK926" s="940"/>
      <c r="BL926" s="940"/>
      <c r="BM926" s="940"/>
      <c r="BN926" s="940"/>
      <c r="BO926" s="940"/>
      <c r="BP926" s="940"/>
      <c r="BQ926" s="940"/>
      <c r="BR926" s="940"/>
      <c r="BS926" s="940"/>
      <c r="BT926" s="940">
        <v>0.43938143003601904</v>
      </c>
      <c r="BU926" s="940">
        <v>0.51469549631419653</v>
      </c>
      <c r="BV926" s="940">
        <v>0.6096056701270538</v>
      </c>
      <c r="BW926" s="940">
        <v>0.64685069472346823</v>
      </c>
      <c r="BX926" s="940">
        <v>0.71296110195495177</v>
      </c>
      <c r="BY926" s="940">
        <v>0.67573977098791738</v>
      </c>
      <c r="BZ926" s="940">
        <v>0.75858450478881889</v>
      </c>
      <c r="CA926" s="940">
        <v>0.7901332685985607</v>
      </c>
      <c r="CB926" s="940">
        <v>0.78364527164616793</v>
      </c>
      <c r="CC926" s="940">
        <v>0.6880976375910588</v>
      </c>
      <c r="CD926" s="940">
        <v>0.6798724193235417</v>
      </c>
      <c r="CE926" s="940">
        <v>0.60486419999644547</v>
      </c>
      <c r="CF926" s="940">
        <v>0.50986749226288497</v>
      </c>
      <c r="CG926" s="940">
        <v>0.51123546205951209</v>
      </c>
      <c r="CH926" s="940">
        <v>0.43316662637753467</v>
      </c>
      <c r="CI926" s="940">
        <v>0.39638928572832444</v>
      </c>
      <c r="CJ926" s="940" t="s">
        <v>105</v>
      </c>
      <c r="CK926" s="940" t="s">
        <v>105</v>
      </c>
      <c r="CL926" s="940" t="s">
        <v>105</v>
      </c>
      <c r="CM926" s="940" t="s">
        <v>105</v>
      </c>
      <c r="CN926" s="940" t="s">
        <v>105</v>
      </c>
      <c r="CO926" s="940" t="s">
        <v>105</v>
      </c>
      <c r="CP926" s="940" t="s">
        <v>105</v>
      </c>
      <c r="CQ926" s="940" t="s">
        <v>105</v>
      </c>
      <c r="CR926" s="940" t="s">
        <v>105</v>
      </c>
      <c r="CS926" s="940" t="s">
        <v>105</v>
      </c>
      <c r="CT926" s="940" t="s">
        <v>105</v>
      </c>
      <c r="CU926" s="940" t="s">
        <v>105</v>
      </c>
      <c r="CV926" s="940" t="s">
        <v>105</v>
      </c>
      <c r="CW926" s="940" t="s">
        <v>105</v>
      </c>
      <c r="CX926" s="940" t="s">
        <v>105</v>
      </c>
      <c r="CY926" s="940" t="s">
        <v>105</v>
      </c>
      <c r="CZ926" s="940" t="s">
        <v>105</v>
      </c>
      <c r="DA926" s="940" t="s">
        <v>105</v>
      </c>
      <c r="DB926" s="940" t="s">
        <v>105</v>
      </c>
      <c r="DC926" s="940" t="s">
        <v>105</v>
      </c>
      <c r="DD926" s="940" t="s">
        <v>105</v>
      </c>
      <c r="DE926" s="940" t="s">
        <v>105</v>
      </c>
      <c r="DF926" s="940" t="s">
        <v>105</v>
      </c>
      <c r="DG926" s="940" t="s">
        <v>105</v>
      </c>
      <c r="DH926" s="940" t="s">
        <v>105</v>
      </c>
      <c r="DI926" s="940" t="s">
        <v>105</v>
      </c>
      <c r="DJ926" s="940" t="s">
        <v>105</v>
      </c>
      <c r="DK926" s="940" t="s">
        <v>105</v>
      </c>
      <c r="DL926" s="940" t="s">
        <v>105</v>
      </c>
      <c r="DM926" s="940" t="s">
        <v>105</v>
      </c>
      <c r="DN926" s="940" t="s">
        <v>105</v>
      </c>
      <c r="DO926" s="940" t="s">
        <v>105</v>
      </c>
    </row>
    <row r="927" spans="2:119" s="980" customFormat="1" ht="12" customHeight="1" outlineLevel="1">
      <c r="B927" s="1336">
        <v>49</v>
      </c>
      <c r="C927" s="949" t="s">
        <v>234</v>
      </c>
      <c r="D927" s="953"/>
      <c r="E927" s="953"/>
      <c r="F927" s="954"/>
      <c r="G927" s="955">
        <v>0.18163294088393386</v>
      </c>
      <c r="H927" s="955">
        <v>0.16589972231573216</v>
      </c>
      <c r="I927" s="955">
        <v>0.14841789491145868</v>
      </c>
      <c r="J927" s="955">
        <v>0.13521693074944013</v>
      </c>
      <c r="K927" s="955">
        <v>0.11827348952702249</v>
      </c>
      <c r="L927" s="955">
        <v>0.10576802979223066</v>
      </c>
      <c r="M927" s="955">
        <v>0.11226893307081709</v>
      </c>
      <c r="N927" s="955">
        <v>0.13678379980930705</v>
      </c>
      <c r="O927" s="955">
        <v>0.14113577591594656</v>
      </c>
      <c r="P927" s="955">
        <v>0.15555411124385424</v>
      </c>
      <c r="Q927" s="955">
        <v>0.18753438424027072</v>
      </c>
      <c r="R927" s="955">
        <v>0.22164104245286048</v>
      </c>
      <c r="S927" s="955" t="s">
        <v>105</v>
      </c>
      <c r="T927" s="955" t="s">
        <v>105</v>
      </c>
      <c r="U927" s="1698" t="s">
        <v>105</v>
      </c>
      <c r="V927" s="1698" t="s">
        <v>105</v>
      </c>
      <c r="W927" s="1698" t="s">
        <v>105</v>
      </c>
      <c r="X927" s="1698" t="s">
        <v>105</v>
      </c>
      <c r="Y927" s="1698" t="s">
        <v>105</v>
      </c>
      <c r="Z927" s="1698" t="s">
        <v>105</v>
      </c>
      <c r="AA927" s="403"/>
      <c r="AB927" s="954"/>
      <c r="AC927" s="954"/>
      <c r="AD927" s="954"/>
      <c r="AE927" s="954"/>
      <c r="AF927" s="954"/>
      <c r="AG927" s="954"/>
      <c r="AH927" s="954"/>
      <c r="AI927" s="954"/>
      <c r="AJ927" s="954"/>
      <c r="AK927" s="954"/>
      <c r="AL927" s="954"/>
      <c r="AM927" s="954"/>
      <c r="AN927" s="954"/>
      <c r="AO927" s="954"/>
      <c r="AP927" s="954"/>
      <c r="AQ927" s="954"/>
      <c r="AR927" s="954"/>
      <c r="AS927" s="954"/>
      <c r="AT927" s="954"/>
      <c r="AU927" s="954"/>
      <c r="AV927" s="954"/>
      <c r="AW927" s="954"/>
      <c r="AX927" s="954"/>
      <c r="AY927" s="954"/>
      <c r="AZ927" s="954"/>
      <c r="BA927" s="954"/>
      <c r="BB927" s="954"/>
      <c r="BC927" s="954"/>
      <c r="BD927" s="954"/>
      <c r="BE927" s="954"/>
      <c r="BF927" s="954"/>
      <c r="BG927" s="954"/>
      <c r="BH927" s="954"/>
      <c r="BI927" s="954"/>
      <c r="BJ927" s="954"/>
      <c r="BK927" s="954"/>
      <c r="BL927" s="954"/>
      <c r="BM927" s="954"/>
      <c r="BN927" s="954"/>
      <c r="BO927" s="954"/>
      <c r="BP927" s="954"/>
      <c r="BQ927" s="954"/>
      <c r="BR927" s="954"/>
      <c r="BS927" s="954"/>
      <c r="BT927" s="955">
        <v>0.12840729912928497</v>
      </c>
      <c r="BU927" s="955">
        <v>0.13658837424806855</v>
      </c>
      <c r="BV927" s="955">
        <v>0.14535862102603617</v>
      </c>
      <c r="BW927" s="955">
        <v>0.14975475290510826</v>
      </c>
      <c r="BX927" s="955">
        <v>0.15311967918960279</v>
      </c>
      <c r="BY927" s="955">
        <v>0.15465308850139889</v>
      </c>
      <c r="BZ927" s="955">
        <v>0.15682541016801069</v>
      </c>
      <c r="CA927" s="955">
        <v>0.15649793654768898</v>
      </c>
      <c r="CB927" s="955">
        <v>0.15971414724123575</v>
      </c>
      <c r="CC927" s="955">
        <v>0.18129827315650862</v>
      </c>
      <c r="CD927" s="955">
        <v>0.20110433678652129</v>
      </c>
      <c r="CE927" s="955">
        <v>0.20254672236992044</v>
      </c>
      <c r="CF927" s="955">
        <v>0.20436203302883882</v>
      </c>
      <c r="CG927" s="955">
        <v>0.21573573197186449</v>
      </c>
      <c r="CH927" s="955">
        <v>0.23243227734050828</v>
      </c>
      <c r="CI927" s="955">
        <v>0.22994640079410281</v>
      </c>
      <c r="CJ927" s="955" t="s">
        <v>105</v>
      </c>
      <c r="CK927" s="955" t="s">
        <v>105</v>
      </c>
      <c r="CL927" s="955" t="s">
        <v>105</v>
      </c>
      <c r="CM927" s="955" t="s">
        <v>105</v>
      </c>
      <c r="CN927" s="955" t="s">
        <v>105</v>
      </c>
      <c r="CO927" s="955" t="s">
        <v>105</v>
      </c>
      <c r="CP927" s="955" t="s">
        <v>105</v>
      </c>
      <c r="CQ927" s="955" t="s">
        <v>105</v>
      </c>
      <c r="CR927" s="955" t="s">
        <v>105</v>
      </c>
      <c r="CS927" s="955" t="s">
        <v>105</v>
      </c>
      <c r="CT927" s="955" t="s">
        <v>105</v>
      </c>
      <c r="CU927" s="955" t="s">
        <v>105</v>
      </c>
      <c r="CV927" s="955" t="s">
        <v>105</v>
      </c>
      <c r="CW927" s="955" t="s">
        <v>105</v>
      </c>
      <c r="CX927" s="955" t="s">
        <v>105</v>
      </c>
      <c r="CY927" s="955" t="s">
        <v>105</v>
      </c>
      <c r="CZ927" s="955" t="s">
        <v>105</v>
      </c>
      <c r="DA927" s="955" t="s">
        <v>105</v>
      </c>
      <c r="DB927" s="955" t="s">
        <v>105</v>
      </c>
      <c r="DC927" s="955" t="s">
        <v>105</v>
      </c>
      <c r="DD927" s="955" t="s">
        <v>105</v>
      </c>
      <c r="DE927" s="955" t="s">
        <v>105</v>
      </c>
      <c r="DF927" s="955" t="s">
        <v>105</v>
      </c>
      <c r="DG927" s="955" t="s">
        <v>105</v>
      </c>
      <c r="DH927" s="955" t="s">
        <v>105</v>
      </c>
      <c r="DI927" s="955" t="s">
        <v>105</v>
      </c>
      <c r="DJ927" s="955" t="s">
        <v>105</v>
      </c>
      <c r="DK927" s="955" t="s">
        <v>105</v>
      </c>
      <c r="DL927" s="955" t="s">
        <v>105</v>
      </c>
      <c r="DM927" s="955" t="s">
        <v>105</v>
      </c>
      <c r="DN927" s="955" t="s">
        <v>105</v>
      </c>
      <c r="DO927" s="955" t="s">
        <v>105</v>
      </c>
    </row>
    <row r="928" spans="2:119" s="980" customFormat="1" ht="12" customHeight="1" outlineLevel="1">
      <c r="B928" s="1336">
        <v>50</v>
      </c>
      <c r="C928" s="949" t="s">
        <v>104</v>
      </c>
      <c r="D928" s="953"/>
      <c r="E928" s="953"/>
      <c r="F928" s="954"/>
      <c r="G928" s="954"/>
      <c r="H928" s="954"/>
      <c r="I928" s="954"/>
      <c r="J928" s="954"/>
      <c r="K928" s="954"/>
      <c r="L928" s="954"/>
      <c r="M928" s="954"/>
      <c r="N928" s="954"/>
      <c r="O928" s="954"/>
      <c r="P928" s="954"/>
      <c r="Q928" s="954"/>
      <c r="R928" s="954"/>
      <c r="S928" s="954"/>
      <c r="T928" s="954"/>
      <c r="U928" s="1684"/>
      <c r="V928" s="1684"/>
      <c r="W928" s="1684"/>
      <c r="X928" s="1684"/>
      <c r="Y928" s="1684"/>
      <c r="Z928" s="1684"/>
      <c r="AA928" s="403"/>
      <c r="AB928" s="954"/>
      <c r="AC928" s="954"/>
      <c r="AD928" s="954"/>
      <c r="AE928" s="954"/>
      <c r="AF928" s="954"/>
      <c r="AG928" s="954"/>
      <c r="AH928" s="954"/>
      <c r="AI928" s="954"/>
      <c r="AJ928" s="954"/>
      <c r="AK928" s="954"/>
      <c r="AL928" s="954"/>
      <c r="AM928" s="954"/>
      <c r="AN928" s="954"/>
      <c r="AO928" s="954"/>
      <c r="AP928" s="954"/>
      <c r="AQ928" s="954"/>
      <c r="AR928" s="954"/>
      <c r="AS928" s="954"/>
      <c r="AT928" s="954"/>
      <c r="AU928" s="954"/>
      <c r="AV928" s="954"/>
      <c r="AW928" s="954"/>
      <c r="AX928" s="954"/>
      <c r="AY928" s="954"/>
      <c r="AZ928" s="954"/>
      <c r="BA928" s="954"/>
      <c r="BB928" s="954"/>
      <c r="BC928" s="954"/>
      <c r="BD928" s="954"/>
      <c r="BE928" s="954"/>
      <c r="BF928" s="954"/>
      <c r="BG928" s="954"/>
      <c r="BH928" s="954"/>
      <c r="BI928" s="954"/>
      <c r="BJ928" s="954"/>
      <c r="BK928" s="954"/>
      <c r="BL928" s="954"/>
      <c r="BM928" s="954"/>
      <c r="BN928" s="954"/>
      <c r="BO928" s="954"/>
      <c r="BP928" s="954"/>
      <c r="BQ928" s="954"/>
      <c r="BR928" s="954"/>
      <c r="BS928" s="954"/>
      <c r="BT928" s="955">
        <v>0.18702048879559924</v>
      </c>
      <c r="BU928" s="955">
        <v>0.22519065595483373</v>
      </c>
      <c r="BV928" s="955">
        <v>0.27344039824602084</v>
      </c>
      <c r="BW928" s="955">
        <v>0.31434845700354608</v>
      </c>
      <c r="BX928" s="975">
        <v>0.1839753920267595</v>
      </c>
      <c r="BY928" s="975">
        <v>0.21671051850503215</v>
      </c>
      <c r="BZ928" s="975">
        <v>0.27615249304222578</v>
      </c>
      <c r="CA928" s="975">
        <v>0.32316159642598252</v>
      </c>
      <c r="CB928" s="975">
        <v>0.19573248426006556</v>
      </c>
      <c r="CC928" s="975">
        <v>0.21820878829776647</v>
      </c>
      <c r="CD928" s="975">
        <v>0.2767068767534811</v>
      </c>
      <c r="CE928" s="975">
        <v>0.30935185068868676</v>
      </c>
      <c r="CF928" s="975">
        <v>0.20327587208308506</v>
      </c>
      <c r="CG928" s="975">
        <v>0.22682371730577969</v>
      </c>
      <c r="CH928" s="975">
        <v>0.27277259080703914</v>
      </c>
      <c r="CI928" s="975">
        <v>0.29712781980409619</v>
      </c>
      <c r="CJ928" s="975" t="s">
        <v>105</v>
      </c>
      <c r="CK928" s="975" t="s">
        <v>105</v>
      </c>
      <c r="CL928" s="975" t="s">
        <v>105</v>
      </c>
      <c r="CM928" s="975" t="s">
        <v>105</v>
      </c>
      <c r="CN928" s="975" t="s">
        <v>105</v>
      </c>
      <c r="CO928" s="975" t="s">
        <v>105</v>
      </c>
      <c r="CP928" s="975" t="s">
        <v>105</v>
      </c>
      <c r="CQ928" s="975" t="s">
        <v>105</v>
      </c>
      <c r="CR928" s="975" t="s">
        <v>105</v>
      </c>
      <c r="CS928" s="975" t="s">
        <v>105</v>
      </c>
      <c r="CT928" s="975" t="s">
        <v>105</v>
      </c>
      <c r="CU928" s="975" t="s">
        <v>105</v>
      </c>
      <c r="CV928" s="975" t="s">
        <v>105</v>
      </c>
      <c r="CW928" s="975" t="s">
        <v>105</v>
      </c>
      <c r="CX928" s="975" t="s">
        <v>105</v>
      </c>
      <c r="CY928" s="975" t="s">
        <v>105</v>
      </c>
      <c r="CZ928" s="975" t="s">
        <v>105</v>
      </c>
      <c r="DA928" s="975" t="s">
        <v>105</v>
      </c>
      <c r="DB928" s="975" t="s">
        <v>105</v>
      </c>
      <c r="DC928" s="975" t="s">
        <v>105</v>
      </c>
      <c r="DD928" s="975" t="s">
        <v>105</v>
      </c>
      <c r="DE928" s="975" t="s">
        <v>105</v>
      </c>
      <c r="DF928" s="975" t="s">
        <v>105</v>
      </c>
      <c r="DG928" s="975" t="s">
        <v>105</v>
      </c>
      <c r="DH928" s="975" t="s">
        <v>105</v>
      </c>
      <c r="DI928" s="975" t="s">
        <v>105</v>
      </c>
      <c r="DJ928" s="975" t="s">
        <v>105</v>
      </c>
      <c r="DK928" s="975" t="s">
        <v>105</v>
      </c>
      <c r="DL928" s="975" t="s">
        <v>105</v>
      </c>
      <c r="DM928" s="975" t="s">
        <v>105</v>
      </c>
      <c r="DN928" s="975" t="s">
        <v>105</v>
      </c>
      <c r="DO928" s="975" t="s">
        <v>105</v>
      </c>
    </row>
    <row r="929" spans="2:119" s="986" customFormat="1" ht="12" customHeight="1" outlineLevel="1">
      <c r="B929" s="1336">
        <v>51</v>
      </c>
      <c r="C929" s="938" t="s">
        <v>169</v>
      </c>
      <c r="D929" s="939"/>
      <c r="E929" s="939"/>
      <c r="F929" s="940"/>
      <c r="G929" s="940"/>
      <c r="H929" s="940"/>
      <c r="I929" s="940"/>
      <c r="J929" s="940"/>
      <c r="K929" s="940"/>
      <c r="L929" s="940"/>
      <c r="M929" s="940"/>
      <c r="N929" s="940"/>
      <c r="O929" s="940"/>
      <c r="P929" s="940"/>
      <c r="Q929" s="940"/>
      <c r="R929" s="940"/>
      <c r="S929" s="940"/>
      <c r="T929" s="940"/>
      <c r="U929" s="1677"/>
      <c r="V929" s="1677"/>
      <c r="W929" s="1677"/>
      <c r="X929" s="1677"/>
      <c r="Y929" s="1677"/>
      <c r="Z929" s="1677"/>
      <c r="AA929" s="608"/>
      <c r="AB929" s="1199"/>
      <c r="AC929" s="1199"/>
      <c r="AD929" s="1199"/>
      <c r="AE929" s="1199"/>
      <c r="AF929" s="1199"/>
      <c r="AG929" s="1199"/>
      <c r="AH929" s="1199"/>
      <c r="AI929" s="1199"/>
      <c r="AJ929" s="1199"/>
      <c r="AK929" s="1199"/>
      <c r="AL929" s="1199"/>
      <c r="AM929" s="1199"/>
      <c r="AN929" s="1199"/>
      <c r="AO929" s="1199"/>
      <c r="AP929" s="1199"/>
      <c r="AQ929" s="1199"/>
      <c r="AR929" s="1199"/>
      <c r="AS929" s="1199"/>
      <c r="AT929" s="1199"/>
      <c r="AU929" s="1199"/>
      <c r="AV929" s="1199"/>
      <c r="AW929" s="1199"/>
      <c r="AX929" s="1199"/>
      <c r="AY929" s="1199"/>
      <c r="AZ929" s="1199"/>
      <c r="BA929" s="1199"/>
      <c r="BB929" s="1199"/>
      <c r="BC929" s="1199"/>
      <c r="BD929" s="1199"/>
      <c r="BE929" s="1199"/>
      <c r="BF929" s="1199"/>
      <c r="BG929" s="1199"/>
      <c r="BH929" s="1199"/>
      <c r="BI929" s="1199"/>
      <c r="BJ929" s="1199"/>
      <c r="BK929" s="1199"/>
      <c r="BL929" s="1199"/>
      <c r="BM929" s="1199"/>
      <c r="BN929" s="1199"/>
      <c r="BO929" s="1199"/>
      <c r="BP929" s="1199"/>
      <c r="BQ929" s="1199"/>
      <c r="BR929" s="1199"/>
      <c r="BS929" s="1199"/>
      <c r="BT929" s="1199">
        <v>0.54</v>
      </c>
      <c r="BU929" s="1199">
        <v>0.61</v>
      </c>
      <c r="BV929" s="1199">
        <v>0.62</v>
      </c>
      <c r="BW929" s="1199">
        <v>0.64</v>
      </c>
      <c r="BX929" s="1199">
        <v>0.66</v>
      </c>
      <c r="BY929" s="1199">
        <v>0.6</v>
      </c>
      <c r="BZ929" s="1199">
        <v>0.71</v>
      </c>
      <c r="CA929" s="1199">
        <v>0.79</v>
      </c>
      <c r="CB929" s="1199">
        <v>0.78500000000000003</v>
      </c>
      <c r="CC929" s="1199">
        <v>0.4</v>
      </c>
      <c r="CD929" s="1199">
        <v>0.68600000000000005</v>
      </c>
      <c r="CE929" s="1199">
        <v>0.6</v>
      </c>
      <c r="CF929" s="1199">
        <v>0.50900000000000001</v>
      </c>
      <c r="CG929" s="1199">
        <v>0.55000000000000004</v>
      </c>
      <c r="CH929" s="1199"/>
      <c r="CI929" s="1199">
        <v>0.40200000000000002</v>
      </c>
      <c r="CJ929" s="1199" t="s">
        <v>105</v>
      </c>
      <c r="CK929" s="1199" t="s">
        <v>105</v>
      </c>
      <c r="CL929" s="1199" t="s">
        <v>105</v>
      </c>
      <c r="CM929" s="1199" t="s">
        <v>105</v>
      </c>
      <c r="CN929" s="1199" t="s">
        <v>105</v>
      </c>
      <c r="CO929" s="1199" t="s">
        <v>105</v>
      </c>
      <c r="CP929" s="1199" t="s">
        <v>105</v>
      </c>
      <c r="CQ929" s="1199" t="s">
        <v>105</v>
      </c>
      <c r="CR929" s="1199" t="s">
        <v>105</v>
      </c>
      <c r="CS929" s="940" t="s">
        <v>105</v>
      </c>
      <c r="CT929" s="940" t="s">
        <v>105</v>
      </c>
      <c r="CU929" s="940" t="s">
        <v>105</v>
      </c>
      <c r="CV929" s="940" t="s">
        <v>105</v>
      </c>
      <c r="CW929" s="940" t="s">
        <v>105</v>
      </c>
      <c r="CX929" s="940" t="s">
        <v>105</v>
      </c>
      <c r="CY929" s="940" t="s">
        <v>105</v>
      </c>
      <c r="CZ929" s="940" t="s">
        <v>105</v>
      </c>
      <c r="DA929" s="940" t="s">
        <v>105</v>
      </c>
      <c r="DB929" s="940" t="s">
        <v>105</v>
      </c>
      <c r="DC929" s="940" t="s">
        <v>105</v>
      </c>
      <c r="DD929" s="940" t="s">
        <v>105</v>
      </c>
      <c r="DE929" s="940" t="s">
        <v>105</v>
      </c>
      <c r="DF929" s="940" t="s">
        <v>105</v>
      </c>
      <c r="DG929" s="940" t="s">
        <v>105</v>
      </c>
      <c r="DH929" s="940" t="s">
        <v>105</v>
      </c>
      <c r="DI929" s="940" t="s">
        <v>105</v>
      </c>
      <c r="DJ929" s="940" t="s">
        <v>105</v>
      </c>
      <c r="DK929" s="940" t="s">
        <v>105</v>
      </c>
      <c r="DL929" s="940" t="s">
        <v>105</v>
      </c>
      <c r="DM929" s="940" t="s">
        <v>105</v>
      </c>
      <c r="DN929" s="940" t="s">
        <v>105</v>
      </c>
      <c r="DO929" s="940" t="s">
        <v>105</v>
      </c>
    </row>
    <row r="930" spans="2:119" s="986" customFormat="1" ht="12" customHeight="1" outlineLevel="1">
      <c r="B930" s="1336">
        <v>52</v>
      </c>
      <c r="C930" s="978"/>
      <c r="D930" s="988"/>
      <c r="E930" s="988"/>
      <c r="F930" s="969"/>
      <c r="G930" s="969"/>
      <c r="H930" s="969"/>
      <c r="I930" s="969"/>
      <c r="J930" s="969"/>
      <c r="K930" s="969"/>
      <c r="L930" s="969"/>
      <c r="M930" s="969"/>
      <c r="N930" s="969"/>
      <c r="O930" s="969"/>
      <c r="P930" s="969"/>
      <c r="Q930" s="969"/>
      <c r="R930" s="969"/>
      <c r="S930" s="969"/>
      <c r="T930" s="969"/>
      <c r="U930" s="1696"/>
      <c r="V930" s="1696"/>
      <c r="W930" s="1696"/>
      <c r="X930" s="1696"/>
      <c r="Y930" s="1696"/>
      <c r="Z930" s="1696"/>
      <c r="AA930" s="403"/>
      <c r="AB930" s="940"/>
      <c r="AC930" s="940"/>
      <c r="AD930" s="940"/>
      <c r="AE930" s="940"/>
      <c r="AF930" s="940"/>
      <c r="AG930" s="940"/>
      <c r="AH930" s="940"/>
      <c r="AI930" s="940"/>
      <c r="AJ930" s="940"/>
      <c r="AK930" s="940"/>
      <c r="AL930" s="940"/>
      <c r="AM930" s="940"/>
      <c r="AN930" s="940"/>
      <c r="AO930" s="940"/>
      <c r="AP930" s="940"/>
      <c r="AQ930" s="940"/>
      <c r="AR930" s="940"/>
      <c r="AS930" s="940"/>
      <c r="AT930" s="940"/>
      <c r="AU930" s="940"/>
      <c r="AV930" s="940"/>
      <c r="AW930" s="940"/>
      <c r="AX930" s="940"/>
      <c r="AY930" s="940"/>
      <c r="AZ930" s="940"/>
      <c r="BA930" s="940"/>
      <c r="BB930" s="940"/>
      <c r="BC930" s="940"/>
      <c r="BD930" s="940"/>
      <c r="BE930" s="940"/>
      <c r="BF930" s="940"/>
      <c r="BG930" s="940"/>
      <c r="BH930" s="940"/>
      <c r="BI930" s="940"/>
      <c r="BJ930" s="940"/>
      <c r="BK930" s="940"/>
      <c r="BL930" s="940"/>
      <c r="BM930" s="940"/>
      <c r="BN930" s="940"/>
      <c r="BO930" s="940"/>
      <c r="BP930" s="940"/>
      <c r="BQ930" s="940"/>
      <c r="BR930" s="940"/>
      <c r="BS930" s="940"/>
      <c r="BT930" s="969"/>
      <c r="BU930" s="969"/>
      <c r="BV930" s="989"/>
      <c r="BW930" s="969"/>
      <c r="BX930" s="969"/>
      <c r="BY930" s="969"/>
      <c r="BZ930" s="969"/>
      <c r="CA930" s="969"/>
      <c r="CB930" s="940"/>
      <c r="CC930" s="940"/>
      <c r="CD930" s="940"/>
      <c r="CE930" s="940"/>
      <c r="CF930" s="940"/>
      <c r="CG930" s="940"/>
      <c r="CH930" s="940"/>
      <c r="CI930" s="940"/>
      <c r="CJ930" s="940"/>
      <c r="CK930" s="940"/>
      <c r="CL930" s="940"/>
      <c r="CM930" s="940"/>
      <c r="CN930" s="940"/>
      <c r="CO930" s="940"/>
      <c r="CP930" s="940"/>
      <c r="CQ930" s="940"/>
      <c r="CR930" s="940"/>
      <c r="CS930" s="940"/>
      <c r="CT930" s="940"/>
      <c r="CU930" s="940"/>
      <c r="CV930" s="940"/>
      <c r="CW930" s="940"/>
      <c r="CX930" s="940"/>
      <c r="CY930" s="940"/>
      <c r="CZ930" s="940"/>
      <c r="DA930" s="940"/>
      <c r="DB930" s="940"/>
      <c r="DC930" s="940"/>
      <c r="DD930" s="940"/>
      <c r="DE930" s="940"/>
      <c r="DF930" s="940"/>
      <c r="DG930" s="940"/>
      <c r="DH930" s="940"/>
      <c r="DI930" s="940"/>
      <c r="DJ930" s="940"/>
      <c r="DK930" s="940"/>
      <c r="DL930" s="940"/>
      <c r="DM930" s="940"/>
      <c r="DN930" s="940"/>
      <c r="DO930" s="940"/>
    </row>
    <row r="931" spans="2:119" s="986" customFormat="1" ht="12" customHeight="1" outlineLevel="1">
      <c r="B931" s="1336">
        <v>53</v>
      </c>
      <c r="C931" s="942" t="s">
        <v>331</v>
      </c>
      <c r="D931" s="988"/>
      <c r="E931" s="988"/>
      <c r="F931" s="969"/>
      <c r="G931" s="969"/>
      <c r="H931" s="969"/>
      <c r="I931" s="969"/>
      <c r="J931" s="969"/>
      <c r="K931" s="969"/>
      <c r="L931" s="969"/>
      <c r="M931" s="969"/>
      <c r="N931" s="1005">
        <v>0</v>
      </c>
      <c r="O931" s="1005">
        <v>0</v>
      </c>
      <c r="P931" s="1005">
        <v>-460.72799999999995</v>
      </c>
      <c r="Q931" s="1005">
        <v>-1284.624834549094</v>
      </c>
      <c r="R931" s="1005">
        <v>-739.84090674523281</v>
      </c>
      <c r="S931" s="1005" t="s">
        <v>105</v>
      </c>
      <c r="T931" s="1005" t="s">
        <v>105</v>
      </c>
      <c r="U931" s="1724" t="s">
        <v>105</v>
      </c>
      <c r="V931" s="1724" t="s">
        <v>105</v>
      </c>
      <c r="W931" s="1724" t="s">
        <v>105</v>
      </c>
      <c r="X931" s="1724" t="s">
        <v>105</v>
      </c>
      <c r="Y931" s="1724" t="s">
        <v>105</v>
      </c>
      <c r="Z931" s="1724" t="s">
        <v>105</v>
      </c>
      <c r="AA931" s="403"/>
      <c r="AB931" s="940"/>
      <c r="AC931" s="940"/>
      <c r="AD931" s="940"/>
      <c r="AE931" s="940"/>
      <c r="AF931" s="940"/>
      <c r="AG931" s="940"/>
      <c r="AH931" s="940"/>
      <c r="AI931" s="940"/>
      <c r="AJ931" s="940"/>
      <c r="AK931" s="940"/>
      <c r="AL931" s="940"/>
      <c r="AM931" s="940"/>
      <c r="AN931" s="940"/>
      <c r="AO931" s="940"/>
      <c r="AP931" s="940"/>
      <c r="AQ931" s="940"/>
      <c r="AR931" s="940"/>
      <c r="AS931" s="940"/>
      <c r="AT931" s="940"/>
      <c r="AU931" s="940"/>
      <c r="AV931" s="940"/>
      <c r="AW931" s="940"/>
      <c r="AX931" s="940"/>
      <c r="AY931" s="940"/>
      <c r="AZ931" s="940"/>
      <c r="BA931" s="940"/>
      <c r="BB931" s="940"/>
      <c r="BC931" s="940"/>
      <c r="BD931" s="940"/>
      <c r="BE931" s="940"/>
      <c r="BF931" s="940"/>
      <c r="BG931" s="940"/>
      <c r="BH931" s="940"/>
      <c r="BI931" s="940"/>
      <c r="BJ931" s="940"/>
      <c r="BK931" s="940"/>
      <c r="BL931" s="940"/>
      <c r="BM931" s="940"/>
      <c r="BN931" s="940"/>
      <c r="BO931" s="940"/>
      <c r="BP931" s="1007">
        <v>0</v>
      </c>
      <c r="BQ931" s="1007">
        <v>0</v>
      </c>
      <c r="BR931" s="1007">
        <v>0</v>
      </c>
      <c r="BS931" s="1007">
        <v>0</v>
      </c>
      <c r="BT931" s="1007">
        <v>0</v>
      </c>
      <c r="BU931" s="1007">
        <v>0</v>
      </c>
      <c r="BV931" s="1007">
        <v>0</v>
      </c>
      <c r="BW931" s="1007">
        <v>0</v>
      </c>
      <c r="BX931" s="1007">
        <v>0</v>
      </c>
      <c r="BY931" s="1043">
        <v>-74.195999999999998</v>
      </c>
      <c r="BZ931" s="1043">
        <v>-171.39600000000002</v>
      </c>
      <c r="CA931" s="1043">
        <v>-215.13599999999997</v>
      </c>
      <c r="CB931" s="1043">
        <v>-294.57537466807855</v>
      </c>
      <c r="CC931" s="1043">
        <v>-271.98628587768525</v>
      </c>
      <c r="CD931" s="1043">
        <v>-356.51249356059918</v>
      </c>
      <c r="CE931" s="1043">
        <v>-361.55068044273099</v>
      </c>
      <c r="CF931" s="1043">
        <v>-209.08900627162816</v>
      </c>
      <c r="CG931" s="1043">
        <v>-171.21950000000001</v>
      </c>
      <c r="CH931" s="1043">
        <v>-210.28196705532375</v>
      </c>
      <c r="CI931" s="1043">
        <v>-149.25043341828089</v>
      </c>
      <c r="CJ931" s="1043" t="s">
        <v>105</v>
      </c>
      <c r="CK931" s="1043" t="s">
        <v>105</v>
      </c>
      <c r="CL931" s="1043" t="s">
        <v>105</v>
      </c>
      <c r="CM931" s="1043" t="s">
        <v>105</v>
      </c>
      <c r="CN931" s="1043" t="s">
        <v>105</v>
      </c>
      <c r="CO931" s="1043" t="s">
        <v>105</v>
      </c>
      <c r="CP931" s="1043" t="s">
        <v>105</v>
      </c>
      <c r="CQ931" s="1043" t="s">
        <v>105</v>
      </c>
      <c r="CR931" s="1043" t="s">
        <v>105</v>
      </c>
      <c r="CS931" s="1043" t="s">
        <v>105</v>
      </c>
      <c r="CT931" s="1043" t="s">
        <v>105</v>
      </c>
      <c r="CU931" s="1043" t="s">
        <v>105</v>
      </c>
      <c r="CV931" s="1043" t="s">
        <v>105</v>
      </c>
      <c r="CW931" s="1043" t="s">
        <v>105</v>
      </c>
      <c r="CX931" s="1043" t="s">
        <v>105</v>
      </c>
      <c r="CY931" s="1043" t="s">
        <v>105</v>
      </c>
      <c r="CZ931" s="1043" t="s">
        <v>105</v>
      </c>
      <c r="DA931" s="1043" t="s">
        <v>105</v>
      </c>
      <c r="DB931" s="1043" t="s">
        <v>105</v>
      </c>
      <c r="DC931" s="1043" t="s">
        <v>105</v>
      </c>
      <c r="DD931" s="1043" t="s">
        <v>105</v>
      </c>
      <c r="DE931" s="1043" t="s">
        <v>105</v>
      </c>
      <c r="DF931" s="1043" t="s">
        <v>105</v>
      </c>
      <c r="DG931" s="1043" t="s">
        <v>105</v>
      </c>
      <c r="DH931" s="1043" t="s">
        <v>105</v>
      </c>
      <c r="DI931" s="1043" t="s">
        <v>105</v>
      </c>
      <c r="DJ931" s="1043" t="s">
        <v>105</v>
      </c>
      <c r="DK931" s="1043" t="s">
        <v>105</v>
      </c>
      <c r="DL931" s="1043" t="s">
        <v>105</v>
      </c>
      <c r="DM931" s="1043" t="s">
        <v>105</v>
      </c>
      <c r="DN931" s="1043" t="s">
        <v>105</v>
      </c>
      <c r="DO931" s="1043" t="s">
        <v>105</v>
      </c>
    </row>
    <row r="932" spans="2:119" s="973" customFormat="1" ht="12" customHeight="1" outlineLevel="1">
      <c r="B932" s="1336">
        <v>54</v>
      </c>
      <c r="C932" s="949" t="s">
        <v>94</v>
      </c>
      <c r="D932" s="939"/>
      <c r="E932" s="939"/>
      <c r="F932" s="940" t="s">
        <v>1045</v>
      </c>
      <c r="G932" s="940" t="s">
        <v>1045</v>
      </c>
      <c r="H932" s="940" t="s">
        <v>1045</v>
      </c>
      <c r="I932" s="940" t="s">
        <v>1045</v>
      </c>
      <c r="J932" s="940" t="s">
        <v>1045</v>
      </c>
      <c r="K932" s="940" t="s">
        <v>1045</v>
      </c>
      <c r="L932" s="940" t="s">
        <v>1045</v>
      </c>
      <c r="M932" s="940" t="s">
        <v>1045</v>
      </c>
      <c r="N932" s="940" t="s">
        <v>276</v>
      </c>
      <c r="O932" s="940" t="s">
        <v>276</v>
      </c>
      <c r="P932" s="940" t="s">
        <v>276</v>
      </c>
      <c r="Q932" s="940">
        <v>1.7882499751460603</v>
      </c>
      <c r="R932" s="940">
        <v>-0.42408017745903337</v>
      </c>
      <c r="S932" s="940" t="s">
        <v>105</v>
      </c>
      <c r="T932" s="940" t="s">
        <v>105</v>
      </c>
      <c r="U932" s="1677" t="s">
        <v>105</v>
      </c>
      <c r="V932" s="1677" t="s">
        <v>105</v>
      </c>
      <c r="W932" s="1677" t="s">
        <v>105</v>
      </c>
      <c r="X932" s="1677" t="s">
        <v>105</v>
      </c>
      <c r="Y932" s="1677" t="s">
        <v>105</v>
      </c>
      <c r="Z932" s="1677" t="s">
        <v>105</v>
      </c>
      <c r="AA932" s="403"/>
      <c r="AB932" s="940"/>
      <c r="AC932" s="940"/>
      <c r="AD932" s="940"/>
      <c r="AE932" s="940"/>
      <c r="AF932" s="940"/>
      <c r="AG932" s="940"/>
      <c r="AH932" s="940"/>
      <c r="AI932" s="940"/>
      <c r="AJ932" s="940" t="s">
        <v>1045</v>
      </c>
      <c r="AK932" s="940" t="s">
        <v>1045</v>
      </c>
      <c r="AL932" s="940" t="s">
        <v>1045</v>
      </c>
      <c r="AM932" s="940" t="s">
        <v>1045</v>
      </c>
      <c r="AN932" s="940" t="s">
        <v>1045</v>
      </c>
      <c r="AO932" s="940" t="s">
        <v>1045</v>
      </c>
      <c r="AP932" s="940" t="s">
        <v>1045</v>
      </c>
      <c r="AQ932" s="940" t="s">
        <v>1045</v>
      </c>
      <c r="AR932" s="940" t="s">
        <v>1045</v>
      </c>
      <c r="AS932" s="940" t="s">
        <v>1045</v>
      </c>
      <c r="AT932" s="940" t="s">
        <v>1045</v>
      </c>
      <c r="AU932" s="940" t="s">
        <v>1045</v>
      </c>
      <c r="AV932" s="940" t="s">
        <v>1045</v>
      </c>
      <c r="AW932" s="940" t="s">
        <v>1045</v>
      </c>
      <c r="AX932" s="940" t="s">
        <v>1045</v>
      </c>
      <c r="AY932" s="940" t="s">
        <v>1045</v>
      </c>
      <c r="AZ932" s="940" t="s">
        <v>1045</v>
      </c>
      <c r="BA932" s="940" t="s">
        <v>1045</v>
      </c>
      <c r="BB932" s="940" t="s">
        <v>1045</v>
      </c>
      <c r="BC932" s="940" t="s">
        <v>1045</v>
      </c>
      <c r="BD932" s="940" t="s">
        <v>1045</v>
      </c>
      <c r="BE932" s="940" t="s">
        <v>1045</v>
      </c>
      <c r="BF932" s="940" t="s">
        <v>1045</v>
      </c>
      <c r="BG932" s="940" t="s">
        <v>1045</v>
      </c>
      <c r="BH932" s="940" t="s">
        <v>1045</v>
      </c>
      <c r="BI932" s="940" t="s">
        <v>1045</v>
      </c>
      <c r="BJ932" s="940" t="s">
        <v>1045</v>
      </c>
      <c r="BK932" s="940" t="s">
        <v>1045</v>
      </c>
      <c r="BL932" s="940" t="s">
        <v>1045</v>
      </c>
      <c r="BM932" s="940" t="s">
        <v>1045</v>
      </c>
      <c r="BN932" s="940" t="s">
        <v>1045</v>
      </c>
      <c r="BO932" s="940" t="s">
        <v>1045</v>
      </c>
      <c r="BP932" s="1009" t="s">
        <v>276</v>
      </c>
      <c r="BQ932" s="940" t="s">
        <v>276</v>
      </c>
      <c r="BR932" s="940" t="s">
        <v>276</v>
      </c>
      <c r="BS932" s="940" t="s">
        <v>276</v>
      </c>
      <c r="BT932" s="1009" t="s">
        <v>276</v>
      </c>
      <c r="BU932" s="940" t="s">
        <v>276</v>
      </c>
      <c r="BV932" s="940" t="s">
        <v>276</v>
      </c>
      <c r="BW932" s="940" t="s">
        <v>276</v>
      </c>
      <c r="BX932" s="940" t="s">
        <v>276</v>
      </c>
      <c r="BY932" s="940" t="s">
        <v>276</v>
      </c>
      <c r="BZ932" s="940" t="s">
        <v>276</v>
      </c>
      <c r="CA932" s="940" t="s">
        <v>276</v>
      </c>
      <c r="CB932" s="940" t="s">
        <v>276</v>
      </c>
      <c r="CC932" s="940">
        <v>2.6657809838493352</v>
      </c>
      <c r="CD932" s="940">
        <v>1.0800514222070476</v>
      </c>
      <c r="CE932" s="940">
        <v>0.68056801484982077</v>
      </c>
      <c r="CF932" s="940">
        <v>-0.29020201872873674</v>
      </c>
      <c r="CG932" s="940">
        <v>-0.37048480423384655</v>
      </c>
      <c r="CH932" s="940">
        <v>-0.41016943065536493</v>
      </c>
      <c r="CI932" s="940">
        <v>-0.5871936038523875</v>
      </c>
      <c r="CJ932" s="940" t="s">
        <v>105</v>
      </c>
      <c r="CK932" s="940" t="s">
        <v>105</v>
      </c>
      <c r="CL932" s="940" t="s">
        <v>105</v>
      </c>
      <c r="CM932" s="940" t="s">
        <v>105</v>
      </c>
      <c r="CN932" s="940" t="s">
        <v>105</v>
      </c>
      <c r="CO932" s="940" t="s">
        <v>105</v>
      </c>
      <c r="CP932" s="940" t="s">
        <v>105</v>
      </c>
      <c r="CQ932" s="940" t="s">
        <v>105</v>
      </c>
      <c r="CR932" s="940" t="s">
        <v>105</v>
      </c>
      <c r="CS932" s="940" t="s">
        <v>105</v>
      </c>
      <c r="CT932" s="940" t="s">
        <v>105</v>
      </c>
      <c r="CU932" s="940" t="s">
        <v>105</v>
      </c>
      <c r="CV932" s="940" t="s">
        <v>105</v>
      </c>
      <c r="CW932" s="940" t="s">
        <v>105</v>
      </c>
      <c r="CX932" s="940" t="s">
        <v>105</v>
      </c>
      <c r="CY932" s="940" t="s">
        <v>105</v>
      </c>
      <c r="CZ932" s="940" t="s">
        <v>105</v>
      </c>
      <c r="DA932" s="940" t="s">
        <v>105</v>
      </c>
      <c r="DB932" s="940" t="s">
        <v>105</v>
      </c>
      <c r="DC932" s="940" t="s">
        <v>105</v>
      </c>
      <c r="DD932" s="940" t="s">
        <v>105</v>
      </c>
      <c r="DE932" s="940" t="s">
        <v>105</v>
      </c>
      <c r="DF932" s="940" t="s">
        <v>105</v>
      </c>
      <c r="DG932" s="940" t="s">
        <v>105</v>
      </c>
      <c r="DH932" s="940" t="s">
        <v>105</v>
      </c>
      <c r="DI932" s="940" t="s">
        <v>105</v>
      </c>
      <c r="DJ932" s="940" t="s">
        <v>105</v>
      </c>
      <c r="DK932" s="940" t="s">
        <v>105</v>
      </c>
      <c r="DL932" s="940" t="s">
        <v>105</v>
      </c>
      <c r="DM932" s="940" t="s">
        <v>105</v>
      </c>
      <c r="DN932" s="940" t="s">
        <v>105</v>
      </c>
      <c r="DO932" s="940" t="s">
        <v>105</v>
      </c>
    </row>
    <row r="933" spans="2:119" s="971" customFormat="1" ht="12" customHeight="1" outlineLevel="1">
      <c r="B933" s="1336">
        <v>55</v>
      </c>
      <c r="C933" s="949" t="s">
        <v>356</v>
      </c>
      <c r="D933" s="988"/>
      <c r="E933" s="988"/>
      <c r="F933" s="969"/>
      <c r="G933" s="969"/>
      <c r="H933" s="969"/>
      <c r="I933" s="969"/>
      <c r="J933" s="969"/>
      <c r="K933" s="969"/>
      <c r="L933" s="969"/>
      <c r="M933" s="955"/>
      <c r="N933" s="955">
        <v>0</v>
      </c>
      <c r="O933" s="955">
        <v>0</v>
      </c>
      <c r="P933" s="955">
        <v>0.17110625059086931</v>
      </c>
      <c r="Q933" s="955">
        <v>0.28457206553706688</v>
      </c>
      <c r="R933" s="955">
        <v>0.11272970819168425</v>
      </c>
      <c r="S933" s="955" t="s">
        <v>105</v>
      </c>
      <c r="T933" s="955" t="s">
        <v>105</v>
      </c>
      <c r="U933" s="1698" t="s">
        <v>105</v>
      </c>
      <c r="V933" s="1698" t="s">
        <v>105</v>
      </c>
      <c r="W933" s="1698" t="s">
        <v>105</v>
      </c>
      <c r="X933" s="1698" t="s">
        <v>105</v>
      </c>
      <c r="Y933" s="1698" t="s">
        <v>105</v>
      </c>
      <c r="Z933" s="1698" t="s">
        <v>105</v>
      </c>
      <c r="AA933" s="403"/>
      <c r="AB933" s="969"/>
      <c r="AC933" s="969"/>
      <c r="AD933" s="969"/>
      <c r="AE933" s="969"/>
      <c r="AF933" s="969"/>
      <c r="AG933" s="969"/>
      <c r="AH933" s="969"/>
      <c r="AI933" s="969"/>
      <c r="AJ933" s="969"/>
      <c r="AK933" s="969"/>
      <c r="AL933" s="969"/>
      <c r="AM933" s="969"/>
      <c r="AN933" s="969"/>
      <c r="AO933" s="969"/>
      <c r="AP933" s="969"/>
      <c r="AQ933" s="969"/>
      <c r="AR933" s="969"/>
      <c r="AS933" s="969"/>
      <c r="AT933" s="969"/>
      <c r="AU933" s="969"/>
      <c r="AV933" s="969"/>
      <c r="AW933" s="969"/>
      <c r="AX933" s="969"/>
      <c r="AY933" s="969"/>
      <c r="AZ933" s="969"/>
      <c r="BA933" s="969"/>
      <c r="BB933" s="969"/>
      <c r="BC933" s="969"/>
      <c r="BD933" s="969"/>
      <c r="BE933" s="969"/>
      <c r="BF933" s="969"/>
      <c r="BG933" s="969"/>
      <c r="BH933" s="969"/>
      <c r="BI933" s="969"/>
      <c r="BJ933" s="969"/>
      <c r="BK933" s="969"/>
      <c r="BL933" s="969"/>
      <c r="BM933" s="969"/>
      <c r="BN933" s="969"/>
      <c r="BO933" s="969"/>
      <c r="BP933" s="1010" t="s">
        <v>276</v>
      </c>
      <c r="BQ933" s="1010" t="s">
        <v>276</v>
      </c>
      <c r="BR933" s="1010" t="s">
        <v>276</v>
      </c>
      <c r="BS933" s="1010" t="s">
        <v>276</v>
      </c>
      <c r="BT933" s="1010" t="s">
        <v>276</v>
      </c>
      <c r="BU933" s="1010" t="s">
        <v>276</v>
      </c>
      <c r="BV933" s="1010" t="s">
        <v>276</v>
      </c>
      <c r="BW933" s="1010" t="s">
        <v>276</v>
      </c>
      <c r="BX933" s="1010" t="s">
        <v>276</v>
      </c>
      <c r="BY933" s="1010">
        <v>0.12715158245419209</v>
      </c>
      <c r="BZ933" s="1010">
        <v>0.23050108932461874</v>
      </c>
      <c r="CA933" s="1010">
        <v>0.2472376533789146</v>
      </c>
      <c r="CB933" s="996">
        <v>0.33338763099310414</v>
      </c>
      <c r="CC933" s="996">
        <v>0.27611545839971319</v>
      </c>
      <c r="CD933" s="996">
        <v>0.28541103071566332</v>
      </c>
      <c r="CE933" s="996">
        <v>0.25890021868270902</v>
      </c>
      <c r="CF933" s="996">
        <v>0.15672757289784264</v>
      </c>
      <c r="CG933" s="996">
        <v>0.11501773298230855</v>
      </c>
      <c r="CH933" s="996">
        <v>0.11746306929415785</v>
      </c>
      <c r="CI933" s="996">
        <v>7.6537157172825207E-2</v>
      </c>
      <c r="CJ933" s="996" t="s">
        <v>105</v>
      </c>
      <c r="CK933" s="996" t="s">
        <v>105</v>
      </c>
      <c r="CL933" s="996" t="s">
        <v>105</v>
      </c>
      <c r="CM933" s="996" t="s">
        <v>105</v>
      </c>
      <c r="CN933" s="996" t="s">
        <v>105</v>
      </c>
      <c r="CO933" s="996" t="s">
        <v>105</v>
      </c>
      <c r="CP933" s="996" t="s">
        <v>105</v>
      </c>
      <c r="CQ933" s="996" t="s">
        <v>105</v>
      </c>
      <c r="CR933" s="996" t="s">
        <v>105</v>
      </c>
      <c r="CS933" s="996" t="s">
        <v>105</v>
      </c>
      <c r="CT933" s="996" t="s">
        <v>105</v>
      </c>
      <c r="CU933" s="996" t="s">
        <v>105</v>
      </c>
      <c r="CV933" s="996" t="s">
        <v>105</v>
      </c>
      <c r="CW933" s="996" t="s">
        <v>105</v>
      </c>
      <c r="CX933" s="996" t="s">
        <v>105</v>
      </c>
      <c r="CY933" s="996" t="s">
        <v>105</v>
      </c>
      <c r="CZ933" s="996" t="s">
        <v>105</v>
      </c>
      <c r="DA933" s="996" t="s">
        <v>105</v>
      </c>
      <c r="DB933" s="996" t="s">
        <v>105</v>
      </c>
      <c r="DC933" s="996" t="s">
        <v>105</v>
      </c>
      <c r="DD933" s="996" t="s">
        <v>105</v>
      </c>
      <c r="DE933" s="996" t="s">
        <v>105</v>
      </c>
      <c r="DF933" s="996" t="s">
        <v>105</v>
      </c>
      <c r="DG933" s="996" t="s">
        <v>105</v>
      </c>
      <c r="DH933" s="996" t="s">
        <v>105</v>
      </c>
      <c r="DI933" s="996" t="s">
        <v>105</v>
      </c>
      <c r="DJ933" s="996" t="s">
        <v>105</v>
      </c>
      <c r="DK933" s="996" t="s">
        <v>105</v>
      </c>
      <c r="DL933" s="996" t="s">
        <v>105</v>
      </c>
      <c r="DM933" s="996" t="s">
        <v>105</v>
      </c>
      <c r="DN933" s="996" t="s">
        <v>105</v>
      </c>
      <c r="DO933" s="996" t="s">
        <v>105</v>
      </c>
    </row>
    <row r="934" spans="2:119" s="986" customFormat="1" ht="12" customHeight="1" outlineLevel="1">
      <c r="B934" s="1336">
        <v>56</v>
      </c>
      <c r="C934" s="978" t="s">
        <v>361</v>
      </c>
      <c r="D934" s="939"/>
      <c r="E934" s="939"/>
      <c r="F934" s="984"/>
      <c r="G934" s="984"/>
      <c r="H934" s="984"/>
      <c r="I934" s="984"/>
      <c r="J934" s="984"/>
      <c r="K934" s="984"/>
      <c r="L934" s="984"/>
      <c r="M934" s="984"/>
      <c r="N934" s="984"/>
      <c r="O934" s="1011" t="s">
        <v>276</v>
      </c>
      <c r="P934" s="1011">
        <v>7.8591339120033403</v>
      </c>
      <c r="Q934" s="1011">
        <v>13.576310051635037</v>
      </c>
      <c r="R934" s="1011">
        <v>9.3130565436731647</v>
      </c>
      <c r="S934" s="1011" t="s">
        <v>105</v>
      </c>
      <c r="T934" s="1011" t="s">
        <v>105</v>
      </c>
      <c r="U934" s="1725" t="s">
        <v>105</v>
      </c>
      <c r="V934" s="1725" t="s">
        <v>105</v>
      </c>
      <c r="W934" s="1725" t="s">
        <v>105</v>
      </c>
      <c r="X934" s="1725" t="s">
        <v>105</v>
      </c>
      <c r="Y934" s="1725" t="s">
        <v>105</v>
      </c>
      <c r="Z934" s="1725" t="s">
        <v>105</v>
      </c>
      <c r="AA934" s="403"/>
      <c r="AB934" s="940"/>
      <c r="AC934" s="940"/>
      <c r="AD934" s="940"/>
      <c r="AE934" s="940"/>
      <c r="AF934" s="940"/>
      <c r="AG934" s="940"/>
      <c r="AH934" s="940"/>
      <c r="AI934" s="940"/>
      <c r="AJ934" s="940"/>
      <c r="AK934" s="940"/>
      <c r="AL934" s="940"/>
      <c r="AM934" s="940"/>
      <c r="AN934" s="940"/>
      <c r="AO934" s="940"/>
      <c r="AP934" s="940"/>
      <c r="AQ934" s="940"/>
      <c r="AR934" s="940"/>
      <c r="AS934" s="940"/>
      <c r="AT934" s="940"/>
      <c r="AU934" s="940"/>
      <c r="AV934" s="940"/>
      <c r="AW934" s="940"/>
      <c r="AX934" s="940"/>
      <c r="AY934" s="940"/>
      <c r="AZ934" s="940"/>
      <c r="BA934" s="940"/>
      <c r="BB934" s="940"/>
      <c r="BC934" s="940"/>
      <c r="BD934" s="940"/>
      <c r="BE934" s="940"/>
      <c r="BF934" s="940"/>
      <c r="BG934" s="940"/>
      <c r="BH934" s="940"/>
      <c r="BI934" s="940"/>
      <c r="BJ934" s="940"/>
      <c r="BK934" s="940"/>
      <c r="BL934" s="940"/>
      <c r="BM934" s="940"/>
      <c r="BN934" s="940"/>
      <c r="BO934" s="940"/>
      <c r="BP934" s="940"/>
      <c r="BQ934" s="940"/>
      <c r="BR934" s="940"/>
      <c r="BS934" s="940"/>
      <c r="BT934" s="940"/>
      <c r="BU934" s="940"/>
      <c r="BV934" s="940"/>
      <c r="BW934" s="940"/>
      <c r="BX934" s="964" t="s">
        <v>276</v>
      </c>
      <c r="BY934" s="1011">
        <v>8.860923226646058</v>
      </c>
      <c r="BZ934" s="1011">
        <v>9.3394210139730873</v>
      </c>
      <c r="CA934" s="1011">
        <v>9.7476578818460631</v>
      </c>
      <c r="CB934" s="1011">
        <v>12.148769876291352</v>
      </c>
      <c r="CC934" s="1011">
        <v>11.982033618359093</v>
      </c>
      <c r="CD934" s="1011">
        <v>16.048961924040736</v>
      </c>
      <c r="CE934" s="1011">
        <v>14.439710018904199</v>
      </c>
      <c r="CF934" s="1011">
        <v>10.252833187064704</v>
      </c>
      <c r="CG934" s="1011">
        <v>9.4454836295547242</v>
      </c>
      <c r="CH934" s="1011">
        <v>10.466793840167311</v>
      </c>
      <c r="CI934" s="1011">
        <v>7.4178902364876302</v>
      </c>
      <c r="CJ934" s="1011" t="s">
        <v>105</v>
      </c>
      <c r="CK934" s="1011" t="s">
        <v>105</v>
      </c>
      <c r="CL934" s="1011" t="s">
        <v>105</v>
      </c>
      <c r="CM934" s="1011" t="s">
        <v>105</v>
      </c>
      <c r="CN934" s="1011" t="s">
        <v>105</v>
      </c>
      <c r="CO934" s="1011" t="s">
        <v>105</v>
      </c>
      <c r="CP934" s="1011" t="s">
        <v>105</v>
      </c>
      <c r="CQ934" s="1011" t="s">
        <v>105</v>
      </c>
      <c r="CR934" s="1011" t="s">
        <v>105</v>
      </c>
      <c r="CS934" s="1011" t="s">
        <v>105</v>
      </c>
      <c r="CT934" s="1011" t="s">
        <v>105</v>
      </c>
      <c r="CU934" s="1011" t="s">
        <v>105</v>
      </c>
      <c r="CV934" s="1011" t="s">
        <v>105</v>
      </c>
      <c r="CW934" s="1011" t="s">
        <v>105</v>
      </c>
      <c r="CX934" s="1011" t="s">
        <v>105</v>
      </c>
      <c r="CY934" s="1011" t="s">
        <v>105</v>
      </c>
      <c r="CZ934" s="1011" t="s">
        <v>105</v>
      </c>
      <c r="DA934" s="1011" t="s">
        <v>105</v>
      </c>
      <c r="DB934" s="1011" t="s">
        <v>105</v>
      </c>
      <c r="DC934" s="1011" t="s">
        <v>105</v>
      </c>
      <c r="DD934" s="1011" t="s">
        <v>105</v>
      </c>
      <c r="DE934" s="1011" t="s">
        <v>105</v>
      </c>
      <c r="DF934" s="1011" t="s">
        <v>105</v>
      </c>
      <c r="DG934" s="1011" t="s">
        <v>105</v>
      </c>
      <c r="DH934" s="1011" t="s">
        <v>105</v>
      </c>
      <c r="DI934" s="1011" t="s">
        <v>105</v>
      </c>
      <c r="DJ934" s="1011" t="s">
        <v>105</v>
      </c>
      <c r="DK934" s="1011" t="s">
        <v>105</v>
      </c>
      <c r="DL934" s="1011" t="s">
        <v>105</v>
      </c>
      <c r="DM934" s="1011" t="s">
        <v>105</v>
      </c>
      <c r="DN934" s="1011" t="s">
        <v>105</v>
      </c>
      <c r="DO934" s="1011" t="s">
        <v>105</v>
      </c>
    </row>
    <row r="935" spans="2:119" s="980" customFormat="1" ht="12" customHeight="1" outlineLevel="1">
      <c r="B935" s="1336">
        <v>57</v>
      </c>
      <c r="C935" s="978" t="s">
        <v>359</v>
      </c>
      <c r="D935" s="1012"/>
      <c r="E935" s="1012"/>
      <c r="F935" s="984"/>
      <c r="G935" s="984"/>
      <c r="H935" s="984"/>
      <c r="I935" s="984"/>
      <c r="J935" s="984"/>
      <c r="K935" s="984"/>
      <c r="L935" s="984"/>
      <c r="M935" s="984"/>
      <c r="N935" s="984"/>
      <c r="O935" s="984"/>
      <c r="P935" s="984"/>
      <c r="Q935" s="984"/>
      <c r="R935" s="984"/>
      <c r="S935" s="984"/>
      <c r="T935" s="984"/>
      <c r="U935" s="1681"/>
      <c r="V935" s="1681"/>
      <c r="W935" s="1681"/>
      <c r="X935" s="1681"/>
      <c r="Y935" s="1681"/>
      <c r="Z935" s="1681"/>
      <c r="AA935" s="403"/>
      <c r="AB935" s="984"/>
      <c r="AC935" s="984"/>
      <c r="AD935" s="984"/>
      <c r="AE935" s="984"/>
      <c r="AF935" s="984"/>
      <c r="AG935" s="984"/>
      <c r="AH935" s="984"/>
      <c r="AI935" s="984"/>
      <c r="AJ935" s="984"/>
      <c r="AK935" s="984"/>
      <c r="AL935" s="984"/>
      <c r="AM935" s="984"/>
      <c r="AN935" s="984"/>
      <c r="AO935" s="984"/>
      <c r="AP935" s="984"/>
      <c r="AQ935" s="984"/>
      <c r="AR935" s="984"/>
      <c r="AS935" s="984"/>
      <c r="AT935" s="984"/>
      <c r="AU935" s="984"/>
      <c r="AV935" s="984"/>
      <c r="AW935" s="984"/>
      <c r="AX935" s="984"/>
      <c r="AY935" s="984"/>
      <c r="AZ935" s="984"/>
      <c r="BA935" s="984"/>
      <c r="BB935" s="984"/>
      <c r="BC935" s="984"/>
      <c r="BD935" s="984"/>
      <c r="BE935" s="984"/>
      <c r="BF935" s="984"/>
      <c r="BG935" s="984"/>
      <c r="BH935" s="984"/>
      <c r="BI935" s="984"/>
      <c r="BJ935" s="984"/>
      <c r="BK935" s="984"/>
      <c r="BL935" s="984"/>
      <c r="BM935" s="984"/>
      <c r="BN935" s="984"/>
      <c r="BO935" s="984"/>
      <c r="BP935" s="984"/>
      <c r="BQ935" s="984"/>
      <c r="BR935" s="984"/>
      <c r="BS935" s="984"/>
      <c r="BT935" s="984"/>
      <c r="BU935" s="984"/>
      <c r="BV935" s="1013"/>
      <c r="BW935" s="984"/>
      <c r="BX935" s="984"/>
      <c r="BY935" s="1011">
        <v>2.7348528477302647</v>
      </c>
      <c r="BZ935" s="1011">
        <v>2.8825373499916935</v>
      </c>
      <c r="CA935" s="1011">
        <v>2.9360415306765253</v>
      </c>
      <c r="CB935" s="1011">
        <v>3.7983545191691221</v>
      </c>
      <c r="CC935" s="1011">
        <v>3.2908200073511797</v>
      </c>
      <c r="CD935" s="1011">
        <v>3.9704595694899152</v>
      </c>
      <c r="CE935" s="1011">
        <v>3.7022779686469023</v>
      </c>
      <c r="CF935" s="1011">
        <v>2.7558083296090721</v>
      </c>
      <c r="CG935" s="1011">
        <v>2.4438508743996699</v>
      </c>
      <c r="CH935" s="1011">
        <v>2.5833247040235467</v>
      </c>
      <c r="CI935" s="1011">
        <v>1.764384178753456</v>
      </c>
      <c r="CJ935" s="1011" t="s">
        <v>105</v>
      </c>
      <c r="CK935" s="1011" t="s">
        <v>105</v>
      </c>
      <c r="CL935" s="1011" t="s">
        <v>105</v>
      </c>
      <c r="CM935" s="1011" t="s">
        <v>105</v>
      </c>
      <c r="CN935" s="1011" t="s">
        <v>105</v>
      </c>
      <c r="CO935" s="1011" t="s">
        <v>105</v>
      </c>
      <c r="CP935" s="1011" t="s">
        <v>105</v>
      </c>
      <c r="CQ935" s="1011" t="s">
        <v>105</v>
      </c>
      <c r="CR935" s="1011" t="s">
        <v>105</v>
      </c>
      <c r="CS935" s="1011" t="s">
        <v>105</v>
      </c>
      <c r="CT935" s="1011" t="s">
        <v>105</v>
      </c>
      <c r="CU935" s="1011" t="s">
        <v>105</v>
      </c>
      <c r="CV935" s="1011" t="s">
        <v>105</v>
      </c>
      <c r="CW935" s="1011" t="s">
        <v>105</v>
      </c>
      <c r="CX935" s="1011" t="s">
        <v>105</v>
      </c>
      <c r="CY935" s="1011" t="s">
        <v>105</v>
      </c>
      <c r="CZ935" s="1011" t="s">
        <v>105</v>
      </c>
      <c r="DA935" s="1011" t="s">
        <v>105</v>
      </c>
      <c r="DB935" s="1011" t="s">
        <v>105</v>
      </c>
      <c r="DC935" s="1011" t="s">
        <v>105</v>
      </c>
      <c r="DD935" s="1011" t="s">
        <v>105</v>
      </c>
      <c r="DE935" s="1011" t="s">
        <v>105</v>
      </c>
      <c r="DF935" s="1011" t="s">
        <v>105</v>
      </c>
      <c r="DG935" s="1011" t="s">
        <v>105</v>
      </c>
      <c r="DH935" s="1011" t="s">
        <v>105</v>
      </c>
      <c r="DI935" s="1011" t="s">
        <v>105</v>
      </c>
      <c r="DJ935" s="1011" t="s">
        <v>105</v>
      </c>
      <c r="DK935" s="1011" t="s">
        <v>105</v>
      </c>
      <c r="DL935" s="1011" t="s">
        <v>105</v>
      </c>
      <c r="DM935" s="1011" t="s">
        <v>105</v>
      </c>
      <c r="DN935" s="1011" t="s">
        <v>105</v>
      </c>
      <c r="DO935" s="1011" t="s">
        <v>105</v>
      </c>
    </row>
    <row r="936" spans="2:119" s="986" customFormat="1" ht="12" customHeight="1" outlineLevel="1">
      <c r="B936" s="1336">
        <v>58</v>
      </c>
      <c r="C936" s="978" t="s">
        <v>355</v>
      </c>
      <c r="D936" s="988"/>
      <c r="E936" s="988"/>
      <c r="F936" s="969"/>
      <c r="G936" s="969"/>
      <c r="H936" s="969"/>
      <c r="I936" s="969"/>
      <c r="J936" s="969"/>
      <c r="K936" s="969"/>
      <c r="L936" s="1003"/>
      <c r="M936" s="1003"/>
      <c r="N936" s="1011" t="s">
        <v>276</v>
      </c>
      <c r="O936" s="1010" t="s">
        <v>276</v>
      </c>
      <c r="P936" s="1010">
        <v>0.37238333333333334</v>
      </c>
      <c r="Q936" s="1010">
        <v>0.49557499999999999</v>
      </c>
      <c r="R936" s="1010">
        <v>0.39749999999999996</v>
      </c>
      <c r="S936" s="1010" t="s">
        <v>105</v>
      </c>
      <c r="T936" s="1010" t="s">
        <v>105</v>
      </c>
      <c r="U936" s="1659" t="s">
        <v>105</v>
      </c>
      <c r="V936" s="1659" t="s">
        <v>105</v>
      </c>
      <c r="W936" s="1659" t="s">
        <v>105</v>
      </c>
      <c r="X936" s="1659" t="s">
        <v>105</v>
      </c>
      <c r="Y936" s="1659" t="s">
        <v>105</v>
      </c>
      <c r="Z936" s="1659" t="s">
        <v>105</v>
      </c>
      <c r="AA936" s="403"/>
      <c r="AB936" s="940"/>
      <c r="AC936" s="940"/>
      <c r="AD936" s="940"/>
      <c r="AE936" s="940"/>
      <c r="AF936" s="940"/>
      <c r="AG936" s="940"/>
      <c r="AH936" s="940"/>
      <c r="AI936" s="940"/>
      <c r="AJ936" s="940"/>
      <c r="AK936" s="940"/>
      <c r="AL936" s="940"/>
      <c r="AM936" s="940"/>
      <c r="AN936" s="940"/>
      <c r="AO936" s="940"/>
      <c r="AP936" s="940"/>
      <c r="AQ936" s="940"/>
      <c r="AR936" s="940"/>
      <c r="AS936" s="940"/>
      <c r="AT936" s="940"/>
      <c r="AU936" s="940"/>
      <c r="AV936" s="940"/>
      <c r="AW936" s="940"/>
      <c r="AX936" s="940"/>
      <c r="AY936" s="940"/>
      <c r="AZ936" s="940"/>
      <c r="BA936" s="940"/>
      <c r="BB936" s="940"/>
      <c r="BC936" s="940"/>
      <c r="BD936" s="940"/>
      <c r="BE936" s="940"/>
      <c r="BF936" s="940"/>
      <c r="BG936" s="940"/>
      <c r="BH936" s="940"/>
      <c r="BI936" s="940"/>
      <c r="BJ936" s="940"/>
      <c r="BK936" s="940"/>
      <c r="BL936" s="940"/>
      <c r="BM936" s="940"/>
      <c r="BN936" s="940"/>
      <c r="BO936" s="940"/>
      <c r="BP936" s="940"/>
      <c r="BQ936" s="940"/>
      <c r="BR936" s="940"/>
      <c r="BS936" s="940"/>
      <c r="BT936" s="940"/>
      <c r="BU936" s="940"/>
      <c r="BV936" s="940"/>
      <c r="BW936" s="940"/>
      <c r="BX936" s="940"/>
      <c r="BY936" s="1010">
        <v>0.23594999999999999</v>
      </c>
      <c r="BZ936" s="1010">
        <v>0.41720000000000002</v>
      </c>
      <c r="CA936" s="1010">
        <v>0.46399999999999997</v>
      </c>
      <c r="CB936" s="1010">
        <v>0.47499999999999998</v>
      </c>
      <c r="CC936" s="1010">
        <v>0.44729999999999998</v>
      </c>
      <c r="CD936" s="1010">
        <v>0.5</v>
      </c>
      <c r="CE936" s="1010">
        <v>0.56000000000000005</v>
      </c>
      <c r="CF936" s="1010">
        <v>0.47</v>
      </c>
      <c r="CG936" s="1014">
        <v>0.38</v>
      </c>
      <c r="CH936" s="1014">
        <v>0.38</v>
      </c>
      <c r="CI936" s="1014">
        <v>0.36</v>
      </c>
      <c r="CJ936" s="1014" t="s">
        <v>105</v>
      </c>
      <c r="CK936" s="1014" t="s">
        <v>105</v>
      </c>
      <c r="CL936" s="1014" t="s">
        <v>105</v>
      </c>
      <c r="CM936" s="1014" t="s">
        <v>105</v>
      </c>
      <c r="CN936" s="1014" t="s">
        <v>105</v>
      </c>
      <c r="CO936" s="1014" t="s">
        <v>105</v>
      </c>
      <c r="CP936" s="1014" t="s">
        <v>105</v>
      </c>
      <c r="CQ936" s="1014" t="s">
        <v>105</v>
      </c>
      <c r="CR936" s="1014" t="s">
        <v>105</v>
      </c>
      <c r="CS936" s="1014" t="s">
        <v>105</v>
      </c>
      <c r="CT936" s="1014" t="s">
        <v>105</v>
      </c>
      <c r="CU936" s="1014" t="s">
        <v>105</v>
      </c>
      <c r="CV936" s="1014" t="s">
        <v>105</v>
      </c>
      <c r="CW936" s="1014" t="s">
        <v>105</v>
      </c>
      <c r="CX936" s="1014" t="s">
        <v>105</v>
      </c>
      <c r="CY936" s="1014" t="s">
        <v>105</v>
      </c>
      <c r="CZ936" s="1014" t="s">
        <v>105</v>
      </c>
      <c r="DA936" s="1014" t="s">
        <v>105</v>
      </c>
      <c r="DB936" s="1014" t="s">
        <v>105</v>
      </c>
      <c r="DC936" s="1014" t="s">
        <v>105</v>
      </c>
      <c r="DD936" s="1014" t="s">
        <v>105</v>
      </c>
      <c r="DE936" s="1014" t="s">
        <v>105</v>
      </c>
      <c r="DF936" s="1014" t="s">
        <v>105</v>
      </c>
      <c r="DG936" s="1014" t="s">
        <v>105</v>
      </c>
      <c r="DH936" s="1014" t="s">
        <v>105</v>
      </c>
      <c r="DI936" s="1014" t="s">
        <v>105</v>
      </c>
      <c r="DJ936" s="1014" t="s">
        <v>105</v>
      </c>
      <c r="DK936" s="1014" t="s">
        <v>105</v>
      </c>
      <c r="DL936" s="1014" t="s">
        <v>105</v>
      </c>
      <c r="DM936" s="1014" t="s">
        <v>105</v>
      </c>
      <c r="DN936" s="1014" t="s">
        <v>105</v>
      </c>
      <c r="DO936" s="1014" t="s">
        <v>105</v>
      </c>
    </row>
    <row r="937" spans="2:119" s="986" customFormat="1" ht="12" customHeight="1" outlineLevel="1">
      <c r="B937" s="1336">
        <v>59</v>
      </c>
      <c r="C937" s="978"/>
      <c r="D937" s="988"/>
      <c r="E937" s="988"/>
      <c r="F937" s="969"/>
      <c r="G937" s="969"/>
      <c r="H937" s="969"/>
      <c r="I937" s="969"/>
      <c r="J937" s="969"/>
      <c r="K937" s="969"/>
      <c r="L937" s="1003"/>
      <c r="M937" s="1003"/>
      <c r="N937" s="984"/>
      <c r="O937" s="1003"/>
      <c r="P937" s="1003"/>
      <c r="Q937" s="1003"/>
      <c r="R937" s="992"/>
      <c r="S937" s="1003"/>
      <c r="T937" s="1003"/>
      <c r="U937" s="1716"/>
      <c r="V937" s="1716"/>
      <c r="W937" s="1716"/>
      <c r="X937" s="1716"/>
      <c r="Y937" s="1716"/>
      <c r="Z937" s="1716"/>
      <c r="AA937" s="403"/>
      <c r="AB937" s="940"/>
      <c r="AC937" s="940"/>
      <c r="AD937" s="940"/>
      <c r="AE937" s="940"/>
      <c r="AF937" s="940"/>
      <c r="AG937" s="940"/>
      <c r="AH937" s="940"/>
      <c r="AI937" s="940"/>
      <c r="AJ937" s="940"/>
      <c r="AK937" s="940"/>
      <c r="AL937" s="940"/>
      <c r="AM937" s="940"/>
      <c r="AN937" s="940"/>
      <c r="AO937" s="940"/>
      <c r="AP937" s="940"/>
      <c r="AQ937" s="940"/>
      <c r="AR937" s="940"/>
      <c r="AS937" s="940"/>
      <c r="AT937" s="940"/>
      <c r="AU937" s="940"/>
      <c r="AV937" s="940"/>
      <c r="AW937" s="940"/>
      <c r="AX937" s="940"/>
      <c r="AY937" s="940"/>
      <c r="AZ937" s="940"/>
      <c r="BA937" s="940"/>
      <c r="BB937" s="940"/>
      <c r="BC937" s="940"/>
      <c r="BD937" s="940"/>
      <c r="BE937" s="940"/>
      <c r="BF937" s="940"/>
      <c r="BG937" s="940"/>
      <c r="BH937" s="940"/>
      <c r="BI937" s="940"/>
      <c r="BJ937" s="940"/>
      <c r="BK937" s="940"/>
      <c r="BL937" s="940"/>
      <c r="BM937" s="940"/>
      <c r="BN937" s="940"/>
      <c r="BO937" s="940"/>
      <c r="BP937" s="940"/>
      <c r="BQ937" s="940"/>
      <c r="BR937" s="940"/>
      <c r="BS937" s="940"/>
      <c r="BT937" s="940"/>
      <c r="BU937" s="940"/>
      <c r="BV937" s="940"/>
      <c r="BW937" s="940"/>
      <c r="BX937" s="940"/>
      <c r="BY937" s="940"/>
      <c r="BZ937" s="940"/>
      <c r="CA937" s="940"/>
      <c r="CB937" s="940"/>
      <c r="CC937" s="940"/>
      <c r="CD937" s="940"/>
      <c r="CE937" s="940"/>
      <c r="CF937" s="940"/>
      <c r="CG937" s="940"/>
      <c r="CH937" s="940"/>
      <c r="CI937" s="940"/>
      <c r="CJ937" s="940"/>
      <c r="CK937" s="940"/>
      <c r="CL937" s="940"/>
      <c r="CM937" s="940"/>
      <c r="CN937" s="940"/>
      <c r="CO937" s="940"/>
      <c r="CP937" s="940"/>
      <c r="CQ937" s="940"/>
      <c r="CR937" s="940"/>
      <c r="CS937" s="940"/>
      <c r="CT937" s="940"/>
      <c r="CU937" s="940"/>
      <c r="CV937" s="940"/>
      <c r="CW937" s="940"/>
      <c r="CX937" s="940"/>
      <c r="CY937" s="940"/>
      <c r="CZ937" s="940"/>
      <c r="DA937" s="940"/>
      <c r="DB937" s="940"/>
      <c r="DC937" s="940"/>
      <c r="DD937" s="940"/>
      <c r="DE937" s="940"/>
      <c r="DF937" s="940"/>
      <c r="DG937" s="940"/>
      <c r="DH937" s="940"/>
      <c r="DI937" s="940"/>
      <c r="DJ937" s="940"/>
      <c r="DK937" s="940"/>
      <c r="DL937" s="940"/>
      <c r="DM937" s="940"/>
      <c r="DN937" s="940"/>
      <c r="DO937" s="940"/>
    </row>
    <row r="938" spans="2:119" s="618" customFormat="1" ht="15" customHeight="1">
      <c r="B938" s="609">
        <v>60</v>
      </c>
      <c r="C938" s="610" t="s">
        <v>297</v>
      </c>
      <c r="D938" s="611"/>
      <c r="E938" s="611"/>
      <c r="F938" s="612"/>
      <c r="G938" s="612"/>
      <c r="H938" s="612"/>
      <c r="I938" s="612"/>
      <c r="J938" s="612"/>
      <c r="K938" s="612"/>
      <c r="L938" s="612"/>
      <c r="M938" s="613"/>
      <c r="N938" s="613"/>
      <c r="O938" s="612"/>
      <c r="P938" s="612"/>
      <c r="Q938" s="612"/>
      <c r="R938" s="612"/>
      <c r="S938" s="612"/>
      <c r="T938" s="612"/>
      <c r="U938" s="612"/>
      <c r="V938" s="612"/>
      <c r="W938" s="612"/>
      <c r="X938" s="612"/>
      <c r="Y938" s="612"/>
      <c r="Z938" s="612"/>
      <c r="AA938" s="614"/>
      <c r="AB938" s="612"/>
      <c r="AC938" s="612"/>
      <c r="AD938" s="612"/>
      <c r="AE938" s="612"/>
      <c r="AF938" s="612"/>
      <c r="AG938" s="612"/>
      <c r="AH938" s="612"/>
      <c r="AI938" s="612"/>
      <c r="AJ938" s="612"/>
      <c r="AK938" s="612"/>
      <c r="AL938" s="612"/>
      <c r="AM938" s="612"/>
      <c r="AN938" s="612"/>
      <c r="AO938" s="612"/>
      <c r="AP938" s="612"/>
      <c r="AQ938" s="612"/>
      <c r="AR938" s="612"/>
      <c r="AS938" s="612"/>
      <c r="AT938" s="612"/>
      <c r="AU938" s="612"/>
      <c r="AV938" s="612"/>
      <c r="AW938" s="612"/>
      <c r="AX938" s="612"/>
      <c r="AY938" s="612"/>
      <c r="AZ938" s="612"/>
      <c r="BA938" s="612"/>
      <c r="BB938" s="612"/>
      <c r="BC938" s="612"/>
      <c r="BD938" s="612"/>
      <c r="BE938" s="612"/>
      <c r="BF938" s="612"/>
      <c r="BG938" s="612"/>
      <c r="BH938" s="612"/>
      <c r="BI938" s="612"/>
      <c r="BJ938" s="612"/>
      <c r="BK938" s="612"/>
      <c r="BL938" s="612"/>
      <c r="BM938" s="612"/>
      <c r="BN938" s="612"/>
      <c r="BO938" s="612"/>
      <c r="BP938" s="612"/>
      <c r="BQ938" s="612"/>
      <c r="BR938" s="612"/>
      <c r="BS938" s="612"/>
      <c r="BT938" s="612"/>
      <c r="BU938" s="612"/>
      <c r="BV938" s="612"/>
      <c r="BW938" s="612"/>
      <c r="BX938" s="612"/>
      <c r="BY938" s="612"/>
      <c r="BZ938" s="612"/>
      <c r="CA938" s="612"/>
      <c r="CB938" s="617"/>
      <c r="CC938" s="612"/>
      <c r="CD938" s="612"/>
      <c r="CE938" s="612"/>
      <c r="CF938" s="612"/>
      <c r="CG938" s="612"/>
      <c r="CH938" s="612"/>
      <c r="CI938" s="612"/>
      <c r="CJ938" s="612"/>
      <c r="CK938" s="620"/>
      <c r="CL938" s="620"/>
      <c r="CM938" s="612"/>
      <c r="CN938" s="612"/>
      <c r="CO938" s="621"/>
      <c r="CP938" s="621"/>
      <c r="CQ938" s="621"/>
      <c r="CR938" s="621"/>
      <c r="CS938" s="619"/>
      <c r="CT938" s="619"/>
      <c r="CU938" s="619"/>
      <c r="CV938" s="619"/>
      <c r="CW938" s="603"/>
      <c r="CX938" s="603"/>
      <c r="CY938" s="603"/>
      <c r="CZ938" s="603"/>
      <c r="DA938" s="603"/>
      <c r="DB938" s="603"/>
      <c r="DC938" s="603"/>
      <c r="DD938" s="603"/>
      <c r="DE938" s="603"/>
      <c r="DF938" s="603"/>
      <c r="DG938" s="603"/>
      <c r="DH938" s="603"/>
      <c r="DI938" s="603"/>
      <c r="DJ938" s="603"/>
      <c r="DK938" s="603"/>
      <c r="DL938" s="603"/>
      <c r="DM938" s="603"/>
      <c r="DN938" s="603"/>
      <c r="DO938" s="603"/>
    </row>
    <row r="939" spans="2:119" s="971" customFormat="1" ht="12" customHeight="1">
      <c r="B939" s="1336">
        <v>61</v>
      </c>
      <c r="C939" s="978"/>
      <c r="D939" s="988"/>
      <c r="E939" s="988"/>
      <c r="F939" s="969"/>
      <c r="G939" s="969"/>
      <c r="H939" s="969"/>
      <c r="I939" s="969"/>
      <c r="J939" s="969"/>
      <c r="K939" s="969"/>
      <c r="L939" s="1003"/>
      <c r="M939" s="1003"/>
      <c r="N939" s="1003"/>
      <c r="O939" s="1003"/>
      <c r="P939" s="1003"/>
      <c r="Q939" s="1003"/>
      <c r="R939" s="1003"/>
      <c r="S939" s="1003"/>
      <c r="T939" s="1003"/>
      <c r="U939" s="1716"/>
      <c r="V939" s="1716"/>
      <c r="W939" s="1716"/>
      <c r="X939" s="1716"/>
      <c r="Y939" s="1716"/>
      <c r="Z939" s="1716"/>
      <c r="AA939" s="403"/>
      <c r="AB939" s="969"/>
      <c r="AC939" s="969"/>
      <c r="AD939" s="969"/>
      <c r="AE939" s="969"/>
      <c r="AF939" s="969"/>
      <c r="AG939" s="969"/>
      <c r="AH939" s="969"/>
      <c r="AI939" s="969"/>
      <c r="AJ939" s="969"/>
      <c r="AK939" s="969"/>
      <c r="AL939" s="969"/>
      <c r="AM939" s="969"/>
      <c r="AN939" s="969"/>
      <c r="AO939" s="969"/>
      <c r="AP939" s="969"/>
      <c r="AQ939" s="969"/>
      <c r="AR939" s="969"/>
      <c r="AS939" s="969"/>
      <c r="AT939" s="969"/>
      <c r="AU939" s="969"/>
      <c r="AV939" s="969"/>
      <c r="AW939" s="969"/>
      <c r="AX939" s="969"/>
      <c r="AY939" s="969"/>
      <c r="AZ939" s="969"/>
      <c r="BA939" s="969"/>
      <c r="BB939" s="969"/>
      <c r="BC939" s="969"/>
      <c r="BD939" s="969"/>
      <c r="BE939" s="969"/>
      <c r="BF939" s="969"/>
      <c r="BG939" s="969"/>
      <c r="BH939" s="969"/>
      <c r="BI939" s="969"/>
      <c r="BJ939" s="969"/>
      <c r="BK939" s="969"/>
      <c r="BL939" s="969"/>
      <c r="BM939" s="969"/>
      <c r="BN939" s="969"/>
      <c r="BO939" s="969"/>
      <c r="BP939" s="969"/>
      <c r="BQ939" s="969"/>
      <c r="BR939" s="969"/>
      <c r="BS939" s="969"/>
      <c r="BT939" s="969"/>
      <c r="BU939" s="947"/>
      <c r="BV939" s="999"/>
      <c r="BW939" s="990"/>
      <c r="BX939" s="1015"/>
      <c r="BY939" s="947"/>
      <c r="BZ939" s="947"/>
      <c r="CA939" s="947"/>
    </row>
    <row r="940" spans="2:119" s="980" customFormat="1" ht="12" customHeight="1">
      <c r="B940" s="1336">
        <v>62</v>
      </c>
      <c r="C940" s="978" t="s">
        <v>723</v>
      </c>
      <c r="D940" s="943"/>
      <c r="E940" s="944"/>
      <c r="F940" s="232" t="s">
        <v>105</v>
      </c>
      <c r="G940" s="232" t="s">
        <v>105</v>
      </c>
      <c r="H940" s="232" t="s">
        <v>105</v>
      </c>
      <c r="I940" s="232" t="s">
        <v>105</v>
      </c>
      <c r="J940" s="232" t="s">
        <v>105</v>
      </c>
      <c r="K940" s="232" t="s">
        <v>105</v>
      </c>
      <c r="L940" s="232" t="s">
        <v>105</v>
      </c>
      <c r="M940" s="232" t="s">
        <v>105</v>
      </c>
      <c r="N940" s="232" t="s">
        <v>105</v>
      </c>
      <c r="O940" s="232" t="s">
        <v>105</v>
      </c>
      <c r="P940" s="232" t="s">
        <v>105</v>
      </c>
      <c r="Q940" s="991">
        <v>1408.0775854556782</v>
      </c>
      <c r="R940" s="991">
        <v>3157.3757891283249</v>
      </c>
      <c r="S940" s="449">
        <v>7154.2529419841658</v>
      </c>
      <c r="T940" s="449">
        <v>13441.014133563007</v>
      </c>
      <c r="U940" s="1652">
        <v>16616.450102859602</v>
      </c>
      <c r="V940" s="1652">
        <v>20877.295632490968</v>
      </c>
      <c r="W940" s="1652">
        <v>25685.185583200742</v>
      </c>
      <c r="X940" s="1652">
        <v>29831.516017063987</v>
      </c>
      <c r="Y940" s="1652">
        <v>34584.329321484111</v>
      </c>
      <c r="Z940" s="1652">
        <v>40063.905043509374</v>
      </c>
      <c r="AA940" s="608"/>
      <c r="AB940" s="1202" t="s">
        <v>105</v>
      </c>
      <c r="AC940" s="1202" t="s">
        <v>105</v>
      </c>
      <c r="AD940" s="1202" t="s">
        <v>105</v>
      </c>
      <c r="AE940" s="1202" t="s">
        <v>105</v>
      </c>
      <c r="AF940" s="1202" t="s">
        <v>105</v>
      </c>
      <c r="AG940" s="1202" t="s">
        <v>105</v>
      </c>
      <c r="AH940" s="1202" t="s">
        <v>105</v>
      </c>
      <c r="AI940" s="1202" t="s">
        <v>105</v>
      </c>
      <c r="AJ940" s="1202" t="s">
        <v>105</v>
      </c>
      <c r="AK940" s="1202" t="s">
        <v>105</v>
      </c>
      <c r="AL940" s="1202" t="s">
        <v>105</v>
      </c>
      <c r="AM940" s="1202" t="s">
        <v>105</v>
      </c>
      <c r="AN940" s="1202" t="s">
        <v>105</v>
      </c>
      <c r="AO940" s="1202" t="s">
        <v>105</v>
      </c>
      <c r="AP940" s="1202" t="s">
        <v>105</v>
      </c>
      <c r="AQ940" s="1202" t="s">
        <v>105</v>
      </c>
      <c r="AR940" s="1202" t="s">
        <v>105</v>
      </c>
      <c r="AS940" s="1202" t="s">
        <v>105</v>
      </c>
      <c r="AT940" s="1202" t="s">
        <v>105</v>
      </c>
      <c r="AU940" s="1202" t="s">
        <v>105</v>
      </c>
      <c r="AV940" s="1202" t="s">
        <v>105</v>
      </c>
      <c r="AW940" s="1202" t="s">
        <v>105</v>
      </c>
      <c r="AX940" s="1202" t="s">
        <v>105</v>
      </c>
      <c r="AY940" s="1202" t="s">
        <v>105</v>
      </c>
      <c r="AZ940" s="1202" t="s">
        <v>105</v>
      </c>
      <c r="BA940" s="1202" t="s">
        <v>105</v>
      </c>
      <c r="BB940" s="1202" t="s">
        <v>105</v>
      </c>
      <c r="BC940" s="1202" t="s">
        <v>105</v>
      </c>
      <c r="BD940" s="1202" t="s">
        <v>105</v>
      </c>
      <c r="BE940" s="1202" t="s">
        <v>105</v>
      </c>
      <c r="BF940" s="1202" t="s">
        <v>105</v>
      </c>
      <c r="BG940" s="1202" t="s">
        <v>105</v>
      </c>
      <c r="BH940" s="1202" t="s">
        <v>105</v>
      </c>
      <c r="BI940" s="1202" t="s">
        <v>105</v>
      </c>
      <c r="BJ940" s="1202" t="s">
        <v>105</v>
      </c>
      <c r="BK940" s="1202" t="s">
        <v>105</v>
      </c>
      <c r="BL940" s="1202" t="s">
        <v>105</v>
      </c>
      <c r="BM940" s="1202" t="s">
        <v>105</v>
      </c>
      <c r="BN940" s="1202" t="s">
        <v>105</v>
      </c>
      <c r="BO940" s="1202" t="s">
        <v>105</v>
      </c>
      <c r="BP940" s="1202" t="s">
        <v>105</v>
      </c>
      <c r="BQ940" s="1202" t="s">
        <v>105</v>
      </c>
      <c r="BR940" s="1202" t="s">
        <v>105</v>
      </c>
      <c r="BS940" s="1202" t="s">
        <v>105</v>
      </c>
      <c r="BT940" s="1202" t="s">
        <v>105</v>
      </c>
      <c r="BU940" s="1202" t="s">
        <v>105</v>
      </c>
      <c r="BV940" s="1202" t="s">
        <v>105</v>
      </c>
      <c r="BW940" s="1202" t="s">
        <v>105</v>
      </c>
      <c r="BX940" s="1202" t="s">
        <v>105</v>
      </c>
      <c r="BY940" s="1202" t="s">
        <v>105</v>
      </c>
      <c r="BZ940" s="1202" t="s">
        <v>105</v>
      </c>
      <c r="CA940" s="1202" t="s">
        <v>105</v>
      </c>
      <c r="CB940" s="1202" t="s">
        <v>105</v>
      </c>
      <c r="CC940" s="275">
        <v>358.59077542861638</v>
      </c>
      <c r="CD940" s="275">
        <v>477.88521562089153</v>
      </c>
      <c r="CE940" s="275">
        <v>571.60159440617019</v>
      </c>
      <c r="CF940" s="275">
        <v>637.75851731929242</v>
      </c>
      <c r="CG940" s="275">
        <v>731.16483417500001</v>
      </c>
      <c r="CH940" s="275">
        <v>827.24278786960531</v>
      </c>
      <c r="CI940" s="275">
        <v>961.2096497644269</v>
      </c>
      <c r="CJ940" s="275">
        <v>941.60025653050548</v>
      </c>
      <c r="CK940" s="275">
        <v>1603.7283886952719</v>
      </c>
      <c r="CL940" s="275">
        <v>2104.0313535263876</v>
      </c>
      <c r="CM940" s="275">
        <v>2504.892943232001</v>
      </c>
      <c r="CN940" s="275">
        <v>2661.6483070269314</v>
      </c>
      <c r="CO940" s="275">
        <v>3246.722305817982</v>
      </c>
      <c r="CP940" s="275">
        <v>3614.5980407729567</v>
      </c>
      <c r="CQ940" s="275">
        <v>3918.0454799451354</v>
      </c>
      <c r="CR940" s="275">
        <v>3562.9912499999996</v>
      </c>
      <c r="CS940" s="275">
        <v>3861.3638147757633</v>
      </c>
      <c r="CT940" s="275">
        <v>4447.3446429201003</v>
      </c>
      <c r="CU940" s="275">
        <v>4744.7503951637382</v>
      </c>
      <c r="CV940" s="275">
        <v>4552.6412149261905</v>
      </c>
      <c r="CW940" s="275">
        <v>4809.6365436960268</v>
      </c>
      <c r="CX940" s="275">
        <v>5456.1865856794666</v>
      </c>
      <c r="CY940" s="275">
        <v>6058.8312881892844</v>
      </c>
      <c r="CZ940" s="275">
        <v>5716.287579010369</v>
      </c>
      <c r="DA940" s="275">
        <v>5960.8976720547007</v>
      </c>
      <c r="DB940" s="275">
        <v>6682.7465091086178</v>
      </c>
      <c r="DC940" s="275">
        <v>7325.2538230270557</v>
      </c>
      <c r="DD940" s="275">
        <v>6640.1924742768433</v>
      </c>
      <c r="DE940" s="275">
        <v>6923.5066131778976</v>
      </c>
      <c r="DF940" s="275">
        <v>7761.3457831710666</v>
      </c>
      <c r="DG940" s="275">
        <v>8506.4711464381799</v>
      </c>
      <c r="DH940" s="275">
        <v>7704.6898712172106</v>
      </c>
      <c r="DI940" s="275">
        <v>8028.5938446091268</v>
      </c>
      <c r="DJ940" s="275">
        <v>8996.8006643067874</v>
      </c>
      <c r="DK940" s="275">
        <v>9854.2449413509894</v>
      </c>
      <c r="DL940" s="275">
        <v>8925.4286391027345</v>
      </c>
      <c r="DM940" s="275">
        <v>9300.652281942841</v>
      </c>
      <c r="DN940" s="275">
        <v>10422.262758360215</v>
      </c>
      <c r="DO940" s="275">
        <v>11415.56136410358</v>
      </c>
    </row>
    <row r="941" spans="2:119" s="986" customFormat="1" ht="12" customHeight="1">
      <c r="B941" s="1336">
        <v>63</v>
      </c>
      <c r="C941" s="972" t="s">
        <v>94</v>
      </c>
      <c r="D941" s="939"/>
      <c r="E941" s="939"/>
      <c r="F941" s="232" t="s">
        <v>105</v>
      </c>
      <c r="G941" s="232" t="s">
        <v>105</v>
      </c>
      <c r="H941" s="232" t="s">
        <v>105</v>
      </c>
      <c r="I941" s="232" t="s">
        <v>105</v>
      </c>
      <c r="J941" s="232" t="s">
        <v>105</v>
      </c>
      <c r="K941" s="232" t="s">
        <v>105</v>
      </c>
      <c r="L941" s="232" t="s">
        <v>105</v>
      </c>
      <c r="M941" s="232" t="s">
        <v>105</v>
      </c>
      <c r="N941" s="232" t="s">
        <v>105</v>
      </c>
      <c r="O941" s="232" t="s">
        <v>105</v>
      </c>
      <c r="P941" s="232" t="s">
        <v>105</v>
      </c>
      <c r="Q941" s="232" t="s">
        <v>105</v>
      </c>
      <c r="R941" s="940">
        <v>1.242330835844208</v>
      </c>
      <c r="S941" s="940">
        <v>1.2658857924413494</v>
      </c>
      <c r="T941" s="940">
        <v>0.87874460723711367</v>
      </c>
      <c r="U941" s="1677">
        <v>0.23624973069311372</v>
      </c>
      <c r="V941" s="1677">
        <v>0.25642333369978321</v>
      </c>
      <c r="W941" s="1677">
        <v>0.23029275608031052</v>
      </c>
      <c r="X941" s="1677">
        <v>0.16142886803103851</v>
      </c>
      <c r="Y941" s="1677">
        <v>0.15932188299453021</v>
      </c>
      <c r="Z941" s="1677">
        <v>0.3430060014580667</v>
      </c>
      <c r="AA941" s="403"/>
      <c r="AB941" s="940" t="s">
        <v>105</v>
      </c>
      <c r="AC941" s="940" t="s">
        <v>105</v>
      </c>
      <c r="AD941" s="940" t="s">
        <v>105</v>
      </c>
      <c r="AE941" s="940" t="s">
        <v>105</v>
      </c>
      <c r="AF941" s="940" t="s">
        <v>105</v>
      </c>
      <c r="AG941" s="940" t="s">
        <v>105</v>
      </c>
      <c r="AH941" s="940" t="s">
        <v>105</v>
      </c>
      <c r="AI941" s="940" t="s">
        <v>105</v>
      </c>
      <c r="AJ941" s="940" t="s">
        <v>105</v>
      </c>
      <c r="AK941" s="940" t="s">
        <v>105</v>
      </c>
      <c r="AL941" s="940" t="s">
        <v>105</v>
      </c>
      <c r="AM941" s="940" t="s">
        <v>105</v>
      </c>
      <c r="AN941" s="940" t="s">
        <v>105</v>
      </c>
      <c r="AO941" s="940" t="s">
        <v>105</v>
      </c>
      <c r="AP941" s="940" t="s">
        <v>105</v>
      </c>
      <c r="AQ941" s="940" t="s">
        <v>105</v>
      </c>
      <c r="AR941" s="940" t="s">
        <v>105</v>
      </c>
      <c r="AS941" s="940" t="s">
        <v>105</v>
      </c>
      <c r="AT941" s="940" t="s">
        <v>105</v>
      </c>
      <c r="AU941" s="940" t="s">
        <v>105</v>
      </c>
      <c r="AV941" s="940" t="s">
        <v>105</v>
      </c>
      <c r="AW941" s="940" t="s">
        <v>105</v>
      </c>
      <c r="AX941" s="940" t="s">
        <v>105</v>
      </c>
      <c r="AY941" s="940" t="s">
        <v>105</v>
      </c>
      <c r="AZ941" s="940" t="s">
        <v>105</v>
      </c>
      <c r="BA941" s="940" t="s">
        <v>105</v>
      </c>
      <c r="BB941" s="940" t="s">
        <v>105</v>
      </c>
      <c r="BC941" s="940" t="s">
        <v>105</v>
      </c>
      <c r="BD941" s="940" t="s">
        <v>105</v>
      </c>
      <c r="BE941" s="940" t="s">
        <v>105</v>
      </c>
      <c r="BF941" s="940" t="s">
        <v>105</v>
      </c>
      <c r="BG941" s="940" t="s">
        <v>105</v>
      </c>
      <c r="BH941" s="940" t="s">
        <v>105</v>
      </c>
      <c r="BI941" s="940" t="s">
        <v>105</v>
      </c>
      <c r="BJ941" s="940" t="s">
        <v>105</v>
      </c>
      <c r="BK941" s="940" t="s">
        <v>105</v>
      </c>
      <c r="BL941" s="940" t="s">
        <v>105</v>
      </c>
      <c r="BM941" s="940" t="s">
        <v>105</v>
      </c>
      <c r="BN941" s="940" t="s">
        <v>105</v>
      </c>
      <c r="BO941" s="940" t="s">
        <v>105</v>
      </c>
      <c r="BP941" s="940" t="s">
        <v>105</v>
      </c>
      <c r="BQ941" s="940" t="s">
        <v>105</v>
      </c>
      <c r="BR941" s="940" t="s">
        <v>105</v>
      </c>
      <c r="BS941" s="940" t="s">
        <v>105</v>
      </c>
      <c r="BT941" s="940" t="s">
        <v>105</v>
      </c>
      <c r="BU941" s="940" t="s">
        <v>105</v>
      </c>
      <c r="BV941" s="940" t="s">
        <v>105</v>
      </c>
      <c r="BW941" s="940" t="s">
        <v>105</v>
      </c>
      <c r="BX941" s="940" t="s">
        <v>105</v>
      </c>
      <c r="BY941" s="940" t="s">
        <v>105</v>
      </c>
      <c r="BZ941" s="940" t="s">
        <v>105</v>
      </c>
      <c r="CA941" s="940" t="s">
        <v>105</v>
      </c>
      <c r="CB941" s="940" t="s">
        <v>105</v>
      </c>
      <c r="CC941" s="940" t="s">
        <v>105</v>
      </c>
      <c r="CD941" s="940" t="s">
        <v>105</v>
      </c>
      <c r="CE941" s="940" t="s">
        <v>105</v>
      </c>
      <c r="CF941" s="940" t="s">
        <v>105</v>
      </c>
      <c r="CG941" s="940">
        <v>1.0389951004764506</v>
      </c>
      <c r="CH941" s="940">
        <v>0.73104913236290758</v>
      </c>
      <c r="CI941" s="940">
        <v>0.68160771273392906</v>
      </c>
      <c r="CJ941" s="940">
        <v>0.47642129577251158</v>
      </c>
      <c r="CK941" s="940">
        <v>1.1933882945899841</v>
      </c>
      <c r="CL941" s="940">
        <v>1.5434266510136525</v>
      </c>
      <c r="CM941" s="940">
        <v>1.6059798128804674</v>
      </c>
      <c r="CN941" s="940">
        <v>1.8267285279150736</v>
      </c>
      <c r="CO941" s="940">
        <v>1.0244839018279044</v>
      </c>
      <c r="CP941" s="940">
        <v>0.71793924777538942</v>
      </c>
      <c r="CQ941" s="940">
        <v>0.56415685968989115</v>
      </c>
      <c r="CR941" s="940">
        <v>0.33864088677435777</v>
      </c>
      <c r="CS941" s="940">
        <v>0.18931138886019627</v>
      </c>
      <c r="CT941" s="940">
        <v>0.23038428969243463</v>
      </c>
      <c r="CU941" s="940">
        <v>0.2109993157175345</v>
      </c>
      <c r="CV941" s="940">
        <v>0.27775817999165486</v>
      </c>
      <c r="CW941" s="940">
        <v>0.24557974187556098</v>
      </c>
      <c r="CX941" s="940">
        <v>0.2268414129688332</v>
      </c>
      <c r="CY941" s="940">
        <v>0.27695469383699756</v>
      </c>
      <c r="CZ941" s="940">
        <v>0.25559808233275061</v>
      </c>
      <c r="DA941" s="940">
        <v>0.23936551502371373</v>
      </c>
      <c r="DB941" s="940">
        <v>0.22480168230471276</v>
      </c>
      <c r="DC941" s="940">
        <v>0.2090209274033521</v>
      </c>
      <c r="DD941" s="940">
        <v>0.16162673457139554</v>
      </c>
      <c r="DE941" s="940">
        <v>0.16148724472087594</v>
      </c>
      <c r="DF941" s="940">
        <v>0.16140059668465834</v>
      </c>
      <c r="DG941" s="940">
        <v>0.16125274999999983</v>
      </c>
      <c r="DH941" s="940">
        <v>0.16031122607726789</v>
      </c>
      <c r="DI941" s="940">
        <v>0.15961380456080665</v>
      </c>
      <c r="DJ941" s="940">
        <v>0.15918049725532901</v>
      </c>
      <c r="DK941" s="940">
        <v>0.15844099999999983</v>
      </c>
      <c r="DL941" s="940">
        <v>0.15844099999999961</v>
      </c>
      <c r="DM941" s="940">
        <v>0.15844100000000005</v>
      </c>
      <c r="DN941" s="940">
        <v>0.15844099999999961</v>
      </c>
      <c r="DO941" s="940">
        <v>0.15844099999999983</v>
      </c>
    </row>
    <row r="942" spans="2:119" s="980" customFormat="1" ht="12" customHeight="1">
      <c r="B942" s="1336">
        <v>64</v>
      </c>
      <c r="C942" s="981" t="s">
        <v>324</v>
      </c>
      <c r="D942" s="995"/>
      <c r="E942" s="995"/>
      <c r="F942" s="232" t="s">
        <v>105</v>
      </c>
      <c r="G942" s="232" t="s">
        <v>105</v>
      </c>
      <c r="H942" s="232" t="s">
        <v>105</v>
      </c>
      <c r="I942" s="232" t="s">
        <v>105</v>
      </c>
      <c r="J942" s="232" t="s">
        <v>105</v>
      </c>
      <c r="K942" s="232" t="s">
        <v>105</v>
      </c>
      <c r="L942" s="232" t="s">
        <v>105</v>
      </c>
      <c r="M942" s="232" t="s">
        <v>105</v>
      </c>
      <c r="N942" s="232" t="s">
        <v>105</v>
      </c>
      <c r="O942" s="232" t="s">
        <v>105</v>
      </c>
      <c r="P942" s="232" t="s">
        <v>105</v>
      </c>
      <c r="Q942" s="955">
        <v>0.4359901164325648</v>
      </c>
      <c r="R942" s="955">
        <v>0.5422135625357567</v>
      </c>
      <c r="S942" s="955">
        <v>0.62111105817129986</v>
      </c>
      <c r="T942" s="955">
        <v>0.63407370311240441</v>
      </c>
      <c r="U942" s="1698">
        <v>0.53407566790118688</v>
      </c>
      <c r="V942" s="1698">
        <v>0.49872427927081564</v>
      </c>
      <c r="W942" s="1698">
        <v>0.47489992394207842</v>
      </c>
      <c r="X942" s="1698">
        <v>0.45591876267887826</v>
      </c>
      <c r="Y942" s="1698">
        <v>0.44749922923989366</v>
      </c>
      <c r="Z942" s="1698">
        <v>0.68967502087407861</v>
      </c>
      <c r="AA942" s="403"/>
      <c r="AB942" s="975" t="s">
        <v>105</v>
      </c>
      <c r="AC942" s="975" t="s">
        <v>105</v>
      </c>
      <c r="AD942" s="975" t="s">
        <v>105</v>
      </c>
      <c r="AE942" s="975" t="s">
        <v>105</v>
      </c>
      <c r="AF942" s="975" t="s">
        <v>105</v>
      </c>
      <c r="AG942" s="975" t="s">
        <v>105</v>
      </c>
      <c r="AH942" s="975" t="s">
        <v>105</v>
      </c>
      <c r="AI942" s="975" t="s">
        <v>105</v>
      </c>
      <c r="AJ942" s="975" t="s">
        <v>105</v>
      </c>
      <c r="AK942" s="975" t="s">
        <v>105</v>
      </c>
      <c r="AL942" s="975" t="s">
        <v>105</v>
      </c>
      <c r="AM942" s="975" t="s">
        <v>105</v>
      </c>
      <c r="AN942" s="975" t="s">
        <v>105</v>
      </c>
      <c r="AO942" s="975" t="s">
        <v>105</v>
      </c>
      <c r="AP942" s="975" t="s">
        <v>105</v>
      </c>
      <c r="AQ942" s="975" t="s">
        <v>105</v>
      </c>
      <c r="AR942" s="975" t="s">
        <v>105</v>
      </c>
      <c r="AS942" s="975" t="s">
        <v>105</v>
      </c>
      <c r="AT942" s="975" t="s">
        <v>105</v>
      </c>
      <c r="AU942" s="975" t="s">
        <v>105</v>
      </c>
      <c r="AV942" s="975" t="s">
        <v>105</v>
      </c>
      <c r="AW942" s="975" t="s">
        <v>105</v>
      </c>
      <c r="AX942" s="975" t="s">
        <v>105</v>
      </c>
      <c r="AY942" s="975" t="s">
        <v>105</v>
      </c>
      <c r="AZ942" s="975" t="s">
        <v>105</v>
      </c>
      <c r="BA942" s="975" t="s">
        <v>105</v>
      </c>
      <c r="BB942" s="975" t="s">
        <v>105</v>
      </c>
      <c r="BC942" s="975" t="s">
        <v>105</v>
      </c>
      <c r="BD942" s="975" t="s">
        <v>105</v>
      </c>
      <c r="BE942" s="975" t="s">
        <v>105</v>
      </c>
      <c r="BF942" s="975" t="s">
        <v>105</v>
      </c>
      <c r="BG942" s="975" t="s">
        <v>105</v>
      </c>
      <c r="BH942" s="975" t="s">
        <v>105</v>
      </c>
      <c r="BI942" s="975" t="s">
        <v>105</v>
      </c>
      <c r="BJ942" s="975" t="s">
        <v>105</v>
      </c>
      <c r="BK942" s="975" t="s">
        <v>105</v>
      </c>
      <c r="BL942" s="975" t="s">
        <v>105</v>
      </c>
      <c r="BM942" s="975" t="s">
        <v>105</v>
      </c>
      <c r="BN942" s="975" t="s">
        <v>105</v>
      </c>
      <c r="BO942" s="975" t="s">
        <v>105</v>
      </c>
      <c r="BP942" s="975" t="s">
        <v>105</v>
      </c>
      <c r="BQ942" s="975" t="s">
        <v>105</v>
      </c>
      <c r="BR942" s="975" t="s">
        <v>105</v>
      </c>
      <c r="BS942" s="975" t="s">
        <v>105</v>
      </c>
      <c r="BT942" s="975" t="s">
        <v>105</v>
      </c>
      <c r="BU942" s="975" t="s">
        <v>105</v>
      </c>
      <c r="BV942" s="975" t="s">
        <v>105</v>
      </c>
      <c r="BW942" s="975" t="s">
        <v>105</v>
      </c>
      <c r="BX942" s="975" t="s">
        <v>105</v>
      </c>
      <c r="BY942" s="975" t="s">
        <v>105</v>
      </c>
      <c r="BZ942" s="975" t="s">
        <v>105</v>
      </c>
      <c r="CA942" s="975" t="s">
        <v>105</v>
      </c>
      <c r="CB942" s="975" t="s">
        <v>105</v>
      </c>
      <c r="CC942" s="975">
        <v>0.50289060912279981</v>
      </c>
      <c r="CD942" s="975">
        <v>0.53538140996612749</v>
      </c>
      <c r="CE942" s="975">
        <v>0.55230627880596794</v>
      </c>
      <c r="CF942" s="975">
        <v>0.56689493491719134</v>
      </c>
      <c r="CG942" s="975">
        <v>0.55499913453696248</v>
      </c>
      <c r="CH942" s="975">
        <v>0.52359973175429109</v>
      </c>
      <c r="CI942" s="975">
        <v>0.53377155070775362</v>
      </c>
      <c r="CJ942" s="975">
        <v>0.53998435766278274</v>
      </c>
      <c r="CK942" s="975">
        <v>0.65097786374382105</v>
      </c>
      <c r="CL942" s="975">
        <v>0.62817807179597318</v>
      </c>
      <c r="CM942" s="975">
        <v>0.63227176628832227</v>
      </c>
      <c r="CN942" s="975">
        <v>0.63865656419802708</v>
      </c>
      <c r="CO942" s="975">
        <v>0.65566875900282839</v>
      </c>
      <c r="CP942" s="975">
        <v>0.63856317404151997</v>
      </c>
      <c r="CQ942" s="975">
        <v>0.61047667927661897</v>
      </c>
      <c r="CR942" s="975">
        <v>0.55031948881789128</v>
      </c>
      <c r="CS942" s="955">
        <v>0.55490094174533289</v>
      </c>
      <c r="CT942" s="955">
        <v>0.53048501423506034</v>
      </c>
      <c r="CU942" s="955">
        <v>0.51041128761995824</v>
      </c>
      <c r="CV942" s="955">
        <v>0.52906010678571702</v>
      </c>
      <c r="CW942" s="975">
        <v>0.50863517929157753</v>
      </c>
      <c r="CX942" s="975">
        <v>0.48419709805198663</v>
      </c>
      <c r="CY942" s="975">
        <v>0.48347809155104071</v>
      </c>
      <c r="CZ942" s="975">
        <v>0.53110921694421964</v>
      </c>
      <c r="DA942" s="975">
        <v>0.4725135846365226</v>
      </c>
      <c r="DB942" s="975">
        <v>0.45193865243156178</v>
      </c>
      <c r="DC942" s="975">
        <v>0.460117189952504</v>
      </c>
      <c r="DD942" s="975">
        <v>0.53013535568873815</v>
      </c>
      <c r="DE942" s="975">
        <v>0.43855288232172007</v>
      </c>
      <c r="DF942" s="975">
        <v>0.42137404549428242</v>
      </c>
      <c r="DG942" s="975">
        <v>0.45489439394738096</v>
      </c>
      <c r="DH942" s="975">
        <v>0.53398727789062617</v>
      </c>
      <c r="DI942" s="975">
        <v>0.43070264979984885</v>
      </c>
      <c r="DJ942" s="975">
        <v>0.41588730577906169</v>
      </c>
      <c r="DK942" s="975">
        <v>0.43638623166136797</v>
      </c>
      <c r="DL942" s="975">
        <v>0.6759854383412397</v>
      </c>
      <c r="DM942" s="975">
        <v>0.68099401635449031</v>
      </c>
      <c r="DN942" s="975">
        <v>0.69416007109951305</v>
      </c>
      <c r="DO942" s="975">
        <v>0.70398041831920766</v>
      </c>
    </row>
    <row r="943" spans="2:119" s="980" customFormat="1" ht="12" customHeight="1">
      <c r="B943" s="1336">
        <v>65</v>
      </c>
      <c r="C943" s="981" t="s">
        <v>714</v>
      </c>
      <c r="D943" s="995"/>
      <c r="E943" s="995"/>
      <c r="F943" s="955"/>
      <c r="G943" s="955"/>
      <c r="H943" s="955"/>
      <c r="I943" s="955"/>
      <c r="J943" s="955"/>
      <c r="K943" s="955"/>
      <c r="L943" s="955"/>
      <c r="M943" s="955"/>
      <c r="N943" s="955" t="s">
        <v>105</v>
      </c>
      <c r="O943" s="955" t="s">
        <v>105</v>
      </c>
      <c r="P943" s="955" t="s">
        <v>105</v>
      </c>
      <c r="Q943" s="955" t="s">
        <v>105</v>
      </c>
      <c r="R943" s="955">
        <v>0.10662928597820769</v>
      </c>
      <c r="S943" s="955">
        <v>0.15088529437292833</v>
      </c>
      <c r="T943" s="955">
        <v>0.20224129069563621</v>
      </c>
      <c r="U943" s="1698">
        <v>0.20577831644180539</v>
      </c>
      <c r="V943" s="1698">
        <v>0.20963269639660437</v>
      </c>
      <c r="W943" s="1698">
        <v>0.21465710605514804</v>
      </c>
      <c r="X943" s="1698">
        <v>0.21465710605514801</v>
      </c>
      <c r="Y943" s="1698">
        <v>0.21465710605514804</v>
      </c>
      <c r="Z943" s="1698">
        <v>0.21465710605514807</v>
      </c>
      <c r="AA943" s="403"/>
      <c r="AB943" s="975" t="s">
        <v>105</v>
      </c>
      <c r="AC943" s="975" t="s">
        <v>105</v>
      </c>
      <c r="AD943" s="975" t="s">
        <v>105</v>
      </c>
      <c r="AE943" s="975" t="s">
        <v>105</v>
      </c>
      <c r="AF943" s="975" t="s">
        <v>105</v>
      </c>
      <c r="AG943" s="975" t="s">
        <v>105</v>
      </c>
      <c r="AH943" s="975" t="s">
        <v>105</v>
      </c>
      <c r="AI943" s="975" t="s">
        <v>105</v>
      </c>
      <c r="AJ943" s="975" t="s">
        <v>105</v>
      </c>
      <c r="AK943" s="975" t="s">
        <v>105</v>
      </c>
      <c r="AL943" s="975" t="s">
        <v>105</v>
      </c>
      <c r="AM943" s="975" t="s">
        <v>105</v>
      </c>
      <c r="AN943" s="975" t="s">
        <v>105</v>
      </c>
      <c r="AO943" s="975" t="s">
        <v>105</v>
      </c>
      <c r="AP943" s="975" t="s">
        <v>105</v>
      </c>
      <c r="AQ943" s="975" t="s">
        <v>105</v>
      </c>
      <c r="AR943" s="975" t="s">
        <v>105</v>
      </c>
      <c r="AS943" s="975" t="s">
        <v>105</v>
      </c>
      <c r="AT943" s="975" t="s">
        <v>105</v>
      </c>
      <c r="AU943" s="975" t="s">
        <v>105</v>
      </c>
      <c r="AV943" s="975" t="s">
        <v>105</v>
      </c>
      <c r="AW943" s="975" t="s">
        <v>105</v>
      </c>
      <c r="AX943" s="975" t="s">
        <v>105</v>
      </c>
      <c r="AY943" s="975" t="s">
        <v>105</v>
      </c>
      <c r="AZ943" s="975" t="s">
        <v>105</v>
      </c>
      <c r="BA943" s="975" t="s">
        <v>105</v>
      </c>
      <c r="BB943" s="975" t="s">
        <v>105</v>
      </c>
      <c r="BC943" s="975" t="s">
        <v>105</v>
      </c>
      <c r="BD943" s="975" t="s">
        <v>105</v>
      </c>
      <c r="BE943" s="975" t="s">
        <v>105</v>
      </c>
      <c r="BF943" s="975" t="s">
        <v>105</v>
      </c>
      <c r="BG943" s="975" t="s">
        <v>105</v>
      </c>
      <c r="BH943" s="975" t="s">
        <v>105</v>
      </c>
      <c r="BI943" s="975" t="s">
        <v>105</v>
      </c>
      <c r="BJ943" s="975" t="s">
        <v>105</v>
      </c>
      <c r="BK943" s="975" t="s">
        <v>105</v>
      </c>
      <c r="BL943" s="975" t="s">
        <v>105</v>
      </c>
      <c r="BM943" s="975" t="s">
        <v>105</v>
      </c>
      <c r="BN943" s="975" t="s">
        <v>105</v>
      </c>
      <c r="BO943" s="975" t="s">
        <v>105</v>
      </c>
      <c r="BP943" s="975" t="s">
        <v>105</v>
      </c>
      <c r="BQ943" s="975" t="s">
        <v>105</v>
      </c>
      <c r="BR943" s="975" t="s">
        <v>105</v>
      </c>
      <c r="BS943" s="975" t="s">
        <v>105</v>
      </c>
      <c r="BT943" s="975" t="s">
        <v>105</v>
      </c>
      <c r="BU943" s="975" t="s">
        <v>105</v>
      </c>
      <c r="BV943" s="975" t="s">
        <v>105</v>
      </c>
      <c r="BW943" s="975" t="s">
        <v>105</v>
      </c>
      <c r="BX943" s="975" t="s">
        <v>105</v>
      </c>
      <c r="BY943" s="975" t="s">
        <v>105</v>
      </c>
      <c r="BZ943" s="975" t="s">
        <v>105</v>
      </c>
      <c r="CA943" s="975" t="s">
        <v>105</v>
      </c>
      <c r="CB943" s="975" t="s">
        <v>105</v>
      </c>
      <c r="CC943" s="955">
        <v>6.5998869379250341E-2</v>
      </c>
      <c r="CD943" s="955">
        <v>7.6938024556847368E-2</v>
      </c>
      <c r="CE943" s="955">
        <v>8.2905221767801213E-2</v>
      </c>
      <c r="CF943" s="955">
        <v>9.769462976205899E-2</v>
      </c>
      <c r="CG943" s="955">
        <v>0.10596170968604463</v>
      </c>
      <c r="CH943" s="955">
        <v>0.10740604891519898</v>
      </c>
      <c r="CI943" s="955">
        <v>0.11334476451272467</v>
      </c>
      <c r="CJ943" s="955">
        <v>0.12542472335940427</v>
      </c>
      <c r="CK943" s="955">
        <v>0.1470982112026028</v>
      </c>
      <c r="CL943" s="955">
        <v>0.15699965936263971</v>
      </c>
      <c r="CM943" s="955">
        <v>0.16052943924774507</v>
      </c>
      <c r="CN943" s="955">
        <v>0.18465710605514804</v>
      </c>
      <c r="CO943" s="955">
        <v>0.2068041392828823</v>
      </c>
      <c r="CP943" s="955">
        <v>0.21071552867691062</v>
      </c>
      <c r="CQ943" s="955">
        <v>0.2041408321801074</v>
      </c>
      <c r="CR943" s="996">
        <v>0.20096711560882116</v>
      </c>
      <c r="CS943" s="1371">
        <v>0.2068041392828823</v>
      </c>
      <c r="CT943" s="1371">
        <v>0.21071552867691062</v>
      </c>
      <c r="CU943" s="1371">
        <v>0.2041408321801074</v>
      </c>
      <c r="CV943" s="1371">
        <v>0.20624408695511554</v>
      </c>
      <c r="CW943" s="1371">
        <v>0.20834734173012368</v>
      </c>
      <c r="CX943" s="1371">
        <v>0.21045059650513182</v>
      </c>
      <c r="CY943" s="1371">
        <v>0.21255385128013995</v>
      </c>
      <c r="CZ943" s="1371">
        <v>0.21465710605514804</v>
      </c>
      <c r="DA943" s="1370">
        <v>0.21465710605514804</v>
      </c>
      <c r="DB943" s="1370">
        <v>0.21465710605514804</v>
      </c>
      <c r="DC943" s="1370">
        <v>0.21465710605514804</v>
      </c>
      <c r="DD943" s="1370">
        <v>0.21465710605514804</v>
      </c>
      <c r="DE943" s="1370">
        <v>0.21465710605514804</v>
      </c>
      <c r="DF943" s="1370">
        <v>0.21465710605514804</v>
      </c>
      <c r="DG943" s="1370">
        <v>0.21465710605514804</v>
      </c>
      <c r="DH943" s="1370">
        <v>0.21465710605514804</v>
      </c>
      <c r="DI943" s="1370">
        <v>0.21465710605514804</v>
      </c>
      <c r="DJ943" s="1370">
        <v>0.21465710605514804</v>
      </c>
      <c r="DK943" s="1370">
        <v>0.21465710605514804</v>
      </c>
      <c r="DL943" s="1370">
        <v>0.21465710605514804</v>
      </c>
      <c r="DM943" s="1370">
        <v>0.21465710605514804</v>
      </c>
      <c r="DN943" s="1370">
        <v>0.21465710605514804</v>
      </c>
      <c r="DO943" s="1370">
        <v>0.21465710605514804</v>
      </c>
    </row>
    <row r="944" spans="2:119" s="980" customFormat="1" ht="12" customHeight="1">
      <c r="B944" s="1336">
        <v>66</v>
      </c>
      <c r="C944" s="949"/>
      <c r="D944" s="1012"/>
      <c r="E944" s="1012"/>
      <c r="F944" s="984"/>
      <c r="G944" s="984"/>
      <c r="H944" s="984"/>
      <c r="I944" s="984"/>
      <c r="J944" s="984"/>
      <c r="K944" s="984"/>
      <c r="L944" s="984"/>
      <c r="M944" s="984"/>
      <c r="N944" s="984"/>
      <c r="O944" s="984"/>
      <c r="P944" s="984"/>
      <c r="Q944" s="1003"/>
      <c r="R944" s="1003"/>
      <c r="S944" s="1003"/>
      <c r="T944" s="1003"/>
      <c r="U944" s="1716"/>
      <c r="V944" s="1716"/>
      <c r="W944" s="1716"/>
      <c r="X944" s="1716"/>
      <c r="Y944" s="1716"/>
      <c r="Z944" s="1716"/>
      <c r="AA944" s="403"/>
      <c r="AB944" s="984"/>
      <c r="AC944" s="984"/>
      <c r="AD944" s="984"/>
      <c r="AE944" s="984"/>
      <c r="AF944" s="984"/>
      <c r="AG944" s="984"/>
      <c r="AH944" s="984"/>
      <c r="AI944" s="984"/>
      <c r="AJ944" s="984"/>
      <c r="AK944" s="984"/>
      <c r="AL944" s="984"/>
      <c r="AM944" s="984"/>
      <c r="AN944" s="984"/>
      <c r="AO944" s="984"/>
      <c r="AP944" s="984"/>
      <c r="AQ944" s="984"/>
      <c r="AR944" s="984"/>
      <c r="AS944" s="984"/>
      <c r="AT944" s="984"/>
      <c r="AU944" s="984"/>
      <c r="AV944" s="984"/>
      <c r="AW944" s="984"/>
      <c r="AX944" s="984"/>
      <c r="AY944" s="984"/>
      <c r="AZ944" s="984"/>
      <c r="BA944" s="984"/>
      <c r="BB944" s="984"/>
      <c r="BC944" s="984"/>
      <c r="BD944" s="984"/>
      <c r="BE944" s="984"/>
      <c r="BF944" s="984"/>
      <c r="BG944" s="984"/>
      <c r="BH944" s="984"/>
      <c r="BI944" s="984"/>
      <c r="BJ944" s="984"/>
      <c r="BK944" s="984"/>
      <c r="BL944" s="984"/>
      <c r="BM944" s="984"/>
      <c r="BN944" s="984"/>
      <c r="BO944" s="984"/>
      <c r="BP944" s="984"/>
      <c r="BQ944" s="984"/>
      <c r="BR944" s="984"/>
      <c r="BS944" s="984"/>
      <c r="BT944" s="984"/>
      <c r="BU944" s="984"/>
      <c r="BV944" s="984"/>
      <c r="BW944" s="984"/>
      <c r="BX944" s="984"/>
      <c r="BY944" s="984"/>
      <c r="BZ944" s="984"/>
      <c r="CA944" s="984"/>
      <c r="CB944" s="984"/>
      <c r="CC944" s="947"/>
      <c r="CD944" s="947"/>
      <c r="CE944" s="947"/>
      <c r="CF944" s="947"/>
      <c r="CG944" s="969"/>
      <c r="CH944" s="969"/>
      <c r="CI944" s="969"/>
      <c r="CJ944" s="969"/>
      <c r="CK944" s="969"/>
      <c r="CL944" s="969"/>
      <c r="CM944" s="969"/>
      <c r="CN944" s="969"/>
      <c r="CO944" s="969"/>
      <c r="CP944" s="969"/>
      <c r="CQ944" s="969"/>
      <c r="CR944" s="1044"/>
      <c r="CS944" s="1044"/>
      <c r="CT944" s="1044"/>
      <c r="CU944" s="1044"/>
      <c r="CV944" s="1044"/>
      <c r="CW944" s="969"/>
      <c r="CX944" s="969"/>
      <c r="CY944" s="969"/>
      <c r="CZ944" s="969"/>
      <c r="DA944" s="969"/>
      <c r="DB944" s="969"/>
      <c r="DC944" s="969"/>
      <c r="DD944" s="969"/>
      <c r="DE944" s="969"/>
      <c r="DF944" s="969"/>
      <c r="DG944" s="969"/>
      <c r="DH944" s="969"/>
      <c r="DI944" s="969"/>
      <c r="DJ944" s="969"/>
      <c r="DK944" s="969"/>
      <c r="DL944" s="969"/>
      <c r="DM944" s="969"/>
      <c r="DN944" s="969"/>
      <c r="DO944" s="969"/>
    </row>
    <row r="945" spans="2:119" s="980" customFormat="1" ht="12" customHeight="1">
      <c r="B945" s="1336">
        <v>67</v>
      </c>
      <c r="C945" s="978" t="s">
        <v>724</v>
      </c>
      <c r="D945" s="1012"/>
      <c r="E945" s="1012"/>
      <c r="F945" s="232" t="s">
        <v>105</v>
      </c>
      <c r="G945" s="232" t="s">
        <v>105</v>
      </c>
      <c r="H945" s="232" t="s">
        <v>105</v>
      </c>
      <c r="I945" s="232" t="s">
        <v>105</v>
      </c>
      <c r="J945" s="232" t="s">
        <v>105</v>
      </c>
      <c r="K945" s="232" t="s">
        <v>105</v>
      </c>
      <c r="L945" s="232" t="s">
        <v>105</v>
      </c>
      <c r="M945" s="232" t="s">
        <v>105</v>
      </c>
      <c r="N945" s="232" t="s">
        <v>105</v>
      </c>
      <c r="O945" s="232" t="s">
        <v>105</v>
      </c>
      <c r="P945" s="232" t="s">
        <v>105</v>
      </c>
      <c r="Q945" s="991">
        <v>1232.52534912076</v>
      </c>
      <c r="R945" s="991">
        <v>2665.7431548592194</v>
      </c>
      <c r="S945" s="449">
        <v>4364.2237420474512</v>
      </c>
      <c r="T945" s="449">
        <v>7756.9448612987781</v>
      </c>
      <c r="U945" s="1652">
        <v>14496.089002617729</v>
      </c>
      <c r="V945" s="1652">
        <v>20984.10253929174</v>
      </c>
      <c r="W945" s="1652">
        <v>28400.284403805308</v>
      </c>
      <c r="X945" s="1652">
        <v>35600.132028698747</v>
      </c>
      <c r="Y945" s="1652">
        <v>42699.22126748076</v>
      </c>
      <c r="Z945" s="1652">
        <v>18027.085395340047</v>
      </c>
      <c r="AA945" s="608"/>
      <c r="AB945" s="1359" t="s">
        <v>105</v>
      </c>
      <c r="AC945" s="1359" t="s">
        <v>105</v>
      </c>
      <c r="AD945" s="1359" t="s">
        <v>105</v>
      </c>
      <c r="AE945" s="1359" t="s">
        <v>105</v>
      </c>
      <c r="AF945" s="1359" t="s">
        <v>105</v>
      </c>
      <c r="AG945" s="1359" t="s">
        <v>105</v>
      </c>
      <c r="AH945" s="1359" t="s">
        <v>105</v>
      </c>
      <c r="AI945" s="1359" t="s">
        <v>105</v>
      </c>
      <c r="AJ945" s="1359" t="s">
        <v>105</v>
      </c>
      <c r="AK945" s="1359" t="s">
        <v>105</v>
      </c>
      <c r="AL945" s="1359" t="s">
        <v>105</v>
      </c>
      <c r="AM945" s="1359" t="s">
        <v>105</v>
      </c>
      <c r="AN945" s="1359" t="s">
        <v>105</v>
      </c>
      <c r="AO945" s="1359" t="s">
        <v>105</v>
      </c>
      <c r="AP945" s="1359" t="s">
        <v>105</v>
      </c>
      <c r="AQ945" s="1359" t="s">
        <v>105</v>
      </c>
      <c r="AR945" s="1359" t="s">
        <v>105</v>
      </c>
      <c r="AS945" s="1359" t="s">
        <v>105</v>
      </c>
      <c r="AT945" s="1359" t="s">
        <v>105</v>
      </c>
      <c r="AU945" s="1359" t="s">
        <v>105</v>
      </c>
      <c r="AV945" s="1359" t="s">
        <v>105</v>
      </c>
      <c r="AW945" s="1359" t="s">
        <v>105</v>
      </c>
      <c r="AX945" s="1359" t="s">
        <v>105</v>
      </c>
      <c r="AY945" s="1359" t="s">
        <v>105</v>
      </c>
      <c r="AZ945" s="1359" t="s">
        <v>105</v>
      </c>
      <c r="BA945" s="1359" t="s">
        <v>105</v>
      </c>
      <c r="BB945" s="1359" t="s">
        <v>105</v>
      </c>
      <c r="BC945" s="1359" t="s">
        <v>105</v>
      </c>
      <c r="BD945" s="1359" t="s">
        <v>105</v>
      </c>
      <c r="BE945" s="1359" t="s">
        <v>105</v>
      </c>
      <c r="BF945" s="1359" t="s">
        <v>105</v>
      </c>
      <c r="BG945" s="1359" t="s">
        <v>105</v>
      </c>
      <c r="BH945" s="1359" t="s">
        <v>105</v>
      </c>
      <c r="BI945" s="1359" t="s">
        <v>105</v>
      </c>
      <c r="BJ945" s="1359" t="s">
        <v>105</v>
      </c>
      <c r="BK945" s="1359" t="s">
        <v>105</v>
      </c>
      <c r="BL945" s="1359" t="s">
        <v>105</v>
      </c>
      <c r="BM945" s="1359" t="s">
        <v>105</v>
      </c>
      <c r="BN945" s="1359" t="s">
        <v>105</v>
      </c>
      <c r="BO945" s="1359" t="s">
        <v>105</v>
      </c>
      <c r="BP945" s="1359" t="s">
        <v>105</v>
      </c>
      <c r="BQ945" s="1359" t="s">
        <v>105</v>
      </c>
      <c r="BR945" s="1359" t="s">
        <v>105</v>
      </c>
      <c r="BS945" s="1359" t="s">
        <v>105</v>
      </c>
      <c r="BT945" s="1359" t="s">
        <v>105</v>
      </c>
      <c r="BU945" s="1359" t="s">
        <v>105</v>
      </c>
      <c r="BV945" s="1359" t="s">
        <v>105</v>
      </c>
      <c r="BW945" s="1359" t="s">
        <v>105</v>
      </c>
      <c r="BX945" s="1359" t="s">
        <v>105</v>
      </c>
      <c r="BY945" s="1359" t="s">
        <v>105</v>
      </c>
      <c r="BZ945" s="1359" t="s">
        <v>105</v>
      </c>
      <c r="CA945" s="1359" t="s">
        <v>105</v>
      </c>
      <c r="CB945" s="1359" t="s">
        <v>105</v>
      </c>
      <c r="CC945" s="275">
        <v>354.47094417660219</v>
      </c>
      <c r="CD945" s="275">
        <v>414.72119381279333</v>
      </c>
      <c r="CE945" s="275">
        <v>463.33321113136452</v>
      </c>
      <c r="CF945" s="275">
        <v>487.242801196475</v>
      </c>
      <c r="CG945" s="275">
        <v>586.25317556499999</v>
      </c>
      <c r="CH945" s="275">
        <v>752.66983752131796</v>
      </c>
      <c r="CI945" s="275">
        <v>839.57734057642665</v>
      </c>
      <c r="CJ945" s="275">
        <v>802.15491669231119</v>
      </c>
      <c r="CK945" s="275">
        <v>859.83984920472824</v>
      </c>
      <c r="CL945" s="275">
        <v>1245.3873033696125</v>
      </c>
      <c r="CM945" s="275">
        <v>1456.8416727807992</v>
      </c>
      <c r="CN945" s="275">
        <v>1505.9232566468638</v>
      </c>
      <c r="CO945" s="275">
        <v>1705.0498523610181</v>
      </c>
      <c r="CP945" s="275">
        <v>2045.9194893812826</v>
      </c>
      <c r="CQ945" s="275">
        <v>2500.0522629096131</v>
      </c>
      <c r="CR945" s="275">
        <v>2911.4137499999997</v>
      </c>
      <c r="CS945" s="275">
        <v>3097.2904679699013</v>
      </c>
      <c r="CT945" s="275">
        <v>3936.199705326957</v>
      </c>
      <c r="CU945" s="275">
        <v>4551.1850793208732</v>
      </c>
      <c r="CV945" s="275">
        <v>4052.5080989874514</v>
      </c>
      <c r="CW945" s="275">
        <v>4646.3286343218315</v>
      </c>
      <c r="CX945" s="275">
        <v>5812.3373431724458</v>
      </c>
      <c r="CY945" s="275">
        <v>6472.9284628100104</v>
      </c>
      <c r="CZ945" s="275">
        <v>5046.635369116002</v>
      </c>
      <c r="DA945" s="275">
        <v>6654.3960800605428</v>
      </c>
      <c r="DB945" s="275">
        <v>8104.0978405691367</v>
      </c>
      <c r="DC945" s="275">
        <v>8595.1551140596275</v>
      </c>
      <c r="DD945" s="275">
        <v>5885.2737166171337</v>
      </c>
      <c r="DE945" s="275">
        <v>8863.6581559247952</v>
      </c>
      <c r="DF945" s="275">
        <v>10657.79005626302</v>
      </c>
      <c r="DG945" s="275">
        <v>10193.410099893799</v>
      </c>
      <c r="DH945" s="275">
        <v>6723.9120641182653</v>
      </c>
      <c r="DI945" s="275">
        <v>10612.094454708469</v>
      </c>
      <c r="DJ945" s="275">
        <v>12635.984321648753</v>
      </c>
      <c r="DK945" s="275">
        <v>12727.230427005272</v>
      </c>
      <c r="DL945" s="275">
        <v>4278.1525815287505</v>
      </c>
      <c r="DM945" s="275">
        <v>4356.8132149366511</v>
      </c>
      <c r="DN945" s="275">
        <v>4591.9438955199194</v>
      </c>
      <c r="DO945" s="275">
        <v>4800.1757033547256</v>
      </c>
    </row>
    <row r="946" spans="2:119" s="980" customFormat="1" ht="12" customHeight="1">
      <c r="B946" s="1336">
        <v>68</v>
      </c>
      <c r="C946" s="972" t="s">
        <v>94</v>
      </c>
      <c r="D946" s="1012"/>
      <c r="E946" s="1012"/>
      <c r="F946" s="232" t="s">
        <v>105</v>
      </c>
      <c r="G946" s="232" t="s">
        <v>105</v>
      </c>
      <c r="H946" s="232" t="s">
        <v>105</v>
      </c>
      <c r="I946" s="232" t="s">
        <v>105</v>
      </c>
      <c r="J946" s="232" t="s">
        <v>105</v>
      </c>
      <c r="K946" s="232" t="s">
        <v>105</v>
      </c>
      <c r="L946" s="232" t="s">
        <v>105</v>
      </c>
      <c r="M946" s="232" t="s">
        <v>105</v>
      </c>
      <c r="N946" s="232" t="s">
        <v>105</v>
      </c>
      <c r="O946" s="232" t="s">
        <v>105</v>
      </c>
      <c r="P946" s="232" t="s">
        <v>105</v>
      </c>
      <c r="Q946" s="232" t="s">
        <v>105</v>
      </c>
      <c r="R946" s="940">
        <v>1.1628302872317122</v>
      </c>
      <c r="S946" s="940">
        <v>0.63715087632961787</v>
      </c>
      <c r="T946" s="940">
        <v>0.77739394673189932</v>
      </c>
      <c r="U946" s="1677">
        <v>0.86878845496789925</v>
      </c>
      <c r="V946" s="1677">
        <v>0.44756992975846055</v>
      </c>
      <c r="W946" s="1677">
        <v>0.35341906334221918</v>
      </c>
      <c r="X946" s="1677">
        <v>0.25351322270310583</v>
      </c>
      <c r="Y946" s="1677">
        <v>0.19941187951379336</v>
      </c>
      <c r="Z946" s="1677">
        <v>-0.49362307474568734</v>
      </c>
      <c r="AA946" s="403"/>
      <c r="AB946" s="984" t="s">
        <v>105</v>
      </c>
      <c r="AC946" s="984" t="s">
        <v>105</v>
      </c>
      <c r="AD946" s="984" t="s">
        <v>105</v>
      </c>
      <c r="AE946" s="984" t="s">
        <v>105</v>
      </c>
      <c r="AF946" s="984" t="s">
        <v>105</v>
      </c>
      <c r="AG946" s="984" t="s">
        <v>105</v>
      </c>
      <c r="AH946" s="984" t="s">
        <v>105</v>
      </c>
      <c r="AI946" s="984" t="s">
        <v>105</v>
      </c>
      <c r="AJ946" s="984" t="s">
        <v>105</v>
      </c>
      <c r="AK946" s="984" t="s">
        <v>105</v>
      </c>
      <c r="AL946" s="984" t="s">
        <v>105</v>
      </c>
      <c r="AM946" s="984" t="s">
        <v>105</v>
      </c>
      <c r="AN946" s="984" t="s">
        <v>105</v>
      </c>
      <c r="AO946" s="984" t="s">
        <v>105</v>
      </c>
      <c r="AP946" s="984" t="s">
        <v>105</v>
      </c>
      <c r="AQ946" s="984" t="s">
        <v>105</v>
      </c>
      <c r="AR946" s="984" t="s">
        <v>105</v>
      </c>
      <c r="AS946" s="984" t="s">
        <v>105</v>
      </c>
      <c r="AT946" s="984" t="s">
        <v>105</v>
      </c>
      <c r="AU946" s="984" t="s">
        <v>105</v>
      </c>
      <c r="AV946" s="984" t="s">
        <v>105</v>
      </c>
      <c r="AW946" s="984" t="s">
        <v>105</v>
      </c>
      <c r="AX946" s="984" t="s">
        <v>105</v>
      </c>
      <c r="AY946" s="984" t="s">
        <v>105</v>
      </c>
      <c r="AZ946" s="984" t="s">
        <v>105</v>
      </c>
      <c r="BA946" s="984" t="s">
        <v>105</v>
      </c>
      <c r="BB946" s="984" t="s">
        <v>105</v>
      </c>
      <c r="BC946" s="984" t="s">
        <v>105</v>
      </c>
      <c r="BD946" s="984" t="s">
        <v>105</v>
      </c>
      <c r="BE946" s="984" t="s">
        <v>105</v>
      </c>
      <c r="BF946" s="984" t="s">
        <v>105</v>
      </c>
      <c r="BG946" s="984" t="s">
        <v>105</v>
      </c>
      <c r="BH946" s="984" t="s">
        <v>105</v>
      </c>
      <c r="BI946" s="984" t="s">
        <v>105</v>
      </c>
      <c r="BJ946" s="984" t="s">
        <v>105</v>
      </c>
      <c r="BK946" s="984" t="s">
        <v>105</v>
      </c>
      <c r="BL946" s="984" t="s">
        <v>105</v>
      </c>
      <c r="BM946" s="984" t="s">
        <v>105</v>
      </c>
      <c r="BN946" s="984" t="s">
        <v>105</v>
      </c>
      <c r="BO946" s="984" t="s">
        <v>105</v>
      </c>
      <c r="BP946" s="984" t="s">
        <v>105</v>
      </c>
      <c r="BQ946" s="984" t="s">
        <v>105</v>
      </c>
      <c r="BR946" s="984" t="s">
        <v>105</v>
      </c>
      <c r="BS946" s="984" t="s">
        <v>105</v>
      </c>
      <c r="BT946" s="984" t="s">
        <v>105</v>
      </c>
      <c r="BU946" s="984" t="s">
        <v>105</v>
      </c>
      <c r="BV946" s="984" t="s">
        <v>105</v>
      </c>
      <c r="BW946" s="984" t="s">
        <v>105</v>
      </c>
      <c r="BX946" s="984" t="s">
        <v>105</v>
      </c>
      <c r="BY946" s="984" t="s">
        <v>105</v>
      </c>
      <c r="BZ946" s="984" t="s">
        <v>105</v>
      </c>
      <c r="CA946" s="984" t="s">
        <v>105</v>
      </c>
      <c r="CB946" s="984" t="s">
        <v>105</v>
      </c>
      <c r="CC946" s="984" t="s">
        <v>105</v>
      </c>
      <c r="CD946" s="984" t="s">
        <v>105</v>
      </c>
      <c r="CE946" s="984" t="s">
        <v>105</v>
      </c>
      <c r="CF946" s="984" t="s">
        <v>105</v>
      </c>
      <c r="CG946" s="940">
        <v>0.65388217340860755</v>
      </c>
      <c r="CH946" s="940">
        <v>0.81488153668142616</v>
      </c>
      <c r="CI946" s="940">
        <v>0.81203790362091954</v>
      </c>
      <c r="CJ946" s="940">
        <v>0.64631455759333334</v>
      </c>
      <c r="CK946" s="940">
        <v>0.46666983658734096</v>
      </c>
      <c r="CL946" s="940">
        <v>0.65462629334384514</v>
      </c>
      <c r="CM946" s="940">
        <v>0.73520842258627273</v>
      </c>
      <c r="CN946" s="940">
        <v>0.87734716238671706</v>
      </c>
      <c r="CO946" s="940">
        <v>0.98298538261285562</v>
      </c>
      <c r="CP946" s="940">
        <v>0.64279777370918323</v>
      </c>
      <c r="CQ946" s="940">
        <v>0.71607684597431098</v>
      </c>
      <c r="CR946" s="940">
        <v>0.93330817964963586</v>
      </c>
      <c r="CS946" s="940">
        <v>0.8165395361789678</v>
      </c>
      <c r="CT946" s="940">
        <v>0.92392698039028121</v>
      </c>
      <c r="CU946" s="940">
        <v>0.82043597521601774</v>
      </c>
      <c r="CV946" s="940">
        <v>0.39193822897465247</v>
      </c>
      <c r="CW946" s="940">
        <v>0.50012686326033773</v>
      </c>
      <c r="CX946" s="940">
        <v>0.47663680155924637</v>
      </c>
      <c r="CY946" s="940">
        <v>0.42225120490505286</v>
      </c>
      <c r="CZ946" s="940">
        <v>0.24531160600936008</v>
      </c>
      <c r="DA946" s="940">
        <v>0.43218368819316311</v>
      </c>
      <c r="DB946" s="940">
        <v>0.39429240976330182</v>
      </c>
      <c r="DC946" s="940">
        <v>0.32786190415092609</v>
      </c>
      <c r="DD946" s="940">
        <v>0.16617771765984202</v>
      </c>
      <c r="DE946" s="940">
        <v>0.33200038730549264</v>
      </c>
      <c r="DF946" s="940">
        <v>0.31511122717572504</v>
      </c>
      <c r="DG946" s="940">
        <v>0.18594835865379644</v>
      </c>
      <c r="DH946" s="940">
        <v>0.1424977644001888</v>
      </c>
      <c r="DI946" s="940">
        <v>0.19725899487842447</v>
      </c>
      <c r="DJ946" s="940">
        <v>0.1856101738674476</v>
      </c>
      <c r="DK946" s="940">
        <v>0.24857435365402125</v>
      </c>
      <c r="DL946" s="940">
        <v>-0.36374055152225393</v>
      </c>
      <c r="DM946" s="940">
        <v>-0.58944831922377194</v>
      </c>
      <c r="DN946" s="940">
        <v>-0.6365978479687795</v>
      </c>
      <c r="DO946" s="940">
        <v>-0.62284208407435804</v>
      </c>
    </row>
    <row r="947" spans="2:119" s="980" customFormat="1" ht="12" customHeight="1">
      <c r="B947" s="1336">
        <v>69</v>
      </c>
      <c r="C947" s="981" t="s">
        <v>326</v>
      </c>
      <c r="D947" s="943"/>
      <c r="E947" s="944"/>
      <c r="F947" s="232" t="s">
        <v>105</v>
      </c>
      <c r="G947" s="232" t="s">
        <v>105</v>
      </c>
      <c r="H947" s="232" t="s">
        <v>105</v>
      </c>
      <c r="I947" s="232" t="s">
        <v>105</v>
      </c>
      <c r="J947" s="232" t="s">
        <v>105</v>
      </c>
      <c r="K947" s="232" t="s">
        <v>105</v>
      </c>
      <c r="L947" s="232" t="s">
        <v>105</v>
      </c>
      <c r="M947" s="232" t="s">
        <v>105</v>
      </c>
      <c r="N947" s="232" t="s">
        <v>105</v>
      </c>
      <c r="O947" s="232" t="s">
        <v>105</v>
      </c>
      <c r="P947" s="232" t="s">
        <v>105</v>
      </c>
      <c r="Q947" s="955">
        <v>0.38163299808181089</v>
      </c>
      <c r="R947" s="955">
        <v>0.45778589225217481</v>
      </c>
      <c r="S947" s="955">
        <v>0.37888898372771596</v>
      </c>
      <c r="T947" s="955">
        <v>0.36593033116159968</v>
      </c>
      <c r="U947" s="1698">
        <v>0.46592433209881301</v>
      </c>
      <c r="V947" s="1698">
        <v>0.50127572072918447</v>
      </c>
      <c r="W947" s="1698">
        <v>0.52510007605792142</v>
      </c>
      <c r="X947" s="1698">
        <v>0.54408123732112179</v>
      </c>
      <c r="Y947" s="1698">
        <v>0.55250077076010629</v>
      </c>
      <c r="Z947" s="1698">
        <v>0.31032497912592144</v>
      </c>
      <c r="AA947" s="403"/>
      <c r="AB947" s="945" t="s">
        <v>105</v>
      </c>
      <c r="AC947" s="945" t="s">
        <v>105</v>
      </c>
      <c r="AD947" s="945" t="s">
        <v>105</v>
      </c>
      <c r="AE947" s="945" t="s">
        <v>105</v>
      </c>
      <c r="AF947" s="945" t="s">
        <v>105</v>
      </c>
      <c r="AG947" s="945" t="s">
        <v>105</v>
      </c>
      <c r="AH947" s="945" t="s">
        <v>105</v>
      </c>
      <c r="AI947" s="945" t="s">
        <v>105</v>
      </c>
      <c r="AJ947" s="945" t="s">
        <v>105</v>
      </c>
      <c r="AK947" s="945" t="s">
        <v>105</v>
      </c>
      <c r="AL947" s="945" t="s">
        <v>105</v>
      </c>
      <c r="AM947" s="945" t="s">
        <v>105</v>
      </c>
      <c r="AN947" s="945" t="s">
        <v>105</v>
      </c>
      <c r="AO947" s="945" t="s">
        <v>105</v>
      </c>
      <c r="AP947" s="945" t="s">
        <v>105</v>
      </c>
      <c r="AQ947" s="945" t="s">
        <v>105</v>
      </c>
      <c r="AR947" s="945" t="s">
        <v>105</v>
      </c>
      <c r="AS947" s="945" t="s">
        <v>105</v>
      </c>
      <c r="AT947" s="945" t="s">
        <v>105</v>
      </c>
      <c r="AU947" s="945" t="s">
        <v>105</v>
      </c>
      <c r="AV947" s="945" t="s">
        <v>105</v>
      </c>
      <c r="AW947" s="945" t="s">
        <v>105</v>
      </c>
      <c r="AX947" s="945" t="s">
        <v>105</v>
      </c>
      <c r="AY947" s="945" t="s">
        <v>105</v>
      </c>
      <c r="AZ947" s="945" t="s">
        <v>105</v>
      </c>
      <c r="BA947" s="945" t="s">
        <v>105</v>
      </c>
      <c r="BB947" s="945" t="s">
        <v>105</v>
      </c>
      <c r="BC947" s="945" t="s">
        <v>105</v>
      </c>
      <c r="BD947" s="945" t="s">
        <v>105</v>
      </c>
      <c r="BE947" s="945" t="s">
        <v>105</v>
      </c>
      <c r="BF947" s="945" t="s">
        <v>105</v>
      </c>
      <c r="BG947" s="945" t="s">
        <v>105</v>
      </c>
      <c r="BH947" s="945" t="s">
        <v>105</v>
      </c>
      <c r="BI947" s="945" t="s">
        <v>105</v>
      </c>
      <c r="BJ947" s="945" t="s">
        <v>105</v>
      </c>
      <c r="BK947" s="945" t="s">
        <v>105</v>
      </c>
      <c r="BL947" s="945" t="s">
        <v>105</v>
      </c>
      <c r="BM947" s="945" t="s">
        <v>105</v>
      </c>
      <c r="BN947" s="945" t="s">
        <v>105</v>
      </c>
      <c r="BO947" s="945" t="s">
        <v>105</v>
      </c>
      <c r="BP947" s="945" t="s">
        <v>105</v>
      </c>
      <c r="BQ947" s="945" t="s">
        <v>105</v>
      </c>
      <c r="BR947" s="945" t="s">
        <v>105</v>
      </c>
      <c r="BS947" s="945" t="s">
        <v>105</v>
      </c>
      <c r="BT947" s="945" t="s">
        <v>105</v>
      </c>
      <c r="BU947" s="945" t="s">
        <v>105</v>
      </c>
      <c r="BV947" s="945" t="s">
        <v>105</v>
      </c>
      <c r="BW947" s="945" t="s">
        <v>105</v>
      </c>
      <c r="BX947" s="945" t="s">
        <v>105</v>
      </c>
      <c r="BY947" s="945" t="s">
        <v>105</v>
      </c>
      <c r="BZ947" s="945" t="s">
        <v>105</v>
      </c>
      <c r="CA947" s="945" t="s">
        <v>105</v>
      </c>
      <c r="CB947" s="945" t="s">
        <v>105</v>
      </c>
      <c r="CC947" s="975">
        <v>0.49711292439197496</v>
      </c>
      <c r="CD947" s="975">
        <v>0.46461788360171719</v>
      </c>
      <c r="CE947" s="975">
        <v>0.44769266599586216</v>
      </c>
      <c r="CF947" s="975">
        <v>0.4331035471453516</v>
      </c>
      <c r="CG947" s="975">
        <v>0.44500226193898917</v>
      </c>
      <c r="CH947" s="975">
        <v>0.47639910653150092</v>
      </c>
      <c r="CI947" s="975">
        <v>0.46622763215954161</v>
      </c>
      <c r="CJ947" s="975">
        <v>0.46001591910367928</v>
      </c>
      <c r="CK947" s="975">
        <v>0.34902213625617878</v>
      </c>
      <c r="CL947" s="975">
        <v>0.37182192820402682</v>
      </c>
      <c r="CM947" s="975">
        <v>0.36772823371167784</v>
      </c>
      <c r="CN947" s="975">
        <v>0.36134292066192886</v>
      </c>
      <c r="CO947" s="975">
        <v>0.34433124099717166</v>
      </c>
      <c r="CP947" s="975">
        <v>0.36143682595847992</v>
      </c>
      <c r="CQ947" s="975">
        <v>0.38953697992817304</v>
      </c>
      <c r="CR947" s="975">
        <v>0.44968051118210861</v>
      </c>
      <c r="CS947" s="975">
        <v>0.44509905825466706</v>
      </c>
      <c r="CT947" s="975">
        <v>0.46951498576493955</v>
      </c>
      <c r="CU947" s="975">
        <v>0.48958871238004176</v>
      </c>
      <c r="CV947" s="975">
        <v>0.47093989321428303</v>
      </c>
      <c r="CW947" s="975">
        <v>0.49136482070842258</v>
      </c>
      <c r="CX947" s="975">
        <v>0.51580290194801348</v>
      </c>
      <c r="CY947" s="975">
        <v>0.51652190844895929</v>
      </c>
      <c r="CZ947" s="975">
        <v>0.4688907830557803</v>
      </c>
      <c r="DA947" s="975">
        <v>0.5274864153634774</v>
      </c>
      <c r="DB947" s="975">
        <v>0.54806134756843827</v>
      </c>
      <c r="DC947" s="975">
        <v>0.53988281004749605</v>
      </c>
      <c r="DD947" s="975">
        <v>0.46986464431126179</v>
      </c>
      <c r="DE947" s="975">
        <v>0.56144711767828004</v>
      </c>
      <c r="DF947" s="975">
        <v>0.57862595450571763</v>
      </c>
      <c r="DG947" s="975">
        <v>0.54510560605261915</v>
      </c>
      <c r="DH947" s="975">
        <v>0.46601272210937389</v>
      </c>
      <c r="DI947" s="975">
        <v>0.56929735020015115</v>
      </c>
      <c r="DJ947" s="975">
        <v>0.58411269422093826</v>
      </c>
      <c r="DK947" s="975">
        <v>0.56361376833863208</v>
      </c>
      <c r="DL947" s="975">
        <v>0.32401456165876036</v>
      </c>
      <c r="DM947" s="975">
        <v>0.31900598364550958</v>
      </c>
      <c r="DN947" s="975">
        <v>0.30583992890048706</v>
      </c>
      <c r="DO947" s="975">
        <v>0.29601958168079234</v>
      </c>
    </row>
    <row r="948" spans="2:119" s="986" customFormat="1" ht="12" customHeight="1">
      <c r="B948" s="1336">
        <v>70</v>
      </c>
      <c r="C948" s="981" t="s">
        <v>715</v>
      </c>
      <c r="D948" s="939"/>
      <c r="E948" s="939"/>
      <c r="F948" s="940"/>
      <c r="G948" s="940"/>
      <c r="H948" s="940"/>
      <c r="I948" s="940"/>
      <c r="J948" s="940"/>
      <c r="K948" s="940"/>
      <c r="L948" s="940"/>
      <c r="M948" s="940"/>
      <c r="N948" s="232" t="s">
        <v>105</v>
      </c>
      <c r="O948" s="232" t="s">
        <v>105</v>
      </c>
      <c r="P948" s="232" t="s">
        <v>105</v>
      </c>
      <c r="Q948" s="955" t="s">
        <v>105</v>
      </c>
      <c r="R948" s="955">
        <v>4.3913902347990932E-2</v>
      </c>
      <c r="S948" s="955">
        <v>3.5339468351406396E-2</v>
      </c>
      <c r="T948" s="955">
        <v>3.8446844333897397E-2</v>
      </c>
      <c r="U948" s="1698">
        <v>4.3564439294220277E-2</v>
      </c>
      <c r="V948" s="1698">
        <v>4.4039459120033209E-2</v>
      </c>
      <c r="W948" s="1698">
        <v>4.4999999999999998E-2</v>
      </c>
      <c r="X948" s="1698">
        <v>4.4999999999999998E-2</v>
      </c>
      <c r="Y948" s="1698">
        <v>4.4999999999999998E-2</v>
      </c>
      <c r="Z948" s="1698">
        <v>4.4999999999999998E-2</v>
      </c>
      <c r="AA948" s="403"/>
      <c r="AB948" s="940" t="s">
        <v>105</v>
      </c>
      <c r="AC948" s="940" t="s">
        <v>105</v>
      </c>
      <c r="AD948" s="940" t="s">
        <v>105</v>
      </c>
      <c r="AE948" s="940" t="s">
        <v>105</v>
      </c>
      <c r="AF948" s="940" t="s">
        <v>105</v>
      </c>
      <c r="AG948" s="940" t="s">
        <v>105</v>
      </c>
      <c r="AH948" s="940" t="s">
        <v>105</v>
      </c>
      <c r="AI948" s="940" t="s">
        <v>105</v>
      </c>
      <c r="AJ948" s="940" t="s">
        <v>105</v>
      </c>
      <c r="AK948" s="940" t="s">
        <v>105</v>
      </c>
      <c r="AL948" s="940" t="s">
        <v>105</v>
      </c>
      <c r="AM948" s="940" t="s">
        <v>105</v>
      </c>
      <c r="AN948" s="940" t="s">
        <v>105</v>
      </c>
      <c r="AO948" s="940" t="s">
        <v>105</v>
      </c>
      <c r="AP948" s="940" t="s">
        <v>105</v>
      </c>
      <c r="AQ948" s="940" t="s">
        <v>105</v>
      </c>
      <c r="AR948" s="940" t="s">
        <v>105</v>
      </c>
      <c r="AS948" s="940" t="s">
        <v>105</v>
      </c>
      <c r="AT948" s="940" t="s">
        <v>105</v>
      </c>
      <c r="AU948" s="940" t="s">
        <v>105</v>
      </c>
      <c r="AV948" s="940" t="s">
        <v>105</v>
      </c>
      <c r="AW948" s="940" t="s">
        <v>105</v>
      </c>
      <c r="AX948" s="940" t="s">
        <v>105</v>
      </c>
      <c r="AY948" s="940" t="s">
        <v>105</v>
      </c>
      <c r="AZ948" s="940" t="s">
        <v>105</v>
      </c>
      <c r="BA948" s="940" t="s">
        <v>105</v>
      </c>
      <c r="BB948" s="940" t="s">
        <v>105</v>
      </c>
      <c r="BC948" s="940" t="s">
        <v>105</v>
      </c>
      <c r="BD948" s="940" t="s">
        <v>105</v>
      </c>
      <c r="BE948" s="940" t="s">
        <v>105</v>
      </c>
      <c r="BF948" s="940" t="s">
        <v>105</v>
      </c>
      <c r="BG948" s="940" t="s">
        <v>105</v>
      </c>
      <c r="BH948" s="940" t="s">
        <v>105</v>
      </c>
      <c r="BI948" s="940" t="s">
        <v>105</v>
      </c>
      <c r="BJ948" s="940" t="s">
        <v>105</v>
      </c>
      <c r="BK948" s="940" t="s">
        <v>105</v>
      </c>
      <c r="BL948" s="940" t="s">
        <v>105</v>
      </c>
      <c r="BM948" s="940" t="s">
        <v>105</v>
      </c>
      <c r="BN948" s="940" t="s">
        <v>105</v>
      </c>
      <c r="BO948" s="940" t="s">
        <v>105</v>
      </c>
      <c r="BP948" s="940" t="s">
        <v>105</v>
      </c>
      <c r="BQ948" s="940" t="s">
        <v>105</v>
      </c>
      <c r="BR948" s="940" t="s">
        <v>105</v>
      </c>
      <c r="BS948" s="940" t="s">
        <v>105</v>
      </c>
      <c r="BT948" s="940" t="s">
        <v>105</v>
      </c>
      <c r="BU948" s="940" t="s">
        <v>105</v>
      </c>
      <c r="BV948" s="940" t="s">
        <v>105</v>
      </c>
      <c r="BW948" s="940" t="s">
        <v>105</v>
      </c>
      <c r="BX948" s="940" t="s">
        <v>105</v>
      </c>
      <c r="BY948" s="940" t="s">
        <v>105</v>
      </c>
      <c r="BZ948" s="940" t="s">
        <v>105</v>
      </c>
      <c r="CA948" s="940" t="s">
        <v>105</v>
      </c>
      <c r="CB948" s="940" t="s">
        <v>105</v>
      </c>
      <c r="CC948" s="983">
        <v>4.4363615964553973E-2</v>
      </c>
      <c r="CD948" s="983">
        <v>4.206435324010864E-2</v>
      </c>
      <c r="CE948" s="983">
        <v>3.9313141624048059E-2</v>
      </c>
      <c r="CF948" s="983">
        <v>4.0304507173480643E-2</v>
      </c>
      <c r="CG948" s="983">
        <v>4.4179644126557525E-2</v>
      </c>
      <c r="CH948" s="983">
        <v>4.6613348847543853E-2</v>
      </c>
      <c r="CI948" s="983">
        <v>4.373261203112868E-2</v>
      </c>
      <c r="CJ948" s="983">
        <v>3.9282056146551468E-2</v>
      </c>
      <c r="CK948" s="983">
        <v>3.2181133810303714E-2</v>
      </c>
      <c r="CL948" s="983">
        <v>3.2956194678064252E-2</v>
      </c>
      <c r="CM948" s="983">
        <v>3.7775279976232173E-2</v>
      </c>
      <c r="CN948" s="983">
        <v>3.9319523147865042E-2</v>
      </c>
      <c r="CO948" s="983">
        <v>3.8921516613993255E-2</v>
      </c>
      <c r="CP948" s="983">
        <v>3.8321527664696653E-2</v>
      </c>
      <c r="CQ948" s="983">
        <v>3.772958979192275E-2</v>
      </c>
      <c r="CR948" s="996">
        <v>4.6325552615295501E-2</v>
      </c>
      <c r="CS948" s="1370">
        <v>4.2921516613993252E-2</v>
      </c>
      <c r="CT948" s="1370">
        <v>4.2921516613993252E-2</v>
      </c>
      <c r="CU948" s="1370">
        <v>4.2921516613993252E-2</v>
      </c>
      <c r="CV948" s="1370">
        <v>4.3337213291194603E-2</v>
      </c>
      <c r="CW948" s="1370">
        <v>4.3752909968395953E-2</v>
      </c>
      <c r="CX948" s="1370">
        <v>4.4168606645597304E-2</v>
      </c>
      <c r="CY948" s="1370">
        <v>4.4584303322798655E-2</v>
      </c>
      <c r="CZ948" s="1370">
        <v>4.4999999999999998E-2</v>
      </c>
      <c r="DA948" s="1370">
        <v>4.4999999999999998E-2</v>
      </c>
      <c r="DB948" s="1370">
        <v>4.4999999999999998E-2</v>
      </c>
      <c r="DC948" s="1370">
        <v>4.4999999999999998E-2</v>
      </c>
      <c r="DD948" s="1370">
        <v>4.4999999999999998E-2</v>
      </c>
      <c r="DE948" s="1370">
        <v>4.4999999999999998E-2</v>
      </c>
      <c r="DF948" s="1370">
        <v>4.4999999999999998E-2</v>
      </c>
      <c r="DG948" s="1370">
        <v>4.4999999999999998E-2</v>
      </c>
      <c r="DH948" s="1370">
        <v>4.4999999999999998E-2</v>
      </c>
      <c r="DI948" s="1370">
        <v>4.4999999999999998E-2</v>
      </c>
      <c r="DJ948" s="1370">
        <v>4.4999999999999998E-2</v>
      </c>
      <c r="DK948" s="1370">
        <v>4.4999999999999998E-2</v>
      </c>
      <c r="DL948" s="1370">
        <v>4.4999999999999998E-2</v>
      </c>
      <c r="DM948" s="1370">
        <v>4.4999999999999998E-2</v>
      </c>
      <c r="DN948" s="1370">
        <v>4.4999999999999998E-2</v>
      </c>
      <c r="DO948" s="1370">
        <v>4.4999999999999998E-2</v>
      </c>
    </row>
    <row r="949" spans="2:119" s="971" customFormat="1">
      <c r="B949" s="1336">
        <v>71</v>
      </c>
      <c r="C949" s="981"/>
      <c r="D949" s="993"/>
      <c r="E949" s="993"/>
      <c r="F949" s="974"/>
      <c r="G949" s="974"/>
      <c r="H949" s="974"/>
      <c r="I949" s="974"/>
      <c r="J949" s="974"/>
      <c r="K949" s="974"/>
      <c r="L949" s="974"/>
      <c r="M949" s="974"/>
      <c r="N949" s="974"/>
      <c r="O949" s="974"/>
      <c r="P949" s="974"/>
      <c r="Q949" s="1003"/>
      <c r="R949" s="1003"/>
      <c r="S949" s="1003"/>
      <c r="T949" s="1003"/>
      <c r="U949" s="1716"/>
      <c r="V949" s="1716"/>
      <c r="W949" s="1716"/>
      <c r="X949" s="1716"/>
      <c r="Y949" s="1716"/>
      <c r="Z949" s="1716"/>
      <c r="AA949" s="970"/>
      <c r="AB949" s="969"/>
      <c r="AC949" s="969"/>
      <c r="AD949" s="969"/>
      <c r="AE949" s="969"/>
      <c r="AF949" s="969"/>
      <c r="AG949" s="969"/>
      <c r="AH949" s="969"/>
      <c r="AI949" s="969"/>
      <c r="AJ949" s="969"/>
      <c r="AK949" s="969"/>
      <c r="AL949" s="969"/>
      <c r="AM949" s="969"/>
      <c r="AN949" s="969"/>
      <c r="AO949" s="969"/>
      <c r="AP949" s="969"/>
      <c r="AQ949" s="969"/>
      <c r="AR949" s="969"/>
      <c r="AS949" s="969"/>
      <c r="AT949" s="969"/>
      <c r="AU949" s="969"/>
      <c r="AV949" s="969"/>
      <c r="AW949" s="969"/>
      <c r="AX949" s="969"/>
      <c r="AY949" s="969"/>
      <c r="AZ949" s="969"/>
      <c r="BA949" s="969"/>
      <c r="BB949" s="969"/>
      <c r="BC949" s="969"/>
      <c r="BD949" s="969"/>
      <c r="BE949" s="969"/>
      <c r="BF949" s="969"/>
      <c r="BG949" s="969"/>
      <c r="BH949" s="1003"/>
      <c r="BI949" s="1003"/>
      <c r="BJ949" s="1003"/>
      <c r="BK949" s="1003"/>
      <c r="BL949" s="1003"/>
      <c r="BM949" s="1003"/>
      <c r="BN949" s="1003"/>
      <c r="BO949" s="1003"/>
      <c r="BP949" s="1003"/>
      <c r="BQ949" s="1003"/>
      <c r="BR949" s="1003"/>
      <c r="BS949" s="1003"/>
      <c r="BT949" s="974"/>
      <c r="BU949" s="974"/>
      <c r="BV949" s="974"/>
      <c r="BW949" s="974"/>
      <c r="BX949" s="974"/>
      <c r="BY949" s="974"/>
      <c r="BZ949" s="974"/>
      <c r="CA949" s="974"/>
      <c r="CB949" s="969"/>
      <c r="CC949" s="969"/>
      <c r="CD949" s="969"/>
      <c r="CE949" s="969"/>
      <c r="CF949" s="969"/>
      <c r="CG949" s="1017"/>
      <c r="CH949" s="1017"/>
      <c r="CI949" s="1017"/>
      <c r="CJ949" s="1017"/>
      <c r="CK949" s="1017"/>
      <c r="CL949" s="1017"/>
      <c r="CM949" s="1017"/>
      <c r="CN949" s="1017"/>
      <c r="CO949" s="1017"/>
      <c r="CP949" s="1017"/>
      <c r="CQ949" s="1017"/>
      <c r="CR949" s="1017"/>
      <c r="CS949" s="1017"/>
      <c r="CT949" s="1017"/>
      <c r="CU949" s="1017"/>
      <c r="CV949" s="1017"/>
      <c r="CW949" s="1017"/>
      <c r="CX949" s="1017"/>
      <c r="CY949" s="1017"/>
      <c r="CZ949" s="1017"/>
      <c r="DA949" s="1017"/>
      <c r="DB949" s="1017"/>
      <c r="DC949" s="1017"/>
      <c r="DD949" s="1017"/>
      <c r="DE949" s="1017"/>
      <c r="DF949" s="1017"/>
      <c r="DG949" s="1017"/>
      <c r="DH949" s="1017"/>
      <c r="DI949" s="1017"/>
      <c r="DJ949" s="1017"/>
      <c r="DK949" s="1017"/>
      <c r="DL949" s="1017"/>
      <c r="DM949" s="1017"/>
      <c r="DN949" s="1017"/>
      <c r="DO949" s="1017"/>
    </row>
    <row r="950" spans="2:119" s="971" customFormat="1">
      <c r="B950" s="1336">
        <v>72</v>
      </c>
      <c r="C950" s="942" t="s">
        <v>332</v>
      </c>
      <c r="D950" s="967"/>
      <c r="E950" s="967"/>
      <c r="F950" s="968">
        <v>56.270434988049999</v>
      </c>
      <c r="G950" s="968">
        <v>91.234226205999988</v>
      </c>
      <c r="H950" s="968">
        <v>152.37889494699999</v>
      </c>
      <c r="I950" s="968">
        <v>213.97407909384998</v>
      </c>
      <c r="J950" s="968">
        <v>283.77977256384997</v>
      </c>
      <c r="K950" s="968">
        <v>352.336725301</v>
      </c>
      <c r="L950" s="968">
        <v>447.42072730424991</v>
      </c>
      <c r="M950" s="968">
        <v>647.35633136735009</v>
      </c>
      <c r="N950" s="979">
        <v>988.66161927500013</v>
      </c>
      <c r="O950" s="979">
        <v>1546.3285699999999</v>
      </c>
      <c r="P950" s="1005">
        <v>2231.9147199999998</v>
      </c>
      <c r="Q950" s="1005">
        <v>3229.6089575999999</v>
      </c>
      <c r="R950" s="1018">
        <v>5823.1221188239997</v>
      </c>
      <c r="S950" s="1018">
        <v>11518.4762014188</v>
      </c>
      <c r="T950" s="1018">
        <v>21197.873476831875</v>
      </c>
      <c r="U950" s="1726">
        <v>31112.539105477335</v>
      </c>
      <c r="V950" s="1726">
        <v>41861.398171782705</v>
      </c>
      <c r="W950" s="1726">
        <v>54085.469987006058</v>
      </c>
      <c r="X950" s="1726">
        <v>65431.648045762733</v>
      </c>
      <c r="Y950" s="1726">
        <v>77283.550588964878</v>
      </c>
      <c r="Z950" s="1726">
        <v>58090.990438849418</v>
      </c>
      <c r="AA950" s="608"/>
      <c r="AB950" s="1205"/>
      <c r="AC950" s="1205"/>
      <c r="AD950" s="1205"/>
      <c r="AE950" s="1205"/>
      <c r="AF950" s="1205"/>
      <c r="AG950" s="1205"/>
      <c r="AH950" s="1205"/>
      <c r="AI950" s="1205"/>
      <c r="AJ950" s="1205">
        <v>0</v>
      </c>
      <c r="AK950" s="1205">
        <v>17.636972827699999</v>
      </c>
      <c r="AL950" s="1205">
        <v>18.323545220950002</v>
      </c>
      <c r="AM950" s="1205">
        <v>20.309916939400001</v>
      </c>
      <c r="AN950" s="1205">
        <v>20.898622806599999</v>
      </c>
      <c r="AO950" s="1205">
        <v>22.795872960600001</v>
      </c>
      <c r="AP950" s="1205">
        <v>26.155435185299996</v>
      </c>
      <c r="AQ950" s="1205">
        <v>21.384295253499996</v>
      </c>
      <c r="AR950" s="1205">
        <v>22.9737227629</v>
      </c>
      <c r="AS950" s="1205">
        <v>26.883340581599999</v>
      </c>
      <c r="AT950" s="1205">
        <v>50.725837584800004</v>
      </c>
      <c r="AU950" s="1205">
        <v>51.795994017699996</v>
      </c>
      <c r="AV950" s="1205">
        <v>46.397036750399998</v>
      </c>
      <c r="AW950" s="1205">
        <v>55.124889889349994</v>
      </c>
      <c r="AX950" s="1205">
        <v>54.306646482299996</v>
      </c>
      <c r="AY950" s="1205">
        <v>58.145505971800006</v>
      </c>
      <c r="AZ950" s="1205">
        <v>57.190838324749997</v>
      </c>
      <c r="BA950" s="1205">
        <v>63.671784474000006</v>
      </c>
      <c r="BB950" s="1205">
        <v>78.544784275249995</v>
      </c>
      <c r="BC950" s="1205">
        <v>84.372365489849997</v>
      </c>
      <c r="BD950" s="1205">
        <v>77.946633500750011</v>
      </c>
      <c r="BE950" s="1205">
        <v>84.93713363980001</v>
      </c>
      <c r="BF950" s="1205">
        <v>93.589148146449986</v>
      </c>
      <c r="BG950" s="1205">
        <v>95.863810014000009</v>
      </c>
      <c r="BH950" s="1205">
        <v>96.885523113050013</v>
      </c>
      <c r="BI950" s="1205">
        <v>108.07999390319998</v>
      </c>
      <c r="BJ950" s="1205">
        <v>116.15428636</v>
      </c>
      <c r="BK950" s="1205">
        <v>126.30092392799996</v>
      </c>
      <c r="BL950" s="1205">
        <v>120.729510645</v>
      </c>
      <c r="BM950" s="1205">
        <v>141.53810689260001</v>
      </c>
      <c r="BN950" s="1205">
        <v>181.87101276364999</v>
      </c>
      <c r="BO950" s="1205">
        <v>203.21770106610003</v>
      </c>
      <c r="BP950" s="1205">
        <v>200.91625399999998</v>
      </c>
      <c r="BQ950" s="1205">
        <v>229.893563325</v>
      </c>
      <c r="BR950" s="1205">
        <v>262.69086139999996</v>
      </c>
      <c r="BS950" s="1205">
        <v>295.16094055000008</v>
      </c>
      <c r="BT950" s="1205">
        <v>289.19512500000002</v>
      </c>
      <c r="BU950" s="1205">
        <v>348.21874500000007</v>
      </c>
      <c r="BV950" s="1205">
        <v>422.82869999999997</v>
      </c>
      <c r="BW950" s="1205">
        <v>486.08599999999996</v>
      </c>
      <c r="BX950" s="1352">
        <v>495.38000000000005</v>
      </c>
      <c r="BY950" s="1352">
        <v>509.32800000000009</v>
      </c>
      <c r="BZ950" s="1352">
        <v>572.18399999999997</v>
      </c>
      <c r="CA950" s="1352">
        <v>655.02271999999994</v>
      </c>
      <c r="CB950" s="1352">
        <v>589.00682000000006</v>
      </c>
      <c r="CC950" s="1352">
        <v>713.05920000000003</v>
      </c>
      <c r="CD950" s="1352">
        <v>892.60703999999998</v>
      </c>
      <c r="CE950" s="1352">
        <v>1034.9358975999999</v>
      </c>
      <c r="CF950" s="1352">
        <v>1125.0030262000002</v>
      </c>
      <c r="CG950" s="1352">
        <v>1317.4161700000002</v>
      </c>
      <c r="CH950" s="1352">
        <v>1579.9144607999999</v>
      </c>
      <c r="CI950" s="1352">
        <v>1800.788461824</v>
      </c>
      <c r="CJ950" s="1352">
        <v>1743.7546906100004</v>
      </c>
      <c r="CK950" s="1352">
        <v>2463.5682379000004</v>
      </c>
      <c r="CL950" s="1352">
        <v>3349.4186568959999</v>
      </c>
      <c r="CM950" s="1352">
        <v>3961.7346160128</v>
      </c>
      <c r="CN950" s="1352">
        <v>4167.5737105579001</v>
      </c>
      <c r="CO950" s="1352">
        <v>4951.7721581790001</v>
      </c>
      <c r="CP950" s="1352">
        <v>5660.5175301542395</v>
      </c>
      <c r="CQ950" s="1352">
        <v>6418.0100779407367</v>
      </c>
      <c r="CR950" s="1352">
        <v>6474.4049999999997</v>
      </c>
      <c r="CS950" s="979">
        <v>6958.6542827456651</v>
      </c>
      <c r="CT950" s="979">
        <v>8383.5443482470582</v>
      </c>
      <c r="CU950" s="979">
        <v>9295.9354744846114</v>
      </c>
      <c r="CV950" s="979">
        <v>8605.1493139136419</v>
      </c>
      <c r="CW950" s="979">
        <v>9455.9651780178574</v>
      </c>
      <c r="CX950" s="979">
        <v>11268.523928851911</v>
      </c>
      <c r="CY950" s="979">
        <v>12531.759750999296</v>
      </c>
      <c r="CZ950" s="979">
        <v>10762.922948126372</v>
      </c>
      <c r="DA950" s="979">
        <v>12615.293752115243</v>
      </c>
      <c r="DB950" s="979">
        <v>14786.844349677755</v>
      </c>
      <c r="DC950" s="979">
        <v>15920.408937086682</v>
      </c>
      <c r="DD950" s="979">
        <v>12525.466190893978</v>
      </c>
      <c r="DE950" s="979">
        <v>15787.164769102692</v>
      </c>
      <c r="DF950" s="979">
        <v>18419.135839434086</v>
      </c>
      <c r="DG950" s="979">
        <v>18699.881246331977</v>
      </c>
      <c r="DH950" s="979">
        <v>14428.601935335475</v>
      </c>
      <c r="DI950" s="979">
        <v>18640.688299317597</v>
      </c>
      <c r="DJ950" s="979">
        <v>21632.784985955543</v>
      </c>
      <c r="DK950" s="979">
        <v>22581.475368356259</v>
      </c>
      <c r="DL950" s="979">
        <v>13203.581220631484</v>
      </c>
      <c r="DM950" s="979">
        <v>13657.465496879493</v>
      </c>
      <c r="DN950" s="979">
        <v>15014.206653880134</v>
      </c>
      <c r="DO950" s="979">
        <v>16215.737067458305</v>
      </c>
    </row>
    <row r="951" spans="2:119" s="973" customFormat="1" ht="12" customHeight="1">
      <c r="B951" s="1336">
        <v>73</v>
      </c>
      <c r="C951" s="938" t="s">
        <v>94</v>
      </c>
      <c r="D951" s="939"/>
      <c r="E951" s="939"/>
      <c r="F951" s="940" t="s">
        <v>1045</v>
      </c>
      <c r="G951" s="940">
        <v>0.62135278011224115</v>
      </c>
      <c r="H951" s="940">
        <v>0.67019441369448307</v>
      </c>
      <c r="I951" s="940">
        <v>0.40422385375792258</v>
      </c>
      <c r="J951" s="940">
        <v>0.3262343446721081</v>
      </c>
      <c r="K951" s="940">
        <v>0.24158505772896421</v>
      </c>
      <c r="L951" s="940">
        <v>0.26986684945209727</v>
      </c>
      <c r="M951" s="940">
        <v>0.44686263255555936</v>
      </c>
      <c r="N951" s="940">
        <v>0.52722939650059941</v>
      </c>
      <c r="O951" s="940">
        <v>0.56406250617268316</v>
      </c>
      <c r="P951" s="940">
        <v>0.44336382532206597</v>
      </c>
      <c r="Q951" s="940">
        <v>0.44701270557505901</v>
      </c>
      <c r="R951" s="940">
        <v>0.80304247209894464</v>
      </c>
      <c r="S951" s="940">
        <v>0.97805849961205982</v>
      </c>
      <c r="T951" s="940">
        <v>0.84033661277355476</v>
      </c>
      <c r="U951" s="1677">
        <v>0.46771982290967307</v>
      </c>
      <c r="V951" s="1677">
        <v>0.34548318380138388</v>
      </c>
      <c r="W951" s="1677">
        <v>0.29201298449374713</v>
      </c>
      <c r="X951" s="1677">
        <v>0.20978236967308539</v>
      </c>
      <c r="Y951" s="1677">
        <v>0.18113409790493051</v>
      </c>
      <c r="Z951" s="1677">
        <v>-0.11218818150169896</v>
      </c>
      <c r="AA951" s="403"/>
      <c r="AB951" s="940"/>
      <c r="AC951" s="940"/>
      <c r="AD951" s="940"/>
      <c r="AE951" s="940"/>
      <c r="AF951" s="940"/>
      <c r="AG951" s="940"/>
      <c r="AH951" s="940"/>
      <c r="AI951" s="940"/>
      <c r="AJ951" s="940" t="s">
        <v>1045</v>
      </c>
      <c r="AK951" s="940" t="s">
        <v>1045</v>
      </c>
      <c r="AL951" s="940" t="s">
        <v>1045</v>
      </c>
      <c r="AM951" s="940" t="s">
        <v>1045</v>
      </c>
      <c r="AN951" s="940" t="s">
        <v>1045</v>
      </c>
      <c r="AO951" s="940">
        <v>0.2925048523518512</v>
      </c>
      <c r="AP951" s="940">
        <v>0.42742219750114185</v>
      </c>
      <c r="AQ951" s="940">
        <v>5.2899197830581279E-2</v>
      </c>
      <c r="AR951" s="940">
        <v>9.9293622144549287E-2</v>
      </c>
      <c r="AS951" s="940">
        <v>0.17930735217136484</v>
      </c>
      <c r="AT951" s="940">
        <v>0.93939948715933363</v>
      </c>
      <c r="AU951" s="940">
        <v>1.4221510881553359</v>
      </c>
      <c r="AV951" s="940">
        <v>1.0195698028238609</v>
      </c>
      <c r="AW951" s="940">
        <v>1.0505223196509887</v>
      </c>
      <c r="AX951" s="940">
        <v>7.0591419836367297E-2</v>
      </c>
      <c r="AY951" s="940">
        <v>0.12258693118101416</v>
      </c>
      <c r="AZ951" s="940">
        <v>0.23263989104340688</v>
      </c>
      <c r="BA951" s="940">
        <v>0.15504601645111404</v>
      </c>
      <c r="BB951" s="940">
        <v>0.44631991409835736</v>
      </c>
      <c r="BC951" s="940">
        <v>0.45105565906967526</v>
      </c>
      <c r="BD951" s="940">
        <v>0.36292168088429122</v>
      </c>
      <c r="BE951" s="940">
        <v>0.33398387278565411</v>
      </c>
      <c r="BF951" s="940">
        <v>0.19153867452839357</v>
      </c>
      <c r="BG951" s="940">
        <v>0.13619915072231126</v>
      </c>
      <c r="BH951" s="940">
        <v>0.24297251544696619</v>
      </c>
      <c r="BI951" s="940">
        <v>0.27247046458553492</v>
      </c>
      <c r="BJ951" s="940">
        <v>0.24110849025187919</v>
      </c>
      <c r="BK951" s="940">
        <v>0.31750369518543953</v>
      </c>
      <c r="BL951" s="940">
        <v>0.24610475090409367</v>
      </c>
      <c r="BM951" s="940">
        <v>0.30956805030324319</v>
      </c>
      <c r="BN951" s="940">
        <v>0.56577099703382805</v>
      </c>
      <c r="BO951" s="940">
        <v>0.60899615573634147</v>
      </c>
      <c r="BP951" s="940">
        <v>0.66418511038933703</v>
      </c>
      <c r="BQ951" s="940">
        <v>0.62425207156009699</v>
      </c>
      <c r="BR951" s="940">
        <v>0.44438004390165897</v>
      </c>
      <c r="BS951" s="940">
        <v>0.45243715976293775</v>
      </c>
      <c r="BT951" s="940">
        <v>0.43938143003601904</v>
      </c>
      <c r="BU951" s="940">
        <v>0.51469549631419653</v>
      </c>
      <c r="BV951" s="940">
        <v>0.6096056701270538</v>
      </c>
      <c r="BW951" s="940">
        <v>0.64685069472346823</v>
      </c>
      <c r="BX951" s="940">
        <v>0.71296110195495177</v>
      </c>
      <c r="BY951" s="940">
        <v>0.46266680732537813</v>
      </c>
      <c r="BZ951" s="940">
        <v>0.35322886076560089</v>
      </c>
      <c r="CA951" s="940">
        <v>0.34754492003472626</v>
      </c>
      <c r="CB951" s="940">
        <v>0.18900000000000006</v>
      </c>
      <c r="CC951" s="940">
        <v>0.39999999999999991</v>
      </c>
      <c r="CD951" s="940">
        <v>0.56000000000000005</v>
      </c>
      <c r="CE951" s="940">
        <v>0.57999999999999985</v>
      </c>
      <c r="CF951" s="940">
        <v>0.91000000000000014</v>
      </c>
      <c r="CG951" s="940">
        <v>0.84755511183363197</v>
      </c>
      <c r="CH951" s="940">
        <v>0.77</v>
      </c>
      <c r="CI951" s="940">
        <v>0.74000000000000021</v>
      </c>
      <c r="CJ951" s="940">
        <v>0.55000000000000004</v>
      </c>
      <c r="CK951" s="940">
        <v>0.87000000000000011</v>
      </c>
      <c r="CL951" s="940">
        <v>1.1200000000000001</v>
      </c>
      <c r="CM951" s="940">
        <v>1.1999999999999997</v>
      </c>
      <c r="CN951" s="940">
        <v>1.3899999999999997</v>
      </c>
      <c r="CO951" s="940">
        <v>1.0099999999999998</v>
      </c>
      <c r="CP951" s="940">
        <v>0.69</v>
      </c>
      <c r="CQ951" s="940">
        <v>0.62000000000000011</v>
      </c>
      <c r="CR951" s="940">
        <v>0.55351901361650824</v>
      </c>
      <c r="CS951" s="940">
        <v>0.40528563521482575</v>
      </c>
      <c r="CT951" s="940">
        <v>0.48105615848496819</v>
      </c>
      <c r="CU951" s="940">
        <v>0.4484139728037444</v>
      </c>
      <c r="CV951" s="940">
        <v>0.32910272278512731</v>
      </c>
      <c r="CW951" s="940">
        <v>0.35887842588536123</v>
      </c>
      <c r="CX951" s="940">
        <v>0.34412409128700827</v>
      </c>
      <c r="CY951" s="940">
        <v>0.3480902256041194</v>
      </c>
      <c r="CZ951" s="940">
        <v>0.25075377027146195</v>
      </c>
      <c r="DA951" s="940">
        <v>0.33410958211244579</v>
      </c>
      <c r="DB951" s="940">
        <v>0.31222549138113287</v>
      </c>
      <c r="DC951" s="940">
        <v>0.2704048955149474</v>
      </c>
      <c r="DD951" s="940">
        <v>0.16376064859541084</v>
      </c>
      <c r="DE951" s="940">
        <v>0.25143061107519693</v>
      </c>
      <c r="DF951" s="940">
        <v>0.24564345196718662</v>
      </c>
      <c r="DG951" s="940">
        <v>0.17458548459584478</v>
      </c>
      <c r="DH951" s="940">
        <v>0.15194131024241453</v>
      </c>
      <c r="DI951" s="940">
        <v>0.18074958815908349</v>
      </c>
      <c r="DJ951" s="940">
        <v>0.17447339411229379</v>
      </c>
      <c r="DK951" s="940">
        <v>0.20757319636913008</v>
      </c>
      <c r="DL951" s="940">
        <v>-8.4902246260181946E-2</v>
      </c>
      <c r="DM951" s="940">
        <v>-0.26733040767708838</v>
      </c>
      <c r="DN951" s="940">
        <v>-0.30595128349735501</v>
      </c>
      <c r="DO951" s="940">
        <v>-0.28190090315437732</v>
      </c>
    </row>
    <row r="952" spans="2:119" s="941" customFormat="1" ht="12" customHeight="1">
      <c r="B952" s="1336">
        <v>74</v>
      </c>
      <c r="C952" s="949" t="s">
        <v>104</v>
      </c>
      <c r="D952" s="995"/>
      <c r="E952" s="995"/>
      <c r="F952" s="955"/>
      <c r="G952" s="955"/>
      <c r="H952" s="955"/>
      <c r="I952" s="955"/>
      <c r="J952" s="955"/>
      <c r="K952" s="955"/>
      <c r="L952" s="955"/>
      <c r="M952" s="955"/>
      <c r="N952" s="955"/>
      <c r="O952" s="955"/>
      <c r="P952" s="955"/>
      <c r="Q952" s="955"/>
      <c r="R952" s="955"/>
      <c r="S952" s="955"/>
      <c r="T952" s="955"/>
      <c r="U952" s="1698"/>
      <c r="V952" s="1698"/>
      <c r="W952" s="1698"/>
      <c r="X952" s="1698"/>
      <c r="Y952" s="1698"/>
      <c r="Z952" s="1698"/>
      <c r="AA952" s="403"/>
      <c r="AB952" s="955"/>
      <c r="AC952" s="955"/>
      <c r="AD952" s="955"/>
      <c r="AE952" s="955"/>
      <c r="AF952" s="955"/>
      <c r="AG952" s="955"/>
      <c r="AH952" s="955"/>
      <c r="AI952" s="955"/>
      <c r="AJ952" s="955">
        <v>0</v>
      </c>
      <c r="AK952" s="955">
        <v>0.31343231719188797</v>
      </c>
      <c r="AL952" s="955">
        <v>0.32563361603373647</v>
      </c>
      <c r="AM952" s="955">
        <v>0.36093406677437562</v>
      </c>
      <c r="AN952" s="955">
        <v>0.22906560044048038</v>
      </c>
      <c r="AO952" s="955">
        <v>0.24986097771168292</v>
      </c>
      <c r="AP952" s="955">
        <v>0.28668446341883802</v>
      </c>
      <c r="AQ952" s="955">
        <v>0.23438895842899871</v>
      </c>
      <c r="AR952" s="955">
        <v>0.15076709127527574</v>
      </c>
      <c r="AS952" s="955">
        <v>0.17642430463188807</v>
      </c>
      <c r="AT952" s="955">
        <v>0.33289280383903114</v>
      </c>
      <c r="AU952" s="955">
        <v>0.33991580025380508</v>
      </c>
      <c r="AV952" s="955">
        <v>0.21683484722488303</v>
      </c>
      <c r="AW952" s="955">
        <v>0.25762414832112435</v>
      </c>
      <c r="AX952" s="955">
        <v>0.2538001178099748</v>
      </c>
      <c r="AY952" s="955">
        <v>0.27174088664401791</v>
      </c>
      <c r="AZ952" s="955">
        <v>0.20153246937951561</v>
      </c>
      <c r="BA952" s="955">
        <v>0.22437041195271928</v>
      </c>
      <c r="BB952" s="955">
        <v>0.27678077110861576</v>
      </c>
      <c r="BC952" s="955">
        <v>0.29731634755914943</v>
      </c>
      <c r="BD952" s="955">
        <v>0.22122767200654567</v>
      </c>
      <c r="BE952" s="955">
        <v>0.24106806796038227</v>
      </c>
      <c r="BF952" s="955">
        <v>0.26562416411884715</v>
      </c>
      <c r="BG952" s="955">
        <v>0.27208009591422494</v>
      </c>
      <c r="BH952" s="955">
        <v>0.21654232180255481</v>
      </c>
      <c r="BI952" s="955">
        <v>0.24156233117404202</v>
      </c>
      <c r="BJ952" s="955">
        <v>0.25960863963509245</v>
      </c>
      <c r="BK952" s="955">
        <v>0.28228670738831069</v>
      </c>
      <c r="BL952" s="955">
        <v>0.1864962228607456</v>
      </c>
      <c r="BM952" s="955">
        <v>0.21864018321044662</v>
      </c>
      <c r="BN952" s="955">
        <v>0.28094420947347637</v>
      </c>
      <c r="BO952" s="955">
        <v>0.3139193844553313</v>
      </c>
      <c r="BP952" s="955">
        <v>0.20322044477395088</v>
      </c>
      <c r="BQ952" s="955">
        <v>0.2325300778779946</v>
      </c>
      <c r="BR952" s="955">
        <v>0.26570350894437977</v>
      </c>
      <c r="BS952" s="955">
        <v>0.29854596840367476</v>
      </c>
      <c r="BT952" s="955">
        <v>0.18702048879559924</v>
      </c>
      <c r="BU952" s="955">
        <v>0.22519065595483373</v>
      </c>
      <c r="BV952" s="955">
        <v>0.27344039824602084</v>
      </c>
      <c r="BW952" s="955">
        <v>0.31434845700354608</v>
      </c>
      <c r="BX952" s="975">
        <v>0.22195292479633813</v>
      </c>
      <c r="BY952" s="975">
        <v>0.22820226751316025</v>
      </c>
      <c r="BZ952" s="975">
        <v>0.25636463386020414</v>
      </c>
      <c r="CA952" s="975">
        <v>0.29348017383029762</v>
      </c>
      <c r="CB952" s="975">
        <v>0.18237713225743132</v>
      </c>
      <c r="CC952" s="975">
        <v>0.22078809210694395</v>
      </c>
      <c r="CD952" s="975">
        <v>0.27638238923616243</v>
      </c>
      <c r="CE952" s="975">
        <v>0.32045238639946233</v>
      </c>
      <c r="CF952" s="975">
        <v>0.1931958497939244</v>
      </c>
      <c r="CG952" s="975">
        <v>0.22623880164581833</v>
      </c>
      <c r="CH952" s="975">
        <v>0.27131741848461688</v>
      </c>
      <c r="CI952" s="975">
        <v>0.30924793007564055</v>
      </c>
      <c r="CJ952" s="975">
        <v>0.15138761934458064</v>
      </c>
      <c r="CK952" s="975">
        <v>0.21387970030241915</v>
      </c>
      <c r="CL952" s="975">
        <v>0.29078661086120333</v>
      </c>
      <c r="CM952" s="975">
        <v>0.34394606949179696</v>
      </c>
      <c r="CN952" s="975">
        <v>0.36181641023354766</v>
      </c>
      <c r="CO952" s="975">
        <v>0.42989819760786246</v>
      </c>
      <c r="CP952" s="975">
        <v>0.49142937235543355</v>
      </c>
      <c r="CQ952" s="975">
        <v>0.55719263257671114</v>
      </c>
      <c r="CR952" s="975">
        <v>0.56208867273628682</v>
      </c>
      <c r="CS952" s="976">
        <v>0.22366076452823486</v>
      </c>
      <c r="CT952" s="976">
        <v>0.26945870023096707</v>
      </c>
      <c r="CU952" s="976">
        <v>0.2987842118243596</v>
      </c>
      <c r="CV952" s="976">
        <v>0.20556287390596692</v>
      </c>
      <c r="CW952" s="976">
        <v>0.22588746652021266</v>
      </c>
      <c r="CX952" s="976">
        <v>0.26918651600241167</v>
      </c>
      <c r="CY952" s="976">
        <v>0.29936314357140881</v>
      </c>
      <c r="CZ952" s="976">
        <v>0.25710853956572527</v>
      </c>
      <c r="DA952" s="976">
        <v>0.30135863356372</v>
      </c>
      <c r="DB952" s="976">
        <v>0.35323340823443988</v>
      </c>
      <c r="DC952" s="976">
        <v>0.38031240312986175</v>
      </c>
      <c r="DD952" s="976">
        <v>0.29921280076442724</v>
      </c>
      <c r="DE952" s="976">
        <v>0.37712941895343249</v>
      </c>
      <c r="DF952" s="976">
        <v>0.44000288198328208</v>
      </c>
      <c r="DG952" s="976">
        <v>0.4467094283280989</v>
      </c>
      <c r="DH952" s="976">
        <v>0.34467558575387691</v>
      </c>
      <c r="DI952" s="976">
        <v>0.44529540611193985</v>
      </c>
      <c r="DJ952" s="976">
        <v>0.51677167822209635</v>
      </c>
      <c r="DK952" s="976">
        <v>0.5394343322143893</v>
      </c>
      <c r="DL952" s="976">
        <v>0.31541185429232876</v>
      </c>
      <c r="DM952" s="976">
        <v>0.32625440365930036</v>
      </c>
      <c r="DN952" s="976">
        <v>0.3586647199949638</v>
      </c>
      <c r="DO952" s="976">
        <v>0.38736730677067455</v>
      </c>
    </row>
    <row r="953" spans="2:119" s="973" customFormat="1" ht="12" customHeight="1">
      <c r="B953" s="1336">
        <v>75</v>
      </c>
      <c r="C953" s="938" t="s">
        <v>169</v>
      </c>
      <c r="D953" s="1019"/>
      <c r="E953" s="993"/>
      <c r="F953" s="974"/>
      <c r="G953" s="974"/>
      <c r="H953" s="974"/>
      <c r="I953" s="974"/>
      <c r="J953" s="974"/>
      <c r="K953" s="974"/>
      <c r="L953" s="974"/>
      <c r="M953" s="974"/>
      <c r="N953" s="974"/>
      <c r="O953" s="974"/>
      <c r="P953" s="974"/>
      <c r="Q953" s="974"/>
      <c r="R953" s="974"/>
      <c r="S953" s="974"/>
      <c r="T953" s="974"/>
      <c r="U953" s="1650"/>
      <c r="V953" s="1650"/>
      <c r="W953" s="1650"/>
      <c r="X953" s="1650"/>
      <c r="Y953" s="1650"/>
      <c r="Z953" s="1650"/>
      <c r="AA953" s="399"/>
      <c r="AB953" s="1357"/>
      <c r="AC953" s="1357"/>
      <c r="AD953" s="1357"/>
      <c r="AE953" s="1357"/>
      <c r="AF953" s="1357"/>
      <c r="AG953" s="1357"/>
      <c r="AH953" s="1357"/>
      <c r="AI953" s="1357"/>
      <c r="AJ953" s="1353"/>
      <c r="AK953" s="1353"/>
      <c r="AL953" s="1353"/>
      <c r="AM953" s="1353"/>
      <c r="AN953" s="1354"/>
      <c r="AO953" s="1354"/>
      <c r="AP953" s="1354"/>
      <c r="AQ953" s="1354"/>
      <c r="AR953" s="1354"/>
      <c r="AS953" s="1354"/>
      <c r="AT953" s="1354">
        <v>0.38</v>
      </c>
      <c r="AU953" s="1354">
        <v>0.38</v>
      </c>
      <c r="AV953" s="1354">
        <v>0.35</v>
      </c>
      <c r="AW953" s="1354">
        <v>0.26</v>
      </c>
      <c r="AX953" s="1354">
        <v>7.0000000000000007E-2</v>
      </c>
      <c r="AY953" s="1354">
        <v>0.15</v>
      </c>
      <c r="AZ953" s="1354">
        <v>0.22</v>
      </c>
      <c r="BA953" s="1354">
        <v>0.15</v>
      </c>
      <c r="BB953" s="1354">
        <v>0.38</v>
      </c>
      <c r="BC953" s="1354">
        <v>0.39</v>
      </c>
      <c r="BD953" s="1354">
        <v>0.28999999999999998</v>
      </c>
      <c r="BE953" s="1354">
        <v>0.36</v>
      </c>
      <c r="BF953" s="1354">
        <v>0.25</v>
      </c>
      <c r="BG953" s="1354">
        <v>0.19</v>
      </c>
      <c r="BH953" s="1354">
        <v>0.28000000000000003</v>
      </c>
      <c r="BI953" s="1354">
        <v>0.22</v>
      </c>
      <c r="BJ953" s="1354">
        <v>0.28000000000000003</v>
      </c>
      <c r="BK953" s="1354">
        <v>0.28999999999999998</v>
      </c>
      <c r="BL953" s="1354">
        <v>0.3</v>
      </c>
      <c r="BM953" s="1354">
        <v>0.34</v>
      </c>
      <c r="BN953" s="1354">
        <v>0.49</v>
      </c>
      <c r="BO953" s="1354">
        <v>0.61</v>
      </c>
      <c r="BP953" s="1354">
        <v>0.57999999999999996</v>
      </c>
      <c r="BQ953" s="1354">
        <v>0.57999999999999996</v>
      </c>
      <c r="BR953" s="1354">
        <v>0.47</v>
      </c>
      <c r="BS953" s="1354">
        <v>0.42</v>
      </c>
      <c r="BT953" s="401">
        <v>0.54</v>
      </c>
      <c r="BU953" s="401">
        <v>0.61</v>
      </c>
      <c r="BV953" s="401">
        <v>0.62</v>
      </c>
      <c r="BW953" s="401">
        <v>0.64</v>
      </c>
      <c r="BX953" s="401">
        <v>0.66</v>
      </c>
      <c r="BY953" s="401">
        <v>0.4</v>
      </c>
      <c r="BZ953" s="401">
        <v>0.31</v>
      </c>
      <c r="CA953" s="401">
        <v>0.35</v>
      </c>
      <c r="CB953" s="401">
        <v>0.189</v>
      </c>
      <c r="CC953" s="401">
        <v>0.4</v>
      </c>
      <c r="CD953" s="401">
        <v>0.56000000000000005</v>
      </c>
      <c r="CE953" s="401">
        <v>0.57999999999999996</v>
      </c>
      <c r="CF953" s="401">
        <v>0.91</v>
      </c>
      <c r="CG953" s="401">
        <v>0.89</v>
      </c>
      <c r="CH953" s="401">
        <v>0.77</v>
      </c>
      <c r="CI953" s="401">
        <v>0.74</v>
      </c>
      <c r="CJ953" s="401">
        <v>0.55000000000000004</v>
      </c>
      <c r="CK953" s="401">
        <v>0.87</v>
      </c>
      <c r="CL953" s="401">
        <v>1.1200000000000001</v>
      </c>
      <c r="CM953" s="401">
        <v>1.2</v>
      </c>
      <c r="CN953" s="401">
        <v>1.39</v>
      </c>
      <c r="CO953" s="401">
        <v>1.01</v>
      </c>
      <c r="CP953" s="401">
        <v>0.69</v>
      </c>
      <c r="CQ953" s="401">
        <v>0.62</v>
      </c>
      <c r="CR953" s="1354">
        <v>0.55000000000000004</v>
      </c>
      <c r="CS953" s="974"/>
      <c r="CT953" s="974"/>
      <c r="CU953" s="974"/>
      <c r="CV953" s="974"/>
      <c r="CW953" s="974"/>
      <c r="CX953" s="974"/>
      <c r="CY953" s="974"/>
      <c r="CZ953" s="974"/>
      <c r="DA953" s="974"/>
      <c r="DB953" s="974"/>
      <c r="DC953" s="974"/>
      <c r="DD953" s="974"/>
      <c r="DE953" s="974"/>
      <c r="DF953" s="974"/>
      <c r="DG953" s="974"/>
      <c r="DH953" s="974"/>
      <c r="DI953" s="974"/>
      <c r="DJ953" s="974"/>
      <c r="DK953" s="974"/>
      <c r="DL953" s="974"/>
      <c r="DM953" s="974"/>
      <c r="DN953" s="974"/>
      <c r="DO953" s="974"/>
    </row>
    <row r="954" spans="2:119" s="1024" customFormat="1" ht="12" customHeight="1">
      <c r="B954" s="1336">
        <v>76</v>
      </c>
      <c r="C954" s="1020" t="s">
        <v>62</v>
      </c>
      <c r="D954" s="1021"/>
      <c r="E954" s="993"/>
      <c r="F954" s="974"/>
      <c r="G954" s="974"/>
      <c r="H954" s="974"/>
      <c r="I954" s="974"/>
      <c r="J954" s="974"/>
      <c r="K954" s="974"/>
      <c r="L954" s="974"/>
      <c r="M954" s="974"/>
      <c r="N954" s="974"/>
      <c r="O954" s="974"/>
      <c r="P954" s="974"/>
      <c r="Q954" s="974"/>
      <c r="R954" s="974"/>
      <c r="S954" s="974"/>
      <c r="T954" s="974"/>
      <c r="U954" s="1650"/>
      <c r="V954" s="1650"/>
      <c r="W954" s="1650"/>
      <c r="X954" s="1650"/>
      <c r="Y954" s="1650"/>
      <c r="Z954" s="1650"/>
      <c r="AA954" s="1022"/>
      <c r="AB954" s="994"/>
      <c r="AC954" s="994"/>
      <c r="AD954" s="994"/>
      <c r="AE954" s="994"/>
      <c r="AF954" s="994"/>
      <c r="AG954" s="994"/>
      <c r="AH954" s="994"/>
      <c r="AI954" s="994"/>
      <c r="AJ954" s="994"/>
      <c r="AK954" s="994"/>
      <c r="AL954" s="994"/>
      <c r="AM954" s="994"/>
      <c r="AN954" s="974"/>
      <c r="AO954" s="974"/>
      <c r="AP954" s="974"/>
      <c r="AQ954" s="974"/>
      <c r="AR954" s="974"/>
      <c r="AS954" s="974"/>
      <c r="AT954" s="940"/>
      <c r="AU954" s="940"/>
      <c r="AV954" s="940"/>
      <c r="AW954" s="940"/>
      <c r="AX954" s="940"/>
      <c r="AY954" s="940"/>
      <c r="AZ954" s="940"/>
      <c r="BA954" s="940"/>
      <c r="BB954" s="940"/>
      <c r="BC954" s="940"/>
      <c r="BD954" s="940"/>
      <c r="BE954" s="940"/>
      <c r="BF954" s="940"/>
      <c r="BG954" s="940"/>
      <c r="BH954" s="940"/>
      <c r="BI954" s="940"/>
      <c r="BJ954" s="940"/>
      <c r="BK954" s="940"/>
      <c r="BL954" s="940"/>
      <c r="BM954" s="940"/>
      <c r="BN954" s="940"/>
      <c r="BO954" s="940"/>
      <c r="BP954" s="940"/>
      <c r="BQ954" s="940"/>
      <c r="BR954" s="940"/>
      <c r="BS954" s="940"/>
      <c r="BT954" s="940"/>
      <c r="BU954" s="940"/>
      <c r="BV954" s="940"/>
      <c r="BW954" s="940"/>
      <c r="BX954" s="940"/>
      <c r="BY954" s="940"/>
      <c r="BZ954" s="940"/>
      <c r="CA954" s="940"/>
      <c r="CB954" s="940"/>
      <c r="CC954" s="1023">
        <v>-2.5196052184810469E-3</v>
      </c>
      <c r="CD954" s="1023">
        <v>6.3056631518065842E-4</v>
      </c>
      <c r="CE954" s="1023">
        <v>1.0920624652044353E-3</v>
      </c>
      <c r="CF954" s="1023">
        <v>1.7076842327696795E-3</v>
      </c>
      <c r="CG954" s="1023">
        <v>-1.8397399996956665E-3</v>
      </c>
      <c r="CH954" s="1023">
        <v>1.8354090766479203E-3</v>
      </c>
      <c r="CI954" s="1023">
        <v>1.471483146360697E-3</v>
      </c>
      <c r="CJ954" s="1023">
        <v>-4.8261281631312158E-4</v>
      </c>
      <c r="CK954" s="1023">
        <v>0</v>
      </c>
      <c r="CL954" s="1023">
        <v>0</v>
      </c>
      <c r="CM954" s="1023">
        <v>0</v>
      </c>
      <c r="CN954" s="1023">
        <v>2.1468841050591436E-3</v>
      </c>
      <c r="CO954" s="1023">
        <v>0</v>
      </c>
      <c r="CP954" s="1023">
        <v>0</v>
      </c>
      <c r="CQ954" s="1023">
        <v>-8.7664914011838846E-2</v>
      </c>
      <c r="CR954" s="974">
        <v>0</v>
      </c>
      <c r="CS954" s="974"/>
      <c r="CT954" s="974"/>
      <c r="CU954" s="974"/>
      <c r="CV954" s="974"/>
      <c r="CW954" s="974"/>
      <c r="CX954" s="974"/>
      <c r="CY954" s="974"/>
      <c r="CZ954" s="974"/>
      <c r="DA954" s="974"/>
      <c r="DB954" s="974"/>
      <c r="DC954" s="974"/>
      <c r="DD954" s="974"/>
      <c r="DE954" s="974"/>
      <c r="DF954" s="974"/>
      <c r="DG954" s="974"/>
      <c r="DH954" s="974"/>
      <c r="DI954" s="974"/>
      <c r="DJ954" s="974"/>
      <c r="DK954" s="974"/>
      <c r="DL954" s="974"/>
      <c r="DM954" s="974"/>
      <c r="DN954" s="974"/>
      <c r="DO954" s="974"/>
    </row>
    <row r="955" spans="2:119" s="941" customFormat="1" ht="12" customHeight="1">
      <c r="B955" s="1336">
        <v>77</v>
      </c>
      <c r="C955" s="1025"/>
      <c r="D955" s="1026"/>
      <c r="E955" s="1026"/>
      <c r="F955" s="990"/>
      <c r="G955" s="990"/>
      <c r="H955" s="990"/>
      <c r="I955" s="990"/>
      <c r="J955" s="990"/>
      <c r="K955" s="990"/>
      <c r="L955" s="990"/>
      <c r="M955" s="990"/>
      <c r="N955" s="990"/>
      <c r="O955" s="990"/>
      <c r="P955" s="990"/>
      <c r="Q955" s="990"/>
      <c r="R955" s="990"/>
      <c r="S955" s="990"/>
      <c r="T955" s="990"/>
      <c r="U955" s="1690"/>
      <c r="V955" s="1690"/>
      <c r="W955" s="1690"/>
      <c r="X955" s="1690"/>
      <c r="Y955" s="1690"/>
      <c r="Z955" s="1690"/>
      <c r="AA955" s="403"/>
      <c r="AB955" s="951"/>
      <c r="AC955" s="951"/>
      <c r="AD955" s="951"/>
      <c r="AE955" s="951"/>
      <c r="AF955" s="951"/>
      <c r="AG955" s="951"/>
      <c r="AH955" s="951"/>
      <c r="AI955" s="951"/>
      <c r="AJ955" s="990"/>
      <c r="AK955" s="990"/>
      <c r="AL955" s="990"/>
      <c r="AM955" s="990"/>
      <c r="AN955" s="990"/>
      <c r="AO955" s="990"/>
      <c r="AP955" s="990"/>
      <c r="AQ955" s="990"/>
      <c r="AR955" s="990"/>
      <c r="AS955" s="990"/>
      <c r="AT955" s="990"/>
      <c r="AU955" s="990"/>
      <c r="AV955" s="990"/>
      <c r="AW955" s="990"/>
      <c r="AX955" s="990"/>
      <c r="AY955" s="990"/>
      <c r="AZ955" s="990"/>
      <c r="BA955" s="990"/>
      <c r="BB955" s="990"/>
      <c r="BC955" s="990"/>
      <c r="BD955" s="990"/>
      <c r="BE955" s="990"/>
      <c r="BF955" s="990"/>
      <c r="BG955" s="990"/>
      <c r="BH955" s="990"/>
      <c r="BI955" s="990"/>
      <c r="BJ955" s="990"/>
      <c r="BK955" s="990"/>
      <c r="BL955" s="990"/>
      <c r="BM955" s="990"/>
      <c r="BN955" s="990"/>
      <c r="BO955" s="990"/>
      <c r="BP955" s="990"/>
      <c r="BQ955" s="990"/>
      <c r="BR955" s="990"/>
      <c r="BS955" s="990"/>
      <c r="BT955" s="990"/>
      <c r="BU955" s="990"/>
      <c r="BV955" s="990"/>
      <c r="BW955" s="990"/>
      <c r="BX955" s="990"/>
      <c r="BY955" s="990"/>
      <c r="BZ955" s="990"/>
      <c r="CA955" s="990"/>
      <c r="CB955" s="990"/>
      <c r="CC955" s="990"/>
      <c r="CD955" s="990"/>
      <c r="CE955" s="990"/>
      <c r="CF955" s="990"/>
      <c r="CG955" s="990"/>
      <c r="CH955" s="990"/>
      <c r="CI955" s="990"/>
      <c r="CJ955" s="990"/>
      <c r="CK955" s="990"/>
      <c r="CL955" s="990"/>
      <c r="CM955" s="990"/>
      <c r="CN955" s="990"/>
      <c r="CO955" s="990"/>
      <c r="CP955" s="990"/>
      <c r="CQ955" s="990"/>
      <c r="CR955" s="990"/>
      <c r="CS955" s="990"/>
      <c r="CT955" s="990"/>
      <c r="CU955" s="990"/>
      <c r="CV955" s="990"/>
      <c r="CW955" s="990"/>
      <c r="CX955" s="990"/>
      <c r="CY955" s="990"/>
      <c r="CZ955" s="990"/>
      <c r="DA955" s="990"/>
      <c r="DB955" s="990"/>
      <c r="DC955" s="990"/>
      <c r="DD955" s="990"/>
      <c r="DE955" s="990"/>
      <c r="DF955" s="990"/>
      <c r="DG955" s="990"/>
      <c r="DH955" s="990"/>
      <c r="DI955" s="990"/>
      <c r="DJ955" s="990"/>
      <c r="DK955" s="990"/>
      <c r="DL955" s="990"/>
      <c r="DM955" s="990"/>
      <c r="DN955" s="990"/>
      <c r="DO955" s="990"/>
    </row>
    <row r="956" spans="2:119" s="948" customFormat="1" ht="12" customHeight="1">
      <c r="B956" s="1336">
        <v>78</v>
      </c>
      <c r="C956" s="942" t="s">
        <v>300</v>
      </c>
      <c r="D956" s="1027"/>
      <c r="E956" s="1028"/>
      <c r="F956" s="282">
        <v>-35.834922648549998</v>
      </c>
      <c r="G956" s="282">
        <v>-58.373607751899996</v>
      </c>
      <c r="H956" s="282">
        <v>-83.483789934050009</v>
      </c>
      <c r="I956" s="282">
        <v>-127.5659491034</v>
      </c>
      <c r="J956" s="282">
        <v>-165.82935610739997</v>
      </c>
      <c r="K956" s="282">
        <v>-204.80639393244999</v>
      </c>
      <c r="L956" s="282">
        <v>-258.30676294770001</v>
      </c>
      <c r="M956" s="282">
        <v>-374.88993481520004</v>
      </c>
      <c r="N956" s="946">
        <v>-618.52494562499999</v>
      </c>
      <c r="O956" s="946">
        <v>-922.28831835000005</v>
      </c>
      <c r="P956" s="1005">
        <v>-1528.37366</v>
      </c>
      <c r="Q956" s="1005">
        <v>-2831.3559693774268</v>
      </c>
      <c r="R956" s="1018">
        <v>-4976.7015850572325</v>
      </c>
      <c r="S956" s="1018">
        <v>-9278.4048815329534</v>
      </c>
      <c r="T956" s="1018">
        <v>-17584.878578038359</v>
      </c>
      <c r="U956" s="1726">
        <v>-25648.446994229715</v>
      </c>
      <c r="V956" s="1726">
        <v>-31055.802944232062</v>
      </c>
      <c r="W956" s="1726">
        <v>-36084.353974065525</v>
      </c>
      <c r="X956" s="1726">
        <v>-39905.272320208096</v>
      </c>
      <c r="Y956" s="1726">
        <v>-46518.813967528396</v>
      </c>
      <c r="Z956" s="1726">
        <v>-34961.730286715487</v>
      </c>
      <c r="AA956" s="608"/>
      <c r="AB956" s="1210"/>
      <c r="AC956" s="1210"/>
      <c r="AD956" s="1210"/>
      <c r="AE956" s="1210"/>
      <c r="AF956" s="1210"/>
      <c r="AG956" s="1210"/>
      <c r="AH956" s="1210"/>
      <c r="AI956" s="1210"/>
      <c r="AJ956" s="1206">
        <v>0</v>
      </c>
      <c r="AK956" s="1206">
        <v>-11.440491725599999</v>
      </c>
      <c r="AL956" s="1206">
        <v>-11.81091473375</v>
      </c>
      <c r="AM956" s="1206">
        <v>-12.583516189199999</v>
      </c>
      <c r="AN956" s="1206">
        <v>-13.245036151199997</v>
      </c>
      <c r="AO956" s="1206">
        <v>-14.024365802099998</v>
      </c>
      <c r="AP956" s="1206">
        <v>-18.080937329600001</v>
      </c>
      <c r="AQ956" s="1206">
        <v>-13.023268468999998</v>
      </c>
      <c r="AR956" s="1206">
        <v>-15.3627788106</v>
      </c>
      <c r="AS956" s="1206">
        <v>-16.269126884999999</v>
      </c>
      <c r="AT956" s="1206">
        <v>-25.022265132900003</v>
      </c>
      <c r="AU956" s="1206">
        <v>-26.829619105550002</v>
      </c>
      <c r="AV956" s="1206">
        <v>-26.168333321999999</v>
      </c>
      <c r="AW956" s="1206">
        <v>-28.640344128299997</v>
      </c>
      <c r="AX956" s="1206">
        <v>-33.612316081700001</v>
      </c>
      <c r="AY956" s="1206">
        <v>-39.144955571400004</v>
      </c>
      <c r="AZ956" s="1206">
        <v>-33.065530156400001</v>
      </c>
      <c r="BA956" s="1206">
        <v>-38.151516991499996</v>
      </c>
      <c r="BB956" s="1206">
        <v>-43.895895083949995</v>
      </c>
      <c r="BC956" s="1206">
        <v>-50.716413875549996</v>
      </c>
      <c r="BD956" s="1206">
        <v>-47.589548980750003</v>
      </c>
      <c r="BE956" s="1206">
        <v>-48.162648208999997</v>
      </c>
      <c r="BF956" s="1206">
        <v>-55.293384123449997</v>
      </c>
      <c r="BG956" s="1206">
        <v>-53.760812619250004</v>
      </c>
      <c r="BH956" s="1206">
        <v>-62.865754972400005</v>
      </c>
      <c r="BI956" s="1206">
        <v>-58.886023084799994</v>
      </c>
      <c r="BJ956" s="1206">
        <v>-67.532442722500008</v>
      </c>
      <c r="BK956" s="1206">
        <v>-69.022542167999987</v>
      </c>
      <c r="BL956" s="1206">
        <v>-70.265148435000015</v>
      </c>
      <c r="BM956" s="1206">
        <v>-84.371264138699999</v>
      </c>
      <c r="BN956" s="1206">
        <v>-100.5451488944</v>
      </c>
      <c r="BO956" s="1206">
        <v>-119.70837334710001</v>
      </c>
      <c r="BP956" s="1206">
        <v>-116.33675579999999</v>
      </c>
      <c r="BQ956" s="1206">
        <v>-138.80312512500001</v>
      </c>
      <c r="BR956" s="1206">
        <v>-154.69050199999998</v>
      </c>
      <c r="BS956" s="1206">
        <v>-208.69456270000001</v>
      </c>
      <c r="BT956" s="1206">
        <v>-187.64845485000001</v>
      </c>
      <c r="BU956" s="1206">
        <v>-207.99048110000001</v>
      </c>
      <c r="BV956" s="1206">
        <v>-248.57163239999997</v>
      </c>
      <c r="BW956" s="1206">
        <v>-278.07774999999998</v>
      </c>
      <c r="BX956" s="1209">
        <v>-269.81470000000002</v>
      </c>
      <c r="BY956" s="1209">
        <v>-314.96688</v>
      </c>
      <c r="BZ956" s="1209">
        <v>-421.06392</v>
      </c>
      <c r="CA956" s="1209">
        <v>-522.52815999999984</v>
      </c>
      <c r="CB956" s="1209">
        <v>-566.05808695718281</v>
      </c>
      <c r="CC956" s="1209">
        <v>-644.41816303392068</v>
      </c>
      <c r="CD956" s="1209">
        <v>-768.69267489122751</v>
      </c>
      <c r="CE956" s="1209">
        <v>-852.18704449509596</v>
      </c>
      <c r="CF956" s="1209">
        <v>-838.37622669515122</v>
      </c>
      <c r="CG956" s="1209">
        <v>-1066.4192049999999</v>
      </c>
      <c r="CH956" s="1209">
        <v>-1501.9723760168929</v>
      </c>
      <c r="CI956" s="1209">
        <v>-1569.9337773451884</v>
      </c>
      <c r="CJ956" s="1209">
        <v>-1415.4946151867373</v>
      </c>
      <c r="CK956" s="1209">
        <v>-1719.6796984094565</v>
      </c>
      <c r="CL956" s="1209">
        <v>-2750.6487179207538</v>
      </c>
      <c r="CM956" s="1209">
        <v>-3392.5818500160053</v>
      </c>
      <c r="CN956" s="1209">
        <v>-3350.6409374404993</v>
      </c>
      <c r="CO956" s="1209">
        <v>-3751.0680238497134</v>
      </c>
      <c r="CP956" s="1209">
        <v>-4430.1851716116335</v>
      </c>
      <c r="CQ956" s="1209">
        <v>-6052.9844451365125</v>
      </c>
      <c r="CR956" s="1209">
        <v>-5507.3812499999995</v>
      </c>
      <c r="CS956" s="1209">
        <v>-5619.2547247669499</v>
      </c>
      <c r="CT956" s="1209">
        <v>-6561.3530316441957</v>
      </c>
      <c r="CU956" s="1209">
        <v>-7960.4579878185668</v>
      </c>
      <c r="CV956" s="1209">
        <v>-6587.8878733116817</v>
      </c>
      <c r="CW956" s="1209">
        <v>-6872.2956135361728</v>
      </c>
      <c r="CX956" s="1209">
        <v>-7937.3454131448098</v>
      </c>
      <c r="CY956" s="1209">
        <v>-9658.2740442394006</v>
      </c>
      <c r="CZ956" s="1209">
        <v>-7415.8430361032069</v>
      </c>
      <c r="DA956" s="1209">
        <v>-8251.5558862151447</v>
      </c>
      <c r="DB956" s="1209">
        <v>-9374.0282865231566</v>
      </c>
      <c r="DC956" s="1209">
        <v>-11042.926765224018</v>
      </c>
      <c r="DD956" s="1209">
        <v>-7767.2396714195065</v>
      </c>
      <c r="DE956" s="1209">
        <v>-9293.6246625066215</v>
      </c>
      <c r="DF956" s="1209">
        <v>-10584.17051990555</v>
      </c>
      <c r="DG956" s="1209">
        <v>-12260.237466376419</v>
      </c>
      <c r="DH956" s="1209">
        <v>-8631.438057553285</v>
      </c>
      <c r="DI956" s="1209">
        <v>-10651.415090081626</v>
      </c>
      <c r="DJ956" s="1209">
        <v>-12430.826674376753</v>
      </c>
      <c r="DK956" s="1209">
        <v>-14805.134145516737</v>
      </c>
      <c r="DL956" s="1209">
        <v>-7898.6095780113892</v>
      </c>
      <c r="DM956" s="1209">
        <v>-7803.967951712214</v>
      </c>
      <c r="DN956" s="1209">
        <v>-8627.5992984180284</v>
      </c>
      <c r="DO956" s="1209">
        <v>-10631.553458573859</v>
      </c>
    </row>
    <row r="957" spans="2:119" s="973" customFormat="1" ht="12" customHeight="1">
      <c r="B957" s="1336">
        <v>79</v>
      </c>
      <c r="C957" s="938" t="s">
        <v>94</v>
      </c>
      <c r="D957" s="939"/>
      <c r="E957" s="939"/>
      <c r="F957" s="940"/>
      <c r="G957" s="940"/>
      <c r="H957" s="940"/>
      <c r="I957" s="940"/>
      <c r="J957" s="940"/>
      <c r="K957" s="940">
        <v>0.23504305112181956</v>
      </c>
      <c r="L957" s="940">
        <v>0.26122411506789045</v>
      </c>
      <c r="M957" s="940">
        <v>0.45133611887314351</v>
      </c>
      <c r="N957" s="940">
        <v>0.64988410779792871</v>
      </c>
      <c r="O957" s="940">
        <v>0.49110933176358262</v>
      </c>
      <c r="P957" s="940">
        <v>0.65715387432674399</v>
      </c>
      <c r="Q957" s="940">
        <v>0.85252863450775962</v>
      </c>
      <c r="R957" s="940">
        <v>0.75770960588595138</v>
      </c>
      <c r="S957" s="940">
        <v>0.86436834175305499</v>
      </c>
      <c r="T957" s="940">
        <v>0.89524803051416657</v>
      </c>
      <c r="U957" s="1677">
        <v>0.45855127065033563</v>
      </c>
      <c r="V957" s="1677">
        <v>0.21082586213578058</v>
      </c>
      <c r="W957" s="1677">
        <v>0.16191985243026563</v>
      </c>
      <c r="X957" s="1677">
        <v>0.105888506383923</v>
      </c>
      <c r="Y957" s="1677">
        <v>0.16573102406749385</v>
      </c>
      <c r="Z957" s="1677">
        <v>-0.1238819270251964</v>
      </c>
      <c r="AA957" s="403"/>
      <c r="AB957" s="985"/>
      <c r="AC957" s="985"/>
      <c r="AD957" s="985"/>
      <c r="AE957" s="985"/>
      <c r="AF957" s="985"/>
      <c r="AG957" s="985"/>
      <c r="AH957" s="985"/>
      <c r="AI957" s="985"/>
      <c r="AJ957" s="940"/>
      <c r="AK957" s="940"/>
      <c r="AL957" s="940"/>
      <c r="AM957" s="940"/>
      <c r="AN957" s="940" t="s">
        <v>1045</v>
      </c>
      <c r="AO957" s="940">
        <v>0.22585341071644249</v>
      </c>
      <c r="AP957" s="940">
        <v>0.53086680728743607</v>
      </c>
      <c r="AQ957" s="940">
        <v>3.4946693212619229E-2</v>
      </c>
      <c r="AR957" s="940">
        <v>0.15988953410354689</v>
      </c>
      <c r="AS957" s="940">
        <v>0.16006150399784014</v>
      </c>
      <c r="AT957" s="940">
        <v>0.38390309510870702</v>
      </c>
      <c r="AU957" s="940">
        <v>1.0601294651503208</v>
      </c>
      <c r="AV957" s="940">
        <v>0.70335937558017747</v>
      </c>
      <c r="AW957" s="940">
        <v>0.7604106434688982</v>
      </c>
      <c r="AX957" s="940">
        <v>0.34329629644542248</v>
      </c>
      <c r="AY957" s="940">
        <v>0.45902017532937833</v>
      </c>
      <c r="AZ957" s="940">
        <v>0.26357035236177828</v>
      </c>
      <c r="BA957" s="940">
        <v>0.33209003427447836</v>
      </c>
      <c r="BB957" s="940">
        <v>0.30594675407830096</v>
      </c>
      <c r="BC957" s="940">
        <v>0.29560535029970247</v>
      </c>
      <c r="BD957" s="940">
        <v>0.43924953737778805</v>
      </c>
      <c r="BE957" s="940">
        <v>0.26240453871678127</v>
      </c>
      <c r="BF957" s="940">
        <v>0.25964817479407909</v>
      </c>
      <c r="BG957" s="940">
        <v>6.0027878768606824E-2</v>
      </c>
      <c r="BH957" s="940">
        <v>0.32099917563474367</v>
      </c>
      <c r="BI957" s="940">
        <v>0.22264919547750606</v>
      </c>
      <c r="BJ957" s="940">
        <v>0.2213476131561174</v>
      </c>
      <c r="BK957" s="940">
        <v>0.28388204726067046</v>
      </c>
      <c r="BL957" s="940">
        <v>0.11770149687772902</v>
      </c>
      <c r="BM957" s="940">
        <v>0.43278930582898201</v>
      </c>
      <c r="BN957" s="940">
        <v>0.48884217482778891</v>
      </c>
      <c r="BO957" s="940">
        <v>0.73433735685555246</v>
      </c>
      <c r="BP957" s="940">
        <v>0.65568220364067553</v>
      </c>
      <c r="BQ957" s="940">
        <v>0.64514691751943087</v>
      </c>
      <c r="BR957" s="940">
        <v>0.53851780718398912</v>
      </c>
      <c r="BS957" s="940">
        <v>0.74335810323710927</v>
      </c>
      <c r="BT957" s="940">
        <v>0.61297651425483557</v>
      </c>
      <c r="BU957" s="940">
        <v>0.49845675962045455</v>
      </c>
      <c r="BV957" s="940">
        <v>0.60689653977591984</v>
      </c>
      <c r="BW957" s="940">
        <v>0.33246284140013183</v>
      </c>
      <c r="BX957" s="940">
        <v>0.43787328393234581</v>
      </c>
      <c r="BY957" s="940">
        <v>0.51433314800866614</v>
      </c>
      <c r="BZ957" s="940">
        <v>0.69393392131901233</v>
      </c>
      <c r="CA957" s="940">
        <v>0.87907216596797078</v>
      </c>
      <c r="CB957" s="940">
        <v>1.0979512493469881</v>
      </c>
      <c r="CC957" s="940">
        <v>1.0459870670653393</v>
      </c>
      <c r="CD957" s="940">
        <v>0.82559615863365243</v>
      </c>
      <c r="CE957" s="940">
        <v>0.63089209296413085</v>
      </c>
      <c r="CF957" s="940">
        <v>0.48107808370303662</v>
      </c>
      <c r="CG957" s="940">
        <v>0.65485590905647095</v>
      </c>
      <c r="CH957" s="940">
        <v>0.95393090773165867</v>
      </c>
      <c r="CI957" s="940">
        <v>0.84224084077145678</v>
      </c>
      <c r="CJ957" s="940">
        <v>0.68837637580274191</v>
      </c>
      <c r="CK957" s="940">
        <v>0.61257382682774986</v>
      </c>
      <c r="CL957" s="940">
        <v>0.83135772790658624</v>
      </c>
      <c r="CM957" s="940">
        <v>1.1609713090911242</v>
      </c>
      <c r="CN957" s="940">
        <v>1.3671166965184609</v>
      </c>
      <c r="CO957" s="940">
        <v>1.1812597004657914</v>
      </c>
      <c r="CP957" s="940">
        <v>0.61059649047460329</v>
      </c>
      <c r="CQ957" s="940">
        <v>0.78418228733610551</v>
      </c>
      <c r="CR957" s="940">
        <v>0.64367992656563167</v>
      </c>
      <c r="CS957" s="940">
        <v>0.49804127492199424</v>
      </c>
      <c r="CT957" s="940">
        <v>0.48105615848496819</v>
      </c>
      <c r="CU957" s="940">
        <v>0.31512943077438149</v>
      </c>
      <c r="CV957" s="940">
        <v>0.1961924505066146</v>
      </c>
      <c r="CW957" s="940">
        <v>0.22299058329682508</v>
      </c>
      <c r="CX957" s="940">
        <v>0.20971168215830738</v>
      </c>
      <c r="CY957" s="940">
        <v>0.21328120304370746</v>
      </c>
      <c r="CZ957" s="940">
        <v>0.12567839324431596</v>
      </c>
      <c r="DA957" s="940">
        <v>0.20069862390120141</v>
      </c>
      <c r="DB957" s="940">
        <v>0.18100294224301972</v>
      </c>
      <c r="DC957" s="940">
        <v>0.1433644059634529</v>
      </c>
      <c r="DD957" s="940">
        <v>4.7384583735869734E-2</v>
      </c>
      <c r="DE957" s="940">
        <v>0.12628754996767722</v>
      </c>
      <c r="DF957" s="940">
        <v>0.12909521887427955</v>
      </c>
      <c r="DG957" s="940">
        <v>0.11023442670886041</v>
      </c>
      <c r="DH957" s="940">
        <v>0.11126196984930181</v>
      </c>
      <c r="DI957" s="940">
        <v>0.14609912460234753</v>
      </c>
      <c r="DJ957" s="940">
        <v>0.17447339411229379</v>
      </c>
      <c r="DK957" s="940">
        <v>0.20757319636913008</v>
      </c>
      <c r="DL957" s="940">
        <v>-8.4902246260181946E-2</v>
      </c>
      <c r="DM957" s="940">
        <v>-0.26733040767708838</v>
      </c>
      <c r="DN957" s="940">
        <v>-0.30595128349735501</v>
      </c>
      <c r="DO957" s="940">
        <v>-0.28190090315437732</v>
      </c>
    </row>
    <row r="958" spans="2:119" s="941" customFormat="1" ht="12" customHeight="1">
      <c r="B958" s="1336">
        <v>80</v>
      </c>
      <c r="C958" s="949" t="s">
        <v>879</v>
      </c>
      <c r="D958" s="953"/>
      <c r="E958" s="953"/>
      <c r="F958" s="954"/>
      <c r="G958" s="954"/>
      <c r="H958" s="954"/>
      <c r="I958" s="954"/>
      <c r="J958" s="954"/>
      <c r="K958" s="954"/>
      <c r="L958" s="954"/>
      <c r="M958" s="954"/>
      <c r="N958" s="996">
        <v>0.62561844575151337</v>
      </c>
      <c r="O958" s="996">
        <v>0.59643748181539458</v>
      </c>
      <c r="P958" s="996">
        <v>0.56761101227718769</v>
      </c>
      <c r="Q958" s="996">
        <v>0.62720632110405194</v>
      </c>
      <c r="R958" s="996">
        <v>0.75830102434952884</v>
      </c>
      <c r="S958" s="996" t="s">
        <v>105</v>
      </c>
      <c r="T958" s="996" t="s">
        <v>105</v>
      </c>
      <c r="U958" s="1668" t="s">
        <v>105</v>
      </c>
      <c r="V958" s="1668" t="s">
        <v>105</v>
      </c>
      <c r="W958" s="1668" t="s">
        <v>105</v>
      </c>
      <c r="X958" s="1668" t="s">
        <v>105</v>
      </c>
      <c r="Y958" s="1668" t="s">
        <v>105</v>
      </c>
      <c r="Z958" s="1668" t="s">
        <v>105</v>
      </c>
      <c r="AA958" s="403"/>
      <c r="AB958" s="449"/>
      <c r="AC958" s="449"/>
      <c r="AD958" s="449"/>
      <c r="AE958" s="449"/>
      <c r="AF958" s="449"/>
      <c r="AG958" s="449"/>
      <c r="AH958" s="449"/>
      <c r="AI958" s="449"/>
      <c r="AJ958" s="954"/>
      <c r="AK958" s="954"/>
      <c r="AL958" s="954"/>
      <c r="AM958" s="954"/>
      <c r="AN958" s="954"/>
      <c r="AO958" s="954"/>
      <c r="AP958" s="954"/>
      <c r="AQ958" s="954"/>
      <c r="AR958" s="954"/>
      <c r="AS958" s="954"/>
      <c r="AT958" s="954"/>
      <c r="AU958" s="954"/>
      <c r="AV958" s="954"/>
      <c r="AW958" s="954"/>
      <c r="AX958" s="954"/>
      <c r="AY958" s="954"/>
      <c r="AZ958" s="954"/>
      <c r="BA958" s="954"/>
      <c r="BB958" s="954"/>
      <c r="BC958" s="954"/>
      <c r="BD958" s="954"/>
      <c r="BE958" s="954"/>
      <c r="BF958" s="954"/>
      <c r="BG958" s="954"/>
      <c r="BH958" s="954"/>
      <c r="BI958" s="954"/>
      <c r="BJ958" s="954"/>
      <c r="BK958" s="954"/>
      <c r="BL958" s="954"/>
      <c r="BM958" s="954"/>
      <c r="BN958" s="954"/>
      <c r="BO958" s="954"/>
      <c r="BP958" s="954"/>
      <c r="BQ958" s="954"/>
      <c r="BR958" s="954"/>
      <c r="BS958" s="954"/>
      <c r="BT958" s="996">
        <v>0.64886451612903229</v>
      </c>
      <c r="BU958" s="996">
        <v>0.59729834791059278</v>
      </c>
      <c r="BV958" s="996">
        <v>0.58787786259541985</v>
      </c>
      <c r="BW958" s="996">
        <v>0.57207520891364905</v>
      </c>
      <c r="BX958" s="996">
        <v>0.54466207759699625</v>
      </c>
      <c r="BY958" s="996">
        <v>0.53976679622431967</v>
      </c>
      <c r="BZ958" s="996">
        <v>0.56626579520697162</v>
      </c>
      <c r="CA958" s="996">
        <v>0.60049752762346609</v>
      </c>
      <c r="CB958" s="996">
        <v>0.64063998841649905</v>
      </c>
      <c r="CC958" s="996">
        <v>0.65420142752061627</v>
      </c>
      <c r="CD958" s="996">
        <v>0.6153876024179038</v>
      </c>
      <c r="CE958" s="996">
        <v>0.61023647337126075</v>
      </c>
      <c r="CF958" s="996">
        <v>0.62842458113022326</v>
      </c>
      <c r="CG958" s="996">
        <v>0.71637354020947241</v>
      </c>
      <c r="CH958" s="996">
        <v>0.8389986443086993</v>
      </c>
      <c r="CI958" s="996">
        <v>0.80507818647901042</v>
      </c>
      <c r="CJ958" s="996" t="s">
        <v>105</v>
      </c>
      <c r="CK958" s="996" t="s">
        <v>105</v>
      </c>
      <c r="CL958" s="996" t="s">
        <v>105</v>
      </c>
      <c r="CM958" s="996" t="s">
        <v>105</v>
      </c>
      <c r="CN958" s="996" t="s">
        <v>105</v>
      </c>
      <c r="CO958" s="996" t="s">
        <v>105</v>
      </c>
      <c r="CP958" s="996" t="s">
        <v>105</v>
      </c>
      <c r="CQ958" s="996" t="s">
        <v>105</v>
      </c>
      <c r="CR958" s="996" t="s">
        <v>105</v>
      </c>
      <c r="CS958" s="996" t="s">
        <v>105</v>
      </c>
      <c r="CT958" s="996" t="s">
        <v>105</v>
      </c>
      <c r="CU958" s="996" t="s">
        <v>105</v>
      </c>
      <c r="CV958" s="996" t="s">
        <v>105</v>
      </c>
      <c r="CW958" s="996" t="s">
        <v>105</v>
      </c>
      <c r="CX958" s="996" t="s">
        <v>105</v>
      </c>
      <c r="CY958" s="996" t="s">
        <v>105</v>
      </c>
      <c r="CZ958" s="996" t="s">
        <v>105</v>
      </c>
      <c r="DA958" s="996" t="s">
        <v>105</v>
      </c>
      <c r="DB958" s="996" t="s">
        <v>105</v>
      </c>
      <c r="DC958" s="996" t="s">
        <v>105</v>
      </c>
      <c r="DD958" s="996" t="s">
        <v>105</v>
      </c>
      <c r="DE958" s="996" t="s">
        <v>105</v>
      </c>
      <c r="DF958" s="996" t="s">
        <v>105</v>
      </c>
      <c r="DG958" s="996" t="s">
        <v>105</v>
      </c>
      <c r="DH958" s="996" t="s">
        <v>105</v>
      </c>
      <c r="DI958" s="996" t="s">
        <v>105</v>
      </c>
      <c r="DJ958" s="996" t="s">
        <v>105</v>
      </c>
      <c r="DK958" s="996" t="s">
        <v>105</v>
      </c>
      <c r="DL958" s="996" t="s">
        <v>105</v>
      </c>
      <c r="DM958" s="996" t="s">
        <v>105</v>
      </c>
      <c r="DN958" s="996" t="s">
        <v>105</v>
      </c>
      <c r="DO958" s="996" t="s">
        <v>105</v>
      </c>
    </row>
    <row r="959" spans="2:119" s="941" customFormat="1" ht="12" customHeight="1">
      <c r="B959" s="1336">
        <v>81</v>
      </c>
      <c r="C959" s="949" t="s">
        <v>874</v>
      </c>
      <c r="D959" s="995"/>
      <c r="E959" s="995"/>
      <c r="F959" s="955"/>
      <c r="G959" s="955"/>
      <c r="H959" s="955"/>
      <c r="I959" s="955"/>
      <c r="J959" s="955"/>
      <c r="K959" s="955">
        <v>0.58128029020387995</v>
      </c>
      <c r="L959" s="955">
        <v>0.57732408711599359</v>
      </c>
      <c r="M959" s="955">
        <v>0.57910908822557616</v>
      </c>
      <c r="N959" s="955">
        <v>0.62561844575151337</v>
      </c>
      <c r="O959" s="955">
        <v>0.59643748181539458</v>
      </c>
      <c r="P959" s="955">
        <v>0.68478138806307087</v>
      </c>
      <c r="Q959" s="955">
        <v>0.87668693224131866</v>
      </c>
      <c r="R959" s="955">
        <v>0.85464489383957742</v>
      </c>
      <c r="S959" s="955">
        <v>0.80552364039178004</v>
      </c>
      <c r="T959" s="955">
        <v>0.82955861573839829</v>
      </c>
      <c r="U959" s="1698">
        <v>0.82437652893827384</v>
      </c>
      <c r="V959" s="1698">
        <v>0.74187208981389652</v>
      </c>
      <c r="W959" s="1698">
        <v>0.66717279119021666</v>
      </c>
      <c r="X959" s="1698">
        <v>0.60987723085162771</v>
      </c>
      <c r="Y959" s="1698">
        <v>0.60192387141916204</v>
      </c>
      <c r="Z959" s="1698">
        <v>0.60184427951041075</v>
      </c>
      <c r="AA959" s="1047"/>
      <c r="AB959" s="955"/>
      <c r="AC959" s="955"/>
      <c r="AD959" s="955"/>
      <c r="AE959" s="955"/>
      <c r="AF959" s="955"/>
      <c r="AG959" s="955"/>
      <c r="AH959" s="955"/>
      <c r="AI959" s="955"/>
      <c r="AJ959" s="955"/>
      <c r="AK959" s="955">
        <v>0.64866526911194033</v>
      </c>
      <c r="AL959" s="955">
        <v>0.64457584988772443</v>
      </c>
      <c r="AM959" s="955">
        <v>0.61957497053022137</v>
      </c>
      <c r="AN959" s="955">
        <v>0.6337755494116617</v>
      </c>
      <c r="AO959" s="955">
        <v>0.61521512364713882</v>
      </c>
      <c r="AP959" s="955">
        <v>0.69128795607889315</v>
      </c>
      <c r="AQ959" s="955">
        <v>0.60901087992920699</v>
      </c>
      <c r="AR959" s="955">
        <v>0.66871089936756678</v>
      </c>
      <c r="AS959" s="955">
        <v>0.60517504644252507</v>
      </c>
      <c r="AT959" s="955">
        <v>0.49328441528578965</v>
      </c>
      <c r="AU959" s="955">
        <v>0.51798637354814825</v>
      </c>
      <c r="AV959" s="955">
        <v>0.56400872027186943</v>
      </c>
      <c r="AW959" s="955">
        <v>0.51955376574517653</v>
      </c>
      <c r="AX959" s="955">
        <v>0.61893558632192769</v>
      </c>
      <c r="AY959" s="955">
        <v>0.67322409388586146</v>
      </c>
      <c r="AZ959" s="955">
        <v>0.57816131263266535</v>
      </c>
      <c r="BA959" s="955">
        <v>0.59919032121801052</v>
      </c>
      <c r="BB959" s="955">
        <v>0.55886454446322664</v>
      </c>
      <c r="BC959" s="955">
        <v>0.60110219241928431</v>
      </c>
      <c r="BD959" s="955">
        <v>0.61054014578181992</v>
      </c>
      <c r="BE959" s="955">
        <v>0.56703877497499922</v>
      </c>
      <c r="BF959" s="955">
        <v>0.59080978103279569</v>
      </c>
      <c r="BG959" s="955">
        <v>0.56080404702670117</v>
      </c>
      <c r="BH959" s="955">
        <v>0.64886634197191317</v>
      </c>
      <c r="BI959" s="955">
        <v>0.54483740198523944</v>
      </c>
      <c r="BJ959" s="955">
        <v>0.58140293258911646</v>
      </c>
      <c r="BK959" s="955">
        <v>0.5464927731435083</v>
      </c>
      <c r="BL959" s="955">
        <v>0.58200474813164527</v>
      </c>
      <c r="BM959" s="955">
        <v>0.59610281634416262</v>
      </c>
      <c r="BN959" s="955">
        <v>0.55283768076369155</v>
      </c>
      <c r="BO959" s="955">
        <v>0.5890646962301912</v>
      </c>
      <c r="BP959" s="955">
        <v>0.5790310812782723</v>
      </c>
      <c r="BQ959" s="955">
        <v>0.60377125447733548</v>
      </c>
      <c r="BR959" s="955">
        <v>0.58886898910599106</v>
      </c>
      <c r="BS959" s="955">
        <v>0.70705345467161251</v>
      </c>
      <c r="BT959" s="955">
        <v>0.64886451612903229</v>
      </c>
      <c r="BU959" s="955">
        <v>0.59729834791059278</v>
      </c>
      <c r="BV959" s="955">
        <v>0.58787786259541985</v>
      </c>
      <c r="BW959" s="955">
        <v>0.57207520891364905</v>
      </c>
      <c r="BX959" s="955">
        <v>0.54466207759699625</v>
      </c>
      <c r="BY959" s="955">
        <v>0.61839694656488542</v>
      </c>
      <c r="BZ959" s="955">
        <v>0.73588901472253687</v>
      </c>
      <c r="CA959" s="955">
        <v>0.79772524531668132</v>
      </c>
      <c r="CB959" s="955">
        <v>0.96103825581711044</v>
      </c>
      <c r="CC959" s="955">
        <v>0.90373725356032242</v>
      </c>
      <c r="CD959" s="955">
        <v>0.86117702465267076</v>
      </c>
      <c r="CE959" s="955">
        <v>0.82342012338281467</v>
      </c>
      <c r="CF959" s="955">
        <v>0.7452213080057144</v>
      </c>
      <c r="CG959" s="955">
        <v>0.80947784708001558</v>
      </c>
      <c r="CH959" s="955">
        <v>0.95066689576115371</v>
      </c>
      <c r="CI959" s="955">
        <v>0.87180355195913395</v>
      </c>
      <c r="CJ959" s="955">
        <v>0.81175100076236573</v>
      </c>
      <c r="CK959" s="955">
        <v>0.69804427251235757</v>
      </c>
      <c r="CL959" s="955">
        <v>0.82123168217790277</v>
      </c>
      <c r="CM959" s="955">
        <v>0.85633748315791891</v>
      </c>
      <c r="CN959" s="955">
        <v>0.80397880641011132</v>
      </c>
      <c r="CO959" s="955">
        <v>0.75752031879212267</v>
      </c>
      <c r="CP959" s="955">
        <v>0.78264666578833442</v>
      </c>
      <c r="CQ959" s="955">
        <v>0.94312479594588838</v>
      </c>
      <c r="CR959" s="996">
        <v>0.85063897763578267</v>
      </c>
      <c r="CS959" s="1371">
        <v>0.80752031879212272</v>
      </c>
      <c r="CT959" s="1371">
        <v>0.78264666578833442</v>
      </c>
      <c r="CU959" s="1371">
        <v>0.85633748315791891</v>
      </c>
      <c r="CV959" s="1608">
        <v>0.76557507987220441</v>
      </c>
      <c r="CW959" s="1608">
        <v>0.72676828691291051</v>
      </c>
      <c r="CX959" s="1608">
        <v>0.70438199920950095</v>
      </c>
      <c r="CY959" s="1608">
        <v>0.77070373484212706</v>
      </c>
      <c r="CZ959" s="1608">
        <v>0.68901757188498403</v>
      </c>
      <c r="DA959" s="1608">
        <v>0.65409145822161952</v>
      </c>
      <c r="DB959" s="1608">
        <v>0.63394379928855082</v>
      </c>
      <c r="DC959" s="1608">
        <v>0.69363336135791442</v>
      </c>
      <c r="DD959" s="1608">
        <v>0.62011581469648569</v>
      </c>
      <c r="DE959" s="1608">
        <v>0.58868231239945756</v>
      </c>
      <c r="DF959" s="1608">
        <v>0.57462904949349358</v>
      </c>
      <c r="DG959" s="1608">
        <v>0.6556318355648002</v>
      </c>
      <c r="DH959" s="1608">
        <v>0.59821721440765485</v>
      </c>
      <c r="DI959" s="1608">
        <v>0.57140674845528938</v>
      </c>
      <c r="DJ959" s="1608">
        <v>0.57462904949349358</v>
      </c>
      <c r="DK959" s="1608">
        <v>0.6556318355648002</v>
      </c>
      <c r="DL959" s="1608">
        <v>0.59821721440765485</v>
      </c>
      <c r="DM959" s="1608">
        <v>0.57140674845528938</v>
      </c>
      <c r="DN959" s="1608">
        <v>0.57462904949349358</v>
      </c>
      <c r="DO959" s="1608">
        <v>0.6556318355648002</v>
      </c>
    </row>
    <row r="960" spans="2:119" s="1032" customFormat="1" ht="12" customHeight="1">
      <c r="B960" s="1336">
        <v>82</v>
      </c>
      <c r="C960" s="1029"/>
      <c r="D960" s="1030"/>
      <c r="E960" s="1030"/>
      <c r="F960" s="1031"/>
      <c r="G960" s="1031"/>
      <c r="H960" s="1031"/>
      <c r="I960" s="1031"/>
      <c r="J960" s="1031"/>
      <c r="K960" s="1031"/>
      <c r="L960" s="1031"/>
      <c r="M960" s="1031"/>
      <c r="N960" s="1031"/>
      <c r="O960" s="1031"/>
      <c r="P960" s="1031"/>
      <c r="Q960" s="1031"/>
      <c r="R960" s="1031"/>
      <c r="S960" s="1031"/>
      <c r="T960" s="1031"/>
      <c r="U960" s="1694"/>
      <c r="V960" s="1694"/>
      <c r="W960" s="1694"/>
      <c r="X960" s="1694"/>
      <c r="Y960" s="1694"/>
      <c r="Z960" s="1694"/>
      <c r="AA960" s="403"/>
      <c r="AB960" s="1048"/>
      <c r="AC960" s="1048"/>
      <c r="AD960" s="1048"/>
      <c r="AE960" s="1048"/>
      <c r="AF960" s="1048"/>
      <c r="AG960" s="1048"/>
      <c r="AH960" s="1048"/>
      <c r="AI960" s="1048"/>
      <c r="AJ960" s="1031"/>
      <c r="AK960" s="1031"/>
      <c r="AL960" s="1031"/>
      <c r="AM960" s="1031"/>
      <c r="AN960" s="1031"/>
      <c r="AO960" s="1031"/>
      <c r="AP960" s="1031"/>
      <c r="AQ960" s="1031"/>
      <c r="AR960" s="1031"/>
      <c r="AS960" s="1031"/>
      <c r="AT960" s="1031"/>
      <c r="AU960" s="1031"/>
      <c r="AV960" s="1031"/>
      <c r="AW960" s="1031"/>
      <c r="AX960" s="1031"/>
      <c r="AY960" s="1031"/>
      <c r="AZ960" s="1031"/>
      <c r="BA960" s="1031"/>
      <c r="BB960" s="1031"/>
      <c r="BC960" s="1031"/>
      <c r="BD960" s="1031"/>
      <c r="BE960" s="1031"/>
      <c r="BF960" s="1031"/>
      <c r="BG960" s="1031"/>
      <c r="BH960" s="1031"/>
      <c r="BI960" s="1031"/>
      <c r="BJ960" s="1031"/>
      <c r="BK960" s="1031"/>
      <c r="BL960" s="1031"/>
      <c r="BM960" s="1031"/>
      <c r="BN960" s="1031"/>
      <c r="BO960" s="1031"/>
      <c r="BP960" s="1031"/>
      <c r="BQ960" s="1031"/>
      <c r="BR960" s="1031"/>
      <c r="BS960" s="1031"/>
      <c r="BT960" s="1031"/>
      <c r="BU960" s="1031"/>
      <c r="BV960" s="1031"/>
      <c r="BW960" s="1031"/>
      <c r="BX960" s="1031"/>
      <c r="BY960" s="955"/>
      <c r="BZ960" s="975"/>
      <c r="CA960" s="1031"/>
      <c r="CB960" s="1031"/>
      <c r="CC960" s="1031"/>
      <c r="CD960" s="1031"/>
      <c r="CE960" s="1031"/>
      <c r="CF960" s="1031"/>
      <c r="CG960" s="1031"/>
      <c r="CH960" s="1031"/>
      <c r="CI960" s="1031"/>
      <c r="CJ960" s="1031"/>
      <c r="CK960" s="1031"/>
      <c r="CL960" s="1031"/>
      <c r="CM960" s="1031"/>
      <c r="CN960" s="1031"/>
      <c r="CO960" s="1031"/>
      <c r="CP960" s="1031"/>
      <c r="CQ960" s="1031"/>
      <c r="CR960" s="1031">
        <v>0.59821721440765485</v>
      </c>
      <c r="CS960" s="1031">
        <v>0.57140674845528938</v>
      </c>
      <c r="CT960" s="1031">
        <v>0.57462904949349358</v>
      </c>
      <c r="CU960" s="1031">
        <v>0.6556318355648002</v>
      </c>
      <c r="CV960" s="1031"/>
      <c r="CW960" s="1031"/>
      <c r="CX960" s="1031"/>
      <c r="CY960" s="1031"/>
      <c r="CZ960" s="1031"/>
      <c r="DA960" s="1031"/>
      <c r="DB960" s="1031"/>
      <c r="DC960" s="1031"/>
      <c r="DD960" s="1031"/>
      <c r="DE960" s="1031"/>
      <c r="DF960" s="1031"/>
      <c r="DG960" s="1031"/>
      <c r="DH960" s="1031"/>
      <c r="DI960" s="1031"/>
      <c r="DJ960" s="1031"/>
      <c r="DK960" s="1031"/>
      <c r="DL960" s="1031"/>
      <c r="DM960" s="1031"/>
      <c r="DN960" s="1031"/>
      <c r="DO960" s="1031"/>
    </row>
    <row r="961" spans="2:119" s="948" customFormat="1" ht="12" customHeight="1">
      <c r="B961" s="1336">
        <v>83</v>
      </c>
      <c r="C961" s="942" t="s">
        <v>239</v>
      </c>
      <c r="D961" s="1033"/>
      <c r="E961" s="1033"/>
      <c r="F961" s="1034">
        <v>20.435512339500001</v>
      </c>
      <c r="G961" s="1034">
        <v>32.860618454099992</v>
      </c>
      <c r="H961" s="1034">
        <v>68.895105012949983</v>
      </c>
      <c r="I961" s="1034">
        <v>86.408129990449979</v>
      </c>
      <c r="J961" s="1034">
        <v>117.95041645645</v>
      </c>
      <c r="K961" s="1034">
        <v>147.53033136855001</v>
      </c>
      <c r="L961" s="1034">
        <v>189.1139643565499</v>
      </c>
      <c r="M961" s="1034">
        <v>272.46639655215006</v>
      </c>
      <c r="N961" s="1035">
        <v>370.13667365000015</v>
      </c>
      <c r="O961" s="1035">
        <v>624.04025164999985</v>
      </c>
      <c r="P961" s="1005">
        <v>703.54106000000024</v>
      </c>
      <c r="Q961" s="1005">
        <v>398.25298822257298</v>
      </c>
      <c r="R961" s="1018">
        <v>846.42053376676756</v>
      </c>
      <c r="S961" s="1018">
        <v>2240.0713198858475</v>
      </c>
      <c r="T961" s="1018">
        <v>3612.9948987935159</v>
      </c>
      <c r="U961" s="1726">
        <v>5464.0921112476226</v>
      </c>
      <c r="V961" s="1726">
        <v>10805.595227550642</v>
      </c>
      <c r="W961" s="1726">
        <v>18001.116012940525</v>
      </c>
      <c r="X961" s="1726">
        <v>25526.375725554637</v>
      </c>
      <c r="Y961" s="1726">
        <v>30764.736621436474</v>
      </c>
      <c r="Z961" s="1726">
        <v>23129.260152133927</v>
      </c>
      <c r="AA961" s="608"/>
      <c r="AB961" s="1358"/>
      <c r="AC961" s="1358"/>
      <c r="AD961" s="1358"/>
      <c r="AE961" s="1358"/>
      <c r="AF961" s="1358"/>
      <c r="AG961" s="1358"/>
      <c r="AH961" s="1358"/>
      <c r="AI961" s="1358"/>
      <c r="AJ961" s="1207">
        <v>0</v>
      </c>
      <c r="AK961" s="1207">
        <v>6.1964811020999999</v>
      </c>
      <c r="AL961" s="1207">
        <v>6.5126304872000027</v>
      </c>
      <c r="AM961" s="1207">
        <v>7.7264007502000016</v>
      </c>
      <c r="AN961" s="1207">
        <v>7.6535866554000016</v>
      </c>
      <c r="AO961" s="1207">
        <v>8.7715071585000022</v>
      </c>
      <c r="AP961" s="1207">
        <v>8.0744978556999953</v>
      </c>
      <c r="AQ961" s="1207">
        <v>8.3610267844999981</v>
      </c>
      <c r="AR961" s="1207">
        <v>7.6109439522999995</v>
      </c>
      <c r="AS961" s="1207">
        <v>10.6142136966</v>
      </c>
      <c r="AT961" s="1207">
        <v>25.703572451900001</v>
      </c>
      <c r="AU961" s="1207">
        <v>24.966374912149995</v>
      </c>
      <c r="AV961" s="1207">
        <v>20.228703428399999</v>
      </c>
      <c r="AW961" s="1207">
        <v>26.484545761049997</v>
      </c>
      <c r="AX961" s="1207">
        <v>20.694330400599995</v>
      </c>
      <c r="AY961" s="1207">
        <v>19.000550400400002</v>
      </c>
      <c r="AZ961" s="1207">
        <v>24.125308168349996</v>
      </c>
      <c r="BA961" s="1207">
        <v>25.52026748250001</v>
      </c>
      <c r="BB961" s="1207">
        <v>34.6488891913</v>
      </c>
      <c r="BC961" s="1207">
        <v>33.655951614300001</v>
      </c>
      <c r="BD961" s="1207">
        <v>30.357084520000008</v>
      </c>
      <c r="BE961" s="1207">
        <v>36.774485430800013</v>
      </c>
      <c r="BF961" s="1207">
        <v>38.29576402299999</v>
      </c>
      <c r="BG961" s="1207">
        <v>42.102997394750005</v>
      </c>
      <c r="BH961" s="1207">
        <v>34.019768140650008</v>
      </c>
      <c r="BI961" s="1207">
        <v>49.193970818399983</v>
      </c>
      <c r="BJ961" s="1207">
        <v>48.621843637499992</v>
      </c>
      <c r="BK961" s="1207">
        <v>57.278381759999974</v>
      </c>
      <c r="BL961" s="1207">
        <v>50.46436220999999</v>
      </c>
      <c r="BM961" s="1207">
        <v>57.166842753900013</v>
      </c>
      <c r="BN961" s="1207">
        <v>81.325863869249986</v>
      </c>
      <c r="BO961" s="1207">
        <v>83.509327719000026</v>
      </c>
      <c r="BP961" s="1207">
        <v>84.579498199999989</v>
      </c>
      <c r="BQ961" s="1207">
        <v>91.090438199999994</v>
      </c>
      <c r="BR961" s="1207">
        <v>108.00035939999998</v>
      </c>
      <c r="BS961" s="1207">
        <v>86.466377850000072</v>
      </c>
      <c r="BT961" s="1207">
        <v>101.54667015000001</v>
      </c>
      <c r="BU961" s="1207">
        <v>140.22826390000006</v>
      </c>
      <c r="BV961" s="1207">
        <v>174.2570676</v>
      </c>
      <c r="BW961" s="1207">
        <v>208.00824999999998</v>
      </c>
      <c r="BX961" s="1355">
        <v>225.56530000000004</v>
      </c>
      <c r="BY961" s="1355">
        <v>194.36112000000011</v>
      </c>
      <c r="BZ961" s="1355">
        <v>151.12008</v>
      </c>
      <c r="CA961" s="1355">
        <v>132.49456000000004</v>
      </c>
      <c r="CB961" s="1355">
        <v>22.948733042817231</v>
      </c>
      <c r="CC961" s="1355">
        <v>68.641036966079298</v>
      </c>
      <c r="CD961" s="1355">
        <v>123.91436510877246</v>
      </c>
      <c r="CE961" s="1355">
        <v>182.74885310490399</v>
      </c>
      <c r="CF961" s="1355">
        <v>286.62679950484892</v>
      </c>
      <c r="CG961" s="1355">
        <v>250.99696500000013</v>
      </c>
      <c r="CH961" s="1355">
        <v>77.942084783107049</v>
      </c>
      <c r="CI961" s="1355">
        <v>230.85468447881146</v>
      </c>
      <c r="CJ961" s="1355">
        <v>328.26007542326312</v>
      </c>
      <c r="CK961" s="1355">
        <v>743.88853949054385</v>
      </c>
      <c r="CL961" s="1355">
        <v>598.76993897524596</v>
      </c>
      <c r="CM961" s="1355">
        <v>569.15276599679464</v>
      </c>
      <c r="CN961" s="1355">
        <v>816.93277311740042</v>
      </c>
      <c r="CO961" s="1355">
        <v>1200.7041343292863</v>
      </c>
      <c r="CP961" s="1355">
        <v>1230.3323585426056</v>
      </c>
      <c r="CQ961" s="1355">
        <v>365.0256328042239</v>
      </c>
      <c r="CR961" s="1355">
        <v>967.02374999999995</v>
      </c>
      <c r="CS961" s="1355">
        <v>1339.3995579787152</v>
      </c>
      <c r="CT961" s="1355">
        <v>1822.1913166028626</v>
      </c>
      <c r="CU961" s="1355">
        <v>1335.4774866660446</v>
      </c>
      <c r="CV961" s="1355">
        <v>2017.2614406019602</v>
      </c>
      <c r="CW961" s="1355">
        <v>2583.6695644816846</v>
      </c>
      <c r="CX961" s="1355">
        <v>3331.1785157071017</v>
      </c>
      <c r="CY961" s="1355">
        <v>2873.485706759895</v>
      </c>
      <c r="CZ961" s="1355">
        <v>3347.079912023165</v>
      </c>
      <c r="DA961" s="1355">
        <v>4363.7378659000988</v>
      </c>
      <c r="DB961" s="1355">
        <v>5412.8160631545979</v>
      </c>
      <c r="DC961" s="1355">
        <v>4877.4821718626645</v>
      </c>
      <c r="DD961" s="1355">
        <v>4758.2265194744714</v>
      </c>
      <c r="DE961" s="1355">
        <v>6493.5401065960705</v>
      </c>
      <c r="DF961" s="1355">
        <v>7834.9653195285355</v>
      </c>
      <c r="DG961" s="1355">
        <v>6439.6437799555588</v>
      </c>
      <c r="DH961" s="1355">
        <v>5797.16387778219</v>
      </c>
      <c r="DI961" s="1355">
        <v>7989.2732092359711</v>
      </c>
      <c r="DJ961" s="1355">
        <v>9201.95831157879</v>
      </c>
      <c r="DK961" s="1355">
        <v>7776.3412228395227</v>
      </c>
      <c r="DL961" s="1355">
        <v>5304.9716426200948</v>
      </c>
      <c r="DM961" s="1355">
        <v>5853.497545167279</v>
      </c>
      <c r="DN961" s="1355">
        <v>6386.6073554621053</v>
      </c>
      <c r="DO961" s="1355">
        <v>5584.1836088844466</v>
      </c>
    </row>
    <row r="962" spans="2:119" s="973" customFormat="1" ht="12" customHeight="1">
      <c r="B962" s="1336">
        <v>84</v>
      </c>
      <c r="C962" s="938" t="s">
        <v>94</v>
      </c>
      <c r="D962" s="939"/>
      <c r="E962" s="939"/>
      <c r="F962" s="940" t="s">
        <v>1045</v>
      </c>
      <c r="G962" s="940">
        <v>0.60801539536561466</v>
      </c>
      <c r="H962" s="940">
        <v>1.0965857690470218</v>
      </c>
      <c r="I962" s="940">
        <v>0.25419839296577207</v>
      </c>
      <c r="J962" s="940">
        <v>0.36503841096302092</v>
      </c>
      <c r="K962" s="940">
        <v>0.25078262375632732</v>
      </c>
      <c r="L962" s="940">
        <v>0.28186497381422226</v>
      </c>
      <c r="M962" s="940">
        <v>0.44075239223714835</v>
      </c>
      <c r="N962" s="940">
        <v>0.35846723975430117</v>
      </c>
      <c r="O962" s="940">
        <v>0.68597249631115975</v>
      </c>
      <c r="P962" s="940">
        <v>0.12739692373976763</v>
      </c>
      <c r="Q962" s="940">
        <v>-0.43393071013854845</v>
      </c>
      <c r="R962" s="940">
        <v>1.1253337923323397</v>
      </c>
      <c r="S962" s="940">
        <v>1.6465228931970861</v>
      </c>
      <c r="T962" s="940">
        <v>0.61289279797467855</v>
      </c>
      <c r="U962" s="1677">
        <v>0.51234426405424549</v>
      </c>
      <c r="V962" s="1677">
        <v>0.97756461779034476</v>
      </c>
      <c r="W962" s="1677">
        <v>0.66590693375629306</v>
      </c>
      <c r="X962" s="1677">
        <v>0.41804406500154778</v>
      </c>
      <c r="Y962" s="1677">
        <v>0.20521365634517696</v>
      </c>
      <c r="Z962" s="1677">
        <v>-9.3907399906401179E-2</v>
      </c>
      <c r="AA962" s="403"/>
      <c r="AB962" s="985"/>
      <c r="AC962" s="985"/>
      <c r="AD962" s="985"/>
      <c r="AE962" s="985"/>
      <c r="AF962" s="985"/>
      <c r="AG962" s="985"/>
      <c r="AH962" s="985"/>
      <c r="AI962" s="985"/>
      <c r="AJ962" s="940"/>
      <c r="AK962" s="940"/>
      <c r="AL962" s="940"/>
      <c r="AM962" s="940"/>
      <c r="AN962" s="940" t="s">
        <v>1045</v>
      </c>
      <c r="AO962" s="940">
        <v>0.41556264175925928</v>
      </c>
      <c r="AP962" s="940">
        <v>0.23982127829449329</v>
      </c>
      <c r="AQ962" s="940">
        <v>8.2137343741012669E-2</v>
      </c>
      <c r="AR962" s="940">
        <v>-5.5715973464435242E-3</v>
      </c>
      <c r="AS962" s="940">
        <v>0.21007866775943151</v>
      </c>
      <c r="AT962" s="940">
        <v>2.183302901462187</v>
      </c>
      <c r="AU962" s="940">
        <v>1.9860417333471108</v>
      </c>
      <c r="AV962" s="940">
        <v>1.6578442247346938</v>
      </c>
      <c r="AW962" s="940">
        <v>1.4951962074716532</v>
      </c>
      <c r="AX962" s="940">
        <v>-0.19488505189984684</v>
      </c>
      <c r="AY962" s="940">
        <v>-0.23895437494398508</v>
      </c>
      <c r="AZ962" s="940">
        <v>0.19262750841852649</v>
      </c>
      <c r="BA962" s="940">
        <v>-3.6409092579874347E-2</v>
      </c>
      <c r="BB962" s="940">
        <v>0.67431796634963459</v>
      </c>
      <c r="BC962" s="940">
        <v>0.77131456221349626</v>
      </c>
      <c r="BD962" s="940">
        <v>0.25830867353750464</v>
      </c>
      <c r="BE962" s="940">
        <v>0.44099137895076335</v>
      </c>
      <c r="BF962" s="940">
        <v>0.10525228706655576</v>
      </c>
      <c r="BG962" s="940">
        <v>0.25098222974806506</v>
      </c>
      <c r="BH962" s="940">
        <v>0.12065333936257727</v>
      </c>
      <c r="BI962" s="940">
        <v>0.33772016772254232</v>
      </c>
      <c r="BJ962" s="940">
        <v>0.26964025599014763</v>
      </c>
      <c r="BK962" s="940">
        <v>0.3604347743455969</v>
      </c>
      <c r="BL962" s="940">
        <v>0.48338348460701108</v>
      </c>
      <c r="BM962" s="940">
        <v>0.16207010336555183</v>
      </c>
      <c r="BN962" s="940">
        <v>0.67261991288472567</v>
      </c>
      <c r="BO962" s="940">
        <v>0.45795543018148388</v>
      </c>
      <c r="BP962" s="940">
        <v>0.67602431688396059</v>
      </c>
      <c r="BQ962" s="940">
        <v>0.59341383592127195</v>
      </c>
      <c r="BR962" s="940">
        <v>0.32799523130348018</v>
      </c>
      <c r="BS962" s="940">
        <v>3.5409818421125339E-2</v>
      </c>
      <c r="BT962" s="940">
        <v>0.20060620257971729</v>
      </c>
      <c r="BU962" s="940">
        <v>0.53943999689750166</v>
      </c>
      <c r="BV962" s="940">
        <v>0.61348599734382026</v>
      </c>
      <c r="BW962" s="940">
        <v>1.4056547200444549</v>
      </c>
      <c r="BX962" s="940">
        <v>1.2212968644545947</v>
      </c>
      <c r="BY962" s="940">
        <v>0.38603384649048644</v>
      </c>
      <c r="BZ962" s="940">
        <v>-0.13277503127224666</v>
      </c>
      <c r="CA962" s="940">
        <v>-0.36303218742525811</v>
      </c>
      <c r="CB962" s="940">
        <v>-0.89826124389337714</v>
      </c>
      <c r="CC962" s="940">
        <v>-0.64683761358197955</v>
      </c>
      <c r="CD962" s="940">
        <v>-0.18002713399322934</v>
      </c>
      <c r="CE962" s="940">
        <v>0.37929325630353383</v>
      </c>
      <c r="CF962" s="940">
        <v>11.489874668465012</v>
      </c>
      <c r="CG962" s="940">
        <v>2.656660448239391</v>
      </c>
      <c r="CH962" s="940">
        <v>-0.37100041052795441</v>
      </c>
      <c r="CI962" s="940">
        <v>0.26323465541145219</v>
      </c>
      <c r="CJ962" s="940">
        <v>0.14525255834533324</v>
      </c>
      <c r="CK962" s="940">
        <v>1.9637351969197852</v>
      </c>
      <c r="CL962" s="940">
        <v>6.6822417650422112</v>
      </c>
      <c r="CM962" s="940">
        <v>1.465415710674189</v>
      </c>
      <c r="CN962" s="940">
        <v>1.4886753957636665</v>
      </c>
      <c r="CO962" s="940">
        <v>0.61409145401217646</v>
      </c>
      <c r="CP962" s="940">
        <v>1.0547664110329849</v>
      </c>
      <c r="CQ962" s="940">
        <v>-0.35865086737313745</v>
      </c>
      <c r="CR962" s="940">
        <v>0.18372500384561041</v>
      </c>
      <c r="CS962" s="940">
        <v>0.11551173988994723</v>
      </c>
      <c r="CT962" s="940">
        <v>0.48105615848496863</v>
      </c>
      <c r="CU962" s="940">
        <v>2.6585854982472097</v>
      </c>
      <c r="CV962" s="940">
        <v>5.1453146198205042</v>
      </c>
      <c r="CW962" s="940">
        <v>2.4731944737999658</v>
      </c>
      <c r="CX962" s="940">
        <v>4.5633696665002708</v>
      </c>
      <c r="CY962" s="940">
        <v>4.0487072688250416</v>
      </c>
      <c r="CZ962" s="940">
        <v>3.0971301705166869</v>
      </c>
      <c r="DA962" s="940">
        <v>2.6343156828869287</v>
      </c>
      <c r="DB962" s="940">
        <v>3.3994746830574849</v>
      </c>
      <c r="DC962" s="940">
        <v>12.362026481243387</v>
      </c>
      <c r="DD962" s="940">
        <v>3.920485685563019</v>
      </c>
      <c r="DE962" s="940">
        <v>3.848097841987836</v>
      </c>
      <c r="DF962" s="940">
        <v>3.2997490154521065</v>
      </c>
      <c r="DG962" s="940">
        <v>3.8219785389507539</v>
      </c>
      <c r="DH962" s="940">
        <v>1.873779154799236</v>
      </c>
      <c r="DI962" s="940">
        <v>2.0922194227413584</v>
      </c>
      <c r="DJ962" s="940">
        <v>1.7623732166228598</v>
      </c>
      <c r="DK962" s="940">
        <v>1.7062397437877022</v>
      </c>
      <c r="DL962" s="940">
        <v>0.58495517945774678</v>
      </c>
      <c r="DM962" s="940">
        <v>0.34139531865759554</v>
      </c>
      <c r="DN962" s="940">
        <v>0.1799047447660691</v>
      </c>
      <c r="DO962" s="940">
        <v>0.1448906243263417</v>
      </c>
    </row>
    <row r="963" spans="2:119" s="941" customFormat="1" ht="12" customHeight="1">
      <c r="B963" s="1336">
        <v>85</v>
      </c>
      <c r="C963" s="949" t="s">
        <v>875</v>
      </c>
      <c r="D963" s="1036"/>
      <c r="E963" s="1036"/>
      <c r="F963" s="996">
        <v>0.36316606302829957</v>
      </c>
      <c r="G963" s="996">
        <v>0.36017862835711678</v>
      </c>
      <c r="H963" s="996">
        <v>0.45213023126931645</v>
      </c>
      <c r="I963" s="996">
        <v>0.40382522199126275</v>
      </c>
      <c r="J963" s="996">
        <v>0.41564067583397385</v>
      </c>
      <c r="K963" s="996">
        <v>0.41871970979612011</v>
      </c>
      <c r="L963" s="996">
        <v>0.42267591288400636</v>
      </c>
      <c r="M963" s="996">
        <v>0.42089091177442389</v>
      </c>
      <c r="N963" s="996">
        <v>0.37438155424848668</v>
      </c>
      <c r="O963" s="996">
        <v>0.40356251818460542</v>
      </c>
      <c r="P963" s="996">
        <v>0.26128273713194311</v>
      </c>
      <c r="Q963" s="996">
        <v>8.8221613358881096E-2</v>
      </c>
      <c r="R963" s="996">
        <v>0.1289692674587869</v>
      </c>
      <c r="S963" s="996" t="s">
        <v>105</v>
      </c>
      <c r="T963" s="996" t="s">
        <v>105</v>
      </c>
      <c r="U963" s="1668" t="s">
        <v>105</v>
      </c>
      <c r="V963" s="1668" t="s">
        <v>105</v>
      </c>
      <c r="W963" s="1668" t="s">
        <v>105</v>
      </c>
      <c r="X963" s="1668" t="s">
        <v>105</v>
      </c>
      <c r="Y963" s="1668" t="s">
        <v>105</v>
      </c>
      <c r="Z963" s="1668" t="s">
        <v>105</v>
      </c>
      <c r="AA963" s="403"/>
      <c r="AB963" s="1049"/>
      <c r="AC963" s="1049"/>
      <c r="AD963" s="1049"/>
      <c r="AE963" s="1049"/>
      <c r="AF963" s="1049"/>
      <c r="AG963" s="1049"/>
      <c r="AH963" s="1049"/>
      <c r="AI963" s="1049"/>
      <c r="AJ963" s="996"/>
      <c r="AK963" s="996">
        <v>0.35133473088805967</v>
      </c>
      <c r="AL963" s="996">
        <v>0.35542415011227552</v>
      </c>
      <c r="AM963" s="996">
        <v>0.38042502946977863</v>
      </c>
      <c r="AN963" s="996">
        <v>0.3662244505883383</v>
      </c>
      <c r="AO963" s="996">
        <v>0.38478487635286118</v>
      </c>
      <c r="AP963" s="996">
        <v>0.30871204392110685</v>
      </c>
      <c r="AQ963" s="996">
        <v>0.39098912007079295</v>
      </c>
      <c r="AR963" s="996">
        <v>0.33128910063243322</v>
      </c>
      <c r="AS963" s="996">
        <v>0.39482495355747493</v>
      </c>
      <c r="AT963" s="996">
        <v>0.5067155847142103</v>
      </c>
      <c r="AU963" s="996">
        <v>0.48201362645185175</v>
      </c>
      <c r="AV963" s="996">
        <v>0.43599127972813057</v>
      </c>
      <c r="AW963" s="996">
        <v>0.48044623425482347</v>
      </c>
      <c r="AX963" s="996">
        <v>0.38106441367807231</v>
      </c>
      <c r="AY963" s="996">
        <v>0.32677590611413854</v>
      </c>
      <c r="AZ963" s="996">
        <v>0.42183868736733465</v>
      </c>
      <c r="BA963" s="996">
        <v>0.40080967878198953</v>
      </c>
      <c r="BB963" s="996">
        <v>0.44113545553677336</v>
      </c>
      <c r="BC963" s="996">
        <v>0.39889780758071569</v>
      </c>
      <c r="BD963" s="996">
        <v>0.38945985421818002</v>
      </c>
      <c r="BE963" s="996">
        <v>0.43296122502500073</v>
      </c>
      <c r="BF963" s="996">
        <v>0.40919021896720426</v>
      </c>
      <c r="BG963" s="996">
        <v>0.43919595297329889</v>
      </c>
      <c r="BH963" s="996">
        <v>0.35113365802808688</v>
      </c>
      <c r="BI963" s="996">
        <v>0.45516259801476056</v>
      </c>
      <c r="BJ963" s="996">
        <v>0.41859706741088354</v>
      </c>
      <c r="BK963" s="996">
        <v>0.45350722685649164</v>
      </c>
      <c r="BL963" s="996">
        <v>0.41799525186835473</v>
      </c>
      <c r="BM963" s="996">
        <v>0.40389718365583743</v>
      </c>
      <c r="BN963" s="996">
        <v>0.44716231923630845</v>
      </c>
      <c r="BO963" s="996">
        <v>0.41093530376980886</v>
      </c>
      <c r="BP963" s="996">
        <v>0.4209689187217277</v>
      </c>
      <c r="BQ963" s="996">
        <v>0.39622874552266457</v>
      </c>
      <c r="BR963" s="996">
        <v>0.41113101089400894</v>
      </c>
      <c r="BS963" s="996">
        <v>0.29294654532838743</v>
      </c>
      <c r="BT963" s="996">
        <v>0.35113548387096777</v>
      </c>
      <c r="BU963" s="996">
        <v>0.40270165208940728</v>
      </c>
      <c r="BV963" s="996">
        <v>0.4121221374045802</v>
      </c>
      <c r="BW963" s="996">
        <v>0.42792479108635095</v>
      </c>
      <c r="BX963" s="996">
        <v>0.4553379224030038</v>
      </c>
      <c r="BY963" s="996">
        <v>0.33308162132148816</v>
      </c>
      <c r="BZ963" s="996">
        <v>0.20323311546840958</v>
      </c>
      <c r="CA963" s="996">
        <v>0.15226481899761926</v>
      </c>
      <c r="CB963" s="996">
        <v>2.5972380590396592E-2</v>
      </c>
      <c r="CC963" s="996">
        <v>6.9683114079670608E-2</v>
      </c>
      <c r="CD963" s="996">
        <v>9.9201366866432827E-2</v>
      </c>
      <c r="CE963" s="996">
        <v>0.13086330794603032</v>
      </c>
      <c r="CF963" s="996">
        <v>0.21484784597193413</v>
      </c>
      <c r="CG963" s="996">
        <v>0.16860872680821903</v>
      </c>
      <c r="CH963" s="996">
        <v>4.3538286397142786E-2</v>
      </c>
      <c r="CI963" s="996">
        <v>0.11838465634816434</v>
      </c>
      <c r="CJ963" s="996" t="s">
        <v>105</v>
      </c>
      <c r="CK963" s="996" t="s">
        <v>105</v>
      </c>
      <c r="CL963" s="996" t="s">
        <v>105</v>
      </c>
      <c r="CM963" s="996" t="s">
        <v>105</v>
      </c>
      <c r="CN963" s="996" t="s">
        <v>105</v>
      </c>
      <c r="CO963" s="996" t="s">
        <v>105</v>
      </c>
      <c r="CP963" s="996" t="s">
        <v>105</v>
      </c>
      <c r="CQ963" s="996" t="s">
        <v>105</v>
      </c>
      <c r="CR963" s="996" t="s">
        <v>105</v>
      </c>
      <c r="CS963" s="996" t="s">
        <v>105</v>
      </c>
      <c r="CT963" s="996" t="s">
        <v>105</v>
      </c>
      <c r="CU963" s="996" t="s">
        <v>105</v>
      </c>
      <c r="CV963" s="996" t="s">
        <v>105</v>
      </c>
      <c r="CW963" s="996" t="s">
        <v>105</v>
      </c>
      <c r="CX963" s="996" t="s">
        <v>105</v>
      </c>
      <c r="CY963" s="996" t="s">
        <v>105</v>
      </c>
      <c r="CZ963" s="996" t="s">
        <v>105</v>
      </c>
      <c r="DA963" s="996" t="s">
        <v>105</v>
      </c>
      <c r="DB963" s="996" t="s">
        <v>105</v>
      </c>
      <c r="DC963" s="996" t="s">
        <v>105</v>
      </c>
      <c r="DD963" s="996" t="s">
        <v>105</v>
      </c>
      <c r="DE963" s="996" t="s">
        <v>105</v>
      </c>
      <c r="DF963" s="996" t="s">
        <v>105</v>
      </c>
      <c r="DG963" s="996" t="s">
        <v>105</v>
      </c>
      <c r="DH963" s="996" t="s">
        <v>105</v>
      </c>
      <c r="DI963" s="996" t="s">
        <v>105</v>
      </c>
      <c r="DJ963" s="996" t="s">
        <v>105</v>
      </c>
      <c r="DK963" s="996" t="s">
        <v>105</v>
      </c>
      <c r="DL963" s="996" t="s">
        <v>105</v>
      </c>
      <c r="DM963" s="996" t="s">
        <v>105</v>
      </c>
      <c r="DN963" s="996" t="s">
        <v>105</v>
      </c>
      <c r="DO963" s="996" t="s">
        <v>105</v>
      </c>
    </row>
    <row r="964" spans="2:119" s="980" customFormat="1" ht="12" customHeight="1">
      <c r="B964" s="1336">
        <v>86</v>
      </c>
      <c r="C964" s="949" t="s">
        <v>876</v>
      </c>
      <c r="D964" s="1012"/>
      <c r="E964" s="1012"/>
      <c r="F964" s="984"/>
      <c r="G964" s="984"/>
      <c r="H964" s="984"/>
      <c r="I964" s="984"/>
      <c r="J964" s="984"/>
      <c r="K964" s="984"/>
      <c r="L964" s="984"/>
      <c r="M964" s="984"/>
      <c r="N964" s="984"/>
      <c r="O964" s="996">
        <v>0.40356251818460542</v>
      </c>
      <c r="P964" s="996">
        <v>0.31521861193692935</v>
      </c>
      <c r="Q964" s="996">
        <v>0.12331306775868134</v>
      </c>
      <c r="R964" s="996">
        <v>0.1453551061604226</v>
      </c>
      <c r="S964" s="996">
        <v>0.1944763596082201</v>
      </c>
      <c r="T964" s="996">
        <v>0.17044138426160166</v>
      </c>
      <c r="U964" s="1668">
        <v>0.17562347106172616</v>
      </c>
      <c r="V964" s="1668">
        <v>0.25812791018610348</v>
      </c>
      <c r="W964" s="1668">
        <v>0.33282720880978317</v>
      </c>
      <c r="X964" s="1668">
        <v>0.39012276914837224</v>
      </c>
      <c r="Y964" s="1668">
        <v>0.39807612858083791</v>
      </c>
      <c r="Z964" s="1668">
        <v>0.39815572048958919</v>
      </c>
      <c r="AA964" s="403"/>
      <c r="AB964" s="1049"/>
      <c r="AC964" s="1049"/>
      <c r="AD964" s="1049"/>
      <c r="AE964" s="1049"/>
      <c r="AF964" s="1049"/>
      <c r="AG964" s="1049"/>
      <c r="AH964" s="1049"/>
      <c r="AI964" s="1049"/>
      <c r="AJ964" s="984"/>
      <c r="AK964" s="984"/>
      <c r="AL964" s="984"/>
      <c r="AM964" s="984"/>
      <c r="AN964" s="984"/>
      <c r="AO964" s="984"/>
      <c r="AP964" s="984"/>
      <c r="AQ964" s="984"/>
      <c r="AR964" s="984"/>
      <c r="AS964" s="984"/>
      <c r="AT964" s="984"/>
      <c r="AU964" s="984"/>
      <c r="AV964" s="984"/>
      <c r="AW964" s="984"/>
      <c r="AX964" s="984"/>
      <c r="AY964" s="984"/>
      <c r="AZ964" s="984"/>
      <c r="BA964" s="984"/>
      <c r="BB964" s="984"/>
      <c r="BC964" s="984"/>
      <c r="BD964" s="984"/>
      <c r="BE964" s="984"/>
      <c r="BF964" s="984"/>
      <c r="BG964" s="984"/>
      <c r="BH964" s="984"/>
      <c r="BI964" s="984"/>
      <c r="BJ964" s="984"/>
      <c r="BK964" s="984"/>
      <c r="BL964" s="984"/>
      <c r="BM964" s="984"/>
      <c r="BN964" s="984"/>
      <c r="BO964" s="984"/>
      <c r="BP964" s="984"/>
      <c r="BQ964" s="984"/>
      <c r="BR964" s="984"/>
      <c r="BS964" s="984"/>
      <c r="BT964" s="996">
        <v>0.35113548387096777</v>
      </c>
      <c r="BU964" s="996">
        <v>0.40270165208940728</v>
      </c>
      <c r="BV964" s="996">
        <v>0.4121221374045802</v>
      </c>
      <c r="BW964" s="996">
        <v>0.42792479108635095</v>
      </c>
      <c r="BX964" s="996">
        <v>0.4553379224030038</v>
      </c>
      <c r="BY964" s="996">
        <v>0.38160305343511464</v>
      </c>
      <c r="BZ964" s="996">
        <v>0.26411098527746318</v>
      </c>
      <c r="CA964" s="996">
        <v>0.20227475468331854</v>
      </c>
      <c r="CB964" s="996">
        <v>3.8961744182889474E-2</v>
      </c>
      <c r="CC964" s="996">
        <v>9.6262746439677513E-2</v>
      </c>
      <c r="CD964" s="996">
        <v>0.13882297534732918</v>
      </c>
      <c r="CE964" s="996">
        <v>0.17657987661718538</v>
      </c>
      <c r="CF964" s="996">
        <v>0.25477869199428543</v>
      </c>
      <c r="CG964" s="996">
        <v>0.19052215291998434</v>
      </c>
      <c r="CH964" s="996">
        <v>4.9333104238846306E-2</v>
      </c>
      <c r="CI964" s="996">
        <v>0.12819644804086602</v>
      </c>
      <c r="CJ964" s="996">
        <v>0.18824899923763425</v>
      </c>
      <c r="CK964" s="996">
        <v>0.30195572748764238</v>
      </c>
      <c r="CL964" s="996">
        <v>0.17876831782209718</v>
      </c>
      <c r="CM964" s="996">
        <v>0.14366251684208112</v>
      </c>
      <c r="CN964" s="996">
        <v>0.19602119358988859</v>
      </c>
      <c r="CO964" s="996">
        <v>0.24247968120787725</v>
      </c>
      <c r="CP964" s="996">
        <v>0.21735333421166547</v>
      </c>
      <c r="CQ964" s="996">
        <v>5.6875204054111568E-2</v>
      </c>
      <c r="CR964" s="996">
        <v>0.14936102236421725</v>
      </c>
      <c r="CS964" s="996">
        <v>0.19247968120787723</v>
      </c>
      <c r="CT964" s="996">
        <v>0.21735333421166553</v>
      </c>
      <c r="CU964" s="996">
        <v>0.14366251684208109</v>
      </c>
      <c r="CV964" s="996">
        <v>0.23442492012779556</v>
      </c>
      <c r="CW964" s="996">
        <v>0.27323171308708954</v>
      </c>
      <c r="CX964" s="996">
        <v>0.29561800079049905</v>
      </c>
      <c r="CY964" s="996">
        <v>0.22929626515787299</v>
      </c>
      <c r="CZ964" s="996">
        <v>0.31098242811501597</v>
      </c>
      <c r="DA964" s="996">
        <v>0.34590854177838054</v>
      </c>
      <c r="DB964" s="996">
        <v>0.36605620071144918</v>
      </c>
      <c r="DC964" s="996">
        <v>0.30636663864208552</v>
      </c>
      <c r="DD964" s="996">
        <v>0.37988418530351431</v>
      </c>
      <c r="DE964" s="996">
        <v>0.41131768760054244</v>
      </c>
      <c r="DF964" s="996">
        <v>0.42537095050650642</v>
      </c>
      <c r="DG964" s="996">
        <v>0.3443681644351998</v>
      </c>
      <c r="DH964" s="996">
        <v>0.4017827855923452</v>
      </c>
      <c r="DI964" s="996">
        <v>0.42859325154471062</v>
      </c>
      <c r="DJ964" s="996">
        <v>0.42537095050650642</v>
      </c>
      <c r="DK964" s="996">
        <v>0.3443681644351998</v>
      </c>
      <c r="DL964" s="996">
        <v>0.4017827855923452</v>
      </c>
      <c r="DM964" s="996">
        <v>0.42859325154471062</v>
      </c>
      <c r="DN964" s="996">
        <v>0.42537095050650642</v>
      </c>
      <c r="DO964" s="996">
        <v>0.3443681644351998</v>
      </c>
    </row>
    <row r="965" spans="2:119" s="980" customFormat="1" ht="12" customHeight="1">
      <c r="B965" s="1336">
        <v>87</v>
      </c>
      <c r="C965" s="1025"/>
      <c r="D965" s="1012"/>
      <c r="E965" s="1012"/>
      <c r="F965" s="969"/>
      <c r="G965" s="969"/>
      <c r="H965" s="969"/>
      <c r="I965" s="969"/>
      <c r="J965" s="969"/>
      <c r="K965" s="969"/>
      <c r="L965" s="1003"/>
      <c r="M965" s="1003"/>
      <c r="N965" s="1003"/>
      <c r="O965" s="1003"/>
      <c r="P965" s="1003"/>
      <c r="Q965" s="1003"/>
      <c r="R965" s="1003"/>
      <c r="S965" s="1003"/>
      <c r="T965" s="1003"/>
      <c r="U965" s="1716"/>
      <c r="V965" s="1716"/>
      <c r="W965" s="1716"/>
      <c r="X965" s="1716"/>
      <c r="Y965" s="1716"/>
      <c r="Z965" s="1716"/>
      <c r="AA965" s="403"/>
      <c r="AB965" s="1049"/>
      <c r="AC965" s="1049"/>
      <c r="AD965" s="1049"/>
      <c r="AE965" s="1049"/>
      <c r="AF965" s="1049"/>
      <c r="AG965" s="1049"/>
      <c r="AH965" s="1049"/>
      <c r="AI965" s="1049"/>
      <c r="AJ965" s="984"/>
      <c r="AK965" s="984"/>
      <c r="AL965" s="984"/>
      <c r="AM965" s="984"/>
      <c r="AN965" s="984"/>
      <c r="AO965" s="984"/>
      <c r="AP965" s="984"/>
      <c r="AQ965" s="984"/>
      <c r="AR965" s="984"/>
      <c r="AS965" s="984"/>
      <c r="AT965" s="984"/>
      <c r="AU965" s="984"/>
      <c r="AV965" s="984"/>
      <c r="AW965" s="984"/>
      <c r="AX965" s="984"/>
      <c r="AY965" s="984"/>
      <c r="AZ965" s="984"/>
      <c r="BA965" s="984"/>
      <c r="BB965" s="984"/>
      <c r="BC965" s="984"/>
      <c r="BD965" s="984"/>
      <c r="BE965" s="984"/>
      <c r="BF965" s="984"/>
      <c r="BG965" s="984"/>
      <c r="BH965" s="984"/>
      <c r="BI965" s="984"/>
      <c r="BJ965" s="984"/>
      <c r="BK965" s="984"/>
      <c r="BL965" s="984"/>
      <c r="BM965" s="984"/>
      <c r="BN965" s="984"/>
      <c r="BO965" s="984"/>
      <c r="BP965" s="984"/>
      <c r="BQ965" s="984"/>
      <c r="BR965" s="984"/>
      <c r="BS965" s="984"/>
      <c r="BT965" s="984"/>
      <c r="BU965" s="984"/>
      <c r="BV965" s="984"/>
      <c r="BW965" s="984"/>
      <c r="BX965" s="984"/>
      <c r="BY965" s="984"/>
      <c r="BZ965" s="984"/>
      <c r="CA965" s="1050"/>
      <c r="CB965" s="1050"/>
      <c r="CC965" s="984"/>
      <c r="CD965" s="984"/>
      <c r="CE965" s="984"/>
      <c r="CF965" s="984"/>
      <c r="CG965" s="984"/>
      <c r="CH965" s="984"/>
      <c r="CI965" s="984"/>
      <c r="CJ965" s="984"/>
      <c r="CK965" s="984"/>
      <c r="CL965" s="984"/>
      <c r="CM965" s="984"/>
      <c r="CN965" s="984"/>
      <c r="CO965" s="984"/>
      <c r="CP965" s="984"/>
      <c r="CQ965" s="984"/>
      <c r="CR965" s="984"/>
      <c r="CS965" s="984"/>
      <c r="CT965" s="984"/>
      <c r="CU965" s="984"/>
      <c r="CV965" s="984"/>
      <c r="CW965" s="984"/>
      <c r="CX965" s="984"/>
      <c r="CY965" s="984"/>
      <c r="CZ965" s="984"/>
      <c r="DA965" s="984"/>
      <c r="DB965" s="984"/>
      <c r="DC965" s="984"/>
      <c r="DD965" s="984"/>
      <c r="DE965" s="984"/>
      <c r="DF965" s="984"/>
      <c r="DG965" s="984"/>
      <c r="DH965" s="984"/>
      <c r="DI965" s="984"/>
      <c r="DJ965" s="984"/>
      <c r="DK965" s="984"/>
      <c r="DL965" s="984"/>
      <c r="DM965" s="984"/>
      <c r="DN965" s="984"/>
      <c r="DO965" s="984"/>
    </row>
    <row r="966" spans="2:119" s="372" customFormat="1" ht="11.25" customHeight="1">
      <c r="B966" s="1330"/>
      <c r="C966" s="408"/>
      <c r="D966" s="383"/>
      <c r="E966" s="383"/>
      <c r="F966" s="368"/>
      <c r="G966" s="368"/>
      <c r="H966" s="368"/>
      <c r="I966" s="368"/>
      <c r="J966" s="368"/>
      <c r="K966" s="368"/>
      <c r="L966" s="368"/>
      <c r="M966" s="368"/>
      <c r="N966" s="368"/>
      <c r="O966" s="191"/>
      <c r="P966" s="368"/>
      <c r="Q966" s="368"/>
      <c r="R966" s="368"/>
      <c r="S966" s="368"/>
      <c r="T966" s="368"/>
      <c r="U966" s="1681"/>
      <c r="V966" s="1681"/>
      <c r="W966" s="1681"/>
      <c r="X966" s="1681"/>
      <c r="Y966" s="1681"/>
      <c r="Z966" s="1681"/>
      <c r="AA966" s="150"/>
      <c r="AB966" s="375"/>
      <c r="AC966" s="409"/>
      <c r="AD966" s="409"/>
      <c r="AE966" s="409"/>
      <c r="AF966" s="409"/>
      <c r="AG966" s="409"/>
      <c r="AH966" s="409"/>
      <c r="AI966" s="375"/>
      <c r="AJ966" s="368"/>
      <c r="AK966" s="368"/>
      <c r="AL966" s="368"/>
      <c r="AM966" s="368"/>
      <c r="AN966" s="368"/>
      <c r="AO966" s="368"/>
      <c r="AP966" s="368"/>
      <c r="AQ966" s="368"/>
      <c r="AR966" s="368"/>
      <c r="AS966" s="368"/>
      <c r="AT966" s="368"/>
      <c r="AU966" s="368"/>
      <c r="AV966" s="368"/>
      <c r="AW966" s="368"/>
      <c r="AX966" s="368"/>
      <c r="AY966" s="368"/>
      <c r="AZ966" s="368"/>
      <c r="BA966" s="368"/>
      <c r="BB966" s="368"/>
      <c r="BC966" s="368"/>
      <c r="BD966" s="368"/>
      <c r="BE966" s="368"/>
      <c r="BF966" s="368"/>
      <c r="BG966" s="368"/>
      <c r="BH966" s="368"/>
      <c r="BI966" s="368"/>
      <c r="BJ966" s="368"/>
      <c r="BK966" s="368"/>
      <c r="BL966" s="368"/>
      <c r="BM966" s="368"/>
      <c r="BN966" s="368"/>
      <c r="BO966" s="368"/>
      <c r="BP966" s="368"/>
      <c r="BQ966" s="368"/>
      <c r="BR966" s="368"/>
      <c r="BS966" s="368"/>
      <c r="BT966" s="368"/>
      <c r="BU966" s="368"/>
      <c r="BV966" s="368"/>
      <c r="BW966" s="368"/>
      <c r="BX966" s="368"/>
      <c r="BY966" s="368"/>
      <c r="BZ966" s="368"/>
      <c r="CA966" s="368"/>
      <c r="CB966" s="368"/>
      <c r="CC966" s="368"/>
      <c r="CD966" s="368"/>
      <c r="CE966" s="368"/>
      <c r="CF966" s="368"/>
      <c r="CG966" s="368"/>
      <c r="CH966" s="368"/>
      <c r="CI966" s="368"/>
      <c r="CJ966" s="368"/>
      <c r="CK966" s="368"/>
      <c r="CL966" s="368"/>
      <c r="CM966" s="368"/>
      <c r="CN966" s="368"/>
      <c r="CO966" s="368"/>
      <c r="CP966" s="368"/>
      <c r="CQ966" s="368"/>
      <c r="CR966" s="368"/>
      <c r="CS966" s="368"/>
      <c r="CT966" s="368"/>
      <c r="CU966" s="368"/>
      <c r="CV966" s="368"/>
      <c r="CW966" s="368"/>
      <c r="CX966" s="368"/>
      <c r="CY966" s="368"/>
      <c r="CZ966" s="368"/>
      <c r="DA966" s="368"/>
      <c r="DB966" s="368"/>
      <c r="DC966" s="368"/>
      <c r="DD966" s="368"/>
      <c r="DE966" s="368"/>
      <c r="DF966" s="368"/>
      <c r="DG966" s="368"/>
      <c r="DH966" s="368"/>
      <c r="DI966" s="368"/>
      <c r="DJ966" s="368"/>
      <c r="DK966" s="368"/>
      <c r="DL966" s="368"/>
      <c r="DM966" s="368"/>
      <c r="DN966" s="368"/>
      <c r="DO966" s="368"/>
    </row>
    <row r="967" spans="2:119" s="601" customFormat="1">
      <c r="B967" s="1345"/>
      <c r="C967" s="597" t="s">
        <v>342</v>
      </c>
      <c r="D967" s="598"/>
      <c r="E967" s="598"/>
      <c r="F967" s="599"/>
      <c r="G967" s="599"/>
      <c r="H967" s="599"/>
      <c r="I967" s="599"/>
      <c r="J967" s="599"/>
      <c r="K967" s="599"/>
      <c r="L967" s="599"/>
      <c r="M967" s="599"/>
      <c r="N967" s="599"/>
      <c r="O967" s="599"/>
      <c r="P967" s="599"/>
      <c r="Q967" s="599"/>
      <c r="R967" s="599"/>
      <c r="S967" s="599"/>
      <c r="T967" s="599"/>
      <c r="U967" s="599"/>
      <c r="V967" s="599"/>
      <c r="W967" s="599"/>
      <c r="X967" s="599"/>
      <c r="Y967" s="599"/>
      <c r="Z967" s="599"/>
      <c r="AA967" s="600"/>
      <c r="AB967" s="599"/>
      <c r="AC967" s="599"/>
      <c r="AD967" s="599"/>
      <c r="AE967" s="599"/>
      <c r="AF967" s="599"/>
      <c r="AG967" s="599"/>
      <c r="AH967" s="599"/>
      <c r="AI967" s="599"/>
      <c r="AJ967" s="599"/>
      <c r="AK967" s="599"/>
      <c r="AL967" s="599"/>
      <c r="AM967" s="599"/>
      <c r="AN967" s="599"/>
      <c r="AO967" s="599"/>
      <c r="AP967" s="599"/>
      <c r="AQ967" s="599"/>
      <c r="AR967" s="599"/>
      <c r="AS967" s="599"/>
      <c r="AT967" s="599"/>
      <c r="AU967" s="599"/>
      <c r="AV967" s="599"/>
      <c r="AW967" s="599"/>
      <c r="AX967" s="599"/>
      <c r="AY967" s="599"/>
      <c r="AZ967" s="599"/>
      <c r="BA967" s="599"/>
      <c r="BB967" s="599"/>
      <c r="BC967" s="599"/>
      <c r="BD967" s="599"/>
      <c r="BE967" s="599"/>
      <c r="BF967" s="599"/>
      <c r="BG967" s="599"/>
      <c r="BH967" s="599"/>
      <c r="BI967" s="599"/>
      <c r="BJ967" s="599"/>
      <c r="BK967" s="599"/>
      <c r="BL967" s="599"/>
      <c r="BM967" s="599"/>
      <c r="BN967" s="599"/>
      <c r="BO967" s="599"/>
      <c r="BP967" s="599"/>
      <c r="BQ967" s="599"/>
      <c r="BR967" s="599"/>
      <c r="BS967" s="599"/>
      <c r="BT967" s="599"/>
      <c r="BU967" s="599"/>
      <c r="BV967" s="599"/>
      <c r="BW967" s="599"/>
      <c r="BX967" s="599"/>
      <c r="BY967" s="599"/>
      <c r="BZ967" s="599"/>
      <c r="CA967" s="599"/>
      <c r="CB967" s="599"/>
      <c r="CC967" s="599"/>
      <c r="CD967" s="599"/>
      <c r="CE967" s="599"/>
      <c r="CF967" s="599"/>
      <c r="CG967" s="599"/>
      <c r="CH967" s="599"/>
      <c r="CI967" s="599"/>
      <c r="CJ967" s="599"/>
      <c r="CK967" s="599"/>
      <c r="CL967" s="599"/>
      <c r="CM967" s="599"/>
      <c r="CN967" s="599"/>
      <c r="CO967" s="599"/>
      <c r="CP967" s="599"/>
      <c r="CQ967" s="599"/>
      <c r="CR967" s="599"/>
      <c r="CS967" s="599"/>
      <c r="CT967" s="599"/>
      <c r="CU967" s="599"/>
      <c r="CV967" s="599"/>
      <c r="CW967" s="599"/>
      <c r="CX967" s="599"/>
      <c r="CY967" s="599"/>
      <c r="CZ967" s="599"/>
      <c r="DA967" s="599"/>
      <c r="DB967" s="599"/>
      <c r="DC967" s="599"/>
      <c r="DD967" s="599"/>
      <c r="DE967" s="599"/>
      <c r="DF967" s="599"/>
      <c r="DG967" s="599"/>
      <c r="DH967" s="599"/>
      <c r="DI967" s="599"/>
      <c r="DJ967" s="599"/>
      <c r="DK967" s="599"/>
      <c r="DL967" s="599"/>
      <c r="DM967" s="599"/>
      <c r="DN967" s="599"/>
      <c r="DO967" s="599"/>
    </row>
    <row r="968" spans="2:119" s="618" customFormat="1" ht="15" customHeight="1">
      <c r="B968" s="609"/>
      <c r="C968" s="610" t="s">
        <v>338</v>
      </c>
      <c r="D968" s="611"/>
      <c r="E968" s="611"/>
      <c r="F968" s="612"/>
      <c r="G968" s="612"/>
      <c r="H968" s="612"/>
      <c r="I968" s="612"/>
      <c r="J968" s="612"/>
      <c r="K968" s="612"/>
      <c r="L968" s="612"/>
      <c r="M968" s="613"/>
      <c r="N968" s="613"/>
      <c r="O968" s="612"/>
      <c r="P968" s="612"/>
      <c r="Q968" s="612"/>
      <c r="R968" s="612"/>
      <c r="S968" s="612"/>
      <c r="T968" s="612"/>
      <c r="U968" s="612"/>
      <c r="V968" s="612"/>
      <c r="W968" s="612"/>
      <c r="X968" s="612"/>
      <c r="Y968" s="612"/>
      <c r="Z968" s="612"/>
      <c r="AA968" s="614"/>
      <c r="AB968" s="612"/>
      <c r="AC968" s="612"/>
      <c r="AD968" s="612"/>
      <c r="AE968" s="612"/>
      <c r="AF968" s="612"/>
      <c r="AG968" s="612"/>
      <c r="AH968" s="612"/>
      <c r="AI968" s="612"/>
      <c r="AJ968" s="612"/>
      <c r="AK968" s="612"/>
      <c r="AL968" s="612"/>
      <c r="AM968" s="612"/>
      <c r="AN968" s="612"/>
      <c r="AO968" s="612"/>
      <c r="AP968" s="612"/>
      <c r="AQ968" s="612"/>
      <c r="AR968" s="612"/>
      <c r="AS968" s="612"/>
      <c r="AT968" s="612"/>
      <c r="AU968" s="612"/>
      <c r="AV968" s="612"/>
      <c r="AW968" s="612"/>
      <c r="AX968" s="612"/>
      <c r="AY968" s="612"/>
      <c r="AZ968" s="612"/>
      <c r="BA968" s="612"/>
      <c r="BB968" s="612"/>
      <c r="BC968" s="612"/>
      <c r="BD968" s="612"/>
      <c r="BE968" s="612"/>
      <c r="BF968" s="612"/>
      <c r="BG968" s="612"/>
      <c r="BH968" s="612"/>
      <c r="BI968" s="612"/>
      <c r="BJ968" s="612"/>
      <c r="BK968" s="612"/>
      <c r="BL968" s="612"/>
      <c r="BM968" s="612"/>
      <c r="BN968" s="612"/>
      <c r="BO968" s="612"/>
      <c r="BP968" s="612"/>
      <c r="BQ968" s="612"/>
      <c r="BR968" s="612"/>
      <c r="BS968" s="612"/>
      <c r="BT968" s="612"/>
      <c r="BU968" s="612"/>
      <c r="BV968" s="612"/>
      <c r="BW968" s="612"/>
      <c r="BX968" s="612"/>
      <c r="BY968" s="612"/>
      <c r="BZ968" s="612"/>
      <c r="CA968" s="612"/>
      <c r="CB968" s="617"/>
      <c r="CC968" s="612"/>
      <c r="CD968" s="612"/>
      <c r="CE968" s="612"/>
      <c r="CF968" s="612"/>
      <c r="CG968" s="612"/>
      <c r="CH968" s="612"/>
      <c r="CI968" s="612"/>
      <c r="CJ968" s="612"/>
      <c r="CK968" s="620"/>
      <c r="CL968" s="620"/>
      <c r="CM968" s="612"/>
      <c r="CN968" s="612"/>
      <c r="CO968" s="621"/>
      <c r="CP968" s="621"/>
      <c r="CQ968" s="621"/>
      <c r="CR968" s="621"/>
      <c r="CS968" s="619"/>
      <c r="CT968" s="619"/>
      <c r="CU968" s="619"/>
      <c r="CV968" s="619"/>
      <c r="CW968" s="603"/>
      <c r="CX968" s="603"/>
      <c r="CY968" s="603"/>
      <c r="CZ968" s="603"/>
      <c r="DA968" s="603"/>
      <c r="DB968" s="603"/>
      <c r="DC968" s="603"/>
      <c r="DD968" s="603"/>
      <c r="DE968" s="603"/>
      <c r="DF968" s="603"/>
      <c r="DG968" s="603"/>
      <c r="DH968" s="603"/>
      <c r="DI968" s="603"/>
      <c r="DJ968" s="603"/>
      <c r="DK968" s="603"/>
      <c r="DL968" s="603"/>
      <c r="DM968" s="603"/>
      <c r="DN968" s="603"/>
      <c r="DO968" s="603"/>
    </row>
    <row r="969" spans="2:119" s="941" customFormat="1" ht="12" customHeight="1">
      <c r="B969" s="1336">
        <v>1</v>
      </c>
      <c r="C969" s="938"/>
      <c r="D969" s="939"/>
      <c r="E969" s="939"/>
      <c r="F969" s="940"/>
      <c r="G969" s="940"/>
      <c r="H969" s="940"/>
      <c r="I969" s="940"/>
      <c r="J969" s="940"/>
      <c r="K969" s="940"/>
      <c r="L969" s="940"/>
      <c r="M969" s="940"/>
      <c r="N969" s="940"/>
      <c r="O969" s="940"/>
      <c r="P969" s="940"/>
      <c r="Q969" s="940"/>
      <c r="R969" s="940"/>
      <c r="S969" s="940"/>
      <c r="T969" s="940"/>
      <c r="U969" s="1677"/>
      <c r="V969" s="1677"/>
      <c r="W969" s="1677"/>
      <c r="X969" s="1677"/>
      <c r="Y969" s="1677"/>
      <c r="Z969" s="1677"/>
      <c r="AA969" s="403"/>
      <c r="AB969" s="985"/>
      <c r="AC969" s="985"/>
      <c r="AD969" s="985"/>
      <c r="AE969" s="985"/>
      <c r="AF969" s="985"/>
      <c r="AG969" s="985"/>
      <c r="AH969" s="985"/>
      <c r="AI969" s="985"/>
      <c r="AJ969" s="940"/>
      <c r="AK969" s="940"/>
      <c r="AL969" s="940"/>
      <c r="AM969" s="940"/>
      <c r="AN969" s="940"/>
      <c r="AO969" s="940"/>
      <c r="AP969" s="940"/>
      <c r="AQ969" s="940"/>
      <c r="AR969" s="940"/>
      <c r="AS969" s="940"/>
      <c r="AT969" s="940"/>
      <c r="AU969" s="940"/>
      <c r="AV969" s="940"/>
      <c r="AW969" s="940"/>
      <c r="AX969" s="940"/>
      <c r="AY969" s="940"/>
      <c r="AZ969" s="940"/>
      <c r="BA969" s="940"/>
      <c r="BB969" s="940"/>
      <c r="BC969" s="940"/>
      <c r="BD969" s="940"/>
      <c r="BE969" s="940"/>
      <c r="BF969" s="940"/>
      <c r="BG969" s="940"/>
      <c r="BH969" s="940"/>
      <c r="BI969" s="940"/>
      <c r="BJ969" s="940"/>
      <c r="BK969" s="940"/>
      <c r="BL969" s="940"/>
      <c r="BM969" s="940"/>
      <c r="BN969" s="940"/>
      <c r="BO969" s="940"/>
      <c r="BP969" s="940"/>
      <c r="BQ969" s="940"/>
      <c r="BR969" s="940"/>
      <c r="BS969" s="940"/>
      <c r="BT969" s="940"/>
      <c r="BU969" s="940"/>
      <c r="BV969" s="940"/>
      <c r="BW969" s="940"/>
      <c r="BX969" s="940"/>
      <c r="BY969" s="940"/>
      <c r="BZ969" s="940"/>
      <c r="CA969" s="940"/>
      <c r="CB969" s="940"/>
      <c r="CC969" s="940"/>
      <c r="CD969" s="940"/>
      <c r="CE969" s="940"/>
      <c r="CF969" s="940"/>
      <c r="CG969" s="940"/>
      <c r="CH969" s="940"/>
      <c r="CI969" s="940"/>
      <c r="CJ969" s="940"/>
      <c r="CK969" s="940"/>
      <c r="CL969" s="282"/>
      <c r="CM969" s="940"/>
      <c r="CN969" s="940"/>
      <c r="CO969" s="940"/>
      <c r="CP969" s="940"/>
      <c r="CQ969" s="940"/>
      <c r="CR969" s="940"/>
      <c r="CS969" s="940"/>
      <c r="CT969" s="940"/>
      <c r="CU969" s="940"/>
      <c r="CV969" s="940"/>
      <c r="CW969" s="940"/>
      <c r="CX969" s="940"/>
      <c r="CY969" s="940"/>
      <c r="CZ969" s="940"/>
      <c r="DA969" s="940"/>
      <c r="DB969" s="940"/>
      <c r="DC969" s="940"/>
      <c r="DD969" s="940"/>
      <c r="DE969" s="940"/>
      <c r="DF969" s="940"/>
      <c r="DG969" s="940"/>
      <c r="DH969" s="940"/>
      <c r="DI969" s="940"/>
      <c r="DJ969" s="940"/>
      <c r="DK969" s="940"/>
      <c r="DL969" s="940"/>
      <c r="DM969" s="940"/>
      <c r="DN969" s="940"/>
      <c r="DO969" s="940"/>
    </row>
    <row r="970" spans="2:119" s="948" customFormat="1" ht="12" customHeight="1">
      <c r="B970" s="1336">
        <v>2</v>
      </c>
      <c r="C970" s="942" t="s">
        <v>242</v>
      </c>
      <c r="D970" s="943"/>
      <c r="E970" s="944"/>
      <c r="F970" s="945" t="s">
        <v>105</v>
      </c>
      <c r="G970" s="945" t="s">
        <v>105</v>
      </c>
      <c r="H970" s="945" t="s">
        <v>105</v>
      </c>
      <c r="I970" s="945" t="s">
        <v>105</v>
      </c>
      <c r="J970" s="945" t="s">
        <v>105</v>
      </c>
      <c r="K970" s="945" t="s">
        <v>105</v>
      </c>
      <c r="L970" s="282">
        <v>7269.0870862845986</v>
      </c>
      <c r="M970" s="282">
        <v>7418.3754313967065</v>
      </c>
      <c r="N970" s="282">
        <v>8036.3133258054067</v>
      </c>
      <c r="O970" s="282">
        <v>9384.8744632567359</v>
      </c>
      <c r="P970" s="282">
        <v>15614.717388294237</v>
      </c>
      <c r="Q970" s="946">
        <v>26037.556449761811</v>
      </c>
      <c r="R970" s="946">
        <v>38702.390627377259</v>
      </c>
      <c r="S970" s="946">
        <v>77984.170317928059</v>
      </c>
      <c r="T970" s="946">
        <v>112844.19608291966</v>
      </c>
      <c r="U970" s="1649">
        <v>154345.29412249039</v>
      </c>
      <c r="V970" s="1649">
        <v>190933.47526597063</v>
      </c>
      <c r="W970" s="1649">
        <v>236956.96674048912</v>
      </c>
      <c r="X970" s="1649">
        <v>280675.52710410935</v>
      </c>
      <c r="Y970" s="1649">
        <v>332460.16185481678</v>
      </c>
      <c r="Z970" s="1649">
        <v>393799.06171703129</v>
      </c>
      <c r="AA970" s="403"/>
      <c r="AB970" s="1051"/>
      <c r="AC970" s="1051"/>
      <c r="AD970" s="1051"/>
      <c r="AE970" s="1051"/>
      <c r="AF970" s="1051"/>
      <c r="AG970" s="1051"/>
      <c r="AH970" s="1051"/>
      <c r="AI970" s="1051"/>
      <c r="AJ970" s="947"/>
      <c r="AK970" s="947"/>
      <c r="AL970" s="947"/>
      <c r="AM970" s="947"/>
      <c r="AN970" s="947"/>
      <c r="AO970" s="947"/>
      <c r="AP970" s="947"/>
      <c r="AQ970" s="947"/>
      <c r="AR970" s="947"/>
      <c r="AS970" s="947"/>
      <c r="AT970" s="947"/>
      <c r="AU970" s="947"/>
      <c r="AV970" s="947"/>
      <c r="AW970" s="947"/>
      <c r="AX970" s="947"/>
      <c r="AY970" s="947"/>
      <c r="AZ970" s="947"/>
      <c r="BA970" s="947"/>
      <c r="BB970" s="947"/>
      <c r="BC970" s="947"/>
      <c r="BD970" s="947"/>
      <c r="BE970" s="947"/>
      <c r="BF970" s="947"/>
      <c r="BG970" s="947"/>
      <c r="BH970" s="282">
        <v>1694.2594088314713</v>
      </c>
      <c r="BI970" s="282">
        <v>1713.4530050668507</v>
      </c>
      <c r="BJ970" s="282">
        <v>1829.0936884534915</v>
      </c>
      <c r="BK970" s="282">
        <v>2032.2809839327856</v>
      </c>
      <c r="BL970" s="282">
        <v>1812.8547860281101</v>
      </c>
      <c r="BM970" s="282">
        <v>1720.8741003061798</v>
      </c>
      <c r="BN970" s="282">
        <v>1825.7336017716962</v>
      </c>
      <c r="BO970" s="282">
        <v>2058.9129432907202</v>
      </c>
      <c r="BP970" s="282">
        <v>1999.8396290739031</v>
      </c>
      <c r="BQ970" s="282">
        <v>1992.5051171095831</v>
      </c>
      <c r="BR970" s="282">
        <v>1869.345568194015</v>
      </c>
      <c r="BS970" s="282">
        <v>2174.6230114279051</v>
      </c>
      <c r="BT970" s="282">
        <v>2125.9817735990396</v>
      </c>
      <c r="BU970" s="282">
        <v>2296.1205327776975</v>
      </c>
      <c r="BV970" s="282">
        <v>2179.8278782599996</v>
      </c>
      <c r="BW970" s="282">
        <v>2782.9442786200002</v>
      </c>
      <c r="BX970" s="282">
        <v>2952.1448008439997</v>
      </c>
      <c r="BY970" s="282">
        <v>3513.0644151498773</v>
      </c>
      <c r="BZ970" s="282">
        <v>3845.2163772506392</v>
      </c>
      <c r="CA970" s="282">
        <v>5304.2917950497203</v>
      </c>
      <c r="CB970" s="282">
        <v>5225.29629749388</v>
      </c>
      <c r="CC970" s="282">
        <v>6077.6014382092881</v>
      </c>
      <c r="CD970" s="282">
        <v>6459.9635137810747</v>
      </c>
      <c r="CE970" s="282">
        <v>8274.6952002775633</v>
      </c>
      <c r="CF970" s="282">
        <v>7733.4385202909425</v>
      </c>
      <c r="CG970" s="282">
        <v>8812.5220854034669</v>
      </c>
      <c r="CH970" s="282">
        <v>9496.1463652581788</v>
      </c>
      <c r="CI970" s="282">
        <v>12660.283656424672</v>
      </c>
      <c r="CJ970" s="282">
        <v>11986.829706450961</v>
      </c>
      <c r="CK970" s="282">
        <v>19563.799029595695</v>
      </c>
      <c r="CL970" s="282">
        <v>19846.945903389591</v>
      </c>
      <c r="CM970" s="282">
        <v>26586.595678491813</v>
      </c>
      <c r="CN970" s="282">
        <v>25651.815571805051</v>
      </c>
      <c r="CO970" s="282">
        <v>25237.300748178448</v>
      </c>
      <c r="CP970" s="282">
        <v>26594.907510542052</v>
      </c>
      <c r="CQ970" s="282">
        <v>35360.172252394113</v>
      </c>
      <c r="CR970" s="282">
        <v>31038.69684188411</v>
      </c>
      <c r="CS970" s="1206">
        <v>35792.631707772904</v>
      </c>
      <c r="CT970" s="1206">
        <v>37682.681784788445</v>
      </c>
      <c r="CU970" s="1206">
        <v>49831.283788044922</v>
      </c>
      <c r="CV970" s="1206">
        <v>42687.023172158304</v>
      </c>
      <c r="CW970" s="1206">
        <v>43148.059929896037</v>
      </c>
      <c r="CX970" s="1206">
        <v>45362.787012224238</v>
      </c>
      <c r="CY970" s="1206">
        <v>59735.605151692049</v>
      </c>
      <c r="CZ970" s="1206">
        <v>53236.826020752378</v>
      </c>
      <c r="DA970" s="1206">
        <v>53650.756140748228</v>
      </c>
      <c r="DB970" s="1206">
        <v>56236.176611497162</v>
      </c>
      <c r="DC970" s="1206">
        <v>73833.207967491369</v>
      </c>
      <c r="DD970" s="1206">
        <v>63059.020421581197</v>
      </c>
      <c r="DE970" s="1206">
        <v>63549.320648716268</v>
      </c>
      <c r="DF970" s="1206">
        <v>66611.751196318379</v>
      </c>
      <c r="DG970" s="1206">
        <v>87455.434837493522</v>
      </c>
      <c r="DH970" s="1206">
        <v>74693.409689362918</v>
      </c>
      <c r="DI970" s="1206">
        <v>75274.170308403685</v>
      </c>
      <c r="DJ970" s="1206">
        <v>78901.619292039119</v>
      </c>
      <c r="DK970" s="1206">
        <v>103590.96256501107</v>
      </c>
      <c r="DL970" s="1206">
        <v>88474.343777050381</v>
      </c>
      <c r="DM970" s="1206">
        <v>89162.254730305023</v>
      </c>
      <c r="DN970" s="1206">
        <v>93458.968051420321</v>
      </c>
      <c r="DO970" s="1206">
        <v>122703.4951582556</v>
      </c>
    </row>
    <row r="971" spans="2:119" s="941" customFormat="1" ht="12" customHeight="1">
      <c r="B971" s="1336">
        <v>3</v>
      </c>
      <c r="C971" s="938" t="s">
        <v>94</v>
      </c>
      <c r="D971" s="939"/>
      <c r="E971" s="939"/>
      <c r="F971" s="940" t="s">
        <v>1045</v>
      </c>
      <c r="G971" s="940" t="s">
        <v>1045</v>
      </c>
      <c r="H971" s="940" t="s">
        <v>1045</v>
      </c>
      <c r="I971" s="940" t="s">
        <v>1045</v>
      </c>
      <c r="J971" s="940" t="s">
        <v>1045</v>
      </c>
      <c r="K971" s="940" t="s">
        <v>1045</v>
      </c>
      <c r="L971" s="940" t="s">
        <v>1045</v>
      </c>
      <c r="M971" s="940">
        <v>2.0537426961603877E-2</v>
      </c>
      <c r="N971" s="940">
        <v>8.3298277382054309E-2</v>
      </c>
      <c r="O971" s="940">
        <v>0.16780843189886152</v>
      </c>
      <c r="P971" s="940">
        <v>0.66381739568582598</v>
      </c>
      <c r="Q971" s="940">
        <v>0.66750097374680517</v>
      </c>
      <c r="R971" s="940">
        <v>0.48640640307594252</v>
      </c>
      <c r="S971" s="940">
        <v>1.014970368852711</v>
      </c>
      <c r="T971" s="940">
        <v>0.44701412636530291</v>
      </c>
      <c r="U971" s="1677">
        <v>0.36777343877814572</v>
      </c>
      <c r="V971" s="1677">
        <v>0.23705407639084464</v>
      </c>
      <c r="W971" s="1677">
        <v>0.24104464348332688</v>
      </c>
      <c r="X971" s="1677">
        <v>0.18449999999999989</v>
      </c>
      <c r="Y971" s="1677">
        <v>0.18449999999999722</v>
      </c>
      <c r="Z971" s="1677">
        <v>0.40304024999999966</v>
      </c>
      <c r="AA971" s="399"/>
      <c r="AB971" s="400"/>
      <c r="AC971" s="400"/>
      <c r="AD971" s="400"/>
      <c r="AE971" s="400"/>
      <c r="AF971" s="400"/>
      <c r="AG971" s="400"/>
      <c r="AH971" s="400"/>
      <c r="AI971" s="400"/>
      <c r="AJ971" s="401"/>
      <c r="AK971" s="401"/>
      <c r="AL971" s="401"/>
      <c r="AM971" s="401"/>
      <c r="AN971" s="401" t="s">
        <v>1045</v>
      </c>
      <c r="AO971" s="401" t="s">
        <v>1045</v>
      </c>
      <c r="AP971" s="401" t="s">
        <v>1045</v>
      </c>
      <c r="AQ971" s="401" t="s">
        <v>1045</v>
      </c>
      <c r="AR971" s="401" t="s">
        <v>1045</v>
      </c>
      <c r="AS971" s="401" t="s">
        <v>1045</v>
      </c>
      <c r="AT971" s="401" t="s">
        <v>1045</v>
      </c>
      <c r="AU971" s="401" t="s">
        <v>1045</v>
      </c>
      <c r="AV971" s="401" t="s">
        <v>1045</v>
      </c>
      <c r="AW971" s="401" t="s">
        <v>1045</v>
      </c>
      <c r="AX971" s="401" t="s">
        <v>1045</v>
      </c>
      <c r="AY971" s="401" t="s">
        <v>1045</v>
      </c>
      <c r="AZ971" s="401" t="s">
        <v>1045</v>
      </c>
      <c r="BA971" s="401" t="s">
        <v>1045</v>
      </c>
      <c r="BB971" s="401" t="s">
        <v>1045</v>
      </c>
      <c r="BC971" s="401" t="s">
        <v>1045</v>
      </c>
      <c r="BD971" s="401" t="s">
        <v>1045</v>
      </c>
      <c r="BE971" s="401" t="s">
        <v>1045</v>
      </c>
      <c r="BF971" s="401" t="s">
        <v>1045</v>
      </c>
      <c r="BG971" s="401" t="s">
        <v>1045</v>
      </c>
      <c r="BH971" s="401" t="s">
        <v>1045</v>
      </c>
      <c r="BI971" s="401" t="s">
        <v>1045</v>
      </c>
      <c r="BJ971" s="401" t="s">
        <v>1045</v>
      </c>
      <c r="BK971" s="401" t="s">
        <v>1045</v>
      </c>
      <c r="BL971" s="401">
        <v>6.9998358326033294E-2</v>
      </c>
      <c r="BM971" s="401">
        <v>4.331076030322567E-3</v>
      </c>
      <c r="BN971" s="401">
        <v>-1.8370227304410625E-3</v>
      </c>
      <c r="BO971" s="401">
        <v>1.3104467132491582E-2</v>
      </c>
      <c r="BP971" s="401">
        <v>0.10314386154197663</v>
      </c>
      <c r="BQ971" s="401">
        <v>0.15784479338440538</v>
      </c>
      <c r="BR971" s="401">
        <v>2.3887365812842454E-2</v>
      </c>
      <c r="BS971" s="401">
        <v>5.6199592369480023E-2</v>
      </c>
      <c r="BT971" s="401">
        <v>6.3076130051263668E-2</v>
      </c>
      <c r="BU971" s="401">
        <v>0.15237873823308035</v>
      </c>
      <c r="BV971" s="401">
        <v>0.1660914468403738</v>
      </c>
      <c r="BW971" s="401">
        <v>0.27973642511612073</v>
      </c>
      <c r="BX971" s="401">
        <v>0.38860306212614537</v>
      </c>
      <c r="BY971" s="401">
        <v>0.53</v>
      </c>
      <c r="BZ971" s="401">
        <v>0.76400000000000001</v>
      </c>
      <c r="CA971" s="401">
        <v>0.90600000000000003</v>
      </c>
      <c r="CB971" s="401">
        <v>0.77</v>
      </c>
      <c r="CC971" s="401">
        <v>0.73</v>
      </c>
      <c r="CD971" s="401">
        <v>0.68</v>
      </c>
      <c r="CE971" s="401">
        <v>0.56000000000000005</v>
      </c>
      <c r="CF971" s="401">
        <v>0.48</v>
      </c>
      <c r="CG971" s="401">
        <v>0.45</v>
      </c>
      <c r="CH971" s="401">
        <v>0.47</v>
      </c>
      <c r="CI971" s="401">
        <v>0.53</v>
      </c>
      <c r="CJ971" s="401">
        <v>0.55000000000000004</v>
      </c>
      <c r="CK971" s="401">
        <v>1.22</v>
      </c>
      <c r="CL971" s="401">
        <v>1.0900000000000001</v>
      </c>
      <c r="CM971" s="401">
        <v>1.1000000000000001</v>
      </c>
      <c r="CN971" s="401">
        <v>1.1399999999999999</v>
      </c>
      <c r="CO971" s="401">
        <v>0.28999999999999998</v>
      </c>
      <c r="CP971" s="401">
        <v>0.34</v>
      </c>
      <c r="CQ971" s="401">
        <v>0.33</v>
      </c>
      <c r="CR971" s="401">
        <v>0.21</v>
      </c>
      <c r="CS971" s="940">
        <v>0.41824326083510766</v>
      </c>
      <c r="CT971" s="940">
        <v>0.41691343614755083</v>
      </c>
      <c r="CU971" s="940">
        <v>0.40924889823383204</v>
      </c>
      <c r="CV971" s="940">
        <v>0.37528400079463897</v>
      </c>
      <c r="CW971" s="940">
        <v>0.20550118477389834</v>
      </c>
      <c r="CX971" s="940">
        <v>0.20380994302098898</v>
      </c>
      <c r="CY971" s="940">
        <v>0.19875709816698084</v>
      </c>
      <c r="CZ971" s="940">
        <v>0.24714309091187592</v>
      </c>
      <c r="DA971" s="940">
        <v>0.2434106244386478</v>
      </c>
      <c r="DB971" s="940">
        <v>0.23969844701875997</v>
      </c>
      <c r="DC971" s="940">
        <v>0.23599999999999999</v>
      </c>
      <c r="DD971" s="940">
        <v>0.18450000000000011</v>
      </c>
      <c r="DE971" s="940">
        <v>0.18449999999999989</v>
      </c>
      <c r="DF971" s="940">
        <v>0.18449999999999989</v>
      </c>
      <c r="DG971" s="940">
        <v>0.18449999999999989</v>
      </c>
      <c r="DH971" s="940">
        <v>0.18449999999999989</v>
      </c>
      <c r="DI971" s="940">
        <v>0.18449999999998834</v>
      </c>
      <c r="DJ971" s="940">
        <v>0.18449999999999989</v>
      </c>
      <c r="DK971" s="940">
        <v>0.18449999999999989</v>
      </c>
      <c r="DL971" s="940">
        <v>0.18450000000000011</v>
      </c>
      <c r="DM971" s="940">
        <v>0.18450000000001143</v>
      </c>
      <c r="DN971" s="940">
        <v>0.18449999999999989</v>
      </c>
      <c r="DO971" s="940">
        <v>0.18449999999999989</v>
      </c>
    </row>
    <row r="972" spans="2:119" s="941" customFormat="1" ht="12" customHeight="1">
      <c r="B972" s="1336">
        <v>4</v>
      </c>
      <c r="C972" s="938" t="s">
        <v>797</v>
      </c>
      <c r="D972" s="939"/>
      <c r="E972" s="939"/>
      <c r="F972" s="940"/>
      <c r="G972" s="940"/>
      <c r="H972" s="940"/>
      <c r="I972" s="940"/>
      <c r="J972" s="940"/>
      <c r="K972" s="940"/>
      <c r="L972" s="940"/>
      <c r="M972" s="940"/>
      <c r="N972" s="940"/>
      <c r="O972" s="940"/>
      <c r="P972" s="940"/>
      <c r="Q972" s="940"/>
      <c r="R972" s="940"/>
      <c r="S972" s="940"/>
      <c r="T972" s="940"/>
      <c r="U972" s="1677"/>
      <c r="V972" s="1677"/>
      <c r="W972" s="1677"/>
      <c r="X972" s="1677"/>
      <c r="Y972" s="1677"/>
      <c r="Z972" s="1677"/>
      <c r="AA972" s="403"/>
      <c r="AB972" s="985"/>
      <c r="AC972" s="985"/>
      <c r="AD972" s="985"/>
      <c r="AE972" s="985"/>
      <c r="AF972" s="985"/>
      <c r="AG972" s="985"/>
      <c r="AH972" s="985"/>
      <c r="AI972" s="985"/>
      <c r="AJ972" s="940"/>
      <c r="AK972" s="940"/>
      <c r="AL972" s="940"/>
      <c r="AM972" s="940"/>
      <c r="AN972" s="940"/>
      <c r="AO972" s="940"/>
      <c r="AP972" s="940"/>
      <c r="AQ972" s="940"/>
      <c r="AR972" s="940"/>
      <c r="AS972" s="940"/>
      <c r="AT972" s="940"/>
      <c r="AU972" s="940"/>
      <c r="AV972" s="940"/>
      <c r="AW972" s="940"/>
      <c r="AX972" s="940"/>
      <c r="AY972" s="940"/>
      <c r="AZ972" s="940"/>
      <c r="BA972" s="940"/>
      <c r="BB972" s="940"/>
      <c r="BC972" s="940"/>
      <c r="BD972" s="940"/>
      <c r="BE972" s="940"/>
      <c r="BF972" s="940"/>
      <c r="BG972" s="940"/>
      <c r="BH972" s="940"/>
      <c r="BI972" s="940"/>
      <c r="BJ972" s="940"/>
      <c r="BK972" s="940"/>
      <c r="BL972" s="940"/>
      <c r="BM972" s="940"/>
      <c r="BN972" s="940"/>
      <c r="BO972" s="940"/>
      <c r="BP972" s="940"/>
      <c r="BQ972" s="940"/>
      <c r="BR972" s="940"/>
      <c r="BS972" s="940"/>
      <c r="BT972" s="940"/>
      <c r="BU972" s="940"/>
      <c r="BV972" s="940"/>
      <c r="BW972" s="940"/>
      <c r="BX972" s="940"/>
      <c r="BY972" s="940"/>
      <c r="BZ972" s="940"/>
      <c r="CA972" s="940"/>
      <c r="CB972" s="940"/>
      <c r="CC972" s="940"/>
      <c r="CD972" s="940"/>
      <c r="CE972" s="940"/>
      <c r="CF972" s="940"/>
      <c r="CG972" s="940"/>
      <c r="CH972" s="940"/>
      <c r="CI972" s="940"/>
      <c r="CJ972" s="940">
        <v>1.294</v>
      </c>
      <c r="CK972" s="940">
        <v>2.2189999999999994</v>
      </c>
      <c r="CL972" s="940">
        <v>2.0722999999999994</v>
      </c>
      <c r="CM972" s="940">
        <v>2.2130000000000001</v>
      </c>
      <c r="CN972" s="940">
        <v>2.3169999999999993</v>
      </c>
      <c r="CO972" s="940">
        <v>1.8637999999999999</v>
      </c>
      <c r="CP972" s="940">
        <v>1.8005999999999998</v>
      </c>
      <c r="CQ972" s="940">
        <v>1.7930000000000006</v>
      </c>
      <c r="CR972" s="940">
        <v>1.5893999999999995</v>
      </c>
      <c r="CS972" s="940">
        <v>0.82953380647728903</v>
      </c>
      <c r="CT972" s="940">
        <v>0.8986640044377181</v>
      </c>
      <c r="CU972" s="940">
        <v>0.87430103465099673</v>
      </c>
      <c r="CV972" s="940">
        <v>0.66409364096151302</v>
      </c>
      <c r="CW972" s="940">
        <v>0.70969393123431934</v>
      </c>
      <c r="CX972" s="940">
        <v>0.7056944828344569</v>
      </c>
      <c r="CY972" s="940">
        <v>0.6893471198418033</v>
      </c>
      <c r="CZ972" s="940">
        <v>0.71517593963267689</v>
      </c>
      <c r="DA972" s="940">
        <v>0.49893298092124261</v>
      </c>
      <c r="DB972" s="940">
        <v>0.49236131686886186</v>
      </c>
      <c r="DC972" s="940">
        <v>0.48166377333438826</v>
      </c>
      <c r="DD972" s="940">
        <v>0.4772409911851172</v>
      </c>
      <c r="DE972" s="940">
        <v>0.47281988464757818</v>
      </c>
      <c r="DF972" s="940">
        <v>0.46842281049372092</v>
      </c>
      <c r="DG972" s="940">
        <v>0.46404199999999984</v>
      </c>
      <c r="DH972" s="940">
        <v>0.40304024999999988</v>
      </c>
      <c r="DI972" s="940">
        <v>0.40304024999998611</v>
      </c>
      <c r="DJ972" s="940">
        <v>0.40304024999999988</v>
      </c>
      <c r="DK972" s="940">
        <v>0.40304024999999988</v>
      </c>
      <c r="DL972" s="940">
        <v>0.40304024999999988</v>
      </c>
      <c r="DM972" s="940">
        <v>0.40304024999999988</v>
      </c>
      <c r="DN972" s="940">
        <v>0.40304024999999966</v>
      </c>
      <c r="DO972" s="940">
        <v>0.40304024999999966</v>
      </c>
    </row>
    <row r="973" spans="2:119" s="941" customFormat="1" ht="12" customHeight="1">
      <c r="B973" s="1336">
        <v>5</v>
      </c>
      <c r="C973" s="949" t="s">
        <v>566</v>
      </c>
      <c r="D973" s="950"/>
      <c r="E973" s="950"/>
      <c r="F973" s="951">
        <v>4388.3</v>
      </c>
      <c r="G973" s="951">
        <v>5783.2</v>
      </c>
      <c r="H973" s="951">
        <v>7294.9</v>
      </c>
      <c r="I973" s="951">
        <v>11122.8</v>
      </c>
      <c r="J973" s="951">
        <v>16158.2</v>
      </c>
      <c r="K973" s="951">
        <v>25380.2</v>
      </c>
      <c r="L973" s="951">
        <v>35547.599999999999</v>
      </c>
      <c r="M973" s="951">
        <v>47633.7</v>
      </c>
      <c r="N973" s="951">
        <v>62209.599999999999</v>
      </c>
      <c r="O973" s="951">
        <v>81816.899999999994</v>
      </c>
      <c r="P973" s="951">
        <v>108635.4</v>
      </c>
      <c r="Q973" s="951">
        <v>145669.1</v>
      </c>
      <c r="R973" s="951">
        <v>196817.2</v>
      </c>
      <c r="S973" s="951">
        <v>356239.2</v>
      </c>
      <c r="T973" s="951">
        <v>452423.78400000004</v>
      </c>
      <c r="U973" s="1718">
        <v>556205.188556924</v>
      </c>
      <c r="V973" s="1718">
        <v>643797.05411983945</v>
      </c>
      <c r="W973" s="1718">
        <v>722957.52872021287</v>
      </c>
      <c r="X973" s="1718">
        <v>804167.16134308954</v>
      </c>
      <c r="Y973" s="1718">
        <v>894780.10407268244</v>
      </c>
      <c r="Z973" s="1684" t="s">
        <v>105</v>
      </c>
      <c r="AA973" s="403"/>
      <c r="AB973" s="951"/>
      <c r="AC973" s="951"/>
      <c r="AD973" s="951"/>
      <c r="AE973" s="951"/>
      <c r="AF973" s="951"/>
      <c r="AG973" s="951"/>
      <c r="AH973" s="951"/>
      <c r="AI973" s="951"/>
      <c r="AJ973" s="951"/>
      <c r="AK973" s="951"/>
      <c r="AL973" s="951"/>
      <c r="AM973" s="951"/>
      <c r="AN973" s="951"/>
      <c r="AO973" s="951"/>
      <c r="AP973" s="951"/>
      <c r="AQ973" s="951"/>
      <c r="AR973" s="951"/>
      <c r="AS973" s="951"/>
      <c r="AT973" s="951"/>
      <c r="AU973" s="951"/>
      <c r="AV973" s="951"/>
      <c r="AW973" s="951"/>
      <c r="AX973" s="951"/>
      <c r="AY973" s="951"/>
      <c r="AZ973" s="951"/>
      <c r="BA973" s="951"/>
      <c r="BB973" s="951"/>
      <c r="BC973" s="951"/>
      <c r="BD973" s="951"/>
      <c r="BE973" s="951"/>
      <c r="BF973" s="951"/>
      <c r="BG973" s="951"/>
      <c r="BH973" s="951"/>
      <c r="BI973" s="951"/>
      <c r="BJ973" s="951"/>
      <c r="BK973" s="951"/>
      <c r="BL973" s="951"/>
      <c r="BM973" s="951"/>
      <c r="BN973" s="951"/>
      <c r="BO973" s="951"/>
      <c r="BP973" s="951"/>
      <c r="BQ973" s="951"/>
      <c r="BR973" s="951"/>
      <c r="BS973" s="951"/>
      <c r="BT973" s="951"/>
      <c r="BU973" s="951"/>
      <c r="BV973" s="951"/>
      <c r="BW973" s="951"/>
      <c r="BX973" s="951"/>
      <c r="BY973" s="951"/>
      <c r="BZ973" s="951"/>
      <c r="CA973" s="951"/>
      <c r="CB973" s="951"/>
      <c r="CC973" s="951"/>
      <c r="CD973" s="951"/>
      <c r="CE973" s="951"/>
      <c r="CF973" s="951"/>
      <c r="CG973" s="951"/>
      <c r="CH973" s="951"/>
      <c r="CI973" s="951"/>
      <c r="CJ973" s="951"/>
      <c r="CK973" s="951"/>
      <c r="CL973" s="951"/>
      <c r="CM973" s="951"/>
      <c r="CN973" s="951"/>
      <c r="CO973" s="951"/>
      <c r="CP973" s="996"/>
      <c r="CQ973" s="951"/>
      <c r="CR973" s="951"/>
      <c r="CS973" s="1368"/>
      <c r="CT973" s="1368"/>
      <c r="CU973" s="1368"/>
      <c r="CV973" s="1368"/>
      <c r="CW973" s="1368"/>
      <c r="CX973" s="1368"/>
      <c r="CY973" s="1368"/>
      <c r="CZ973" s="1368"/>
      <c r="DA973" s="1368"/>
      <c r="DB973" s="1368"/>
      <c r="DC973" s="1368"/>
      <c r="DD973" s="1368"/>
      <c r="DE973" s="1368"/>
      <c r="DF973" s="1368"/>
      <c r="DG973" s="1368"/>
      <c r="DH973" s="1368"/>
      <c r="DI973" s="1368"/>
      <c r="DJ973" s="1368"/>
      <c r="DK973" s="1368"/>
      <c r="DL973" s="951"/>
      <c r="DM973" s="951"/>
      <c r="DN973" s="951"/>
      <c r="DO973" s="951"/>
    </row>
    <row r="974" spans="2:119" s="941" customFormat="1" ht="12" customHeight="1">
      <c r="B974" s="1336">
        <v>6</v>
      </c>
      <c r="C974" s="938" t="s">
        <v>94</v>
      </c>
      <c r="D974" s="939"/>
      <c r="E974" s="939"/>
      <c r="F974" s="940"/>
      <c r="G974" s="940">
        <v>0.31786796709431897</v>
      </c>
      <c r="H974" s="940">
        <v>0.26139507539078699</v>
      </c>
      <c r="I974" s="940">
        <v>0.52473645971843341</v>
      </c>
      <c r="J974" s="940">
        <v>0.45270974934369068</v>
      </c>
      <c r="K974" s="940">
        <v>0.57073188845292178</v>
      </c>
      <c r="L974" s="940">
        <v>0.4006036201448373</v>
      </c>
      <c r="M974" s="940">
        <v>0.33999763697127228</v>
      </c>
      <c r="N974" s="940">
        <v>0.30599974387880846</v>
      </c>
      <c r="O974" s="940">
        <v>0.31518125819809151</v>
      </c>
      <c r="P974" s="940">
        <v>0.32778680199323129</v>
      </c>
      <c r="Q974" s="940">
        <v>0.34089900713763677</v>
      </c>
      <c r="R974" s="940">
        <v>0.35112525580236298</v>
      </c>
      <c r="S974" s="940">
        <v>0.81000034549825917</v>
      </c>
      <c r="T974" s="940">
        <v>0.27</v>
      </c>
      <c r="U974" s="1677">
        <v>0.22938980713914892</v>
      </c>
      <c r="V974" s="1677">
        <v>0.15748120903038099</v>
      </c>
      <c r="W974" s="1677">
        <v>0.12295874001566665</v>
      </c>
      <c r="X974" s="1677">
        <v>0.112329741923616</v>
      </c>
      <c r="Y974" s="1684">
        <v>0.11267923770756139</v>
      </c>
      <c r="Z974" s="1684" t="s">
        <v>105</v>
      </c>
      <c r="AA974" s="403"/>
      <c r="AB974" s="985"/>
      <c r="AC974" s="985"/>
      <c r="AD974" s="985"/>
      <c r="AE974" s="985"/>
      <c r="AF974" s="985"/>
      <c r="AG974" s="985"/>
      <c r="AH974" s="985"/>
      <c r="AI974" s="985"/>
      <c r="AJ974" s="940"/>
      <c r="AK974" s="940"/>
      <c r="AL974" s="940"/>
      <c r="AM974" s="940"/>
      <c r="AN974" s="940" t="s">
        <v>1045</v>
      </c>
      <c r="AO974" s="940" t="s">
        <v>1045</v>
      </c>
      <c r="AP974" s="940" t="s">
        <v>1045</v>
      </c>
      <c r="AQ974" s="940" t="s">
        <v>1045</v>
      </c>
      <c r="AR974" s="940" t="s">
        <v>1045</v>
      </c>
      <c r="AS974" s="940" t="s">
        <v>1045</v>
      </c>
      <c r="AT974" s="940" t="s">
        <v>1045</v>
      </c>
      <c r="AU974" s="940" t="s">
        <v>1045</v>
      </c>
      <c r="AV974" s="940" t="s">
        <v>1045</v>
      </c>
      <c r="AW974" s="940" t="s">
        <v>1045</v>
      </c>
      <c r="AX974" s="940" t="s">
        <v>1045</v>
      </c>
      <c r="AY974" s="940" t="s">
        <v>1045</v>
      </c>
      <c r="AZ974" s="940" t="s">
        <v>1045</v>
      </c>
      <c r="BA974" s="940" t="s">
        <v>1045</v>
      </c>
      <c r="BB974" s="940" t="s">
        <v>1045</v>
      </c>
      <c r="BC974" s="940" t="s">
        <v>1045</v>
      </c>
      <c r="BD974" s="940" t="s">
        <v>1045</v>
      </c>
      <c r="BE974" s="940" t="s">
        <v>1045</v>
      </c>
      <c r="BF974" s="940" t="s">
        <v>1045</v>
      </c>
      <c r="BG974" s="940" t="s">
        <v>1045</v>
      </c>
      <c r="BH974" s="940" t="s">
        <v>1045</v>
      </c>
      <c r="BI974" s="940" t="s">
        <v>1045</v>
      </c>
      <c r="BJ974" s="940" t="s">
        <v>1045</v>
      </c>
      <c r="BK974" s="940" t="s">
        <v>1045</v>
      </c>
      <c r="BL974" s="940" t="s">
        <v>1045</v>
      </c>
      <c r="BM974" s="940" t="s">
        <v>1045</v>
      </c>
      <c r="BN974" s="940" t="s">
        <v>1045</v>
      </c>
      <c r="BO974" s="940" t="s">
        <v>1045</v>
      </c>
      <c r="BP974" s="940" t="s">
        <v>1045</v>
      </c>
      <c r="BQ974" s="940" t="s">
        <v>1045</v>
      </c>
      <c r="BR974" s="940" t="s">
        <v>1045</v>
      </c>
      <c r="BS974" s="940" t="s">
        <v>1045</v>
      </c>
      <c r="BT974" s="940" t="s">
        <v>1045</v>
      </c>
      <c r="BU974" s="940" t="s">
        <v>1045</v>
      </c>
      <c r="BV974" s="940" t="s">
        <v>1045</v>
      </c>
      <c r="BW974" s="940" t="s">
        <v>1045</v>
      </c>
      <c r="BX974" s="940" t="s">
        <v>1045</v>
      </c>
      <c r="BY974" s="940" t="s">
        <v>1045</v>
      </c>
      <c r="BZ974" s="940" t="s">
        <v>1045</v>
      </c>
      <c r="CA974" s="940" t="s">
        <v>1045</v>
      </c>
      <c r="CB974" s="940" t="s">
        <v>1045</v>
      </c>
      <c r="CC974" s="940" t="s">
        <v>1045</v>
      </c>
      <c r="CD974" s="940"/>
      <c r="CE974" s="940" t="s">
        <v>1045</v>
      </c>
      <c r="CF974" s="940" t="s">
        <v>1045</v>
      </c>
      <c r="CG974" s="940" t="s">
        <v>1045</v>
      </c>
      <c r="CH974" s="940" t="s">
        <v>1045</v>
      </c>
      <c r="CI974" s="940" t="s">
        <v>1045</v>
      </c>
      <c r="CJ974" s="940" t="s">
        <v>1045</v>
      </c>
      <c r="CK974" s="940" t="s">
        <v>1045</v>
      </c>
      <c r="CL974" s="940" t="s">
        <v>1045</v>
      </c>
      <c r="CM974" s="940" t="s">
        <v>1045</v>
      </c>
      <c r="CN974" s="940" t="s">
        <v>1045</v>
      </c>
      <c r="CO974" s="940" t="s">
        <v>1045</v>
      </c>
      <c r="CP974" s="940" t="s">
        <v>1045</v>
      </c>
      <c r="CQ974" s="940" t="s">
        <v>1045</v>
      </c>
      <c r="CR974" s="940" t="s">
        <v>1045</v>
      </c>
      <c r="CS974" s="940" t="s">
        <v>1045</v>
      </c>
      <c r="CT974" s="940" t="s">
        <v>1045</v>
      </c>
      <c r="CU974" s="940" t="s">
        <v>1045</v>
      </c>
      <c r="CV974" s="940" t="s">
        <v>1045</v>
      </c>
      <c r="CW974" s="940" t="s">
        <v>1045</v>
      </c>
      <c r="CX974" s="940" t="s">
        <v>1045</v>
      </c>
      <c r="CY974" s="940" t="s">
        <v>1045</v>
      </c>
      <c r="CZ974" s="940" t="s">
        <v>1045</v>
      </c>
      <c r="DA974" s="940" t="s">
        <v>1045</v>
      </c>
      <c r="DB974" s="940" t="s">
        <v>1045</v>
      </c>
      <c r="DC974" s="940" t="s">
        <v>1045</v>
      </c>
      <c r="DD974" s="940" t="s">
        <v>1045</v>
      </c>
      <c r="DE974" s="940" t="s">
        <v>1045</v>
      </c>
      <c r="DF974" s="940" t="s">
        <v>1045</v>
      </c>
      <c r="DG974" s="940" t="s">
        <v>1045</v>
      </c>
      <c r="DH974" s="940" t="s">
        <v>1045</v>
      </c>
      <c r="DI974" s="940" t="s">
        <v>1045</v>
      </c>
      <c r="DJ974" s="940" t="s">
        <v>1045</v>
      </c>
      <c r="DK974" s="940" t="s">
        <v>1045</v>
      </c>
      <c r="DL974" s="951" t="s">
        <v>1045</v>
      </c>
      <c r="DM974" s="951" t="s">
        <v>1045</v>
      </c>
      <c r="DN974" s="951" t="s">
        <v>1045</v>
      </c>
      <c r="DO974" s="951" t="s">
        <v>1045</v>
      </c>
    </row>
    <row r="975" spans="2:119" s="941" customFormat="1" ht="12" customHeight="1">
      <c r="B975" s="1336">
        <v>7</v>
      </c>
      <c r="C975" s="949" t="s">
        <v>565</v>
      </c>
      <c r="D975" s="953"/>
      <c r="E975" s="953"/>
      <c r="F975" s="954"/>
      <c r="G975" s="954"/>
      <c r="H975" s="954"/>
      <c r="I975" s="954"/>
      <c r="J975" s="954"/>
      <c r="K975" s="954"/>
      <c r="L975" s="955">
        <v>0.20448882867717086</v>
      </c>
      <c r="M975" s="955">
        <v>0.15573796348796559</v>
      </c>
      <c r="N975" s="955">
        <v>0.12918124093074712</v>
      </c>
      <c r="O975" s="955">
        <v>0.11470581827540198</v>
      </c>
      <c r="P975" s="955">
        <v>0.1437350751991914</v>
      </c>
      <c r="Q975" s="955">
        <v>0.17874454122227576</v>
      </c>
      <c r="R975" s="955">
        <v>0.1966413028301249</v>
      </c>
      <c r="S975" s="955">
        <v>0.21890957064222033</v>
      </c>
      <c r="T975" s="955">
        <v>0.24942144969752442</v>
      </c>
      <c r="U975" s="1698">
        <v>0.2774970411961451</v>
      </c>
      <c r="V975" s="1698">
        <v>0.29657401201843547</v>
      </c>
      <c r="W975" s="1698">
        <v>0.32776056314117491</v>
      </c>
      <c r="X975" s="1698">
        <v>0.34902634750135247</v>
      </c>
      <c r="Y975" s="1684">
        <v>0.37155515678275658</v>
      </c>
      <c r="Z975" s="1684" t="s">
        <v>105</v>
      </c>
      <c r="AA975" s="403"/>
      <c r="AB975" s="449"/>
      <c r="AC975" s="449"/>
      <c r="AD975" s="449"/>
      <c r="AE975" s="449"/>
      <c r="AF975" s="449"/>
      <c r="AG975" s="449"/>
      <c r="AH975" s="449"/>
      <c r="AI975" s="449"/>
      <c r="AJ975" s="954"/>
      <c r="AK975" s="954"/>
      <c r="AL975" s="954"/>
      <c r="AM975" s="954"/>
      <c r="AN975" s="954"/>
      <c r="AO975" s="954"/>
      <c r="AP975" s="954"/>
      <c r="AQ975" s="954"/>
      <c r="AR975" s="954"/>
      <c r="AS975" s="954"/>
      <c r="AT975" s="954"/>
      <c r="AU975" s="954"/>
      <c r="AV975" s="954"/>
      <c r="AW975" s="954"/>
      <c r="AX975" s="954"/>
      <c r="AY975" s="954"/>
      <c r="AZ975" s="954"/>
      <c r="BA975" s="954"/>
      <c r="BB975" s="954"/>
      <c r="BC975" s="954"/>
      <c r="BD975" s="954"/>
      <c r="BE975" s="954"/>
      <c r="BF975" s="954"/>
      <c r="BG975" s="954"/>
      <c r="BH975" s="954"/>
      <c r="BI975" s="954"/>
      <c r="BJ975" s="954"/>
      <c r="BK975" s="954"/>
      <c r="BL975" s="954"/>
      <c r="BM975" s="954"/>
      <c r="BN975" s="954"/>
      <c r="BO975" s="954"/>
      <c r="BP975" s="954"/>
      <c r="BQ975" s="954"/>
      <c r="BR975" s="954"/>
      <c r="BS975" s="954"/>
      <c r="BT975" s="954"/>
      <c r="BU975" s="954"/>
      <c r="BV975" s="954"/>
      <c r="BW975" s="954"/>
      <c r="BX975" s="954"/>
      <c r="BY975" s="954"/>
      <c r="BZ975" s="954"/>
      <c r="CA975" s="954"/>
      <c r="CB975" s="954"/>
      <c r="CC975" s="954"/>
      <c r="CD975" s="954"/>
      <c r="CE975" s="954"/>
      <c r="CF975" s="954"/>
      <c r="CG975" s="954"/>
      <c r="CH975" s="954"/>
      <c r="CI975" s="954"/>
      <c r="CJ975" s="954"/>
      <c r="CK975" s="954"/>
      <c r="CL975" s="954"/>
      <c r="CM975" s="954"/>
      <c r="CN975" s="954"/>
      <c r="CO975" s="954"/>
      <c r="CP975" s="954"/>
      <c r="CQ975" s="954"/>
      <c r="CR975" s="954"/>
      <c r="CS975" s="955"/>
      <c r="CT975" s="955"/>
      <c r="CU975" s="955"/>
      <c r="CV975" s="955"/>
      <c r="CW975" s="955"/>
      <c r="CX975" s="955"/>
      <c r="CY975" s="955"/>
      <c r="CZ975" s="955"/>
      <c r="DA975" s="955"/>
      <c r="DB975" s="955"/>
      <c r="DC975" s="955"/>
      <c r="DD975" s="955"/>
      <c r="DE975" s="955"/>
      <c r="DF975" s="955"/>
      <c r="DG975" s="955"/>
      <c r="DH975" s="955"/>
      <c r="DI975" s="955"/>
      <c r="DJ975" s="955"/>
      <c r="DK975" s="955"/>
      <c r="DL975" s="951"/>
      <c r="DM975" s="951"/>
      <c r="DN975" s="951"/>
      <c r="DO975" s="951"/>
    </row>
    <row r="976" spans="2:119" s="963" customFormat="1" collapsed="1">
      <c r="B976" s="1336">
        <v>8</v>
      </c>
      <c r="C976" s="957" t="s">
        <v>494</v>
      </c>
      <c r="D976" s="958"/>
      <c r="E976" s="958"/>
      <c r="F976" s="959"/>
      <c r="G976" s="959">
        <v>0</v>
      </c>
      <c r="H976" s="959">
        <v>0</v>
      </c>
      <c r="I976" s="959">
        <v>0</v>
      </c>
      <c r="J976" s="959">
        <v>0</v>
      </c>
      <c r="K976" s="959">
        <v>0</v>
      </c>
      <c r="L976" s="959">
        <v>2044.8882867717086</v>
      </c>
      <c r="M976" s="959">
        <v>-487.50865189205268</v>
      </c>
      <c r="N976" s="959">
        <v>-265.56722557218473</v>
      </c>
      <c r="O976" s="959">
        <v>-144.75422655345142</v>
      </c>
      <c r="P976" s="959">
        <v>290.29256923789421</v>
      </c>
      <c r="Q976" s="959">
        <v>350.09466023084354</v>
      </c>
      <c r="R976" s="959">
        <v>178.96761607849143</v>
      </c>
      <c r="S976" s="959">
        <v>222.68267812095428</v>
      </c>
      <c r="T976" s="959">
        <v>305.11879055304087</v>
      </c>
      <c r="U976" s="1689">
        <v>280.75591498620685</v>
      </c>
      <c r="V976" s="1689">
        <v>190.76970822290374</v>
      </c>
      <c r="W976" s="1689">
        <v>311.86551122739439</v>
      </c>
      <c r="X976" s="1689">
        <v>212.65784360177565</v>
      </c>
      <c r="Y976" s="1689">
        <v>225.28809281404105</v>
      </c>
      <c r="Z976" s="1684" t="s">
        <v>105</v>
      </c>
      <c r="AA976" s="403"/>
      <c r="AB976" s="960"/>
      <c r="AC976" s="960"/>
      <c r="AD976" s="960"/>
      <c r="AE976" s="960"/>
      <c r="AF976" s="960"/>
      <c r="AG976" s="960"/>
      <c r="AH976" s="960"/>
      <c r="AI976" s="960"/>
      <c r="AJ976" s="961"/>
      <c r="AK976" s="961"/>
      <c r="AL976" s="961"/>
      <c r="AM976" s="961"/>
      <c r="AN976" s="961"/>
      <c r="AO976" s="961"/>
      <c r="AP976" s="961"/>
      <c r="AQ976" s="961"/>
      <c r="AR976" s="961"/>
      <c r="AS976" s="961"/>
      <c r="AT976" s="961"/>
      <c r="AU976" s="961"/>
      <c r="AV976" s="961"/>
      <c r="AW976" s="961"/>
      <c r="AX976" s="961"/>
      <c r="AY976" s="961"/>
      <c r="AZ976" s="961"/>
      <c r="BA976" s="961"/>
      <c r="BB976" s="961"/>
      <c r="BC976" s="961"/>
      <c r="BD976" s="961"/>
      <c r="BE976" s="961"/>
      <c r="BF976" s="961"/>
      <c r="BG976" s="961"/>
      <c r="BH976" s="962"/>
      <c r="BI976" s="962"/>
      <c r="BJ976" s="962"/>
      <c r="BK976" s="962"/>
      <c r="BL976" s="962"/>
      <c r="BM976" s="962"/>
      <c r="BN976" s="962"/>
      <c r="BO976" s="962"/>
      <c r="BP976" s="962"/>
      <c r="BQ976" s="962"/>
      <c r="BR976" s="962"/>
      <c r="BS976" s="962"/>
      <c r="BT976" s="962"/>
      <c r="BU976" s="962"/>
      <c r="BV976" s="962"/>
      <c r="BW976" s="962"/>
      <c r="BX976" s="959"/>
      <c r="BY976" s="959"/>
      <c r="BZ976" s="959"/>
      <c r="CA976" s="959"/>
      <c r="CB976" s="959"/>
      <c r="CC976" s="959"/>
      <c r="CD976" s="959"/>
      <c r="CE976" s="959"/>
      <c r="CF976" s="959"/>
      <c r="CG976" s="959"/>
      <c r="CH976" s="959"/>
      <c r="CI976" s="959"/>
      <c r="CJ976" s="959"/>
      <c r="CK976" s="959"/>
      <c r="CL976" s="959"/>
      <c r="CM976" s="959"/>
      <c r="CN976" s="959"/>
      <c r="CO976" s="959"/>
      <c r="CP976" s="959"/>
      <c r="CQ976" s="959"/>
      <c r="CR976" s="959"/>
      <c r="CS976" s="959"/>
      <c r="CT976" s="959"/>
      <c r="CU976" s="959"/>
      <c r="CV976" s="959"/>
      <c r="CW976" s="959"/>
      <c r="CX976" s="959"/>
      <c r="CY976" s="959"/>
      <c r="CZ976" s="959"/>
      <c r="DA976" s="959"/>
      <c r="DB976" s="959"/>
      <c r="DC976" s="959"/>
      <c r="DD976" s="959"/>
      <c r="DE976" s="959"/>
      <c r="DF976" s="959"/>
      <c r="DG976" s="959"/>
      <c r="DH976" s="959"/>
      <c r="DI976" s="959"/>
      <c r="DJ976" s="959"/>
      <c r="DK976" s="959"/>
      <c r="DL976" s="959"/>
      <c r="DM976" s="959"/>
      <c r="DN976" s="959"/>
      <c r="DO976" s="959"/>
    </row>
    <row r="977" spans="1:119" s="941" customFormat="1" ht="12" customHeight="1">
      <c r="B977" s="1336">
        <v>9</v>
      </c>
      <c r="C977" s="938"/>
      <c r="D977" s="939"/>
      <c r="E977" s="939"/>
      <c r="F977" s="940"/>
      <c r="G977" s="940"/>
      <c r="H977" s="940"/>
      <c r="I977" s="940"/>
      <c r="J977" s="940"/>
      <c r="K977" s="940"/>
      <c r="L977" s="940"/>
      <c r="M977" s="940"/>
      <c r="N977" s="940"/>
      <c r="O977" s="940"/>
      <c r="P977" s="940"/>
      <c r="Q977" s="940"/>
      <c r="R977" s="940"/>
      <c r="S977" s="940"/>
      <c r="T977" s="940"/>
      <c r="U977" s="1677"/>
      <c r="V977" s="1677"/>
      <c r="W977" s="1677"/>
      <c r="X977" s="1677"/>
      <c r="Y977" s="1677"/>
      <c r="Z977" s="1677"/>
      <c r="AA977" s="403"/>
      <c r="AB977" s="985"/>
      <c r="AC977" s="985"/>
      <c r="AD977" s="985"/>
      <c r="AE977" s="985"/>
      <c r="AF977" s="985"/>
      <c r="AG977" s="985"/>
      <c r="AH977" s="985"/>
      <c r="AI977" s="985"/>
      <c r="AJ977" s="940"/>
      <c r="AK977" s="940"/>
      <c r="AL977" s="940"/>
      <c r="AM977" s="940"/>
      <c r="AN977" s="940"/>
      <c r="AO977" s="940"/>
      <c r="AP977" s="940"/>
      <c r="AQ977" s="940"/>
      <c r="AR977" s="940"/>
      <c r="AS977" s="940"/>
      <c r="AT977" s="940"/>
      <c r="AU977" s="940"/>
      <c r="AV977" s="940"/>
      <c r="AW977" s="940"/>
      <c r="AX977" s="940"/>
      <c r="AY977" s="940"/>
      <c r="AZ977" s="940"/>
      <c r="BA977" s="940"/>
      <c r="BB977" s="940"/>
      <c r="BC977" s="940"/>
      <c r="BD977" s="940"/>
      <c r="BE977" s="940"/>
      <c r="BF977" s="940"/>
      <c r="BG977" s="940"/>
      <c r="BH977" s="940"/>
      <c r="BI977" s="940"/>
      <c r="BJ977" s="940"/>
      <c r="BK977" s="940"/>
      <c r="BL977" s="940"/>
      <c r="BM977" s="940"/>
      <c r="BN977" s="940"/>
      <c r="BO977" s="940"/>
      <c r="BP977" s="940"/>
      <c r="BQ977" s="940"/>
      <c r="BR977" s="940"/>
      <c r="BS977" s="940"/>
      <c r="BT977" s="940"/>
      <c r="BU977" s="940"/>
      <c r="BV977" s="940"/>
      <c r="BW977" s="940"/>
      <c r="BX977" s="940"/>
      <c r="BY977" s="940"/>
      <c r="BZ977" s="940"/>
      <c r="CA977" s="940"/>
      <c r="CB977" s="940"/>
      <c r="CC977" s="940"/>
      <c r="CD977" s="940"/>
      <c r="CE977" s="940"/>
      <c r="CF977" s="940"/>
      <c r="CG977" s="940"/>
      <c r="CH977" s="940"/>
      <c r="CI977" s="940"/>
      <c r="CJ977" s="940"/>
      <c r="CK977" s="940"/>
      <c r="CL977" s="940"/>
      <c r="CM977" s="940"/>
      <c r="CN977" s="940"/>
      <c r="CO977" s="940"/>
      <c r="CP977" s="940"/>
      <c r="CQ977" s="940"/>
      <c r="CR977" s="940"/>
      <c r="CS977" s="940"/>
      <c r="CT977" s="940"/>
      <c r="CU977" s="940"/>
      <c r="CV977" s="940"/>
      <c r="CW977" s="940"/>
      <c r="CX977" s="940"/>
      <c r="CY977" s="940"/>
      <c r="CZ977" s="940"/>
      <c r="DA977" s="940"/>
      <c r="DB977" s="940"/>
      <c r="DC977" s="940"/>
      <c r="DD977" s="940"/>
      <c r="DE977" s="940"/>
      <c r="DF977" s="940"/>
      <c r="DG977" s="940"/>
      <c r="DH977" s="940"/>
      <c r="DI977" s="940"/>
      <c r="DJ977" s="940"/>
      <c r="DK977" s="940"/>
      <c r="DL977" s="940"/>
      <c r="DM977" s="940"/>
      <c r="DN977" s="940"/>
      <c r="DO977" s="940"/>
    </row>
    <row r="978" spans="1:119" s="971" customFormat="1" ht="12" customHeight="1">
      <c r="B978" s="1336">
        <v>10</v>
      </c>
      <c r="C978" s="965" t="s">
        <v>101</v>
      </c>
      <c r="D978" s="966"/>
      <c r="E978" s="967"/>
      <c r="F978" s="968"/>
      <c r="G978" s="968"/>
      <c r="H978" s="968"/>
      <c r="I978" s="968"/>
      <c r="J978" s="969">
        <v>0</v>
      </c>
      <c r="K978" s="969">
        <v>0</v>
      </c>
      <c r="L978" s="969">
        <v>0</v>
      </c>
      <c r="M978" s="968">
        <v>8.0775679999999994</v>
      </c>
      <c r="N978" s="968">
        <v>9.1104979999999998</v>
      </c>
      <c r="O978" s="968">
        <v>12.075314000000001</v>
      </c>
      <c r="P978" s="968">
        <v>25.001156629999997</v>
      </c>
      <c r="Q978" s="968">
        <v>44.3505105415</v>
      </c>
      <c r="R978" s="968">
        <v>70.478872590378003</v>
      </c>
      <c r="S978" s="968">
        <v>150.1662763859955</v>
      </c>
      <c r="T978" s="968">
        <v>213.90149706806375</v>
      </c>
      <c r="U978" s="1674">
        <v>278.45586340950206</v>
      </c>
      <c r="V978" s="1674">
        <v>329.11761637885854</v>
      </c>
      <c r="W978" s="1674">
        <v>394.94113965463021</v>
      </c>
      <c r="X978" s="1674">
        <v>454.18231060282471</v>
      </c>
      <c r="Y978" s="1674">
        <v>522.30965719324843</v>
      </c>
      <c r="Z978" s="1674">
        <v>600.65610577223561</v>
      </c>
      <c r="AA978" s="1204"/>
      <c r="AB978" s="1209"/>
      <c r="AC978" s="1209"/>
      <c r="AD978" s="1209"/>
      <c r="AE978" s="1209"/>
      <c r="AF978" s="1209"/>
      <c r="AG978" s="1209"/>
      <c r="AH978" s="1209"/>
      <c r="AI978" s="1209"/>
      <c r="AJ978" s="1205"/>
      <c r="AK978" s="1205"/>
      <c r="AL978" s="1205"/>
      <c r="AM978" s="1205"/>
      <c r="AN978" s="1205"/>
      <c r="AO978" s="1205"/>
      <c r="AP978" s="1205"/>
      <c r="AQ978" s="1205"/>
      <c r="AR978" s="1205"/>
      <c r="AS978" s="1205"/>
      <c r="AT978" s="1205"/>
      <c r="AU978" s="1205"/>
      <c r="AV978" s="1205"/>
      <c r="AW978" s="1205"/>
      <c r="AX978" s="1205"/>
      <c r="AY978" s="1205"/>
      <c r="AZ978" s="1205"/>
      <c r="BA978" s="1205"/>
      <c r="BB978" s="1205"/>
      <c r="BC978" s="1205"/>
      <c r="BD978" s="1205"/>
      <c r="BE978" s="1205"/>
      <c r="BF978" s="1205"/>
      <c r="BG978" s="1205"/>
      <c r="BH978" s="1205"/>
      <c r="BI978" s="1205"/>
      <c r="BJ978" s="1205"/>
      <c r="BK978" s="1205"/>
      <c r="BL978" s="1205">
        <v>1.9947839999999999</v>
      </c>
      <c r="BM978" s="1205">
        <v>1.9063620000000001</v>
      </c>
      <c r="BN978" s="1205">
        <v>1.977792</v>
      </c>
      <c r="BO978" s="1205">
        <v>2.1986300000000001</v>
      </c>
      <c r="BP978" s="1205">
        <v>2.2495210000000001</v>
      </c>
      <c r="BQ978" s="1205">
        <v>2.1857160000000002</v>
      </c>
      <c r="BR978" s="1205">
        <v>2.1427940000000003</v>
      </c>
      <c r="BS978" s="1205">
        <v>2.5324669999999996</v>
      </c>
      <c r="BT978" s="1205">
        <v>2.6291769999999999</v>
      </c>
      <c r="BU978" s="1205">
        <v>2.8748270000000002</v>
      </c>
      <c r="BV978" s="1205">
        <v>2.8506689999999999</v>
      </c>
      <c r="BW978" s="1205">
        <v>3.7206410000000001</v>
      </c>
      <c r="BX978" s="1205">
        <v>4.4870700000000001</v>
      </c>
      <c r="BY978" s="1205">
        <v>5.6059126500000005</v>
      </c>
      <c r="BZ978" s="1205">
        <v>6.4995253200000001</v>
      </c>
      <c r="CA978" s="1205">
        <v>8.408648659999999</v>
      </c>
      <c r="CB978" s="1205">
        <v>9.2433642000000003</v>
      </c>
      <c r="CC978" s="1205">
        <v>10.707293161500001</v>
      </c>
      <c r="CD978" s="1205">
        <v>11.1141882972</v>
      </c>
      <c r="CE978" s="1205">
        <v>13.285664882799999</v>
      </c>
      <c r="CF978" s="1205">
        <v>13.865046299999999</v>
      </c>
      <c r="CG978" s="1205">
        <v>15.204356289330001</v>
      </c>
      <c r="CH978" s="1205">
        <v>17.893843158492</v>
      </c>
      <c r="CI978" s="1205">
        <v>23.515626842555999</v>
      </c>
      <c r="CJ978" s="1205">
        <v>23.015976858000002</v>
      </c>
      <c r="CK978" s="1205">
        <v>36.642498657285302</v>
      </c>
      <c r="CL978" s="1205">
        <v>39.008578085512553</v>
      </c>
      <c r="CM978" s="1205">
        <v>51.499222785197638</v>
      </c>
      <c r="CN978" s="1205">
        <v>51.555788161920006</v>
      </c>
      <c r="CO978" s="1205">
        <v>47.635248254470895</v>
      </c>
      <c r="CP978" s="1205">
        <v>51.881408853731699</v>
      </c>
      <c r="CQ978" s="1205">
        <v>62.829051797941119</v>
      </c>
      <c r="CR978" s="1205">
        <v>59.289156386207999</v>
      </c>
      <c r="CS978" s="1205">
        <v>64.307585143535718</v>
      </c>
      <c r="CT978" s="1205">
        <v>70.039901952537804</v>
      </c>
      <c r="CU978" s="1205">
        <v>84.819219927220516</v>
      </c>
      <c r="CV978" s="1205">
        <v>77.075903302070401</v>
      </c>
      <c r="CW978" s="1205">
        <v>73.953722915066066</v>
      </c>
      <c r="CX978" s="1205">
        <v>80.54588724541847</v>
      </c>
      <c r="CY978" s="1205">
        <v>97.542102916303591</v>
      </c>
      <c r="CZ978" s="1205">
        <v>92.491083962484481</v>
      </c>
      <c r="DA978" s="1205">
        <v>88.744467498079274</v>
      </c>
      <c r="DB978" s="1205">
        <v>96.655064694502158</v>
      </c>
      <c r="DC978" s="1205">
        <v>117.05052349956431</v>
      </c>
      <c r="DD978" s="1205">
        <v>106.36474655685714</v>
      </c>
      <c r="DE978" s="1205">
        <v>102.05613762279116</v>
      </c>
      <c r="DF978" s="1205">
        <v>111.15332439867747</v>
      </c>
      <c r="DG978" s="1205">
        <v>134.60810202449895</v>
      </c>
      <c r="DH978" s="1205">
        <v>122.31945854038571</v>
      </c>
      <c r="DI978" s="1205">
        <v>117.36455826620983</v>
      </c>
      <c r="DJ978" s="1205">
        <v>127.82632305847908</v>
      </c>
      <c r="DK978" s="1205">
        <v>154.79931732817377</v>
      </c>
      <c r="DL978" s="1205">
        <v>140.66737732144355</v>
      </c>
      <c r="DM978" s="1205">
        <v>134.96924200614129</v>
      </c>
      <c r="DN978" s="1205">
        <v>147.00027151725092</v>
      </c>
      <c r="DO978" s="1205">
        <v>178.01921492739982</v>
      </c>
    </row>
    <row r="979" spans="1:119" s="973" customFormat="1" ht="12" customHeight="1">
      <c r="B979" s="1336">
        <v>11</v>
      </c>
      <c r="C979" s="972" t="s">
        <v>94</v>
      </c>
      <c r="D979" s="939"/>
      <c r="E979" s="939"/>
      <c r="F979" s="940" t="s">
        <v>1045</v>
      </c>
      <c r="G979" s="940" t="s">
        <v>1045</v>
      </c>
      <c r="H979" s="940" t="s">
        <v>1045</v>
      </c>
      <c r="I979" s="940" t="s">
        <v>1045</v>
      </c>
      <c r="J979" s="940" t="s">
        <v>1045</v>
      </c>
      <c r="K979" s="940" t="s">
        <v>1045</v>
      </c>
      <c r="L979" s="940" t="s">
        <v>1045</v>
      </c>
      <c r="M979" s="940" t="s">
        <v>1045</v>
      </c>
      <c r="N979" s="940">
        <v>0.12787636080562859</v>
      </c>
      <c r="O979" s="940">
        <v>0.32542853310543518</v>
      </c>
      <c r="P979" s="940">
        <v>1.0704353220131582</v>
      </c>
      <c r="Q979" s="940">
        <v>0.77393835004744771</v>
      </c>
      <c r="R979" s="940">
        <v>0.58913328685199629</v>
      </c>
      <c r="S979" s="940">
        <v>1.1306566190233962</v>
      </c>
      <c r="T979" s="940">
        <v>0.42443098554458247</v>
      </c>
      <c r="U979" s="1677">
        <v>0.30179483185616518</v>
      </c>
      <c r="V979" s="1677">
        <v>0.18193817989335148</v>
      </c>
      <c r="W979" s="1677">
        <v>0.19999999999999996</v>
      </c>
      <c r="X979" s="1677">
        <v>0.14999999999999991</v>
      </c>
      <c r="Y979" s="1677">
        <v>0.14999999999999991</v>
      </c>
      <c r="Z979" s="1677">
        <v>0.32249999999999979</v>
      </c>
      <c r="AA979" s="403"/>
      <c r="AB979" s="985"/>
      <c r="AC979" s="985"/>
      <c r="AD979" s="985"/>
      <c r="AE979" s="985"/>
      <c r="AF979" s="985"/>
      <c r="AG979" s="985"/>
      <c r="AH979" s="985"/>
      <c r="AI979" s="985"/>
      <c r="AJ979" s="940" t="s">
        <v>1045</v>
      </c>
      <c r="AK979" s="940" t="s">
        <v>1045</v>
      </c>
      <c r="AL979" s="940" t="s">
        <v>1045</v>
      </c>
      <c r="AM979" s="940" t="s">
        <v>1045</v>
      </c>
      <c r="AN979" s="940" t="s">
        <v>1045</v>
      </c>
      <c r="AO979" s="940" t="s">
        <v>1045</v>
      </c>
      <c r="AP979" s="940" t="s">
        <v>1045</v>
      </c>
      <c r="AQ979" s="940" t="s">
        <v>1045</v>
      </c>
      <c r="AR979" s="940" t="s">
        <v>1045</v>
      </c>
      <c r="AS979" s="940" t="s">
        <v>1045</v>
      </c>
      <c r="AT979" s="940" t="s">
        <v>1045</v>
      </c>
      <c r="AU979" s="940" t="s">
        <v>1045</v>
      </c>
      <c r="AV979" s="940" t="s">
        <v>1045</v>
      </c>
      <c r="AW979" s="940" t="s">
        <v>1045</v>
      </c>
      <c r="AX979" s="940" t="s">
        <v>1045</v>
      </c>
      <c r="AY979" s="940" t="s">
        <v>1045</v>
      </c>
      <c r="AZ979" s="940" t="s">
        <v>1045</v>
      </c>
      <c r="BA979" s="940" t="s">
        <v>1045</v>
      </c>
      <c r="BB979" s="940" t="s">
        <v>1045</v>
      </c>
      <c r="BC979" s="940" t="s">
        <v>1045</v>
      </c>
      <c r="BD979" s="940" t="s">
        <v>1045</v>
      </c>
      <c r="BE979" s="940" t="s">
        <v>1045</v>
      </c>
      <c r="BF979" s="940" t="s">
        <v>1045</v>
      </c>
      <c r="BG979" s="940" t="s">
        <v>1045</v>
      </c>
      <c r="BH979" s="940" t="s">
        <v>1045</v>
      </c>
      <c r="BI979" s="940" t="s">
        <v>1045</v>
      </c>
      <c r="BJ979" s="940" t="s">
        <v>1045</v>
      </c>
      <c r="BK979" s="940" t="s">
        <v>1045</v>
      </c>
      <c r="BL979" s="940" t="s">
        <v>1045</v>
      </c>
      <c r="BM979" s="940" t="s">
        <v>1045</v>
      </c>
      <c r="BN979" s="940" t="s">
        <v>1045</v>
      </c>
      <c r="BO979" s="940" t="s">
        <v>1045</v>
      </c>
      <c r="BP979" s="940">
        <v>0.12770154563100578</v>
      </c>
      <c r="BQ979" s="940">
        <v>0.14653775096230426</v>
      </c>
      <c r="BR979" s="940">
        <v>8.3427377600880259E-2</v>
      </c>
      <c r="BS979" s="940">
        <v>0.15183864497437027</v>
      </c>
      <c r="BT979" s="940">
        <v>0.16877192966858257</v>
      </c>
      <c r="BU979" s="940">
        <v>0.31527929520578146</v>
      </c>
      <c r="BV979" s="940">
        <v>0.33035140102128313</v>
      </c>
      <c r="BW979" s="940">
        <v>0.46917649864736677</v>
      </c>
      <c r="BX979" s="940">
        <v>0.70664432253895426</v>
      </c>
      <c r="BY979" s="940">
        <v>0.95</v>
      </c>
      <c r="BZ979" s="940">
        <v>1.2800000000000002</v>
      </c>
      <c r="CA979" s="940">
        <v>1.2599999999999998</v>
      </c>
      <c r="CB979" s="940">
        <v>1.06</v>
      </c>
      <c r="CC979" s="940">
        <v>0.90999999999999992</v>
      </c>
      <c r="CD979" s="940">
        <v>0.71</v>
      </c>
      <c r="CE979" s="940">
        <v>0.58000000000000007</v>
      </c>
      <c r="CF979" s="940">
        <v>0.5</v>
      </c>
      <c r="CG979" s="940">
        <v>0.41999999999999993</v>
      </c>
      <c r="CH979" s="940">
        <v>0.6100000000000001</v>
      </c>
      <c r="CI979" s="940">
        <v>0.77</v>
      </c>
      <c r="CJ979" s="940">
        <v>0.66000000000000014</v>
      </c>
      <c r="CK979" s="940">
        <v>1.4100000000000001</v>
      </c>
      <c r="CL979" s="940">
        <v>1.1799999999999997</v>
      </c>
      <c r="CM979" s="940">
        <v>1.19</v>
      </c>
      <c r="CN979" s="940">
        <v>1.2400000000000002</v>
      </c>
      <c r="CO979" s="940">
        <v>0.30000000000000004</v>
      </c>
      <c r="CP979" s="940">
        <v>0.33000000000000007</v>
      </c>
      <c r="CQ979" s="940">
        <v>0.21999999999999997</v>
      </c>
      <c r="CR979" s="940">
        <v>0.14999999999999991</v>
      </c>
      <c r="CS979" s="1367">
        <v>0.35</v>
      </c>
      <c r="CT979" s="1367">
        <v>0.35</v>
      </c>
      <c r="CU979" s="1367">
        <v>0.35</v>
      </c>
      <c r="CV979" s="1367">
        <v>0.3</v>
      </c>
      <c r="CW979" s="1367">
        <v>0.15</v>
      </c>
      <c r="CX979" s="1367">
        <v>0.15</v>
      </c>
      <c r="CY979" s="1367">
        <v>0.15</v>
      </c>
      <c r="CZ979" s="1367">
        <v>0.2</v>
      </c>
      <c r="DA979" s="1367">
        <v>0.2</v>
      </c>
      <c r="DB979" s="1367">
        <v>0.2</v>
      </c>
      <c r="DC979" s="1367">
        <v>0.2</v>
      </c>
      <c r="DD979" s="1367">
        <v>0.15</v>
      </c>
      <c r="DE979" s="1367">
        <v>0.15</v>
      </c>
      <c r="DF979" s="1367">
        <v>0.15</v>
      </c>
      <c r="DG979" s="1367">
        <v>0.15</v>
      </c>
      <c r="DH979" s="1367">
        <v>0.15</v>
      </c>
      <c r="DI979" s="1367">
        <v>0.15</v>
      </c>
      <c r="DJ979" s="1367">
        <v>0.15</v>
      </c>
      <c r="DK979" s="1367">
        <v>0.15</v>
      </c>
      <c r="DL979" s="1367">
        <v>0.15</v>
      </c>
      <c r="DM979" s="1367">
        <v>0.15</v>
      </c>
      <c r="DN979" s="1367">
        <v>0.15</v>
      </c>
      <c r="DO979" s="1367">
        <v>0.15</v>
      </c>
    </row>
    <row r="980" spans="1:119" s="977" customFormat="1">
      <c r="B980" s="1336">
        <v>12</v>
      </c>
      <c r="C980" s="972" t="s">
        <v>7</v>
      </c>
      <c r="D980" s="939"/>
      <c r="E980" s="939"/>
      <c r="F980" s="940"/>
      <c r="G980" s="940"/>
      <c r="H980" s="940"/>
      <c r="I980" s="940"/>
      <c r="J980" s="940"/>
      <c r="K980" s="940"/>
      <c r="L980" s="940"/>
      <c r="M980" s="940"/>
      <c r="N980" s="940"/>
      <c r="O980" s="940"/>
      <c r="P980" s="940"/>
      <c r="Q980" s="940"/>
      <c r="R980" s="940"/>
      <c r="S980" s="940"/>
      <c r="T980" s="940"/>
      <c r="U980" s="1677"/>
      <c r="V980" s="1677"/>
      <c r="W980" s="1677"/>
      <c r="X980" s="1677"/>
      <c r="Y980" s="1677"/>
      <c r="Z980" s="1677"/>
      <c r="AA980" s="403"/>
      <c r="AB980" s="985"/>
      <c r="AC980" s="985"/>
      <c r="AD980" s="985"/>
      <c r="AE980" s="985"/>
      <c r="AF980" s="985"/>
      <c r="AG980" s="985"/>
      <c r="AH980" s="985"/>
      <c r="AI980" s="985"/>
      <c r="AJ980" s="974"/>
      <c r="AK980" s="974"/>
      <c r="AL980" s="974"/>
      <c r="AM980" s="974"/>
      <c r="AN980" s="974"/>
      <c r="AO980" s="974"/>
      <c r="AP980" s="974"/>
      <c r="AQ980" s="974"/>
      <c r="AR980" s="974"/>
      <c r="AS980" s="974"/>
      <c r="AT980" s="974"/>
      <c r="AU980" s="974"/>
      <c r="AV980" s="974"/>
      <c r="AW980" s="974"/>
      <c r="AX980" s="974"/>
      <c r="AY980" s="974"/>
      <c r="AZ980" s="974"/>
      <c r="BA980" s="974"/>
      <c r="BB980" s="974"/>
      <c r="BC980" s="974"/>
      <c r="BD980" s="974"/>
      <c r="BE980" s="974"/>
      <c r="BF980" s="974"/>
      <c r="BG980" s="974"/>
      <c r="BH980" s="974"/>
      <c r="BI980" s="974"/>
      <c r="BJ980" s="974"/>
      <c r="BK980" s="974"/>
      <c r="BL980" s="974">
        <v>0.24695353849079327</v>
      </c>
      <c r="BM980" s="974">
        <v>0.23600692683738475</v>
      </c>
      <c r="BN980" s="974">
        <v>0.24484993502994962</v>
      </c>
      <c r="BO980" s="974">
        <v>0.27218959964187245</v>
      </c>
      <c r="BP980" s="974">
        <v>0.24691526193189442</v>
      </c>
      <c r="BQ980" s="974">
        <v>0.23991180284546468</v>
      </c>
      <c r="BR980" s="974">
        <v>0.23520053459207174</v>
      </c>
      <c r="BS980" s="974">
        <v>0.27797240063056922</v>
      </c>
      <c r="BT980" s="974">
        <v>0.21773156375064034</v>
      </c>
      <c r="BU980" s="974">
        <v>0.23807472004454708</v>
      </c>
      <c r="BV980" s="974">
        <v>0.23607410954282429</v>
      </c>
      <c r="BW980" s="974">
        <v>0.30811960666198823</v>
      </c>
      <c r="BX980" s="974">
        <v>0.17947449657652101</v>
      </c>
      <c r="BY980" s="974">
        <v>0.22422613213315168</v>
      </c>
      <c r="BZ980" s="974">
        <v>0.25996898528290213</v>
      </c>
      <c r="CA980" s="974">
        <v>0.33633038600742526</v>
      </c>
      <c r="CB980" s="974">
        <v>0.3697174629476333</v>
      </c>
      <c r="CC980" s="974">
        <v>0.42827191237431972</v>
      </c>
      <c r="CD980" s="974">
        <v>0.44454696483376266</v>
      </c>
      <c r="CE980" s="974">
        <v>0.53140200989173203</v>
      </c>
      <c r="CF980" s="974">
        <v>0.5545761944214499</v>
      </c>
      <c r="CG980" s="974">
        <v>0.60814611557153397</v>
      </c>
      <c r="CH980" s="955">
        <v>0.2538894636196965</v>
      </c>
      <c r="CI980" s="955">
        <v>0.33365498025526624</v>
      </c>
      <c r="CJ980" s="955">
        <v>0.15326994457023421</v>
      </c>
      <c r="CK980" s="955">
        <v>0.24401283390085166</v>
      </c>
      <c r="CL980" s="955">
        <v>0.25976923064432123</v>
      </c>
      <c r="CM980" s="955">
        <v>0.34294799088459288</v>
      </c>
      <c r="CN980" s="976">
        <v>0.24102584071917404</v>
      </c>
      <c r="CO980" s="976">
        <v>0.22269712417820664</v>
      </c>
      <c r="CP980" s="976">
        <v>0.24254813343930437</v>
      </c>
      <c r="CQ980" s="976">
        <v>0.29372890166331483</v>
      </c>
      <c r="CR980" s="955">
        <v>0.21292119928901024</v>
      </c>
      <c r="CS980" s="975">
        <v>0.23094354831007405</v>
      </c>
      <c r="CT980" s="975">
        <v>0.25152963595360139</v>
      </c>
      <c r="CU980" s="975">
        <v>0.30460561644731426</v>
      </c>
      <c r="CV980" s="976">
        <v>0.23418954035370046</v>
      </c>
      <c r="CW980" s="976">
        <v>0.22470302176087531</v>
      </c>
      <c r="CX980" s="976">
        <v>0.24473283481945052</v>
      </c>
      <c r="CY980" s="976">
        <v>0.29637460306597369</v>
      </c>
      <c r="CZ980" s="976">
        <v>0.23418954035370049</v>
      </c>
      <c r="DA980" s="976">
        <v>0.22470302176087534</v>
      </c>
      <c r="DB980" s="976">
        <v>0.24473283481945055</v>
      </c>
      <c r="DC980" s="976">
        <v>0.29637460306597369</v>
      </c>
      <c r="DD980" s="976">
        <v>0.23418954035370049</v>
      </c>
      <c r="DE980" s="976">
        <v>0.22470302176087531</v>
      </c>
      <c r="DF980" s="976">
        <v>0.24473283481945052</v>
      </c>
      <c r="DG980" s="976">
        <v>0.29637460306597369</v>
      </c>
      <c r="DH980" s="976">
        <v>0.23418954035370046</v>
      </c>
      <c r="DI980" s="976">
        <v>0.22470302176087531</v>
      </c>
      <c r="DJ980" s="976">
        <v>0.24473283481945049</v>
      </c>
      <c r="DK980" s="976">
        <v>0.29637460306597363</v>
      </c>
      <c r="DL980" s="976">
        <v>0.23418954035370049</v>
      </c>
      <c r="DM980" s="976">
        <v>0.22470302176087531</v>
      </c>
      <c r="DN980" s="976">
        <v>0.24473283481945049</v>
      </c>
      <c r="DO980" s="976">
        <v>0.29637460306597363</v>
      </c>
    </row>
    <row r="981" spans="1:119" s="941" customFormat="1" ht="12" customHeight="1">
      <c r="B981" s="1336">
        <v>13</v>
      </c>
      <c r="C981" s="938"/>
      <c r="D981" s="939"/>
      <c r="E981" s="939"/>
      <c r="F981" s="940"/>
      <c r="G981" s="940"/>
      <c r="H981" s="940"/>
      <c r="I981" s="940"/>
      <c r="J981" s="969"/>
      <c r="K981" s="969"/>
      <c r="L981" s="969"/>
      <c r="M981" s="969"/>
      <c r="N981" s="969"/>
      <c r="O981" s="969"/>
      <c r="P981" s="969"/>
      <c r="Q981" s="969"/>
      <c r="R981" s="969"/>
      <c r="S981" s="969"/>
      <c r="T981" s="969"/>
      <c r="U981" s="1696"/>
      <c r="V981" s="1696"/>
      <c r="W981" s="1696"/>
      <c r="X981" s="1696"/>
      <c r="Y981" s="1696"/>
      <c r="Z981" s="1696"/>
      <c r="AA981" s="403"/>
      <c r="AB981" s="985"/>
      <c r="AC981" s="985"/>
      <c r="AD981" s="985"/>
      <c r="AE981" s="985"/>
      <c r="AF981" s="985"/>
      <c r="AG981" s="985"/>
      <c r="AH981" s="985"/>
      <c r="AI981" s="985"/>
      <c r="AJ981" s="940"/>
      <c r="AK981" s="940"/>
      <c r="AL981" s="940"/>
      <c r="AM981" s="940"/>
      <c r="AN981" s="940"/>
      <c r="AO981" s="940"/>
      <c r="AP981" s="940"/>
      <c r="AQ981" s="940"/>
      <c r="AR981" s="940"/>
      <c r="AS981" s="940"/>
      <c r="AT981" s="940"/>
      <c r="AU981" s="940"/>
      <c r="AV981" s="940"/>
      <c r="AW981" s="940"/>
      <c r="AX981" s="940"/>
      <c r="AY981" s="940"/>
      <c r="AZ981" s="940"/>
      <c r="BA981" s="940"/>
      <c r="BB981" s="940"/>
      <c r="BC981" s="940"/>
      <c r="BD981" s="940"/>
      <c r="BE981" s="940"/>
      <c r="BF981" s="940"/>
      <c r="BG981" s="940"/>
      <c r="BH981" s="940"/>
      <c r="BI981" s="940"/>
      <c r="BJ981" s="940"/>
      <c r="BK981" s="940"/>
      <c r="BL981" s="940"/>
      <c r="BM981" s="940"/>
      <c r="BN981" s="940"/>
      <c r="BO981" s="940"/>
      <c r="BP981" s="940"/>
      <c r="BQ981" s="940"/>
      <c r="BR981" s="940"/>
      <c r="BS981" s="940"/>
      <c r="BT981" s="940"/>
      <c r="BU981" s="940"/>
      <c r="BV981" s="940"/>
      <c r="BW981" s="940"/>
      <c r="BX981" s="940"/>
      <c r="BY981" s="940"/>
      <c r="BZ981" s="940"/>
      <c r="CA981" s="940"/>
      <c r="CB981" s="940"/>
      <c r="CC981" s="940"/>
      <c r="CD981" s="940"/>
      <c r="CE981" s="940"/>
      <c r="CF981" s="940">
        <v>2.09</v>
      </c>
      <c r="CG981" s="940">
        <v>1.7121999999999997</v>
      </c>
      <c r="CH981" s="940">
        <v>1.7531000000000003</v>
      </c>
      <c r="CI981" s="940">
        <v>1.7966000000000002</v>
      </c>
      <c r="CJ981" s="940">
        <v>1.4900000000000002</v>
      </c>
      <c r="CK981" s="940">
        <v>2.4222000000000001</v>
      </c>
      <c r="CL981" s="940">
        <v>2.5097999999999998</v>
      </c>
      <c r="CM981" s="940">
        <v>2.8763000000000001</v>
      </c>
      <c r="CN981" s="940">
        <v>2.7184000000000008</v>
      </c>
      <c r="CO981" s="940">
        <v>2.1330000000000005</v>
      </c>
      <c r="CP981" s="940">
        <v>1.8994</v>
      </c>
      <c r="CQ981" s="940">
        <v>1.6717999999999997</v>
      </c>
      <c r="CR981" s="940">
        <v>1.5760000000000001</v>
      </c>
      <c r="CS981" s="940">
        <v>0.75500000000000012</v>
      </c>
      <c r="CT981" s="940">
        <v>0.79550000000000032</v>
      </c>
      <c r="CU981" s="940">
        <v>0.64700000000000002</v>
      </c>
      <c r="CV981" s="992">
        <v>0.49499999999999988</v>
      </c>
      <c r="CW981" s="940">
        <v>0.55249999999999999</v>
      </c>
      <c r="CX981" s="940">
        <v>0.55249999999999999</v>
      </c>
      <c r="CY981" s="940">
        <v>0.55249999999999999</v>
      </c>
      <c r="CZ981" s="940"/>
      <c r="DA981" s="940"/>
      <c r="DB981" s="940"/>
      <c r="DC981" s="940"/>
      <c r="DD981" s="940"/>
      <c r="DE981" s="940"/>
      <c r="DF981" s="940"/>
      <c r="DG981" s="940"/>
      <c r="DH981" s="940"/>
      <c r="DI981" s="940"/>
      <c r="DJ981" s="940"/>
      <c r="DK981" s="940"/>
      <c r="DL981" s="940"/>
      <c r="DM981" s="940"/>
      <c r="DN981" s="940"/>
      <c r="DO981" s="940"/>
    </row>
    <row r="982" spans="1:119" s="980" customFormat="1" ht="12" customHeight="1">
      <c r="B982" s="1336">
        <v>14</v>
      </c>
      <c r="C982" s="978" t="s">
        <v>186</v>
      </c>
      <c r="D982" s="943"/>
      <c r="E982" s="944"/>
      <c r="F982" s="945"/>
      <c r="G982" s="945"/>
      <c r="H982" s="945"/>
      <c r="I982" s="945"/>
      <c r="J982" s="984" t="s">
        <v>1045</v>
      </c>
      <c r="K982" s="984" t="s">
        <v>1045</v>
      </c>
      <c r="L982" s="984" t="s">
        <v>1045</v>
      </c>
      <c r="M982" s="945">
        <v>918.39219817112121</v>
      </c>
      <c r="N982" s="945">
        <v>882.09374787255399</v>
      </c>
      <c r="O982" s="945">
        <v>777.1950661702657</v>
      </c>
      <c r="P982" s="945">
        <v>624.55980014770375</v>
      </c>
      <c r="Q982" s="945">
        <v>587.08583355309406</v>
      </c>
      <c r="R982" s="945">
        <v>549.1346442545256</v>
      </c>
      <c r="S982" s="945">
        <v>519.31879909889585</v>
      </c>
      <c r="T982" s="945">
        <v>527.55215662194496</v>
      </c>
      <c r="U982" s="1715">
        <v>554.28997699182048</v>
      </c>
      <c r="V982" s="1715">
        <v>580.13751243926299</v>
      </c>
      <c r="W982" s="1715">
        <v>599.98046024707446</v>
      </c>
      <c r="X982" s="1715">
        <v>617.97987405448669</v>
      </c>
      <c r="Y982" s="1715">
        <v>636.51927027611976</v>
      </c>
      <c r="Z982" s="1715">
        <v>655.61484838440481</v>
      </c>
      <c r="AA982" s="608"/>
      <c r="AB982" s="275"/>
      <c r="AC982" s="275"/>
      <c r="AD982" s="275"/>
      <c r="AE982" s="275"/>
      <c r="AF982" s="275"/>
      <c r="AG982" s="275"/>
      <c r="AH982" s="275"/>
      <c r="AI982" s="275"/>
      <c r="AJ982" s="1202"/>
      <c r="AK982" s="1202"/>
      <c r="AL982" s="1202"/>
      <c r="AM982" s="1202"/>
      <c r="AN982" s="1202"/>
      <c r="AO982" s="1202"/>
      <c r="AP982" s="1202"/>
      <c r="AQ982" s="1202"/>
      <c r="AR982" s="1202"/>
      <c r="AS982" s="1202"/>
      <c r="AT982" s="1202"/>
      <c r="AU982" s="1202"/>
      <c r="AV982" s="1202"/>
      <c r="AW982" s="1202"/>
      <c r="AX982" s="1202"/>
      <c r="AY982" s="1202"/>
      <c r="AZ982" s="1202"/>
      <c r="BA982" s="1202"/>
      <c r="BB982" s="1202"/>
      <c r="BC982" s="1202"/>
      <c r="BD982" s="1202"/>
      <c r="BE982" s="1202"/>
      <c r="BF982" s="1202"/>
      <c r="BG982" s="1202"/>
      <c r="BH982" s="1202"/>
      <c r="BI982" s="1202"/>
      <c r="BJ982" s="1202"/>
      <c r="BK982" s="1202"/>
      <c r="BL982" s="1202">
        <v>908.7975369905264</v>
      </c>
      <c r="BM982" s="1202">
        <v>902.70058903092888</v>
      </c>
      <c r="BN982" s="1202">
        <v>923.11709308749164</v>
      </c>
      <c r="BO982" s="1202">
        <v>936.45267429750356</v>
      </c>
      <c r="BP982" s="1202">
        <v>889.00687260705854</v>
      </c>
      <c r="BQ982" s="1202">
        <v>911.60293336809673</v>
      </c>
      <c r="BR982" s="1202">
        <v>872.38697149330017</v>
      </c>
      <c r="BS982" s="1202">
        <v>858.69747223869274</v>
      </c>
      <c r="BT982" s="1202">
        <v>808.61112568649412</v>
      </c>
      <c r="BU982" s="1202">
        <v>798.69868092156412</v>
      </c>
      <c r="BV982" s="1202">
        <v>764.67239032662144</v>
      </c>
      <c r="BW982" s="1202">
        <v>747.97441586543823</v>
      </c>
      <c r="BX982" s="1202">
        <v>657.92260892832064</v>
      </c>
      <c r="BY982" s="1202">
        <v>626.67127272307334</v>
      </c>
      <c r="BZ982" s="1202">
        <v>591.61495462112293</v>
      </c>
      <c r="CA982" s="1202">
        <v>630.81382152191395</v>
      </c>
      <c r="CB982" s="1202">
        <v>565.30243582676098</v>
      </c>
      <c r="CC982" s="1202">
        <v>567.61324702142247</v>
      </c>
      <c r="CD982" s="1202">
        <v>581.23574489092778</v>
      </c>
      <c r="CE982" s="1202">
        <v>622.82883643935804</v>
      </c>
      <c r="CF982" s="1202">
        <v>557.76507001573759</v>
      </c>
      <c r="CG982" s="1202">
        <v>579.6050761838469</v>
      </c>
      <c r="CH982" s="1202">
        <v>530.69350620476007</v>
      </c>
      <c r="CI982" s="1202">
        <v>538.37746878656367</v>
      </c>
      <c r="CJ982" s="1202">
        <v>520.80473405083922</v>
      </c>
      <c r="CK982" s="1202">
        <v>533.91007017765151</v>
      </c>
      <c r="CL982" s="1202">
        <v>508.78414126970125</v>
      </c>
      <c r="CM982" s="1202">
        <v>516.25236732958172</v>
      </c>
      <c r="CN982" s="1202">
        <v>497.55452270928379</v>
      </c>
      <c r="CO982" s="1202">
        <v>529.80306963782334</v>
      </c>
      <c r="CP982" s="1202">
        <v>512.60958594090198</v>
      </c>
      <c r="CQ982" s="1202">
        <v>562.79971192487187</v>
      </c>
      <c r="CR982" s="1202">
        <v>523.5138891115073</v>
      </c>
      <c r="CS982" s="1202">
        <v>556.58491339525642</v>
      </c>
      <c r="CT982" s="1202">
        <v>538.01734060570118</v>
      </c>
      <c r="CU982" s="1202">
        <v>587.49990663440269</v>
      </c>
      <c r="CV982" s="1202">
        <v>553.8309814529498</v>
      </c>
      <c r="CW982" s="1202">
        <v>583.44675871761672</v>
      </c>
      <c r="CX982" s="1202">
        <v>563.19184707726367</v>
      </c>
      <c r="CY982" s="1202">
        <v>612.40842021776416</v>
      </c>
      <c r="CZ982" s="1202">
        <v>575.58873504332473</v>
      </c>
      <c r="DA982" s="1202">
        <v>604.55324881981414</v>
      </c>
      <c r="DB982" s="1202">
        <v>581.82338182942556</v>
      </c>
      <c r="DC982" s="1202">
        <v>630.78067282429708</v>
      </c>
      <c r="DD982" s="1202">
        <v>592.85639709462453</v>
      </c>
      <c r="DE982" s="1202">
        <v>622.68984628440853</v>
      </c>
      <c r="DF982" s="1202">
        <v>599.27808328430831</v>
      </c>
      <c r="DG982" s="1202">
        <v>649.704093009026</v>
      </c>
      <c r="DH982" s="1202">
        <v>610.64208900746326</v>
      </c>
      <c r="DI982" s="1202">
        <v>641.37054167293456</v>
      </c>
      <c r="DJ982" s="1202">
        <v>617.2564257828376</v>
      </c>
      <c r="DK982" s="1202">
        <v>669.19521579929676</v>
      </c>
      <c r="DL982" s="1202">
        <v>628.96135167768716</v>
      </c>
      <c r="DM982" s="1202">
        <v>660.61165792312897</v>
      </c>
      <c r="DN982" s="1202">
        <v>635.77411855632272</v>
      </c>
      <c r="DO982" s="1202">
        <v>689.27107227327565</v>
      </c>
    </row>
    <row r="983" spans="1:119" s="973" customFormat="1" ht="12" customHeight="1">
      <c r="B983" s="1336">
        <v>15</v>
      </c>
      <c r="C983" s="972" t="s">
        <v>94</v>
      </c>
      <c r="D983" s="939"/>
      <c r="E983" s="939"/>
      <c r="F983" s="940" t="s">
        <v>1045</v>
      </c>
      <c r="G983" s="940" t="s">
        <v>1045</v>
      </c>
      <c r="H983" s="940" t="s">
        <v>1045</v>
      </c>
      <c r="I983" s="940" t="s">
        <v>1045</v>
      </c>
      <c r="J983" s="940" t="s">
        <v>1045</v>
      </c>
      <c r="K983" s="940" t="s">
        <v>1045</v>
      </c>
      <c r="L983" s="940" t="s">
        <v>1045</v>
      </c>
      <c r="M983" s="940" t="s">
        <v>1045</v>
      </c>
      <c r="N983" s="940">
        <v>-3.9523909687878112E-2</v>
      </c>
      <c r="O983" s="940">
        <v>-0.11892010566369438</v>
      </c>
      <c r="P983" s="940">
        <v>-0.19639247939991822</v>
      </c>
      <c r="Q983" s="940">
        <v>-6.0000606164129278E-2</v>
      </c>
      <c r="R983" s="940">
        <v>-6.4643340257223736E-2</v>
      </c>
      <c r="S983" s="940">
        <v>-5.4296055562303991E-2</v>
      </c>
      <c r="T983" s="940">
        <v>1.5854148814437918E-2</v>
      </c>
      <c r="U983" s="1677">
        <v>5.0682799860178429E-2</v>
      </c>
      <c r="V983" s="1677">
        <v>4.6631792961004503E-2</v>
      </c>
      <c r="W983" s="1677">
        <v>3.4203869569439105E-2</v>
      </c>
      <c r="X983" s="1677">
        <v>3.0000000000000027E-2</v>
      </c>
      <c r="Y983" s="1677">
        <v>2.9999999999997584E-2</v>
      </c>
      <c r="Z983" s="1677">
        <v>6.0899999999999732E-2</v>
      </c>
      <c r="AA983" s="403"/>
      <c r="AB983" s="985"/>
      <c r="AC983" s="985"/>
      <c r="AD983" s="985"/>
      <c r="AE983" s="985"/>
      <c r="AF983" s="985"/>
      <c r="AG983" s="985"/>
      <c r="AH983" s="985"/>
      <c r="AI983" s="985"/>
      <c r="AJ983" s="940" t="s">
        <v>1045</v>
      </c>
      <c r="AK983" s="940" t="s">
        <v>1045</v>
      </c>
      <c r="AL983" s="940" t="s">
        <v>1045</v>
      </c>
      <c r="AM983" s="940" t="s">
        <v>1045</v>
      </c>
      <c r="AN983" s="940" t="s">
        <v>1045</v>
      </c>
      <c r="AO983" s="940" t="s">
        <v>1045</v>
      </c>
      <c r="AP983" s="940" t="s">
        <v>1045</v>
      </c>
      <c r="AQ983" s="940" t="s">
        <v>1045</v>
      </c>
      <c r="AR983" s="940" t="s">
        <v>1045</v>
      </c>
      <c r="AS983" s="940" t="s">
        <v>1045</v>
      </c>
      <c r="AT983" s="940" t="s">
        <v>1045</v>
      </c>
      <c r="AU983" s="940" t="s">
        <v>1045</v>
      </c>
      <c r="AV983" s="940" t="s">
        <v>1045</v>
      </c>
      <c r="AW983" s="940" t="s">
        <v>1045</v>
      </c>
      <c r="AX983" s="940" t="s">
        <v>1045</v>
      </c>
      <c r="AY983" s="940" t="s">
        <v>1045</v>
      </c>
      <c r="AZ983" s="940" t="s">
        <v>1045</v>
      </c>
      <c r="BA983" s="940" t="s">
        <v>1045</v>
      </c>
      <c r="BB983" s="940" t="s">
        <v>1045</v>
      </c>
      <c r="BC983" s="940" t="s">
        <v>1045</v>
      </c>
      <c r="BD983" s="940" t="s">
        <v>1045</v>
      </c>
      <c r="BE983" s="940" t="s">
        <v>1045</v>
      </c>
      <c r="BF983" s="940" t="s">
        <v>1045</v>
      </c>
      <c r="BG983" s="940" t="s">
        <v>1045</v>
      </c>
      <c r="BH983" s="940" t="s">
        <v>1045</v>
      </c>
      <c r="BI983" s="940" t="s">
        <v>1045</v>
      </c>
      <c r="BJ983" s="940" t="s">
        <v>1045</v>
      </c>
      <c r="BK983" s="940" t="s">
        <v>1045</v>
      </c>
      <c r="BL983" s="940" t="s">
        <v>1045</v>
      </c>
      <c r="BM983" s="940" t="s">
        <v>1045</v>
      </c>
      <c r="BN983" s="940" t="s">
        <v>1045</v>
      </c>
      <c r="BO983" s="940" t="s">
        <v>1045</v>
      </c>
      <c r="BP983" s="940">
        <v>-2.1776758384496109E-2</v>
      </c>
      <c r="BQ983" s="940">
        <v>9.8619015489118667E-3</v>
      </c>
      <c r="BR983" s="940">
        <v>-5.4955240211745693E-2</v>
      </c>
      <c r="BS983" s="940">
        <v>-8.3031640779007043E-2</v>
      </c>
      <c r="BT983" s="940">
        <v>-9.0433211933221291E-2</v>
      </c>
      <c r="BU983" s="940">
        <v>-0.12385244530684603</v>
      </c>
      <c r="BV983" s="940">
        <v>-0.12347110248826765</v>
      </c>
      <c r="BW983" s="940">
        <v>-0.12894303285252562</v>
      </c>
      <c r="BX983" s="940">
        <v>-0.18635474082828385</v>
      </c>
      <c r="BY983" s="940">
        <v>-0.2153846153846154</v>
      </c>
      <c r="BZ983" s="940">
        <v>-0.22631578947368414</v>
      </c>
      <c r="CA983" s="940">
        <v>-0.15663716814159279</v>
      </c>
      <c r="CB983" s="940">
        <v>-0.14077669902912615</v>
      </c>
      <c r="CC983" s="940">
        <v>-9.4240837696335067E-2</v>
      </c>
      <c r="CD983" s="940">
        <v>-1.7543859649122862E-2</v>
      </c>
      <c r="CE983" s="940">
        <v>-1.2658227848101333E-2</v>
      </c>
      <c r="CF983" s="940">
        <v>-1.3333333333333197E-2</v>
      </c>
      <c r="CG983" s="940">
        <v>2.1126760563380254E-2</v>
      </c>
      <c r="CH983" s="940">
        <v>-8.6956521739130599E-2</v>
      </c>
      <c r="CI983" s="940">
        <v>-0.13559322033898313</v>
      </c>
      <c r="CJ983" s="940">
        <v>-6.6265060240964013E-2</v>
      </c>
      <c r="CK983" s="940">
        <v>-7.8838174273858974E-2</v>
      </c>
      <c r="CL983" s="940">
        <v>-4.1284403669724634E-2</v>
      </c>
      <c r="CM983" s="940">
        <v>-4.1095890410958735E-2</v>
      </c>
      <c r="CN983" s="940">
        <v>-4.4642857142857317E-2</v>
      </c>
      <c r="CO983" s="940">
        <v>-7.692307692307887E-3</v>
      </c>
      <c r="CP983" s="940">
        <v>7.5187969924810361E-3</v>
      </c>
      <c r="CQ983" s="940">
        <v>9.0163934426229497E-2</v>
      </c>
      <c r="CR983" s="940">
        <v>5.2173913043478182E-2</v>
      </c>
      <c r="CS983" s="1367">
        <v>5.0550563581561292E-2</v>
      </c>
      <c r="CT983" s="1367">
        <v>4.9565508257444879E-2</v>
      </c>
      <c r="CU983" s="1367">
        <v>4.3888072765801311E-2</v>
      </c>
      <c r="CV983" s="1367">
        <v>5.791076984203003E-2</v>
      </c>
      <c r="CW983" s="1367">
        <v>4.8261899803389907E-2</v>
      </c>
      <c r="CX983" s="1367">
        <v>4.6791254800859994E-2</v>
      </c>
      <c r="CY983" s="1367">
        <v>4.2397476666939937E-2</v>
      </c>
      <c r="CZ983" s="1367">
        <v>3.9285909093230043E-2</v>
      </c>
      <c r="DA983" s="1367">
        <v>3.6175520365540059E-2</v>
      </c>
      <c r="DB983" s="1367">
        <v>3.3082039182299905E-2</v>
      </c>
      <c r="DC983" s="1367">
        <v>3.0000000000000027E-2</v>
      </c>
      <c r="DD983" s="1367">
        <v>3.0000000000000027E-2</v>
      </c>
      <c r="DE983" s="1367">
        <v>3.0000000000000027E-2</v>
      </c>
      <c r="DF983" s="1367">
        <v>3.0000000000000027E-2</v>
      </c>
      <c r="DG983" s="1367">
        <v>3.0000000000000027E-2</v>
      </c>
      <c r="DH983" s="1367">
        <v>3.0000000000000027E-2</v>
      </c>
      <c r="DI983" s="1367">
        <v>2.9999999999990035E-2</v>
      </c>
      <c r="DJ983" s="1367">
        <v>3.0000000000000027E-2</v>
      </c>
      <c r="DK983" s="1367">
        <v>3.0000000000000027E-2</v>
      </c>
      <c r="DL983" s="1367">
        <v>3.0000000000000027E-2</v>
      </c>
      <c r="DM983" s="1367">
        <v>3.0000000000010019E-2</v>
      </c>
      <c r="DN983" s="1367">
        <v>3.0000000000000027E-2</v>
      </c>
      <c r="DO983" s="1367">
        <v>3.0000000000000027E-2</v>
      </c>
    </row>
    <row r="984" spans="1:119" s="980" customFormat="1" ht="12" customHeight="1">
      <c r="B984" s="1336">
        <v>16</v>
      </c>
      <c r="C984" s="981" t="s">
        <v>166</v>
      </c>
      <c r="D984" s="982"/>
      <c r="E984" s="982"/>
      <c r="F984" s="983">
        <v>3.7590876573226704E-2</v>
      </c>
      <c r="G984" s="983">
        <v>6.5281487871890101E-2</v>
      </c>
      <c r="H984" s="983">
        <v>3.5735851961227597E-2</v>
      </c>
      <c r="I984" s="983">
        <v>4.4015407643111806E-2</v>
      </c>
      <c r="J984" s="983">
        <v>3.8187485525169602E-2</v>
      </c>
      <c r="K984" s="983">
        <v>3.5682900213421395E-2</v>
      </c>
      <c r="L984" s="983">
        <v>3.9740409898737498E-2</v>
      </c>
      <c r="M984" s="983">
        <v>4.0813215195322404E-2</v>
      </c>
      <c r="N984" s="983">
        <v>2.1308127762603501E-2</v>
      </c>
      <c r="O984" s="983">
        <v>3.4000000000000002E-2</v>
      </c>
      <c r="P984" s="983">
        <v>0.06</v>
      </c>
      <c r="Q984" s="983">
        <v>4.3999999999999997E-2</v>
      </c>
      <c r="R984" s="983">
        <v>2.7999999999999997E-2</v>
      </c>
      <c r="S984" s="983">
        <v>3.1500745747349998E-2</v>
      </c>
      <c r="T984" s="983">
        <v>7.3551079426380006E-2</v>
      </c>
      <c r="U984" s="1720">
        <v>7.0654433605950001E-2</v>
      </c>
      <c r="V984" s="1720">
        <v>4.239747666694E-2</v>
      </c>
      <c r="W984" s="1720">
        <v>0.03</v>
      </c>
      <c r="X984" s="1720">
        <v>0.03</v>
      </c>
      <c r="Y984" s="1720">
        <v>0.03</v>
      </c>
      <c r="Z984" s="1720">
        <v>0.03</v>
      </c>
      <c r="AA984" s="403"/>
      <c r="AB984" s="449"/>
      <c r="AC984" s="449"/>
      <c r="AD984" s="449"/>
      <c r="AE984" s="449"/>
      <c r="AF984" s="449"/>
      <c r="AG984" s="449"/>
      <c r="AH984" s="449"/>
      <c r="AI984" s="449"/>
      <c r="AJ984" s="984"/>
      <c r="AK984" s="984"/>
      <c r="AL984" s="984"/>
      <c r="AM984" s="984"/>
      <c r="AN984" s="983"/>
      <c r="AO984" s="983"/>
      <c r="AP984" s="983"/>
      <c r="AQ984" s="983"/>
      <c r="AR984" s="983"/>
      <c r="AS984" s="983"/>
      <c r="AT984" s="983"/>
      <c r="AU984" s="983"/>
      <c r="AV984" s="983"/>
      <c r="AW984" s="983"/>
      <c r="AX984" s="983"/>
      <c r="AY984" s="983"/>
      <c r="AZ984" s="983"/>
      <c r="BA984" s="983"/>
      <c r="BB984" s="983"/>
      <c r="BC984" s="983"/>
      <c r="BD984" s="983"/>
      <c r="BE984" s="983"/>
      <c r="BF984" s="983"/>
      <c r="BG984" s="983"/>
      <c r="BH984" s="983"/>
      <c r="BI984" s="983"/>
      <c r="BJ984" s="983"/>
      <c r="BK984" s="983"/>
      <c r="BL984" s="983">
        <v>3.7586466303370696E-2</v>
      </c>
      <c r="BM984" s="983">
        <v>3.7525887063371496E-2</v>
      </c>
      <c r="BN984" s="983">
        <v>4.2175837845748403E-2</v>
      </c>
      <c r="BO984" s="983">
        <v>4.0813215195322404E-2</v>
      </c>
      <c r="BP984" s="983">
        <v>3.1370745983607201E-2</v>
      </c>
      <c r="BQ984" s="983">
        <v>2.8707794396834799E-2</v>
      </c>
      <c r="BR984" s="983">
        <v>2.5188916876574399E-2</v>
      </c>
      <c r="BS984" s="983">
        <v>2.1308127762603501E-2</v>
      </c>
      <c r="BT984" s="983">
        <v>2.6010098845233899E-2</v>
      </c>
      <c r="BU984" s="983">
        <v>2.5000000000000001E-2</v>
      </c>
      <c r="BV984" s="983">
        <v>0.03</v>
      </c>
      <c r="BW984" s="983">
        <v>3.4000000000000002E-2</v>
      </c>
      <c r="BX984" s="983">
        <v>5.3999999999999999E-2</v>
      </c>
      <c r="BY984" s="983">
        <v>6.3E-2</v>
      </c>
      <c r="BZ984" s="983">
        <v>6.3E-2</v>
      </c>
      <c r="CA984" s="983">
        <v>0.06</v>
      </c>
      <c r="CB984" s="983">
        <v>0.05</v>
      </c>
      <c r="CC984" s="983">
        <v>4.5999999999999999E-2</v>
      </c>
      <c r="CD984" s="983">
        <v>4.8000000000000001E-2</v>
      </c>
      <c r="CE984" s="983">
        <v>4.3999999999999997E-2</v>
      </c>
      <c r="CF984" s="983">
        <v>0.04</v>
      </c>
      <c r="CG984" s="983">
        <v>3.9E-2</v>
      </c>
      <c r="CH984" s="983">
        <v>0.03</v>
      </c>
      <c r="CI984" s="983">
        <v>2.7999999999999997E-2</v>
      </c>
      <c r="CJ984" s="983">
        <v>3.2490625845610001E-2</v>
      </c>
      <c r="CK984" s="983">
        <v>3.3340109778409996E-2</v>
      </c>
      <c r="CL984" s="983">
        <v>4.0137769140479999E-2</v>
      </c>
      <c r="CM984" s="983">
        <v>3.1500745747349998E-2</v>
      </c>
      <c r="CN984" s="983">
        <v>4.6668788258859999E-2</v>
      </c>
      <c r="CO984" s="983">
        <v>5.8786056228510006E-2</v>
      </c>
      <c r="CP984" s="983">
        <v>6.0001479919339996E-2</v>
      </c>
      <c r="CQ984" s="983">
        <v>7.3551079426380006E-2</v>
      </c>
      <c r="CR984" s="983">
        <v>7.4536772070400006E-2</v>
      </c>
      <c r="CS984" s="983">
        <v>7.7487757519550005E-2</v>
      </c>
      <c r="CT984" s="983">
        <v>7.6477444366609998E-2</v>
      </c>
      <c r="CU984" s="983">
        <v>7.0654433605950001E-2</v>
      </c>
      <c r="CV984" s="983">
        <v>5.7910769842030002E-2</v>
      </c>
      <c r="CW984" s="983">
        <v>4.8261899803389997E-2</v>
      </c>
      <c r="CX984" s="983">
        <v>4.6791254800860001E-2</v>
      </c>
      <c r="CY984" s="983">
        <v>4.239747666694E-2</v>
      </c>
      <c r="CZ984" s="983">
        <v>3.9285909093230001E-2</v>
      </c>
      <c r="DA984" s="983">
        <v>3.6175520365540004E-2</v>
      </c>
      <c r="DB984" s="983">
        <v>3.3082039182299995E-2</v>
      </c>
      <c r="DC984" s="983">
        <v>0.03</v>
      </c>
      <c r="DD984" s="983">
        <v>0.03</v>
      </c>
      <c r="DE984" s="983">
        <v>0.03</v>
      </c>
      <c r="DF984" s="983">
        <v>0.03</v>
      </c>
      <c r="DG984" s="983">
        <v>0.03</v>
      </c>
      <c r="DH984" s="983">
        <v>0.03</v>
      </c>
      <c r="DI984" s="983">
        <v>2.999999999999E-2</v>
      </c>
      <c r="DJ984" s="983">
        <v>0.03</v>
      </c>
      <c r="DK984" s="983">
        <v>0.03</v>
      </c>
      <c r="DL984" s="983">
        <v>0.03</v>
      </c>
      <c r="DM984" s="983">
        <v>3.0000000000010001E-2</v>
      </c>
      <c r="DN984" s="983">
        <v>0.03</v>
      </c>
      <c r="DO984" s="983">
        <v>0.03</v>
      </c>
    </row>
    <row r="985" spans="1:119" s="980" customFormat="1" ht="12" customHeight="1">
      <c r="B985" s="1336">
        <v>17</v>
      </c>
      <c r="C985" s="981" t="s">
        <v>167</v>
      </c>
      <c r="D985" s="953"/>
      <c r="E985" s="953"/>
      <c r="F985" s="983"/>
      <c r="G985" s="954" t="s">
        <v>1045</v>
      </c>
      <c r="H985" s="954" t="s">
        <v>1045</v>
      </c>
      <c r="I985" s="954" t="s">
        <v>1045</v>
      </c>
      <c r="J985" s="954" t="s">
        <v>1045</v>
      </c>
      <c r="K985" s="954" t="s">
        <v>1045</v>
      </c>
      <c r="L985" s="954" t="s">
        <v>1045</v>
      </c>
      <c r="M985" s="954" t="s">
        <v>1045</v>
      </c>
      <c r="N985" s="954">
        <v>-5.9562864327484921E-2</v>
      </c>
      <c r="O985" s="954">
        <v>-0.14789178497455935</v>
      </c>
      <c r="P985" s="954">
        <v>-0.24187969754709271</v>
      </c>
      <c r="Q985" s="954">
        <v>-9.9617438854530005E-2</v>
      </c>
      <c r="R985" s="954">
        <v>-9.0119980794964749E-2</v>
      </c>
      <c r="S985" s="954">
        <v>-8.3176674048346722E-2</v>
      </c>
      <c r="T985" s="954">
        <v>-5.3744001303385414E-2</v>
      </c>
      <c r="U985" s="1684">
        <v>-1.8653669306264775E-2</v>
      </c>
      <c r="V985" s="1684">
        <v>4.0620937683040204E-3</v>
      </c>
      <c r="W985" s="1684">
        <v>4.0814267664457393E-3</v>
      </c>
      <c r="X985" s="1684">
        <v>0</v>
      </c>
      <c r="Y985" s="1684">
        <v>-2.3314683517128287E-15</v>
      </c>
      <c r="Z985" s="1684">
        <v>2.9999999999999805E-2</v>
      </c>
      <c r="AA985" s="403"/>
      <c r="AB985" s="449"/>
      <c r="AC985" s="449"/>
      <c r="AD985" s="449"/>
      <c r="AE985" s="449"/>
      <c r="AF985" s="449"/>
      <c r="AG985" s="449"/>
      <c r="AH985" s="449"/>
      <c r="AI985" s="449"/>
      <c r="AJ985" s="984"/>
      <c r="AK985" s="984"/>
      <c r="AL985" s="984"/>
      <c r="AM985" s="984"/>
      <c r="AN985" s="983"/>
      <c r="AO985" s="983"/>
      <c r="AP985" s="983"/>
      <c r="AQ985" s="983"/>
      <c r="AR985" s="983"/>
      <c r="AS985" s="983"/>
      <c r="AT985" s="983"/>
      <c r="AU985" s="983"/>
      <c r="AV985" s="983"/>
      <c r="AW985" s="983"/>
      <c r="AX985" s="983"/>
      <c r="AY985" s="983"/>
      <c r="AZ985" s="983"/>
      <c r="BA985" s="983"/>
      <c r="BB985" s="983"/>
      <c r="BC985" s="983"/>
      <c r="BD985" s="983"/>
      <c r="BE985" s="983"/>
      <c r="BF985" s="983"/>
      <c r="BG985" s="983"/>
      <c r="BH985" s="983"/>
      <c r="BI985" s="983"/>
      <c r="BJ985" s="983"/>
      <c r="BK985" s="983"/>
      <c r="BL985" s="983"/>
      <c r="BM985" s="983"/>
      <c r="BN985" s="983"/>
      <c r="BO985" s="983"/>
      <c r="BP985" s="983">
        <v>-5.1530940328753605E-2</v>
      </c>
      <c r="BQ985" s="983">
        <v>-1.8319967001876214E-2</v>
      </c>
      <c r="BR985" s="983">
        <v>-7.817501317951614E-2</v>
      </c>
      <c r="BS985" s="983">
        <v>-0.10216286907477112</v>
      </c>
      <c r="BT985" s="983">
        <v>-0.11349138854433416</v>
      </c>
      <c r="BU985" s="983">
        <v>-0.14522189786033757</v>
      </c>
      <c r="BV985" s="983">
        <v>-0.14900107037695887</v>
      </c>
      <c r="BW985" s="983">
        <v>-0.15758513815524722</v>
      </c>
      <c r="BX985" s="983">
        <v>-0.22804055107047805</v>
      </c>
      <c r="BY985" s="983">
        <v>-0.26188580939286488</v>
      </c>
      <c r="BZ985" s="983">
        <v>-0.27216913402980625</v>
      </c>
      <c r="CA985" s="983">
        <v>-0.204374686926031</v>
      </c>
      <c r="CB985" s="983">
        <v>-0.18169209431345357</v>
      </c>
      <c r="CC985" s="983">
        <v>-0.13407345860070274</v>
      </c>
      <c r="CD985" s="983">
        <v>-6.254185081023178E-2</v>
      </c>
      <c r="CE985" s="983">
        <v>-5.4270333187836584E-2</v>
      </c>
      <c r="CF985" s="983">
        <v>-5.1282051282051211E-2</v>
      </c>
      <c r="CG985" s="983">
        <v>-1.7202347869701318E-2</v>
      </c>
      <c r="CH985" s="983">
        <v>-0.11355002110595203</v>
      </c>
      <c r="CI985" s="983">
        <v>-0.15913737387060622</v>
      </c>
      <c r="CJ985" s="983">
        <v>-9.5648021991185606E-2</v>
      </c>
      <c r="CK985" s="983">
        <v>-0.10855891781489502</v>
      </c>
      <c r="CL985" s="983">
        <v>-7.8280180977841063E-2</v>
      </c>
      <c r="CM985" s="983">
        <v>-7.0379625470566642E-2</v>
      </c>
      <c r="CN985" s="983">
        <v>-8.7240248707152857E-2</v>
      </c>
      <c r="CO985" s="983">
        <v>-6.2787343608981638E-2</v>
      </c>
      <c r="CP985" s="983">
        <v>-4.9511895899289282E-2</v>
      </c>
      <c r="CQ985" s="983">
        <v>1.5474675884752598E-2</v>
      </c>
      <c r="CR985" s="954">
        <v>-2.0811627492127061E-2</v>
      </c>
      <c r="CS985" s="954">
        <v>-2.5000000000000001E-2</v>
      </c>
      <c r="CT985" s="954">
        <v>-2.5000000000000001E-2</v>
      </c>
      <c r="CU985" s="954">
        <v>-2.5000000000000001E-2</v>
      </c>
      <c r="CV985" s="954">
        <v>0</v>
      </c>
      <c r="CW985" s="954">
        <v>0</v>
      </c>
      <c r="CX985" s="954">
        <v>0</v>
      </c>
      <c r="CY985" s="954">
        <v>0</v>
      </c>
      <c r="CZ985" s="954">
        <v>0</v>
      </c>
      <c r="DA985" s="954">
        <v>0</v>
      </c>
      <c r="DB985" s="954">
        <v>0</v>
      </c>
      <c r="DC985" s="954">
        <v>0</v>
      </c>
      <c r="DD985" s="954">
        <v>0</v>
      </c>
      <c r="DE985" s="954">
        <v>0</v>
      </c>
      <c r="DF985" s="954">
        <v>0</v>
      </c>
      <c r="DG985" s="954">
        <v>0</v>
      </c>
      <c r="DH985" s="954">
        <v>0</v>
      </c>
      <c r="DI985" s="954">
        <v>0</v>
      </c>
      <c r="DJ985" s="954">
        <v>0</v>
      </c>
      <c r="DK985" s="954">
        <v>0</v>
      </c>
      <c r="DL985" s="954">
        <v>0</v>
      </c>
      <c r="DM985" s="954">
        <v>0</v>
      </c>
      <c r="DN985" s="954">
        <v>0</v>
      </c>
      <c r="DO985" s="954">
        <v>0</v>
      </c>
    </row>
    <row r="986" spans="1:119" s="980" customFormat="1" ht="12" customHeight="1">
      <c r="B986" s="1336">
        <v>18</v>
      </c>
      <c r="C986" s="981"/>
      <c r="D986" s="953"/>
      <c r="E986" s="953"/>
      <c r="F986" s="983"/>
      <c r="G986" s="954"/>
      <c r="H986" s="954"/>
      <c r="I986" s="954"/>
      <c r="J986" s="954"/>
      <c r="K986" s="954"/>
      <c r="L986" s="954"/>
      <c r="M986" s="954"/>
      <c r="N986" s="954"/>
      <c r="O986" s="954"/>
      <c r="P986" s="954"/>
      <c r="Q986" s="954"/>
      <c r="R986" s="954"/>
      <c r="S986" s="954"/>
      <c r="T986" s="954"/>
      <c r="U986" s="1684"/>
      <c r="V986" s="1684"/>
      <c r="W986" s="1684"/>
      <c r="X986" s="1684"/>
      <c r="Y986" s="1684"/>
      <c r="Z986" s="1684"/>
      <c r="AA986" s="403"/>
      <c r="AB986" s="449"/>
      <c r="AC986" s="449"/>
      <c r="AD986" s="449"/>
      <c r="AE986" s="449"/>
      <c r="AF986" s="449"/>
      <c r="AG986" s="449"/>
      <c r="AH986" s="449"/>
      <c r="AI986" s="449"/>
      <c r="AJ986" s="984"/>
      <c r="AK986" s="984"/>
      <c r="AL986" s="984"/>
      <c r="AM986" s="984"/>
      <c r="AN986" s="983"/>
      <c r="AO986" s="983"/>
      <c r="AP986" s="983"/>
      <c r="AQ986" s="983"/>
      <c r="AR986" s="983"/>
      <c r="AS986" s="983"/>
      <c r="AT986" s="983"/>
      <c r="AU986" s="983"/>
      <c r="AV986" s="983"/>
      <c r="AW986" s="983"/>
      <c r="AX986" s="983"/>
      <c r="AY986" s="983"/>
      <c r="AZ986" s="983"/>
      <c r="BA986" s="983"/>
      <c r="BB986" s="983"/>
      <c r="BC986" s="983"/>
      <c r="BD986" s="983"/>
      <c r="BE986" s="983"/>
      <c r="BF986" s="983"/>
      <c r="BG986" s="983"/>
      <c r="BH986" s="983"/>
      <c r="BI986" s="983"/>
      <c r="BJ986" s="983"/>
      <c r="BK986" s="983"/>
      <c r="BL986" s="983"/>
      <c r="BM986" s="983"/>
      <c r="BN986" s="983"/>
      <c r="BO986" s="983"/>
      <c r="BP986" s="983"/>
      <c r="BQ986" s="983"/>
      <c r="BR986" s="983"/>
      <c r="BS986" s="983"/>
      <c r="BT986" s="983"/>
      <c r="BU986" s="983"/>
      <c r="BV986" s="983"/>
      <c r="BW986" s="983"/>
      <c r="BX986" s="983"/>
      <c r="BY986" s="983"/>
      <c r="BZ986" s="983"/>
      <c r="CA986" s="983"/>
      <c r="CB986" s="983"/>
      <c r="CC986" s="983"/>
      <c r="CD986" s="983"/>
      <c r="CE986" s="983"/>
      <c r="CF986" s="983"/>
      <c r="CG986" s="983"/>
      <c r="CH986" s="983"/>
      <c r="CI986" s="983"/>
      <c r="CJ986" s="983"/>
      <c r="CK986" s="954"/>
      <c r="CL986" s="954"/>
      <c r="CM986" s="954"/>
      <c r="CN986" s="954"/>
      <c r="CO986" s="954"/>
      <c r="CP986" s="954"/>
      <c r="CQ986" s="954"/>
      <c r="CR986" s="954"/>
      <c r="CS986" s="954"/>
      <c r="CT986" s="954"/>
      <c r="CU986" s="954"/>
      <c r="CV986" s="954"/>
      <c r="CW986" s="954"/>
      <c r="CX986" s="954"/>
      <c r="CY986" s="954"/>
      <c r="CZ986" s="954"/>
      <c r="DA986" s="954"/>
      <c r="DB986" s="954"/>
      <c r="DC986" s="954"/>
      <c r="DD986" s="954"/>
      <c r="DE986" s="954"/>
      <c r="DF986" s="954"/>
      <c r="DG986" s="954"/>
      <c r="DH986" s="954"/>
      <c r="DI986" s="954"/>
      <c r="DJ986" s="954"/>
      <c r="DK986" s="954"/>
      <c r="DL986" s="954"/>
      <c r="DM986" s="954"/>
      <c r="DN986" s="954"/>
      <c r="DO986" s="954"/>
    </row>
    <row r="987" spans="1:119" s="618" customFormat="1" ht="15" customHeight="1">
      <c r="B987" s="609">
        <v>19</v>
      </c>
      <c r="C987" s="610" t="s">
        <v>728</v>
      </c>
      <c r="D987" s="611"/>
      <c r="E987" s="611"/>
      <c r="F987" s="612"/>
      <c r="G987" s="612"/>
      <c r="H987" s="612"/>
      <c r="I987" s="612"/>
      <c r="J987" s="612"/>
      <c r="K987" s="612"/>
      <c r="L987" s="612"/>
      <c r="M987" s="613"/>
      <c r="N987" s="613"/>
      <c r="O987" s="612"/>
      <c r="P987" s="612"/>
      <c r="Q987" s="612"/>
      <c r="R987" s="612"/>
      <c r="S987" s="612"/>
      <c r="T987" s="612"/>
      <c r="U987" s="612"/>
      <c r="V987" s="612"/>
      <c r="W987" s="612"/>
      <c r="X987" s="612"/>
      <c r="Y987" s="612"/>
      <c r="Z987" s="612"/>
      <c r="AA987" s="614"/>
      <c r="AB987" s="612"/>
      <c r="AC987" s="612"/>
      <c r="AD987" s="612"/>
      <c r="AE987" s="612"/>
      <c r="AF987" s="612"/>
      <c r="AG987" s="612"/>
      <c r="AH987" s="612"/>
      <c r="AI987" s="612"/>
      <c r="AJ987" s="612"/>
      <c r="AK987" s="612"/>
      <c r="AL987" s="612"/>
      <c r="AM987" s="612"/>
      <c r="AN987" s="612"/>
      <c r="AO987" s="612"/>
      <c r="AP987" s="612"/>
      <c r="AQ987" s="612"/>
      <c r="AR987" s="612"/>
      <c r="AS987" s="612"/>
      <c r="AT987" s="612"/>
      <c r="AU987" s="612"/>
      <c r="AV987" s="612"/>
      <c r="AW987" s="612"/>
      <c r="AX987" s="612"/>
      <c r="AY987" s="612"/>
      <c r="AZ987" s="612"/>
      <c r="BA987" s="612"/>
      <c r="BB987" s="612"/>
      <c r="BC987" s="612"/>
      <c r="BD987" s="612"/>
      <c r="BE987" s="612"/>
      <c r="BF987" s="612"/>
      <c r="BG987" s="612"/>
      <c r="BH987" s="612"/>
      <c r="BI987" s="612"/>
      <c r="BJ987" s="612"/>
      <c r="BK987" s="612"/>
      <c r="BL987" s="612"/>
      <c r="BM987" s="612"/>
      <c r="BN987" s="612"/>
      <c r="BO987" s="612"/>
      <c r="BP987" s="612"/>
      <c r="BQ987" s="612"/>
      <c r="BR987" s="612"/>
      <c r="BS987" s="612"/>
      <c r="BT987" s="612"/>
      <c r="BU987" s="612"/>
      <c r="BV987" s="612"/>
      <c r="BW987" s="612"/>
      <c r="BX987" s="612"/>
      <c r="BY987" s="612"/>
      <c r="BZ987" s="612"/>
      <c r="CA987" s="612"/>
      <c r="CB987" s="617"/>
      <c r="CC987" s="612"/>
      <c r="CD987" s="612"/>
      <c r="CE987" s="612"/>
      <c r="CF987" s="612"/>
      <c r="CG987" s="612"/>
      <c r="CH987" s="612"/>
      <c r="CI987" s="612"/>
      <c r="CJ987" s="612"/>
      <c r="CK987" s="620"/>
      <c r="CL987" s="620"/>
      <c r="CM987" s="612"/>
      <c r="CN987" s="612"/>
      <c r="CO987" s="621"/>
      <c r="CP987" s="621"/>
      <c r="CQ987" s="621"/>
      <c r="CR987" s="621"/>
      <c r="CS987" s="619"/>
      <c r="CT987" s="619"/>
      <c r="CU987" s="619"/>
      <c r="CV987" s="619"/>
      <c r="CW987" s="603"/>
      <c r="CX987" s="603"/>
      <c r="CY987" s="603"/>
      <c r="CZ987" s="603"/>
      <c r="DA987" s="603"/>
      <c r="DB987" s="603"/>
      <c r="DC987" s="603"/>
      <c r="DD987" s="603"/>
      <c r="DE987" s="603"/>
      <c r="DF987" s="603"/>
      <c r="DG987" s="603"/>
      <c r="DH987" s="603"/>
      <c r="DI987" s="603"/>
      <c r="DJ987" s="603"/>
      <c r="DK987" s="603"/>
      <c r="DL987" s="603"/>
      <c r="DM987" s="603"/>
      <c r="DN987" s="603"/>
      <c r="DO987" s="603"/>
    </row>
    <row r="988" spans="1:119" s="986" customFormat="1" ht="12" customHeight="1">
      <c r="B988" s="1336">
        <v>20</v>
      </c>
      <c r="C988" s="972"/>
      <c r="D988" s="939"/>
      <c r="E988" s="939"/>
      <c r="F988" s="945"/>
      <c r="G988" s="945"/>
      <c r="H988" s="945"/>
      <c r="I988" s="945"/>
      <c r="J988" s="945"/>
      <c r="K988" s="945"/>
      <c r="L988" s="945"/>
      <c r="M988" s="940"/>
      <c r="N988" s="940"/>
      <c r="O988" s="940"/>
      <c r="P988" s="940"/>
      <c r="Q988" s="940"/>
      <c r="R988" s="940"/>
      <c r="S988" s="940"/>
      <c r="T988" s="940"/>
      <c r="U988" s="1677"/>
      <c r="V988" s="1677"/>
      <c r="W988" s="1677"/>
      <c r="X988" s="1677"/>
      <c r="Y988" s="1677"/>
      <c r="Z988" s="1677"/>
      <c r="AA988" s="403"/>
      <c r="AB988" s="985"/>
      <c r="AC988" s="985"/>
      <c r="AD988" s="985"/>
      <c r="AE988" s="985"/>
      <c r="AF988" s="985"/>
      <c r="AG988" s="985"/>
      <c r="AH988" s="985"/>
      <c r="AI988" s="985"/>
      <c r="AJ988" s="940"/>
      <c r="AK988" s="940"/>
      <c r="AL988" s="940"/>
      <c r="AM988" s="940"/>
      <c r="AN988" s="940"/>
      <c r="AO988" s="940"/>
      <c r="AP988" s="940"/>
      <c r="AQ988" s="940"/>
      <c r="AR988" s="940"/>
      <c r="AS988" s="940"/>
      <c r="AT988" s="940"/>
      <c r="AU988" s="940"/>
      <c r="AV988" s="940"/>
      <c r="AW988" s="940"/>
      <c r="AX988" s="940"/>
      <c r="AY988" s="940"/>
      <c r="AZ988" s="940"/>
      <c r="BA988" s="940"/>
      <c r="BB988" s="940"/>
      <c r="BC988" s="940"/>
      <c r="BD988" s="940"/>
      <c r="BE988" s="940"/>
      <c r="BF988" s="940"/>
      <c r="BG988" s="940"/>
      <c r="BH988" s="940"/>
      <c r="BI988" s="940"/>
      <c r="BJ988" s="940"/>
      <c r="BK988" s="940"/>
      <c r="BL988" s="940"/>
      <c r="BM988" s="940"/>
      <c r="BN988" s="940"/>
      <c r="BO988" s="940"/>
      <c r="BP988" s="940"/>
      <c r="BQ988" s="940"/>
      <c r="BR988" s="940"/>
      <c r="BS988" s="940"/>
      <c r="BT988" s="940"/>
      <c r="BU988" s="940"/>
      <c r="BV988" s="940"/>
      <c r="BW988" s="940"/>
      <c r="BX988" s="940"/>
      <c r="BY988" s="940"/>
      <c r="BZ988" s="940"/>
      <c r="CA988" s="940"/>
      <c r="CB988" s="940"/>
      <c r="CC988" s="940"/>
      <c r="CD988" s="940"/>
      <c r="CE988" s="940"/>
      <c r="CF988" s="940"/>
      <c r="CG988" s="940"/>
      <c r="CH988" s="940"/>
      <c r="CI988" s="940"/>
      <c r="CJ988" s="940"/>
      <c r="CK988" s="940"/>
      <c r="CL988" s="940"/>
      <c r="CM988" s="940"/>
      <c r="CN988" s="940"/>
      <c r="CO988" s="940"/>
      <c r="CP988" s="940"/>
      <c r="CQ988" s="940"/>
      <c r="CR988" s="940"/>
      <c r="CS988" s="1607"/>
      <c r="CT988" s="1607"/>
      <c r="CU988" s="1607"/>
      <c r="CV988" s="1607"/>
      <c r="CW988" s="1607"/>
      <c r="CX988" s="1607"/>
      <c r="CY988" s="940"/>
      <c r="CZ988" s="940"/>
      <c r="DA988" s="940"/>
      <c r="DB988" s="940"/>
      <c r="DC988" s="940"/>
      <c r="DD988" s="940"/>
      <c r="DE988" s="940"/>
      <c r="DF988" s="940"/>
      <c r="DG988" s="940"/>
      <c r="DH988" s="940"/>
      <c r="DI988" s="940"/>
      <c r="DJ988" s="940"/>
      <c r="DK988" s="940"/>
      <c r="DL988" s="940"/>
      <c r="DM988" s="940"/>
      <c r="DN988" s="940"/>
      <c r="DO988" s="940"/>
    </row>
    <row r="989" spans="1:119" s="986" customFormat="1" ht="12" customHeight="1">
      <c r="A989" s="986">
        <v>42</v>
      </c>
      <c r="B989" s="1336">
        <v>21</v>
      </c>
      <c r="C989" s="942" t="s">
        <v>729</v>
      </c>
      <c r="D989" s="939"/>
      <c r="E989" s="939"/>
      <c r="F989" s="945"/>
      <c r="G989" s="945"/>
      <c r="H989" s="945"/>
      <c r="I989" s="945"/>
      <c r="J989" s="945"/>
      <c r="K989" s="945"/>
      <c r="L989" s="945"/>
      <c r="M989" s="940"/>
      <c r="N989" s="946" t="s">
        <v>105</v>
      </c>
      <c r="O989" s="946" t="s">
        <v>105</v>
      </c>
      <c r="P989" s="946" t="s">
        <v>105</v>
      </c>
      <c r="Q989" s="946">
        <v>44306.316447120233</v>
      </c>
      <c r="R989" s="946">
        <v>82558.661030604228</v>
      </c>
      <c r="S989" s="946">
        <v>122346.46499436435</v>
      </c>
      <c r="T989" s="946">
        <v>224284.66057983838</v>
      </c>
      <c r="U989" s="1649">
        <v>371961.01131893811</v>
      </c>
      <c r="V989" s="1649">
        <v>509839.34429200739</v>
      </c>
      <c r="W989" s="1649">
        <v>647296.01243027975</v>
      </c>
      <c r="X989" s="1649">
        <v>786714.89280318771</v>
      </c>
      <c r="Y989" s="1649">
        <v>930316.33958728123</v>
      </c>
      <c r="Z989" s="1649">
        <v>582132.85784925451</v>
      </c>
      <c r="AA989" s="403"/>
      <c r="AB989" s="946" t="s">
        <v>105</v>
      </c>
      <c r="AC989" s="946" t="s">
        <v>105</v>
      </c>
      <c r="AD989" s="946" t="s">
        <v>105</v>
      </c>
      <c r="AE989" s="946" t="s">
        <v>105</v>
      </c>
      <c r="AF989" s="946" t="s">
        <v>105</v>
      </c>
      <c r="AG989" s="946" t="s">
        <v>105</v>
      </c>
      <c r="AH989" s="946" t="s">
        <v>105</v>
      </c>
      <c r="AI989" s="946" t="s">
        <v>105</v>
      </c>
      <c r="AJ989" s="946" t="s">
        <v>105</v>
      </c>
      <c r="AK989" s="946" t="s">
        <v>105</v>
      </c>
      <c r="AL989" s="946" t="s">
        <v>105</v>
      </c>
      <c r="AM989" s="946" t="s">
        <v>105</v>
      </c>
      <c r="AN989" s="946" t="s">
        <v>105</v>
      </c>
      <c r="AO989" s="946" t="s">
        <v>105</v>
      </c>
      <c r="AP989" s="946" t="s">
        <v>105</v>
      </c>
      <c r="AQ989" s="946" t="s">
        <v>105</v>
      </c>
      <c r="AR989" s="946" t="s">
        <v>105</v>
      </c>
      <c r="AS989" s="946" t="s">
        <v>105</v>
      </c>
      <c r="AT989" s="946" t="s">
        <v>105</v>
      </c>
      <c r="AU989" s="946" t="s">
        <v>105</v>
      </c>
      <c r="AV989" s="946" t="s">
        <v>105</v>
      </c>
      <c r="AW989" s="946" t="s">
        <v>105</v>
      </c>
      <c r="AX989" s="946" t="s">
        <v>105</v>
      </c>
      <c r="AY989" s="946" t="s">
        <v>105</v>
      </c>
      <c r="AZ989" s="946" t="s">
        <v>105</v>
      </c>
      <c r="BA989" s="946" t="s">
        <v>105</v>
      </c>
      <c r="BB989" s="946" t="s">
        <v>105</v>
      </c>
      <c r="BC989" s="946" t="s">
        <v>105</v>
      </c>
      <c r="BD989" s="946" t="s">
        <v>105</v>
      </c>
      <c r="BE989" s="946" t="s">
        <v>105</v>
      </c>
      <c r="BF989" s="946" t="s">
        <v>105</v>
      </c>
      <c r="BG989" s="946" t="s">
        <v>105</v>
      </c>
      <c r="BH989" s="946" t="s">
        <v>105</v>
      </c>
      <c r="BI989" s="946" t="s">
        <v>105</v>
      </c>
      <c r="BJ989" s="946" t="s">
        <v>105</v>
      </c>
      <c r="BK989" s="946" t="s">
        <v>105</v>
      </c>
      <c r="BL989" s="946" t="s">
        <v>105</v>
      </c>
      <c r="BM989" s="946" t="s">
        <v>105</v>
      </c>
      <c r="BN989" s="946" t="s">
        <v>105</v>
      </c>
      <c r="BO989" s="946" t="s">
        <v>105</v>
      </c>
      <c r="BP989" s="946" t="s">
        <v>105</v>
      </c>
      <c r="BQ989" s="946" t="s">
        <v>105</v>
      </c>
      <c r="BR989" s="946" t="s">
        <v>105</v>
      </c>
      <c r="BS989" s="946" t="s">
        <v>105</v>
      </c>
      <c r="BT989" s="946" t="s">
        <v>105</v>
      </c>
      <c r="BU989" s="946" t="s">
        <v>105</v>
      </c>
      <c r="BV989" s="946" t="s">
        <v>105</v>
      </c>
      <c r="BW989" s="946" t="s">
        <v>105</v>
      </c>
      <c r="BX989" s="946" t="s">
        <v>105</v>
      </c>
      <c r="BY989" s="946" t="s">
        <v>105</v>
      </c>
      <c r="BZ989" s="946" t="s">
        <v>105</v>
      </c>
      <c r="CA989" s="946" t="s">
        <v>105</v>
      </c>
      <c r="CB989" s="946">
        <v>7430.7845280302172</v>
      </c>
      <c r="CC989" s="946">
        <v>10792.009581361202</v>
      </c>
      <c r="CD989" s="946">
        <v>11674.111194361656</v>
      </c>
      <c r="CE989" s="946">
        <v>14409.411143367161</v>
      </c>
      <c r="CF989" s="946">
        <v>12481.060461153378</v>
      </c>
      <c r="CG989" s="946">
        <v>19771.577687703357</v>
      </c>
      <c r="CH989" s="946">
        <v>21437.01867798328</v>
      </c>
      <c r="CI989" s="946">
        <v>28869.004203764212</v>
      </c>
      <c r="CJ989" s="946">
        <v>14697.565085400103</v>
      </c>
      <c r="CK989" s="946">
        <v>20839.38306162801</v>
      </c>
      <c r="CL989" s="946">
        <v>27302.883146640492</v>
      </c>
      <c r="CM989" s="946">
        <v>59506.633700695733</v>
      </c>
      <c r="CN989" s="946">
        <v>39139.515668446242</v>
      </c>
      <c r="CO989" s="946">
        <v>44433.062377472117</v>
      </c>
      <c r="CP989" s="946">
        <v>58965.614237131318</v>
      </c>
      <c r="CQ989" s="946">
        <v>81746.468296788691</v>
      </c>
      <c r="CR989" s="946">
        <v>78087.55814502982</v>
      </c>
      <c r="CS989" s="1314">
        <v>82876.080740828722</v>
      </c>
      <c r="CT989" s="1314">
        <v>93475.153719494556</v>
      </c>
      <c r="CU989" s="1314">
        <v>117522.21871358503</v>
      </c>
      <c r="CV989" s="1314">
        <v>112609.6687522928</v>
      </c>
      <c r="CW989" s="1314">
        <v>116875.83784564027</v>
      </c>
      <c r="CX989" s="1314">
        <v>127848.973454733</v>
      </c>
      <c r="CY989" s="1314">
        <v>152504.86423934132</v>
      </c>
      <c r="CZ989" s="1314">
        <v>147033.64196191414</v>
      </c>
      <c r="DA989" s="1314">
        <v>151103.88209786476</v>
      </c>
      <c r="DB989" s="1314">
        <v>162078.47820397929</v>
      </c>
      <c r="DC989" s="1314">
        <v>187080.01016652148</v>
      </c>
      <c r="DD989" s="1314">
        <v>181444.65122077148</v>
      </c>
      <c r="DE989" s="1314">
        <v>185636.99856080062</v>
      </c>
      <c r="DF989" s="1314">
        <v>196940.8325500986</v>
      </c>
      <c r="DG989" s="1314">
        <v>222692.41047151704</v>
      </c>
      <c r="DH989" s="1314">
        <v>216887.99075739455</v>
      </c>
      <c r="DI989" s="1314">
        <v>221206.10851762272</v>
      </c>
      <c r="DJ989" s="1314">
        <v>232849.05752660148</v>
      </c>
      <c r="DK989" s="1314">
        <v>259373.18278566247</v>
      </c>
      <c r="DL989" s="1209">
        <v>135557.79281010618</v>
      </c>
      <c r="DM989" s="1209">
        <v>136245.70376336083</v>
      </c>
      <c r="DN989" s="1209">
        <v>140542.41708447612</v>
      </c>
      <c r="DO989" s="1209">
        <v>169786.9441913114</v>
      </c>
    </row>
    <row r="990" spans="1:119" s="986" customFormat="1" ht="12" customHeight="1">
      <c r="B990" s="1336">
        <v>22</v>
      </c>
      <c r="C990" s="938" t="s">
        <v>94</v>
      </c>
      <c r="D990" s="939"/>
      <c r="E990" s="939"/>
      <c r="F990" s="945"/>
      <c r="G990" s="945"/>
      <c r="H990" s="945"/>
      <c r="I990" s="945"/>
      <c r="J990" s="945"/>
      <c r="K990" s="945"/>
      <c r="L990" s="945"/>
      <c r="M990" s="940"/>
      <c r="N990" s="940" t="s">
        <v>105</v>
      </c>
      <c r="O990" s="940" t="s">
        <v>105</v>
      </c>
      <c r="P990" s="940" t="s">
        <v>105</v>
      </c>
      <c r="Q990" s="940" t="s">
        <v>105</v>
      </c>
      <c r="R990" s="940">
        <v>0.86336097538458922</v>
      </c>
      <c r="S990" s="940">
        <v>0.48193373617107116</v>
      </c>
      <c r="T990" s="940">
        <v>0.8331928150941641</v>
      </c>
      <c r="U990" s="1677">
        <v>0.6584326826333784</v>
      </c>
      <c r="V990" s="1677">
        <v>0.3706795303200352</v>
      </c>
      <c r="W990" s="1677">
        <v>0.26960780817956032</v>
      </c>
      <c r="X990" s="1677">
        <v>0.21538658928155341</v>
      </c>
      <c r="Y990" s="1677">
        <v>0.18253302193431109</v>
      </c>
      <c r="Z990" s="1677">
        <v>-0.26004596687495718</v>
      </c>
      <c r="AA990" s="403"/>
      <c r="AB990" s="985" t="s">
        <v>105</v>
      </c>
      <c r="AC990" s="985" t="s">
        <v>105</v>
      </c>
      <c r="AD990" s="985" t="s">
        <v>105</v>
      </c>
      <c r="AE990" s="985" t="s">
        <v>105</v>
      </c>
      <c r="AF990" s="985" t="s">
        <v>105</v>
      </c>
      <c r="AG990" s="985" t="s">
        <v>105</v>
      </c>
      <c r="AH990" s="985" t="s">
        <v>105</v>
      </c>
      <c r="AI990" s="985" t="s">
        <v>105</v>
      </c>
      <c r="AJ990" s="985" t="s">
        <v>105</v>
      </c>
      <c r="AK990" s="985" t="s">
        <v>105</v>
      </c>
      <c r="AL990" s="985" t="s">
        <v>105</v>
      </c>
      <c r="AM990" s="985" t="s">
        <v>105</v>
      </c>
      <c r="AN990" s="985" t="s">
        <v>105</v>
      </c>
      <c r="AO990" s="985" t="s">
        <v>105</v>
      </c>
      <c r="AP990" s="985" t="s">
        <v>105</v>
      </c>
      <c r="AQ990" s="985" t="s">
        <v>105</v>
      </c>
      <c r="AR990" s="985" t="s">
        <v>105</v>
      </c>
      <c r="AS990" s="985" t="s">
        <v>105</v>
      </c>
      <c r="AT990" s="985" t="s">
        <v>105</v>
      </c>
      <c r="AU990" s="985" t="s">
        <v>105</v>
      </c>
      <c r="AV990" s="985" t="s">
        <v>105</v>
      </c>
      <c r="AW990" s="985" t="s">
        <v>105</v>
      </c>
      <c r="AX990" s="985" t="s">
        <v>105</v>
      </c>
      <c r="AY990" s="985" t="s">
        <v>105</v>
      </c>
      <c r="AZ990" s="985" t="s">
        <v>105</v>
      </c>
      <c r="BA990" s="985" t="s">
        <v>105</v>
      </c>
      <c r="BB990" s="985" t="s">
        <v>105</v>
      </c>
      <c r="BC990" s="985" t="s">
        <v>105</v>
      </c>
      <c r="BD990" s="985" t="s">
        <v>105</v>
      </c>
      <c r="BE990" s="985" t="s">
        <v>105</v>
      </c>
      <c r="BF990" s="985" t="s">
        <v>105</v>
      </c>
      <c r="BG990" s="985" t="s">
        <v>105</v>
      </c>
      <c r="BH990" s="985" t="s">
        <v>105</v>
      </c>
      <c r="BI990" s="985" t="s">
        <v>105</v>
      </c>
      <c r="BJ990" s="985" t="s">
        <v>105</v>
      </c>
      <c r="BK990" s="985" t="s">
        <v>105</v>
      </c>
      <c r="BL990" s="985" t="s">
        <v>105</v>
      </c>
      <c r="BM990" s="985" t="s">
        <v>105</v>
      </c>
      <c r="BN990" s="985" t="s">
        <v>105</v>
      </c>
      <c r="BO990" s="985" t="s">
        <v>105</v>
      </c>
      <c r="BP990" s="985" t="s">
        <v>105</v>
      </c>
      <c r="BQ990" s="985" t="s">
        <v>105</v>
      </c>
      <c r="BR990" s="985" t="s">
        <v>105</v>
      </c>
      <c r="BS990" s="985" t="s">
        <v>105</v>
      </c>
      <c r="BT990" s="985" t="s">
        <v>105</v>
      </c>
      <c r="BU990" s="985" t="s">
        <v>105</v>
      </c>
      <c r="BV990" s="985" t="s">
        <v>105</v>
      </c>
      <c r="BW990" s="985" t="s">
        <v>105</v>
      </c>
      <c r="BX990" s="985" t="s">
        <v>105</v>
      </c>
      <c r="BY990" s="985" t="s">
        <v>105</v>
      </c>
      <c r="BZ990" s="985" t="s">
        <v>105</v>
      </c>
      <c r="CA990" s="985" t="s">
        <v>105</v>
      </c>
      <c r="CB990" s="985" t="s">
        <v>105</v>
      </c>
      <c r="CC990" s="985" t="s">
        <v>105</v>
      </c>
      <c r="CD990" s="985" t="s">
        <v>105</v>
      </c>
      <c r="CE990" s="985" t="s">
        <v>105</v>
      </c>
      <c r="CF990" s="940">
        <v>0.67964235997863187</v>
      </c>
      <c r="CG990" s="940">
        <v>0.83205709174412679</v>
      </c>
      <c r="CH990" s="940">
        <v>0.83628700473033857</v>
      </c>
      <c r="CI990" s="940">
        <v>1.0034825793039426</v>
      </c>
      <c r="CJ990" s="940">
        <v>0.17758944691803036</v>
      </c>
      <c r="CK990" s="940">
        <v>5.400708991416292E-2</v>
      </c>
      <c r="CL990" s="940">
        <v>0.27363247458853501</v>
      </c>
      <c r="CM990" s="940">
        <v>1.0612638136280674</v>
      </c>
      <c r="CN990" s="940">
        <v>1.6629931856757461</v>
      </c>
      <c r="CO990" s="940">
        <v>1.1321678403852387</v>
      </c>
      <c r="CP990" s="940">
        <v>1.1596845256390731</v>
      </c>
      <c r="CQ990" s="940">
        <v>0.37373706447509791</v>
      </c>
      <c r="CR990" s="940">
        <v>0.99510793149601939</v>
      </c>
      <c r="CS990" s="940">
        <v>0.86518948518046535</v>
      </c>
      <c r="CT990" s="940">
        <v>0.58524853728450088</v>
      </c>
      <c r="CU990" s="940">
        <v>0.43764276502941879</v>
      </c>
      <c r="CV990" s="940">
        <v>0.44209489228931997</v>
      </c>
      <c r="CW990" s="940">
        <v>0.41024812950718648</v>
      </c>
      <c r="CX990" s="940">
        <v>0.36773215520339564</v>
      </c>
      <c r="CY990" s="940">
        <v>0.29766835504538047</v>
      </c>
      <c r="CZ990" s="940">
        <v>0.30569287336546269</v>
      </c>
      <c r="DA990" s="940">
        <v>0.29285817225481625</v>
      </c>
      <c r="DB990" s="940">
        <v>0.26773390371699612</v>
      </c>
      <c r="DC990" s="940">
        <v>0.22671503692444772</v>
      </c>
      <c r="DD990" s="940">
        <v>0.23403493785300356</v>
      </c>
      <c r="DE990" s="940">
        <v>0.22853890967917012</v>
      </c>
      <c r="DF990" s="940">
        <v>0.21509551874150912</v>
      </c>
      <c r="DG990" s="940">
        <v>0.19035919590391659</v>
      </c>
      <c r="DH990" s="940">
        <v>0.19533967685549269</v>
      </c>
      <c r="DI990" s="940">
        <v>0.19160571563094053</v>
      </c>
      <c r="DJ990" s="940">
        <v>0.18233001511948221</v>
      </c>
      <c r="DK990" s="940">
        <v>0.1647149637317209</v>
      </c>
      <c r="DL990" s="940">
        <v>-0.37498709662658214</v>
      </c>
      <c r="DM990" s="940">
        <v>-0.38407802263513624</v>
      </c>
      <c r="DN990" s="940">
        <v>-0.39642265003189858</v>
      </c>
      <c r="DO990" s="940">
        <v>-0.34539514699321172</v>
      </c>
    </row>
    <row r="991" spans="1:119" s="986" customFormat="1" ht="12" customHeight="1">
      <c r="B991" s="1336">
        <v>23</v>
      </c>
      <c r="C991" s="938"/>
      <c r="D991" s="939"/>
      <c r="E991" s="939"/>
      <c r="F991" s="945"/>
      <c r="G991" s="945"/>
      <c r="H991" s="945"/>
      <c r="I991" s="945"/>
      <c r="J991" s="945"/>
      <c r="K991" s="945"/>
      <c r="L991" s="945"/>
      <c r="M991" s="940"/>
      <c r="N991" s="940"/>
      <c r="O991" s="940"/>
      <c r="P991" s="940"/>
      <c r="Q991" s="940"/>
      <c r="R991" s="940"/>
      <c r="S991" s="940"/>
      <c r="T991" s="940"/>
      <c r="U991" s="1677"/>
      <c r="V991" s="1677"/>
      <c r="W991" s="1677"/>
      <c r="X991" s="1677"/>
      <c r="Y991" s="1677"/>
      <c r="Z991" s="1677"/>
      <c r="AA991" s="403"/>
      <c r="AB991" s="985"/>
      <c r="AC991" s="985"/>
      <c r="AD991" s="985"/>
      <c r="AE991" s="985"/>
      <c r="AF991" s="985"/>
      <c r="AG991" s="985"/>
      <c r="AH991" s="985"/>
      <c r="AI991" s="985"/>
      <c r="AJ991" s="985"/>
      <c r="AK991" s="985"/>
      <c r="AL991" s="985"/>
      <c r="AM991" s="985"/>
      <c r="AN991" s="985"/>
      <c r="AO991" s="985"/>
      <c r="AP991" s="985"/>
      <c r="AQ991" s="985"/>
      <c r="AR991" s="985"/>
      <c r="AS991" s="985"/>
      <c r="AT991" s="985"/>
      <c r="AU991" s="985"/>
      <c r="AV991" s="985"/>
      <c r="AW991" s="985"/>
      <c r="AX991" s="985"/>
      <c r="AY991" s="985"/>
      <c r="AZ991" s="985"/>
      <c r="BA991" s="985"/>
      <c r="BB991" s="985"/>
      <c r="BC991" s="985"/>
      <c r="BD991" s="985"/>
      <c r="BE991" s="985"/>
      <c r="BF991" s="985"/>
      <c r="BG991" s="985"/>
      <c r="BH991" s="985"/>
      <c r="BI991" s="985"/>
      <c r="BJ991" s="985"/>
      <c r="BK991" s="985"/>
      <c r="BL991" s="985"/>
      <c r="BM991" s="985"/>
      <c r="BN991" s="985"/>
      <c r="BO991" s="985"/>
      <c r="BP991" s="985"/>
      <c r="BQ991" s="985"/>
      <c r="BR991" s="985"/>
      <c r="BS991" s="985"/>
      <c r="BT991" s="985"/>
      <c r="BU991" s="985"/>
      <c r="BV991" s="985"/>
      <c r="BW991" s="985"/>
      <c r="BX991" s="985"/>
      <c r="BY991" s="985"/>
      <c r="BZ991" s="985"/>
      <c r="CA991" s="985"/>
      <c r="CB991" s="940"/>
      <c r="CC991" s="940"/>
      <c r="CD991" s="940"/>
      <c r="CE991" s="940"/>
      <c r="CF991" s="940"/>
      <c r="CG991" s="940"/>
      <c r="CH991" s="940"/>
      <c r="CI991" s="940"/>
      <c r="CJ991" s="940"/>
      <c r="CK991" s="940"/>
      <c r="CL991" s="940"/>
      <c r="CM991" s="940"/>
      <c r="CN991" s="940"/>
      <c r="CO991" s="940"/>
      <c r="CP991" s="940"/>
      <c r="CQ991" s="940"/>
      <c r="CR991" s="940"/>
      <c r="CS991" s="940"/>
      <c r="CT991" s="940"/>
      <c r="CU991" s="940"/>
      <c r="CV991" s="940"/>
      <c r="CW991" s="940"/>
      <c r="CX991" s="940"/>
      <c r="CY991" s="940"/>
      <c r="CZ991" s="940"/>
      <c r="DA991" s="940"/>
      <c r="DB991" s="940"/>
      <c r="DC991" s="940"/>
      <c r="DD991" s="940"/>
      <c r="DE991" s="940"/>
      <c r="DF991" s="940"/>
      <c r="DG991" s="940"/>
      <c r="DH991" s="940"/>
      <c r="DI991" s="940"/>
      <c r="DJ991" s="940"/>
      <c r="DK991" s="940"/>
      <c r="DL991" s="940"/>
      <c r="DM991" s="940"/>
      <c r="DN991" s="940"/>
      <c r="DO991" s="940"/>
    </row>
    <row r="992" spans="1:119" s="986" customFormat="1" ht="12" customHeight="1">
      <c r="B992" s="1336">
        <v>24</v>
      </c>
      <c r="C992" s="987" t="s">
        <v>730</v>
      </c>
      <c r="D992" s="939"/>
      <c r="E992" s="939"/>
      <c r="F992" s="945"/>
      <c r="G992" s="945"/>
      <c r="H992" s="945"/>
      <c r="I992" s="945"/>
      <c r="J992" s="945"/>
      <c r="K992" s="945"/>
      <c r="L992" s="945"/>
      <c r="M992" s="940"/>
      <c r="N992" s="946" t="s">
        <v>105</v>
      </c>
      <c r="O992" s="946" t="s">
        <v>105</v>
      </c>
      <c r="P992" s="946" t="s">
        <v>105</v>
      </c>
      <c r="Q992" s="946">
        <v>26037.556449761811</v>
      </c>
      <c r="R992" s="946">
        <v>38702.390627377259</v>
      </c>
      <c r="S992" s="946">
        <v>77984.170317928059</v>
      </c>
      <c r="T992" s="946">
        <v>112844.19608291966</v>
      </c>
      <c r="U992" s="1649">
        <v>154345.29412249036</v>
      </c>
      <c r="V992" s="1649">
        <v>190933.47526597063</v>
      </c>
      <c r="W992" s="1649">
        <v>236956.96674048909</v>
      </c>
      <c r="X992" s="1649">
        <v>280675.52710410935</v>
      </c>
      <c r="Y992" s="1649">
        <v>332460.16185481672</v>
      </c>
      <c r="Z992" s="1649">
        <v>393799.06171703123</v>
      </c>
      <c r="AA992" s="403"/>
      <c r="AB992" s="449" t="s">
        <v>105</v>
      </c>
      <c r="AC992" s="449" t="s">
        <v>105</v>
      </c>
      <c r="AD992" s="449" t="s">
        <v>105</v>
      </c>
      <c r="AE992" s="449" t="s">
        <v>105</v>
      </c>
      <c r="AF992" s="449" t="s">
        <v>105</v>
      </c>
      <c r="AG992" s="449" t="s">
        <v>105</v>
      </c>
      <c r="AH992" s="449" t="s">
        <v>105</v>
      </c>
      <c r="AI992" s="449" t="s">
        <v>105</v>
      </c>
      <c r="AJ992" s="449" t="s">
        <v>105</v>
      </c>
      <c r="AK992" s="449" t="s">
        <v>105</v>
      </c>
      <c r="AL992" s="449" t="s">
        <v>105</v>
      </c>
      <c r="AM992" s="449" t="s">
        <v>105</v>
      </c>
      <c r="AN992" s="449" t="s">
        <v>105</v>
      </c>
      <c r="AO992" s="449" t="s">
        <v>105</v>
      </c>
      <c r="AP992" s="449" t="s">
        <v>105</v>
      </c>
      <c r="AQ992" s="449" t="s">
        <v>105</v>
      </c>
      <c r="AR992" s="449" t="s">
        <v>105</v>
      </c>
      <c r="AS992" s="449" t="s">
        <v>105</v>
      </c>
      <c r="AT992" s="449" t="s">
        <v>105</v>
      </c>
      <c r="AU992" s="449" t="s">
        <v>105</v>
      </c>
      <c r="AV992" s="449" t="s">
        <v>105</v>
      </c>
      <c r="AW992" s="449" t="s">
        <v>105</v>
      </c>
      <c r="AX992" s="449" t="s">
        <v>105</v>
      </c>
      <c r="AY992" s="449" t="s">
        <v>105</v>
      </c>
      <c r="AZ992" s="449" t="s">
        <v>105</v>
      </c>
      <c r="BA992" s="449" t="s">
        <v>105</v>
      </c>
      <c r="BB992" s="449" t="s">
        <v>105</v>
      </c>
      <c r="BC992" s="449" t="s">
        <v>105</v>
      </c>
      <c r="BD992" s="449" t="s">
        <v>105</v>
      </c>
      <c r="BE992" s="449" t="s">
        <v>105</v>
      </c>
      <c r="BF992" s="449" t="s">
        <v>105</v>
      </c>
      <c r="BG992" s="449" t="s">
        <v>105</v>
      </c>
      <c r="BH992" s="449" t="s">
        <v>105</v>
      </c>
      <c r="BI992" s="449" t="s">
        <v>105</v>
      </c>
      <c r="BJ992" s="449" t="s">
        <v>105</v>
      </c>
      <c r="BK992" s="449" t="s">
        <v>105</v>
      </c>
      <c r="BL992" s="449" t="s">
        <v>105</v>
      </c>
      <c r="BM992" s="449" t="s">
        <v>105</v>
      </c>
      <c r="BN992" s="449" t="s">
        <v>105</v>
      </c>
      <c r="BO992" s="449" t="s">
        <v>105</v>
      </c>
      <c r="BP992" s="449" t="s">
        <v>105</v>
      </c>
      <c r="BQ992" s="449" t="s">
        <v>105</v>
      </c>
      <c r="BR992" s="449" t="s">
        <v>105</v>
      </c>
      <c r="BS992" s="449" t="s">
        <v>105</v>
      </c>
      <c r="BT992" s="449" t="s">
        <v>105</v>
      </c>
      <c r="BU992" s="449" t="s">
        <v>105</v>
      </c>
      <c r="BV992" s="449" t="s">
        <v>105</v>
      </c>
      <c r="BW992" s="449" t="s">
        <v>105</v>
      </c>
      <c r="BX992" s="449" t="s">
        <v>105</v>
      </c>
      <c r="BY992" s="449" t="s">
        <v>105</v>
      </c>
      <c r="BZ992" s="449" t="s">
        <v>105</v>
      </c>
      <c r="CA992" s="449" t="s">
        <v>105</v>
      </c>
      <c r="CB992" s="449">
        <v>5225.296297493881</v>
      </c>
      <c r="CC992" s="449">
        <v>6077.6014382092881</v>
      </c>
      <c r="CD992" s="449">
        <v>6459.9635137810756</v>
      </c>
      <c r="CE992" s="449">
        <v>8274.6952002775633</v>
      </c>
      <c r="CF992" s="449">
        <v>7733.4385202909425</v>
      </c>
      <c r="CG992" s="449">
        <v>8812.5220854034669</v>
      </c>
      <c r="CH992" s="449">
        <v>9496.1463652581788</v>
      </c>
      <c r="CI992" s="449">
        <v>12660.28365642467</v>
      </c>
      <c r="CJ992" s="449">
        <v>11986.829706450961</v>
      </c>
      <c r="CK992" s="449">
        <v>19563.799029595695</v>
      </c>
      <c r="CL992" s="449">
        <v>19846.945903389591</v>
      </c>
      <c r="CM992" s="449">
        <v>26586.595678491813</v>
      </c>
      <c r="CN992" s="449">
        <v>25651.815571805055</v>
      </c>
      <c r="CO992" s="449">
        <v>25237.300748178452</v>
      </c>
      <c r="CP992" s="449">
        <v>26594.907510542049</v>
      </c>
      <c r="CQ992" s="449">
        <v>35360.172252394113</v>
      </c>
      <c r="CR992" s="449">
        <v>31038.696841884106</v>
      </c>
      <c r="CS992" s="275">
        <v>35792.631707772896</v>
      </c>
      <c r="CT992" s="275">
        <v>37682.681784788438</v>
      </c>
      <c r="CU992" s="275">
        <v>49831.283788044915</v>
      </c>
      <c r="CV992" s="275">
        <v>42687.023172158297</v>
      </c>
      <c r="CW992" s="275">
        <v>43148.05992989603</v>
      </c>
      <c r="CX992" s="275">
        <v>45362.787012224231</v>
      </c>
      <c r="CY992" s="275">
        <v>59735.605151692042</v>
      </c>
      <c r="CZ992" s="275">
        <v>53236.826020752371</v>
      </c>
      <c r="DA992" s="275">
        <v>53650.756140748221</v>
      </c>
      <c r="DB992" s="275">
        <v>56236.176611497154</v>
      </c>
      <c r="DC992" s="275">
        <v>73833.207967491355</v>
      </c>
      <c r="DD992" s="275">
        <v>63059.02042158119</v>
      </c>
      <c r="DE992" s="275">
        <v>63549.320648716261</v>
      </c>
      <c r="DF992" s="275">
        <v>66611.751196318364</v>
      </c>
      <c r="DG992" s="275">
        <v>87455.434837493507</v>
      </c>
      <c r="DH992" s="275">
        <v>74693.409689362903</v>
      </c>
      <c r="DI992" s="275">
        <v>75274.170308403671</v>
      </c>
      <c r="DJ992" s="275">
        <v>78901.619292039104</v>
      </c>
      <c r="DK992" s="275">
        <v>103590.96256501105</v>
      </c>
      <c r="DL992" s="275">
        <v>88474.343777050366</v>
      </c>
      <c r="DM992" s="275">
        <v>89162.254730305009</v>
      </c>
      <c r="DN992" s="275">
        <v>93458.968051420306</v>
      </c>
      <c r="DO992" s="275">
        <v>122703.49515825558</v>
      </c>
    </row>
    <row r="993" spans="2:119" s="986" customFormat="1" ht="12" customHeight="1">
      <c r="B993" s="1336">
        <v>25</v>
      </c>
      <c r="C993" s="938" t="s">
        <v>94</v>
      </c>
      <c r="D993" s="939"/>
      <c r="E993" s="939"/>
      <c r="F993" s="945"/>
      <c r="G993" s="945"/>
      <c r="H993" s="945"/>
      <c r="I993" s="945"/>
      <c r="J993" s="945"/>
      <c r="K993" s="945"/>
      <c r="L993" s="945"/>
      <c r="M993" s="940"/>
      <c r="N993" s="940" t="s">
        <v>105</v>
      </c>
      <c r="O993" s="940" t="s">
        <v>105</v>
      </c>
      <c r="P993" s="940" t="s">
        <v>105</v>
      </c>
      <c r="Q993" s="940" t="s">
        <v>105</v>
      </c>
      <c r="R993" s="940">
        <v>0.48640640307594252</v>
      </c>
      <c r="S993" s="940">
        <v>1.014970368852711</v>
      </c>
      <c r="T993" s="940">
        <v>0.44701412636530291</v>
      </c>
      <c r="U993" s="1677">
        <v>0.3677734387781455</v>
      </c>
      <c r="V993" s="1677">
        <v>0.23705407639084508</v>
      </c>
      <c r="W993" s="1677">
        <v>0.24104464348332666</v>
      </c>
      <c r="X993" s="1677">
        <v>0.18450000000000011</v>
      </c>
      <c r="Y993" s="1677">
        <v>0.18449999999999722</v>
      </c>
      <c r="Z993" s="1677">
        <v>0.40304024999999966</v>
      </c>
      <c r="AA993" s="403"/>
      <c r="AB993" s="985" t="s">
        <v>105</v>
      </c>
      <c r="AC993" s="985" t="s">
        <v>105</v>
      </c>
      <c r="AD993" s="985" t="s">
        <v>105</v>
      </c>
      <c r="AE993" s="985" t="s">
        <v>105</v>
      </c>
      <c r="AF993" s="985" t="s">
        <v>105</v>
      </c>
      <c r="AG993" s="985" t="s">
        <v>105</v>
      </c>
      <c r="AH993" s="985" t="s">
        <v>105</v>
      </c>
      <c r="AI993" s="985" t="s">
        <v>105</v>
      </c>
      <c r="AJ993" s="985" t="s">
        <v>105</v>
      </c>
      <c r="AK993" s="985" t="s">
        <v>105</v>
      </c>
      <c r="AL993" s="985" t="s">
        <v>105</v>
      </c>
      <c r="AM993" s="985" t="s">
        <v>105</v>
      </c>
      <c r="AN993" s="985" t="s">
        <v>105</v>
      </c>
      <c r="AO993" s="985" t="s">
        <v>105</v>
      </c>
      <c r="AP993" s="985" t="s">
        <v>105</v>
      </c>
      <c r="AQ993" s="985" t="s">
        <v>105</v>
      </c>
      <c r="AR993" s="985" t="s">
        <v>105</v>
      </c>
      <c r="AS993" s="985" t="s">
        <v>105</v>
      </c>
      <c r="AT993" s="985" t="s">
        <v>105</v>
      </c>
      <c r="AU993" s="985" t="s">
        <v>105</v>
      </c>
      <c r="AV993" s="985" t="s">
        <v>105</v>
      </c>
      <c r="AW993" s="985" t="s">
        <v>105</v>
      </c>
      <c r="AX993" s="985" t="s">
        <v>105</v>
      </c>
      <c r="AY993" s="985" t="s">
        <v>105</v>
      </c>
      <c r="AZ993" s="985" t="s">
        <v>105</v>
      </c>
      <c r="BA993" s="985" t="s">
        <v>105</v>
      </c>
      <c r="BB993" s="985" t="s">
        <v>105</v>
      </c>
      <c r="BC993" s="985" t="s">
        <v>105</v>
      </c>
      <c r="BD993" s="985" t="s">
        <v>105</v>
      </c>
      <c r="BE993" s="985" t="s">
        <v>105</v>
      </c>
      <c r="BF993" s="985" t="s">
        <v>105</v>
      </c>
      <c r="BG993" s="985" t="s">
        <v>105</v>
      </c>
      <c r="BH993" s="985" t="s">
        <v>105</v>
      </c>
      <c r="BI993" s="985" t="s">
        <v>105</v>
      </c>
      <c r="BJ993" s="985" t="s">
        <v>105</v>
      </c>
      <c r="BK993" s="985" t="s">
        <v>105</v>
      </c>
      <c r="BL993" s="985" t="s">
        <v>105</v>
      </c>
      <c r="BM993" s="985" t="s">
        <v>105</v>
      </c>
      <c r="BN993" s="985" t="s">
        <v>105</v>
      </c>
      <c r="BO993" s="985" t="s">
        <v>105</v>
      </c>
      <c r="BP993" s="985" t="s">
        <v>105</v>
      </c>
      <c r="BQ993" s="985" t="s">
        <v>105</v>
      </c>
      <c r="BR993" s="985" t="s">
        <v>105</v>
      </c>
      <c r="BS993" s="985" t="s">
        <v>105</v>
      </c>
      <c r="BT993" s="985" t="s">
        <v>105</v>
      </c>
      <c r="BU993" s="985" t="s">
        <v>105</v>
      </c>
      <c r="BV993" s="985" t="s">
        <v>105</v>
      </c>
      <c r="BW993" s="985" t="s">
        <v>105</v>
      </c>
      <c r="BX993" s="985" t="s">
        <v>105</v>
      </c>
      <c r="BY993" s="985" t="s">
        <v>105</v>
      </c>
      <c r="BZ993" s="985" t="s">
        <v>105</v>
      </c>
      <c r="CA993" s="985" t="s">
        <v>105</v>
      </c>
      <c r="CB993" s="985" t="s">
        <v>105</v>
      </c>
      <c r="CC993" s="985" t="s">
        <v>105</v>
      </c>
      <c r="CD993" s="985" t="s">
        <v>105</v>
      </c>
      <c r="CE993" s="985" t="s">
        <v>105</v>
      </c>
      <c r="CF993" s="940">
        <v>0.47999999999999976</v>
      </c>
      <c r="CG993" s="940">
        <v>0.44999999999999996</v>
      </c>
      <c r="CH993" s="940">
        <v>0.46999999999999975</v>
      </c>
      <c r="CI993" s="940">
        <v>0.5299999999999998</v>
      </c>
      <c r="CJ993" s="940">
        <v>0.55000000000000004</v>
      </c>
      <c r="CK993" s="940">
        <v>1.2199999999999998</v>
      </c>
      <c r="CL993" s="940">
        <v>1.0899999999999999</v>
      </c>
      <c r="CM993" s="940">
        <v>1.1000000000000005</v>
      </c>
      <c r="CN993" s="940">
        <v>1.1400000000000001</v>
      </c>
      <c r="CO993" s="940">
        <v>0.29000000000000026</v>
      </c>
      <c r="CP993" s="940">
        <v>0.33999999999999986</v>
      </c>
      <c r="CQ993" s="940">
        <v>0.33000000000000007</v>
      </c>
      <c r="CR993" s="940">
        <v>0.20999999999999952</v>
      </c>
      <c r="CS993" s="940">
        <v>0.41824326083510721</v>
      </c>
      <c r="CT993" s="940">
        <v>0.41691343614755061</v>
      </c>
      <c r="CU993" s="940">
        <v>0.40924889823383181</v>
      </c>
      <c r="CV993" s="940">
        <v>0.37528400079463897</v>
      </c>
      <c r="CW993" s="940">
        <v>0.20550118477389834</v>
      </c>
      <c r="CX993" s="940">
        <v>0.20380994302098898</v>
      </c>
      <c r="CY993" s="940">
        <v>0.19875709816698084</v>
      </c>
      <c r="CZ993" s="940">
        <v>0.24714309091187592</v>
      </c>
      <c r="DA993" s="940">
        <v>0.2434106244386478</v>
      </c>
      <c r="DB993" s="940">
        <v>0.23969844701875997</v>
      </c>
      <c r="DC993" s="940">
        <v>0.23599999999999977</v>
      </c>
      <c r="DD993" s="940">
        <v>0.18450000000000011</v>
      </c>
      <c r="DE993" s="940">
        <v>0.18449999999999989</v>
      </c>
      <c r="DF993" s="940">
        <v>0.18449999999999966</v>
      </c>
      <c r="DG993" s="940">
        <v>0.18449999999999989</v>
      </c>
      <c r="DH993" s="940">
        <v>0.18449999999999966</v>
      </c>
      <c r="DI993" s="940">
        <v>0.18449999999998834</v>
      </c>
      <c r="DJ993" s="940">
        <v>0.18450000000000011</v>
      </c>
      <c r="DK993" s="940">
        <v>0.18449999999999989</v>
      </c>
      <c r="DL993" s="940">
        <v>0.18450000000000011</v>
      </c>
      <c r="DM993" s="940">
        <v>0.18450000000001143</v>
      </c>
      <c r="DN993" s="940">
        <v>0.18449999999999989</v>
      </c>
      <c r="DO993" s="940">
        <v>0.18449999999999989</v>
      </c>
    </row>
    <row r="994" spans="2:119" s="986" customFormat="1" ht="12" customHeight="1">
      <c r="B994" s="1336">
        <v>26</v>
      </c>
      <c r="C994" s="938" t="s">
        <v>705</v>
      </c>
      <c r="D994" s="939"/>
      <c r="E994" s="939"/>
      <c r="F994" s="945"/>
      <c r="G994" s="945"/>
      <c r="H994" s="945"/>
      <c r="I994" s="945"/>
      <c r="J994" s="945"/>
      <c r="K994" s="945"/>
      <c r="L994" s="945"/>
      <c r="M994" s="940"/>
      <c r="N994" s="940" t="s">
        <v>105</v>
      </c>
      <c r="O994" s="940" t="s">
        <v>105</v>
      </c>
      <c r="P994" s="940" t="s">
        <v>105</v>
      </c>
      <c r="Q994" s="964">
        <v>1</v>
      </c>
      <c r="R994" s="964">
        <v>1</v>
      </c>
      <c r="S994" s="964">
        <v>1</v>
      </c>
      <c r="T994" s="964">
        <v>1</v>
      </c>
      <c r="U994" s="1697">
        <v>0.99999999999999978</v>
      </c>
      <c r="V994" s="1697">
        <v>1</v>
      </c>
      <c r="W994" s="1697">
        <v>0.99999999999999989</v>
      </c>
      <c r="X994" s="1697">
        <v>1</v>
      </c>
      <c r="Y994" s="1697">
        <v>0.99999999999999978</v>
      </c>
      <c r="Z994" s="1697">
        <v>0.99999999999999989</v>
      </c>
      <c r="AA994" s="403"/>
      <c r="AB994" s="985" t="s">
        <v>105</v>
      </c>
      <c r="AC994" s="985" t="s">
        <v>105</v>
      </c>
      <c r="AD994" s="985" t="s">
        <v>105</v>
      </c>
      <c r="AE994" s="985" t="s">
        <v>105</v>
      </c>
      <c r="AF994" s="985" t="s">
        <v>105</v>
      </c>
      <c r="AG994" s="985" t="s">
        <v>105</v>
      </c>
      <c r="AH994" s="985" t="s">
        <v>105</v>
      </c>
      <c r="AI994" s="985" t="s">
        <v>105</v>
      </c>
      <c r="AJ994" s="985" t="s">
        <v>105</v>
      </c>
      <c r="AK994" s="985" t="s">
        <v>105</v>
      </c>
      <c r="AL994" s="985" t="s">
        <v>105</v>
      </c>
      <c r="AM994" s="985" t="s">
        <v>105</v>
      </c>
      <c r="AN994" s="985" t="s">
        <v>105</v>
      </c>
      <c r="AO994" s="985" t="s">
        <v>105</v>
      </c>
      <c r="AP994" s="985" t="s">
        <v>105</v>
      </c>
      <c r="AQ994" s="985" t="s">
        <v>105</v>
      </c>
      <c r="AR994" s="985" t="s">
        <v>105</v>
      </c>
      <c r="AS994" s="985" t="s">
        <v>105</v>
      </c>
      <c r="AT994" s="985" t="s">
        <v>105</v>
      </c>
      <c r="AU994" s="985" t="s">
        <v>105</v>
      </c>
      <c r="AV994" s="985" t="s">
        <v>105</v>
      </c>
      <c r="AW994" s="985" t="s">
        <v>105</v>
      </c>
      <c r="AX994" s="985" t="s">
        <v>105</v>
      </c>
      <c r="AY994" s="985" t="s">
        <v>105</v>
      </c>
      <c r="AZ994" s="985" t="s">
        <v>105</v>
      </c>
      <c r="BA994" s="985" t="s">
        <v>105</v>
      </c>
      <c r="BB994" s="985" t="s">
        <v>105</v>
      </c>
      <c r="BC994" s="985" t="s">
        <v>105</v>
      </c>
      <c r="BD994" s="985" t="s">
        <v>105</v>
      </c>
      <c r="BE994" s="985" t="s">
        <v>105</v>
      </c>
      <c r="BF994" s="985" t="s">
        <v>105</v>
      </c>
      <c r="BG994" s="985" t="s">
        <v>105</v>
      </c>
      <c r="BH994" s="985" t="s">
        <v>105</v>
      </c>
      <c r="BI994" s="985" t="s">
        <v>105</v>
      </c>
      <c r="BJ994" s="985" t="s">
        <v>105</v>
      </c>
      <c r="BK994" s="985" t="s">
        <v>105</v>
      </c>
      <c r="BL994" s="985" t="s">
        <v>105</v>
      </c>
      <c r="BM994" s="985" t="s">
        <v>105</v>
      </c>
      <c r="BN994" s="985" t="s">
        <v>105</v>
      </c>
      <c r="BO994" s="985" t="s">
        <v>105</v>
      </c>
      <c r="BP994" s="985" t="s">
        <v>105</v>
      </c>
      <c r="BQ994" s="985" t="s">
        <v>105</v>
      </c>
      <c r="BR994" s="985" t="s">
        <v>105</v>
      </c>
      <c r="BS994" s="985" t="s">
        <v>105</v>
      </c>
      <c r="BT994" s="985" t="s">
        <v>105</v>
      </c>
      <c r="BU994" s="985" t="s">
        <v>105</v>
      </c>
      <c r="BV994" s="985" t="s">
        <v>105</v>
      </c>
      <c r="BW994" s="985" t="s">
        <v>105</v>
      </c>
      <c r="BX994" s="985" t="s">
        <v>105</v>
      </c>
      <c r="BY994" s="985" t="s">
        <v>105</v>
      </c>
      <c r="BZ994" s="985" t="s">
        <v>105</v>
      </c>
      <c r="CA994" s="985" t="s">
        <v>105</v>
      </c>
      <c r="CB994" s="964">
        <v>1.0000000000000002</v>
      </c>
      <c r="CC994" s="964">
        <v>1</v>
      </c>
      <c r="CD994" s="964">
        <v>1.0000000000000002</v>
      </c>
      <c r="CE994" s="964">
        <v>1</v>
      </c>
      <c r="CF994" s="964">
        <v>1</v>
      </c>
      <c r="CG994" s="964">
        <v>1</v>
      </c>
      <c r="CH994" s="964">
        <v>1</v>
      </c>
      <c r="CI994" s="964">
        <v>0.99999999999999989</v>
      </c>
      <c r="CJ994" s="964">
        <v>1</v>
      </c>
      <c r="CK994" s="964">
        <v>1</v>
      </c>
      <c r="CL994" s="964">
        <v>1</v>
      </c>
      <c r="CM994" s="964">
        <v>1</v>
      </c>
      <c r="CN994" s="964">
        <v>1.0000000000000002</v>
      </c>
      <c r="CO994" s="964">
        <v>1.0000000000000002</v>
      </c>
      <c r="CP994" s="964">
        <v>0.99999999999999989</v>
      </c>
      <c r="CQ994" s="964">
        <v>1</v>
      </c>
      <c r="CR994" s="964">
        <v>0.99999999999999989</v>
      </c>
      <c r="CS994" s="1369">
        <v>0.99999999999999989</v>
      </c>
      <c r="CT994" s="1369">
        <v>0.99999999999999989</v>
      </c>
      <c r="CU994" s="1369">
        <v>0.99999999999999989</v>
      </c>
      <c r="CV994" s="1369">
        <v>0.99999999999999989</v>
      </c>
      <c r="CW994" s="1369">
        <v>0.99999999999999989</v>
      </c>
      <c r="CX994" s="1369">
        <v>0.99999999999999989</v>
      </c>
      <c r="CY994" s="1369">
        <v>0.99999999999999989</v>
      </c>
      <c r="CZ994" s="1369">
        <v>0.99999999999999989</v>
      </c>
      <c r="DA994" s="1369">
        <v>0.99999999999999989</v>
      </c>
      <c r="DB994" s="1369">
        <v>0.99999999999999989</v>
      </c>
      <c r="DC994" s="1369">
        <v>0.99999999999999989</v>
      </c>
      <c r="DD994" s="1369">
        <v>0.99999999999999989</v>
      </c>
      <c r="DE994" s="1369">
        <v>0.99999999999999989</v>
      </c>
      <c r="DF994" s="1369">
        <v>0.99999999999999989</v>
      </c>
      <c r="DG994" s="1369">
        <v>0.99999999999999989</v>
      </c>
      <c r="DH994" s="1369">
        <v>0.99999999999999989</v>
      </c>
      <c r="DI994" s="1369">
        <v>0.99999999999999989</v>
      </c>
      <c r="DJ994" s="1369">
        <v>0.99999999999999989</v>
      </c>
      <c r="DK994" s="1369">
        <v>0.99999999999999989</v>
      </c>
      <c r="DL994" s="1369">
        <v>0.99999999999999989</v>
      </c>
      <c r="DM994" s="1369">
        <v>0.99999999999999989</v>
      </c>
      <c r="DN994" s="1369">
        <v>0.99999999999999989</v>
      </c>
      <c r="DO994" s="1369">
        <v>0.99999999999999989</v>
      </c>
    </row>
    <row r="995" spans="2:119" s="986" customFormat="1" ht="12" customHeight="1">
      <c r="B995" s="1336">
        <v>27</v>
      </c>
      <c r="C995" s="972"/>
      <c r="D995" s="939"/>
      <c r="E995" s="939"/>
      <c r="F995" s="945"/>
      <c r="G995" s="945"/>
      <c r="H995" s="945"/>
      <c r="I995" s="945"/>
      <c r="J995" s="945"/>
      <c r="K995" s="945"/>
      <c r="L995" s="945"/>
      <c r="M995" s="940"/>
      <c r="N995" s="940"/>
      <c r="O995" s="940"/>
      <c r="P995" s="940"/>
      <c r="Q995" s="940"/>
      <c r="R995" s="940"/>
      <c r="S995" s="940"/>
      <c r="T995" s="940"/>
      <c r="U995" s="1677"/>
      <c r="V995" s="1677"/>
      <c r="W995" s="1677"/>
      <c r="X995" s="1677"/>
      <c r="Y995" s="1677"/>
      <c r="Z995" s="1677"/>
      <c r="AA995" s="403"/>
      <c r="AB995" s="985"/>
      <c r="AC995" s="985"/>
      <c r="AD995" s="985"/>
      <c r="AE995" s="985"/>
      <c r="AF995" s="985"/>
      <c r="AG995" s="985"/>
      <c r="AH995" s="985"/>
      <c r="AI995" s="985"/>
      <c r="AJ995" s="985"/>
      <c r="AK995" s="985"/>
      <c r="AL995" s="985"/>
      <c r="AM995" s="985"/>
      <c r="AN995" s="985"/>
      <c r="AO995" s="985"/>
      <c r="AP995" s="985"/>
      <c r="AQ995" s="985"/>
      <c r="AR995" s="985"/>
      <c r="AS995" s="985"/>
      <c r="AT995" s="985"/>
      <c r="AU995" s="985"/>
      <c r="AV995" s="985"/>
      <c r="AW995" s="985"/>
      <c r="AX995" s="985"/>
      <c r="AY995" s="985"/>
      <c r="AZ995" s="985"/>
      <c r="BA995" s="985"/>
      <c r="BB995" s="985"/>
      <c r="BC995" s="985"/>
      <c r="BD995" s="985"/>
      <c r="BE995" s="985"/>
      <c r="BF995" s="985"/>
      <c r="BG995" s="985"/>
      <c r="BH995" s="985"/>
      <c r="BI995" s="985"/>
      <c r="BJ995" s="985"/>
      <c r="BK995" s="985"/>
      <c r="BL995" s="985"/>
      <c r="BM995" s="985"/>
      <c r="BN995" s="985"/>
      <c r="BO995" s="985"/>
      <c r="BP995" s="985"/>
      <c r="BQ995" s="985"/>
      <c r="BR995" s="985"/>
      <c r="BS995" s="985"/>
      <c r="BT995" s="985"/>
      <c r="BU995" s="985"/>
      <c r="BV995" s="985"/>
      <c r="BW995" s="985"/>
      <c r="BX995" s="985"/>
      <c r="BY995" s="985"/>
      <c r="BZ995" s="985"/>
      <c r="CA995" s="985"/>
      <c r="CB995" s="940"/>
      <c r="CC995" s="940"/>
      <c r="CD995" s="940"/>
      <c r="CE995" s="940"/>
      <c r="CF995" s="940"/>
      <c r="CG995" s="940"/>
      <c r="CH995" s="940"/>
      <c r="CI995" s="940"/>
      <c r="CJ995" s="940"/>
      <c r="CK995" s="940"/>
      <c r="CL995" s="940"/>
      <c r="CM995" s="940"/>
      <c r="CN995" s="940"/>
      <c r="CO995" s="940"/>
      <c r="CP995" s="940"/>
      <c r="CQ995" s="940"/>
      <c r="CR995" s="940"/>
      <c r="CS995" s="940"/>
      <c r="CT995" s="940"/>
      <c r="CU995" s="940"/>
      <c r="CV995" s="940"/>
      <c r="CW995" s="940"/>
      <c r="CX995" s="940"/>
      <c r="CY995" s="940"/>
      <c r="CZ995" s="940"/>
      <c r="DA995" s="940"/>
      <c r="DB995" s="940"/>
      <c r="DC995" s="940"/>
      <c r="DD995" s="940"/>
      <c r="DE995" s="940"/>
      <c r="DF995" s="940"/>
      <c r="DG995" s="940"/>
      <c r="DH995" s="940"/>
      <c r="DI995" s="940"/>
      <c r="DJ995" s="940"/>
      <c r="DK995" s="940"/>
      <c r="DL995" s="940"/>
      <c r="DM995" s="940"/>
      <c r="DN995" s="940"/>
      <c r="DO995" s="940"/>
    </row>
    <row r="996" spans="2:119" s="986" customFormat="1" ht="12" customHeight="1">
      <c r="B996" s="1336">
        <v>28</v>
      </c>
      <c r="C996" s="987" t="s">
        <v>731</v>
      </c>
      <c r="D996" s="939"/>
      <c r="E996" s="939"/>
      <c r="F996" s="945"/>
      <c r="G996" s="945"/>
      <c r="H996" s="945"/>
      <c r="I996" s="945"/>
      <c r="J996" s="945"/>
      <c r="K996" s="945"/>
      <c r="L996" s="945"/>
      <c r="M996" s="940"/>
      <c r="N996" s="946" t="s">
        <v>105</v>
      </c>
      <c r="O996" s="946" t="s">
        <v>105</v>
      </c>
      <c r="P996" s="946" t="s">
        <v>105</v>
      </c>
      <c r="Q996" s="946">
        <v>18268.759997358429</v>
      </c>
      <c r="R996" s="946">
        <v>43856.270403226968</v>
      </c>
      <c r="S996" s="946">
        <v>44362.294676436271</v>
      </c>
      <c r="T996" s="946">
        <v>111440.46449691869</v>
      </c>
      <c r="U996" s="1649">
        <v>217615.71719644777</v>
      </c>
      <c r="V996" s="1649">
        <v>318905.86902603682</v>
      </c>
      <c r="W996" s="1649">
        <v>410339.04568979057</v>
      </c>
      <c r="X996" s="1649">
        <v>506039.36569907842</v>
      </c>
      <c r="Y996" s="1649">
        <v>597856.17773246462</v>
      </c>
      <c r="Z996" s="1649">
        <v>188333.79613222327</v>
      </c>
      <c r="AA996" s="403"/>
      <c r="AB996" s="449" t="s">
        <v>105</v>
      </c>
      <c r="AC996" s="449" t="s">
        <v>105</v>
      </c>
      <c r="AD996" s="449" t="s">
        <v>105</v>
      </c>
      <c r="AE996" s="449" t="s">
        <v>105</v>
      </c>
      <c r="AF996" s="449" t="s">
        <v>105</v>
      </c>
      <c r="AG996" s="449" t="s">
        <v>105</v>
      </c>
      <c r="AH996" s="449" t="s">
        <v>105</v>
      </c>
      <c r="AI996" s="449" t="s">
        <v>105</v>
      </c>
      <c r="AJ996" s="449" t="s">
        <v>105</v>
      </c>
      <c r="AK996" s="449" t="s">
        <v>105</v>
      </c>
      <c r="AL996" s="449" t="s">
        <v>105</v>
      </c>
      <c r="AM996" s="449" t="s">
        <v>105</v>
      </c>
      <c r="AN996" s="449" t="s">
        <v>105</v>
      </c>
      <c r="AO996" s="449" t="s">
        <v>105</v>
      </c>
      <c r="AP996" s="449" t="s">
        <v>105</v>
      </c>
      <c r="AQ996" s="449" t="s">
        <v>105</v>
      </c>
      <c r="AR996" s="449" t="s">
        <v>105</v>
      </c>
      <c r="AS996" s="449" t="s">
        <v>105</v>
      </c>
      <c r="AT996" s="449" t="s">
        <v>105</v>
      </c>
      <c r="AU996" s="449" t="s">
        <v>105</v>
      </c>
      <c r="AV996" s="449" t="s">
        <v>105</v>
      </c>
      <c r="AW996" s="449" t="s">
        <v>105</v>
      </c>
      <c r="AX996" s="449" t="s">
        <v>105</v>
      </c>
      <c r="AY996" s="449" t="s">
        <v>105</v>
      </c>
      <c r="AZ996" s="449" t="s">
        <v>105</v>
      </c>
      <c r="BA996" s="449" t="s">
        <v>105</v>
      </c>
      <c r="BB996" s="449" t="s">
        <v>105</v>
      </c>
      <c r="BC996" s="449" t="s">
        <v>105</v>
      </c>
      <c r="BD996" s="449" t="s">
        <v>105</v>
      </c>
      <c r="BE996" s="449" t="s">
        <v>105</v>
      </c>
      <c r="BF996" s="449" t="s">
        <v>105</v>
      </c>
      <c r="BG996" s="449" t="s">
        <v>105</v>
      </c>
      <c r="BH996" s="449" t="s">
        <v>105</v>
      </c>
      <c r="BI996" s="449" t="s">
        <v>105</v>
      </c>
      <c r="BJ996" s="449" t="s">
        <v>105</v>
      </c>
      <c r="BK996" s="449" t="s">
        <v>105</v>
      </c>
      <c r="BL996" s="449" t="s">
        <v>105</v>
      </c>
      <c r="BM996" s="449" t="s">
        <v>105</v>
      </c>
      <c r="BN996" s="449" t="s">
        <v>105</v>
      </c>
      <c r="BO996" s="449" t="s">
        <v>105</v>
      </c>
      <c r="BP996" s="449" t="s">
        <v>105</v>
      </c>
      <c r="BQ996" s="449" t="s">
        <v>105</v>
      </c>
      <c r="BR996" s="449" t="s">
        <v>105</v>
      </c>
      <c r="BS996" s="449" t="s">
        <v>105</v>
      </c>
      <c r="BT996" s="449" t="s">
        <v>105</v>
      </c>
      <c r="BU996" s="449" t="s">
        <v>105</v>
      </c>
      <c r="BV996" s="449" t="s">
        <v>105</v>
      </c>
      <c r="BW996" s="449" t="s">
        <v>105</v>
      </c>
      <c r="BX996" s="449" t="s">
        <v>105</v>
      </c>
      <c r="BY996" s="449" t="s">
        <v>105</v>
      </c>
      <c r="BZ996" s="449" t="s">
        <v>105</v>
      </c>
      <c r="CA996" s="449" t="s">
        <v>105</v>
      </c>
      <c r="CB996" s="449">
        <v>2205.4882305363367</v>
      </c>
      <c r="CC996" s="449">
        <v>4714.4081431519135</v>
      </c>
      <c r="CD996" s="449">
        <v>5214.1476805805814</v>
      </c>
      <c r="CE996" s="449">
        <v>6134.7159430895981</v>
      </c>
      <c r="CF996" s="449">
        <v>4747.6219408624356</v>
      </c>
      <c r="CG996" s="449">
        <v>10959.055602299888</v>
      </c>
      <c r="CH996" s="449">
        <v>11940.872312725103</v>
      </c>
      <c r="CI996" s="449">
        <v>16208.720547339542</v>
      </c>
      <c r="CJ996" s="449">
        <v>2710.7353789491422</v>
      </c>
      <c r="CK996" s="449">
        <v>1275.5840320323155</v>
      </c>
      <c r="CL996" s="449">
        <v>7455.9372432508999</v>
      </c>
      <c r="CM996" s="449">
        <v>32920.038022203917</v>
      </c>
      <c r="CN996" s="449">
        <v>13487.700096641189</v>
      </c>
      <c r="CO996" s="449">
        <v>19195.761629293662</v>
      </c>
      <c r="CP996" s="449">
        <v>32370.706726589273</v>
      </c>
      <c r="CQ996" s="449">
        <v>46386.29604439457</v>
      </c>
      <c r="CR996" s="449">
        <v>47048.861303145721</v>
      </c>
      <c r="CS996" s="275">
        <v>47083.449033055826</v>
      </c>
      <c r="CT996" s="275">
        <v>55792.471934706118</v>
      </c>
      <c r="CU996" s="275">
        <v>67690.934925540118</v>
      </c>
      <c r="CV996" s="275">
        <v>69922.6455801345</v>
      </c>
      <c r="CW996" s="275">
        <v>73727.777915744242</v>
      </c>
      <c r="CX996" s="275">
        <v>82486.18644250877</v>
      </c>
      <c r="CY996" s="275">
        <v>92769.259087649276</v>
      </c>
      <c r="CZ996" s="275">
        <v>93796.815941161767</v>
      </c>
      <c r="DA996" s="275">
        <v>97453.125957116543</v>
      </c>
      <c r="DB996" s="275">
        <v>105842.30159248214</v>
      </c>
      <c r="DC996" s="275">
        <v>113246.80219903012</v>
      </c>
      <c r="DD996" s="275">
        <v>118385.63079919029</v>
      </c>
      <c r="DE996" s="275">
        <v>122087.67791208436</v>
      </c>
      <c r="DF996" s="275">
        <v>130329.08135378023</v>
      </c>
      <c r="DG996" s="275">
        <v>135236.97563402355</v>
      </c>
      <c r="DH996" s="275">
        <v>142194.58106803166</v>
      </c>
      <c r="DI996" s="275">
        <v>145931.93820921905</v>
      </c>
      <c r="DJ996" s="275">
        <v>153947.43823456237</v>
      </c>
      <c r="DK996" s="275">
        <v>155782.22022065142</v>
      </c>
      <c r="DL996" s="275">
        <v>47083.449033055818</v>
      </c>
      <c r="DM996" s="275">
        <v>47083.449033055818</v>
      </c>
      <c r="DN996" s="275">
        <v>47083.449033055818</v>
      </c>
      <c r="DO996" s="275">
        <v>47083.449033055818</v>
      </c>
    </row>
    <row r="997" spans="2:119" s="986" customFormat="1" ht="12" customHeight="1">
      <c r="B997" s="1336">
        <v>29</v>
      </c>
      <c r="C997" s="938" t="s">
        <v>94</v>
      </c>
      <c r="D997" s="939"/>
      <c r="E997" s="939"/>
      <c r="F997" s="945"/>
      <c r="G997" s="945"/>
      <c r="H997" s="945"/>
      <c r="I997" s="945"/>
      <c r="J997" s="945"/>
      <c r="K997" s="945"/>
      <c r="L997" s="945"/>
      <c r="M997" s="940"/>
      <c r="N997" s="940" t="s">
        <v>105</v>
      </c>
      <c r="O997" s="940" t="s">
        <v>105</v>
      </c>
      <c r="P997" s="940" t="s">
        <v>105</v>
      </c>
      <c r="Q997" s="940" t="s">
        <v>105</v>
      </c>
      <c r="R997" s="940">
        <v>1.4006156088080615</v>
      </c>
      <c r="S997" s="940">
        <v>1.1538242275432209E-2</v>
      </c>
      <c r="T997" s="940">
        <v>1.5120536552432227</v>
      </c>
      <c r="U997" s="1677">
        <v>0.95275314203724282</v>
      </c>
      <c r="V997" s="1677">
        <v>0.46545421045186552</v>
      </c>
      <c r="W997" s="1677">
        <v>0.28670898075033158</v>
      </c>
      <c r="X997" s="1677">
        <v>0.23322255343362008</v>
      </c>
      <c r="Y997" s="1677">
        <v>0.18144203446809715</v>
      </c>
      <c r="Z997" s="1677">
        <v>-0.62782777606235096</v>
      </c>
      <c r="AA997" s="403"/>
      <c r="AB997" s="985" t="s">
        <v>105</v>
      </c>
      <c r="AC997" s="985" t="s">
        <v>105</v>
      </c>
      <c r="AD997" s="985" t="s">
        <v>105</v>
      </c>
      <c r="AE997" s="985" t="s">
        <v>105</v>
      </c>
      <c r="AF997" s="985" t="s">
        <v>105</v>
      </c>
      <c r="AG997" s="985" t="s">
        <v>105</v>
      </c>
      <c r="AH997" s="985" t="s">
        <v>105</v>
      </c>
      <c r="AI997" s="985" t="s">
        <v>105</v>
      </c>
      <c r="AJ997" s="985" t="s">
        <v>105</v>
      </c>
      <c r="AK997" s="985" t="s">
        <v>105</v>
      </c>
      <c r="AL997" s="985" t="s">
        <v>105</v>
      </c>
      <c r="AM997" s="985" t="s">
        <v>105</v>
      </c>
      <c r="AN997" s="985" t="s">
        <v>105</v>
      </c>
      <c r="AO997" s="985" t="s">
        <v>105</v>
      </c>
      <c r="AP997" s="985" t="s">
        <v>105</v>
      </c>
      <c r="AQ997" s="985" t="s">
        <v>105</v>
      </c>
      <c r="AR997" s="985" t="s">
        <v>105</v>
      </c>
      <c r="AS997" s="985" t="s">
        <v>105</v>
      </c>
      <c r="AT997" s="985" t="s">
        <v>105</v>
      </c>
      <c r="AU997" s="985" t="s">
        <v>105</v>
      </c>
      <c r="AV997" s="985" t="s">
        <v>105</v>
      </c>
      <c r="AW997" s="985" t="s">
        <v>105</v>
      </c>
      <c r="AX997" s="985" t="s">
        <v>105</v>
      </c>
      <c r="AY997" s="985" t="s">
        <v>105</v>
      </c>
      <c r="AZ997" s="985" t="s">
        <v>105</v>
      </c>
      <c r="BA997" s="985" t="s">
        <v>105</v>
      </c>
      <c r="BB997" s="985" t="s">
        <v>105</v>
      </c>
      <c r="BC997" s="985" t="s">
        <v>105</v>
      </c>
      <c r="BD997" s="985" t="s">
        <v>105</v>
      </c>
      <c r="BE997" s="985" t="s">
        <v>105</v>
      </c>
      <c r="BF997" s="985" t="s">
        <v>105</v>
      </c>
      <c r="BG997" s="985" t="s">
        <v>105</v>
      </c>
      <c r="BH997" s="985" t="s">
        <v>105</v>
      </c>
      <c r="BI997" s="985" t="s">
        <v>105</v>
      </c>
      <c r="BJ997" s="985" t="s">
        <v>105</v>
      </c>
      <c r="BK997" s="985" t="s">
        <v>105</v>
      </c>
      <c r="BL997" s="985" t="s">
        <v>105</v>
      </c>
      <c r="BM997" s="985" t="s">
        <v>105</v>
      </c>
      <c r="BN997" s="985" t="s">
        <v>105</v>
      </c>
      <c r="BO997" s="985" t="s">
        <v>105</v>
      </c>
      <c r="BP997" s="985" t="s">
        <v>105</v>
      </c>
      <c r="BQ997" s="985" t="s">
        <v>105</v>
      </c>
      <c r="BR997" s="985" t="s">
        <v>105</v>
      </c>
      <c r="BS997" s="985" t="s">
        <v>105</v>
      </c>
      <c r="BT997" s="985" t="s">
        <v>105</v>
      </c>
      <c r="BU997" s="985" t="s">
        <v>105</v>
      </c>
      <c r="BV997" s="985" t="s">
        <v>105</v>
      </c>
      <c r="BW997" s="985" t="s">
        <v>105</v>
      </c>
      <c r="BX997" s="985" t="s">
        <v>105</v>
      </c>
      <c r="BY997" s="985" t="s">
        <v>105</v>
      </c>
      <c r="BZ997" s="985" t="s">
        <v>105</v>
      </c>
      <c r="CA997" s="985" t="s">
        <v>105</v>
      </c>
      <c r="CB997" s="985" t="s">
        <v>105</v>
      </c>
      <c r="CC997" s="985" t="s">
        <v>105</v>
      </c>
      <c r="CD997" s="985" t="s">
        <v>105</v>
      </c>
      <c r="CE997" s="985" t="s">
        <v>105</v>
      </c>
      <c r="CF997" s="940">
        <v>1.1526398894941714</v>
      </c>
      <c r="CG997" s="940">
        <v>1.3245877890778011</v>
      </c>
      <c r="CH997" s="940">
        <v>1.2900909303350456</v>
      </c>
      <c r="CI997" s="940">
        <v>1.6421305725813968</v>
      </c>
      <c r="CJ997" s="940">
        <v>-0.42903301637857039</v>
      </c>
      <c r="CK997" s="940">
        <v>-0.88360456609375915</v>
      </c>
      <c r="CL997" s="940">
        <v>-0.3755952623908988</v>
      </c>
      <c r="CM997" s="940">
        <v>1.0310078100277522</v>
      </c>
      <c r="CN997" s="940">
        <v>3.9756609226349129</v>
      </c>
      <c r="CO997" s="940">
        <v>14.048606087291754</v>
      </c>
      <c r="CP997" s="940">
        <v>3.341601286396445</v>
      </c>
      <c r="CQ997" s="940">
        <v>0.40905961326982454</v>
      </c>
      <c r="CR997" s="940">
        <v>2.4882790220745039</v>
      </c>
      <c r="CS997" s="940">
        <v>1.4528044233058304</v>
      </c>
      <c r="CT997" s="940">
        <v>0.72354815747282486</v>
      </c>
      <c r="CU997" s="940">
        <v>0.45928734772777902</v>
      </c>
      <c r="CV997" s="940">
        <v>0.48617083694349517</v>
      </c>
      <c r="CW997" s="940">
        <v>0.56589586000766978</v>
      </c>
      <c r="CX997" s="940">
        <v>0.47844652839620161</v>
      </c>
      <c r="CY997" s="940">
        <v>0.370482756512305</v>
      </c>
      <c r="CZ997" s="940">
        <v>0.34143688590367183</v>
      </c>
      <c r="DA997" s="940">
        <v>0.32179659705037511</v>
      </c>
      <c r="DB997" s="940">
        <v>0.28315183617140693</v>
      </c>
      <c r="DC997" s="940">
        <v>0.22073630114942988</v>
      </c>
      <c r="DD997" s="940">
        <v>0.26214978207205819</v>
      </c>
      <c r="DE997" s="940">
        <v>0.25278359942818107</v>
      </c>
      <c r="DF997" s="940">
        <v>0.23135154274684977</v>
      </c>
      <c r="DG997" s="940">
        <v>0.19417919983599985</v>
      </c>
      <c r="DH997" s="940">
        <v>0.20111351443678949</v>
      </c>
      <c r="DI997" s="940">
        <v>0.19530439684752632</v>
      </c>
      <c r="DJ997" s="940">
        <v>0.18122092656104716</v>
      </c>
      <c r="DK997" s="940">
        <v>0.15192031979646692</v>
      </c>
      <c r="DL997" s="940">
        <v>-0.66888014522487893</v>
      </c>
      <c r="DM997" s="940">
        <v>-0.67736021592782913</v>
      </c>
      <c r="DN997" s="940">
        <v>-0.69415893130149386</v>
      </c>
      <c r="DO997" s="940">
        <v>-0.69776108617295107</v>
      </c>
    </row>
    <row r="998" spans="2:119" s="971" customFormat="1" ht="12" customHeight="1">
      <c r="B998" s="1336">
        <v>30</v>
      </c>
      <c r="C998" s="978"/>
      <c r="D998" s="988"/>
      <c r="E998" s="988"/>
      <c r="F998" s="969"/>
      <c r="G998" s="969"/>
      <c r="H998" s="969"/>
      <c r="I998" s="969"/>
      <c r="J998" s="969"/>
      <c r="K998" s="969"/>
      <c r="L998" s="969"/>
      <c r="M998" s="969"/>
      <c r="N998" s="969"/>
      <c r="O998" s="969"/>
      <c r="P998" s="969"/>
      <c r="Q998" s="969"/>
      <c r="R998" s="969"/>
      <c r="S998" s="969"/>
      <c r="T998" s="969"/>
      <c r="U998" s="1696"/>
      <c r="V998" s="1696"/>
      <c r="W998" s="1696"/>
      <c r="X998" s="1696"/>
      <c r="Y998" s="1696"/>
      <c r="Z998" s="1696"/>
      <c r="AA998" s="403"/>
      <c r="AB998" s="946"/>
      <c r="AC998" s="946"/>
      <c r="AD998" s="946"/>
      <c r="AE998" s="946"/>
      <c r="AF998" s="946"/>
      <c r="AG998" s="946"/>
      <c r="AH998" s="946"/>
      <c r="AI998" s="946"/>
      <c r="AJ998" s="969"/>
      <c r="AK998" s="969"/>
      <c r="AL998" s="969"/>
      <c r="AM998" s="969"/>
      <c r="AN998" s="969"/>
      <c r="AO998" s="969"/>
      <c r="AP998" s="969"/>
      <c r="AQ998" s="969"/>
      <c r="AR998" s="969"/>
      <c r="AS998" s="969"/>
      <c r="AT998" s="969"/>
      <c r="AU998" s="969"/>
      <c r="AV998" s="969"/>
      <c r="AW998" s="969"/>
      <c r="AX998" s="969"/>
      <c r="AY998" s="969"/>
      <c r="AZ998" s="969"/>
      <c r="BA998" s="969"/>
      <c r="BB998" s="969"/>
      <c r="BC998" s="969"/>
      <c r="BD998" s="969"/>
      <c r="BE998" s="969"/>
      <c r="BF998" s="969"/>
      <c r="BG998" s="969"/>
      <c r="BH998" s="969"/>
      <c r="BI998" s="969"/>
      <c r="BJ998" s="969"/>
      <c r="BK998" s="969"/>
      <c r="BL998" s="969"/>
      <c r="BM998" s="969"/>
      <c r="BN998" s="969"/>
      <c r="BO998" s="969"/>
      <c r="BP998" s="969"/>
      <c r="BQ998" s="969"/>
      <c r="BR998" s="969"/>
      <c r="BS998" s="969"/>
      <c r="BT998" s="969"/>
      <c r="BU998" s="969"/>
      <c r="BV998" s="969"/>
      <c r="BW998" s="969"/>
      <c r="BX998" s="969"/>
      <c r="BY998" s="969"/>
      <c r="BZ998" s="969"/>
      <c r="CA998" s="969"/>
      <c r="CB998" s="969"/>
      <c r="CC998" s="969"/>
      <c r="CD998" s="969"/>
      <c r="CE998" s="969"/>
      <c r="CF998" s="969"/>
      <c r="CG998" s="969"/>
      <c r="CH998" s="969"/>
      <c r="CI998" s="969"/>
      <c r="CJ998" s="969"/>
      <c r="CK998" s="969"/>
      <c r="CL998" s="969"/>
      <c r="CM998" s="969"/>
      <c r="CN998" s="969"/>
      <c r="CO998" s="969"/>
      <c r="CP998" s="969"/>
      <c r="CQ998" s="969"/>
      <c r="CR998" s="969"/>
      <c r="CS998" s="964"/>
      <c r="CT998" s="964"/>
      <c r="CU998" s="964"/>
      <c r="CV998" s="964"/>
      <c r="CW998" s="940"/>
      <c r="CX998" s="940"/>
      <c r="CY998" s="940"/>
      <c r="CZ998" s="940"/>
      <c r="DA998" s="940"/>
      <c r="DB998" s="940"/>
      <c r="DC998" s="940"/>
      <c r="DD998" s="940"/>
      <c r="DE998" s="940"/>
      <c r="DF998" s="940"/>
      <c r="DG998" s="940"/>
      <c r="DH998" s="940"/>
      <c r="DI998" s="940"/>
      <c r="DJ998" s="940"/>
      <c r="DK998" s="940"/>
      <c r="DL998" s="940"/>
      <c r="DM998" s="940"/>
      <c r="DN998" s="940"/>
      <c r="DO998" s="940"/>
    </row>
    <row r="999" spans="2:119" s="618" customFormat="1" ht="15" customHeight="1">
      <c r="B999" s="609">
        <v>31</v>
      </c>
      <c r="C999" s="610" t="s">
        <v>339</v>
      </c>
      <c r="D999" s="611"/>
      <c r="E999" s="611"/>
      <c r="F999" s="612"/>
      <c r="G999" s="612"/>
      <c r="H999" s="612"/>
      <c r="I999" s="612"/>
      <c r="J999" s="612"/>
      <c r="K999" s="612"/>
      <c r="L999" s="612"/>
      <c r="M999" s="613"/>
      <c r="N999" s="613"/>
      <c r="O999" s="612"/>
      <c r="P999" s="612"/>
      <c r="Q999" s="612"/>
      <c r="R999" s="612"/>
      <c r="S999" s="612"/>
      <c r="T999" s="612"/>
      <c r="U999" s="612"/>
      <c r="V999" s="612"/>
      <c r="W999" s="612"/>
      <c r="X999" s="612"/>
      <c r="Y999" s="612"/>
      <c r="Z999" s="612"/>
      <c r="AA999" s="614"/>
      <c r="AB999" s="612"/>
      <c r="AC999" s="612"/>
      <c r="AD999" s="612"/>
      <c r="AE999" s="612"/>
      <c r="AF999" s="612"/>
      <c r="AG999" s="612"/>
      <c r="AH999" s="612"/>
      <c r="AI999" s="612"/>
      <c r="AJ999" s="612"/>
      <c r="AK999" s="612"/>
      <c r="AL999" s="612"/>
      <c r="AM999" s="612"/>
      <c r="AN999" s="612"/>
      <c r="AO999" s="612"/>
      <c r="AP999" s="612"/>
      <c r="AQ999" s="612"/>
      <c r="AR999" s="612"/>
      <c r="AS999" s="612"/>
      <c r="AT999" s="612"/>
      <c r="AU999" s="612"/>
      <c r="AV999" s="612"/>
      <c r="AW999" s="612"/>
      <c r="AX999" s="612"/>
      <c r="AY999" s="612"/>
      <c r="AZ999" s="612"/>
      <c r="BA999" s="612"/>
      <c r="BB999" s="612"/>
      <c r="BC999" s="612"/>
      <c r="BD999" s="612"/>
      <c r="BE999" s="612"/>
      <c r="BF999" s="612"/>
      <c r="BG999" s="612"/>
      <c r="BH999" s="612"/>
      <c r="BI999" s="612"/>
      <c r="BJ999" s="612"/>
      <c r="BK999" s="612"/>
      <c r="BL999" s="612"/>
      <c r="BM999" s="612"/>
      <c r="BN999" s="612"/>
      <c r="BO999" s="612"/>
      <c r="BP999" s="612"/>
      <c r="BQ999" s="612"/>
      <c r="BR999" s="612"/>
      <c r="BS999" s="612"/>
      <c r="BT999" s="612"/>
      <c r="BU999" s="612"/>
      <c r="BV999" s="612"/>
      <c r="BW999" s="612"/>
      <c r="BX999" s="612"/>
      <c r="BY999" s="612"/>
      <c r="BZ999" s="612"/>
      <c r="CA999" s="612"/>
      <c r="CB999" s="617"/>
      <c r="CC999" s="612"/>
      <c r="CD999" s="612"/>
      <c r="CE999" s="612"/>
      <c r="CF999" s="612"/>
      <c r="CG999" s="612"/>
      <c r="CH999" s="612"/>
      <c r="CI999" s="612"/>
      <c r="CJ999" s="612"/>
      <c r="CK999" s="620"/>
      <c r="CL999" s="620"/>
      <c r="CM999" s="612"/>
      <c r="CN999" s="612"/>
      <c r="CO999" s="621"/>
      <c r="CP999" s="621"/>
      <c r="CQ999" s="621"/>
      <c r="CR999" s="621"/>
      <c r="CS999" s="619"/>
      <c r="CT999" s="619"/>
      <c r="CU999" s="619"/>
      <c r="CV999" s="619"/>
      <c r="CW999" s="603"/>
      <c r="CX999" s="603"/>
      <c r="CY999" s="603"/>
      <c r="CZ999" s="603"/>
      <c r="DA999" s="603"/>
      <c r="DB999" s="603"/>
      <c r="DC999" s="603"/>
      <c r="DD999" s="603"/>
      <c r="DE999" s="603"/>
      <c r="DF999" s="603"/>
      <c r="DG999" s="603"/>
      <c r="DH999" s="603"/>
      <c r="DI999" s="603"/>
      <c r="DJ999" s="603"/>
      <c r="DK999" s="603"/>
      <c r="DL999" s="603"/>
      <c r="DM999" s="603"/>
      <c r="DN999" s="603"/>
      <c r="DO999" s="603"/>
    </row>
    <row r="1000" spans="2:119" s="941" customFormat="1" ht="12" customHeight="1" outlineLevel="1">
      <c r="B1000" s="1336">
        <v>32</v>
      </c>
      <c r="C1000" s="938"/>
      <c r="D1000" s="939"/>
      <c r="E1000" s="939"/>
      <c r="F1000" s="940"/>
      <c r="G1000" s="940"/>
      <c r="H1000" s="940"/>
      <c r="I1000" s="940"/>
      <c r="J1000" s="940"/>
      <c r="K1000" s="940"/>
      <c r="L1000" s="940"/>
      <c r="M1000" s="940"/>
      <c r="N1000" s="940"/>
      <c r="O1000" s="940"/>
      <c r="P1000" s="940"/>
      <c r="Q1000" s="940"/>
      <c r="R1000" s="940"/>
      <c r="S1000" s="940"/>
      <c r="T1000" s="940"/>
      <c r="U1000" s="1677"/>
      <c r="V1000" s="1677"/>
      <c r="W1000" s="1677"/>
      <c r="X1000" s="1677"/>
      <c r="Y1000" s="1677"/>
      <c r="Z1000" s="1677"/>
      <c r="AA1000" s="403"/>
      <c r="AB1000" s="985"/>
      <c r="AC1000" s="985"/>
      <c r="AD1000" s="985"/>
      <c r="AE1000" s="985"/>
      <c r="AF1000" s="985"/>
      <c r="AG1000" s="985"/>
      <c r="AH1000" s="985"/>
      <c r="AI1000" s="985"/>
      <c r="AJ1000" s="940"/>
      <c r="AK1000" s="940"/>
      <c r="AL1000" s="940"/>
      <c r="AM1000" s="940"/>
      <c r="AN1000" s="940"/>
      <c r="AO1000" s="940"/>
      <c r="AP1000" s="940"/>
      <c r="AQ1000" s="940"/>
      <c r="AR1000" s="940"/>
      <c r="AS1000" s="940"/>
      <c r="AT1000" s="940"/>
      <c r="AU1000" s="940"/>
      <c r="AV1000" s="940"/>
      <c r="AW1000" s="940"/>
      <c r="AX1000" s="940"/>
      <c r="AY1000" s="940"/>
      <c r="AZ1000" s="940"/>
      <c r="BA1000" s="940"/>
      <c r="BB1000" s="940"/>
      <c r="BC1000" s="940"/>
      <c r="BD1000" s="940"/>
      <c r="BE1000" s="940"/>
      <c r="BF1000" s="940"/>
      <c r="BG1000" s="940"/>
      <c r="BH1000" s="940"/>
      <c r="BI1000" s="940"/>
      <c r="BJ1000" s="940"/>
      <c r="BK1000" s="940"/>
      <c r="BL1000" s="940"/>
      <c r="BM1000" s="940"/>
      <c r="BN1000" s="940"/>
      <c r="BO1000" s="940"/>
      <c r="BP1000" s="940"/>
      <c r="BQ1000" s="940"/>
      <c r="BR1000" s="940"/>
      <c r="BS1000" s="940"/>
      <c r="BT1000" s="940"/>
      <c r="BU1000" s="940"/>
      <c r="BV1000" s="940"/>
      <c r="BW1000" s="940"/>
      <c r="BX1000" s="990" t="s">
        <v>1050</v>
      </c>
      <c r="BY1000" s="990" t="s">
        <v>1050</v>
      </c>
      <c r="BZ1000" s="990" t="s">
        <v>1050</v>
      </c>
      <c r="CA1000" s="990" t="s">
        <v>1050</v>
      </c>
      <c r="CB1000" s="940"/>
      <c r="CC1000" s="940"/>
      <c r="CD1000" s="940"/>
      <c r="CE1000" s="940"/>
      <c r="CF1000" s="940"/>
      <c r="CG1000" s="940"/>
      <c r="CH1000" s="940"/>
      <c r="CI1000" s="940"/>
      <c r="CJ1000" s="940"/>
      <c r="CK1000" s="940"/>
      <c r="CL1000" s="940"/>
      <c r="CM1000" s="940"/>
      <c r="CN1000" s="940"/>
      <c r="CO1000" s="940"/>
      <c r="CP1000" s="940"/>
      <c r="CQ1000" s="940"/>
      <c r="CR1000" s="940"/>
      <c r="CS1000" s="940"/>
      <c r="CT1000" s="940"/>
      <c r="CU1000" s="940"/>
      <c r="CV1000" s="940"/>
      <c r="CW1000" s="940"/>
      <c r="CX1000" s="940"/>
      <c r="CY1000" s="940"/>
      <c r="CZ1000" s="940"/>
      <c r="DA1000" s="940"/>
      <c r="DB1000" s="940"/>
      <c r="DC1000" s="940"/>
      <c r="DD1000" s="940"/>
      <c r="DE1000" s="940"/>
      <c r="DF1000" s="940"/>
      <c r="DG1000" s="940"/>
      <c r="DH1000" s="940"/>
      <c r="DI1000" s="940"/>
      <c r="DJ1000" s="940"/>
      <c r="DK1000" s="940"/>
      <c r="DL1000" s="940"/>
      <c r="DM1000" s="940"/>
      <c r="DN1000" s="940"/>
      <c r="DO1000" s="940"/>
    </row>
    <row r="1001" spans="2:119" s="980" customFormat="1" ht="12" customHeight="1" outlineLevel="1">
      <c r="B1001" s="1336">
        <v>33</v>
      </c>
      <c r="C1001" s="978" t="s">
        <v>333</v>
      </c>
      <c r="D1001" s="943"/>
      <c r="E1001" s="944"/>
      <c r="F1001" s="945" t="s">
        <v>105</v>
      </c>
      <c r="G1001" s="945" t="s">
        <v>105</v>
      </c>
      <c r="H1001" s="945" t="s">
        <v>105</v>
      </c>
      <c r="I1001" s="945" t="s">
        <v>105</v>
      </c>
      <c r="J1001" s="945" t="s">
        <v>105</v>
      </c>
      <c r="K1001" s="945" t="s">
        <v>105</v>
      </c>
      <c r="L1001" s="945">
        <v>312.27204999999998</v>
      </c>
      <c r="M1001" s="945">
        <v>341.61181650000003</v>
      </c>
      <c r="N1001" s="945">
        <v>375.20112000000006</v>
      </c>
      <c r="O1001" s="945">
        <v>547.54115000000002</v>
      </c>
      <c r="P1001" s="945">
        <v>1171.4645</v>
      </c>
      <c r="Q1001" s="945">
        <v>2229.8864006755393</v>
      </c>
      <c r="R1001" s="945">
        <v>4644.3432513739826</v>
      </c>
      <c r="S1001" s="945" t="s">
        <v>105</v>
      </c>
      <c r="T1001" s="945" t="s">
        <v>105</v>
      </c>
      <c r="U1001" s="1715" t="s">
        <v>105</v>
      </c>
      <c r="V1001" s="1715" t="s">
        <v>105</v>
      </c>
      <c r="W1001" s="1715" t="s">
        <v>105</v>
      </c>
      <c r="X1001" s="1715" t="s">
        <v>105</v>
      </c>
      <c r="Y1001" s="1715" t="s">
        <v>105</v>
      </c>
      <c r="Z1001" s="1715" t="s">
        <v>105</v>
      </c>
      <c r="AA1001" s="403"/>
      <c r="AB1001" s="449"/>
      <c r="AC1001" s="449"/>
      <c r="AD1001" s="449"/>
      <c r="AE1001" s="449"/>
      <c r="AF1001" s="449"/>
      <c r="AG1001" s="449"/>
      <c r="AH1001" s="449"/>
      <c r="AI1001" s="449"/>
      <c r="AJ1001" s="945" t="s">
        <v>105</v>
      </c>
      <c r="AK1001" s="945" t="s">
        <v>105</v>
      </c>
      <c r="AL1001" s="945" t="s">
        <v>105</v>
      </c>
      <c r="AM1001" s="945" t="s">
        <v>105</v>
      </c>
      <c r="AN1001" s="945" t="s">
        <v>105</v>
      </c>
      <c r="AO1001" s="945" t="s">
        <v>105</v>
      </c>
      <c r="AP1001" s="945" t="s">
        <v>105</v>
      </c>
      <c r="AQ1001" s="945" t="s">
        <v>105</v>
      </c>
      <c r="AR1001" s="945" t="s">
        <v>105</v>
      </c>
      <c r="AS1001" s="945" t="s">
        <v>105</v>
      </c>
      <c r="AT1001" s="945" t="s">
        <v>105</v>
      </c>
      <c r="AU1001" s="945" t="s">
        <v>105</v>
      </c>
      <c r="AV1001" s="945" t="s">
        <v>105</v>
      </c>
      <c r="AW1001" s="945" t="s">
        <v>105</v>
      </c>
      <c r="AX1001" s="945" t="s">
        <v>105</v>
      </c>
      <c r="AY1001" s="945" t="s">
        <v>105</v>
      </c>
      <c r="AZ1001" s="945" t="s">
        <v>105</v>
      </c>
      <c r="BA1001" s="945" t="s">
        <v>105</v>
      </c>
      <c r="BB1001" s="945" t="s">
        <v>105</v>
      </c>
      <c r="BC1001" s="945" t="s">
        <v>105</v>
      </c>
      <c r="BD1001" s="945" t="s">
        <v>105</v>
      </c>
      <c r="BE1001" s="945" t="s">
        <v>105</v>
      </c>
      <c r="BF1001" s="945" t="s">
        <v>105</v>
      </c>
      <c r="BG1001" s="945" t="s">
        <v>105</v>
      </c>
      <c r="BH1001" s="945">
        <v>76.104000000000013</v>
      </c>
      <c r="BI1001" s="945">
        <v>74.084270000000004</v>
      </c>
      <c r="BJ1001" s="945">
        <v>78.600899999999996</v>
      </c>
      <c r="BK1001" s="945">
        <v>83.48287999999998</v>
      </c>
      <c r="BL1001" s="945">
        <v>81.096620000000001</v>
      </c>
      <c r="BM1001" s="945">
        <v>80.959599999999995</v>
      </c>
      <c r="BN1001" s="945">
        <v>84.75648000000001</v>
      </c>
      <c r="BO1001" s="945">
        <v>94.799116500000011</v>
      </c>
      <c r="BP1001" s="945">
        <v>94.844234999999998</v>
      </c>
      <c r="BQ1001" s="945">
        <v>92.165400000000005</v>
      </c>
      <c r="BR1001" s="945">
        <v>84.694739999999996</v>
      </c>
      <c r="BS1001" s="945">
        <v>103.496745</v>
      </c>
      <c r="BT1001" s="945">
        <v>100.36319999999999</v>
      </c>
      <c r="BU1001" s="945">
        <v>119.82794999999997</v>
      </c>
      <c r="BV1001" s="945">
        <v>140.6</v>
      </c>
      <c r="BW1001" s="945">
        <v>186.75</v>
      </c>
      <c r="BX1001" s="232">
        <v>216.14</v>
      </c>
      <c r="BY1001" s="232">
        <v>257.18549999999999</v>
      </c>
      <c r="BZ1001" s="232">
        <v>291.33</v>
      </c>
      <c r="CA1001" s="232">
        <v>406.80899999999997</v>
      </c>
      <c r="CB1001" s="232">
        <v>424.80354421930866</v>
      </c>
      <c r="CC1001" s="232">
        <v>436.94948877472882</v>
      </c>
      <c r="CD1001" s="232">
        <v>552.09653138595399</v>
      </c>
      <c r="CE1001" s="232">
        <v>816.03683629554803</v>
      </c>
      <c r="CF1001" s="232">
        <v>955.01822871757372</v>
      </c>
      <c r="CG1001" s="232">
        <v>1075.9681773</v>
      </c>
      <c r="CH1001" s="232">
        <v>1155.6040260736504</v>
      </c>
      <c r="CI1001" s="232">
        <v>1457.7528192827585</v>
      </c>
      <c r="CJ1001" s="232" t="s">
        <v>105</v>
      </c>
      <c r="CK1001" s="232" t="s">
        <v>105</v>
      </c>
      <c r="CL1001" s="232" t="s">
        <v>105</v>
      </c>
      <c r="CM1001" s="232" t="s">
        <v>105</v>
      </c>
      <c r="CN1001" s="232"/>
      <c r="CO1001" s="232" t="s">
        <v>105</v>
      </c>
      <c r="CP1001" s="232" t="s">
        <v>105</v>
      </c>
      <c r="CQ1001" s="232" t="s">
        <v>105</v>
      </c>
      <c r="CR1001" s="232" t="s">
        <v>105</v>
      </c>
      <c r="CS1001" s="232" t="s">
        <v>105</v>
      </c>
      <c r="CT1001" s="232" t="s">
        <v>105</v>
      </c>
      <c r="CU1001" s="232" t="s">
        <v>105</v>
      </c>
      <c r="CV1001" s="232" t="s">
        <v>105</v>
      </c>
      <c r="CW1001" s="232" t="s">
        <v>105</v>
      </c>
      <c r="CX1001" s="232" t="s">
        <v>105</v>
      </c>
      <c r="CY1001" s="232" t="s">
        <v>105</v>
      </c>
      <c r="CZ1001" s="232" t="s">
        <v>105</v>
      </c>
      <c r="DA1001" s="232" t="s">
        <v>105</v>
      </c>
      <c r="DB1001" s="232" t="s">
        <v>105</v>
      </c>
      <c r="DC1001" s="232" t="s">
        <v>105</v>
      </c>
      <c r="DD1001" s="232" t="s">
        <v>105</v>
      </c>
      <c r="DE1001" s="232" t="s">
        <v>105</v>
      </c>
      <c r="DF1001" s="232" t="s">
        <v>105</v>
      </c>
      <c r="DG1001" s="232" t="s">
        <v>105</v>
      </c>
      <c r="DH1001" s="232" t="s">
        <v>105</v>
      </c>
      <c r="DI1001" s="232" t="s">
        <v>105</v>
      </c>
      <c r="DJ1001" s="232" t="s">
        <v>105</v>
      </c>
      <c r="DK1001" s="232" t="s">
        <v>105</v>
      </c>
      <c r="DL1001" s="232" t="s">
        <v>105</v>
      </c>
      <c r="DM1001" s="232" t="s">
        <v>105</v>
      </c>
      <c r="DN1001" s="232" t="s">
        <v>105</v>
      </c>
      <c r="DO1001" s="232" t="s">
        <v>105</v>
      </c>
    </row>
    <row r="1002" spans="2:119" s="986" customFormat="1" ht="12" customHeight="1" outlineLevel="1">
      <c r="B1002" s="1336">
        <v>34</v>
      </c>
      <c r="C1002" s="972" t="s">
        <v>94</v>
      </c>
      <c r="D1002" s="939"/>
      <c r="E1002" s="939"/>
      <c r="F1002" s="945" t="s">
        <v>105</v>
      </c>
      <c r="G1002" s="945" t="s">
        <v>105</v>
      </c>
      <c r="H1002" s="945" t="s">
        <v>105</v>
      </c>
      <c r="I1002" s="945" t="s">
        <v>105</v>
      </c>
      <c r="J1002" s="945" t="s">
        <v>105</v>
      </c>
      <c r="K1002" s="945" t="s">
        <v>105</v>
      </c>
      <c r="L1002" s="940" t="s">
        <v>1045</v>
      </c>
      <c r="M1002" s="940">
        <v>9.3955787909933308E-2</v>
      </c>
      <c r="N1002" s="940">
        <v>9.8325941544238127E-2</v>
      </c>
      <c r="O1002" s="940">
        <v>0.45932706704073789</v>
      </c>
      <c r="P1002" s="940">
        <v>1.1395003827566201</v>
      </c>
      <c r="Q1002" s="940">
        <v>0.90350317971696059</v>
      </c>
      <c r="R1002" s="940">
        <v>1.0827712344301434</v>
      </c>
      <c r="S1002" s="940" t="s">
        <v>105</v>
      </c>
      <c r="T1002" s="940" t="s">
        <v>105</v>
      </c>
      <c r="U1002" s="1677" t="s">
        <v>105</v>
      </c>
      <c r="V1002" s="1677" t="s">
        <v>105</v>
      </c>
      <c r="W1002" s="1677" t="s">
        <v>105</v>
      </c>
      <c r="X1002" s="1677" t="s">
        <v>105</v>
      </c>
      <c r="Y1002" s="1677" t="s">
        <v>105</v>
      </c>
      <c r="Z1002" s="1677" t="s">
        <v>105</v>
      </c>
      <c r="AA1002" s="403"/>
      <c r="AB1002" s="985"/>
      <c r="AC1002" s="985"/>
      <c r="AD1002" s="985"/>
      <c r="AE1002" s="985"/>
      <c r="AF1002" s="985"/>
      <c r="AG1002" s="985"/>
      <c r="AH1002" s="985"/>
      <c r="AI1002" s="985"/>
      <c r="AJ1002" s="940"/>
      <c r="AK1002" s="940"/>
      <c r="AL1002" s="940"/>
      <c r="AM1002" s="940"/>
      <c r="AN1002" s="940" t="s">
        <v>1045</v>
      </c>
      <c r="AO1002" s="940" t="s">
        <v>1045</v>
      </c>
      <c r="AP1002" s="940" t="s">
        <v>1045</v>
      </c>
      <c r="AQ1002" s="940" t="s">
        <v>1045</v>
      </c>
      <c r="AR1002" s="940" t="s">
        <v>1045</v>
      </c>
      <c r="AS1002" s="940" t="s">
        <v>1045</v>
      </c>
      <c r="AT1002" s="940" t="s">
        <v>1045</v>
      </c>
      <c r="AU1002" s="940" t="s">
        <v>1045</v>
      </c>
      <c r="AV1002" s="940" t="s">
        <v>1045</v>
      </c>
      <c r="AW1002" s="940" t="s">
        <v>1045</v>
      </c>
      <c r="AX1002" s="940" t="s">
        <v>1045</v>
      </c>
      <c r="AY1002" s="940" t="s">
        <v>1045</v>
      </c>
      <c r="AZ1002" s="940" t="s">
        <v>1045</v>
      </c>
      <c r="BA1002" s="940" t="s">
        <v>1045</v>
      </c>
      <c r="BB1002" s="940" t="s">
        <v>1045</v>
      </c>
      <c r="BC1002" s="940" t="s">
        <v>1045</v>
      </c>
      <c r="BD1002" s="940" t="s">
        <v>1045</v>
      </c>
      <c r="BE1002" s="940" t="s">
        <v>1045</v>
      </c>
      <c r="BF1002" s="940" t="s">
        <v>1045</v>
      </c>
      <c r="BG1002" s="940" t="s">
        <v>1045</v>
      </c>
      <c r="BH1002" s="940" t="s">
        <v>1045</v>
      </c>
      <c r="BI1002" s="940" t="s">
        <v>1045</v>
      </c>
      <c r="BJ1002" s="940" t="s">
        <v>1045</v>
      </c>
      <c r="BK1002" s="940" t="s">
        <v>1045</v>
      </c>
      <c r="BL1002" s="940">
        <v>6.5602596446967087E-2</v>
      </c>
      <c r="BM1002" s="940">
        <v>9.2804180968510508E-2</v>
      </c>
      <c r="BN1002" s="940">
        <v>7.8314370446140202E-2</v>
      </c>
      <c r="BO1002" s="940">
        <v>0.13555158255201594</v>
      </c>
      <c r="BP1002" s="940">
        <v>0.16952143011632281</v>
      </c>
      <c r="BQ1002" s="940">
        <v>0.13841224511978822</v>
      </c>
      <c r="BR1002" s="940">
        <v>-7.2843987857940107E-4</v>
      </c>
      <c r="BS1002" s="940">
        <v>9.174799113238552E-2</v>
      </c>
      <c r="BT1002" s="940">
        <v>5.8189778218992405E-2</v>
      </c>
      <c r="BU1002" s="940">
        <v>0.30014029125897523</v>
      </c>
      <c r="BV1002" s="940">
        <v>0.66007948073280587</v>
      </c>
      <c r="BW1002" s="940">
        <v>0.80440457330324722</v>
      </c>
      <c r="BX1002" s="992" t="s">
        <v>105</v>
      </c>
      <c r="BY1002" s="992" t="s">
        <v>105</v>
      </c>
      <c r="BZ1002" s="992" t="s">
        <v>105</v>
      </c>
      <c r="CA1002" s="992" t="s">
        <v>105</v>
      </c>
      <c r="CB1002" s="992" t="s">
        <v>1050</v>
      </c>
      <c r="CC1002" s="992" t="s">
        <v>1050</v>
      </c>
      <c r="CD1002" s="992" t="s">
        <v>1050</v>
      </c>
      <c r="CE1002" s="992" t="s">
        <v>1050</v>
      </c>
      <c r="CF1002" s="992">
        <v>1.2481409152851533</v>
      </c>
      <c r="CG1002" s="992">
        <v>1.4624543681631814</v>
      </c>
      <c r="CH1002" s="992">
        <v>1.0931195187419185</v>
      </c>
      <c r="CI1002" s="992">
        <v>0.78638114659176628</v>
      </c>
      <c r="CJ1002" s="992" t="s">
        <v>105</v>
      </c>
      <c r="CK1002" s="992" t="s">
        <v>105</v>
      </c>
      <c r="CL1002" s="992" t="s">
        <v>105</v>
      </c>
      <c r="CM1002" s="992" t="s">
        <v>105</v>
      </c>
      <c r="CN1002" s="992"/>
      <c r="CO1002" s="992" t="s">
        <v>105</v>
      </c>
      <c r="CP1002" s="992" t="s">
        <v>105</v>
      </c>
      <c r="CQ1002" s="992" t="s">
        <v>105</v>
      </c>
      <c r="CR1002" s="992" t="s">
        <v>105</v>
      </c>
      <c r="CS1002" s="992" t="s">
        <v>105</v>
      </c>
      <c r="CT1002" s="992" t="s">
        <v>105</v>
      </c>
      <c r="CU1002" s="992" t="s">
        <v>105</v>
      </c>
      <c r="CV1002" s="992" t="s">
        <v>105</v>
      </c>
      <c r="CW1002" s="992" t="s">
        <v>105</v>
      </c>
      <c r="CX1002" s="992" t="s">
        <v>105</v>
      </c>
      <c r="CY1002" s="992" t="s">
        <v>105</v>
      </c>
      <c r="CZ1002" s="992" t="s">
        <v>105</v>
      </c>
      <c r="DA1002" s="992" t="s">
        <v>105</v>
      </c>
      <c r="DB1002" s="992" t="s">
        <v>105</v>
      </c>
      <c r="DC1002" s="992" t="s">
        <v>105</v>
      </c>
      <c r="DD1002" s="992" t="s">
        <v>105</v>
      </c>
      <c r="DE1002" s="992" t="s">
        <v>105</v>
      </c>
      <c r="DF1002" s="992" t="s">
        <v>105</v>
      </c>
      <c r="DG1002" s="992" t="s">
        <v>105</v>
      </c>
      <c r="DH1002" s="992" t="s">
        <v>105</v>
      </c>
      <c r="DI1002" s="992" t="s">
        <v>105</v>
      </c>
      <c r="DJ1002" s="992" t="s">
        <v>105</v>
      </c>
      <c r="DK1002" s="992" t="s">
        <v>105</v>
      </c>
      <c r="DL1002" s="992" t="s">
        <v>105</v>
      </c>
      <c r="DM1002" s="992" t="s">
        <v>105</v>
      </c>
      <c r="DN1002" s="992" t="s">
        <v>105</v>
      </c>
      <c r="DO1002" s="992" t="s">
        <v>105</v>
      </c>
    </row>
    <row r="1003" spans="2:119" s="980" customFormat="1" ht="12" customHeight="1" outlineLevel="1">
      <c r="B1003" s="1336">
        <v>35</v>
      </c>
      <c r="C1003" s="981" t="s">
        <v>320</v>
      </c>
      <c r="D1003" s="995"/>
      <c r="E1003" s="995"/>
      <c r="F1003" s="945" t="s">
        <v>105</v>
      </c>
      <c r="G1003" s="945" t="s">
        <v>105</v>
      </c>
      <c r="H1003" s="945" t="s">
        <v>105</v>
      </c>
      <c r="I1003" s="945" t="s">
        <v>105</v>
      </c>
      <c r="J1003" s="945" t="s">
        <v>105</v>
      </c>
      <c r="K1003" s="945" t="s">
        <v>105</v>
      </c>
      <c r="L1003" s="955">
        <v>0.73658467177680942</v>
      </c>
      <c r="M1003" s="955">
        <v>0.67717156267581058</v>
      </c>
      <c r="N1003" s="955">
        <v>0.58156614517280791</v>
      </c>
      <c r="O1003" s="955">
        <v>0.63236280252640842</v>
      </c>
      <c r="P1003" s="955">
        <v>1.2065715078790014</v>
      </c>
      <c r="Q1003" s="955">
        <v>1.0469071687526637</v>
      </c>
      <c r="R1003" s="955">
        <v>0.8671681494061525</v>
      </c>
      <c r="S1003" s="955" t="s">
        <v>105</v>
      </c>
      <c r="T1003" s="955" t="s">
        <v>105</v>
      </c>
      <c r="U1003" s="1698" t="s">
        <v>105</v>
      </c>
      <c r="V1003" s="1698" t="s">
        <v>105</v>
      </c>
      <c r="W1003" s="1698" t="s">
        <v>105</v>
      </c>
      <c r="X1003" s="1698" t="s">
        <v>105</v>
      </c>
      <c r="Y1003" s="1698" t="s">
        <v>105</v>
      </c>
      <c r="Z1003" s="1698" t="s">
        <v>105</v>
      </c>
      <c r="AA1003" s="403"/>
      <c r="AB1003" s="449"/>
      <c r="AC1003" s="449"/>
      <c r="AD1003" s="449"/>
      <c r="AE1003" s="449"/>
      <c r="AF1003" s="449"/>
      <c r="AG1003" s="449"/>
      <c r="AH1003" s="449"/>
      <c r="AI1003" s="449"/>
      <c r="AJ1003" s="975"/>
      <c r="AK1003" s="975"/>
      <c r="AL1003" s="975"/>
      <c r="AM1003" s="975"/>
      <c r="AN1003" s="975"/>
      <c r="AO1003" s="975"/>
      <c r="AP1003" s="975"/>
      <c r="AQ1003" s="975"/>
      <c r="AR1003" s="975"/>
      <c r="AS1003" s="975"/>
      <c r="AT1003" s="975"/>
      <c r="AU1003" s="975"/>
      <c r="AV1003" s="975"/>
      <c r="AW1003" s="975"/>
      <c r="AX1003" s="975"/>
      <c r="AY1003" s="975"/>
      <c r="AZ1003" s="975"/>
      <c r="BA1003" s="975"/>
      <c r="BB1003" s="975"/>
      <c r="BC1003" s="975"/>
      <c r="BD1003" s="975"/>
      <c r="BE1003" s="975"/>
      <c r="BF1003" s="975"/>
      <c r="BG1003" s="975"/>
      <c r="BH1003" s="975">
        <v>0.77018846896929904</v>
      </c>
      <c r="BI1003" s="975">
        <v>0.74134991639362413</v>
      </c>
      <c r="BJ1003" s="975">
        <v>0.73681931557099367</v>
      </c>
      <c r="BK1003" s="975">
        <v>0.70434121810310979</v>
      </c>
      <c r="BL1003" s="975">
        <v>0.76702438457118083</v>
      </c>
      <c r="BM1003" s="975">
        <v>0.66169739041490772</v>
      </c>
      <c r="BN1003" s="975">
        <v>0.6496895346893099</v>
      </c>
      <c r="BO1003" s="975">
        <v>0.64961389961389959</v>
      </c>
      <c r="BP1003" s="975">
        <v>0.67553191489361708</v>
      </c>
      <c r="BQ1003" s="975">
        <v>0.60054048643779401</v>
      </c>
      <c r="BR1003" s="975">
        <v>0.52525252525252519</v>
      </c>
      <c r="BS1003" s="975">
        <v>0.54460347466018544</v>
      </c>
      <c r="BT1003" s="975">
        <v>0.52252252252252251</v>
      </c>
      <c r="BU1003" s="975">
        <v>0.57391304347826089</v>
      </c>
      <c r="BV1003" s="975">
        <v>0.63865546218487401</v>
      </c>
      <c r="BW1003" s="975">
        <v>0.76271186440677963</v>
      </c>
      <c r="BX1003" s="975">
        <v>0.68589743589743579</v>
      </c>
      <c r="BY1003" s="975">
        <v>0.71144278606965172</v>
      </c>
      <c r="BZ1003" s="975">
        <v>0.73451327433628311</v>
      </c>
      <c r="CA1003" s="975">
        <v>0.740785455578439</v>
      </c>
      <c r="CB1003" s="975">
        <v>0.76162097735399281</v>
      </c>
      <c r="CC1003" s="975">
        <v>0.74154435226547544</v>
      </c>
      <c r="CD1003" s="975">
        <v>0.75679688700015357</v>
      </c>
      <c r="CE1003" s="975">
        <v>0.78782050010906446</v>
      </c>
      <c r="CF1003" s="975">
        <v>0.80379653700887821</v>
      </c>
      <c r="CG1003" s="975">
        <v>0.78778489877339675</v>
      </c>
      <c r="CH1003" s="975">
        <v>0.77297214098814848</v>
      </c>
      <c r="CI1003" s="975">
        <v>0.76261614326498828</v>
      </c>
      <c r="CJ1003" s="975" t="s">
        <v>105</v>
      </c>
      <c r="CK1003" s="975" t="s">
        <v>105</v>
      </c>
      <c r="CL1003" s="975" t="s">
        <v>105</v>
      </c>
      <c r="CM1003" s="975" t="s">
        <v>105</v>
      </c>
      <c r="CN1003" s="975"/>
      <c r="CO1003" s="975" t="s">
        <v>105</v>
      </c>
      <c r="CP1003" s="975" t="s">
        <v>105</v>
      </c>
      <c r="CQ1003" s="975" t="s">
        <v>105</v>
      </c>
      <c r="CR1003" s="975" t="s">
        <v>105</v>
      </c>
      <c r="CS1003" s="994" t="s">
        <v>105</v>
      </c>
      <c r="CT1003" s="994" t="s">
        <v>105</v>
      </c>
      <c r="CU1003" s="994" t="s">
        <v>105</v>
      </c>
      <c r="CV1003" s="994" t="s">
        <v>105</v>
      </c>
      <c r="CW1003" s="994" t="s">
        <v>105</v>
      </c>
      <c r="CX1003" s="994" t="s">
        <v>105</v>
      </c>
      <c r="CY1003" s="994" t="s">
        <v>105</v>
      </c>
      <c r="CZ1003" s="994" t="s">
        <v>105</v>
      </c>
      <c r="DA1003" s="994" t="s">
        <v>105</v>
      </c>
      <c r="DB1003" s="994" t="s">
        <v>105</v>
      </c>
      <c r="DC1003" s="994" t="s">
        <v>105</v>
      </c>
      <c r="DD1003" s="994" t="s">
        <v>105</v>
      </c>
      <c r="DE1003" s="994" t="s">
        <v>105</v>
      </c>
      <c r="DF1003" s="994" t="s">
        <v>105</v>
      </c>
      <c r="DG1003" s="994" t="s">
        <v>105</v>
      </c>
      <c r="DH1003" s="994" t="s">
        <v>105</v>
      </c>
      <c r="DI1003" s="994" t="s">
        <v>105</v>
      </c>
      <c r="DJ1003" s="994" t="s">
        <v>105</v>
      </c>
      <c r="DK1003" s="994" t="s">
        <v>105</v>
      </c>
      <c r="DL1003" s="994" t="s">
        <v>105</v>
      </c>
      <c r="DM1003" s="994" t="s">
        <v>105</v>
      </c>
      <c r="DN1003" s="994" t="s">
        <v>105</v>
      </c>
      <c r="DO1003" s="994" t="s">
        <v>105</v>
      </c>
    </row>
    <row r="1004" spans="2:119" s="980" customFormat="1" ht="12" customHeight="1" outlineLevel="1">
      <c r="B1004" s="1336">
        <v>36</v>
      </c>
      <c r="C1004" s="981" t="s">
        <v>315</v>
      </c>
      <c r="D1004" s="995"/>
      <c r="E1004" s="995"/>
      <c r="F1004" s="945" t="s">
        <v>105</v>
      </c>
      <c r="G1004" s="945" t="s">
        <v>105</v>
      </c>
      <c r="H1004" s="945" t="s">
        <v>105</v>
      </c>
      <c r="I1004" s="945" t="s">
        <v>105</v>
      </c>
      <c r="J1004" s="945" t="s">
        <v>105</v>
      </c>
      <c r="K1004" s="945" t="s">
        <v>105</v>
      </c>
      <c r="L1004" s="996">
        <v>4.2958908910198455E-2</v>
      </c>
      <c r="M1004" s="996">
        <v>4.6049410637024411E-2</v>
      </c>
      <c r="N1004" s="996">
        <v>4.6688214457143142E-2</v>
      </c>
      <c r="O1004" s="996">
        <v>5.8342938112140974E-2</v>
      </c>
      <c r="P1004" s="996">
        <v>7.502309973782828E-2</v>
      </c>
      <c r="Q1004" s="996">
        <v>8.5641154728862356E-2</v>
      </c>
      <c r="R1004" s="996">
        <v>0.12000145665649584</v>
      </c>
      <c r="S1004" s="996" t="s">
        <v>105</v>
      </c>
      <c r="T1004" s="996" t="s">
        <v>105</v>
      </c>
      <c r="U1004" s="1668" t="s">
        <v>105</v>
      </c>
      <c r="V1004" s="1668" t="s">
        <v>105</v>
      </c>
      <c r="W1004" s="1668" t="s">
        <v>105</v>
      </c>
      <c r="X1004" s="1668" t="s">
        <v>105</v>
      </c>
      <c r="Y1004" s="1668" t="s">
        <v>105</v>
      </c>
      <c r="Z1004" s="1668" t="s">
        <v>105</v>
      </c>
      <c r="AA1004" s="403"/>
      <c r="AB1004" s="449"/>
      <c r="AC1004" s="449"/>
      <c r="AD1004" s="449"/>
      <c r="AE1004" s="449"/>
      <c r="AF1004" s="449"/>
      <c r="AG1004" s="449"/>
      <c r="AH1004" s="449"/>
      <c r="AI1004" s="449"/>
      <c r="AJ1004" s="975"/>
      <c r="AK1004" s="975"/>
      <c r="AL1004" s="975"/>
      <c r="AM1004" s="975"/>
      <c r="AN1004" s="955"/>
      <c r="AO1004" s="955"/>
      <c r="AP1004" s="955"/>
      <c r="AQ1004" s="955"/>
      <c r="AR1004" s="955"/>
      <c r="AS1004" s="955"/>
      <c r="AT1004" s="955"/>
      <c r="AU1004" s="955"/>
      <c r="AV1004" s="955"/>
      <c r="AW1004" s="955"/>
      <c r="AX1004" s="955"/>
      <c r="AY1004" s="955"/>
      <c r="AZ1004" s="955"/>
      <c r="BA1004" s="955"/>
      <c r="BB1004" s="955"/>
      <c r="BC1004" s="955"/>
      <c r="BD1004" s="955"/>
      <c r="BE1004" s="955"/>
      <c r="BF1004" s="955"/>
      <c r="BG1004" s="955"/>
      <c r="BH1004" s="955">
        <v>4.4918741252550486E-2</v>
      </c>
      <c r="BI1004" s="955">
        <v>4.3236826327261654E-2</v>
      </c>
      <c r="BJ1004" s="955">
        <v>4.2972593747484571E-2</v>
      </c>
      <c r="BK1004" s="955">
        <v>4.1078414185841267E-2</v>
      </c>
      <c r="BL1004" s="955">
        <v>4.4734206305447853E-2</v>
      </c>
      <c r="BM1004" s="955">
        <v>4.7045626397419528E-2</v>
      </c>
      <c r="BN1004" s="955">
        <v>4.6423245931253125E-2</v>
      </c>
      <c r="BO1004" s="955">
        <v>4.6043285515746206E-2</v>
      </c>
      <c r="BP1004" s="955">
        <v>4.7425920369385317E-2</v>
      </c>
      <c r="BQ1004" s="955">
        <v>4.6256041808163208E-2</v>
      </c>
      <c r="BR1004" s="955">
        <v>4.5307160666833823E-2</v>
      </c>
      <c r="BS1004" s="955">
        <v>4.7592959541084674E-2</v>
      </c>
      <c r="BT1004" s="955">
        <v>4.7207930588274417E-2</v>
      </c>
      <c r="BU1004" s="955">
        <v>5.2187134033003006E-2</v>
      </c>
      <c r="BV1004" s="955">
        <v>6.4500505476712641E-2</v>
      </c>
      <c r="BW1004" s="955">
        <v>6.7105188355623541E-2</v>
      </c>
      <c r="BX1004" s="955" t="s">
        <v>1050</v>
      </c>
      <c r="BY1004" s="955" t="s">
        <v>1050</v>
      </c>
      <c r="BZ1004" s="955" t="s">
        <v>1050</v>
      </c>
      <c r="CA1004" s="955" t="s">
        <v>1050</v>
      </c>
      <c r="CB1004" s="955">
        <v>8.1297503535455007E-2</v>
      </c>
      <c r="CC1004" s="983">
        <v>7.1895054853000059E-2</v>
      </c>
      <c r="CD1004" s="983">
        <v>8.5464342052112757E-2</v>
      </c>
      <c r="CE1004" s="983">
        <v>9.8618355908526412E-2</v>
      </c>
      <c r="CF1004" s="983">
        <v>0.12349205676256474</v>
      </c>
      <c r="CG1004" s="983">
        <v>0.12209537370489762</v>
      </c>
      <c r="CH1004" s="983">
        <v>0.12169189286102923</v>
      </c>
      <c r="CI1004" s="983">
        <v>0.11514377235481589</v>
      </c>
      <c r="CJ1004" s="983" t="s">
        <v>105</v>
      </c>
      <c r="CK1004" s="983" t="s">
        <v>105</v>
      </c>
      <c r="CL1004" s="983" t="s">
        <v>105</v>
      </c>
      <c r="CM1004" s="983" t="s">
        <v>105</v>
      </c>
      <c r="CN1004" s="983"/>
      <c r="CO1004" s="983" t="s">
        <v>105</v>
      </c>
      <c r="CP1004" s="983" t="s">
        <v>105</v>
      </c>
      <c r="CQ1004" s="983" t="s">
        <v>105</v>
      </c>
      <c r="CR1004" s="983" t="s">
        <v>105</v>
      </c>
      <c r="CS1004" s="955" t="s">
        <v>105</v>
      </c>
      <c r="CT1004" s="955" t="s">
        <v>105</v>
      </c>
      <c r="CU1004" s="955" t="s">
        <v>105</v>
      </c>
      <c r="CV1004" s="955" t="s">
        <v>105</v>
      </c>
      <c r="CW1004" s="955" t="s">
        <v>105</v>
      </c>
      <c r="CX1004" s="955" t="s">
        <v>105</v>
      </c>
      <c r="CY1004" s="955" t="s">
        <v>105</v>
      </c>
      <c r="CZ1004" s="955" t="s">
        <v>105</v>
      </c>
      <c r="DA1004" s="955" t="s">
        <v>105</v>
      </c>
      <c r="DB1004" s="955" t="s">
        <v>105</v>
      </c>
      <c r="DC1004" s="955" t="s">
        <v>105</v>
      </c>
      <c r="DD1004" s="955" t="s">
        <v>105</v>
      </c>
      <c r="DE1004" s="955" t="s">
        <v>105</v>
      </c>
      <c r="DF1004" s="955" t="s">
        <v>105</v>
      </c>
      <c r="DG1004" s="955" t="s">
        <v>105</v>
      </c>
      <c r="DH1004" s="955" t="s">
        <v>105</v>
      </c>
      <c r="DI1004" s="955" t="s">
        <v>105</v>
      </c>
      <c r="DJ1004" s="955" t="s">
        <v>105</v>
      </c>
      <c r="DK1004" s="955" t="s">
        <v>105</v>
      </c>
      <c r="DL1004" s="955" t="s">
        <v>105</v>
      </c>
      <c r="DM1004" s="955" t="s">
        <v>105</v>
      </c>
      <c r="DN1004" s="955" t="s">
        <v>105</v>
      </c>
      <c r="DO1004" s="955" t="s">
        <v>105</v>
      </c>
    </row>
    <row r="1005" spans="2:119" s="980" customFormat="1" ht="12" customHeight="1" outlineLevel="1">
      <c r="B1005" s="1336">
        <v>37</v>
      </c>
      <c r="C1005" s="949"/>
      <c r="D1005" s="988"/>
      <c r="E1005" s="988"/>
      <c r="F1005" s="969"/>
      <c r="G1005" s="969"/>
      <c r="H1005" s="969"/>
      <c r="I1005" s="969"/>
      <c r="J1005" s="969"/>
      <c r="K1005" s="969"/>
      <c r="L1005" s="969"/>
      <c r="M1005" s="969"/>
      <c r="N1005" s="969"/>
      <c r="O1005" s="969"/>
      <c r="P1005" s="969"/>
      <c r="Q1005" s="969"/>
      <c r="R1005" s="969"/>
      <c r="S1005" s="969"/>
      <c r="T1005" s="969"/>
      <c r="U1005" s="1696"/>
      <c r="V1005" s="1696"/>
      <c r="W1005" s="1696"/>
      <c r="X1005" s="1696"/>
      <c r="Y1005" s="1696"/>
      <c r="Z1005" s="1696"/>
      <c r="AA1005" s="403"/>
      <c r="AB1005" s="449"/>
      <c r="AC1005" s="449"/>
      <c r="AD1005" s="449"/>
      <c r="AE1005" s="449"/>
      <c r="AF1005" s="449"/>
      <c r="AG1005" s="449"/>
      <c r="AH1005" s="449"/>
      <c r="AI1005" s="449"/>
      <c r="AJ1005" s="984"/>
      <c r="AK1005" s="984"/>
      <c r="AL1005" s="984"/>
      <c r="AM1005" s="984"/>
      <c r="AN1005" s="984"/>
      <c r="AO1005" s="984"/>
      <c r="AP1005" s="984"/>
      <c r="AQ1005" s="984"/>
      <c r="AR1005" s="984"/>
      <c r="AS1005" s="984"/>
      <c r="AT1005" s="984"/>
      <c r="AU1005" s="984"/>
      <c r="AV1005" s="984"/>
      <c r="AW1005" s="984"/>
      <c r="AX1005" s="984"/>
      <c r="AY1005" s="984"/>
      <c r="AZ1005" s="984"/>
      <c r="BA1005" s="984"/>
      <c r="BB1005" s="984"/>
      <c r="BC1005" s="984"/>
      <c r="BD1005" s="984"/>
      <c r="BE1005" s="984"/>
      <c r="BF1005" s="984"/>
      <c r="BG1005" s="984"/>
      <c r="BH1005" s="984"/>
      <c r="BI1005" s="984"/>
      <c r="BJ1005" s="984"/>
      <c r="BK1005" s="984"/>
      <c r="BL1005" s="984"/>
      <c r="BM1005" s="984"/>
      <c r="BN1005" s="984"/>
      <c r="BO1005" s="984"/>
      <c r="BP1005" s="984"/>
      <c r="BQ1005" s="984"/>
      <c r="BR1005" s="984"/>
      <c r="BS1005" s="984"/>
      <c r="BT1005" s="984"/>
      <c r="BU1005" s="984"/>
      <c r="BV1005" s="984"/>
      <c r="BW1005" s="984"/>
      <c r="BX1005" s="990"/>
      <c r="BY1005" s="990"/>
      <c r="BZ1005" s="990"/>
      <c r="CA1005" s="990"/>
      <c r="CB1005" s="232"/>
      <c r="CC1005" s="232"/>
      <c r="CD1005" s="232"/>
      <c r="CE1005" s="232"/>
      <c r="CF1005" s="232"/>
      <c r="CG1005" s="232"/>
      <c r="CH1005" s="232"/>
      <c r="CI1005" s="232"/>
      <c r="CJ1005" s="232"/>
      <c r="CK1005" s="232"/>
      <c r="CL1005" s="232"/>
      <c r="CM1005" s="232"/>
      <c r="CN1005" s="232"/>
      <c r="CO1005" s="232"/>
      <c r="CP1005" s="232"/>
      <c r="CQ1005" s="232"/>
      <c r="CR1005" s="232"/>
      <c r="CS1005" s="232"/>
      <c r="CT1005" s="232"/>
      <c r="CU1005" s="232"/>
      <c r="CV1005" s="232"/>
      <c r="CW1005" s="232"/>
      <c r="CX1005" s="232"/>
      <c r="CY1005" s="232"/>
      <c r="CZ1005" s="232"/>
      <c r="DA1005" s="232"/>
      <c r="DB1005" s="232"/>
      <c r="DC1005" s="232"/>
      <c r="DD1005" s="232"/>
      <c r="DE1005" s="232"/>
      <c r="DF1005" s="232"/>
      <c r="DG1005" s="232"/>
      <c r="DH1005" s="232"/>
      <c r="DI1005" s="232"/>
      <c r="DJ1005" s="232"/>
      <c r="DK1005" s="232"/>
      <c r="DL1005" s="232"/>
      <c r="DM1005" s="232"/>
      <c r="DN1005" s="232"/>
      <c r="DO1005" s="232"/>
    </row>
    <row r="1006" spans="2:119" s="980" customFormat="1" ht="12" customHeight="1" outlineLevel="1">
      <c r="B1006" s="1336">
        <v>38</v>
      </c>
      <c r="C1006" s="949"/>
      <c r="D1006" s="988"/>
      <c r="E1006" s="988"/>
      <c r="F1006" s="969"/>
      <c r="G1006" s="969"/>
      <c r="H1006" s="969"/>
      <c r="I1006" s="969"/>
      <c r="J1006" s="969"/>
      <c r="K1006" s="969"/>
      <c r="L1006" s="969"/>
      <c r="M1006" s="969"/>
      <c r="N1006" s="969"/>
      <c r="O1006" s="969"/>
      <c r="P1006" s="969"/>
      <c r="Q1006" s="969"/>
      <c r="R1006" s="969"/>
      <c r="S1006" s="969"/>
      <c r="T1006" s="969"/>
      <c r="U1006" s="1696"/>
      <c r="V1006" s="1696"/>
      <c r="W1006" s="1696"/>
      <c r="X1006" s="1696"/>
      <c r="Y1006" s="1696"/>
      <c r="Z1006" s="1696"/>
      <c r="AA1006" s="403"/>
      <c r="AB1006" s="449"/>
      <c r="AC1006" s="449"/>
      <c r="AD1006" s="449"/>
      <c r="AE1006" s="449"/>
      <c r="AF1006" s="449"/>
      <c r="AG1006" s="449"/>
      <c r="AH1006" s="449"/>
      <c r="AI1006" s="449"/>
      <c r="AJ1006" s="984"/>
      <c r="AK1006" s="984"/>
      <c r="AL1006" s="984"/>
      <c r="AM1006" s="984"/>
      <c r="AN1006" s="984"/>
      <c r="AO1006" s="984"/>
      <c r="AP1006" s="984"/>
      <c r="AQ1006" s="984"/>
      <c r="AR1006" s="984"/>
      <c r="AS1006" s="984"/>
      <c r="AT1006" s="984"/>
      <c r="AU1006" s="984"/>
      <c r="AV1006" s="984"/>
      <c r="AW1006" s="984"/>
      <c r="AX1006" s="984"/>
      <c r="AY1006" s="984"/>
      <c r="AZ1006" s="984"/>
      <c r="BA1006" s="984"/>
      <c r="BB1006" s="984"/>
      <c r="BC1006" s="984"/>
      <c r="BD1006" s="984"/>
      <c r="BE1006" s="984"/>
      <c r="BF1006" s="984"/>
      <c r="BG1006" s="984"/>
      <c r="BH1006" s="984"/>
      <c r="BI1006" s="984"/>
      <c r="BJ1006" s="984"/>
      <c r="BK1006" s="984"/>
      <c r="BL1006" s="984"/>
      <c r="BM1006" s="984"/>
      <c r="BN1006" s="984"/>
      <c r="BO1006" s="984"/>
      <c r="BP1006" s="984"/>
      <c r="BQ1006" s="984"/>
      <c r="BR1006" s="984"/>
      <c r="BS1006" s="984"/>
      <c r="BT1006" s="984"/>
      <c r="BU1006" s="984"/>
      <c r="BV1006" s="984"/>
      <c r="BW1006" s="984"/>
      <c r="BX1006" s="990" t="s">
        <v>105</v>
      </c>
      <c r="BY1006" s="990" t="s">
        <v>105</v>
      </c>
      <c r="BZ1006" s="990" t="s">
        <v>105</v>
      </c>
      <c r="CA1006" s="990" t="s">
        <v>105</v>
      </c>
      <c r="CB1006" s="232"/>
      <c r="CC1006" s="232"/>
      <c r="CD1006" s="232"/>
      <c r="CE1006" s="232"/>
      <c r="CF1006" s="232"/>
      <c r="CG1006" s="232"/>
      <c r="CH1006" s="232"/>
      <c r="CI1006" s="232"/>
      <c r="CJ1006" s="232"/>
      <c r="CK1006" s="232"/>
      <c r="CL1006" s="232"/>
      <c r="CM1006" s="232"/>
      <c r="CN1006" s="232"/>
      <c r="CO1006" s="232"/>
      <c r="CP1006" s="232"/>
      <c r="CQ1006" s="232"/>
      <c r="CR1006" s="232"/>
      <c r="CS1006" s="232"/>
      <c r="CT1006" s="232"/>
      <c r="CU1006" s="232"/>
      <c r="CV1006" s="232"/>
      <c r="CW1006" s="232"/>
      <c r="CX1006" s="232"/>
      <c r="CY1006" s="232"/>
      <c r="CZ1006" s="232"/>
      <c r="DA1006" s="232"/>
      <c r="DB1006" s="232"/>
      <c r="DC1006" s="232"/>
      <c r="DD1006" s="232"/>
      <c r="DE1006" s="232"/>
      <c r="DF1006" s="232"/>
      <c r="DG1006" s="232"/>
      <c r="DH1006" s="232"/>
      <c r="DI1006" s="232"/>
      <c r="DJ1006" s="232"/>
      <c r="DK1006" s="232"/>
      <c r="DL1006" s="232"/>
      <c r="DM1006" s="232"/>
      <c r="DN1006" s="232"/>
      <c r="DO1006" s="232"/>
    </row>
    <row r="1007" spans="2:119" s="980" customFormat="1" ht="12" customHeight="1" outlineLevel="1">
      <c r="B1007" s="1336">
        <v>39</v>
      </c>
      <c r="C1007" s="978" t="s">
        <v>334</v>
      </c>
      <c r="D1007" s="943"/>
      <c r="E1007" s="944"/>
      <c r="F1007" s="945" t="s">
        <v>105</v>
      </c>
      <c r="G1007" s="945" t="s">
        <v>105</v>
      </c>
      <c r="H1007" s="945" t="s">
        <v>105</v>
      </c>
      <c r="I1007" s="945" t="s">
        <v>105</v>
      </c>
      <c r="J1007" s="945" t="s">
        <v>105</v>
      </c>
      <c r="K1007" s="945" t="s">
        <v>105</v>
      </c>
      <c r="L1007" s="945">
        <v>111.67384782425003</v>
      </c>
      <c r="M1007" s="945">
        <v>162.85682236329998</v>
      </c>
      <c r="N1007" s="945">
        <v>269.95527900000002</v>
      </c>
      <c r="O1007" s="945">
        <v>318.32437500000003</v>
      </c>
      <c r="P1007" s="945">
        <v>450.94299999999998</v>
      </c>
      <c r="Q1007" s="945">
        <v>682.45169107166589</v>
      </c>
      <c r="R1007" s="945">
        <v>1316.1353436382433</v>
      </c>
      <c r="S1007" s="945" t="s">
        <v>105</v>
      </c>
      <c r="T1007" s="945" t="s">
        <v>105</v>
      </c>
      <c r="U1007" s="1715" t="s">
        <v>105</v>
      </c>
      <c r="V1007" s="1715" t="s">
        <v>105</v>
      </c>
      <c r="W1007" s="1715" t="s">
        <v>105</v>
      </c>
      <c r="X1007" s="1715" t="s">
        <v>105</v>
      </c>
      <c r="Y1007" s="1715" t="s">
        <v>105</v>
      </c>
      <c r="Z1007" s="1715" t="s">
        <v>105</v>
      </c>
      <c r="AA1007" s="403"/>
      <c r="AB1007" s="449"/>
      <c r="AC1007" s="449"/>
      <c r="AD1007" s="449"/>
      <c r="AE1007" s="449"/>
      <c r="AF1007" s="449"/>
      <c r="AG1007" s="449"/>
      <c r="AH1007" s="449"/>
      <c r="AI1007" s="449"/>
      <c r="AJ1007" s="945" t="s">
        <v>105</v>
      </c>
      <c r="AK1007" s="945" t="s">
        <v>105</v>
      </c>
      <c r="AL1007" s="945" t="s">
        <v>105</v>
      </c>
      <c r="AM1007" s="945" t="s">
        <v>105</v>
      </c>
      <c r="AN1007" s="945" t="s">
        <v>105</v>
      </c>
      <c r="AO1007" s="945" t="s">
        <v>105</v>
      </c>
      <c r="AP1007" s="945" t="s">
        <v>105</v>
      </c>
      <c r="AQ1007" s="945" t="s">
        <v>105</v>
      </c>
      <c r="AR1007" s="945" t="s">
        <v>105</v>
      </c>
      <c r="AS1007" s="945" t="s">
        <v>105</v>
      </c>
      <c r="AT1007" s="945" t="s">
        <v>105</v>
      </c>
      <c r="AU1007" s="945" t="s">
        <v>105</v>
      </c>
      <c r="AV1007" s="945" t="s">
        <v>105</v>
      </c>
      <c r="AW1007" s="945" t="s">
        <v>105</v>
      </c>
      <c r="AX1007" s="945" t="s">
        <v>105</v>
      </c>
      <c r="AY1007" s="945" t="s">
        <v>105</v>
      </c>
      <c r="AZ1007" s="945" t="s">
        <v>105</v>
      </c>
      <c r="BA1007" s="945" t="s">
        <v>105</v>
      </c>
      <c r="BB1007" s="945" t="s">
        <v>105</v>
      </c>
      <c r="BC1007" s="945" t="s">
        <v>105</v>
      </c>
      <c r="BD1007" s="945" t="s">
        <v>105</v>
      </c>
      <c r="BE1007" s="945" t="s">
        <v>105</v>
      </c>
      <c r="BF1007" s="945" t="s">
        <v>105</v>
      </c>
      <c r="BG1007" s="945" t="s">
        <v>105</v>
      </c>
      <c r="BH1007" s="945">
        <v>22.708177884000005</v>
      </c>
      <c r="BI1007" s="945">
        <v>25.847312052899998</v>
      </c>
      <c r="BJ1007" s="945">
        <v>28.075049366350008</v>
      </c>
      <c r="BK1007" s="945">
        <v>35.043308521000029</v>
      </c>
      <c r="BL1007" s="945">
        <v>24.632248118500002</v>
      </c>
      <c r="BM1007" s="945">
        <v>41.391796835999997</v>
      </c>
      <c r="BN1007" s="945">
        <v>45.700415908799989</v>
      </c>
      <c r="BO1007" s="945">
        <v>51.132361500000002</v>
      </c>
      <c r="BP1007" s="945">
        <v>45.555104999999998</v>
      </c>
      <c r="BQ1007" s="945">
        <v>61.305351899999998</v>
      </c>
      <c r="BR1007" s="945">
        <v>76.551015000000007</v>
      </c>
      <c r="BS1007" s="945">
        <v>86.543807100000009</v>
      </c>
      <c r="BT1007" s="945">
        <v>91.711199999999991</v>
      </c>
      <c r="BU1007" s="945">
        <v>88.963174999999993</v>
      </c>
      <c r="BV1007" s="945">
        <v>79.55</v>
      </c>
      <c r="BW1007" s="945">
        <v>58.099999999999994</v>
      </c>
      <c r="BX1007" s="232">
        <v>98.98</v>
      </c>
      <c r="BY1007" s="232">
        <v>104.31299999999999</v>
      </c>
      <c r="BZ1007" s="232">
        <v>105.29999999999998</v>
      </c>
      <c r="CA1007" s="232">
        <v>142.35000000000002</v>
      </c>
      <c r="CB1007" s="232">
        <v>132.95885578069127</v>
      </c>
      <c r="CC1007" s="232">
        <v>152.29306622527122</v>
      </c>
      <c r="CD1007" s="232">
        <v>177.42091361093847</v>
      </c>
      <c r="CE1007" s="232">
        <v>219.77885545476499</v>
      </c>
      <c r="CF1007" s="232">
        <v>233.11606241961891</v>
      </c>
      <c r="CG1007" s="232">
        <v>289.84649999999999</v>
      </c>
      <c r="CH1007" s="232">
        <v>339.4097846393139</v>
      </c>
      <c r="CI1007" s="232">
        <v>453.76299657931031</v>
      </c>
      <c r="CJ1007" s="232" t="s">
        <v>105</v>
      </c>
      <c r="CK1007" s="232" t="s">
        <v>105</v>
      </c>
      <c r="CL1007" s="232" t="s">
        <v>105</v>
      </c>
      <c r="CM1007" s="232" t="s">
        <v>105</v>
      </c>
      <c r="CN1007" s="232"/>
      <c r="CO1007" s="232" t="s">
        <v>105</v>
      </c>
      <c r="CP1007" s="232" t="s">
        <v>105</v>
      </c>
      <c r="CQ1007" s="232" t="s">
        <v>105</v>
      </c>
      <c r="CR1007" s="232" t="s">
        <v>105</v>
      </c>
      <c r="CS1007" s="232" t="s">
        <v>105</v>
      </c>
      <c r="CT1007" s="232" t="s">
        <v>105</v>
      </c>
      <c r="CU1007" s="232" t="s">
        <v>105</v>
      </c>
      <c r="CV1007" s="232" t="s">
        <v>105</v>
      </c>
      <c r="CW1007" s="232" t="s">
        <v>105</v>
      </c>
      <c r="CX1007" s="232" t="s">
        <v>105</v>
      </c>
      <c r="CY1007" s="232" t="s">
        <v>105</v>
      </c>
      <c r="CZ1007" s="232" t="s">
        <v>105</v>
      </c>
      <c r="DA1007" s="232" t="s">
        <v>105</v>
      </c>
      <c r="DB1007" s="232" t="s">
        <v>105</v>
      </c>
      <c r="DC1007" s="232" t="s">
        <v>105</v>
      </c>
      <c r="DD1007" s="232" t="s">
        <v>105</v>
      </c>
      <c r="DE1007" s="232" t="s">
        <v>105</v>
      </c>
      <c r="DF1007" s="232" t="s">
        <v>105</v>
      </c>
      <c r="DG1007" s="232" t="s">
        <v>105</v>
      </c>
      <c r="DH1007" s="232" t="s">
        <v>105</v>
      </c>
      <c r="DI1007" s="232" t="s">
        <v>105</v>
      </c>
      <c r="DJ1007" s="232" t="s">
        <v>105</v>
      </c>
      <c r="DK1007" s="232" t="s">
        <v>105</v>
      </c>
      <c r="DL1007" s="232" t="s">
        <v>105</v>
      </c>
      <c r="DM1007" s="232" t="s">
        <v>105</v>
      </c>
      <c r="DN1007" s="232" t="s">
        <v>105</v>
      </c>
      <c r="DO1007" s="232" t="s">
        <v>105</v>
      </c>
    </row>
    <row r="1008" spans="2:119" s="986" customFormat="1" ht="12" customHeight="1" outlineLevel="1">
      <c r="B1008" s="1336">
        <v>40</v>
      </c>
      <c r="C1008" s="972" t="s">
        <v>94</v>
      </c>
      <c r="D1008" s="939"/>
      <c r="E1008" s="939"/>
      <c r="F1008" s="945" t="s">
        <v>105</v>
      </c>
      <c r="G1008" s="945" t="s">
        <v>105</v>
      </c>
      <c r="H1008" s="945" t="s">
        <v>105</v>
      </c>
      <c r="I1008" s="945" t="s">
        <v>105</v>
      </c>
      <c r="J1008" s="945" t="s">
        <v>105</v>
      </c>
      <c r="K1008" s="945" t="s">
        <v>105</v>
      </c>
      <c r="L1008" s="940" t="s">
        <v>1045</v>
      </c>
      <c r="M1008" s="940">
        <v>0.45832552147393235</v>
      </c>
      <c r="N1008" s="940">
        <v>0.65762339632161959</v>
      </c>
      <c r="O1008" s="940">
        <v>0.17917447726591784</v>
      </c>
      <c r="P1008" s="940">
        <v>0.41661473457695442</v>
      </c>
      <c r="Q1008" s="940">
        <v>0.51338792501860753</v>
      </c>
      <c r="R1008" s="940">
        <v>0.92853994041906884</v>
      </c>
      <c r="S1008" s="940" t="s">
        <v>105</v>
      </c>
      <c r="T1008" s="940" t="s">
        <v>105</v>
      </c>
      <c r="U1008" s="1677" t="s">
        <v>105</v>
      </c>
      <c r="V1008" s="1677" t="s">
        <v>105</v>
      </c>
      <c r="W1008" s="1677" t="s">
        <v>105</v>
      </c>
      <c r="X1008" s="1677" t="s">
        <v>105</v>
      </c>
      <c r="Y1008" s="1677" t="s">
        <v>105</v>
      </c>
      <c r="Z1008" s="1677" t="s">
        <v>105</v>
      </c>
      <c r="AA1008" s="403"/>
      <c r="AB1008" s="985"/>
      <c r="AC1008" s="985"/>
      <c r="AD1008" s="985"/>
      <c r="AE1008" s="985"/>
      <c r="AF1008" s="985"/>
      <c r="AG1008" s="985"/>
      <c r="AH1008" s="985"/>
      <c r="AI1008" s="985"/>
      <c r="AJ1008" s="940"/>
      <c r="AK1008" s="940"/>
      <c r="AL1008" s="940"/>
      <c r="AM1008" s="940"/>
      <c r="AN1008" s="940" t="s">
        <v>1045</v>
      </c>
      <c r="AO1008" s="940" t="s">
        <v>1045</v>
      </c>
      <c r="AP1008" s="940" t="s">
        <v>1045</v>
      </c>
      <c r="AQ1008" s="940" t="s">
        <v>1045</v>
      </c>
      <c r="AR1008" s="940" t="s">
        <v>1045</v>
      </c>
      <c r="AS1008" s="940" t="s">
        <v>1045</v>
      </c>
      <c r="AT1008" s="940" t="s">
        <v>1045</v>
      </c>
      <c r="AU1008" s="940" t="s">
        <v>1045</v>
      </c>
      <c r="AV1008" s="940" t="s">
        <v>1045</v>
      </c>
      <c r="AW1008" s="940" t="s">
        <v>1045</v>
      </c>
      <c r="AX1008" s="940" t="s">
        <v>1045</v>
      </c>
      <c r="AY1008" s="940" t="s">
        <v>1045</v>
      </c>
      <c r="AZ1008" s="940" t="s">
        <v>1045</v>
      </c>
      <c r="BA1008" s="940" t="s">
        <v>1045</v>
      </c>
      <c r="BB1008" s="940" t="s">
        <v>1045</v>
      </c>
      <c r="BC1008" s="940" t="s">
        <v>1045</v>
      </c>
      <c r="BD1008" s="940" t="s">
        <v>1045</v>
      </c>
      <c r="BE1008" s="940" t="s">
        <v>1045</v>
      </c>
      <c r="BF1008" s="940" t="s">
        <v>1045</v>
      </c>
      <c r="BG1008" s="940" t="s">
        <v>1045</v>
      </c>
      <c r="BH1008" s="940" t="s">
        <v>1045</v>
      </c>
      <c r="BI1008" s="940" t="s">
        <v>1045</v>
      </c>
      <c r="BJ1008" s="940" t="s">
        <v>1045</v>
      </c>
      <c r="BK1008" s="940" t="s">
        <v>1045</v>
      </c>
      <c r="BL1008" s="940">
        <v>8.4730278419022031E-2</v>
      </c>
      <c r="BM1008" s="940">
        <v>0.60139656886898418</v>
      </c>
      <c r="BN1008" s="940">
        <v>0.62779467677714096</v>
      </c>
      <c r="BO1008" s="940">
        <v>0.45911912025539658</v>
      </c>
      <c r="BP1008" s="940">
        <v>0.8494091477499337</v>
      </c>
      <c r="BQ1008" s="940">
        <v>0.4810990724297437</v>
      </c>
      <c r="BR1008" s="940">
        <v>0.67506167017748031</v>
      </c>
      <c r="BS1008" s="940">
        <v>0.69254469305119049</v>
      </c>
      <c r="BT1008" s="940">
        <v>1.0131925938926054</v>
      </c>
      <c r="BU1008" s="940">
        <v>0.45114859050340095</v>
      </c>
      <c r="BV1008" s="940">
        <v>3.9176293090300573E-2</v>
      </c>
      <c r="BW1008" s="940">
        <v>-0.32866369129259176</v>
      </c>
      <c r="BX1008" s="992" t="s">
        <v>105</v>
      </c>
      <c r="BY1008" s="992" t="s">
        <v>105</v>
      </c>
      <c r="BZ1008" s="992" t="s">
        <v>105</v>
      </c>
      <c r="CA1008" s="992" t="s">
        <v>105</v>
      </c>
      <c r="CB1008" s="992" t="s">
        <v>1050</v>
      </c>
      <c r="CC1008" s="992" t="s">
        <v>1050</v>
      </c>
      <c r="CD1008" s="992" t="s">
        <v>1050</v>
      </c>
      <c r="CE1008" s="992" t="s">
        <v>1050</v>
      </c>
      <c r="CF1008" s="992">
        <v>0.75329473957065152</v>
      </c>
      <c r="CG1008" s="992">
        <v>0.90321534121100666</v>
      </c>
      <c r="CH1008" s="992">
        <v>0.91302016054091828</v>
      </c>
      <c r="CI1008" s="992">
        <v>1.0646344510275423</v>
      </c>
      <c r="CJ1008" s="992" t="s">
        <v>105</v>
      </c>
      <c r="CK1008" s="992" t="s">
        <v>105</v>
      </c>
      <c r="CL1008" s="992" t="s">
        <v>105</v>
      </c>
      <c r="CM1008" s="992" t="s">
        <v>105</v>
      </c>
      <c r="CN1008" s="992"/>
      <c r="CO1008" s="992" t="s">
        <v>105</v>
      </c>
      <c r="CP1008" s="992" t="s">
        <v>105</v>
      </c>
      <c r="CQ1008" s="992" t="s">
        <v>105</v>
      </c>
      <c r="CR1008" s="992" t="s">
        <v>105</v>
      </c>
      <c r="CS1008" s="992" t="s">
        <v>105</v>
      </c>
      <c r="CT1008" s="992" t="s">
        <v>105</v>
      </c>
      <c r="CU1008" s="992" t="s">
        <v>105</v>
      </c>
      <c r="CV1008" s="992" t="s">
        <v>105</v>
      </c>
      <c r="CW1008" s="992" t="s">
        <v>105</v>
      </c>
      <c r="CX1008" s="992" t="s">
        <v>105</v>
      </c>
      <c r="CY1008" s="992" t="s">
        <v>105</v>
      </c>
      <c r="CZ1008" s="992" t="s">
        <v>105</v>
      </c>
      <c r="DA1008" s="992" t="s">
        <v>105</v>
      </c>
      <c r="DB1008" s="992" t="s">
        <v>105</v>
      </c>
      <c r="DC1008" s="992" t="s">
        <v>105</v>
      </c>
      <c r="DD1008" s="992" t="s">
        <v>105</v>
      </c>
      <c r="DE1008" s="992" t="s">
        <v>105</v>
      </c>
      <c r="DF1008" s="992" t="s">
        <v>105</v>
      </c>
      <c r="DG1008" s="992" t="s">
        <v>105</v>
      </c>
      <c r="DH1008" s="992" t="s">
        <v>105</v>
      </c>
      <c r="DI1008" s="992" t="s">
        <v>105</v>
      </c>
      <c r="DJ1008" s="992" t="s">
        <v>105</v>
      </c>
      <c r="DK1008" s="992" t="s">
        <v>105</v>
      </c>
      <c r="DL1008" s="992" t="s">
        <v>105</v>
      </c>
      <c r="DM1008" s="992" t="s">
        <v>105</v>
      </c>
      <c r="DN1008" s="992" t="s">
        <v>105</v>
      </c>
      <c r="DO1008" s="992" t="s">
        <v>105</v>
      </c>
    </row>
    <row r="1009" spans="2:119" s="980" customFormat="1" ht="12" customHeight="1" outlineLevel="1">
      <c r="B1009" s="1336">
        <v>41</v>
      </c>
      <c r="C1009" s="981" t="s">
        <v>320</v>
      </c>
      <c r="D1009" s="995"/>
      <c r="E1009" s="995"/>
      <c r="F1009" s="945" t="s">
        <v>105</v>
      </c>
      <c r="G1009" s="945" t="s">
        <v>105</v>
      </c>
      <c r="H1009" s="945" t="s">
        <v>105</v>
      </c>
      <c r="I1009" s="945" t="s">
        <v>105</v>
      </c>
      <c r="J1009" s="945" t="s">
        <v>105</v>
      </c>
      <c r="K1009" s="945" t="s">
        <v>105</v>
      </c>
      <c r="L1009" s="955">
        <v>0.26341532822319058</v>
      </c>
      <c r="M1009" s="955">
        <v>0.32282843732418937</v>
      </c>
      <c r="N1009" s="955">
        <v>0.41843385482719203</v>
      </c>
      <c r="O1009" s="955">
        <v>0.36763719747359153</v>
      </c>
      <c r="P1009" s="955">
        <v>0.46445707529121072</v>
      </c>
      <c r="Q1009" s="955">
        <v>0.32040357190117846</v>
      </c>
      <c r="R1009" s="955">
        <v>0.24574209711419598</v>
      </c>
      <c r="S1009" s="955" t="s">
        <v>105</v>
      </c>
      <c r="T1009" s="955" t="s">
        <v>105</v>
      </c>
      <c r="U1009" s="1698" t="s">
        <v>105</v>
      </c>
      <c r="V1009" s="1698" t="s">
        <v>105</v>
      </c>
      <c r="W1009" s="1698" t="s">
        <v>105</v>
      </c>
      <c r="X1009" s="1698" t="s">
        <v>105</v>
      </c>
      <c r="Y1009" s="1698" t="s">
        <v>105</v>
      </c>
      <c r="Z1009" s="1698" t="s">
        <v>105</v>
      </c>
      <c r="AA1009" s="403"/>
      <c r="AB1009" s="449"/>
      <c r="AC1009" s="449"/>
      <c r="AD1009" s="449"/>
      <c r="AE1009" s="449"/>
      <c r="AF1009" s="449"/>
      <c r="AG1009" s="449"/>
      <c r="AH1009" s="449"/>
      <c r="AI1009" s="449"/>
      <c r="AJ1009" s="975"/>
      <c r="AK1009" s="975"/>
      <c r="AL1009" s="975"/>
      <c r="AM1009" s="975"/>
      <c r="AN1009" s="975"/>
      <c r="AO1009" s="975"/>
      <c r="AP1009" s="975"/>
      <c r="AQ1009" s="975"/>
      <c r="AR1009" s="975"/>
      <c r="AS1009" s="975"/>
      <c r="AT1009" s="975"/>
      <c r="AU1009" s="975"/>
      <c r="AV1009" s="975"/>
      <c r="AW1009" s="975"/>
      <c r="AX1009" s="975"/>
      <c r="AY1009" s="975"/>
      <c r="AZ1009" s="975"/>
      <c r="BA1009" s="975"/>
      <c r="BB1009" s="975"/>
      <c r="BC1009" s="975"/>
      <c r="BD1009" s="975"/>
      <c r="BE1009" s="975"/>
      <c r="BF1009" s="975"/>
      <c r="BG1009" s="975"/>
      <c r="BH1009" s="975">
        <v>0.22981153103070087</v>
      </c>
      <c r="BI1009" s="975">
        <v>0.25865008360637592</v>
      </c>
      <c r="BJ1009" s="975">
        <v>0.26318068442900622</v>
      </c>
      <c r="BK1009" s="975">
        <v>0.29565878189689015</v>
      </c>
      <c r="BL1009" s="975">
        <v>0.23297561542881923</v>
      </c>
      <c r="BM1009" s="975">
        <v>0.33830260958509228</v>
      </c>
      <c r="BN1009" s="975">
        <v>0.3503104653106901</v>
      </c>
      <c r="BO1009" s="975">
        <v>0.35038610038610035</v>
      </c>
      <c r="BP1009" s="975">
        <v>0.32446808510638298</v>
      </c>
      <c r="BQ1009" s="975">
        <v>0.39945951356220594</v>
      </c>
      <c r="BR1009" s="975">
        <v>0.47474747474747481</v>
      </c>
      <c r="BS1009" s="975">
        <v>0.45539652533981456</v>
      </c>
      <c r="BT1009" s="975">
        <v>0.47747747747747749</v>
      </c>
      <c r="BU1009" s="975">
        <v>0.42608695652173917</v>
      </c>
      <c r="BV1009" s="975">
        <v>0.3613445378151261</v>
      </c>
      <c r="BW1009" s="975">
        <v>0.23728813559322029</v>
      </c>
      <c r="BX1009" s="975">
        <v>0.3141025641025641</v>
      </c>
      <c r="BY1009" s="975">
        <v>0.28855721393034822</v>
      </c>
      <c r="BZ1009" s="975">
        <v>0.26548672566371678</v>
      </c>
      <c r="CA1009" s="975">
        <v>0.259214544421561</v>
      </c>
      <c r="CB1009" s="975">
        <v>0.2383790226460071</v>
      </c>
      <c r="CC1009" s="975">
        <v>0.25845564773452456</v>
      </c>
      <c r="CD1009" s="975">
        <v>0.2432031129998464</v>
      </c>
      <c r="CE1009" s="975">
        <v>0.21217949989093568</v>
      </c>
      <c r="CF1009" s="975">
        <v>0.19620346299112182</v>
      </c>
      <c r="CG1009" s="975">
        <v>0.21221510122660331</v>
      </c>
      <c r="CH1009" s="975">
        <v>0.22702785901185166</v>
      </c>
      <c r="CI1009" s="975">
        <v>0.23738385673501167</v>
      </c>
      <c r="CJ1009" s="975" t="s">
        <v>105</v>
      </c>
      <c r="CK1009" s="975" t="s">
        <v>105</v>
      </c>
      <c r="CL1009" s="975" t="s">
        <v>105</v>
      </c>
      <c r="CM1009" s="975" t="s">
        <v>105</v>
      </c>
      <c r="CN1009" s="975"/>
      <c r="CO1009" s="975" t="s">
        <v>105</v>
      </c>
      <c r="CP1009" s="975" t="s">
        <v>105</v>
      </c>
      <c r="CQ1009" s="975" t="s">
        <v>105</v>
      </c>
      <c r="CR1009" s="975" t="s">
        <v>105</v>
      </c>
      <c r="CS1009" s="994" t="s">
        <v>105</v>
      </c>
      <c r="CT1009" s="994" t="s">
        <v>105</v>
      </c>
      <c r="CU1009" s="994" t="s">
        <v>105</v>
      </c>
      <c r="CV1009" s="994" t="s">
        <v>105</v>
      </c>
      <c r="CW1009" s="994" t="s">
        <v>105</v>
      </c>
      <c r="CX1009" s="994" t="s">
        <v>105</v>
      </c>
      <c r="CY1009" s="994" t="s">
        <v>105</v>
      </c>
      <c r="CZ1009" s="994" t="s">
        <v>105</v>
      </c>
      <c r="DA1009" s="994" t="s">
        <v>105</v>
      </c>
      <c r="DB1009" s="994" t="s">
        <v>105</v>
      </c>
      <c r="DC1009" s="994" t="s">
        <v>105</v>
      </c>
      <c r="DD1009" s="994" t="s">
        <v>105</v>
      </c>
      <c r="DE1009" s="994" t="s">
        <v>105</v>
      </c>
      <c r="DF1009" s="994" t="s">
        <v>105</v>
      </c>
      <c r="DG1009" s="994" t="s">
        <v>105</v>
      </c>
      <c r="DH1009" s="994" t="s">
        <v>105</v>
      </c>
      <c r="DI1009" s="994" t="s">
        <v>105</v>
      </c>
      <c r="DJ1009" s="994" t="s">
        <v>105</v>
      </c>
      <c r="DK1009" s="994" t="s">
        <v>105</v>
      </c>
      <c r="DL1009" s="994" t="s">
        <v>105</v>
      </c>
      <c r="DM1009" s="994" t="s">
        <v>105</v>
      </c>
      <c r="DN1009" s="994" t="s">
        <v>105</v>
      </c>
      <c r="DO1009" s="994" t="s">
        <v>105</v>
      </c>
    </row>
    <row r="1010" spans="2:119" s="980" customFormat="1" ht="12" customHeight="1" outlineLevel="1">
      <c r="B1010" s="1336">
        <v>42</v>
      </c>
      <c r="C1010" s="981" t="s">
        <v>314</v>
      </c>
      <c r="D1010" s="995"/>
      <c r="E1010" s="995"/>
      <c r="F1010" s="945" t="s">
        <v>105</v>
      </c>
      <c r="G1010" s="945" t="s">
        <v>105</v>
      </c>
      <c r="H1010" s="945" t="s">
        <v>105</v>
      </c>
      <c r="I1010" s="945" t="s">
        <v>105</v>
      </c>
      <c r="J1010" s="945" t="s">
        <v>105</v>
      </c>
      <c r="K1010" s="945" t="s">
        <v>105</v>
      </c>
      <c r="L1010" s="955">
        <v>1.5362843572882432E-2</v>
      </c>
      <c r="M1010" s="955">
        <v>2.1953165335100579E-2</v>
      </c>
      <c r="N1010" s="955">
        <v>3.3591930535255089E-2</v>
      </c>
      <c r="O1010" s="955">
        <v>3.3918874061266369E-2</v>
      </c>
      <c r="P1010" s="955">
        <v>2.8879357133806013E-2</v>
      </c>
      <c r="Q1010" s="955">
        <v>2.6210281766970836E-2</v>
      </c>
      <c r="R1010" s="955">
        <v>3.4006564511992618E-2</v>
      </c>
      <c r="S1010" s="955" t="s">
        <v>105</v>
      </c>
      <c r="T1010" s="955" t="s">
        <v>105</v>
      </c>
      <c r="U1010" s="1698" t="s">
        <v>105</v>
      </c>
      <c r="V1010" s="1698" t="s">
        <v>105</v>
      </c>
      <c r="W1010" s="1698" t="s">
        <v>105</v>
      </c>
      <c r="X1010" s="1698" t="s">
        <v>105</v>
      </c>
      <c r="Y1010" s="1698" t="s">
        <v>105</v>
      </c>
      <c r="Z1010" s="1698" t="s">
        <v>105</v>
      </c>
      <c r="AA1010" s="403"/>
      <c r="AB1010" s="449"/>
      <c r="AC1010" s="449"/>
      <c r="AD1010" s="449"/>
      <c r="AE1010" s="449"/>
      <c r="AF1010" s="449"/>
      <c r="AG1010" s="449"/>
      <c r="AH1010" s="449"/>
      <c r="AI1010" s="449"/>
      <c r="AJ1010" s="975"/>
      <c r="AK1010" s="975"/>
      <c r="AL1010" s="975"/>
      <c r="AM1010" s="975"/>
      <c r="AN1010" s="975"/>
      <c r="AO1010" s="975"/>
      <c r="AP1010" s="975"/>
      <c r="AQ1010" s="975"/>
      <c r="AR1010" s="975"/>
      <c r="AS1010" s="975"/>
      <c r="AT1010" s="975"/>
      <c r="AU1010" s="975"/>
      <c r="AV1010" s="975"/>
      <c r="AW1010" s="975"/>
      <c r="AX1010" s="975"/>
      <c r="AY1010" s="975"/>
      <c r="AZ1010" s="975"/>
      <c r="BA1010" s="975"/>
      <c r="BB1010" s="975"/>
      <c r="BC1010" s="975"/>
      <c r="BD1010" s="975"/>
      <c r="BE1010" s="975"/>
      <c r="BF1010" s="975"/>
      <c r="BG1010" s="975"/>
      <c r="BH1010" s="955">
        <v>1.34030112305304E-2</v>
      </c>
      <c r="BI1010" s="955">
        <v>1.5084926155819231E-2</v>
      </c>
      <c r="BJ1010" s="955">
        <v>1.5349158735596323E-2</v>
      </c>
      <c r="BK1010" s="955">
        <v>1.7243338297239626E-2</v>
      </c>
      <c r="BL1010" s="955">
        <v>1.3587546177633036E-2</v>
      </c>
      <c r="BM1010" s="955">
        <v>2.4052774592072439E-2</v>
      </c>
      <c r="BN1010" s="955">
        <v>2.5031261879855965E-2</v>
      </c>
      <c r="BO1010" s="955">
        <v>2.4834639884421802E-2</v>
      </c>
      <c r="BP1010" s="955">
        <v>2.277937907505909E-2</v>
      </c>
      <c r="BQ1010" s="955">
        <v>3.0767977142729892E-2</v>
      </c>
      <c r="BR1010" s="955">
        <v>4.0950702910407498E-2</v>
      </c>
      <c r="BS1010" s="955">
        <v>3.9797154102206182E-2</v>
      </c>
      <c r="BT1010" s="955">
        <v>4.3138281399630066E-2</v>
      </c>
      <c r="BU1010" s="955">
        <v>3.8744993448744665E-2</v>
      </c>
      <c r="BV1010" s="955">
        <v>3.649370704603478E-2</v>
      </c>
      <c r="BW1010" s="955">
        <v>2.0877169710638434E-2</v>
      </c>
      <c r="BX1010" s="955" t="s">
        <v>1050</v>
      </c>
      <c r="BY1010" s="955" t="s">
        <v>1050</v>
      </c>
      <c r="BZ1010" s="955" t="s">
        <v>1050</v>
      </c>
      <c r="CA1010" s="955" t="s">
        <v>1050</v>
      </c>
      <c r="CB1010" s="955">
        <v>2.5445228023616585E-2</v>
      </c>
      <c r="CC1010" s="955">
        <v>2.5058087104530998E-2</v>
      </c>
      <c r="CD1010" s="955">
        <v>2.7464692831847347E-2</v>
      </c>
      <c r="CE1010" s="955">
        <v>2.6560356621642429E-2</v>
      </c>
      <c r="CF1010" s="955">
        <v>3.0143908406069383E-2</v>
      </c>
      <c r="CG1010" s="955">
        <v>3.2890300550858689E-2</v>
      </c>
      <c r="CH1010" s="955">
        <v>3.5741844279175254E-2</v>
      </c>
      <c r="CI1010" s="955">
        <v>3.5841455759882658E-2</v>
      </c>
      <c r="CJ1010" s="955" t="s">
        <v>105</v>
      </c>
      <c r="CK1010" s="955" t="s">
        <v>105</v>
      </c>
      <c r="CL1010" s="955" t="s">
        <v>105</v>
      </c>
      <c r="CM1010" s="955" t="s">
        <v>105</v>
      </c>
      <c r="CN1010" s="955"/>
      <c r="CO1010" s="955" t="s">
        <v>105</v>
      </c>
      <c r="CP1010" s="955" t="s">
        <v>105</v>
      </c>
      <c r="CQ1010" s="955" t="s">
        <v>105</v>
      </c>
      <c r="CR1010" s="955" t="s">
        <v>105</v>
      </c>
      <c r="CS1010" s="955" t="s">
        <v>105</v>
      </c>
      <c r="CT1010" s="955" t="s">
        <v>105</v>
      </c>
      <c r="CU1010" s="955" t="s">
        <v>105</v>
      </c>
      <c r="CV1010" s="955" t="s">
        <v>105</v>
      </c>
      <c r="CW1010" s="955" t="s">
        <v>105</v>
      </c>
      <c r="CX1010" s="955" t="s">
        <v>105</v>
      </c>
      <c r="CY1010" s="955" t="s">
        <v>105</v>
      </c>
      <c r="CZ1010" s="955" t="s">
        <v>105</v>
      </c>
      <c r="DA1010" s="955" t="s">
        <v>105</v>
      </c>
      <c r="DB1010" s="955" t="s">
        <v>105</v>
      </c>
      <c r="DC1010" s="955" t="s">
        <v>105</v>
      </c>
      <c r="DD1010" s="955" t="s">
        <v>105</v>
      </c>
      <c r="DE1010" s="955" t="s">
        <v>105</v>
      </c>
      <c r="DF1010" s="955" t="s">
        <v>105</v>
      </c>
      <c r="DG1010" s="955" t="s">
        <v>105</v>
      </c>
      <c r="DH1010" s="955" t="s">
        <v>105</v>
      </c>
      <c r="DI1010" s="955" t="s">
        <v>105</v>
      </c>
      <c r="DJ1010" s="955" t="s">
        <v>105</v>
      </c>
      <c r="DK1010" s="955" t="s">
        <v>105</v>
      </c>
      <c r="DL1010" s="955" t="s">
        <v>105</v>
      </c>
      <c r="DM1010" s="955" t="s">
        <v>105</v>
      </c>
      <c r="DN1010" s="955" t="s">
        <v>105</v>
      </c>
      <c r="DO1010" s="955" t="s">
        <v>105</v>
      </c>
    </row>
    <row r="1011" spans="2:119" s="971" customFormat="1" ht="12" customHeight="1" outlineLevel="1">
      <c r="B1011" s="1336">
        <v>43</v>
      </c>
      <c r="C1011" s="981"/>
      <c r="D1011" s="988"/>
      <c r="E1011" s="988"/>
      <c r="F1011" s="969"/>
      <c r="G1011" s="969"/>
      <c r="H1011" s="969"/>
      <c r="I1011" s="969"/>
      <c r="J1011" s="969"/>
      <c r="K1011" s="969"/>
      <c r="L1011" s="969"/>
      <c r="M1011" s="969"/>
      <c r="N1011" s="969"/>
      <c r="O1011" s="969"/>
      <c r="P1011" s="969"/>
      <c r="Q1011" s="969"/>
      <c r="R1011" s="969"/>
      <c r="S1011" s="969"/>
      <c r="T1011" s="969"/>
      <c r="U1011" s="1696"/>
      <c r="V1011" s="1696"/>
      <c r="W1011" s="1696"/>
      <c r="X1011" s="1696"/>
      <c r="Y1011" s="1696"/>
      <c r="Z1011" s="1696"/>
      <c r="AA1011" s="970"/>
      <c r="AB1011" s="946"/>
      <c r="AC1011" s="946"/>
      <c r="AD1011" s="946"/>
      <c r="AE1011" s="946"/>
      <c r="AF1011" s="946"/>
      <c r="AG1011" s="946"/>
      <c r="AH1011" s="946"/>
      <c r="AI1011" s="946"/>
      <c r="AJ1011" s="1040"/>
      <c r="AK1011" s="1040"/>
      <c r="AL1011" s="1040"/>
      <c r="AM1011" s="1040"/>
      <c r="AN1011" s="1040"/>
      <c r="AO1011" s="1040"/>
      <c r="AP1011" s="1040"/>
      <c r="AQ1011" s="1040"/>
      <c r="AR1011" s="1040"/>
      <c r="AS1011" s="1040"/>
      <c r="AT1011" s="1040"/>
      <c r="AU1011" s="1040"/>
      <c r="AV1011" s="1040"/>
      <c r="AW1011" s="1040"/>
      <c r="AX1011" s="1040"/>
      <c r="AY1011" s="1040"/>
      <c r="AZ1011" s="1040"/>
      <c r="BA1011" s="1040"/>
      <c r="BB1011" s="1040"/>
      <c r="BC1011" s="1040"/>
      <c r="BD1011" s="1040"/>
      <c r="BE1011" s="1040"/>
      <c r="BF1011" s="1040"/>
      <c r="BG1011" s="1040"/>
      <c r="BH1011" s="1017"/>
      <c r="BI1011" s="1017"/>
      <c r="BJ1011" s="1017"/>
      <c r="BK1011" s="1017"/>
      <c r="BL1011" s="1017"/>
      <c r="BM1011" s="1017"/>
      <c r="BN1011" s="1017"/>
      <c r="BO1011" s="1017"/>
      <c r="BP1011" s="1017"/>
      <c r="BQ1011" s="1017"/>
      <c r="BR1011" s="1017"/>
      <c r="BS1011" s="1017"/>
      <c r="BT1011" s="1017"/>
      <c r="BU1011" s="1017"/>
      <c r="BV1011" s="1017"/>
      <c r="BW1011" s="1017"/>
      <c r="BX1011" s="1017"/>
      <c r="BY1011" s="1017"/>
      <c r="BZ1011" s="1017"/>
      <c r="CA1011" s="1017"/>
      <c r="CB1011" s="232"/>
      <c r="CC1011" s="232"/>
      <c r="CD1011" s="232"/>
      <c r="CE1011" s="232"/>
      <c r="CF1011" s="232"/>
      <c r="CG1011" s="232"/>
      <c r="CH1011" s="232"/>
      <c r="CI1011" s="232"/>
      <c r="CJ1011" s="232"/>
      <c r="CK1011" s="232"/>
      <c r="CL1011" s="232"/>
      <c r="CM1011" s="232"/>
      <c r="CN1011" s="232"/>
      <c r="CO1011" s="232"/>
      <c r="CP1011" s="232"/>
      <c r="CQ1011" s="232"/>
      <c r="CR1011" s="232"/>
      <c r="CS1011" s="232"/>
      <c r="CT1011" s="232"/>
      <c r="CU1011" s="232"/>
      <c r="CV1011" s="232"/>
      <c r="CW1011" s="232"/>
      <c r="CX1011" s="232"/>
      <c r="CY1011" s="232"/>
      <c r="CZ1011" s="232"/>
      <c r="DA1011" s="232"/>
      <c r="DB1011" s="232"/>
      <c r="DC1011" s="232"/>
      <c r="DD1011" s="232"/>
      <c r="DE1011" s="232"/>
      <c r="DF1011" s="232"/>
      <c r="DG1011" s="232"/>
      <c r="DH1011" s="232"/>
      <c r="DI1011" s="232"/>
      <c r="DJ1011" s="232"/>
      <c r="DK1011" s="232"/>
      <c r="DL1011" s="232"/>
      <c r="DM1011" s="232"/>
      <c r="DN1011" s="232"/>
      <c r="DO1011" s="232"/>
    </row>
    <row r="1012" spans="2:119" s="971" customFormat="1" outlineLevel="1">
      <c r="B1012" s="1336">
        <v>44</v>
      </c>
      <c r="C1012" s="1000" t="s">
        <v>592</v>
      </c>
      <c r="D1012" s="998"/>
      <c r="E1012" s="998"/>
      <c r="F1012" s="282" t="s">
        <v>105</v>
      </c>
      <c r="G1012" s="282" t="s">
        <v>105</v>
      </c>
      <c r="H1012" s="282" t="s">
        <v>105</v>
      </c>
      <c r="I1012" s="282" t="s">
        <v>105</v>
      </c>
      <c r="J1012" s="282" t="s">
        <v>105</v>
      </c>
      <c r="K1012" s="282" t="s">
        <v>105</v>
      </c>
      <c r="L1012" s="1001">
        <v>5.8321752483080885E-2</v>
      </c>
      <c r="M1012" s="1001">
        <v>6.8002575972124987E-2</v>
      </c>
      <c r="N1012" s="1001">
        <v>8.0280144992398231E-2</v>
      </c>
      <c r="O1012" s="1001">
        <v>9.2261812173407343E-2</v>
      </c>
      <c r="P1012" s="1001">
        <v>0.1039024568716343</v>
      </c>
      <c r="Q1012" s="1001">
        <v>0.11185143649583319</v>
      </c>
      <c r="R1012" s="1001">
        <v>0.15400802116848844</v>
      </c>
      <c r="S1012" s="1001" t="s">
        <v>105</v>
      </c>
      <c r="T1012" s="1001" t="s">
        <v>105</v>
      </c>
      <c r="U1012" s="1723" t="s">
        <v>105</v>
      </c>
      <c r="V1012" s="1723" t="s">
        <v>105</v>
      </c>
      <c r="W1012" s="1723" t="s">
        <v>105</v>
      </c>
      <c r="X1012" s="1723" t="s">
        <v>105</v>
      </c>
      <c r="Y1012" s="1723" t="s">
        <v>105</v>
      </c>
      <c r="Z1012" s="1723" t="s">
        <v>105</v>
      </c>
      <c r="AA1012" s="283"/>
      <c r="AB1012" s="946"/>
      <c r="AC1012" s="946"/>
      <c r="AD1012" s="946"/>
      <c r="AE1012" s="946"/>
      <c r="AF1012" s="946"/>
      <c r="AG1012" s="946"/>
      <c r="AH1012" s="946"/>
      <c r="AI1012" s="946"/>
      <c r="AJ1012" s="947"/>
      <c r="AK1012" s="947"/>
      <c r="AL1012" s="947"/>
      <c r="AM1012" s="947"/>
      <c r="AN1012" s="947"/>
      <c r="AO1012" s="947"/>
      <c r="AP1012" s="947"/>
      <c r="AQ1012" s="947"/>
      <c r="AR1012" s="947"/>
      <c r="AS1012" s="947"/>
      <c r="AT1012" s="947"/>
      <c r="AU1012" s="947"/>
      <c r="AV1012" s="947"/>
      <c r="AW1012" s="947"/>
      <c r="AX1012" s="947"/>
      <c r="AY1012" s="947"/>
      <c r="AZ1012" s="947"/>
      <c r="BA1012" s="947"/>
      <c r="BB1012" s="947"/>
      <c r="BC1012" s="947"/>
      <c r="BD1012" s="947"/>
      <c r="BE1012" s="947"/>
      <c r="BF1012" s="947"/>
      <c r="BG1012" s="947"/>
      <c r="BH1012" s="1001">
        <v>5.8321752483080885E-2</v>
      </c>
      <c r="BI1012" s="1001">
        <v>5.8321752483080885E-2</v>
      </c>
      <c r="BJ1012" s="1001">
        <v>5.8321752483080892E-2</v>
      </c>
      <c r="BK1012" s="1001">
        <v>5.8321752483080892E-2</v>
      </c>
      <c r="BL1012" s="1001">
        <v>5.8321752483080885E-2</v>
      </c>
      <c r="BM1012" s="1001">
        <v>7.1098400989491967E-2</v>
      </c>
      <c r="BN1012" s="1001">
        <v>7.1454507811109097E-2</v>
      </c>
      <c r="BO1012" s="1001">
        <v>7.0877925400168004E-2</v>
      </c>
      <c r="BP1012" s="1001">
        <v>7.0205299444444411E-2</v>
      </c>
      <c r="BQ1012" s="1001">
        <v>7.70240189508931E-2</v>
      </c>
      <c r="BR1012" s="1001">
        <v>8.6257863577241328E-2</v>
      </c>
      <c r="BS1012" s="1001">
        <v>8.7390113643290857E-2</v>
      </c>
      <c r="BT1012" s="1001">
        <v>9.034621198790449E-2</v>
      </c>
      <c r="BU1012" s="1001">
        <v>9.0932127481747671E-2</v>
      </c>
      <c r="BV1012" s="1001">
        <v>0.10099421252274743</v>
      </c>
      <c r="BW1012" s="1001">
        <v>8.7982358066261979E-2</v>
      </c>
      <c r="BX1012" s="1001" t="s">
        <v>1050</v>
      </c>
      <c r="BY1012" s="1001" t="s">
        <v>1050</v>
      </c>
      <c r="BZ1012" s="1001" t="s">
        <v>1050</v>
      </c>
      <c r="CA1012" s="1001" t="s">
        <v>1050</v>
      </c>
      <c r="CB1012" s="1001">
        <v>0.10674273155907159</v>
      </c>
      <c r="CC1012" s="1001">
        <v>9.6953141957531061E-2</v>
      </c>
      <c r="CD1012" s="1001">
        <v>0.11292903488396011</v>
      </c>
      <c r="CE1012" s="1001">
        <v>0.12517871253016885</v>
      </c>
      <c r="CF1012" s="1001">
        <v>0.15363596516863412</v>
      </c>
      <c r="CG1012" s="1001">
        <v>0.15498567425575632</v>
      </c>
      <c r="CH1012" s="1001">
        <v>0.15743373714020448</v>
      </c>
      <c r="CI1012" s="1001">
        <v>0.15098522811469856</v>
      </c>
      <c r="CJ1012" s="1001" t="s">
        <v>105</v>
      </c>
      <c r="CK1012" s="1001" t="s">
        <v>105</v>
      </c>
      <c r="CL1012" s="1001" t="s">
        <v>105</v>
      </c>
      <c r="CM1012" s="1001" t="s">
        <v>105</v>
      </c>
      <c r="CN1012" s="1001"/>
      <c r="CO1012" s="1001" t="s">
        <v>105</v>
      </c>
      <c r="CP1012" s="1001" t="s">
        <v>105</v>
      </c>
      <c r="CQ1012" s="1001" t="s">
        <v>105</v>
      </c>
      <c r="CR1012" s="1001" t="s">
        <v>105</v>
      </c>
      <c r="CS1012" s="1001" t="s">
        <v>105</v>
      </c>
      <c r="CT1012" s="1001" t="s">
        <v>105</v>
      </c>
      <c r="CU1012" s="1001" t="s">
        <v>105</v>
      </c>
      <c r="CV1012" s="1001" t="s">
        <v>105</v>
      </c>
      <c r="CW1012" s="1001" t="s">
        <v>105</v>
      </c>
      <c r="CX1012" s="1001" t="s">
        <v>105</v>
      </c>
      <c r="CY1012" s="1001" t="s">
        <v>105</v>
      </c>
      <c r="CZ1012" s="1001" t="s">
        <v>105</v>
      </c>
      <c r="DA1012" s="1001" t="s">
        <v>105</v>
      </c>
      <c r="DB1012" s="1001" t="s">
        <v>105</v>
      </c>
      <c r="DC1012" s="1001" t="s">
        <v>105</v>
      </c>
      <c r="DD1012" s="1001" t="s">
        <v>105</v>
      </c>
      <c r="DE1012" s="1001" t="s">
        <v>105</v>
      </c>
      <c r="DF1012" s="1001" t="s">
        <v>105</v>
      </c>
      <c r="DG1012" s="1001" t="s">
        <v>105</v>
      </c>
      <c r="DH1012" s="1001" t="s">
        <v>105</v>
      </c>
      <c r="DI1012" s="1001" t="s">
        <v>105</v>
      </c>
      <c r="DJ1012" s="1001" t="s">
        <v>105</v>
      </c>
      <c r="DK1012" s="1001" t="s">
        <v>105</v>
      </c>
      <c r="DL1012" s="1001" t="s">
        <v>105</v>
      </c>
      <c r="DM1012" s="1001" t="s">
        <v>105</v>
      </c>
      <c r="DN1012" s="1001" t="s">
        <v>105</v>
      </c>
      <c r="DO1012" s="1001" t="s">
        <v>105</v>
      </c>
    </row>
    <row r="1013" spans="2:119" s="971" customFormat="1" outlineLevel="1">
      <c r="B1013" s="1336">
        <v>45</v>
      </c>
      <c r="C1013" s="978"/>
      <c r="D1013" s="988"/>
      <c r="E1013" s="988"/>
      <c r="F1013" s="969"/>
      <c r="G1013" s="969"/>
      <c r="H1013" s="969"/>
      <c r="I1013" s="969"/>
      <c r="J1013" s="969"/>
      <c r="K1013" s="969"/>
      <c r="L1013" s="969"/>
      <c r="M1013" s="969"/>
      <c r="N1013" s="969"/>
      <c r="O1013" s="969"/>
      <c r="P1013" s="1002" t="s">
        <v>464</v>
      </c>
      <c r="Q1013" s="969"/>
      <c r="R1013" s="969"/>
      <c r="S1013" s="969"/>
      <c r="T1013" s="969"/>
      <c r="U1013" s="1696"/>
      <c r="V1013" s="1696"/>
      <c r="W1013" s="1696"/>
      <c r="X1013" s="1696"/>
      <c r="Y1013" s="1696"/>
      <c r="Z1013" s="1696"/>
      <c r="AA1013" s="970"/>
      <c r="AB1013" s="946"/>
      <c r="AC1013" s="946"/>
      <c r="AD1013" s="946"/>
      <c r="AE1013" s="946"/>
      <c r="AF1013" s="946"/>
      <c r="AG1013" s="946"/>
      <c r="AH1013" s="946"/>
      <c r="AI1013" s="946"/>
      <c r="AJ1013" s="969"/>
      <c r="AK1013" s="969"/>
      <c r="AL1013" s="969"/>
      <c r="AM1013" s="969"/>
      <c r="AN1013" s="969"/>
      <c r="AO1013" s="969"/>
      <c r="AP1013" s="969"/>
      <c r="AQ1013" s="969"/>
      <c r="AR1013" s="969"/>
      <c r="AS1013" s="969"/>
      <c r="AT1013" s="969"/>
      <c r="AU1013" s="969"/>
      <c r="AV1013" s="969"/>
      <c r="AW1013" s="969"/>
      <c r="AX1013" s="969"/>
      <c r="AY1013" s="969"/>
      <c r="AZ1013" s="969"/>
      <c r="BA1013" s="969"/>
      <c r="BB1013" s="969"/>
      <c r="BC1013" s="969"/>
      <c r="BD1013" s="969"/>
      <c r="BE1013" s="969"/>
      <c r="BF1013" s="969"/>
      <c r="BG1013" s="969"/>
      <c r="BH1013" s="1003"/>
      <c r="BI1013" s="1003"/>
      <c r="BJ1013" s="1003"/>
      <c r="BK1013" s="1003"/>
      <c r="BL1013" s="1003"/>
      <c r="BM1013" s="1003"/>
      <c r="BN1013" s="1003"/>
      <c r="BO1013" s="1003"/>
      <c r="BP1013" s="1003"/>
      <c r="BQ1013" s="1003"/>
      <c r="BR1013" s="1003"/>
      <c r="BS1013" s="1003"/>
      <c r="BT1013" s="1003"/>
      <c r="BU1013" s="1003"/>
      <c r="BV1013" s="1003"/>
      <c r="BW1013" s="1003"/>
      <c r="BX1013" s="1002" t="s">
        <v>464</v>
      </c>
      <c r="BY1013" s="1003"/>
      <c r="BZ1013" s="1003"/>
      <c r="CA1013" s="1003"/>
      <c r="CB1013" s="1003"/>
      <c r="CC1013" s="1017"/>
      <c r="CD1013" s="1017"/>
      <c r="CE1013" s="1017"/>
      <c r="CF1013" s="1017"/>
      <c r="CG1013" s="1017"/>
      <c r="CH1013" s="1017"/>
      <c r="CI1013" s="1017"/>
      <c r="CJ1013" s="1017"/>
      <c r="CK1013" s="1017"/>
      <c r="CL1013" s="1017"/>
      <c r="CM1013" s="1017"/>
      <c r="CN1013" s="1017"/>
      <c r="CO1013" s="1017"/>
      <c r="CP1013" s="1017"/>
      <c r="CQ1013" s="1017"/>
      <c r="CR1013" s="1017"/>
      <c r="CS1013" s="1041"/>
      <c r="CT1013" s="1041"/>
      <c r="CU1013" s="1041"/>
      <c r="CV1013" s="1041"/>
      <c r="CW1013" s="1041"/>
      <c r="CX1013" s="1041"/>
      <c r="CY1013" s="1041"/>
      <c r="CZ1013" s="1041"/>
      <c r="DA1013" s="1041"/>
      <c r="DB1013" s="1041"/>
      <c r="DC1013" s="1041"/>
      <c r="DD1013" s="1041"/>
      <c r="DE1013" s="1041"/>
      <c r="DF1013" s="1041"/>
      <c r="DG1013" s="1041"/>
      <c r="DH1013" s="1041"/>
      <c r="DI1013" s="1041"/>
      <c r="DJ1013" s="1041"/>
      <c r="DK1013" s="1041"/>
      <c r="DL1013" s="1041"/>
      <c r="DM1013" s="1041"/>
      <c r="DN1013" s="1041"/>
      <c r="DO1013" s="1041"/>
    </row>
    <row r="1014" spans="2:119" s="971" customFormat="1" outlineLevel="1">
      <c r="B1014" s="1336">
        <v>46</v>
      </c>
      <c r="C1014" s="978"/>
      <c r="D1014" s="988"/>
      <c r="E1014" s="988"/>
      <c r="F1014" s="969"/>
      <c r="G1014" s="969"/>
      <c r="H1014" s="969"/>
      <c r="I1014" s="969"/>
      <c r="J1014" s="969"/>
      <c r="K1014" s="969"/>
      <c r="L1014" s="969"/>
      <c r="M1014" s="969"/>
      <c r="N1014" s="969"/>
      <c r="O1014" s="969"/>
      <c r="P1014" s="969"/>
      <c r="Q1014" s="969"/>
      <c r="R1014" s="969"/>
      <c r="S1014" s="969"/>
      <c r="T1014" s="969"/>
      <c r="U1014" s="1696"/>
      <c r="V1014" s="1696"/>
      <c r="W1014" s="1696"/>
      <c r="X1014" s="1696"/>
      <c r="Y1014" s="1696"/>
      <c r="Z1014" s="1696"/>
      <c r="AA1014" s="970"/>
      <c r="AB1014" s="946"/>
      <c r="AC1014" s="946"/>
      <c r="AD1014" s="946"/>
      <c r="AE1014" s="946"/>
      <c r="AF1014" s="946"/>
      <c r="AG1014" s="946"/>
      <c r="AH1014" s="946"/>
      <c r="AI1014" s="946"/>
      <c r="AJ1014" s="969"/>
      <c r="AK1014" s="969"/>
      <c r="AL1014" s="969"/>
      <c r="AM1014" s="969"/>
      <c r="AN1014" s="969"/>
      <c r="AO1014" s="969"/>
      <c r="AP1014" s="969"/>
      <c r="AQ1014" s="969"/>
      <c r="AR1014" s="969"/>
      <c r="AS1014" s="969"/>
      <c r="AT1014" s="969"/>
      <c r="AU1014" s="969"/>
      <c r="AV1014" s="969"/>
      <c r="AW1014" s="969"/>
      <c r="AX1014" s="969"/>
      <c r="AY1014" s="969"/>
      <c r="AZ1014" s="969"/>
      <c r="BA1014" s="969"/>
      <c r="BB1014" s="969"/>
      <c r="BC1014" s="969"/>
      <c r="BD1014" s="969"/>
      <c r="BE1014" s="969"/>
      <c r="BF1014" s="969"/>
      <c r="BG1014" s="969"/>
      <c r="BH1014" s="1003"/>
      <c r="BI1014" s="1003"/>
      <c r="BJ1014" s="1003"/>
      <c r="BK1014" s="1003"/>
      <c r="BL1014" s="1003"/>
      <c r="BM1014" s="1003"/>
      <c r="BN1014" s="1003"/>
      <c r="BO1014" s="1003"/>
      <c r="BP1014" s="1003"/>
      <c r="BQ1014" s="1003"/>
      <c r="BR1014" s="1003"/>
      <c r="BS1014" s="1003"/>
      <c r="BT1014" s="1003"/>
      <c r="BU1014" s="1003"/>
      <c r="BV1014" s="1003"/>
      <c r="BW1014" s="1003"/>
      <c r="BX1014" s="1003"/>
      <c r="BY1014" s="1003"/>
      <c r="BZ1014" s="1003"/>
      <c r="CA1014" s="1003"/>
      <c r="CB1014" s="1003"/>
      <c r="CC1014" s="1017"/>
      <c r="CD1014" s="1017"/>
      <c r="CE1014" s="1017"/>
      <c r="CF1014" s="1017"/>
      <c r="CG1014" s="1017"/>
      <c r="CH1014" s="1017"/>
      <c r="CI1014" s="1017"/>
      <c r="CJ1014" s="1017"/>
      <c r="CK1014" s="1017"/>
      <c r="CL1014" s="1017"/>
      <c r="CM1014" s="1017"/>
      <c r="CN1014" s="1017"/>
      <c r="CO1014" s="1017"/>
      <c r="CP1014" s="1017"/>
      <c r="CQ1014" s="1017"/>
      <c r="CR1014" s="1017"/>
      <c r="CS1014" s="1041"/>
      <c r="CT1014" s="1041"/>
      <c r="CU1014" s="1041"/>
      <c r="CV1014" s="1041"/>
      <c r="CW1014" s="1041"/>
      <c r="CX1014" s="1041"/>
      <c r="CY1014" s="1041"/>
      <c r="CZ1014" s="1041"/>
      <c r="DA1014" s="1041"/>
      <c r="DB1014" s="1041"/>
      <c r="DC1014" s="1041"/>
      <c r="DD1014" s="1041"/>
      <c r="DE1014" s="1041"/>
      <c r="DF1014" s="1041"/>
      <c r="DG1014" s="1041"/>
      <c r="DH1014" s="1041"/>
      <c r="DI1014" s="1041"/>
      <c r="DJ1014" s="1041"/>
      <c r="DK1014" s="1041"/>
      <c r="DL1014" s="1041"/>
      <c r="DM1014" s="1041"/>
      <c r="DN1014" s="1041"/>
      <c r="DO1014" s="1041"/>
    </row>
    <row r="1015" spans="2:119" s="971" customFormat="1" outlineLevel="1">
      <c r="B1015" s="1336">
        <v>47</v>
      </c>
      <c r="C1015" s="942" t="s">
        <v>335</v>
      </c>
      <c r="D1015" s="967"/>
      <c r="E1015" s="967"/>
      <c r="F1015" s="968">
        <v>81.305979285550009</v>
      </c>
      <c r="G1015" s="968">
        <v>136.67662176479999</v>
      </c>
      <c r="H1015" s="968">
        <v>197.8200350983</v>
      </c>
      <c r="I1015" s="968">
        <v>238.34247744250001</v>
      </c>
      <c r="J1015" s="968">
        <v>281.51137513434998</v>
      </c>
      <c r="K1015" s="968">
        <v>356.54885758424996</v>
      </c>
      <c r="L1015" s="968">
        <v>423.94589782424998</v>
      </c>
      <c r="M1015" s="968">
        <v>504.46863886330004</v>
      </c>
      <c r="N1015" s="979">
        <v>645.15639900000008</v>
      </c>
      <c r="O1015" s="979">
        <v>865.86552500000005</v>
      </c>
      <c r="P1015" s="979">
        <v>1622.4074999999998</v>
      </c>
      <c r="Q1015" s="979">
        <v>2912.3380917472055</v>
      </c>
      <c r="R1015" s="979">
        <v>5960.4785950122259</v>
      </c>
      <c r="S1015" s="979" t="s">
        <v>105</v>
      </c>
      <c r="T1015" s="979" t="s">
        <v>105</v>
      </c>
      <c r="U1015" s="1719" t="s">
        <v>105</v>
      </c>
      <c r="V1015" s="1719" t="s">
        <v>105</v>
      </c>
      <c r="W1015" s="1719" t="s">
        <v>105</v>
      </c>
      <c r="X1015" s="1719" t="s">
        <v>105</v>
      </c>
      <c r="Y1015" s="1719" t="s">
        <v>105</v>
      </c>
      <c r="Z1015" s="1719" t="s">
        <v>105</v>
      </c>
      <c r="AA1015" s="970"/>
      <c r="AB1015" s="946"/>
      <c r="AC1015" s="946"/>
      <c r="AD1015" s="946"/>
      <c r="AE1015" s="946"/>
      <c r="AF1015" s="946"/>
      <c r="AG1015" s="946"/>
      <c r="AH1015" s="946"/>
      <c r="AI1015" s="946"/>
      <c r="AJ1015" s="969"/>
      <c r="AK1015" s="969"/>
      <c r="AL1015" s="969"/>
      <c r="AM1015" s="969"/>
      <c r="AN1015" s="969"/>
      <c r="AO1015" s="969"/>
      <c r="AP1015" s="969"/>
      <c r="AQ1015" s="969"/>
      <c r="AR1015" s="969"/>
      <c r="AS1015" s="969"/>
      <c r="AT1015" s="969"/>
      <c r="AU1015" s="969"/>
      <c r="AV1015" s="969"/>
      <c r="AW1015" s="969"/>
      <c r="AX1015" s="969"/>
      <c r="AY1015" s="969"/>
      <c r="AZ1015" s="969"/>
      <c r="BA1015" s="969"/>
      <c r="BB1015" s="969"/>
      <c r="BC1015" s="969"/>
      <c r="BD1015" s="969"/>
      <c r="BE1015" s="969"/>
      <c r="BF1015" s="969"/>
      <c r="BG1015" s="969"/>
      <c r="BH1015" s="1003"/>
      <c r="BI1015" s="1003"/>
      <c r="BJ1015" s="1003"/>
      <c r="BK1015" s="1003"/>
      <c r="BL1015" s="1003"/>
      <c r="BM1015" s="1003"/>
      <c r="BN1015" s="1003"/>
      <c r="BO1015" s="1003"/>
      <c r="BP1015" s="968">
        <v>140.39934</v>
      </c>
      <c r="BQ1015" s="968">
        <v>153.47075190000001</v>
      </c>
      <c r="BR1015" s="968">
        <v>161.245755</v>
      </c>
      <c r="BS1015" s="968">
        <v>190.04055210000001</v>
      </c>
      <c r="BT1015" s="968">
        <v>192.07439999999997</v>
      </c>
      <c r="BU1015" s="968">
        <v>208.79112499999997</v>
      </c>
      <c r="BV1015" s="968">
        <v>220.14999999999998</v>
      </c>
      <c r="BW1015" s="968">
        <v>244.85000000000002</v>
      </c>
      <c r="BX1015" s="968">
        <v>315.12</v>
      </c>
      <c r="BY1015" s="968">
        <v>361.49849999999998</v>
      </c>
      <c r="BZ1015" s="968">
        <v>396.63</v>
      </c>
      <c r="CA1015" s="968">
        <v>549.15899999999999</v>
      </c>
      <c r="CB1015" s="968">
        <v>557.76239999999996</v>
      </c>
      <c r="CC1015" s="968">
        <v>589.24255500000004</v>
      </c>
      <c r="CD1015" s="968">
        <v>729.51744499689244</v>
      </c>
      <c r="CE1015" s="968">
        <v>1035.8156917503129</v>
      </c>
      <c r="CF1015" s="968">
        <v>1188.1342911371926</v>
      </c>
      <c r="CG1015" s="968">
        <v>1365.8146772999999</v>
      </c>
      <c r="CH1015" s="968">
        <v>1495.0138107129642</v>
      </c>
      <c r="CI1015" s="968">
        <v>1911.5158158620688</v>
      </c>
      <c r="CJ1015" s="968" t="s">
        <v>105</v>
      </c>
      <c r="CK1015" s="968" t="s">
        <v>105</v>
      </c>
      <c r="CL1015" s="968" t="s">
        <v>105</v>
      </c>
      <c r="CM1015" s="968" t="s">
        <v>105</v>
      </c>
      <c r="CN1015" s="968"/>
      <c r="CO1015" s="968" t="s">
        <v>105</v>
      </c>
      <c r="CP1015" s="968" t="s">
        <v>105</v>
      </c>
      <c r="CQ1015" s="968" t="s">
        <v>105</v>
      </c>
      <c r="CR1015" s="968" t="s">
        <v>105</v>
      </c>
      <c r="CS1015" s="968" t="s">
        <v>105</v>
      </c>
      <c r="CT1015" s="968" t="s">
        <v>105</v>
      </c>
      <c r="CU1015" s="968" t="s">
        <v>105</v>
      </c>
      <c r="CV1015" s="968" t="s">
        <v>105</v>
      </c>
      <c r="CW1015" s="968" t="s">
        <v>105</v>
      </c>
      <c r="CX1015" s="968" t="s">
        <v>105</v>
      </c>
      <c r="CY1015" s="968" t="s">
        <v>105</v>
      </c>
      <c r="CZ1015" s="968" t="s">
        <v>105</v>
      </c>
      <c r="DA1015" s="968" t="s">
        <v>105</v>
      </c>
      <c r="DB1015" s="968" t="s">
        <v>105</v>
      </c>
      <c r="DC1015" s="968" t="s">
        <v>105</v>
      </c>
      <c r="DD1015" s="968" t="s">
        <v>105</v>
      </c>
      <c r="DE1015" s="968" t="s">
        <v>105</v>
      </c>
      <c r="DF1015" s="968" t="s">
        <v>105</v>
      </c>
      <c r="DG1015" s="968" t="s">
        <v>105</v>
      </c>
      <c r="DH1015" s="968" t="s">
        <v>105</v>
      </c>
      <c r="DI1015" s="968" t="s">
        <v>105</v>
      </c>
      <c r="DJ1015" s="968" t="s">
        <v>105</v>
      </c>
      <c r="DK1015" s="968" t="s">
        <v>105</v>
      </c>
      <c r="DL1015" s="968" t="s">
        <v>105</v>
      </c>
      <c r="DM1015" s="968" t="s">
        <v>105</v>
      </c>
      <c r="DN1015" s="968" t="s">
        <v>105</v>
      </c>
      <c r="DO1015" s="968" t="s">
        <v>105</v>
      </c>
    </row>
    <row r="1016" spans="2:119" s="971" customFormat="1" outlineLevel="1">
      <c r="B1016" s="1336">
        <v>48</v>
      </c>
      <c r="C1016" s="949" t="s">
        <v>94</v>
      </c>
      <c r="D1016" s="939"/>
      <c r="E1016" s="939"/>
      <c r="F1016" s="940" t="s">
        <v>1045</v>
      </c>
      <c r="G1016" s="940">
        <v>0.68101562721218767</v>
      </c>
      <c r="H1016" s="940">
        <v>0.44735824271921687</v>
      </c>
      <c r="I1016" s="940">
        <v>0.20484498612116697</v>
      </c>
      <c r="J1016" s="940">
        <v>0.18112129300268953</v>
      </c>
      <c r="K1016" s="940">
        <v>0.2665522216077012</v>
      </c>
      <c r="L1016" s="940">
        <v>0.18902610064898218</v>
      </c>
      <c r="M1016" s="940">
        <v>0.18993636087129073</v>
      </c>
      <c r="N1016" s="940">
        <v>0.27888306486941672</v>
      </c>
      <c r="O1016" s="940">
        <v>0.34210173896143892</v>
      </c>
      <c r="P1016" s="940">
        <v>0.87374072896596688</v>
      </c>
      <c r="Q1016" s="940">
        <v>0.79507188653110017</v>
      </c>
      <c r="R1016" s="940">
        <v>1.0466300296324258</v>
      </c>
      <c r="S1016" s="940" t="s">
        <v>105</v>
      </c>
      <c r="T1016" s="940" t="s">
        <v>105</v>
      </c>
      <c r="U1016" s="1677" t="s">
        <v>105</v>
      </c>
      <c r="V1016" s="1677" t="s">
        <v>105</v>
      </c>
      <c r="W1016" s="1677" t="s">
        <v>105</v>
      </c>
      <c r="X1016" s="1677" t="s">
        <v>105</v>
      </c>
      <c r="Y1016" s="1677" t="s">
        <v>105</v>
      </c>
      <c r="Z1016" s="1677" t="s">
        <v>105</v>
      </c>
      <c r="AA1016" s="970"/>
      <c r="AB1016" s="946"/>
      <c r="AC1016" s="946"/>
      <c r="AD1016" s="946"/>
      <c r="AE1016" s="946"/>
      <c r="AF1016" s="946"/>
      <c r="AG1016" s="946"/>
      <c r="AH1016" s="946"/>
      <c r="AI1016" s="946"/>
      <c r="AJ1016" s="969"/>
      <c r="AK1016" s="969"/>
      <c r="AL1016" s="969"/>
      <c r="AM1016" s="969"/>
      <c r="AN1016" s="969"/>
      <c r="AO1016" s="969"/>
      <c r="AP1016" s="969"/>
      <c r="AQ1016" s="969"/>
      <c r="AR1016" s="969"/>
      <c r="AS1016" s="969"/>
      <c r="AT1016" s="969"/>
      <c r="AU1016" s="969"/>
      <c r="AV1016" s="969"/>
      <c r="AW1016" s="969"/>
      <c r="AX1016" s="969"/>
      <c r="AY1016" s="969"/>
      <c r="AZ1016" s="969"/>
      <c r="BA1016" s="969"/>
      <c r="BB1016" s="969"/>
      <c r="BC1016" s="969"/>
      <c r="BD1016" s="969"/>
      <c r="BE1016" s="969"/>
      <c r="BF1016" s="969"/>
      <c r="BG1016" s="969"/>
      <c r="BH1016" s="1003"/>
      <c r="BI1016" s="1003"/>
      <c r="BJ1016" s="1003"/>
      <c r="BK1016" s="1003"/>
      <c r="BL1016" s="1003"/>
      <c r="BM1016" s="1003"/>
      <c r="BN1016" s="1003"/>
      <c r="BO1016" s="1003"/>
      <c r="BP1016" s="1003"/>
      <c r="BQ1016" s="1003"/>
      <c r="BR1016" s="1003"/>
      <c r="BS1016" s="1003"/>
      <c r="BT1016" s="940">
        <v>0.36805771309181345</v>
      </c>
      <c r="BU1016" s="940">
        <v>0.36046199301900961</v>
      </c>
      <c r="BV1016" s="940">
        <v>0.36530726033686878</v>
      </c>
      <c r="BW1016" s="940">
        <v>0.28840922263348867</v>
      </c>
      <c r="BX1016" s="940">
        <v>0.64061426197348559</v>
      </c>
      <c r="BY1016" s="940">
        <v>0.73138824746502062</v>
      </c>
      <c r="BZ1016" s="940">
        <v>0.80163524869407232</v>
      </c>
      <c r="CA1016" s="940">
        <v>1.2428384725342045</v>
      </c>
      <c r="CB1016" s="940">
        <v>0.7699999999999998</v>
      </c>
      <c r="CC1016" s="940">
        <v>0.63000000000000012</v>
      </c>
      <c r="CD1016" s="940">
        <v>0.83928962760480164</v>
      </c>
      <c r="CE1016" s="940">
        <v>0.88618540668606527</v>
      </c>
      <c r="CF1016" s="940">
        <v>1.1301799675582158</v>
      </c>
      <c r="CG1016" s="940">
        <v>1.3179158832138316</v>
      </c>
      <c r="CH1016" s="940">
        <v>1.0493187941781605</v>
      </c>
      <c r="CI1016" s="940">
        <v>0.84542079356994959</v>
      </c>
      <c r="CJ1016" s="940" t="s">
        <v>105</v>
      </c>
      <c r="CK1016" s="940" t="s">
        <v>105</v>
      </c>
      <c r="CL1016" s="940" t="s">
        <v>105</v>
      </c>
      <c r="CM1016" s="940" t="s">
        <v>105</v>
      </c>
      <c r="CN1016" s="940"/>
      <c r="CO1016" s="940" t="s">
        <v>105</v>
      </c>
      <c r="CP1016" s="940" t="s">
        <v>105</v>
      </c>
      <c r="CQ1016" s="940" t="s">
        <v>105</v>
      </c>
      <c r="CR1016" s="940" t="s">
        <v>105</v>
      </c>
      <c r="CS1016" s="940" t="s">
        <v>105</v>
      </c>
      <c r="CT1016" s="940" t="s">
        <v>105</v>
      </c>
      <c r="CU1016" s="940" t="s">
        <v>105</v>
      </c>
      <c r="CV1016" s="940" t="s">
        <v>105</v>
      </c>
      <c r="CW1016" s="940" t="s">
        <v>105</v>
      </c>
      <c r="CX1016" s="940" t="s">
        <v>105</v>
      </c>
      <c r="CY1016" s="940" t="s">
        <v>105</v>
      </c>
      <c r="CZ1016" s="940" t="s">
        <v>105</v>
      </c>
      <c r="DA1016" s="940" t="s">
        <v>105</v>
      </c>
      <c r="DB1016" s="940" t="s">
        <v>105</v>
      </c>
      <c r="DC1016" s="940" t="s">
        <v>105</v>
      </c>
      <c r="DD1016" s="940" t="s">
        <v>105</v>
      </c>
      <c r="DE1016" s="940" t="s">
        <v>105</v>
      </c>
      <c r="DF1016" s="940" t="s">
        <v>105</v>
      </c>
      <c r="DG1016" s="940" t="s">
        <v>105</v>
      </c>
      <c r="DH1016" s="940" t="s">
        <v>105</v>
      </c>
      <c r="DI1016" s="940" t="s">
        <v>105</v>
      </c>
      <c r="DJ1016" s="940" t="s">
        <v>105</v>
      </c>
      <c r="DK1016" s="940" t="s">
        <v>105</v>
      </c>
      <c r="DL1016" s="940" t="s">
        <v>105</v>
      </c>
      <c r="DM1016" s="940" t="s">
        <v>105</v>
      </c>
      <c r="DN1016" s="940" t="s">
        <v>105</v>
      </c>
      <c r="DO1016" s="940" t="s">
        <v>105</v>
      </c>
    </row>
    <row r="1017" spans="2:119" s="971" customFormat="1" outlineLevel="1">
      <c r="B1017" s="1336">
        <v>49</v>
      </c>
      <c r="C1017" s="949" t="s">
        <v>234</v>
      </c>
      <c r="D1017" s="953"/>
      <c r="E1017" s="953"/>
      <c r="F1017" s="954"/>
      <c r="G1017" s="955" t="s">
        <v>1045</v>
      </c>
      <c r="H1017" s="955" t="s">
        <v>1045</v>
      </c>
      <c r="I1017" s="955" t="s">
        <v>1045</v>
      </c>
      <c r="J1017" s="955" t="s">
        <v>1045</v>
      </c>
      <c r="K1017" s="955" t="s">
        <v>1045</v>
      </c>
      <c r="L1017" s="955">
        <v>5.8321752483080885E-2</v>
      </c>
      <c r="M1017" s="955">
        <v>6.8002575972124987E-2</v>
      </c>
      <c r="N1017" s="955">
        <v>8.0280144992398231E-2</v>
      </c>
      <c r="O1017" s="955">
        <v>9.2261812173407343E-2</v>
      </c>
      <c r="P1017" s="955">
        <v>0.10390245687163428</v>
      </c>
      <c r="Q1017" s="955">
        <v>0.11185143649583321</v>
      </c>
      <c r="R1017" s="955">
        <v>0.15400802116848844</v>
      </c>
      <c r="S1017" s="955" t="s">
        <v>105</v>
      </c>
      <c r="T1017" s="955" t="s">
        <v>105</v>
      </c>
      <c r="U1017" s="1698" t="s">
        <v>105</v>
      </c>
      <c r="V1017" s="1698" t="s">
        <v>105</v>
      </c>
      <c r="W1017" s="1698" t="s">
        <v>105</v>
      </c>
      <c r="X1017" s="1698" t="s">
        <v>105</v>
      </c>
      <c r="Y1017" s="1698" t="s">
        <v>105</v>
      </c>
      <c r="Z1017" s="1698" t="s">
        <v>105</v>
      </c>
      <c r="AA1017" s="970"/>
      <c r="AB1017" s="946"/>
      <c r="AC1017" s="946"/>
      <c r="AD1017" s="946"/>
      <c r="AE1017" s="946"/>
      <c r="AF1017" s="946"/>
      <c r="AG1017" s="946"/>
      <c r="AH1017" s="946"/>
      <c r="AI1017" s="946"/>
      <c r="AJ1017" s="969"/>
      <c r="AK1017" s="969"/>
      <c r="AL1017" s="969"/>
      <c r="AM1017" s="969"/>
      <c r="AN1017" s="969"/>
      <c r="AO1017" s="969"/>
      <c r="AP1017" s="969"/>
      <c r="AQ1017" s="969"/>
      <c r="AR1017" s="969"/>
      <c r="AS1017" s="969"/>
      <c r="AT1017" s="969"/>
      <c r="AU1017" s="969"/>
      <c r="AV1017" s="969"/>
      <c r="AW1017" s="969"/>
      <c r="AX1017" s="969"/>
      <c r="AY1017" s="969"/>
      <c r="AZ1017" s="969"/>
      <c r="BA1017" s="969"/>
      <c r="BB1017" s="969"/>
      <c r="BC1017" s="969"/>
      <c r="BD1017" s="969"/>
      <c r="BE1017" s="969"/>
      <c r="BF1017" s="969"/>
      <c r="BG1017" s="969"/>
      <c r="BH1017" s="1003"/>
      <c r="BI1017" s="1003"/>
      <c r="BJ1017" s="1003"/>
      <c r="BK1017" s="1003"/>
      <c r="BL1017" s="1003"/>
      <c r="BM1017" s="1003"/>
      <c r="BN1017" s="1003"/>
      <c r="BO1017" s="1003"/>
      <c r="BP1017" s="1003"/>
      <c r="BQ1017" s="1003"/>
      <c r="BR1017" s="1003"/>
      <c r="BS1017" s="1003"/>
      <c r="BT1017" s="955">
        <v>9.0346211987904476E-2</v>
      </c>
      <c r="BU1017" s="955">
        <v>9.0932127481747671E-2</v>
      </c>
      <c r="BV1017" s="955">
        <v>0.10099421252274741</v>
      </c>
      <c r="BW1017" s="955">
        <v>8.7982358066261993E-2</v>
      </c>
      <c r="BX1017" s="955">
        <v>0.10674273155907162</v>
      </c>
      <c r="BY1017" s="955">
        <v>0.102901187476398</v>
      </c>
      <c r="BZ1017" s="955">
        <v>0.10314894172056806</v>
      </c>
      <c r="CA1017" s="955">
        <v>0.10353106903215764</v>
      </c>
      <c r="CB1017" s="955">
        <v>0.1067427315590716</v>
      </c>
      <c r="CC1017" s="955">
        <v>9.6953141957531061E-2</v>
      </c>
      <c r="CD1017" s="955">
        <v>0.1129290348839601</v>
      </c>
      <c r="CE1017" s="955">
        <v>0.12517871253016882</v>
      </c>
      <c r="CF1017" s="955">
        <v>0.15363596516863412</v>
      </c>
      <c r="CG1017" s="955">
        <v>0.15498567425575629</v>
      </c>
      <c r="CH1017" s="955">
        <v>0.15743373714020448</v>
      </c>
      <c r="CI1017" s="955">
        <v>0.15098522811469856</v>
      </c>
      <c r="CJ1017" s="955" t="s">
        <v>105</v>
      </c>
      <c r="CK1017" s="955" t="s">
        <v>105</v>
      </c>
      <c r="CL1017" s="955" t="s">
        <v>105</v>
      </c>
      <c r="CM1017" s="955" t="s">
        <v>105</v>
      </c>
      <c r="CN1017" s="955"/>
      <c r="CO1017" s="955" t="s">
        <v>105</v>
      </c>
      <c r="CP1017" s="955" t="s">
        <v>105</v>
      </c>
      <c r="CQ1017" s="955" t="s">
        <v>105</v>
      </c>
      <c r="CR1017" s="955" t="s">
        <v>105</v>
      </c>
      <c r="CS1017" s="955" t="s">
        <v>105</v>
      </c>
      <c r="CT1017" s="955" t="s">
        <v>105</v>
      </c>
      <c r="CU1017" s="955" t="s">
        <v>105</v>
      </c>
      <c r="CV1017" s="955" t="s">
        <v>105</v>
      </c>
      <c r="CW1017" s="955" t="s">
        <v>105</v>
      </c>
      <c r="CX1017" s="955" t="s">
        <v>105</v>
      </c>
      <c r="CY1017" s="955" t="s">
        <v>105</v>
      </c>
      <c r="CZ1017" s="955" t="s">
        <v>105</v>
      </c>
      <c r="DA1017" s="955" t="s">
        <v>105</v>
      </c>
      <c r="DB1017" s="955" t="s">
        <v>105</v>
      </c>
      <c r="DC1017" s="955" t="s">
        <v>105</v>
      </c>
      <c r="DD1017" s="955" t="s">
        <v>105</v>
      </c>
      <c r="DE1017" s="955" t="s">
        <v>105</v>
      </c>
      <c r="DF1017" s="955" t="s">
        <v>105</v>
      </c>
      <c r="DG1017" s="955" t="s">
        <v>105</v>
      </c>
      <c r="DH1017" s="955" t="s">
        <v>105</v>
      </c>
      <c r="DI1017" s="955" t="s">
        <v>105</v>
      </c>
      <c r="DJ1017" s="955" t="s">
        <v>105</v>
      </c>
      <c r="DK1017" s="955" t="s">
        <v>105</v>
      </c>
      <c r="DL1017" s="955" t="s">
        <v>105</v>
      </c>
      <c r="DM1017" s="955" t="s">
        <v>105</v>
      </c>
      <c r="DN1017" s="955" t="s">
        <v>105</v>
      </c>
      <c r="DO1017" s="955" t="s">
        <v>105</v>
      </c>
    </row>
    <row r="1018" spans="2:119" s="971" customFormat="1" outlineLevel="1">
      <c r="B1018" s="1336">
        <v>50</v>
      </c>
      <c r="C1018" s="949" t="s">
        <v>104</v>
      </c>
      <c r="D1018" s="953"/>
      <c r="E1018" s="953"/>
      <c r="F1018" s="954"/>
      <c r="G1018" s="954"/>
      <c r="H1018" s="954"/>
      <c r="I1018" s="954"/>
      <c r="J1018" s="954"/>
      <c r="K1018" s="954"/>
      <c r="L1018" s="954"/>
      <c r="M1018" s="954"/>
      <c r="N1018" s="954"/>
      <c r="O1018" s="954"/>
      <c r="P1018" s="954"/>
      <c r="Q1018" s="954"/>
      <c r="R1018" s="954"/>
      <c r="S1018" s="954"/>
      <c r="T1018" s="954"/>
      <c r="U1018" s="1684"/>
      <c r="V1018" s="1684"/>
      <c r="W1018" s="1684"/>
      <c r="X1018" s="1684"/>
      <c r="Y1018" s="1684"/>
      <c r="Z1018" s="1684"/>
      <c r="AA1018" s="970"/>
      <c r="AB1018" s="946"/>
      <c r="AC1018" s="946"/>
      <c r="AD1018" s="946"/>
      <c r="AE1018" s="946"/>
      <c r="AF1018" s="946"/>
      <c r="AG1018" s="946"/>
      <c r="AH1018" s="946"/>
      <c r="AI1018" s="946"/>
      <c r="AJ1018" s="969"/>
      <c r="AK1018" s="969"/>
      <c r="AL1018" s="969"/>
      <c r="AM1018" s="969"/>
      <c r="AN1018" s="969"/>
      <c r="AO1018" s="969"/>
      <c r="AP1018" s="969"/>
      <c r="AQ1018" s="969"/>
      <c r="AR1018" s="969"/>
      <c r="AS1018" s="969"/>
      <c r="AT1018" s="969"/>
      <c r="AU1018" s="969"/>
      <c r="AV1018" s="969"/>
      <c r="AW1018" s="969"/>
      <c r="AX1018" s="969"/>
      <c r="AY1018" s="969"/>
      <c r="AZ1018" s="969"/>
      <c r="BA1018" s="969"/>
      <c r="BB1018" s="969"/>
      <c r="BC1018" s="969"/>
      <c r="BD1018" s="969"/>
      <c r="BE1018" s="969"/>
      <c r="BF1018" s="969"/>
      <c r="BG1018" s="969"/>
      <c r="BH1018" s="1003"/>
      <c r="BI1018" s="1003"/>
      <c r="BJ1018" s="1003"/>
      <c r="BK1018" s="1003"/>
      <c r="BL1018" s="1003"/>
      <c r="BM1018" s="1003"/>
      <c r="BN1018" s="1003"/>
      <c r="BO1018" s="1003"/>
      <c r="BP1018" s="1003"/>
      <c r="BQ1018" s="1003"/>
      <c r="BR1018" s="1003"/>
      <c r="BS1018" s="1003"/>
      <c r="BT1018" s="955">
        <v>0.22182936547797072</v>
      </c>
      <c r="BU1018" s="955">
        <v>0.24113574102629848</v>
      </c>
      <c r="BV1018" s="955">
        <v>0.25425426194211853</v>
      </c>
      <c r="BW1018" s="955">
        <v>0.28278063155361227</v>
      </c>
      <c r="BX1018" s="955">
        <v>0.19422987134859765</v>
      </c>
      <c r="BY1018" s="955">
        <v>0.22281609275105047</v>
      </c>
      <c r="BZ1018" s="955">
        <v>0.24447002371475721</v>
      </c>
      <c r="CA1018" s="955">
        <v>0.33848401218559449</v>
      </c>
      <c r="CB1018" s="955">
        <v>0.19151705002264363</v>
      </c>
      <c r="CC1018" s="955">
        <v>0.20232628782686921</v>
      </c>
      <c r="CD1018" s="955">
        <v>0.25049201775856716</v>
      </c>
      <c r="CE1018" s="955">
        <v>0.35566464439192014</v>
      </c>
      <c r="CF1018" s="955">
        <v>0.19933538426451736</v>
      </c>
      <c r="CG1018" s="955">
        <v>0.22914513583572366</v>
      </c>
      <c r="CH1018" s="955">
        <v>0.25082110217860748</v>
      </c>
      <c r="CI1018" s="955">
        <v>0.32069837772115145</v>
      </c>
      <c r="CJ1018" s="955" t="s">
        <v>105</v>
      </c>
      <c r="CK1018" s="955" t="s">
        <v>105</v>
      </c>
      <c r="CL1018" s="955" t="s">
        <v>105</v>
      </c>
      <c r="CM1018" s="955" t="s">
        <v>105</v>
      </c>
      <c r="CN1018" s="955"/>
      <c r="CO1018" s="955" t="s">
        <v>105</v>
      </c>
      <c r="CP1018" s="955" t="s">
        <v>105</v>
      </c>
      <c r="CQ1018" s="955" t="s">
        <v>105</v>
      </c>
      <c r="CR1018" s="955" t="s">
        <v>105</v>
      </c>
      <c r="CS1018" s="975" t="s">
        <v>105</v>
      </c>
      <c r="CT1018" s="975" t="s">
        <v>105</v>
      </c>
      <c r="CU1018" s="975" t="s">
        <v>105</v>
      </c>
      <c r="CV1018" s="975" t="s">
        <v>105</v>
      </c>
      <c r="CW1018" s="975" t="s">
        <v>105</v>
      </c>
      <c r="CX1018" s="975" t="s">
        <v>105</v>
      </c>
      <c r="CY1018" s="975" t="s">
        <v>105</v>
      </c>
      <c r="CZ1018" s="975" t="s">
        <v>105</v>
      </c>
      <c r="DA1018" s="975" t="s">
        <v>105</v>
      </c>
      <c r="DB1018" s="975" t="s">
        <v>105</v>
      </c>
      <c r="DC1018" s="975" t="s">
        <v>105</v>
      </c>
      <c r="DD1018" s="975" t="s">
        <v>105</v>
      </c>
      <c r="DE1018" s="975" t="s">
        <v>105</v>
      </c>
      <c r="DF1018" s="975" t="s">
        <v>105</v>
      </c>
      <c r="DG1018" s="975" t="s">
        <v>105</v>
      </c>
      <c r="DH1018" s="975" t="s">
        <v>105</v>
      </c>
      <c r="DI1018" s="975" t="s">
        <v>105</v>
      </c>
      <c r="DJ1018" s="975" t="s">
        <v>105</v>
      </c>
      <c r="DK1018" s="975" t="s">
        <v>105</v>
      </c>
      <c r="DL1018" s="975" t="s">
        <v>105</v>
      </c>
      <c r="DM1018" s="975" t="s">
        <v>105</v>
      </c>
      <c r="DN1018" s="975" t="s">
        <v>105</v>
      </c>
      <c r="DO1018" s="975" t="s">
        <v>105</v>
      </c>
    </row>
    <row r="1019" spans="2:119" s="971" customFormat="1" outlineLevel="1">
      <c r="B1019" s="1336">
        <v>51</v>
      </c>
      <c r="C1019" s="949" t="s">
        <v>169</v>
      </c>
      <c r="D1019" s="939"/>
      <c r="E1019" s="939"/>
      <c r="F1019" s="940"/>
      <c r="G1019" s="940"/>
      <c r="H1019" s="940"/>
      <c r="I1019" s="940"/>
      <c r="J1019" s="940"/>
      <c r="K1019" s="940"/>
      <c r="L1019" s="940"/>
      <c r="M1019" s="940"/>
      <c r="N1019" s="940"/>
      <c r="O1019" s="940"/>
      <c r="P1019" s="940"/>
      <c r="Q1019" s="940"/>
      <c r="R1019" s="940"/>
      <c r="S1019" s="940"/>
      <c r="T1019" s="940"/>
      <c r="U1019" s="1677"/>
      <c r="V1019" s="1677"/>
      <c r="W1019" s="1677"/>
      <c r="X1019" s="1677"/>
      <c r="Y1019" s="1677"/>
      <c r="Z1019" s="1677"/>
      <c r="AA1019" s="970"/>
      <c r="AB1019" s="946"/>
      <c r="AC1019" s="946"/>
      <c r="AD1019" s="946"/>
      <c r="AE1019" s="946"/>
      <c r="AF1019" s="946"/>
      <c r="AG1019" s="946"/>
      <c r="AH1019" s="946"/>
      <c r="AI1019" s="946"/>
      <c r="AJ1019" s="969"/>
      <c r="AK1019" s="969"/>
      <c r="AL1019" s="969"/>
      <c r="AM1019" s="969"/>
      <c r="AN1019" s="969"/>
      <c r="AO1019" s="969"/>
      <c r="AP1019" s="969"/>
      <c r="AQ1019" s="969"/>
      <c r="AR1019" s="969"/>
      <c r="AS1019" s="969"/>
      <c r="AT1019" s="969"/>
      <c r="AU1019" s="969"/>
      <c r="AV1019" s="969"/>
      <c r="AW1019" s="969"/>
      <c r="AX1019" s="969"/>
      <c r="AY1019" s="969"/>
      <c r="AZ1019" s="969"/>
      <c r="BA1019" s="969"/>
      <c r="BB1019" s="969"/>
      <c r="BC1019" s="969"/>
      <c r="BD1019" s="969"/>
      <c r="BE1019" s="969"/>
      <c r="BF1019" s="969"/>
      <c r="BG1019" s="969"/>
      <c r="BH1019" s="1003"/>
      <c r="BI1019" s="1003"/>
      <c r="BJ1019" s="1003"/>
      <c r="BK1019" s="1003"/>
      <c r="BL1019" s="1003"/>
      <c r="BM1019" s="1003"/>
      <c r="BN1019" s="1003"/>
      <c r="BO1019" s="1003"/>
      <c r="BP1019" s="1003"/>
      <c r="BQ1019" s="1003"/>
      <c r="BR1019" s="1003"/>
      <c r="BS1019" s="1003"/>
      <c r="BT1019" s="974">
        <v>0.42</v>
      </c>
      <c r="BU1019" s="974">
        <v>0.35</v>
      </c>
      <c r="BV1019" s="974">
        <v>0.36</v>
      </c>
      <c r="BW1019" s="974">
        <v>0.28999999999999998</v>
      </c>
      <c r="BX1019" s="974">
        <v>0.55000000000000004</v>
      </c>
      <c r="BY1019" s="974">
        <v>0.8</v>
      </c>
      <c r="BZ1019" s="974">
        <v>0.82</v>
      </c>
      <c r="CA1019" s="974">
        <v>1.24</v>
      </c>
      <c r="CB1019" s="974">
        <v>0.77</v>
      </c>
      <c r="CC1019" s="974">
        <v>0.63</v>
      </c>
      <c r="CD1019" s="974">
        <v>0.83699999999999997</v>
      </c>
      <c r="CE1019" s="974">
        <v>0.88</v>
      </c>
      <c r="CF1019" s="974">
        <v>0.81599999999999995</v>
      </c>
      <c r="CG1019" s="940" t="s">
        <v>667</v>
      </c>
      <c r="CH1019" s="1017"/>
      <c r="CI1019" s="940">
        <v>0.84799999999999998</v>
      </c>
      <c r="CJ1019" s="940" t="s">
        <v>105</v>
      </c>
      <c r="CK1019" s="940" t="s">
        <v>105</v>
      </c>
      <c r="CL1019" s="940" t="s">
        <v>105</v>
      </c>
      <c r="CM1019" s="940" t="s">
        <v>105</v>
      </c>
      <c r="CN1019" s="940"/>
      <c r="CO1019" s="940" t="s">
        <v>105</v>
      </c>
      <c r="CP1019" s="940" t="s">
        <v>105</v>
      </c>
      <c r="CQ1019" s="940" t="s">
        <v>105</v>
      </c>
      <c r="CR1019" s="940" t="s">
        <v>105</v>
      </c>
      <c r="CS1019" s="940" t="s">
        <v>105</v>
      </c>
      <c r="CT1019" s="940" t="s">
        <v>105</v>
      </c>
      <c r="CU1019" s="940" t="s">
        <v>105</v>
      </c>
      <c r="CV1019" s="940" t="s">
        <v>105</v>
      </c>
      <c r="CW1019" s="940" t="s">
        <v>105</v>
      </c>
      <c r="CX1019" s="940" t="s">
        <v>105</v>
      </c>
      <c r="CY1019" s="940" t="s">
        <v>105</v>
      </c>
      <c r="CZ1019" s="940" t="s">
        <v>105</v>
      </c>
      <c r="DA1019" s="940" t="s">
        <v>105</v>
      </c>
      <c r="DB1019" s="940" t="s">
        <v>105</v>
      </c>
      <c r="DC1019" s="940" t="s">
        <v>105</v>
      </c>
      <c r="DD1019" s="940" t="s">
        <v>105</v>
      </c>
      <c r="DE1019" s="940" t="s">
        <v>105</v>
      </c>
      <c r="DF1019" s="940" t="s">
        <v>105</v>
      </c>
      <c r="DG1019" s="940" t="s">
        <v>105</v>
      </c>
      <c r="DH1019" s="940" t="s">
        <v>105</v>
      </c>
      <c r="DI1019" s="940" t="s">
        <v>105</v>
      </c>
      <c r="DJ1019" s="940" t="s">
        <v>105</v>
      </c>
      <c r="DK1019" s="940" t="s">
        <v>105</v>
      </c>
      <c r="DL1019" s="940" t="s">
        <v>105</v>
      </c>
      <c r="DM1019" s="940" t="s">
        <v>105</v>
      </c>
      <c r="DN1019" s="940" t="s">
        <v>105</v>
      </c>
      <c r="DO1019" s="940" t="s">
        <v>105</v>
      </c>
    </row>
    <row r="1020" spans="2:119" s="971" customFormat="1" outlineLevel="1">
      <c r="B1020" s="1336">
        <v>52</v>
      </c>
      <c r="C1020" s="978"/>
      <c r="D1020" s="988"/>
      <c r="E1020" s="988"/>
      <c r="F1020" s="969"/>
      <c r="G1020" s="969"/>
      <c r="H1020" s="969"/>
      <c r="I1020" s="969"/>
      <c r="J1020" s="969"/>
      <c r="K1020" s="969"/>
      <c r="L1020" s="969"/>
      <c r="M1020" s="969"/>
      <c r="N1020" s="969"/>
      <c r="O1020" s="969"/>
      <c r="P1020" s="969"/>
      <c r="Q1020" s="969"/>
      <c r="R1020" s="969"/>
      <c r="S1020" s="969"/>
      <c r="T1020" s="969"/>
      <c r="U1020" s="1696"/>
      <c r="V1020" s="1696"/>
      <c r="W1020" s="1696"/>
      <c r="X1020" s="1696"/>
      <c r="Y1020" s="1696"/>
      <c r="Z1020" s="1696"/>
      <c r="AA1020" s="970"/>
      <c r="AB1020" s="946"/>
      <c r="AC1020" s="946"/>
      <c r="AD1020" s="946"/>
      <c r="AE1020" s="946"/>
      <c r="AF1020" s="946"/>
      <c r="AG1020" s="946"/>
      <c r="AH1020" s="946"/>
      <c r="AI1020" s="946"/>
      <c r="AJ1020" s="969"/>
      <c r="AK1020" s="969"/>
      <c r="AL1020" s="969"/>
      <c r="AM1020" s="969"/>
      <c r="AN1020" s="969"/>
      <c r="AO1020" s="969"/>
      <c r="AP1020" s="969"/>
      <c r="AQ1020" s="969"/>
      <c r="AR1020" s="969"/>
      <c r="AS1020" s="969"/>
      <c r="AT1020" s="969"/>
      <c r="AU1020" s="969"/>
      <c r="AV1020" s="969"/>
      <c r="AW1020" s="969"/>
      <c r="AX1020" s="969"/>
      <c r="AY1020" s="969"/>
      <c r="AZ1020" s="969"/>
      <c r="BA1020" s="969"/>
      <c r="BB1020" s="969"/>
      <c r="BC1020" s="969"/>
      <c r="BD1020" s="969"/>
      <c r="BE1020" s="969"/>
      <c r="BF1020" s="969"/>
      <c r="BG1020" s="969"/>
      <c r="BH1020" s="1003"/>
      <c r="BI1020" s="1003"/>
      <c r="BJ1020" s="1003"/>
      <c r="BK1020" s="1003"/>
      <c r="BL1020" s="1003"/>
      <c r="BM1020" s="1003"/>
      <c r="BN1020" s="1003"/>
      <c r="BO1020" s="1003"/>
      <c r="BP1020" s="1003"/>
      <c r="BQ1020" s="1003"/>
      <c r="BR1020" s="1003"/>
      <c r="BS1020" s="1003"/>
      <c r="BT1020" s="1003"/>
      <c r="BU1020" s="1003"/>
      <c r="BV1020" s="1003"/>
      <c r="BW1020" s="1003"/>
      <c r="BX1020" s="1003"/>
      <c r="BY1020" s="1003"/>
      <c r="BZ1020" s="1003"/>
      <c r="CA1020" s="1003"/>
      <c r="CB1020" s="1003"/>
      <c r="CC1020" s="1017"/>
      <c r="CD1020" s="1017"/>
      <c r="CE1020" s="1017"/>
      <c r="CF1020" s="1017"/>
      <c r="CG1020" s="1043"/>
      <c r="CH1020" s="1017"/>
      <c r="CI1020" s="1017"/>
      <c r="CJ1020" s="1017"/>
      <c r="CK1020" s="1017"/>
      <c r="CL1020" s="1017"/>
      <c r="CM1020" s="1017"/>
      <c r="CN1020" s="1017"/>
      <c r="CO1020" s="1017"/>
      <c r="CP1020" s="1017"/>
      <c r="CQ1020" s="1017"/>
      <c r="CR1020" s="1017"/>
      <c r="CS1020" s="940"/>
      <c r="CT1020" s="940"/>
      <c r="CU1020" s="940"/>
      <c r="CV1020" s="940"/>
      <c r="CW1020" s="940"/>
      <c r="CX1020" s="940"/>
      <c r="CY1020" s="940"/>
      <c r="CZ1020" s="940"/>
      <c r="DA1020" s="940"/>
      <c r="DB1020" s="940"/>
      <c r="DC1020" s="940"/>
      <c r="DD1020" s="940"/>
      <c r="DE1020" s="940"/>
      <c r="DF1020" s="940"/>
      <c r="DG1020" s="940"/>
      <c r="DH1020" s="940"/>
      <c r="DI1020" s="940"/>
      <c r="DJ1020" s="940"/>
      <c r="DK1020" s="940"/>
      <c r="DL1020" s="940"/>
      <c r="DM1020" s="940"/>
      <c r="DN1020" s="940"/>
      <c r="DO1020" s="940"/>
    </row>
    <row r="1021" spans="2:119" s="986" customFormat="1" ht="12" customHeight="1" outlineLevel="1">
      <c r="B1021" s="1336">
        <v>53</v>
      </c>
      <c r="C1021" s="942" t="s">
        <v>336</v>
      </c>
      <c r="D1021" s="988"/>
      <c r="E1021" s="988"/>
      <c r="F1021" s="969"/>
      <c r="G1021" s="969"/>
      <c r="H1021" s="969"/>
      <c r="I1021" s="969"/>
      <c r="J1021" s="969"/>
      <c r="K1021" s="969"/>
      <c r="L1021" s="969"/>
      <c r="M1021" s="969"/>
      <c r="N1021" s="979">
        <v>0</v>
      </c>
      <c r="O1021" s="979">
        <v>0</v>
      </c>
      <c r="P1021" s="979">
        <v>-651.50399999999991</v>
      </c>
      <c r="Q1021" s="979">
        <v>-782.36280145252238</v>
      </c>
      <c r="R1021" s="979">
        <v>-604.72002090582384</v>
      </c>
      <c r="S1021" s="979" t="s">
        <v>105</v>
      </c>
      <c r="T1021" s="979" t="s">
        <v>105</v>
      </c>
      <c r="U1021" s="1719" t="s">
        <v>105</v>
      </c>
      <c r="V1021" s="1719" t="s">
        <v>105</v>
      </c>
      <c r="W1021" s="1719" t="s">
        <v>105</v>
      </c>
      <c r="X1021" s="1719" t="s">
        <v>105</v>
      </c>
      <c r="Y1021" s="1719" t="s">
        <v>105</v>
      </c>
      <c r="Z1021" s="1719" t="s">
        <v>105</v>
      </c>
      <c r="AA1021" s="403"/>
      <c r="AB1021" s="985"/>
      <c r="AC1021" s="985"/>
      <c r="AD1021" s="985"/>
      <c r="AE1021" s="985"/>
      <c r="AF1021" s="985"/>
      <c r="AG1021" s="985"/>
      <c r="AH1021" s="985"/>
      <c r="AI1021" s="985"/>
      <c r="AJ1021" s="940"/>
      <c r="AK1021" s="940"/>
      <c r="AL1021" s="940"/>
      <c r="AM1021" s="940"/>
      <c r="AN1021" s="940"/>
      <c r="AO1021" s="940"/>
      <c r="AP1021" s="940"/>
      <c r="AQ1021" s="940"/>
      <c r="AR1021" s="940"/>
      <c r="AS1021" s="940"/>
      <c r="AT1021" s="940"/>
      <c r="AU1021" s="940"/>
      <c r="AV1021" s="940"/>
      <c r="AW1021" s="940"/>
      <c r="AX1021" s="940"/>
      <c r="AY1021" s="940"/>
      <c r="AZ1021" s="940"/>
      <c r="BA1021" s="940"/>
      <c r="BB1021" s="940"/>
      <c r="BC1021" s="940"/>
      <c r="BD1021" s="940"/>
      <c r="BE1021" s="940"/>
      <c r="BF1021" s="940"/>
      <c r="BG1021" s="940"/>
      <c r="BH1021" s="940"/>
      <c r="BI1021" s="940"/>
      <c r="BJ1021" s="940"/>
      <c r="BK1021" s="940"/>
      <c r="BL1021" s="940"/>
      <c r="BM1021" s="940"/>
      <c r="BN1021" s="940"/>
      <c r="BO1021" s="940"/>
      <c r="BP1021" s="1007"/>
      <c r="BQ1021" s="1007"/>
      <c r="BR1021" s="1007"/>
      <c r="BS1021" s="1007"/>
      <c r="BT1021" s="1007">
        <v>0</v>
      </c>
      <c r="BU1021" s="1007">
        <v>0</v>
      </c>
      <c r="BV1021" s="1007">
        <v>0</v>
      </c>
      <c r="BW1021" s="1007">
        <v>0</v>
      </c>
      <c r="BX1021" s="1043">
        <v>-84.84</v>
      </c>
      <c r="BY1021" s="1043">
        <v>-169.059</v>
      </c>
      <c r="BZ1021" s="1043">
        <v>-194.80499999999995</v>
      </c>
      <c r="CA1021" s="1043">
        <v>-202.8</v>
      </c>
      <c r="CB1021" s="1043">
        <v>-233.62770372892896</v>
      </c>
      <c r="CC1021" s="1043">
        <v>-259.462260976388</v>
      </c>
      <c r="CD1021" s="1043">
        <v>-188.62644499689247</v>
      </c>
      <c r="CE1021" s="1043">
        <v>-100.64639175031299</v>
      </c>
      <c r="CF1021" s="1043">
        <v>-128.21383433079038</v>
      </c>
      <c r="CG1021" s="1043">
        <v>-121.73553</v>
      </c>
      <c r="CH1021" s="1043">
        <v>-126.5595807129645</v>
      </c>
      <c r="CI1021" s="1043">
        <v>-228.21107586206895</v>
      </c>
      <c r="CJ1021" s="1043" t="s">
        <v>105</v>
      </c>
      <c r="CK1021" s="1043" t="s">
        <v>105</v>
      </c>
      <c r="CL1021" s="1043" t="s">
        <v>105</v>
      </c>
      <c r="CM1021" s="1043" t="s">
        <v>105</v>
      </c>
      <c r="CN1021" s="1043"/>
      <c r="CO1021" s="1043" t="s">
        <v>105</v>
      </c>
      <c r="CP1021" s="1043" t="s">
        <v>105</v>
      </c>
      <c r="CQ1021" s="1043" t="s">
        <v>105</v>
      </c>
      <c r="CR1021" s="1043" t="s">
        <v>105</v>
      </c>
      <c r="CS1021" s="1043" t="s">
        <v>105</v>
      </c>
      <c r="CT1021" s="1043" t="s">
        <v>105</v>
      </c>
      <c r="CU1021" s="1043" t="s">
        <v>105</v>
      </c>
      <c r="CV1021" s="1043" t="s">
        <v>105</v>
      </c>
      <c r="CW1021" s="1043" t="s">
        <v>105</v>
      </c>
      <c r="CX1021" s="1043" t="s">
        <v>105</v>
      </c>
      <c r="CY1021" s="1043" t="s">
        <v>105</v>
      </c>
      <c r="CZ1021" s="1043" t="s">
        <v>105</v>
      </c>
      <c r="DA1021" s="1043" t="s">
        <v>105</v>
      </c>
      <c r="DB1021" s="1043" t="s">
        <v>105</v>
      </c>
      <c r="DC1021" s="1043" t="s">
        <v>105</v>
      </c>
      <c r="DD1021" s="1043" t="s">
        <v>105</v>
      </c>
      <c r="DE1021" s="1043" t="s">
        <v>105</v>
      </c>
      <c r="DF1021" s="1043" t="s">
        <v>105</v>
      </c>
      <c r="DG1021" s="1043" t="s">
        <v>105</v>
      </c>
      <c r="DH1021" s="1043" t="s">
        <v>105</v>
      </c>
      <c r="DI1021" s="1043" t="s">
        <v>105</v>
      </c>
      <c r="DJ1021" s="1043" t="s">
        <v>105</v>
      </c>
      <c r="DK1021" s="1043" t="s">
        <v>105</v>
      </c>
      <c r="DL1021" s="1043" t="s">
        <v>105</v>
      </c>
      <c r="DM1021" s="1043" t="s">
        <v>105</v>
      </c>
      <c r="DN1021" s="1043" t="s">
        <v>105</v>
      </c>
      <c r="DO1021" s="1043" t="s">
        <v>105</v>
      </c>
    </row>
    <row r="1022" spans="2:119" s="973" customFormat="1" ht="12" customHeight="1" outlineLevel="1">
      <c r="B1022" s="1336">
        <v>54</v>
      </c>
      <c r="C1022" s="949" t="s">
        <v>94</v>
      </c>
      <c r="D1022" s="939"/>
      <c r="E1022" s="939"/>
      <c r="F1022" s="940" t="s">
        <v>1045</v>
      </c>
      <c r="G1022" s="940" t="s">
        <v>1045</v>
      </c>
      <c r="H1022" s="940" t="s">
        <v>1045</v>
      </c>
      <c r="I1022" s="940" t="s">
        <v>1045</v>
      </c>
      <c r="J1022" s="940" t="s">
        <v>1045</v>
      </c>
      <c r="K1022" s="940" t="s">
        <v>1045</v>
      </c>
      <c r="L1022" s="940" t="s">
        <v>1045</v>
      </c>
      <c r="M1022" s="940" t="s">
        <v>1045</v>
      </c>
      <c r="N1022" s="940" t="s">
        <v>276</v>
      </c>
      <c r="O1022" s="940" t="s">
        <v>276</v>
      </c>
      <c r="P1022" s="940" t="s">
        <v>276</v>
      </c>
      <c r="Q1022" s="940">
        <v>0.2008564820055172</v>
      </c>
      <c r="R1022" s="940">
        <v>-0.2270593389881137</v>
      </c>
      <c r="S1022" s="940" t="s">
        <v>105</v>
      </c>
      <c r="T1022" s="940" t="s">
        <v>105</v>
      </c>
      <c r="U1022" s="1677" t="s">
        <v>105</v>
      </c>
      <c r="V1022" s="1677" t="s">
        <v>105</v>
      </c>
      <c r="W1022" s="1677" t="s">
        <v>105</v>
      </c>
      <c r="X1022" s="1677" t="s">
        <v>105</v>
      </c>
      <c r="Y1022" s="1677" t="s">
        <v>105</v>
      </c>
      <c r="Z1022" s="1677" t="s">
        <v>105</v>
      </c>
      <c r="AA1022" s="403"/>
      <c r="AB1022" s="985"/>
      <c r="AC1022" s="985"/>
      <c r="AD1022" s="985"/>
      <c r="AE1022" s="985"/>
      <c r="AF1022" s="985"/>
      <c r="AG1022" s="985"/>
      <c r="AH1022" s="985"/>
      <c r="AI1022" s="985"/>
      <c r="AJ1022" s="940" t="s">
        <v>1045</v>
      </c>
      <c r="AK1022" s="940" t="s">
        <v>1045</v>
      </c>
      <c r="AL1022" s="940" t="s">
        <v>1045</v>
      </c>
      <c r="AM1022" s="940" t="s">
        <v>1045</v>
      </c>
      <c r="AN1022" s="940" t="s">
        <v>1045</v>
      </c>
      <c r="AO1022" s="940" t="s">
        <v>1045</v>
      </c>
      <c r="AP1022" s="940" t="s">
        <v>1045</v>
      </c>
      <c r="AQ1022" s="940" t="s">
        <v>1045</v>
      </c>
      <c r="AR1022" s="940" t="s">
        <v>1045</v>
      </c>
      <c r="AS1022" s="940" t="s">
        <v>1045</v>
      </c>
      <c r="AT1022" s="940" t="s">
        <v>1045</v>
      </c>
      <c r="AU1022" s="940" t="s">
        <v>1045</v>
      </c>
      <c r="AV1022" s="940" t="s">
        <v>1045</v>
      </c>
      <c r="AW1022" s="940" t="s">
        <v>1045</v>
      </c>
      <c r="AX1022" s="940" t="s">
        <v>1045</v>
      </c>
      <c r="AY1022" s="940" t="s">
        <v>1045</v>
      </c>
      <c r="AZ1022" s="940" t="s">
        <v>1045</v>
      </c>
      <c r="BA1022" s="940" t="s">
        <v>1045</v>
      </c>
      <c r="BB1022" s="940" t="s">
        <v>1045</v>
      </c>
      <c r="BC1022" s="940" t="s">
        <v>1045</v>
      </c>
      <c r="BD1022" s="940" t="s">
        <v>1045</v>
      </c>
      <c r="BE1022" s="940" t="s">
        <v>1045</v>
      </c>
      <c r="BF1022" s="940" t="s">
        <v>1045</v>
      </c>
      <c r="BG1022" s="940" t="s">
        <v>1045</v>
      </c>
      <c r="BH1022" s="940" t="s">
        <v>1045</v>
      </c>
      <c r="BI1022" s="940" t="s">
        <v>1045</v>
      </c>
      <c r="BJ1022" s="940" t="s">
        <v>1045</v>
      </c>
      <c r="BK1022" s="940" t="s">
        <v>1045</v>
      </c>
      <c r="BL1022" s="940" t="s">
        <v>1045</v>
      </c>
      <c r="BM1022" s="940" t="s">
        <v>1045</v>
      </c>
      <c r="BN1022" s="940" t="s">
        <v>1045</v>
      </c>
      <c r="BO1022" s="940" t="s">
        <v>1045</v>
      </c>
      <c r="BP1022" s="1009" t="s">
        <v>276</v>
      </c>
      <c r="BQ1022" s="940" t="s">
        <v>276</v>
      </c>
      <c r="BR1022" s="940" t="s">
        <v>276</v>
      </c>
      <c r="BS1022" s="940" t="s">
        <v>276</v>
      </c>
      <c r="BT1022" s="1009" t="s">
        <v>276</v>
      </c>
      <c r="BU1022" s="940" t="s">
        <v>276</v>
      </c>
      <c r="BV1022" s="940" t="s">
        <v>276</v>
      </c>
      <c r="BW1022" s="940" t="s">
        <v>276</v>
      </c>
      <c r="BX1022" s="940" t="s">
        <v>276</v>
      </c>
      <c r="BY1022" s="940" t="s">
        <v>276</v>
      </c>
      <c r="BZ1022" s="940" t="s">
        <v>276</v>
      </c>
      <c r="CA1022" s="940" t="s">
        <v>276</v>
      </c>
      <c r="CB1022" s="940">
        <v>1.7537447398506476</v>
      </c>
      <c r="CC1022" s="940">
        <v>0.53474385259813428</v>
      </c>
      <c r="CD1022" s="940">
        <v>-3.1716614065899096E-2</v>
      </c>
      <c r="CE1022" s="940">
        <v>-0.50371601701029101</v>
      </c>
      <c r="CF1022" s="940">
        <v>-0.4512044920856092</v>
      </c>
      <c r="CG1022" s="940">
        <v>-0.53081604414493877</v>
      </c>
      <c r="CH1022" s="940">
        <v>-0.32904646156561179</v>
      </c>
      <c r="CI1022" s="940">
        <v>1.2674541222324471</v>
      </c>
      <c r="CJ1022" s="940" t="s">
        <v>105</v>
      </c>
      <c r="CK1022" s="940" t="s">
        <v>105</v>
      </c>
      <c r="CL1022" s="940" t="s">
        <v>105</v>
      </c>
      <c r="CM1022" s="940" t="s">
        <v>105</v>
      </c>
      <c r="CN1022" s="940"/>
      <c r="CO1022" s="940" t="s">
        <v>105</v>
      </c>
      <c r="CP1022" s="940" t="s">
        <v>105</v>
      </c>
      <c r="CQ1022" s="940" t="s">
        <v>105</v>
      </c>
      <c r="CR1022" s="940" t="s">
        <v>105</v>
      </c>
      <c r="CS1022" s="940" t="s">
        <v>105</v>
      </c>
      <c r="CT1022" s="940" t="s">
        <v>105</v>
      </c>
      <c r="CU1022" s="940" t="s">
        <v>105</v>
      </c>
      <c r="CV1022" s="940" t="s">
        <v>105</v>
      </c>
      <c r="CW1022" s="940" t="s">
        <v>105</v>
      </c>
      <c r="CX1022" s="940" t="s">
        <v>105</v>
      </c>
      <c r="CY1022" s="940" t="s">
        <v>105</v>
      </c>
      <c r="CZ1022" s="940" t="s">
        <v>105</v>
      </c>
      <c r="DA1022" s="940" t="s">
        <v>105</v>
      </c>
      <c r="DB1022" s="940" t="s">
        <v>105</v>
      </c>
      <c r="DC1022" s="940" t="s">
        <v>105</v>
      </c>
      <c r="DD1022" s="940" t="s">
        <v>105</v>
      </c>
      <c r="DE1022" s="940" t="s">
        <v>105</v>
      </c>
      <c r="DF1022" s="940" t="s">
        <v>105</v>
      </c>
      <c r="DG1022" s="940" t="s">
        <v>105</v>
      </c>
      <c r="DH1022" s="940" t="s">
        <v>105</v>
      </c>
      <c r="DI1022" s="940" t="s">
        <v>105</v>
      </c>
      <c r="DJ1022" s="940" t="s">
        <v>105</v>
      </c>
      <c r="DK1022" s="940" t="s">
        <v>105</v>
      </c>
      <c r="DL1022" s="940" t="s">
        <v>105</v>
      </c>
      <c r="DM1022" s="940" t="s">
        <v>105</v>
      </c>
      <c r="DN1022" s="940" t="s">
        <v>105</v>
      </c>
      <c r="DO1022" s="940" t="s">
        <v>105</v>
      </c>
    </row>
    <row r="1023" spans="2:119" s="971" customFormat="1" ht="12" customHeight="1" outlineLevel="1">
      <c r="B1023" s="1336">
        <v>55</v>
      </c>
      <c r="C1023" s="949" t="s">
        <v>356</v>
      </c>
      <c r="D1023" s="988"/>
      <c r="E1023" s="988"/>
      <c r="F1023" s="969"/>
      <c r="G1023" s="969"/>
      <c r="H1023" s="969"/>
      <c r="I1023" s="969"/>
      <c r="J1023" s="969"/>
      <c r="K1023" s="969"/>
      <c r="L1023" s="969"/>
      <c r="M1023" s="955"/>
      <c r="N1023" s="955">
        <v>0</v>
      </c>
      <c r="O1023" s="955">
        <v>0</v>
      </c>
      <c r="P1023" s="955">
        <v>0.40156619098469404</v>
      </c>
      <c r="Q1023" s="955">
        <v>0.26863735486945395</v>
      </c>
      <c r="R1023" s="955">
        <v>0.10145494380465658</v>
      </c>
      <c r="S1023" s="955" t="s">
        <v>105</v>
      </c>
      <c r="T1023" s="955" t="s">
        <v>105</v>
      </c>
      <c r="U1023" s="1698" t="s">
        <v>105</v>
      </c>
      <c r="V1023" s="1698" t="s">
        <v>105</v>
      </c>
      <c r="W1023" s="1698" t="s">
        <v>105</v>
      </c>
      <c r="X1023" s="1698" t="s">
        <v>105</v>
      </c>
      <c r="Y1023" s="1698" t="s">
        <v>105</v>
      </c>
      <c r="Z1023" s="1698" t="s">
        <v>105</v>
      </c>
      <c r="AA1023" s="403"/>
      <c r="AB1023" s="946"/>
      <c r="AC1023" s="946"/>
      <c r="AD1023" s="946"/>
      <c r="AE1023" s="946"/>
      <c r="AF1023" s="946"/>
      <c r="AG1023" s="946"/>
      <c r="AH1023" s="946"/>
      <c r="AI1023" s="946"/>
      <c r="AJ1023" s="969"/>
      <c r="AK1023" s="969"/>
      <c r="AL1023" s="969"/>
      <c r="AM1023" s="969"/>
      <c r="AN1023" s="969"/>
      <c r="AO1023" s="969"/>
      <c r="AP1023" s="969"/>
      <c r="AQ1023" s="969"/>
      <c r="AR1023" s="969"/>
      <c r="AS1023" s="969"/>
      <c r="AT1023" s="969"/>
      <c r="AU1023" s="969"/>
      <c r="AV1023" s="969"/>
      <c r="AW1023" s="969"/>
      <c r="AX1023" s="969"/>
      <c r="AY1023" s="969"/>
      <c r="AZ1023" s="969"/>
      <c r="BA1023" s="969"/>
      <c r="BB1023" s="969"/>
      <c r="BC1023" s="969"/>
      <c r="BD1023" s="969"/>
      <c r="BE1023" s="969"/>
      <c r="BF1023" s="969"/>
      <c r="BG1023" s="969"/>
      <c r="BH1023" s="969"/>
      <c r="BI1023" s="969"/>
      <c r="BJ1023" s="969"/>
      <c r="BK1023" s="969"/>
      <c r="BL1023" s="969"/>
      <c r="BM1023" s="969"/>
      <c r="BN1023" s="969"/>
      <c r="BO1023" s="969"/>
      <c r="BP1023" s="964" t="s">
        <v>276</v>
      </c>
      <c r="BQ1023" s="964" t="s">
        <v>276</v>
      </c>
      <c r="BR1023" s="964" t="s">
        <v>276</v>
      </c>
      <c r="BS1023" s="964" t="s">
        <v>276</v>
      </c>
      <c r="BT1023" s="964" t="s">
        <v>276</v>
      </c>
      <c r="BU1023" s="964" t="s">
        <v>276</v>
      </c>
      <c r="BV1023" s="964" t="s">
        <v>276</v>
      </c>
      <c r="BW1023" s="964" t="s">
        <v>276</v>
      </c>
      <c r="BX1023" s="964" t="s">
        <v>276</v>
      </c>
      <c r="BY1023" s="964">
        <v>0.46766169154228859</v>
      </c>
      <c r="BZ1023" s="964">
        <v>0.49115044247787598</v>
      </c>
      <c r="CA1023" s="964">
        <v>0.36929195369647044</v>
      </c>
      <c r="CB1023" s="964">
        <v>0.41886599693512683</v>
      </c>
      <c r="CC1023" s="964">
        <v>0.44033184428844924</v>
      </c>
      <c r="CD1023" s="964">
        <v>0.258563309610363</v>
      </c>
      <c r="CE1023" s="964">
        <v>9.7166313034166854E-2</v>
      </c>
      <c r="CF1023" s="1052">
        <v>0.10791190464511698</v>
      </c>
      <c r="CG1023" s="1052">
        <v>8.9130342515173391E-2</v>
      </c>
      <c r="CH1023" s="1052">
        <v>8.4654455902724343E-2</v>
      </c>
      <c r="CI1023" s="1052">
        <v>0.11938749026732416</v>
      </c>
      <c r="CJ1023" s="1052" t="s">
        <v>105</v>
      </c>
      <c r="CK1023" s="1052" t="s">
        <v>105</v>
      </c>
      <c r="CL1023" s="1052" t="s">
        <v>105</v>
      </c>
      <c r="CM1023" s="1052" t="s">
        <v>105</v>
      </c>
      <c r="CN1023" s="1052"/>
      <c r="CO1023" s="1052" t="s">
        <v>105</v>
      </c>
      <c r="CP1023" s="1052" t="s">
        <v>105</v>
      </c>
      <c r="CQ1023" s="1052" t="s">
        <v>105</v>
      </c>
      <c r="CR1023" s="1052" t="s">
        <v>105</v>
      </c>
      <c r="CS1023" s="996" t="s">
        <v>105</v>
      </c>
      <c r="CT1023" s="996" t="s">
        <v>105</v>
      </c>
      <c r="CU1023" s="996" t="s">
        <v>105</v>
      </c>
      <c r="CV1023" s="996" t="s">
        <v>105</v>
      </c>
      <c r="CW1023" s="996" t="s">
        <v>105</v>
      </c>
      <c r="CX1023" s="996" t="s">
        <v>105</v>
      </c>
      <c r="CY1023" s="996" t="s">
        <v>105</v>
      </c>
      <c r="CZ1023" s="996" t="s">
        <v>105</v>
      </c>
      <c r="DA1023" s="996" t="s">
        <v>105</v>
      </c>
      <c r="DB1023" s="996" t="s">
        <v>105</v>
      </c>
      <c r="DC1023" s="996" t="s">
        <v>105</v>
      </c>
      <c r="DD1023" s="996" t="s">
        <v>105</v>
      </c>
      <c r="DE1023" s="996" t="s">
        <v>105</v>
      </c>
      <c r="DF1023" s="996" t="s">
        <v>105</v>
      </c>
      <c r="DG1023" s="996" t="s">
        <v>105</v>
      </c>
      <c r="DH1023" s="996" t="s">
        <v>105</v>
      </c>
      <c r="DI1023" s="996" t="s">
        <v>105</v>
      </c>
      <c r="DJ1023" s="996" t="s">
        <v>105</v>
      </c>
      <c r="DK1023" s="996" t="s">
        <v>105</v>
      </c>
      <c r="DL1023" s="996" t="s">
        <v>105</v>
      </c>
      <c r="DM1023" s="996" t="s">
        <v>105</v>
      </c>
      <c r="DN1023" s="996" t="s">
        <v>105</v>
      </c>
      <c r="DO1023" s="996" t="s">
        <v>105</v>
      </c>
    </row>
    <row r="1024" spans="2:119" s="980" customFormat="1" ht="12" customHeight="1" outlineLevel="1">
      <c r="B1024" s="1336">
        <v>56</v>
      </c>
      <c r="C1024" s="978" t="s">
        <v>362</v>
      </c>
      <c r="D1024" s="939"/>
      <c r="E1024" s="939"/>
      <c r="F1024" s="984"/>
      <c r="G1024" s="984"/>
      <c r="H1024" s="984"/>
      <c r="I1024" s="984"/>
      <c r="J1024" s="984"/>
      <c r="K1024" s="984"/>
      <c r="L1024" s="984"/>
      <c r="M1024" s="984"/>
      <c r="N1024" s="1011" t="s">
        <v>276</v>
      </c>
      <c r="O1024" s="1011" t="s">
        <v>276</v>
      </c>
      <c r="P1024" s="1011">
        <v>43.129682848831422</v>
      </c>
      <c r="Q1024" s="1011">
        <v>25.559381812018945</v>
      </c>
      <c r="R1024" s="1011">
        <v>11.440213663659581</v>
      </c>
      <c r="S1024" s="1011" t="s">
        <v>105</v>
      </c>
      <c r="T1024" s="1011" t="s">
        <v>105</v>
      </c>
      <c r="U1024" s="1725" t="s">
        <v>105</v>
      </c>
      <c r="V1024" s="1725" t="s">
        <v>105</v>
      </c>
      <c r="W1024" s="1725" t="s">
        <v>105</v>
      </c>
      <c r="X1024" s="1725" t="s">
        <v>105</v>
      </c>
      <c r="Y1024" s="1725" t="s">
        <v>105</v>
      </c>
      <c r="Z1024" s="1725" t="s">
        <v>105</v>
      </c>
      <c r="AA1024" s="403"/>
      <c r="AB1024" s="449"/>
      <c r="AC1024" s="449"/>
      <c r="AD1024" s="449"/>
      <c r="AE1024" s="449"/>
      <c r="AF1024" s="449"/>
      <c r="AG1024" s="449"/>
      <c r="AH1024" s="449"/>
      <c r="AI1024" s="449"/>
      <c r="AJ1024" s="984"/>
      <c r="AK1024" s="984"/>
      <c r="AL1024" s="984"/>
      <c r="AM1024" s="984"/>
      <c r="AN1024" s="984"/>
      <c r="AO1024" s="984"/>
      <c r="AP1024" s="984"/>
      <c r="AQ1024" s="984"/>
      <c r="AR1024" s="984"/>
      <c r="AS1024" s="984"/>
      <c r="AT1024" s="984"/>
      <c r="AU1024" s="984"/>
      <c r="AV1024" s="984"/>
      <c r="AW1024" s="984"/>
      <c r="AX1024" s="984"/>
      <c r="AY1024" s="984"/>
      <c r="AZ1024" s="984"/>
      <c r="BA1024" s="984"/>
      <c r="BB1024" s="984"/>
      <c r="BC1024" s="984"/>
      <c r="BD1024" s="984"/>
      <c r="BE1024" s="984"/>
      <c r="BF1024" s="984"/>
      <c r="BG1024" s="984"/>
      <c r="BH1024" s="984"/>
      <c r="BI1024" s="984"/>
      <c r="BJ1024" s="984"/>
      <c r="BK1024" s="984"/>
      <c r="BL1024" s="984"/>
      <c r="BM1024" s="984"/>
      <c r="BN1024" s="984"/>
      <c r="BO1024" s="984"/>
      <c r="BP1024" s="984"/>
      <c r="BQ1024" s="984"/>
      <c r="BR1024" s="984"/>
      <c r="BS1024" s="984"/>
      <c r="BT1024" s="984"/>
      <c r="BU1024" s="984"/>
      <c r="BV1024" s="1013"/>
      <c r="BW1024" s="984"/>
      <c r="BX1024" s="1011"/>
      <c r="BY1024" s="1011">
        <v>55.846789232832975</v>
      </c>
      <c r="BZ1024" s="1011">
        <v>49.903744255380381</v>
      </c>
      <c r="CA1024" s="1011">
        <v>35.889918402859557</v>
      </c>
      <c r="CB1024" s="1011">
        <v>37.44471267673844</v>
      </c>
      <c r="CC1024" s="1011">
        <v>36.956371225279739</v>
      </c>
      <c r="CD1024" s="1011">
        <v>24.596637388684229</v>
      </c>
      <c r="CE1024" s="1011">
        <v>10.237247341418616</v>
      </c>
      <c r="CF1024" s="1011">
        <v>12.329694067283462</v>
      </c>
      <c r="CG1024" s="1011">
        <v>10.67549568763444</v>
      </c>
      <c r="CH1024" s="1011">
        <v>9.4304005083001439</v>
      </c>
      <c r="CI1024" s="1011">
        <v>12.939541714963068</v>
      </c>
      <c r="CJ1024" s="1011" t="s">
        <v>105</v>
      </c>
      <c r="CK1024" s="1011" t="s">
        <v>105</v>
      </c>
      <c r="CL1024" s="1011" t="s">
        <v>105</v>
      </c>
      <c r="CM1024" s="1011" t="s">
        <v>105</v>
      </c>
      <c r="CN1024" s="1011"/>
      <c r="CO1024" s="1011" t="s">
        <v>105</v>
      </c>
      <c r="CP1024" s="1011" t="s">
        <v>105</v>
      </c>
      <c r="CQ1024" s="1011" t="s">
        <v>105</v>
      </c>
      <c r="CR1024" s="1011" t="s">
        <v>105</v>
      </c>
      <c r="CS1024" s="1011" t="s">
        <v>105</v>
      </c>
      <c r="CT1024" s="1011" t="s">
        <v>105</v>
      </c>
      <c r="CU1024" s="1011" t="s">
        <v>105</v>
      </c>
      <c r="CV1024" s="1011" t="s">
        <v>105</v>
      </c>
      <c r="CW1024" s="1011" t="s">
        <v>105</v>
      </c>
      <c r="CX1024" s="1011" t="s">
        <v>105</v>
      </c>
      <c r="CY1024" s="1011" t="s">
        <v>105</v>
      </c>
      <c r="CZ1024" s="1011" t="s">
        <v>105</v>
      </c>
      <c r="DA1024" s="1011" t="s">
        <v>105</v>
      </c>
      <c r="DB1024" s="1011" t="s">
        <v>105</v>
      </c>
      <c r="DC1024" s="1011" t="s">
        <v>105</v>
      </c>
      <c r="DD1024" s="1011" t="s">
        <v>105</v>
      </c>
      <c r="DE1024" s="1011" t="s">
        <v>105</v>
      </c>
      <c r="DF1024" s="1011" t="s">
        <v>105</v>
      </c>
      <c r="DG1024" s="1011" t="s">
        <v>105</v>
      </c>
      <c r="DH1024" s="1011" t="s">
        <v>105</v>
      </c>
      <c r="DI1024" s="1011" t="s">
        <v>105</v>
      </c>
      <c r="DJ1024" s="1011" t="s">
        <v>105</v>
      </c>
      <c r="DK1024" s="1011" t="s">
        <v>105</v>
      </c>
      <c r="DL1024" s="1011" t="s">
        <v>105</v>
      </c>
      <c r="DM1024" s="1011" t="s">
        <v>105</v>
      </c>
      <c r="DN1024" s="1011" t="s">
        <v>105</v>
      </c>
      <c r="DO1024" s="1011" t="s">
        <v>105</v>
      </c>
    </row>
    <row r="1025" spans="2:119" s="980" customFormat="1" ht="12" customHeight="1" outlineLevel="1">
      <c r="B1025" s="1336">
        <v>57</v>
      </c>
      <c r="C1025" s="978" t="s">
        <v>359</v>
      </c>
      <c r="D1025" s="1012"/>
      <c r="E1025" s="1012"/>
      <c r="F1025" s="984"/>
      <c r="G1025" s="984"/>
      <c r="H1025" s="984"/>
      <c r="I1025" s="984"/>
      <c r="J1025" s="984"/>
      <c r="K1025" s="984"/>
      <c r="L1025" s="984"/>
      <c r="M1025" s="984"/>
      <c r="N1025" s="984"/>
      <c r="O1025" s="984"/>
      <c r="P1025" s="984"/>
      <c r="Q1025" s="984"/>
      <c r="R1025" s="984"/>
      <c r="S1025" s="984"/>
      <c r="T1025" s="984"/>
      <c r="U1025" s="1681"/>
      <c r="V1025" s="1681"/>
      <c r="W1025" s="1681"/>
      <c r="X1025" s="1681"/>
      <c r="Y1025" s="1681"/>
      <c r="Z1025" s="1681"/>
      <c r="AA1025" s="403"/>
      <c r="AB1025" s="449"/>
      <c r="AC1025" s="449"/>
      <c r="AD1025" s="449"/>
      <c r="AE1025" s="449"/>
      <c r="AF1025" s="449"/>
      <c r="AG1025" s="449"/>
      <c r="AH1025" s="449"/>
      <c r="AI1025" s="449"/>
      <c r="AJ1025" s="984"/>
      <c r="AK1025" s="984"/>
      <c r="AL1025" s="984"/>
      <c r="AM1025" s="984"/>
      <c r="AN1025" s="984"/>
      <c r="AO1025" s="984"/>
      <c r="AP1025" s="984"/>
      <c r="AQ1025" s="984"/>
      <c r="AR1025" s="984"/>
      <c r="AS1025" s="984"/>
      <c r="AT1025" s="984"/>
      <c r="AU1025" s="984"/>
      <c r="AV1025" s="984"/>
      <c r="AW1025" s="984"/>
      <c r="AX1025" s="984"/>
      <c r="AY1025" s="984"/>
      <c r="AZ1025" s="984"/>
      <c r="BA1025" s="984"/>
      <c r="BB1025" s="984"/>
      <c r="BC1025" s="984"/>
      <c r="BD1025" s="984"/>
      <c r="BE1025" s="984"/>
      <c r="BF1025" s="984"/>
      <c r="BG1025" s="984"/>
      <c r="BH1025" s="984"/>
      <c r="BI1025" s="984"/>
      <c r="BJ1025" s="984"/>
      <c r="BK1025" s="984"/>
      <c r="BL1025" s="984"/>
      <c r="BM1025" s="984"/>
      <c r="BN1025" s="984"/>
      <c r="BO1025" s="984"/>
      <c r="BP1025" s="984"/>
      <c r="BQ1025" s="984"/>
      <c r="BR1025" s="984"/>
      <c r="BS1025" s="984"/>
      <c r="BT1025" s="984"/>
      <c r="BU1025" s="984"/>
      <c r="BV1025" s="1013"/>
      <c r="BW1025" s="984"/>
      <c r="BX1025" s="1011"/>
      <c r="BY1025" s="1011">
        <v>3.1051870577054754</v>
      </c>
      <c r="BZ1025" s="1011">
        <v>2.8435181911897658</v>
      </c>
      <c r="CA1025" s="1011">
        <v>1.8405086360440799</v>
      </c>
      <c r="CB1025" s="1011">
        <v>1.9713842090331375</v>
      </c>
      <c r="CC1025" s="1011">
        <v>1.9655957709983576</v>
      </c>
      <c r="CD1025" s="1011">
        <v>1.3170265581255238</v>
      </c>
      <c r="CE1025" s="1011">
        <v>0.49840348074669277</v>
      </c>
      <c r="CF1025" s="1011">
        <v>0.63468955022530282</v>
      </c>
      <c r="CG1025" s="1011">
        <v>0.55247324123119168</v>
      </c>
      <c r="CH1025" s="1011">
        <v>0.49178926640047838</v>
      </c>
      <c r="CI1025" s="1011">
        <v>0.65204867537635658</v>
      </c>
      <c r="CJ1025" s="1011" t="s">
        <v>105</v>
      </c>
      <c r="CK1025" s="1011" t="s">
        <v>105</v>
      </c>
      <c r="CL1025" s="1011" t="s">
        <v>105</v>
      </c>
      <c r="CM1025" s="1011" t="s">
        <v>105</v>
      </c>
      <c r="CN1025" s="1011"/>
      <c r="CO1025" s="1011" t="s">
        <v>105</v>
      </c>
      <c r="CP1025" s="1011" t="s">
        <v>105</v>
      </c>
      <c r="CQ1025" s="1011" t="s">
        <v>105</v>
      </c>
      <c r="CR1025" s="1011" t="s">
        <v>105</v>
      </c>
      <c r="CS1025" s="1011" t="s">
        <v>105</v>
      </c>
      <c r="CT1025" s="1011" t="s">
        <v>105</v>
      </c>
      <c r="CU1025" s="1011" t="s">
        <v>105</v>
      </c>
      <c r="CV1025" s="1011" t="s">
        <v>105</v>
      </c>
      <c r="CW1025" s="1011" t="s">
        <v>105</v>
      </c>
      <c r="CX1025" s="1011" t="s">
        <v>105</v>
      </c>
      <c r="CY1025" s="1011" t="s">
        <v>105</v>
      </c>
      <c r="CZ1025" s="1011" t="s">
        <v>105</v>
      </c>
      <c r="DA1025" s="1011" t="s">
        <v>105</v>
      </c>
      <c r="DB1025" s="1011" t="s">
        <v>105</v>
      </c>
      <c r="DC1025" s="1011" t="s">
        <v>105</v>
      </c>
      <c r="DD1025" s="1011" t="s">
        <v>105</v>
      </c>
      <c r="DE1025" s="1011" t="s">
        <v>105</v>
      </c>
      <c r="DF1025" s="1011" t="s">
        <v>105</v>
      </c>
      <c r="DG1025" s="1011" t="s">
        <v>105</v>
      </c>
      <c r="DH1025" s="1011" t="s">
        <v>105</v>
      </c>
      <c r="DI1025" s="1011" t="s">
        <v>105</v>
      </c>
      <c r="DJ1025" s="1011" t="s">
        <v>105</v>
      </c>
      <c r="DK1025" s="1011" t="s">
        <v>105</v>
      </c>
      <c r="DL1025" s="1011" t="s">
        <v>105</v>
      </c>
      <c r="DM1025" s="1011" t="s">
        <v>105</v>
      </c>
      <c r="DN1025" s="1011" t="s">
        <v>105</v>
      </c>
      <c r="DO1025" s="1011" t="s">
        <v>105</v>
      </c>
    </row>
    <row r="1026" spans="2:119" s="980" customFormat="1" outlineLevel="1">
      <c r="B1026" s="1336">
        <v>58</v>
      </c>
      <c r="C1026" s="978" t="s">
        <v>355</v>
      </c>
      <c r="D1026" s="1012"/>
      <c r="E1026" s="1012"/>
      <c r="F1026" s="984"/>
      <c r="G1026" s="984"/>
      <c r="H1026" s="984"/>
      <c r="I1026" s="984"/>
      <c r="J1026" s="984"/>
      <c r="K1026" s="984"/>
      <c r="L1026" s="1053"/>
      <c r="M1026" s="1053"/>
      <c r="N1026" s="1010" t="s">
        <v>276</v>
      </c>
      <c r="O1026" s="1010" t="s">
        <v>276</v>
      </c>
      <c r="P1026" s="1010">
        <v>0.60419999999999996</v>
      </c>
      <c r="Q1026" s="1010">
        <v>0.69017499999999998</v>
      </c>
      <c r="R1026" s="1010">
        <v>0.75</v>
      </c>
      <c r="S1026" s="1010" t="s">
        <v>105</v>
      </c>
      <c r="T1026" s="1010" t="s">
        <v>105</v>
      </c>
      <c r="U1026" s="1659" t="s">
        <v>105</v>
      </c>
      <c r="V1026" s="1659" t="s">
        <v>105</v>
      </c>
      <c r="W1026" s="1659" t="s">
        <v>105</v>
      </c>
      <c r="X1026" s="1659" t="s">
        <v>105</v>
      </c>
      <c r="Y1026" s="1659" t="s">
        <v>105</v>
      </c>
      <c r="Z1026" s="1659" t="s">
        <v>105</v>
      </c>
      <c r="AA1026" s="403"/>
      <c r="AB1026" s="449"/>
      <c r="AC1026" s="449"/>
      <c r="AD1026" s="449"/>
      <c r="AE1026" s="449"/>
      <c r="AF1026" s="449"/>
      <c r="AG1026" s="449"/>
      <c r="AH1026" s="449"/>
      <c r="AI1026" s="449"/>
      <c r="AJ1026" s="984"/>
      <c r="AK1026" s="984"/>
      <c r="AL1026" s="984"/>
      <c r="AM1026" s="984"/>
      <c r="AN1026" s="984"/>
      <c r="AO1026" s="984"/>
      <c r="AP1026" s="984"/>
      <c r="AQ1026" s="984"/>
      <c r="AR1026" s="984"/>
      <c r="AS1026" s="984"/>
      <c r="AT1026" s="984"/>
      <c r="AU1026" s="984"/>
      <c r="AV1026" s="984"/>
      <c r="AW1026" s="984"/>
      <c r="AX1026" s="984"/>
      <c r="AY1026" s="984"/>
      <c r="AZ1026" s="984"/>
      <c r="BA1026" s="984"/>
      <c r="BB1026" s="984"/>
      <c r="BC1026" s="984"/>
      <c r="BD1026" s="984"/>
      <c r="BE1026" s="984"/>
      <c r="BF1026" s="984"/>
      <c r="BG1026" s="984"/>
      <c r="BH1026" s="1053"/>
      <c r="BI1026" s="1053"/>
      <c r="BJ1026" s="1053"/>
      <c r="BK1026" s="1053"/>
      <c r="BL1026" s="1053"/>
      <c r="BM1026" s="1053"/>
      <c r="BN1026" s="1053"/>
      <c r="BO1026" s="1053"/>
      <c r="BP1026" s="1053"/>
      <c r="BQ1026" s="1053"/>
      <c r="BR1026" s="1053"/>
      <c r="BS1026" s="1053"/>
      <c r="BT1026" s="1053"/>
      <c r="BU1026" s="1053"/>
      <c r="BV1026" s="1053"/>
      <c r="BW1026" s="1053"/>
      <c r="BX1026" s="996"/>
      <c r="BY1026" s="1010">
        <v>0.54</v>
      </c>
      <c r="BZ1026" s="1010">
        <v>0.60059999999999991</v>
      </c>
      <c r="CA1026" s="1010">
        <v>0.67199999999999993</v>
      </c>
      <c r="CB1026" s="1010">
        <v>0.67500000000000004</v>
      </c>
      <c r="CC1026" s="1010">
        <v>0.65569999999999995</v>
      </c>
      <c r="CD1026" s="1010">
        <v>0.69</v>
      </c>
      <c r="CE1026" s="1010">
        <v>0.74</v>
      </c>
      <c r="CF1026" s="1010">
        <v>0.75</v>
      </c>
      <c r="CG1026" s="1010">
        <v>0.75</v>
      </c>
      <c r="CH1026" s="1010">
        <v>0.75</v>
      </c>
      <c r="CI1026" s="1010">
        <v>0.75</v>
      </c>
      <c r="CJ1026" s="1010" t="s">
        <v>105</v>
      </c>
      <c r="CK1026" s="1010" t="s">
        <v>105</v>
      </c>
      <c r="CL1026" s="1010" t="s">
        <v>105</v>
      </c>
      <c r="CM1026" s="1010" t="s">
        <v>105</v>
      </c>
      <c r="CN1026" s="1010"/>
      <c r="CO1026" s="1010" t="s">
        <v>105</v>
      </c>
      <c r="CP1026" s="1010" t="s">
        <v>105</v>
      </c>
      <c r="CQ1026" s="1010" t="s">
        <v>105</v>
      </c>
      <c r="CR1026" s="1010" t="s">
        <v>105</v>
      </c>
      <c r="CS1026" s="1014" t="s">
        <v>105</v>
      </c>
      <c r="CT1026" s="1014" t="s">
        <v>105</v>
      </c>
      <c r="CU1026" s="1014" t="s">
        <v>105</v>
      </c>
      <c r="CV1026" s="1014" t="s">
        <v>105</v>
      </c>
      <c r="CW1026" s="1014" t="s">
        <v>105</v>
      </c>
      <c r="CX1026" s="1014" t="s">
        <v>105</v>
      </c>
      <c r="CY1026" s="1014" t="s">
        <v>105</v>
      </c>
      <c r="CZ1026" s="1014" t="s">
        <v>105</v>
      </c>
      <c r="DA1026" s="1014" t="s">
        <v>105</v>
      </c>
      <c r="DB1026" s="1014" t="s">
        <v>105</v>
      </c>
      <c r="DC1026" s="1014" t="s">
        <v>105</v>
      </c>
      <c r="DD1026" s="1014" t="s">
        <v>105</v>
      </c>
      <c r="DE1026" s="1014" t="s">
        <v>105</v>
      </c>
      <c r="DF1026" s="1014" t="s">
        <v>105</v>
      </c>
      <c r="DG1026" s="1014" t="s">
        <v>105</v>
      </c>
      <c r="DH1026" s="1014" t="s">
        <v>105</v>
      </c>
      <c r="DI1026" s="1014" t="s">
        <v>105</v>
      </c>
      <c r="DJ1026" s="1014" t="s">
        <v>105</v>
      </c>
      <c r="DK1026" s="1014" t="s">
        <v>105</v>
      </c>
      <c r="DL1026" s="1014" t="s">
        <v>105</v>
      </c>
      <c r="DM1026" s="1014" t="s">
        <v>105</v>
      </c>
      <c r="DN1026" s="1014" t="s">
        <v>105</v>
      </c>
      <c r="DO1026" s="1014" t="s">
        <v>105</v>
      </c>
    </row>
    <row r="1027" spans="2:119" s="971" customFormat="1" outlineLevel="1">
      <c r="B1027" s="1336">
        <v>59</v>
      </c>
      <c r="C1027" s="978"/>
      <c r="D1027" s="988"/>
      <c r="E1027" s="988"/>
      <c r="F1027" s="969"/>
      <c r="G1027" s="969"/>
      <c r="H1027" s="969"/>
      <c r="I1027" s="969"/>
      <c r="J1027" s="969"/>
      <c r="K1027" s="969"/>
      <c r="L1027" s="1003"/>
      <c r="M1027" s="1003"/>
      <c r="N1027" s="1003"/>
      <c r="O1027" s="1003"/>
      <c r="P1027" s="1003"/>
      <c r="Q1027" s="1003"/>
      <c r="R1027" s="1003"/>
      <c r="S1027" s="1003"/>
      <c r="T1027" s="1003"/>
      <c r="U1027" s="1716"/>
      <c r="V1027" s="1716"/>
      <c r="W1027" s="1716"/>
      <c r="X1027" s="1716"/>
      <c r="Y1027" s="1716"/>
      <c r="Z1027" s="1716"/>
      <c r="AA1027" s="970"/>
      <c r="AB1027" s="946"/>
      <c r="AC1027" s="946"/>
      <c r="AD1027" s="946"/>
      <c r="AE1027" s="946"/>
      <c r="AF1027" s="946"/>
      <c r="AG1027" s="946"/>
      <c r="AH1027" s="946"/>
      <c r="AI1027" s="946"/>
      <c r="AJ1027" s="969"/>
      <c r="AK1027" s="969"/>
      <c r="AL1027" s="969"/>
      <c r="AM1027" s="969"/>
      <c r="AN1027" s="969"/>
      <c r="AO1027" s="969"/>
      <c r="AP1027" s="969"/>
      <c r="AQ1027" s="969"/>
      <c r="AR1027" s="969"/>
      <c r="AS1027" s="969"/>
      <c r="AT1027" s="969"/>
      <c r="AU1027" s="969"/>
      <c r="AV1027" s="969"/>
      <c r="AW1027" s="969"/>
      <c r="AX1027" s="969"/>
      <c r="AY1027" s="969"/>
      <c r="AZ1027" s="969"/>
      <c r="BA1027" s="969"/>
      <c r="BB1027" s="969"/>
      <c r="BC1027" s="969"/>
      <c r="BD1027" s="969"/>
      <c r="BE1027" s="969"/>
      <c r="BF1027" s="969"/>
      <c r="BG1027" s="969"/>
      <c r="BH1027" s="1003"/>
      <c r="BI1027" s="1003"/>
      <c r="BJ1027" s="1003"/>
      <c r="BK1027" s="1003"/>
      <c r="BL1027" s="1003"/>
      <c r="BM1027" s="1003"/>
      <c r="BN1027" s="1003"/>
      <c r="BO1027" s="1003"/>
      <c r="BP1027" s="1003"/>
      <c r="BQ1027" s="1003"/>
      <c r="BR1027" s="1003"/>
      <c r="BS1027" s="1003"/>
      <c r="BT1027" s="1003"/>
      <c r="BU1027" s="1003"/>
      <c r="BV1027" s="1003"/>
      <c r="BW1027" s="1003"/>
      <c r="BX1027" s="1003"/>
      <c r="BY1027" s="1003"/>
      <c r="BZ1027" s="1003"/>
      <c r="CA1027" s="1003"/>
      <c r="CS1027" s="940"/>
      <c r="CT1027" s="940"/>
      <c r="CU1027" s="940"/>
      <c r="CV1027" s="940"/>
      <c r="CW1027" s="940"/>
      <c r="CX1027" s="940"/>
      <c r="CY1027" s="940"/>
      <c r="CZ1027" s="940"/>
      <c r="DA1027" s="940"/>
      <c r="DB1027" s="940"/>
      <c r="DC1027" s="940"/>
      <c r="DD1027" s="940"/>
      <c r="DE1027" s="940"/>
      <c r="DF1027" s="940"/>
      <c r="DG1027" s="940"/>
      <c r="DH1027" s="940"/>
      <c r="DI1027" s="940"/>
      <c r="DJ1027" s="940"/>
      <c r="DK1027" s="940"/>
      <c r="DL1027" s="940"/>
      <c r="DM1027" s="940"/>
      <c r="DN1027" s="940"/>
      <c r="DO1027" s="940"/>
    </row>
    <row r="1028" spans="2:119" s="618" customFormat="1" ht="15" customHeight="1">
      <c r="B1028" s="609">
        <v>60</v>
      </c>
      <c r="C1028" s="610" t="s">
        <v>298</v>
      </c>
      <c r="D1028" s="611"/>
      <c r="E1028" s="611"/>
      <c r="F1028" s="612"/>
      <c r="G1028" s="612"/>
      <c r="H1028" s="612"/>
      <c r="I1028" s="612"/>
      <c r="J1028" s="612"/>
      <c r="K1028" s="612"/>
      <c r="L1028" s="612"/>
      <c r="M1028" s="613"/>
      <c r="N1028" s="613"/>
      <c r="O1028" s="612"/>
      <c r="P1028" s="612"/>
      <c r="Q1028" s="612"/>
      <c r="R1028" s="612"/>
      <c r="S1028" s="612"/>
      <c r="T1028" s="612"/>
      <c r="U1028" s="612"/>
      <c r="V1028" s="612"/>
      <c r="W1028" s="612"/>
      <c r="X1028" s="612"/>
      <c r="Y1028" s="612"/>
      <c r="Z1028" s="612"/>
      <c r="AA1028" s="614"/>
      <c r="AB1028" s="612"/>
      <c r="AC1028" s="612"/>
      <c r="AD1028" s="612"/>
      <c r="AE1028" s="612"/>
      <c r="AF1028" s="612"/>
      <c r="AG1028" s="612"/>
      <c r="AH1028" s="612"/>
      <c r="AI1028" s="612"/>
      <c r="AJ1028" s="612"/>
      <c r="AK1028" s="612"/>
      <c r="AL1028" s="612"/>
      <c r="AM1028" s="612"/>
      <c r="AN1028" s="612"/>
      <c r="AO1028" s="612"/>
      <c r="AP1028" s="612"/>
      <c r="AQ1028" s="612"/>
      <c r="AR1028" s="612"/>
      <c r="AS1028" s="612"/>
      <c r="AT1028" s="612"/>
      <c r="AU1028" s="612"/>
      <c r="AV1028" s="612"/>
      <c r="AW1028" s="612"/>
      <c r="AX1028" s="612"/>
      <c r="AY1028" s="612"/>
      <c r="AZ1028" s="612"/>
      <c r="BA1028" s="612"/>
      <c r="BB1028" s="612"/>
      <c r="BC1028" s="612"/>
      <c r="BD1028" s="612"/>
      <c r="BE1028" s="612"/>
      <c r="BF1028" s="612"/>
      <c r="BG1028" s="612"/>
      <c r="BH1028" s="612"/>
      <c r="BI1028" s="612"/>
      <c r="BJ1028" s="612"/>
      <c r="BK1028" s="612"/>
      <c r="BL1028" s="612"/>
      <c r="BM1028" s="612"/>
      <c r="BN1028" s="612"/>
      <c r="BO1028" s="612"/>
      <c r="BP1028" s="612"/>
      <c r="BQ1028" s="612"/>
      <c r="BR1028" s="612"/>
      <c r="BS1028" s="612"/>
      <c r="BT1028" s="612"/>
      <c r="BU1028" s="612"/>
      <c r="BV1028" s="612"/>
      <c r="BW1028" s="612"/>
      <c r="BX1028" s="612"/>
      <c r="BY1028" s="612"/>
      <c r="BZ1028" s="612"/>
      <c r="CA1028" s="612"/>
      <c r="CB1028" s="617"/>
      <c r="CC1028" s="612"/>
      <c r="CD1028" s="612"/>
      <c r="CE1028" s="612"/>
      <c r="CF1028" s="612"/>
      <c r="CG1028" s="612"/>
      <c r="CH1028" s="612"/>
      <c r="CI1028" s="612"/>
      <c r="CJ1028" s="612"/>
      <c r="CK1028" s="620"/>
      <c r="CL1028" s="620"/>
      <c r="CM1028" s="612"/>
      <c r="CN1028" s="612"/>
      <c r="CO1028" s="621"/>
      <c r="CP1028" s="621"/>
      <c r="CQ1028" s="621"/>
      <c r="CR1028" s="621"/>
      <c r="CS1028" s="619"/>
      <c r="CT1028" s="619"/>
      <c r="CU1028" s="619"/>
      <c r="CV1028" s="619"/>
      <c r="CW1028" s="603"/>
      <c r="CX1028" s="603"/>
      <c r="CY1028" s="603"/>
      <c r="CZ1028" s="603"/>
      <c r="DA1028" s="603"/>
      <c r="DB1028" s="603"/>
      <c r="DC1028" s="603"/>
      <c r="DD1028" s="603"/>
      <c r="DE1028" s="603"/>
      <c r="DF1028" s="603"/>
      <c r="DG1028" s="603"/>
      <c r="DH1028" s="603"/>
      <c r="DI1028" s="603"/>
      <c r="DJ1028" s="603"/>
      <c r="DK1028" s="603"/>
      <c r="DL1028" s="603"/>
      <c r="DM1028" s="603"/>
      <c r="DN1028" s="603"/>
      <c r="DO1028" s="603"/>
    </row>
    <row r="1029" spans="2:119" s="971" customFormat="1">
      <c r="B1029" s="1336">
        <v>61</v>
      </c>
      <c r="C1029" s="978"/>
      <c r="D1029" s="988"/>
      <c r="E1029" s="988"/>
      <c r="F1029" s="969"/>
      <c r="G1029" s="969"/>
      <c r="H1029" s="969"/>
      <c r="I1029" s="969"/>
      <c r="J1029" s="969"/>
      <c r="K1029" s="969"/>
      <c r="L1029" s="1003"/>
      <c r="M1029" s="1003"/>
      <c r="N1029" s="1003"/>
      <c r="O1029" s="1003"/>
      <c r="P1029" s="1003"/>
      <c r="Q1029" s="1003"/>
      <c r="R1029" s="1003"/>
      <c r="S1029" s="1003"/>
      <c r="T1029" s="1003"/>
      <c r="U1029" s="1716"/>
      <c r="V1029" s="1716"/>
      <c r="W1029" s="1716"/>
      <c r="X1029" s="1716"/>
      <c r="Y1029" s="1716"/>
      <c r="Z1029" s="1716"/>
      <c r="AA1029" s="970"/>
      <c r="AB1029" s="946"/>
      <c r="AC1029" s="946"/>
      <c r="AD1029" s="946"/>
      <c r="AE1029" s="946"/>
      <c r="AF1029" s="946"/>
      <c r="AG1029" s="946"/>
      <c r="AH1029" s="946"/>
      <c r="AI1029" s="946"/>
      <c r="AJ1029" s="969"/>
      <c r="AK1029" s="969"/>
      <c r="AL1029" s="969"/>
      <c r="AM1029" s="969"/>
      <c r="AN1029" s="969"/>
      <c r="AO1029" s="969"/>
      <c r="AP1029" s="969"/>
      <c r="AQ1029" s="969"/>
      <c r="AR1029" s="969"/>
      <c r="AS1029" s="969"/>
      <c r="AT1029" s="969"/>
      <c r="AU1029" s="969"/>
      <c r="AV1029" s="969"/>
      <c r="AW1029" s="969"/>
      <c r="AX1029" s="969"/>
      <c r="AY1029" s="969"/>
      <c r="AZ1029" s="969"/>
      <c r="BA1029" s="969"/>
      <c r="BB1029" s="969"/>
      <c r="BC1029" s="969"/>
      <c r="BD1029" s="969"/>
      <c r="BE1029" s="969"/>
      <c r="BF1029" s="969"/>
      <c r="BG1029" s="969"/>
      <c r="BH1029" s="1003"/>
      <c r="BI1029" s="1003"/>
      <c r="BJ1029" s="1003"/>
      <c r="BK1029" s="1003"/>
      <c r="BL1029" s="1003"/>
      <c r="BM1029" s="1003"/>
      <c r="BN1029" s="1003"/>
      <c r="BO1029" s="1003"/>
      <c r="BP1029" s="1003"/>
      <c r="BQ1029" s="1003"/>
      <c r="BR1029" s="1003"/>
      <c r="BS1029" s="1003"/>
      <c r="BT1029" s="1003"/>
      <c r="BU1029" s="1003"/>
      <c r="BV1029" s="1003"/>
      <c r="BW1029" s="1003"/>
      <c r="BX1029" s="1015"/>
      <c r="BY1029" s="947"/>
      <c r="BZ1029" s="947"/>
      <c r="CA1029" s="947"/>
      <c r="CB1029" s="1003"/>
      <c r="CC1029" s="1017"/>
      <c r="CD1029" s="1017"/>
      <c r="CE1029" s="1017"/>
      <c r="CF1029" s="1017"/>
      <c r="CG1029" s="1017"/>
      <c r="CH1029" s="1017"/>
      <c r="CI1029" s="1017"/>
      <c r="CJ1029" s="1017"/>
      <c r="CK1029" s="1017"/>
      <c r="CL1029" s="1017"/>
      <c r="CM1029" s="1017"/>
      <c r="CN1029" s="1017"/>
      <c r="CO1029" s="1017"/>
      <c r="CP1029" s="1017"/>
      <c r="CQ1029" s="1017"/>
      <c r="CR1029" s="1017"/>
    </row>
    <row r="1030" spans="2:119" s="980" customFormat="1" ht="12" customHeight="1">
      <c r="B1030" s="1336">
        <v>62</v>
      </c>
      <c r="C1030" s="978" t="s">
        <v>732</v>
      </c>
      <c r="D1030" s="943"/>
      <c r="E1030" s="944"/>
      <c r="F1030" s="232" t="s">
        <v>105</v>
      </c>
      <c r="G1030" s="232" t="s">
        <v>105</v>
      </c>
      <c r="H1030" s="232" t="s">
        <v>105</v>
      </c>
      <c r="I1030" s="232" t="s">
        <v>105</v>
      </c>
      <c r="J1030" s="232" t="s">
        <v>105</v>
      </c>
      <c r="K1030" s="232" t="s">
        <v>105</v>
      </c>
      <c r="L1030" s="232" t="s">
        <v>105</v>
      </c>
      <c r="M1030" s="232" t="s">
        <v>105</v>
      </c>
      <c r="N1030" s="232" t="s">
        <v>105</v>
      </c>
      <c r="O1030" s="232" t="s">
        <v>105</v>
      </c>
      <c r="P1030" s="232" t="s">
        <v>105</v>
      </c>
      <c r="Q1030" s="991">
        <v>1491.1493105829866</v>
      </c>
      <c r="R1030" s="991">
        <v>4479.6586028252823</v>
      </c>
      <c r="S1030" s="449">
        <v>10216.756282620061</v>
      </c>
      <c r="T1030" s="449">
        <v>19064.688151412764</v>
      </c>
      <c r="U1030" s="1652">
        <v>27172.049714210982</v>
      </c>
      <c r="V1030" s="1652">
        <v>34311.871932682865</v>
      </c>
      <c r="W1030" s="1652">
        <v>42936.131251854087</v>
      </c>
      <c r="X1030" s="1652">
        <v>50857.847467821157</v>
      </c>
      <c r="Y1030" s="1652">
        <v>60241.120325634023</v>
      </c>
      <c r="Z1030" s="1652">
        <v>71355.60702571366</v>
      </c>
      <c r="AA1030" s="403"/>
      <c r="AB1030" s="945" t="s">
        <v>105</v>
      </c>
      <c r="AC1030" s="945" t="s">
        <v>105</v>
      </c>
      <c r="AD1030" s="945" t="s">
        <v>105</v>
      </c>
      <c r="AE1030" s="945" t="s">
        <v>105</v>
      </c>
      <c r="AF1030" s="945" t="s">
        <v>105</v>
      </c>
      <c r="AG1030" s="945" t="s">
        <v>105</v>
      </c>
      <c r="AH1030" s="945" t="s">
        <v>105</v>
      </c>
      <c r="AI1030" s="945" t="s">
        <v>105</v>
      </c>
      <c r="AJ1030" s="945" t="s">
        <v>105</v>
      </c>
      <c r="AK1030" s="945" t="s">
        <v>105</v>
      </c>
      <c r="AL1030" s="945" t="s">
        <v>105</v>
      </c>
      <c r="AM1030" s="945" t="s">
        <v>105</v>
      </c>
      <c r="AN1030" s="945" t="s">
        <v>105</v>
      </c>
      <c r="AO1030" s="945" t="s">
        <v>105</v>
      </c>
      <c r="AP1030" s="945" t="s">
        <v>105</v>
      </c>
      <c r="AQ1030" s="945" t="s">
        <v>105</v>
      </c>
      <c r="AR1030" s="945" t="s">
        <v>105</v>
      </c>
      <c r="AS1030" s="945" t="s">
        <v>105</v>
      </c>
      <c r="AT1030" s="945" t="s">
        <v>105</v>
      </c>
      <c r="AU1030" s="945" t="s">
        <v>105</v>
      </c>
      <c r="AV1030" s="945" t="s">
        <v>105</v>
      </c>
      <c r="AW1030" s="945" t="s">
        <v>105</v>
      </c>
      <c r="AX1030" s="945" t="s">
        <v>105</v>
      </c>
      <c r="AY1030" s="945" t="s">
        <v>105</v>
      </c>
      <c r="AZ1030" s="945" t="s">
        <v>105</v>
      </c>
      <c r="BA1030" s="945" t="s">
        <v>105</v>
      </c>
      <c r="BB1030" s="945" t="s">
        <v>105</v>
      </c>
      <c r="BC1030" s="945" t="s">
        <v>105</v>
      </c>
      <c r="BD1030" s="945" t="s">
        <v>105</v>
      </c>
      <c r="BE1030" s="945" t="s">
        <v>105</v>
      </c>
      <c r="BF1030" s="945" t="s">
        <v>105</v>
      </c>
      <c r="BG1030" s="945" t="s">
        <v>105</v>
      </c>
      <c r="BH1030" s="945" t="s">
        <v>105</v>
      </c>
      <c r="BI1030" s="945" t="s">
        <v>105</v>
      </c>
      <c r="BJ1030" s="945" t="s">
        <v>105</v>
      </c>
      <c r="BK1030" s="945" t="s">
        <v>105</v>
      </c>
      <c r="BL1030" s="945" t="s">
        <v>105</v>
      </c>
      <c r="BM1030" s="945" t="s">
        <v>105</v>
      </c>
      <c r="BN1030" s="945" t="s">
        <v>105</v>
      </c>
      <c r="BO1030" s="945" t="s">
        <v>105</v>
      </c>
      <c r="BP1030" s="945" t="s">
        <v>105</v>
      </c>
      <c r="BQ1030" s="945" t="s">
        <v>105</v>
      </c>
      <c r="BR1030" s="945" t="s">
        <v>105</v>
      </c>
      <c r="BS1030" s="945" t="s">
        <v>105</v>
      </c>
      <c r="BT1030" s="945" t="s">
        <v>105</v>
      </c>
      <c r="BU1030" s="945" t="s">
        <v>105</v>
      </c>
      <c r="BV1030" s="945" t="s">
        <v>105</v>
      </c>
      <c r="BW1030" s="945" t="s">
        <v>105</v>
      </c>
      <c r="BX1030" s="945" t="s">
        <v>105</v>
      </c>
      <c r="BY1030" s="945" t="s">
        <v>105</v>
      </c>
      <c r="BZ1030" s="945" t="s">
        <v>105</v>
      </c>
      <c r="CA1030" s="945" t="s">
        <v>105</v>
      </c>
      <c r="CB1030" s="945" t="s">
        <v>105</v>
      </c>
      <c r="CC1030" s="449">
        <v>249.06867284200175</v>
      </c>
      <c r="CD1030" s="449">
        <v>438.8912311920447</v>
      </c>
      <c r="CE1030" s="449">
        <v>803.18940654894016</v>
      </c>
      <c r="CF1030" s="449">
        <v>917.69007241684596</v>
      </c>
      <c r="CG1030" s="449">
        <v>1063.6410829474</v>
      </c>
      <c r="CH1030" s="449">
        <v>1140.88409217356</v>
      </c>
      <c r="CI1030" s="449">
        <v>1357.4433552874757</v>
      </c>
      <c r="CJ1030" s="449">
        <v>1564.2844199695162</v>
      </c>
      <c r="CK1030" s="449">
        <v>2481.1424392021995</v>
      </c>
      <c r="CL1030" s="449">
        <v>2729.7260031213268</v>
      </c>
      <c r="CM1030" s="449">
        <v>3441.6034203270192</v>
      </c>
      <c r="CN1030" s="449">
        <v>3878.5035131186869</v>
      </c>
      <c r="CO1030" s="449">
        <v>4121.2885399808965</v>
      </c>
      <c r="CP1030" s="449">
        <v>4358.6226799712385</v>
      </c>
      <c r="CQ1030" s="449">
        <v>6706.2734183419416</v>
      </c>
      <c r="CR1030" s="449">
        <v>5287.9763919999996</v>
      </c>
      <c r="CS1030" s="275">
        <v>6327.1619619276707</v>
      </c>
      <c r="CT1030" s="275">
        <v>6685.0935565962</v>
      </c>
      <c r="CU1030" s="275">
        <v>8871.8178036871086</v>
      </c>
      <c r="CV1030" s="275">
        <v>7626.8601722076619</v>
      </c>
      <c r="CW1030" s="275">
        <v>7736.5106300995367</v>
      </c>
      <c r="CX1030" s="275">
        <v>8162.2919082301196</v>
      </c>
      <c r="CY1030" s="275">
        <v>10786.209222145548</v>
      </c>
      <c r="CZ1030" s="275">
        <v>9646.4070286757687</v>
      </c>
      <c r="DA1030" s="275">
        <v>9721.4103434367225</v>
      </c>
      <c r="DB1030" s="275">
        <v>10189.883392363283</v>
      </c>
      <c r="DC1030" s="275">
        <v>13378.430487378309</v>
      </c>
      <c r="DD1030" s="275">
        <v>11426.169125466449</v>
      </c>
      <c r="DE1030" s="275">
        <v>11515.010551800795</v>
      </c>
      <c r="DF1030" s="275">
        <v>12069.916878254306</v>
      </c>
      <c r="DG1030" s="275">
        <v>15846.750912299607</v>
      </c>
      <c r="DH1030" s="275">
        <v>13534.297329115008</v>
      </c>
      <c r="DI1030" s="275">
        <v>13639.52999860791</v>
      </c>
      <c r="DJ1030" s="275">
        <v>14296.816542292227</v>
      </c>
      <c r="DK1030" s="275">
        <v>18770.476455618882</v>
      </c>
      <c r="DL1030" s="275">
        <v>16031.375186336727</v>
      </c>
      <c r="DM1030" s="275">
        <v>16156.023283351224</v>
      </c>
      <c r="DN1030" s="275">
        <v>16934.57919434514</v>
      </c>
      <c r="DO1030" s="275">
        <v>22233.629361680563</v>
      </c>
    </row>
    <row r="1031" spans="2:119" s="986" customFormat="1" ht="12" customHeight="1">
      <c r="B1031" s="1336">
        <v>63</v>
      </c>
      <c r="C1031" s="972" t="s">
        <v>94</v>
      </c>
      <c r="D1031" s="939"/>
      <c r="E1031" s="939"/>
      <c r="F1031" s="232" t="s">
        <v>105</v>
      </c>
      <c r="G1031" s="232" t="s">
        <v>105</v>
      </c>
      <c r="H1031" s="232" t="s">
        <v>105</v>
      </c>
      <c r="I1031" s="232" t="s">
        <v>105</v>
      </c>
      <c r="J1031" s="232" t="s">
        <v>105</v>
      </c>
      <c r="K1031" s="232" t="s">
        <v>105</v>
      </c>
      <c r="L1031" s="232" t="s">
        <v>105</v>
      </c>
      <c r="M1031" s="232" t="s">
        <v>105</v>
      </c>
      <c r="N1031" s="232" t="s">
        <v>105</v>
      </c>
      <c r="O1031" s="232" t="s">
        <v>105</v>
      </c>
      <c r="P1031" s="232" t="s">
        <v>105</v>
      </c>
      <c r="Q1031" s="232" t="s">
        <v>105</v>
      </c>
      <c r="R1031" s="940">
        <v>2.0041650229338162</v>
      </c>
      <c r="S1031" s="940">
        <v>1.2806997560431146</v>
      </c>
      <c r="T1031" s="940">
        <v>0.86602162408866556</v>
      </c>
      <c r="U1031" s="1677">
        <v>0.42525539879850771</v>
      </c>
      <c r="V1031" s="1677">
        <v>0.26276347546713619</v>
      </c>
      <c r="W1031" s="1677">
        <v>0.2513491346695198</v>
      </c>
      <c r="X1031" s="1677">
        <v>0.18449999999999989</v>
      </c>
      <c r="Y1031" s="1677">
        <v>0.18449999999999722</v>
      </c>
      <c r="Z1031" s="1677">
        <v>0.40304024999999988</v>
      </c>
      <c r="AA1031" s="403"/>
      <c r="AB1031" s="940" t="s">
        <v>105</v>
      </c>
      <c r="AC1031" s="940" t="s">
        <v>105</v>
      </c>
      <c r="AD1031" s="940" t="s">
        <v>105</v>
      </c>
      <c r="AE1031" s="940" t="s">
        <v>105</v>
      </c>
      <c r="AF1031" s="940" t="s">
        <v>105</v>
      </c>
      <c r="AG1031" s="940" t="s">
        <v>105</v>
      </c>
      <c r="AH1031" s="940" t="s">
        <v>105</v>
      </c>
      <c r="AI1031" s="940" t="s">
        <v>105</v>
      </c>
      <c r="AJ1031" s="940" t="s">
        <v>105</v>
      </c>
      <c r="AK1031" s="940" t="s">
        <v>105</v>
      </c>
      <c r="AL1031" s="940" t="s">
        <v>105</v>
      </c>
      <c r="AM1031" s="940" t="s">
        <v>105</v>
      </c>
      <c r="AN1031" s="940" t="s">
        <v>105</v>
      </c>
      <c r="AO1031" s="940" t="s">
        <v>105</v>
      </c>
      <c r="AP1031" s="940" t="s">
        <v>105</v>
      </c>
      <c r="AQ1031" s="940" t="s">
        <v>105</v>
      </c>
      <c r="AR1031" s="940" t="s">
        <v>105</v>
      </c>
      <c r="AS1031" s="940" t="s">
        <v>105</v>
      </c>
      <c r="AT1031" s="940" t="s">
        <v>105</v>
      </c>
      <c r="AU1031" s="940" t="s">
        <v>105</v>
      </c>
      <c r="AV1031" s="940" t="s">
        <v>105</v>
      </c>
      <c r="AW1031" s="940" t="s">
        <v>105</v>
      </c>
      <c r="AX1031" s="940" t="s">
        <v>105</v>
      </c>
      <c r="AY1031" s="940" t="s">
        <v>105</v>
      </c>
      <c r="AZ1031" s="940" t="s">
        <v>105</v>
      </c>
      <c r="BA1031" s="940" t="s">
        <v>105</v>
      </c>
      <c r="BB1031" s="940" t="s">
        <v>105</v>
      </c>
      <c r="BC1031" s="940" t="s">
        <v>105</v>
      </c>
      <c r="BD1031" s="940" t="s">
        <v>105</v>
      </c>
      <c r="BE1031" s="940" t="s">
        <v>105</v>
      </c>
      <c r="BF1031" s="940" t="s">
        <v>105</v>
      </c>
      <c r="BG1031" s="940" t="s">
        <v>105</v>
      </c>
      <c r="BH1031" s="940" t="s">
        <v>105</v>
      </c>
      <c r="BI1031" s="940" t="s">
        <v>105</v>
      </c>
      <c r="BJ1031" s="940" t="s">
        <v>105</v>
      </c>
      <c r="BK1031" s="940" t="s">
        <v>105</v>
      </c>
      <c r="BL1031" s="940" t="s">
        <v>105</v>
      </c>
      <c r="BM1031" s="940" t="s">
        <v>105</v>
      </c>
      <c r="BN1031" s="940" t="s">
        <v>105</v>
      </c>
      <c r="BO1031" s="940" t="s">
        <v>105</v>
      </c>
      <c r="BP1031" s="940" t="s">
        <v>105</v>
      </c>
      <c r="BQ1031" s="940" t="s">
        <v>105</v>
      </c>
      <c r="BR1031" s="940" t="s">
        <v>105</v>
      </c>
      <c r="BS1031" s="940" t="s">
        <v>105</v>
      </c>
      <c r="BT1031" s="940" t="s">
        <v>105</v>
      </c>
      <c r="BU1031" s="940" t="s">
        <v>105</v>
      </c>
      <c r="BV1031" s="940" t="s">
        <v>105</v>
      </c>
      <c r="BW1031" s="940" t="s">
        <v>105</v>
      </c>
      <c r="BX1031" s="940" t="s">
        <v>105</v>
      </c>
      <c r="BY1031" s="940" t="s">
        <v>105</v>
      </c>
      <c r="BZ1031" s="940" t="s">
        <v>105</v>
      </c>
      <c r="CA1031" s="940" t="s">
        <v>105</v>
      </c>
      <c r="CB1031" s="940" t="s">
        <v>105</v>
      </c>
      <c r="CC1031" s="940" t="s">
        <v>105</v>
      </c>
      <c r="CD1031" s="940" t="s">
        <v>105</v>
      </c>
      <c r="CE1031" s="940" t="s">
        <v>105</v>
      </c>
      <c r="CF1031" s="940" t="s">
        <v>105</v>
      </c>
      <c r="CG1031" s="940">
        <v>3.2704731623239001</v>
      </c>
      <c r="CH1031" s="940">
        <v>1.5994688685733749</v>
      </c>
      <c r="CI1031" s="940">
        <v>0.6900663084190759</v>
      </c>
      <c r="CJ1031" s="940">
        <v>0.70458901865396362</v>
      </c>
      <c r="CK1031" s="940">
        <v>1.3326876697229819</v>
      </c>
      <c r="CL1031" s="940">
        <v>1.3926409543679217</v>
      </c>
      <c r="CM1031" s="940">
        <v>1.5353569317801594</v>
      </c>
      <c r="CN1031" s="940">
        <v>1.4794106900292907</v>
      </c>
      <c r="CO1031" s="940">
        <v>0.66104471668546316</v>
      </c>
      <c r="CP1031" s="940">
        <v>0.59672533982800369</v>
      </c>
      <c r="CQ1031" s="940">
        <v>0.94858982843081763</v>
      </c>
      <c r="CR1031" s="940">
        <v>0.36340636900647327</v>
      </c>
      <c r="CS1031" s="940">
        <v>0.53523877315248569</v>
      </c>
      <c r="CT1031" s="940">
        <v>0.53376285295709813</v>
      </c>
      <c r="CU1031" s="940">
        <v>0.32291322620731688</v>
      </c>
      <c r="CV1031" s="940">
        <v>0.44230223564274618</v>
      </c>
      <c r="CW1031" s="940">
        <v>0.22274578660263744</v>
      </c>
      <c r="CX1031" s="940">
        <v>0.22096898706471557</v>
      </c>
      <c r="CY1031" s="940">
        <v>0.21578344605575905</v>
      </c>
      <c r="CZ1031" s="940">
        <v>0.26479400577282797</v>
      </c>
      <c r="DA1031" s="940">
        <v>0.25656265572941495</v>
      </c>
      <c r="DB1031" s="940">
        <v>0.2484095774728079</v>
      </c>
      <c r="DC1031" s="940">
        <v>0.24032736727474013</v>
      </c>
      <c r="DD1031" s="940">
        <v>0.18450000000000011</v>
      </c>
      <c r="DE1031" s="940">
        <v>0.18449999999999966</v>
      </c>
      <c r="DF1031" s="940">
        <v>0.18449999999999966</v>
      </c>
      <c r="DG1031" s="940">
        <v>0.18449999999999989</v>
      </c>
      <c r="DH1031" s="940">
        <v>0.18449999999999989</v>
      </c>
      <c r="DI1031" s="940">
        <v>0.18449999999998856</v>
      </c>
      <c r="DJ1031" s="940">
        <v>0.18450000000000011</v>
      </c>
      <c r="DK1031" s="940">
        <v>0.18449999999999989</v>
      </c>
      <c r="DL1031" s="940">
        <v>0.18449999999999989</v>
      </c>
      <c r="DM1031" s="940">
        <v>0.18450000000001121</v>
      </c>
      <c r="DN1031" s="940">
        <v>0.18449999999999989</v>
      </c>
      <c r="DO1031" s="940">
        <v>0.18449999999999989</v>
      </c>
    </row>
    <row r="1032" spans="2:119" s="980" customFormat="1" ht="12" customHeight="1">
      <c r="B1032" s="1336">
        <v>64</v>
      </c>
      <c r="C1032" s="981" t="s">
        <v>324</v>
      </c>
      <c r="D1032" s="995"/>
      <c r="E1032" s="995"/>
      <c r="F1032" s="232" t="s">
        <v>105</v>
      </c>
      <c r="G1032" s="232" t="s">
        <v>105</v>
      </c>
      <c r="H1032" s="232" t="s">
        <v>105</v>
      </c>
      <c r="I1032" s="232" t="s">
        <v>105</v>
      </c>
      <c r="J1032" s="232" t="s">
        <v>105</v>
      </c>
      <c r="K1032" s="232" t="s">
        <v>105</v>
      </c>
      <c r="L1032" s="232" t="s">
        <v>105</v>
      </c>
      <c r="M1032" s="232" t="s">
        <v>105</v>
      </c>
      <c r="N1032" s="232" t="s">
        <v>105</v>
      </c>
      <c r="O1032" s="232" t="s">
        <v>105</v>
      </c>
      <c r="P1032" s="232" t="s">
        <v>105</v>
      </c>
      <c r="Q1032" s="955">
        <v>0.70007822033310318</v>
      </c>
      <c r="R1032" s="955">
        <v>0.83641906946350819</v>
      </c>
      <c r="S1032" s="955">
        <v>0.82022232840616804</v>
      </c>
      <c r="T1032" s="955">
        <v>0.78902042231837333</v>
      </c>
      <c r="U1032" s="1698">
        <v>0.75122431077612439</v>
      </c>
      <c r="V1032" s="1698">
        <v>0.69167326757997383</v>
      </c>
      <c r="W1032" s="1698">
        <v>0.67115755633058793</v>
      </c>
      <c r="X1032" s="1698">
        <v>0.66545145950624784</v>
      </c>
      <c r="Y1032" s="1698">
        <v>0.66582135693549271</v>
      </c>
      <c r="Z1032" s="1698">
        <v>0.79042554840295176</v>
      </c>
      <c r="AA1032" s="403"/>
      <c r="AB1032" s="975" t="s">
        <v>105</v>
      </c>
      <c r="AC1032" s="975" t="s">
        <v>105</v>
      </c>
      <c r="AD1032" s="975" t="s">
        <v>105</v>
      </c>
      <c r="AE1032" s="975" t="s">
        <v>105</v>
      </c>
      <c r="AF1032" s="975" t="s">
        <v>105</v>
      </c>
      <c r="AG1032" s="975" t="s">
        <v>105</v>
      </c>
      <c r="AH1032" s="975" t="s">
        <v>105</v>
      </c>
      <c r="AI1032" s="975" t="s">
        <v>105</v>
      </c>
      <c r="AJ1032" s="975" t="s">
        <v>105</v>
      </c>
      <c r="AK1032" s="975" t="s">
        <v>105</v>
      </c>
      <c r="AL1032" s="975" t="s">
        <v>105</v>
      </c>
      <c r="AM1032" s="975" t="s">
        <v>105</v>
      </c>
      <c r="AN1032" s="975" t="s">
        <v>105</v>
      </c>
      <c r="AO1032" s="975" t="s">
        <v>105</v>
      </c>
      <c r="AP1032" s="975" t="s">
        <v>105</v>
      </c>
      <c r="AQ1032" s="975" t="s">
        <v>105</v>
      </c>
      <c r="AR1032" s="975" t="s">
        <v>105</v>
      </c>
      <c r="AS1032" s="975" t="s">
        <v>105</v>
      </c>
      <c r="AT1032" s="975" t="s">
        <v>105</v>
      </c>
      <c r="AU1032" s="975" t="s">
        <v>105</v>
      </c>
      <c r="AV1032" s="975" t="s">
        <v>105</v>
      </c>
      <c r="AW1032" s="975" t="s">
        <v>105</v>
      </c>
      <c r="AX1032" s="975" t="s">
        <v>105</v>
      </c>
      <c r="AY1032" s="975" t="s">
        <v>105</v>
      </c>
      <c r="AZ1032" s="975" t="s">
        <v>105</v>
      </c>
      <c r="BA1032" s="975" t="s">
        <v>105</v>
      </c>
      <c r="BB1032" s="975" t="s">
        <v>105</v>
      </c>
      <c r="BC1032" s="975" t="s">
        <v>105</v>
      </c>
      <c r="BD1032" s="975" t="s">
        <v>105</v>
      </c>
      <c r="BE1032" s="975" t="s">
        <v>105</v>
      </c>
      <c r="BF1032" s="975" t="s">
        <v>105</v>
      </c>
      <c r="BG1032" s="975" t="s">
        <v>105</v>
      </c>
      <c r="BH1032" s="975" t="s">
        <v>105</v>
      </c>
      <c r="BI1032" s="975" t="s">
        <v>105</v>
      </c>
      <c r="BJ1032" s="975" t="s">
        <v>105</v>
      </c>
      <c r="BK1032" s="975" t="s">
        <v>105</v>
      </c>
      <c r="BL1032" s="975" t="s">
        <v>105</v>
      </c>
      <c r="BM1032" s="975" t="s">
        <v>105</v>
      </c>
      <c r="BN1032" s="975" t="s">
        <v>105</v>
      </c>
      <c r="BO1032" s="975" t="s">
        <v>105</v>
      </c>
      <c r="BP1032" s="975" t="s">
        <v>105</v>
      </c>
      <c r="BQ1032" s="975" t="s">
        <v>105</v>
      </c>
      <c r="BR1032" s="975" t="s">
        <v>105</v>
      </c>
      <c r="BS1032" s="975" t="s">
        <v>105</v>
      </c>
      <c r="BT1032" s="975" t="s">
        <v>105</v>
      </c>
      <c r="BU1032" s="975" t="s">
        <v>105</v>
      </c>
      <c r="BV1032" s="975" t="s">
        <v>105</v>
      </c>
      <c r="BW1032" s="975" t="s">
        <v>105</v>
      </c>
      <c r="BX1032" s="975" t="s">
        <v>105</v>
      </c>
      <c r="BY1032" s="975" t="s">
        <v>105</v>
      </c>
      <c r="BZ1032" s="975" t="s">
        <v>105</v>
      </c>
      <c r="CA1032" s="975" t="s">
        <v>105</v>
      </c>
      <c r="CB1032" s="975" t="s">
        <v>105</v>
      </c>
      <c r="CC1032" s="975">
        <v>0.75525638540478901</v>
      </c>
      <c r="CD1032" s="975">
        <v>0.81142269180305227</v>
      </c>
      <c r="CE1032" s="975">
        <v>0.85887058797689375</v>
      </c>
      <c r="CF1032" s="975">
        <v>0.86581032239145184</v>
      </c>
      <c r="CG1032" s="975">
        <v>0.85496255222651951</v>
      </c>
      <c r="CH1032" s="975">
        <v>0.83370277731068865</v>
      </c>
      <c r="CI1032" s="975">
        <v>0.80641569112879452</v>
      </c>
      <c r="CJ1032" s="975">
        <v>0.81538716452249527</v>
      </c>
      <c r="CK1032" s="975">
        <v>0.83796664019062739</v>
      </c>
      <c r="CL1032" s="975">
        <v>0.83114642031826391</v>
      </c>
      <c r="CM1032" s="975">
        <v>0.80178494603908923</v>
      </c>
      <c r="CN1032" s="975">
        <v>0.81519340815715591</v>
      </c>
      <c r="CO1032" s="975">
        <v>0.79085230707233523</v>
      </c>
      <c r="CP1032" s="975">
        <v>0.75404122183494815</v>
      </c>
      <c r="CQ1032" s="975">
        <v>0.79711734206159246</v>
      </c>
      <c r="CR1032" s="975">
        <v>0.71978021978021978</v>
      </c>
      <c r="CS1032" s="955">
        <v>0.76376020572106906</v>
      </c>
      <c r="CT1032" s="955">
        <v>0.75177206332641877</v>
      </c>
      <c r="CU1032" s="955">
        <v>0.76172379852903327</v>
      </c>
      <c r="CV1032" s="955">
        <v>0.69302644757239806</v>
      </c>
      <c r="CW1032" s="975">
        <v>0.68813110838254765</v>
      </c>
      <c r="CX1032" s="975">
        <v>0.68031792199573893</v>
      </c>
      <c r="CY1032" s="975">
        <v>0.7021652137649429</v>
      </c>
      <c r="CZ1032" s="975">
        <v>0.66872837200979951</v>
      </c>
      <c r="DA1032" s="975">
        <v>0.66438080854406412</v>
      </c>
      <c r="DB1032" s="975">
        <v>0.65922218628763474</v>
      </c>
      <c r="DC1032" s="975">
        <v>0.68753548829837019</v>
      </c>
      <c r="DD1032" s="975">
        <v>0.65959070502841277</v>
      </c>
      <c r="DE1032" s="975">
        <v>0.65619277293375877</v>
      </c>
      <c r="DF1032" s="975">
        <v>0.65347017356383685</v>
      </c>
      <c r="DG1032" s="975">
        <v>0.68647445738899526</v>
      </c>
      <c r="DH1032" s="975">
        <v>0.65754234446268844</v>
      </c>
      <c r="DI1032" s="975">
        <v>0.65484218021060903</v>
      </c>
      <c r="DJ1032" s="975">
        <v>0.65388528416773217</v>
      </c>
      <c r="DK1032" s="975">
        <v>0.69008838485301993</v>
      </c>
      <c r="DL1032" s="975">
        <v>0.78442885345043489</v>
      </c>
      <c r="DM1032" s="975">
        <v>0.78488226242114589</v>
      </c>
      <c r="DN1032" s="975">
        <v>0.78757397340594304</v>
      </c>
      <c r="DO1032" s="975">
        <v>0.80116264291892436</v>
      </c>
    </row>
    <row r="1033" spans="2:119" s="980" customFormat="1" ht="12" customHeight="1">
      <c r="B1033" s="1336">
        <v>65</v>
      </c>
      <c r="C1033" s="981" t="s">
        <v>714</v>
      </c>
      <c r="D1033" s="995"/>
      <c r="E1033" s="995"/>
      <c r="F1033" s="955"/>
      <c r="G1033" s="955"/>
      <c r="H1033" s="955"/>
      <c r="I1033" s="955"/>
      <c r="J1033" s="955"/>
      <c r="K1033" s="955"/>
      <c r="L1033" s="955"/>
      <c r="M1033" s="955"/>
      <c r="N1033" s="955" t="s">
        <v>105</v>
      </c>
      <c r="O1033" s="955" t="s">
        <v>105</v>
      </c>
      <c r="P1033" s="955" t="s">
        <v>105</v>
      </c>
      <c r="Q1033" s="955" t="s">
        <v>105</v>
      </c>
      <c r="R1033" s="955">
        <v>0.11574630223633953</v>
      </c>
      <c r="S1033" s="955">
        <v>0.13101064281338254</v>
      </c>
      <c r="T1033" s="955">
        <v>0.16894699783588105</v>
      </c>
      <c r="U1033" s="1698">
        <v>0.17604715368028581</v>
      </c>
      <c r="V1033" s="1698">
        <v>0.1797058995803977</v>
      </c>
      <c r="W1033" s="1698">
        <v>0.1811980117844644</v>
      </c>
      <c r="X1033" s="1698">
        <v>0.18119801178446437</v>
      </c>
      <c r="Y1033" s="1698">
        <v>0.18119801178446437</v>
      </c>
      <c r="Z1033" s="1698">
        <v>0.1811980117844644</v>
      </c>
      <c r="AA1033" s="403"/>
      <c r="AB1033" s="975" t="s">
        <v>105</v>
      </c>
      <c r="AC1033" s="975" t="s">
        <v>105</v>
      </c>
      <c r="AD1033" s="975" t="s">
        <v>105</v>
      </c>
      <c r="AE1033" s="975" t="s">
        <v>105</v>
      </c>
      <c r="AF1033" s="975" t="s">
        <v>105</v>
      </c>
      <c r="AG1033" s="975" t="s">
        <v>105</v>
      </c>
      <c r="AH1033" s="975" t="s">
        <v>105</v>
      </c>
      <c r="AI1033" s="975" t="s">
        <v>105</v>
      </c>
      <c r="AJ1033" s="975" t="s">
        <v>105</v>
      </c>
      <c r="AK1033" s="975" t="s">
        <v>105</v>
      </c>
      <c r="AL1033" s="975" t="s">
        <v>105</v>
      </c>
      <c r="AM1033" s="975" t="s">
        <v>105</v>
      </c>
      <c r="AN1033" s="975" t="s">
        <v>105</v>
      </c>
      <c r="AO1033" s="975" t="s">
        <v>105</v>
      </c>
      <c r="AP1033" s="975" t="s">
        <v>105</v>
      </c>
      <c r="AQ1033" s="975" t="s">
        <v>105</v>
      </c>
      <c r="AR1033" s="975" t="s">
        <v>105</v>
      </c>
      <c r="AS1033" s="975" t="s">
        <v>105</v>
      </c>
      <c r="AT1033" s="975" t="s">
        <v>105</v>
      </c>
      <c r="AU1033" s="975" t="s">
        <v>105</v>
      </c>
      <c r="AV1033" s="975" t="s">
        <v>105</v>
      </c>
      <c r="AW1033" s="975" t="s">
        <v>105</v>
      </c>
      <c r="AX1033" s="975" t="s">
        <v>105</v>
      </c>
      <c r="AY1033" s="975" t="s">
        <v>105</v>
      </c>
      <c r="AZ1033" s="975" t="s">
        <v>105</v>
      </c>
      <c r="BA1033" s="975" t="s">
        <v>105</v>
      </c>
      <c r="BB1033" s="975" t="s">
        <v>105</v>
      </c>
      <c r="BC1033" s="975" t="s">
        <v>105</v>
      </c>
      <c r="BD1033" s="975" t="s">
        <v>105</v>
      </c>
      <c r="BE1033" s="975" t="s">
        <v>105</v>
      </c>
      <c r="BF1033" s="975" t="s">
        <v>105</v>
      </c>
      <c r="BG1033" s="975" t="s">
        <v>105</v>
      </c>
      <c r="BH1033" s="975" t="s">
        <v>105</v>
      </c>
      <c r="BI1033" s="975" t="s">
        <v>105</v>
      </c>
      <c r="BJ1033" s="975" t="s">
        <v>105</v>
      </c>
      <c r="BK1033" s="975" t="s">
        <v>105</v>
      </c>
      <c r="BL1033" s="975" t="s">
        <v>105</v>
      </c>
      <c r="BM1033" s="975" t="s">
        <v>105</v>
      </c>
      <c r="BN1033" s="975" t="s">
        <v>105</v>
      </c>
      <c r="BO1033" s="975" t="s">
        <v>105</v>
      </c>
      <c r="BP1033" s="975" t="s">
        <v>105</v>
      </c>
      <c r="BQ1033" s="975" t="s">
        <v>105</v>
      </c>
      <c r="BR1033" s="975" t="s">
        <v>105</v>
      </c>
      <c r="BS1033" s="975" t="s">
        <v>105</v>
      </c>
      <c r="BT1033" s="975" t="s">
        <v>105</v>
      </c>
      <c r="BU1033" s="975" t="s">
        <v>105</v>
      </c>
      <c r="BV1033" s="975" t="s">
        <v>105</v>
      </c>
      <c r="BW1033" s="975" t="s">
        <v>105</v>
      </c>
      <c r="BX1033" s="975" t="s">
        <v>105</v>
      </c>
      <c r="BY1033" s="975" t="s">
        <v>105</v>
      </c>
      <c r="BZ1033" s="975" t="s">
        <v>105</v>
      </c>
      <c r="CA1033" s="975" t="s">
        <v>105</v>
      </c>
      <c r="CB1033" s="975" t="s">
        <v>105</v>
      </c>
      <c r="CC1033" s="955">
        <v>4.0981409421837249E-2</v>
      </c>
      <c r="CD1033" s="955">
        <v>6.7940202797702451E-2</v>
      </c>
      <c r="CE1033" s="955">
        <v>9.7065739233754292E-2</v>
      </c>
      <c r="CF1033" s="955">
        <v>0.11866520565321843</v>
      </c>
      <c r="CG1033" s="955">
        <v>0.12069655799321642</v>
      </c>
      <c r="CH1033" s="955">
        <v>0.1201417973450267</v>
      </c>
      <c r="CI1033" s="955">
        <v>0.10722061149069266</v>
      </c>
      <c r="CJ1033" s="955">
        <v>0.13050026222760669</v>
      </c>
      <c r="CK1033" s="955">
        <v>0.12682314081476612</v>
      </c>
      <c r="CL1033" s="955">
        <v>0.1375388443344891</v>
      </c>
      <c r="CM1033" s="955">
        <v>0.12944881932030239</v>
      </c>
      <c r="CN1033" s="955">
        <v>0.15119801178446438</v>
      </c>
      <c r="CO1033" s="955">
        <v>0.1633014790727316</v>
      </c>
      <c r="CP1033" s="955">
        <v>0.1638893716115955</v>
      </c>
      <c r="CQ1033" s="955">
        <v>0.18965612979693228</v>
      </c>
      <c r="CR1033" s="996">
        <v>0.17036721673392938</v>
      </c>
      <c r="CS1033" s="1371">
        <v>0.1767727507042639</v>
      </c>
      <c r="CT1033" s="1371">
        <v>0.17740493085857825</v>
      </c>
      <c r="CU1033" s="1371">
        <v>0.1780371110128926</v>
      </c>
      <c r="CV1033" s="1371">
        <v>0.17866929116720695</v>
      </c>
      <c r="CW1033" s="1371">
        <v>0.1793014713215213</v>
      </c>
      <c r="CX1033" s="1371">
        <v>0.17993365147583565</v>
      </c>
      <c r="CY1033" s="1371">
        <v>0.18056583163015</v>
      </c>
      <c r="CZ1033" s="1371">
        <v>0.18119801178446437</v>
      </c>
      <c r="DA1033" s="1370">
        <v>0.18119801178446437</v>
      </c>
      <c r="DB1033" s="1370">
        <v>0.18119801178446437</v>
      </c>
      <c r="DC1033" s="1370">
        <v>0.18119801178446437</v>
      </c>
      <c r="DD1033" s="1370">
        <v>0.18119801178446437</v>
      </c>
      <c r="DE1033" s="1370">
        <v>0.18119801178446437</v>
      </c>
      <c r="DF1033" s="1370">
        <v>0.18119801178446437</v>
      </c>
      <c r="DG1033" s="1370">
        <v>0.18119801178446437</v>
      </c>
      <c r="DH1033" s="1370">
        <v>0.18119801178446437</v>
      </c>
      <c r="DI1033" s="1370">
        <v>0.18119801178446437</v>
      </c>
      <c r="DJ1033" s="1370">
        <v>0.18119801178446437</v>
      </c>
      <c r="DK1033" s="1370">
        <v>0.18119801178446437</v>
      </c>
      <c r="DL1033" s="1370">
        <v>0.18119801178446437</v>
      </c>
      <c r="DM1033" s="1370">
        <v>0.18119801178446437</v>
      </c>
      <c r="DN1033" s="1370">
        <v>0.18119801178446437</v>
      </c>
      <c r="DO1033" s="1370">
        <v>0.18119801178446437</v>
      </c>
    </row>
    <row r="1034" spans="2:119" s="980" customFormat="1" ht="12" customHeight="1">
      <c r="B1034" s="1336">
        <v>66</v>
      </c>
      <c r="C1034" s="949"/>
      <c r="D1034" s="1012"/>
      <c r="E1034" s="1012"/>
      <c r="F1034" s="984"/>
      <c r="G1034" s="984"/>
      <c r="H1034" s="984"/>
      <c r="I1034" s="984"/>
      <c r="J1034" s="984"/>
      <c r="K1034" s="984"/>
      <c r="L1034" s="984"/>
      <c r="M1034" s="984"/>
      <c r="N1034" s="984"/>
      <c r="O1034" s="984"/>
      <c r="P1034" s="984"/>
      <c r="Q1034" s="1003"/>
      <c r="R1034" s="1003"/>
      <c r="S1034" s="1003"/>
      <c r="T1034" s="1003"/>
      <c r="U1034" s="1716"/>
      <c r="V1034" s="1716"/>
      <c r="W1034" s="1716"/>
      <c r="X1034" s="1716"/>
      <c r="Y1034" s="1716"/>
      <c r="Z1034" s="1716"/>
      <c r="AA1034" s="403"/>
      <c r="AB1034" s="984"/>
      <c r="AC1034" s="984"/>
      <c r="AD1034" s="984"/>
      <c r="AE1034" s="984"/>
      <c r="AF1034" s="984"/>
      <c r="AG1034" s="984"/>
      <c r="AH1034" s="984"/>
      <c r="AI1034" s="984"/>
      <c r="AJ1034" s="984"/>
      <c r="AK1034" s="984"/>
      <c r="AL1034" s="984"/>
      <c r="AM1034" s="984"/>
      <c r="AN1034" s="984"/>
      <c r="AO1034" s="984"/>
      <c r="AP1034" s="984"/>
      <c r="AQ1034" s="984"/>
      <c r="AR1034" s="984"/>
      <c r="AS1034" s="984"/>
      <c r="AT1034" s="984"/>
      <c r="AU1034" s="984"/>
      <c r="AV1034" s="984"/>
      <c r="AW1034" s="984"/>
      <c r="AX1034" s="984"/>
      <c r="AY1034" s="984"/>
      <c r="AZ1034" s="984"/>
      <c r="BA1034" s="984"/>
      <c r="BB1034" s="984"/>
      <c r="BC1034" s="984"/>
      <c r="BD1034" s="984"/>
      <c r="BE1034" s="984"/>
      <c r="BF1034" s="984"/>
      <c r="BG1034" s="984"/>
      <c r="BH1034" s="984"/>
      <c r="BI1034" s="984"/>
      <c r="BJ1034" s="984"/>
      <c r="BK1034" s="984"/>
      <c r="BL1034" s="984"/>
      <c r="BM1034" s="984"/>
      <c r="BN1034" s="984"/>
      <c r="BO1034" s="984"/>
      <c r="BP1034" s="984"/>
      <c r="BQ1034" s="984"/>
      <c r="BR1034" s="984"/>
      <c r="BS1034" s="984"/>
      <c r="BT1034" s="984"/>
      <c r="BU1034" s="984"/>
      <c r="BV1034" s="984"/>
      <c r="BW1034" s="984"/>
      <c r="BX1034" s="984"/>
      <c r="BY1034" s="984"/>
      <c r="BZ1034" s="984"/>
      <c r="CA1034" s="984"/>
      <c r="CB1034" s="984"/>
      <c r="CC1034" s="947"/>
      <c r="CD1034" s="947"/>
      <c r="CE1034" s="947"/>
      <c r="CF1034" s="947"/>
      <c r="CG1034" s="969"/>
      <c r="CH1034" s="969"/>
      <c r="CI1034" s="969"/>
      <c r="CJ1034" s="969"/>
      <c r="CK1034" s="969"/>
      <c r="CL1034" s="969"/>
      <c r="CM1034" s="969"/>
      <c r="CN1034" s="969"/>
      <c r="CO1034" s="969"/>
      <c r="CP1034" s="969"/>
      <c r="CQ1034" s="969"/>
      <c r="CR1034" s="969"/>
      <c r="CS1034" s="1044"/>
      <c r="CT1034" s="1044"/>
      <c r="CU1034" s="1044"/>
      <c r="CV1034" s="1044"/>
      <c r="CW1034" s="969"/>
      <c r="CX1034" s="969"/>
      <c r="CY1034" s="969"/>
      <c r="CZ1034" s="969"/>
      <c r="DA1034" s="969"/>
      <c r="DB1034" s="969"/>
      <c r="DC1034" s="969"/>
      <c r="DD1034" s="969"/>
      <c r="DE1034" s="969"/>
      <c r="DF1034" s="969"/>
      <c r="DG1034" s="969"/>
      <c r="DH1034" s="969"/>
      <c r="DI1034" s="969"/>
      <c r="DJ1034" s="969"/>
      <c r="DK1034" s="969"/>
      <c r="DL1034" s="969"/>
      <c r="DM1034" s="969"/>
      <c r="DN1034" s="969"/>
      <c r="DO1034" s="969"/>
    </row>
    <row r="1035" spans="2:119" s="980" customFormat="1" ht="12" customHeight="1">
      <c r="B1035" s="1336">
        <v>67</v>
      </c>
      <c r="C1035" s="978" t="s">
        <v>733</v>
      </c>
      <c r="D1035" s="1012"/>
      <c r="E1035" s="1012"/>
      <c r="F1035" s="232" t="s">
        <v>105</v>
      </c>
      <c r="G1035" s="232" t="s">
        <v>105</v>
      </c>
      <c r="H1035" s="232" t="s">
        <v>105</v>
      </c>
      <c r="I1035" s="232" t="s">
        <v>105</v>
      </c>
      <c r="J1035" s="232" t="s">
        <v>105</v>
      </c>
      <c r="K1035" s="232" t="s">
        <v>105</v>
      </c>
      <c r="L1035" s="232" t="s">
        <v>105</v>
      </c>
      <c r="M1035" s="232" t="s">
        <v>105</v>
      </c>
      <c r="N1035" s="232" t="s">
        <v>105</v>
      </c>
      <c r="O1035" s="232" t="s">
        <v>105</v>
      </c>
      <c r="P1035" s="232" t="s">
        <v>105</v>
      </c>
      <c r="Q1035" s="991">
        <v>314.68721314330708</v>
      </c>
      <c r="R1035" s="991">
        <v>876.09336667280786</v>
      </c>
      <c r="S1035" s="449">
        <v>2239.3323794533585</v>
      </c>
      <c r="T1035" s="449">
        <v>5096.5453011430318</v>
      </c>
      <c r="U1035" s="1652">
        <v>8998.3048981661013</v>
      </c>
      <c r="V1035" s="1652">
        <v>15295.180328760222</v>
      </c>
      <c r="W1035" s="1652">
        <v>21037.120403984089</v>
      </c>
      <c r="X1035" s="1652">
        <v>25568.234016103601</v>
      </c>
      <c r="Y1035" s="1652">
        <v>30235.281036586639</v>
      </c>
      <c r="Z1035" s="1652">
        <v>18919.317880100774</v>
      </c>
      <c r="AA1035" s="403"/>
      <c r="AB1035" s="984" t="s">
        <v>105</v>
      </c>
      <c r="AC1035" s="984" t="s">
        <v>105</v>
      </c>
      <c r="AD1035" s="984" t="s">
        <v>105</v>
      </c>
      <c r="AE1035" s="984" t="s">
        <v>105</v>
      </c>
      <c r="AF1035" s="984" t="s">
        <v>105</v>
      </c>
      <c r="AG1035" s="984" t="s">
        <v>105</v>
      </c>
      <c r="AH1035" s="984" t="s">
        <v>105</v>
      </c>
      <c r="AI1035" s="984" t="s">
        <v>105</v>
      </c>
      <c r="AJ1035" s="984" t="s">
        <v>105</v>
      </c>
      <c r="AK1035" s="984" t="s">
        <v>105</v>
      </c>
      <c r="AL1035" s="984" t="s">
        <v>105</v>
      </c>
      <c r="AM1035" s="984" t="s">
        <v>105</v>
      </c>
      <c r="AN1035" s="984" t="s">
        <v>105</v>
      </c>
      <c r="AO1035" s="984" t="s">
        <v>105</v>
      </c>
      <c r="AP1035" s="984" t="s">
        <v>105</v>
      </c>
      <c r="AQ1035" s="984" t="s">
        <v>105</v>
      </c>
      <c r="AR1035" s="984" t="s">
        <v>105</v>
      </c>
      <c r="AS1035" s="984" t="s">
        <v>105</v>
      </c>
      <c r="AT1035" s="984" t="s">
        <v>105</v>
      </c>
      <c r="AU1035" s="984" t="s">
        <v>105</v>
      </c>
      <c r="AV1035" s="984" t="s">
        <v>105</v>
      </c>
      <c r="AW1035" s="984" t="s">
        <v>105</v>
      </c>
      <c r="AX1035" s="984" t="s">
        <v>105</v>
      </c>
      <c r="AY1035" s="984" t="s">
        <v>105</v>
      </c>
      <c r="AZ1035" s="984" t="s">
        <v>105</v>
      </c>
      <c r="BA1035" s="984" t="s">
        <v>105</v>
      </c>
      <c r="BB1035" s="984" t="s">
        <v>105</v>
      </c>
      <c r="BC1035" s="984" t="s">
        <v>105</v>
      </c>
      <c r="BD1035" s="984" t="s">
        <v>105</v>
      </c>
      <c r="BE1035" s="984" t="s">
        <v>105</v>
      </c>
      <c r="BF1035" s="984" t="s">
        <v>105</v>
      </c>
      <c r="BG1035" s="984" t="s">
        <v>105</v>
      </c>
      <c r="BH1035" s="984" t="s">
        <v>105</v>
      </c>
      <c r="BI1035" s="984" t="s">
        <v>105</v>
      </c>
      <c r="BJ1035" s="984" t="s">
        <v>105</v>
      </c>
      <c r="BK1035" s="984" t="s">
        <v>105</v>
      </c>
      <c r="BL1035" s="984" t="s">
        <v>105</v>
      </c>
      <c r="BM1035" s="984" t="s">
        <v>105</v>
      </c>
      <c r="BN1035" s="984" t="s">
        <v>105</v>
      </c>
      <c r="BO1035" s="984" t="s">
        <v>105</v>
      </c>
      <c r="BP1035" s="984" t="s">
        <v>105</v>
      </c>
      <c r="BQ1035" s="984" t="s">
        <v>105</v>
      </c>
      <c r="BR1035" s="984" t="s">
        <v>105</v>
      </c>
      <c r="BS1035" s="984" t="s">
        <v>105</v>
      </c>
      <c r="BT1035" s="984" t="s">
        <v>105</v>
      </c>
      <c r="BU1035" s="984" t="s">
        <v>105</v>
      </c>
      <c r="BV1035" s="984" t="s">
        <v>105</v>
      </c>
      <c r="BW1035" s="984" t="s">
        <v>105</v>
      </c>
      <c r="BX1035" s="984" t="s">
        <v>105</v>
      </c>
      <c r="BY1035" s="984" t="s">
        <v>105</v>
      </c>
      <c r="BZ1035" s="984" t="s">
        <v>105</v>
      </c>
      <c r="CA1035" s="984" t="s">
        <v>105</v>
      </c>
      <c r="CB1035" s="984" t="s">
        <v>105</v>
      </c>
      <c r="CC1035" s="449">
        <v>80.721661243013244</v>
      </c>
      <c r="CD1035" s="449">
        <v>101.99255991609695</v>
      </c>
      <c r="CE1035" s="449">
        <v>131.97299198419688</v>
      </c>
      <c r="CF1035" s="449">
        <v>142.2272761753907</v>
      </c>
      <c r="CG1035" s="449">
        <v>180.44645057800003</v>
      </c>
      <c r="CH1035" s="449">
        <v>227.56603422791363</v>
      </c>
      <c r="CI1035" s="449">
        <v>325.85360569150345</v>
      </c>
      <c r="CJ1035" s="449">
        <v>354.17863252990588</v>
      </c>
      <c r="CK1035" s="449">
        <v>479.7659313717997</v>
      </c>
      <c r="CL1035" s="449">
        <v>554.56414887867311</v>
      </c>
      <c r="CM1035" s="449">
        <v>850.82366667297981</v>
      </c>
      <c r="CN1035" s="449">
        <v>879.2699309981316</v>
      </c>
      <c r="CO1035" s="449">
        <v>1089.9101922293432</v>
      </c>
      <c r="CP1035" s="449">
        <v>1421.7279875487613</v>
      </c>
      <c r="CQ1035" s="449">
        <v>1705.6371903667962</v>
      </c>
      <c r="CR1035" s="449">
        <v>2058.6778319999999</v>
      </c>
      <c r="CS1035" s="275">
        <v>1957.0637865900485</v>
      </c>
      <c r="CT1035" s="275">
        <v>2207.353878888694</v>
      </c>
      <c r="CU1035" s="275">
        <v>2775.2094006873604</v>
      </c>
      <c r="CV1035" s="275">
        <v>3378.2900625687839</v>
      </c>
      <c r="CW1035" s="275">
        <v>3506.2751353692079</v>
      </c>
      <c r="CX1035" s="275">
        <v>3835.4692036419897</v>
      </c>
      <c r="CY1035" s="275">
        <v>4575.1459271802396</v>
      </c>
      <c r="CZ1035" s="275">
        <v>4778.5933637622093</v>
      </c>
      <c r="DA1035" s="275">
        <v>4910.8761681806045</v>
      </c>
      <c r="DB1035" s="275">
        <v>5267.5505416293272</v>
      </c>
      <c r="DC1035" s="275">
        <v>6080.1003304119486</v>
      </c>
      <c r="DD1035" s="275">
        <v>5896.9511646750734</v>
      </c>
      <c r="DE1035" s="275">
        <v>6033.2024532260202</v>
      </c>
      <c r="DF1035" s="275">
        <v>6400.5770578782049</v>
      </c>
      <c r="DG1035" s="275">
        <v>7237.5033403243042</v>
      </c>
      <c r="DH1035" s="275">
        <v>7048.8596996153228</v>
      </c>
      <c r="DI1035" s="275">
        <v>7189.198526822739</v>
      </c>
      <c r="DJ1035" s="275">
        <v>7567.5943696145487</v>
      </c>
      <c r="DK1035" s="275">
        <v>8429.6284405340302</v>
      </c>
      <c r="DL1035" s="275">
        <v>4405.628266328451</v>
      </c>
      <c r="DM1035" s="275">
        <v>4427.9853723092274</v>
      </c>
      <c r="DN1035" s="275">
        <v>4567.6285552454738</v>
      </c>
      <c r="DO1035" s="275">
        <v>5518.0756862176204</v>
      </c>
    </row>
    <row r="1036" spans="2:119" s="980" customFormat="1" ht="12" customHeight="1">
      <c r="B1036" s="1336">
        <v>68</v>
      </c>
      <c r="C1036" s="972" t="s">
        <v>94</v>
      </c>
      <c r="D1036" s="1012"/>
      <c r="E1036" s="1012"/>
      <c r="F1036" s="232" t="s">
        <v>105</v>
      </c>
      <c r="G1036" s="232" t="s">
        <v>105</v>
      </c>
      <c r="H1036" s="232" t="s">
        <v>105</v>
      </c>
      <c r="I1036" s="232" t="s">
        <v>105</v>
      </c>
      <c r="J1036" s="232" t="s">
        <v>105</v>
      </c>
      <c r="K1036" s="232" t="s">
        <v>105</v>
      </c>
      <c r="L1036" s="232" t="s">
        <v>105</v>
      </c>
      <c r="M1036" s="232" t="s">
        <v>105</v>
      </c>
      <c r="N1036" s="232" t="s">
        <v>105</v>
      </c>
      <c r="O1036" s="232" t="s">
        <v>105</v>
      </c>
      <c r="P1036" s="232" t="s">
        <v>105</v>
      </c>
      <c r="Q1036" s="232" t="s">
        <v>105</v>
      </c>
      <c r="R1036" s="940">
        <v>1.7840132362602197</v>
      </c>
      <c r="S1036" s="940">
        <v>1.5560430710231317</v>
      </c>
      <c r="T1036" s="940">
        <v>1.275921764855267</v>
      </c>
      <c r="U1036" s="1677">
        <v>0.76556949197488722</v>
      </c>
      <c r="V1036" s="1677">
        <v>0.69978462631083493</v>
      </c>
      <c r="W1036" s="1677">
        <v>0.37540845886119012</v>
      </c>
      <c r="X1036" s="1677">
        <v>0.21538658928155363</v>
      </c>
      <c r="Y1036" s="1677">
        <v>0.18253302193431109</v>
      </c>
      <c r="Z1036" s="1677">
        <v>-0.26004596687495707</v>
      </c>
      <c r="AA1036" s="403"/>
      <c r="AB1036" s="984" t="s">
        <v>105</v>
      </c>
      <c r="AC1036" s="984" t="s">
        <v>105</v>
      </c>
      <c r="AD1036" s="984" t="s">
        <v>105</v>
      </c>
      <c r="AE1036" s="984" t="s">
        <v>105</v>
      </c>
      <c r="AF1036" s="984" t="s">
        <v>105</v>
      </c>
      <c r="AG1036" s="984" t="s">
        <v>105</v>
      </c>
      <c r="AH1036" s="984" t="s">
        <v>105</v>
      </c>
      <c r="AI1036" s="984" t="s">
        <v>105</v>
      </c>
      <c r="AJ1036" s="984" t="s">
        <v>105</v>
      </c>
      <c r="AK1036" s="984" t="s">
        <v>105</v>
      </c>
      <c r="AL1036" s="984" t="s">
        <v>105</v>
      </c>
      <c r="AM1036" s="984" t="s">
        <v>105</v>
      </c>
      <c r="AN1036" s="984" t="s">
        <v>105</v>
      </c>
      <c r="AO1036" s="984" t="s">
        <v>105</v>
      </c>
      <c r="AP1036" s="984" t="s">
        <v>105</v>
      </c>
      <c r="AQ1036" s="984" t="s">
        <v>105</v>
      </c>
      <c r="AR1036" s="984" t="s">
        <v>105</v>
      </c>
      <c r="AS1036" s="984" t="s">
        <v>105</v>
      </c>
      <c r="AT1036" s="984" t="s">
        <v>105</v>
      </c>
      <c r="AU1036" s="984" t="s">
        <v>105</v>
      </c>
      <c r="AV1036" s="984" t="s">
        <v>105</v>
      </c>
      <c r="AW1036" s="984" t="s">
        <v>105</v>
      </c>
      <c r="AX1036" s="984" t="s">
        <v>105</v>
      </c>
      <c r="AY1036" s="984" t="s">
        <v>105</v>
      </c>
      <c r="AZ1036" s="984" t="s">
        <v>105</v>
      </c>
      <c r="BA1036" s="984" t="s">
        <v>105</v>
      </c>
      <c r="BB1036" s="984" t="s">
        <v>105</v>
      </c>
      <c r="BC1036" s="984" t="s">
        <v>105</v>
      </c>
      <c r="BD1036" s="984" t="s">
        <v>105</v>
      </c>
      <c r="BE1036" s="984" t="s">
        <v>105</v>
      </c>
      <c r="BF1036" s="984" t="s">
        <v>105</v>
      </c>
      <c r="BG1036" s="984" t="s">
        <v>105</v>
      </c>
      <c r="BH1036" s="984" t="s">
        <v>105</v>
      </c>
      <c r="BI1036" s="984" t="s">
        <v>105</v>
      </c>
      <c r="BJ1036" s="984" t="s">
        <v>105</v>
      </c>
      <c r="BK1036" s="984" t="s">
        <v>105</v>
      </c>
      <c r="BL1036" s="984" t="s">
        <v>105</v>
      </c>
      <c r="BM1036" s="984" t="s">
        <v>105</v>
      </c>
      <c r="BN1036" s="984" t="s">
        <v>105</v>
      </c>
      <c r="BO1036" s="984" t="s">
        <v>105</v>
      </c>
      <c r="BP1036" s="984" t="s">
        <v>105</v>
      </c>
      <c r="BQ1036" s="984" t="s">
        <v>105</v>
      </c>
      <c r="BR1036" s="984" t="s">
        <v>105</v>
      </c>
      <c r="BS1036" s="984" t="s">
        <v>105</v>
      </c>
      <c r="BT1036" s="984" t="s">
        <v>105</v>
      </c>
      <c r="BU1036" s="984" t="s">
        <v>105</v>
      </c>
      <c r="BV1036" s="984" t="s">
        <v>105</v>
      </c>
      <c r="BW1036" s="984" t="s">
        <v>105</v>
      </c>
      <c r="BX1036" s="984" t="s">
        <v>105</v>
      </c>
      <c r="BY1036" s="984" t="s">
        <v>105</v>
      </c>
      <c r="BZ1036" s="984" t="s">
        <v>105</v>
      </c>
      <c r="CA1036" s="984" t="s">
        <v>105</v>
      </c>
      <c r="CB1036" s="984" t="s">
        <v>105</v>
      </c>
      <c r="CC1036" s="984" t="s">
        <v>105</v>
      </c>
      <c r="CD1036" s="984" t="s">
        <v>105</v>
      </c>
      <c r="CE1036" s="984" t="s">
        <v>105</v>
      </c>
      <c r="CF1036" s="984" t="s">
        <v>105</v>
      </c>
      <c r="CG1036" s="940">
        <v>1.2354154733605451</v>
      </c>
      <c r="CH1036" s="940">
        <v>1.2312022996100724</v>
      </c>
      <c r="CI1036" s="940">
        <v>1.4690931136161769</v>
      </c>
      <c r="CJ1036" s="940">
        <v>1.4902300181376087</v>
      </c>
      <c r="CK1036" s="940">
        <v>1.6587717842885219</v>
      </c>
      <c r="CL1036" s="940">
        <v>1.4369372642107998</v>
      </c>
      <c r="CM1036" s="940">
        <v>1.6110610771589347</v>
      </c>
      <c r="CN1036" s="940">
        <v>1.4825606353423604</v>
      </c>
      <c r="CO1036" s="940">
        <v>1.2717540387099846</v>
      </c>
      <c r="CP1036" s="940">
        <v>1.5636853561909665</v>
      </c>
      <c r="CQ1036" s="940">
        <v>1.0046894053105486</v>
      </c>
      <c r="CR1036" s="940">
        <v>1.3413490663362335</v>
      </c>
      <c r="CS1036" s="940">
        <v>0.79561930931850156</v>
      </c>
      <c r="CT1036" s="940">
        <v>0.55258523305463725</v>
      </c>
      <c r="CU1036" s="940">
        <v>0.62708072757873756</v>
      </c>
      <c r="CV1036" s="940">
        <v>0.64099987383008084</v>
      </c>
      <c r="CW1036" s="940">
        <v>0.79159982387619388</v>
      </c>
      <c r="CX1036" s="940">
        <v>0.73758690907004931</v>
      </c>
      <c r="CY1036" s="940">
        <v>0.64857683389479481</v>
      </c>
      <c r="CZ1036" s="940">
        <v>0.41450061281258455</v>
      </c>
      <c r="DA1036" s="940">
        <v>0.40059635327605103</v>
      </c>
      <c r="DB1036" s="940">
        <v>0.37337839569341269</v>
      </c>
      <c r="DC1036" s="940">
        <v>0.3289412900014852</v>
      </c>
      <c r="DD1036" s="940">
        <v>0.23403493785300356</v>
      </c>
      <c r="DE1036" s="940">
        <v>0.22853890967917012</v>
      </c>
      <c r="DF1036" s="940">
        <v>0.21509551874150912</v>
      </c>
      <c r="DG1036" s="940">
        <v>0.19035919590391659</v>
      </c>
      <c r="DH1036" s="940">
        <v>0.19533967685549247</v>
      </c>
      <c r="DI1036" s="940">
        <v>0.19160571563094075</v>
      </c>
      <c r="DJ1036" s="940">
        <v>0.18233001511948221</v>
      </c>
      <c r="DK1036" s="940">
        <v>0.1647149637317209</v>
      </c>
      <c r="DL1036" s="940">
        <v>-0.37498709662658214</v>
      </c>
      <c r="DM1036" s="940">
        <v>-0.38407802263513613</v>
      </c>
      <c r="DN1036" s="940">
        <v>-0.39642265003189869</v>
      </c>
      <c r="DO1036" s="940">
        <v>-0.34539514699321172</v>
      </c>
    </row>
    <row r="1037" spans="2:119" s="980" customFormat="1" ht="12" customHeight="1">
      <c r="B1037" s="1336">
        <v>69</v>
      </c>
      <c r="C1037" s="981" t="s">
        <v>326</v>
      </c>
      <c r="D1037" s="943"/>
      <c r="E1037" s="944"/>
      <c r="F1037" s="232" t="s">
        <v>105</v>
      </c>
      <c r="G1037" s="232" t="s">
        <v>105</v>
      </c>
      <c r="H1037" s="232" t="s">
        <v>105</v>
      </c>
      <c r="I1037" s="232" t="s">
        <v>105</v>
      </c>
      <c r="J1037" s="232" t="s">
        <v>105</v>
      </c>
      <c r="K1037" s="232" t="s">
        <v>105</v>
      </c>
      <c r="L1037" s="232" t="s">
        <v>105</v>
      </c>
      <c r="M1037" s="232" t="s">
        <v>105</v>
      </c>
      <c r="N1037" s="232" t="s">
        <v>105</v>
      </c>
      <c r="O1037" s="232" t="s">
        <v>105</v>
      </c>
      <c r="P1037" s="232" t="s">
        <v>105</v>
      </c>
      <c r="Q1037" s="955">
        <v>0.14774218958181903</v>
      </c>
      <c r="R1037" s="955">
        <v>0.16357969735762079</v>
      </c>
      <c r="S1037" s="955">
        <v>0.17977823562994188</v>
      </c>
      <c r="T1037" s="955">
        <v>0.21092809354841741</v>
      </c>
      <c r="U1037" s="1698">
        <v>0.24877568922387575</v>
      </c>
      <c r="V1037" s="1698">
        <v>0.30832673242002628</v>
      </c>
      <c r="W1037" s="1698">
        <v>0.32884244366941207</v>
      </c>
      <c r="X1037" s="1698">
        <v>0.3345485404937521</v>
      </c>
      <c r="Y1037" s="1698">
        <v>0.33417864306450723</v>
      </c>
      <c r="Z1037" s="1698">
        <v>0.20957445159704827</v>
      </c>
      <c r="AA1037" s="403"/>
      <c r="AB1037" s="945" t="s">
        <v>105</v>
      </c>
      <c r="AC1037" s="945" t="s">
        <v>105</v>
      </c>
      <c r="AD1037" s="945" t="s">
        <v>105</v>
      </c>
      <c r="AE1037" s="945" t="s">
        <v>105</v>
      </c>
      <c r="AF1037" s="945" t="s">
        <v>105</v>
      </c>
      <c r="AG1037" s="945" t="s">
        <v>105</v>
      </c>
      <c r="AH1037" s="945" t="s">
        <v>105</v>
      </c>
      <c r="AI1037" s="945" t="s">
        <v>105</v>
      </c>
      <c r="AJ1037" s="945" t="s">
        <v>105</v>
      </c>
      <c r="AK1037" s="945" t="s">
        <v>105</v>
      </c>
      <c r="AL1037" s="945" t="s">
        <v>105</v>
      </c>
      <c r="AM1037" s="945" t="s">
        <v>105</v>
      </c>
      <c r="AN1037" s="945" t="s">
        <v>105</v>
      </c>
      <c r="AO1037" s="945" t="s">
        <v>105</v>
      </c>
      <c r="AP1037" s="945" t="s">
        <v>105</v>
      </c>
      <c r="AQ1037" s="945" t="s">
        <v>105</v>
      </c>
      <c r="AR1037" s="945" t="s">
        <v>105</v>
      </c>
      <c r="AS1037" s="945" t="s">
        <v>105</v>
      </c>
      <c r="AT1037" s="945" t="s">
        <v>105</v>
      </c>
      <c r="AU1037" s="945" t="s">
        <v>105</v>
      </c>
      <c r="AV1037" s="945" t="s">
        <v>105</v>
      </c>
      <c r="AW1037" s="945" t="s">
        <v>105</v>
      </c>
      <c r="AX1037" s="945" t="s">
        <v>105</v>
      </c>
      <c r="AY1037" s="945" t="s">
        <v>105</v>
      </c>
      <c r="AZ1037" s="945" t="s">
        <v>105</v>
      </c>
      <c r="BA1037" s="945" t="s">
        <v>105</v>
      </c>
      <c r="BB1037" s="945" t="s">
        <v>105</v>
      </c>
      <c r="BC1037" s="945" t="s">
        <v>105</v>
      </c>
      <c r="BD1037" s="945" t="s">
        <v>105</v>
      </c>
      <c r="BE1037" s="945" t="s">
        <v>105</v>
      </c>
      <c r="BF1037" s="945" t="s">
        <v>105</v>
      </c>
      <c r="BG1037" s="945" t="s">
        <v>105</v>
      </c>
      <c r="BH1037" s="945" t="s">
        <v>105</v>
      </c>
      <c r="BI1037" s="945" t="s">
        <v>105</v>
      </c>
      <c r="BJ1037" s="945" t="s">
        <v>105</v>
      </c>
      <c r="BK1037" s="945" t="s">
        <v>105</v>
      </c>
      <c r="BL1037" s="945" t="s">
        <v>105</v>
      </c>
      <c r="BM1037" s="945" t="s">
        <v>105</v>
      </c>
      <c r="BN1037" s="945" t="s">
        <v>105</v>
      </c>
      <c r="BO1037" s="945" t="s">
        <v>105</v>
      </c>
      <c r="BP1037" s="945" t="s">
        <v>105</v>
      </c>
      <c r="BQ1037" s="945" t="s">
        <v>105</v>
      </c>
      <c r="BR1037" s="945" t="s">
        <v>105</v>
      </c>
      <c r="BS1037" s="945" t="s">
        <v>105</v>
      </c>
      <c r="BT1037" s="945" t="s">
        <v>105</v>
      </c>
      <c r="BU1037" s="945" t="s">
        <v>105</v>
      </c>
      <c r="BV1037" s="945" t="s">
        <v>105</v>
      </c>
      <c r="BW1037" s="945" t="s">
        <v>105</v>
      </c>
      <c r="BX1037" s="945" t="s">
        <v>105</v>
      </c>
      <c r="BY1037" s="945" t="s">
        <v>105</v>
      </c>
      <c r="BZ1037" s="945" t="s">
        <v>105</v>
      </c>
      <c r="CA1037" s="945" t="s">
        <v>105</v>
      </c>
      <c r="CB1037" s="945" t="s">
        <v>105</v>
      </c>
      <c r="CC1037" s="975">
        <v>0.24477405929304449</v>
      </c>
      <c r="CD1037" s="975">
        <v>0.18856398038809474</v>
      </c>
      <c r="CE1037" s="975">
        <v>0.14112203211140151</v>
      </c>
      <c r="CF1037" s="975">
        <v>0.13418674511097672</v>
      </c>
      <c r="CG1037" s="975">
        <v>0.14504418868334812</v>
      </c>
      <c r="CH1037" s="975">
        <v>0.16629422397847651</v>
      </c>
      <c r="CI1037" s="975">
        <v>0.1935796875921014</v>
      </c>
      <c r="CJ1037" s="975">
        <v>0.18461649763068189</v>
      </c>
      <c r="CK1037" s="975">
        <v>0.1620333598093725</v>
      </c>
      <c r="CL1037" s="975">
        <v>0.16885357968173609</v>
      </c>
      <c r="CM1037" s="975">
        <v>0.19821505396091077</v>
      </c>
      <c r="CN1037" s="975">
        <v>0.18480711679544637</v>
      </c>
      <c r="CO1037" s="975">
        <v>0.2091476929276648</v>
      </c>
      <c r="CP1037" s="975">
        <v>0.24595877816505191</v>
      </c>
      <c r="CQ1037" s="975">
        <v>0.20273449931045737</v>
      </c>
      <c r="CR1037" s="975">
        <v>0.28021978021978022</v>
      </c>
      <c r="CS1037" s="975">
        <v>0.23623979427893091</v>
      </c>
      <c r="CT1037" s="975">
        <v>0.24822793667358123</v>
      </c>
      <c r="CU1037" s="975">
        <v>0.23827620147096662</v>
      </c>
      <c r="CV1037" s="975">
        <v>0.30697355242760205</v>
      </c>
      <c r="CW1037" s="975">
        <v>0.31186889161745235</v>
      </c>
      <c r="CX1037" s="975">
        <v>0.31968207800426107</v>
      </c>
      <c r="CY1037" s="975">
        <v>0.2978347862350571</v>
      </c>
      <c r="CZ1037" s="975">
        <v>0.33127162799020043</v>
      </c>
      <c r="DA1037" s="975">
        <v>0.33561919145593594</v>
      </c>
      <c r="DB1037" s="975">
        <v>0.34077781371236526</v>
      </c>
      <c r="DC1037" s="975">
        <v>0.31246451170162981</v>
      </c>
      <c r="DD1037" s="975">
        <v>0.34040929497158723</v>
      </c>
      <c r="DE1037" s="975">
        <v>0.34380722706624112</v>
      </c>
      <c r="DF1037" s="975">
        <v>0.34652982643616331</v>
      </c>
      <c r="DG1037" s="975">
        <v>0.31352554261100468</v>
      </c>
      <c r="DH1037" s="975">
        <v>0.34245765553731145</v>
      </c>
      <c r="DI1037" s="975">
        <v>0.34515781978939097</v>
      </c>
      <c r="DJ1037" s="975">
        <v>0.34611471583226777</v>
      </c>
      <c r="DK1037" s="975">
        <v>0.30991161514698007</v>
      </c>
      <c r="DL1037" s="975">
        <v>0.21557114654956497</v>
      </c>
      <c r="DM1037" s="975">
        <v>0.21511773757885416</v>
      </c>
      <c r="DN1037" s="975">
        <v>0.21242602659405699</v>
      </c>
      <c r="DO1037" s="975">
        <v>0.19883735708107564</v>
      </c>
    </row>
    <row r="1038" spans="2:119" s="986" customFormat="1" ht="12" customHeight="1">
      <c r="B1038" s="1336">
        <v>70</v>
      </c>
      <c r="C1038" s="981" t="s">
        <v>715</v>
      </c>
      <c r="D1038" s="939"/>
      <c r="E1038" s="939"/>
      <c r="F1038" s="940"/>
      <c r="G1038" s="940"/>
      <c r="H1038" s="940"/>
      <c r="I1038" s="940"/>
      <c r="J1038" s="940"/>
      <c r="K1038" s="940"/>
      <c r="L1038" s="940"/>
      <c r="M1038" s="940"/>
      <c r="N1038" s="232" t="s">
        <v>105</v>
      </c>
      <c r="O1038" s="232" t="s">
        <v>105</v>
      </c>
      <c r="P1038" s="232" t="s">
        <v>105</v>
      </c>
      <c r="Q1038" s="955" t="s">
        <v>105</v>
      </c>
      <c r="R1038" s="955">
        <v>1.0611768114166033E-2</v>
      </c>
      <c r="S1038" s="955">
        <v>1.8303204588350868E-2</v>
      </c>
      <c r="T1038" s="955">
        <v>2.2723557143707648E-2</v>
      </c>
      <c r="U1038" s="1698">
        <v>2.4191527134144984E-2</v>
      </c>
      <c r="V1038" s="1698">
        <v>0.03</v>
      </c>
      <c r="W1038" s="1698">
        <v>3.2499999999999994E-2</v>
      </c>
      <c r="X1038" s="1698">
        <v>3.2500000000000001E-2</v>
      </c>
      <c r="Y1038" s="1698">
        <v>3.2500000000000001E-2</v>
      </c>
      <c r="Z1038" s="1698">
        <v>3.2500000000000008E-2</v>
      </c>
      <c r="AA1038" s="403"/>
      <c r="AB1038" s="940" t="s">
        <v>105</v>
      </c>
      <c r="AC1038" s="940" t="s">
        <v>105</v>
      </c>
      <c r="AD1038" s="940" t="s">
        <v>105</v>
      </c>
      <c r="AE1038" s="940" t="s">
        <v>105</v>
      </c>
      <c r="AF1038" s="940" t="s">
        <v>105</v>
      </c>
      <c r="AG1038" s="940" t="s">
        <v>105</v>
      </c>
      <c r="AH1038" s="940" t="s">
        <v>105</v>
      </c>
      <c r="AI1038" s="940" t="s">
        <v>105</v>
      </c>
      <c r="AJ1038" s="940" t="s">
        <v>105</v>
      </c>
      <c r="AK1038" s="940" t="s">
        <v>105</v>
      </c>
      <c r="AL1038" s="940" t="s">
        <v>105</v>
      </c>
      <c r="AM1038" s="940" t="s">
        <v>105</v>
      </c>
      <c r="AN1038" s="940" t="s">
        <v>105</v>
      </c>
      <c r="AO1038" s="940" t="s">
        <v>105</v>
      </c>
      <c r="AP1038" s="940" t="s">
        <v>105</v>
      </c>
      <c r="AQ1038" s="940" t="s">
        <v>105</v>
      </c>
      <c r="AR1038" s="940" t="s">
        <v>105</v>
      </c>
      <c r="AS1038" s="940" t="s">
        <v>105</v>
      </c>
      <c r="AT1038" s="940" t="s">
        <v>105</v>
      </c>
      <c r="AU1038" s="940" t="s">
        <v>105</v>
      </c>
      <c r="AV1038" s="940" t="s">
        <v>105</v>
      </c>
      <c r="AW1038" s="940" t="s">
        <v>105</v>
      </c>
      <c r="AX1038" s="940" t="s">
        <v>105</v>
      </c>
      <c r="AY1038" s="940" t="s">
        <v>105</v>
      </c>
      <c r="AZ1038" s="940" t="s">
        <v>105</v>
      </c>
      <c r="BA1038" s="940" t="s">
        <v>105</v>
      </c>
      <c r="BB1038" s="940" t="s">
        <v>105</v>
      </c>
      <c r="BC1038" s="940" t="s">
        <v>105</v>
      </c>
      <c r="BD1038" s="940" t="s">
        <v>105</v>
      </c>
      <c r="BE1038" s="940" t="s">
        <v>105</v>
      </c>
      <c r="BF1038" s="940" t="s">
        <v>105</v>
      </c>
      <c r="BG1038" s="940" t="s">
        <v>105</v>
      </c>
      <c r="BH1038" s="940" t="s">
        <v>105</v>
      </c>
      <c r="BI1038" s="940" t="s">
        <v>105</v>
      </c>
      <c r="BJ1038" s="940" t="s">
        <v>105</v>
      </c>
      <c r="BK1038" s="940" t="s">
        <v>105</v>
      </c>
      <c r="BL1038" s="940" t="s">
        <v>105</v>
      </c>
      <c r="BM1038" s="940" t="s">
        <v>105</v>
      </c>
      <c r="BN1038" s="940" t="s">
        <v>105</v>
      </c>
      <c r="BO1038" s="940" t="s">
        <v>105</v>
      </c>
      <c r="BP1038" s="940" t="s">
        <v>105</v>
      </c>
      <c r="BQ1038" s="940" t="s">
        <v>105</v>
      </c>
      <c r="BR1038" s="940" t="s">
        <v>105</v>
      </c>
      <c r="BS1038" s="940" t="s">
        <v>105</v>
      </c>
      <c r="BT1038" s="940" t="s">
        <v>105</v>
      </c>
      <c r="BU1038" s="940" t="s">
        <v>105</v>
      </c>
      <c r="BV1038" s="940" t="s">
        <v>105</v>
      </c>
      <c r="BW1038" s="940" t="s">
        <v>105</v>
      </c>
      <c r="BX1038" s="940" t="s">
        <v>105</v>
      </c>
      <c r="BY1038" s="940" t="s">
        <v>105</v>
      </c>
      <c r="BZ1038" s="940" t="s">
        <v>105</v>
      </c>
      <c r="CA1038" s="940" t="s">
        <v>105</v>
      </c>
      <c r="CB1038" s="940" t="s">
        <v>105</v>
      </c>
      <c r="CC1038" s="983">
        <v>7.4797618214152636E-3</v>
      </c>
      <c r="CD1038" s="983">
        <v>8.7366445477542777E-3</v>
      </c>
      <c r="CE1038" s="983">
        <v>9.1588053579098379E-3</v>
      </c>
      <c r="CF1038" s="983">
        <v>1.139544805652255E-2</v>
      </c>
      <c r="CG1038" s="983">
        <v>9.1265580030179417E-3</v>
      </c>
      <c r="CH1038" s="983">
        <v>1.0615563556029063E-2</v>
      </c>
      <c r="CI1038" s="983">
        <v>1.1287317130565092E-2</v>
      </c>
      <c r="CJ1038" s="983">
        <v>2.4097776092295107E-2</v>
      </c>
      <c r="CK1038" s="983">
        <v>2.3022079394240932E-2</v>
      </c>
      <c r="CL1038" s="983">
        <v>2.0311559988012106E-2</v>
      </c>
      <c r="CM1038" s="983">
        <v>1.4297963332162617E-2</v>
      </c>
      <c r="CN1038" s="983">
        <v>2.2465018178724868E-2</v>
      </c>
      <c r="CO1038" s="983">
        <v>2.4529261183265538E-2</v>
      </c>
      <c r="CP1038" s="983">
        <v>2.4111136735237858E-2</v>
      </c>
      <c r="CQ1038" s="983">
        <v>2.0864964883550816E-2</v>
      </c>
      <c r="CR1038" s="996">
        <v>2.6363711209620302E-2</v>
      </c>
      <c r="CS1038" s="1370">
        <v>2.361433804658556E-2</v>
      </c>
      <c r="CT1038" s="1370">
        <v>2.361433804658556E-2</v>
      </c>
      <c r="CU1038" s="1370">
        <v>2.361433804658556E-2</v>
      </c>
      <c r="CV1038" s="1370">
        <v>0.03</v>
      </c>
      <c r="CW1038" s="1370">
        <v>0.03</v>
      </c>
      <c r="CX1038" s="1370">
        <v>0.03</v>
      </c>
      <c r="CY1038" s="1370">
        <v>0.03</v>
      </c>
      <c r="CZ1038" s="1370">
        <v>3.2500000000000001E-2</v>
      </c>
      <c r="DA1038" s="1370">
        <v>3.2500000000000001E-2</v>
      </c>
      <c r="DB1038" s="1370">
        <v>3.2500000000000001E-2</v>
      </c>
      <c r="DC1038" s="1370">
        <v>3.2500000000000001E-2</v>
      </c>
      <c r="DD1038" s="1370">
        <v>3.2500000000000001E-2</v>
      </c>
      <c r="DE1038" s="1370">
        <v>3.2500000000000001E-2</v>
      </c>
      <c r="DF1038" s="1370">
        <v>3.2500000000000001E-2</v>
      </c>
      <c r="DG1038" s="1370">
        <v>3.2500000000000001E-2</v>
      </c>
      <c r="DH1038" s="1370">
        <v>3.2500000000000001E-2</v>
      </c>
      <c r="DI1038" s="1370">
        <v>3.2500000000000001E-2</v>
      </c>
      <c r="DJ1038" s="1370">
        <v>3.2500000000000001E-2</v>
      </c>
      <c r="DK1038" s="1370">
        <v>3.2500000000000001E-2</v>
      </c>
      <c r="DL1038" s="1370">
        <v>3.2500000000000001E-2</v>
      </c>
      <c r="DM1038" s="1370">
        <v>3.2500000000000001E-2</v>
      </c>
      <c r="DN1038" s="1370">
        <v>3.2500000000000001E-2</v>
      </c>
      <c r="DO1038" s="1370">
        <v>3.2500000000000001E-2</v>
      </c>
    </row>
    <row r="1039" spans="2:119" s="971" customFormat="1">
      <c r="B1039" s="1336">
        <v>71</v>
      </c>
      <c r="C1039" s="978"/>
      <c r="D1039" s="988"/>
      <c r="E1039" s="988"/>
      <c r="F1039" s="969"/>
      <c r="G1039" s="969"/>
      <c r="H1039" s="969"/>
      <c r="I1039" s="969"/>
      <c r="J1039" s="969"/>
      <c r="K1039" s="969"/>
      <c r="L1039" s="1003"/>
      <c r="M1039" s="1003"/>
      <c r="N1039" s="1003"/>
      <c r="O1039" s="1003"/>
      <c r="P1039" s="1003"/>
      <c r="Q1039" s="1003"/>
      <c r="R1039" s="1003"/>
      <c r="S1039" s="1003"/>
      <c r="T1039" s="1003"/>
      <c r="U1039" s="1716"/>
      <c r="V1039" s="1716"/>
      <c r="W1039" s="1716"/>
      <c r="X1039" s="1716"/>
      <c r="Y1039" s="1716"/>
      <c r="Z1039" s="1716"/>
      <c r="AA1039" s="970"/>
      <c r="AB1039" s="946"/>
      <c r="AC1039" s="946"/>
      <c r="AD1039" s="946"/>
      <c r="AE1039" s="946"/>
      <c r="AF1039" s="946"/>
      <c r="AG1039" s="946"/>
      <c r="AH1039" s="946"/>
      <c r="AI1039" s="946"/>
      <c r="AJ1039" s="969"/>
      <c r="AK1039" s="969"/>
      <c r="AL1039" s="969"/>
      <c r="AM1039" s="969"/>
      <c r="AN1039" s="969"/>
      <c r="AO1039" s="969"/>
      <c r="AP1039" s="969"/>
      <c r="AQ1039" s="969"/>
      <c r="AR1039" s="969"/>
      <c r="AS1039" s="969"/>
      <c r="AT1039" s="969"/>
      <c r="AU1039" s="969"/>
      <c r="AV1039" s="969"/>
      <c r="AW1039" s="969"/>
      <c r="AX1039" s="969"/>
      <c r="AY1039" s="969"/>
      <c r="AZ1039" s="969"/>
      <c r="BA1039" s="969"/>
      <c r="BB1039" s="969"/>
      <c r="BC1039" s="969"/>
      <c r="BD1039" s="969"/>
      <c r="BE1039" s="969"/>
      <c r="BF1039" s="969"/>
      <c r="BG1039" s="969"/>
      <c r="BH1039" s="1003"/>
      <c r="BI1039" s="1003"/>
      <c r="BJ1039" s="1003"/>
      <c r="BK1039" s="1003"/>
      <c r="BL1039" s="1003"/>
      <c r="BM1039" s="1003"/>
      <c r="BN1039" s="1003"/>
      <c r="BO1039" s="1003"/>
      <c r="BP1039" s="1003"/>
      <c r="BQ1039" s="1003"/>
      <c r="BR1039" s="1003"/>
      <c r="BS1039" s="1003"/>
      <c r="BT1039" s="1003"/>
      <c r="BU1039" s="1003"/>
      <c r="BV1039" s="1003"/>
      <c r="BW1039" s="1003"/>
      <c r="BX1039" s="1001"/>
      <c r="BY1039" s="1001"/>
      <c r="BZ1039" s="1001"/>
      <c r="CA1039" s="1001"/>
      <c r="CB1039" s="1017"/>
      <c r="CC1039" s="1017"/>
      <c r="CD1039" s="1017"/>
      <c r="CE1039" s="1017"/>
      <c r="CF1039" s="1017"/>
      <c r="CG1039" s="1017"/>
      <c r="CH1039" s="1017"/>
      <c r="CI1039" s="1017"/>
      <c r="CJ1039" s="1017"/>
      <c r="CK1039" s="1017"/>
      <c r="CL1039" s="1017"/>
      <c r="CM1039" s="1017"/>
      <c r="CN1039" s="1017"/>
      <c r="CO1039" s="1017"/>
      <c r="CP1039" s="1017"/>
      <c r="CQ1039" s="1017"/>
      <c r="CR1039" s="1017"/>
      <c r="CS1039" s="1017"/>
      <c r="CT1039" s="1017"/>
      <c r="CU1039" s="1017"/>
      <c r="CV1039" s="1017"/>
      <c r="CW1039" s="1017"/>
      <c r="CX1039" s="1017"/>
      <c r="CY1039" s="1017"/>
      <c r="CZ1039" s="1017"/>
      <c r="DA1039" s="1017"/>
      <c r="DB1039" s="1017"/>
      <c r="DC1039" s="1017"/>
      <c r="DD1039" s="1017"/>
      <c r="DE1039" s="1017"/>
      <c r="DF1039" s="1017"/>
      <c r="DG1039" s="1017"/>
      <c r="DH1039" s="1017"/>
      <c r="DI1039" s="1017"/>
      <c r="DJ1039" s="1017"/>
      <c r="DK1039" s="1017"/>
      <c r="DL1039" s="1017"/>
      <c r="DM1039" s="1017"/>
      <c r="DN1039" s="1017"/>
      <c r="DO1039" s="1017"/>
    </row>
    <row r="1040" spans="2:119" s="971" customFormat="1">
      <c r="B1040" s="1336">
        <v>72</v>
      </c>
      <c r="C1040" s="942" t="s">
        <v>337</v>
      </c>
      <c r="D1040" s="967"/>
      <c r="E1040" s="967"/>
      <c r="F1040" s="968">
        <v>81.305979285550009</v>
      </c>
      <c r="G1040" s="968">
        <v>136.67662176479999</v>
      </c>
      <c r="H1040" s="968">
        <v>197.8200350983</v>
      </c>
      <c r="I1040" s="968">
        <v>238.34247744250001</v>
      </c>
      <c r="J1040" s="968">
        <v>281.51137513434998</v>
      </c>
      <c r="K1040" s="968">
        <v>356.54885758424996</v>
      </c>
      <c r="L1040" s="968">
        <v>423.94589782424998</v>
      </c>
      <c r="M1040" s="968">
        <v>504.46863886330004</v>
      </c>
      <c r="N1040" s="968">
        <v>645.15639900000008</v>
      </c>
      <c r="O1040" s="968">
        <v>865.86552500000005</v>
      </c>
      <c r="P1040" s="969">
        <v>970.90350000000001</v>
      </c>
      <c r="Q1040" s="969">
        <v>2129.975290294683</v>
      </c>
      <c r="R1040" s="947">
        <v>5355.7585741064022</v>
      </c>
      <c r="S1040" s="947">
        <v>12456.081636393588</v>
      </c>
      <c r="T1040" s="947">
        <v>24162.477436762816</v>
      </c>
      <c r="U1040" s="1722">
        <v>36170.354612377079</v>
      </c>
      <c r="V1040" s="1722">
        <v>49607.052261443081</v>
      </c>
      <c r="W1040" s="1722">
        <v>63973.251655838176</v>
      </c>
      <c r="X1040" s="1722">
        <v>76426.081483924761</v>
      </c>
      <c r="Y1040" s="1722">
        <v>90476.401362220669</v>
      </c>
      <c r="Z1040" s="1722">
        <v>90274.924905814434</v>
      </c>
      <c r="AA1040" s="403"/>
      <c r="AB1040" s="946"/>
      <c r="AC1040" s="946"/>
      <c r="AD1040" s="946"/>
      <c r="AE1040" s="946"/>
      <c r="AF1040" s="946"/>
      <c r="AG1040" s="946"/>
      <c r="AH1040" s="946"/>
      <c r="AI1040" s="946"/>
      <c r="AJ1040" s="968">
        <v>0</v>
      </c>
      <c r="AK1040" s="968">
        <v>24.754351749300003</v>
      </c>
      <c r="AL1040" s="968">
        <v>27.021784755999995</v>
      </c>
      <c r="AM1040" s="968">
        <v>29.529842780250004</v>
      </c>
      <c r="AN1040" s="968">
        <v>31.695056913999995</v>
      </c>
      <c r="AO1040" s="968">
        <v>32.611988123000003</v>
      </c>
      <c r="AP1040" s="968">
        <v>37.524131920000002</v>
      </c>
      <c r="AQ1040" s="968">
        <v>34.845444807799993</v>
      </c>
      <c r="AR1040" s="968">
        <v>39.978428069999993</v>
      </c>
      <c r="AS1040" s="968">
        <v>45.533364029400005</v>
      </c>
      <c r="AT1040" s="968">
        <v>55.015029462249998</v>
      </c>
      <c r="AU1040" s="968">
        <v>57.293213536650001</v>
      </c>
      <c r="AV1040" s="968">
        <v>57.04243053495</v>
      </c>
      <c r="AW1040" s="968">
        <v>58.648657712150005</v>
      </c>
      <c r="AX1040" s="968">
        <v>59.405553401500008</v>
      </c>
      <c r="AY1040" s="968">
        <v>63.245835793900007</v>
      </c>
      <c r="AZ1040" s="968">
        <v>63.662313395850006</v>
      </c>
      <c r="BA1040" s="968">
        <v>63.922120318250002</v>
      </c>
      <c r="BB1040" s="968">
        <v>70.837946931600001</v>
      </c>
      <c r="BC1040" s="968">
        <v>83.088994488649988</v>
      </c>
      <c r="BD1040" s="968">
        <v>88.205026984750006</v>
      </c>
      <c r="BE1040" s="968">
        <v>80.0268357546</v>
      </c>
      <c r="BF1040" s="968">
        <v>89.530258456600009</v>
      </c>
      <c r="BG1040" s="968">
        <v>98.7867363883</v>
      </c>
      <c r="BH1040" s="968">
        <v>98.812177884000022</v>
      </c>
      <c r="BI1040" s="968">
        <v>99.931582052899998</v>
      </c>
      <c r="BJ1040" s="968">
        <v>106.67594936635001</v>
      </c>
      <c r="BK1040" s="968">
        <v>118.52618852100001</v>
      </c>
      <c r="BL1040" s="968">
        <v>105.7288681185</v>
      </c>
      <c r="BM1040" s="968">
        <v>122.35139683599999</v>
      </c>
      <c r="BN1040" s="968">
        <v>130.45689590879999</v>
      </c>
      <c r="BO1040" s="968">
        <v>145.93147800000003</v>
      </c>
      <c r="BP1040" s="968">
        <v>140.39934</v>
      </c>
      <c r="BQ1040" s="968">
        <v>153.47075190000001</v>
      </c>
      <c r="BR1040" s="968">
        <v>161.245755</v>
      </c>
      <c r="BS1040" s="968">
        <v>190.04055210000001</v>
      </c>
      <c r="BT1040" s="968">
        <v>192.07439999999997</v>
      </c>
      <c r="BU1040" s="968">
        <v>208.79112499999997</v>
      </c>
      <c r="BV1040" s="968">
        <v>220.14999999999998</v>
      </c>
      <c r="BW1040" s="968">
        <v>244.85000000000002</v>
      </c>
      <c r="BX1040" s="968">
        <v>230.27999999999997</v>
      </c>
      <c r="BY1040" s="968">
        <v>192.43950000000001</v>
      </c>
      <c r="BZ1040" s="968">
        <v>201.82499999999999</v>
      </c>
      <c r="CA1040" s="968">
        <v>346.35900000000004</v>
      </c>
      <c r="CB1040" s="968">
        <v>324.13469627107099</v>
      </c>
      <c r="CC1040" s="968">
        <v>329.78029402361199</v>
      </c>
      <c r="CD1040" s="968">
        <v>540.89099999999996</v>
      </c>
      <c r="CE1040" s="968">
        <v>935.16930000000002</v>
      </c>
      <c r="CF1040" s="968">
        <v>1059.9204568064022</v>
      </c>
      <c r="CG1040" s="968">
        <v>1244.0791472999999</v>
      </c>
      <c r="CH1040" s="968">
        <v>1368.4542300000001</v>
      </c>
      <c r="CI1040" s="968">
        <v>1683.3047399999998</v>
      </c>
      <c r="CJ1040" s="968">
        <v>1918.4560268195883</v>
      </c>
      <c r="CK1040" s="968">
        <v>2960.9083705739995</v>
      </c>
      <c r="CL1040" s="968">
        <v>3284.290152</v>
      </c>
      <c r="CM1040" s="968">
        <v>4292.4270869999991</v>
      </c>
      <c r="CN1040" s="968">
        <v>4757.770946512579</v>
      </c>
      <c r="CO1040" s="968">
        <v>5211.1987322102395</v>
      </c>
      <c r="CP1040" s="968">
        <v>5780.3506675199997</v>
      </c>
      <c r="CQ1040" s="968">
        <v>8413.1570905199987</v>
      </c>
      <c r="CR1040" s="968">
        <v>7346.654223999999</v>
      </c>
      <c r="CS1040" s="979">
        <v>8284.2257485177197</v>
      </c>
      <c r="CT1040" s="979">
        <v>8892.4474354848935</v>
      </c>
      <c r="CU1040" s="979">
        <v>11647.02720437447</v>
      </c>
      <c r="CV1040" s="979">
        <v>11005.150234776445</v>
      </c>
      <c r="CW1040" s="979">
        <v>11242.785765468745</v>
      </c>
      <c r="CX1040" s="979">
        <v>11997.761111872109</v>
      </c>
      <c r="CY1040" s="979">
        <v>15361.355149325787</v>
      </c>
      <c r="CZ1040" s="979">
        <v>14425.000392437978</v>
      </c>
      <c r="DA1040" s="979">
        <v>14632.286511617327</v>
      </c>
      <c r="DB1040" s="979">
        <v>15457.43393399261</v>
      </c>
      <c r="DC1040" s="979">
        <v>19458.530817790259</v>
      </c>
      <c r="DD1040" s="979">
        <v>17323.120290141524</v>
      </c>
      <c r="DE1040" s="979">
        <v>17548.213005026817</v>
      </c>
      <c r="DF1040" s="979">
        <v>18470.493936132509</v>
      </c>
      <c r="DG1040" s="979">
        <v>23084.254252623912</v>
      </c>
      <c r="DH1040" s="979">
        <v>20583.157028730333</v>
      </c>
      <c r="DI1040" s="979">
        <v>20828.728525430648</v>
      </c>
      <c r="DJ1040" s="979">
        <v>21864.410911906776</v>
      </c>
      <c r="DK1040" s="979">
        <v>27200.104896152912</v>
      </c>
      <c r="DL1040" s="979">
        <v>20437.00345266518</v>
      </c>
      <c r="DM1040" s="979">
        <v>20584.008655660451</v>
      </c>
      <c r="DN1040" s="979">
        <v>21502.207749590612</v>
      </c>
      <c r="DO1040" s="979">
        <v>27751.705047898184</v>
      </c>
    </row>
    <row r="1041" spans="2:119" s="973" customFormat="1" ht="12" customHeight="1">
      <c r="B1041" s="1336">
        <v>73</v>
      </c>
      <c r="C1041" s="938" t="s">
        <v>94</v>
      </c>
      <c r="D1041" s="939"/>
      <c r="E1041" s="939"/>
      <c r="F1041" s="940" t="s">
        <v>1045</v>
      </c>
      <c r="G1041" s="940">
        <v>0.68101562721218767</v>
      </c>
      <c r="H1041" s="940">
        <v>0.44735824271921687</v>
      </c>
      <c r="I1041" s="940">
        <v>0.20484498612116697</v>
      </c>
      <c r="J1041" s="940">
        <v>0.18112129300268953</v>
      </c>
      <c r="K1041" s="940">
        <v>0.2665522216077012</v>
      </c>
      <c r="L1041" s="940">
        <v>0.18902610064898218</v>
      </c>
      <c r="M1041" s="940">
        <v>0.18993636087129073</v>
      </c>
      <c r="N1041" s="940">
        <v>0.27888306486941672</v>
      </c>
      <c r="O1041" s="940">
        <v>0.34210173896143892</v>
      </c>
      <c r="P1041" s="940">
        <v>0.12130980154221982</v>
      </c>
      <c r="Q1041" s="940">
        <v>1.193807407527816</v>
      </c>
      <c r="R1041" s="940">
        <v>1.5144698149833609</v>
      </c>
      <c r="S1041" s="940">
        <v>1.3257362078670361</v>
      </c>
      <c r="T1041" s="940">
        <v>0.93981367030913132</v>
      </c>
      <c r="U1041" s="1677">
        <v>0.49696382364105074</v>
      </c>
      <c r="V1041" s="1677">
        <v>0.3714837134736888</v>
      </c>
      <c r="W1041" s="1677">
        <v>0.28959994072377437</v>
      </c>
      <c r="X1041" s="1677">
        <v>0.19465682149595942</v>
      </c>
      <c r="Y1041" s="1677">
        <v>0.1838419503589388</v>
      </c>
      <c r="Z1041" s="1677">
        <v>0.18120572392295942</v>
      </c>
      <c r="AA1041" s="403"/>
      <c r="AB1041" s="985"/>
      <c r="AC1041" s="985"/>
      <c r="AD1041" s="985"/>
      <c r="AE1041" s="985"/>
      <c r="AF1041" s="985"/>
      <c r="AG1041" s="985"/>
      <c r="AH1041" s="985"/>
      <c r="AI1041" s="985"/>
      <c r="AJ1041" s="940" t="s">
        <v>1045</v>
      </c>
      <c r="AK1041" s="940" t="s">
        <v>1045</v>
      </c>
      <c r="AL1041" s="940" t="s">
        <v>1045</v>
      </c>
      <c r="AM1041" s="940" t="s">
        <v>1045</v>
      </c>
      <c r="AN1041" s="940" t="s">
        <v>1045</v>
      </c>
      <c r="AO1041" s="940">
        <v>0.31742444533705871</v>
      </c>
      <c r="AP1041" s="940">
        <v>0.38866223155996527</v>
      </c>
      <c r="AQ1041" s="940">
        <v>0.18000779980803494</v>
      </c>
      <c r="AR1041" s="940">
        <v>0.26134583630740083</v>
      </c>
      <c r="AS1041" s="940">
        <v>0.39621552226946388</v>
      </c>
      <c r="AT1041" s="940">
        <v>0.46612397535377803</v>
      </c>
      <c r="AU1041" s="940">
        <v>0.64420956175669697</v>
      </c>
      <c r="AV1041" s="940">
        <v>0.42683025043085476</v>
      </c>
      <c r="AW1041" s="940">
        <v>0.28803700236779584</v>
      </c>
      <c r="AX1041" s="940">
        <v>7.9805899990704976E-2</v>
      </c>
      <c r="AY1041" s="940">
        <v>0.10389751053922236</v>
      </c>
      <c r="AZ1041" s="940">
        <v>0.11605190730510673</v>
      </c>
      <c r="BA1041" s="940">
        <v>8.9916168789102802E-2</v>
      </c>
      <c r="BB1041" s="940">
        <v>0.19244654540683603</v>
      </c>
      <c r="BC1041" s="940">
        <v>0.31374648537198757</v>
      </c>
      <c r="BD1041" s="940">
        <v>0.38551400789183199</v>
      </c>
      <c r="BE1041" s="940">
        <v>0.25194276028656759</v>
      </c>
      <c r="BF1041" s="940">
        <v>0.26387426986060181</v>
      </c>
      <c r="BG1041" s="940">
        <v>0.18892684881141908</v>
      </c>
      <c r="BH1041" s="940">
        <v>0.1202556278462894</v>
      </c>
      <c r="BI1041" s="940">
        <v>0.24872589439044335</v>
      </c>
      <c r="BJ1041" s="940">
        <v>0.19150722007645515</v>
      </c>
      <c r="BK1041" s="940">
        <v>0.19981885073225159</v>
      </c>
      <c r="BL1041" s="940">
        <v>6.9998358326033294E-2</v>
      </c>
      <c r="BM1041" s="940">
        <v>0.22435164462053447</v>
      </c>
      <c r="BN1041" s="940">
        <v>0.22292697354659285</v>
      </c>
      <c r="BO1041" s="940">
        <v>0.23121716661077363</v>
      </c>
      <c r="BP1041" s="940">
        <v>0.32791868955450876</v>
      </c>
      <c r="BQ1041" s="940">
        <v>0.25434409306918204</v>
      </c>
      <c r="BR1041" s="940">
        <v>0.23600790802752147</v>
      </c>
      <c r="BS1041" s="940">
        <v>0.30225880464254584</v>
      </c>
      <c r="BT1041" s="940">
        <v>0.36805771309181345</v>
      </c>
      <c r="BU1041" s="940">
        <v>0.36046199301900961</v>
      </c>
      <c r="BV1041" s="940">
        <v>0.36530726033686878</v>
      </c>
      <c r="BW1041" s="940">
        <v>0.28840922263348867</v>
      </c>
      <c r="BX1041" s="940">
        <v>0.1989104222113931</v>
      </c>
      <c r="BY1041" s="940">
        <v>-7.8315709060909344E-2</v>
      </c>
      <c r="BZ1041" s="940">
        <v>-8.3238700885759687E-2</v>
      </c>
      <c r="CA1041" s="940">
        <v>0.41457627118644069</v>
      </c>
      <c r="CB1041" s="940">
        <v>0.40756772742344549</v>
      </c>
      <c r="CC1041" s="940">
        <v>0.71368297061472297</v>
      </c>
      <c r="CD1041" s="940">
        <v>1.6800000000000002</v>
      </c>
      <c r="CE1041" s="940">
        <v>1.6999999999999997</v>
      </c>
      <c r="CF1041" s="940">
        <v>2.27</v>
      </c>
      <c r="CG1041" s="940">
        <v>2.7724484144311088</v>
      </c>
      <c r="CH1041" s="940">
        <v>1.5300000000000002</v>
      </c>
      <c r="CI1041" s="940">
        <v>0.79999999999999982</v>
      </c>
      <c r="CJ1041" s="940">
        <v>0.81000000000000028</v>
      </c>
      <c r="CK1041" s="940">
        <v>1.38</v>
      </c>
      <c r="CL1041" s="940">
        <v>1.4</v>
      </c>
      <c r="CM1041" s="940">
        <v>1.5499999999999998</v>
      </c>
      <c r="CN1041" s="940">
        <v>1.48</v>
      </c>
      <c r="CO1041" s="940">
        <v>0.76000000000000023</v>
      </c>
      <c r="CP1041" s="940">
        <v>0.75999999999999979</v>
      </c>
      <c r="CQ1041" s="940">
        <v>0.96000000000000019</v>
      </c>
      <c r="CR1041" s="940">
        <v>0.54413785501486944</v>
      </c>
      <c r="CS1041" s="940">
        <v>0.58969676157487649</v>
      </c>
      <c r="CT1041" s="940">
        <v>0.538392382568047</v>
      </c>
      <c r="CU1041" s="940">
        <v>0.38438247129587277</v>
      </c>
      <c r="CV1041" s="940">
        <v>0.49798124414579048</v>
      </c>
      <c r="CW1041" s="940">
        <v>0.35713174734288167</v>
      </c>
      <c r="CX1041" s="940">
        <v>0.34920798789269281</v>
      </c>
      <c r="CY1041" s="940">
        <v>0.31890781053179507</v>
      </c>
      <c r="CZ1041" s="940">
        <v>0.31074997475770516</v>
      </c>
      <c r="DA1041" s="940">
        <v>0.30148228533884747</v>
      </c>
      <c r="DB1041" s="940">
        <v>0.2883598689673077</v>
      </c>
      <c r="DC1041" s="940">
        <v>0.26671967600751012</v>
      </c>
      <c r="DD1041" s="940">
        <v>0.20090951950495817</v>
      </c>
      <c r="DE1041" s="940">
        <v>0.19928030325912394</v>
      </c>
      <c r="DF1041" s="940">
        <v>0.19492627398612683</v>
      </c>
      <c r="DG1041" s="940">
        <v>0.18633079078708148</v>
      </c>
      <c r="DH1041" s="940">
        <v>0.18818992675609802</v>
      </c>
      <c r="DI1041" s="940">
        <v>0.18694299638738721</v>
      </c>
      <c r="DJ1041" s="940">
        <v>0.18374803551598529</v>
      </c>
      <c r="DK1041" s="940">
        <v>0.1782968857684093</v>
      </c>
      <c r="DL1041" s="940">
        <v>-7.1006394141165385E-3</v>
      </c>
      <c r="DM1041" s="940">
        <v>-1.1749150672899167E-2</v>
      </c>
      <c r="DN1041" s="940">
        <v>-1.6565877936318807E-2</v>
      </c>
      <c r="DO1041" s="940">
        <v>2.0279339136787256E-2</v>
      </c>
    </row>
    <row r="1042" spans="2:119" s="941" customFormat="1" ht="12" customHeight="1">
      <c r="B1042" s="1336">
        <v>74</v>
      </c>
      <c r="C1042" s="949" t="s">
        <v>104</v>
      </c>
      <c r="D1042" s="995"/>
      <c r="E1042" s="995"/>
      <c r="F1042" s="955"/>
      <c r="G1042" s="955"/>
      <c r="H1042" s="955"/>
      <c r="I1042" s="955"/>
      <c r="J1042" s="955"/>
      <c r="K1042" s="955"/>
      <c r="L1042" s="955"/>
      <c r="M1042" s="955"/>
      <c r="N1042" s="955"/>
      <c r="O1042" s="955"/>
      <c r="P1042" s="955"/>
      <c r="Q1042" s="955"/>
      <c r="R1042" s="955"/>
      <c r="S1042" s="955"/>
      <c r="T1042" s="955"/>
      <c r="U1042" s="1698"/>
      <c r="V1042" s="1698"/>
      <c r="W1042" s="1698"/>
      <c r="X1042" s="1698"/>
      <c r="Y1042" s="1698"/>
      <c r="Z1042" s="1698"/>
      <c r="AA1042" s="1047"/>
      <c r="AB1042" s="955"/>
      <c r="AC1042" s="955"/>
      <c r="AD1042" s="955"/>
      <c r="AE1042" s="955"/>
      <c r="AF1042" s="955"/>
      <c r="AG1042" s="955"/>
      <c r="AH1042" s="955"/>
      <c r="AI1042" s="955"/>
      <c r="AJ1042" s="955">
        <v>0</v>
      </c>
      <c r="AK1042" s="955">
        <v>0.30445917959319674</v>
      </c>
      <c r="AL1042" s="955">
        <v>0.33234683344872279</v>
      </c>
      <c r="AM1042" s="955">
        <v>0.36319398695808036</v>
      </c>
      <c r="AN1042" s="955">
        <v>0.23189815862249247</v>
      </c>
      <c r="AO1042" s="955">
        <v>0.2386069226902634</v>
      </c>
      <c r="AP1042" s="955">
        <v>0.27454682033752209</v>
      </c>
      <c r="AQ1042" s="955">
        <v>0.2549480983497221</v>
      </c>
      <c r="AR1042" s="955">
        <v>0.20209493972708104</v>
      </c>
      <c r="AS1042" s="955">
        <v>0.23017569482673347</v>
      </c>
      <c r="AT1042" s="955">
        <v>0.27810645890802788</v>
      </c>
      <c r="AU1042" s="955">
        <v>0.28962290653815764</v>
      </c>
      <c r="AV1042" s="955">
        <v>0.23932968704125118</v>
      </c>
      <c r="AW1042" s="955">
        <v>0.24606884321028744</v>
      </c>
      <c r="AX1042" s="955">
        <v>0.2492445074790815</v>
      </c>
      <c r="AY1042" s="955">
        <v>0.26535696226937988</v>
      </c>
      <c r="AZ1042" s="955">
        <v>0.2261447281320958</v>
      </c>
      <c r="BA1042" s="955">
        <v>0.22706762839598746</v>
      </c>
      <c r="BB1042" s="955">
        <v>0.25163440339770615</v>
      </c>
      <c r="BC1042" s="955">
        <v>0.29515324007421068</v>
      </c>
      <c r="BD1042" s="955">
        <v>0.24738552685982954</v>
      </c>
      <c r="BE1042" s="955">
        <v>0.2244484424850253</v>
      </c>
      <c r="BF1042" s="955">
        <v>0.2511023568079857</v>
      </c>
      <c r="BG1042" s="955">
        <v>0.27706367384715963</v>
      </c>
      <c r="BH1042" s="955">
        <v>0.23307732989307839</v>
      </c>
      <c r="BI1042" s="955">
        <v>0.23571777098389898</v>
      </c>
      <c r="BJ1042" s="955">
        <v>0.25162632758997316</v>
      </c>
      <c r="BK1042" s="955">
        <v>0.2795785715330496</v>
      </c>
      <c r="BL1042" s="955">
        <v>0.2095846202783484</v>
      </c>
      <c r="BM1042" s="955">
        <v>0.24253518932651541</v>
      </c>
      <c r="BN1042" s="955">
        <v>0.25860258866191077</v>
      </c>
      <c r="BO1042" s="955">
        <v>0.28927760173322542</v>
      </c>
      <c r="BP1042" s="955">
        <v>0.21762062690166387</v>
      </c>
      <c r="BQ1042" s="955">
        <v>0.23788146895525095</v>
      </c>
      <c r="BR1042" s="955">
        <v>0.24993281512813451</v>
      </c>
      <c r="BS1042" s="955">
        <v>0.2945650890149506</v>
      </c>
      <c r="BT1042" s="955">
        <v>0.22182936547797072</v>
      </c>
      <c r="BU1042" s="955">
        <v>0.24113574102629848</v>
      </c>
      <c r="BV1042" s="955">
        <v>0.25425426194211853</v>
      </c>
      <c r="BW1042" s="955">
        <v>0.28278063155361227</v>
      </c>
      <c r="BX1042" s="955">
        <v>0.23718114107117749</v>
      </c>
      <c r="BY1042" s="955">
        <v>0.19820661888642899</v>
      </c>
      <c r="BZ1042" s="955">
        <v>0.20787338803495917</v>
      </c>
      <c r="CA1042" s="955">
        <v>0.35673885200743433</v>
      </c>
      <c r="CB1042" s="955">
        <v>0.15217767912520094</v>
      </c>
      <c r="CC1042" s="955">
        <v>0.15482822525043788</v>
      </c>
      <c r="CD1042" s="955">
        <v>0.25394238255466683</v>
      </c>
      <c r="CE1042" s="955">
        <v>0.43905171306969432</v>
      </c>
      <c r="CF1042" s="976">
        <v>0.19790295662893054</v>
      </c>
      <c r="CG1042" s="976">
        <v>0.23228813063284356</v>
      </c>
      <c r="CH1042" s="976">
        <v>0.25551081346647969</v>
      </c>
      <c r="CI1042" s="976">
        <v>0.31429809927174618</v>
      </c>
      <c r="CJ1042" s="976">
        <v>0.15401761828650307</v>
      </c>
      <c r="CK1042" s="976">
        <v>0.23770784882486301</v>
      </c>
      <c r="CL1042" s="976">
        <v>0.26366960717438759</v>
      </c>
      <c r="CM1042" s="976">
        <v>0.34460492571424622</v>
      </c>
      <c r="CN1042" s="976">
        <v>0.19690741394231817</v>
      </c>
      <c r="CO1042" s="976">
        <v>0.21567319600603063</v>
      </c>
      <c r="CP1042" s="976">
        <v>0.23922839380391062</v>
      </c>
      <c r="CQ1042" s="976">
        <v>0.34819099624774058</v>
      </c>
      <c r="CR1042" s="976">
        <v>0.20311258495337114</v>
      </c>
      <c r="CS1042" s="976">
        <v>0.22903357839026972</v>
      </c>
      <c r="CT1042" s="976">
        <v>0.2458490532034209</v>
      </c>
      <c r="CU1042" s="976">
        <v>0.32200478345293831</v>
      </c>
      <c r="CV1042" s="976">
        <v>0.22184648619668462</v>
      </c>
      <c r="CW1042" s="976">
        <v>0.22663684401596995</v>
      </c>
      <c r="CX1042" s="976">
        <v>0.24185595726673179</v>
      </c>
      <c r="CY1042" s="976">
        <v>0.30966071252061372</v>
      </c>
      <c r="CZ1042" s="976">
        <v>0.22548487092763805</v>
      </c>
      <c r="DA1042" s="976">
        <v>0.22872507075825635</v>
      </c>
      <c r="DB1042" s="976">
        <v>0.24162338999352662</v>
      </c>
      <c r="DC1042" s="976">
        <v>0.30416666832057898</v>
      </c>
      <c r="DD1042" s="976">
        <v>0.22666503311157224</v>
      </c>
      <c r="DE1042" s="976">
        <v>0.22961026738912235</v>
      </c>
      <c r="DF1042" s="976">
        <v>0.24167788767264664</v>
      </c>
      <c r="DG1042" s="976">
        <v>0.30204681182665877</v>
      </c>
      <c r="DH1042" s="976">
        <v>0.22749752110858198</v>
      </c>
      <c r="DI1042" s="976">
        <v>0.23021172606150861</v>
      </c>
      <c r="DJ1042" s="976">
        <v>0.24165871523086993</v>
      </c>
      <c r="DK1042" s="976">
        <v>0.3006320375990395</v>
      </c>
      <c r="DL1042" s="976">
        <v>0.22638626921027627</v>
      </c>
      <c r="DM1042" s="976">
        <v>0.22801468599543165</v>
      </c>
      <c r="DN1042" s="976">
        <v>0.23818582814689992</v>
      </c>
      <c r="DO1042" s="976">
        <v>0.30741321664739207</v>
      </c>
    </row>
    <row r="1043" spans="2:119" s="973" customFormat="1" ht="12" customHeight="1">
      <c r="B1043" s="1336">
        <v>75</v>
      </c>
      <c r="C1043" s="938" t="s">
        <v>169</v>
      </c>
      <c r="D1043" s="1019"/>
      <c r="E1043" s="993"/>
      <c r="F1043" s="974"/>
      <c r="G1043" s="974"/>
      <c r="H1043" s="974"/>
      <c r="I1043" s="974"/>
      <c r="J1043" s="974"/>
      <c r="K1043" s="974"/>
      <c r="L1043" s="974"/>
      <c r="M1043" s="974"/>
      <c r="N1043" s="974"/>
      <c r="O1043" s="974"/>
      <c r="P1043" s="974"/>
      <c r="Q1043" s="974"/>
      <c r="R1043" s="974"/>
      <c r="S1043" s="974"/>
      <c r="T1043" s="974"/>
      <c r="U1043" s="1650"/>
      <c r="V1043" s="1650"/>
      <c r="W1043" s="1650"/>
      <c r="X1043" s="1650"/>
      <c r="Y1043" s="1650"/>
      <c r="Z1043" s="1650"/>
      <c r="AA1043" s="977"/>
      <c r="AB1043" s="1045"/>
      <c r="AC1043" s="1045"/>
      <c r="AD1043" s="1045"/>
      <c r="AE1043" s="1045"/>
      <c r="AF1043" s="1045"/>
      <c r="AG1043" s="1045"/>
      <c r="AH1043" s="1045"/>
      <c r="AI1043" s="1045"/>
      <c r="AJ1043" s="994"/>
      <c r="AK1043" s="994"/>
      <c r="AL1043" s="994"/>
      <c r="AM1043" s="994"/>
      <c r="AN1043" s="974"/>
      <c r="AO1043" s="974"/>
      <c r="AP1043" s="974"/>
      <c r="AQ1043" s="974"/>
      <c r="AR1043" s="974"/>
      <c r="AS1043" s="974"/>
      <c r="AT1043" s="974">
        <v>0.33</v>
      </c>
      <c r="AU1043" s="974">
        <v>0.36</v>
      </c>
      <c r="AV1043" s="974">
        <v>0.25</v>
      </c>
      <c r="AW1043" s="974">
        <v>0.19</v>
      </c>
      <c r="AX1043" s="974">
        <v>0.11</v>
      </c>
      <c r="AY1043" s="974">
        <v>0.12</v>
      </c>
      <c r="AZ1043" s="974">
        <v>0.11</v>
      </c>
      <c r="BA1043" s="974">
        <v>7.0000000000000007E-2</v>
      </c>
      <c r="BB1043" s="974">
        <v>0.14000000000000001</v>
      </c>
      <c r="BC1043" s="974">
        <v>0.31</v>
      </c>
      <c r="BD1043" s="974">
        <v>0.35</v>
      </c>
      <c r="BE1043" s="974">
        <v>0.3</v>
      </c>
      <c r="BF1043" s="974">
        <v>0.28999999999999998</v>
      </c>
      <c r="BG1043" s="974">
        <v>0.19</v>
      </c>
      <c r="BH1043" s="974">
        <v>0.15</v>
      </c>
      <c r="BI1043" s="974">
        <v>0.19</v>
      </c>
      <c r="BJ1043" s="974">
        <v>0.19</v>
      </c>
      <c r="BK1043" s="974">
        <v>0.2</v>
      </c>
      <c r="BL1043" s="974">
        <v>0.09</v>
      </c>
      <c r="BM1043" s="974">
        <v>0.25</v>
      </c>
      <c r="BN1043" s="974">
        <v>0.23</v>
      </c>
      <c r="BO1043" s="974">
        <v>0.21</v>
      </c>
      <c r="BP1043" s="974">
        <v>0.32</v>
      </c>
      <c r="BQ1043" s="974">
        <v>0.26</v>
      </c>
      <c r="BR1043" s="974">
        <v>0.26</v>
      </c>
      <c r="BS1043" s="974">
        <v>0.28999999999999998</v>
      </c>
      <c r="BT1043" s="940">
        <v>0.42</v>
      </c>
      <c r="BU1043" s="940">
        <v>0.35</v>
      </c>
      <c r="BV1043" s="940">
        <v>0.36</v>
      </c>
      <c r="BW1043" s="940">
        <v>0.28999999999999998</v>
      </c>
      <c r="BX1043" s="940" t="s">
        <v>105</v>
      </c>
      <c r="BY1043" s="940">
        <v>-0.03</v>
      </c>
      <c r="BZ1043" s="940">
        <v>-7.0000000000000007E-2</v>
      </c>
      <c r="CA1043" s="940">
        <v>0.41</v>
      </c>
      <c r="CB1043" s="974">
        <v>0.35499999999999998</v>
      </c>
      <c r="CC1043" s="974">
        <v>0.71</v>
      </c>
      <c r="CD1043" s="974">
        <v>1.68</v>
      </c>
      <c r="CE1043" s="974">
        <v>1.7</v>
      </c>
      <c r="CF1043" s="974">
        <v>2.27</v>
      </c>
      <c r="CG1043" s="940">
        <v>2.61</v>
      </c>
      <c r="CH1043" s="940">
        <v>1.53</v>
      </c>
      <c r="CI1043" s="940">
        <v>0.8</v>
      </c>
      <c r="CJ1043" s="940">
        <v>0.81</v>
      </c>
      <c r="CK1043" s="940">
        <v>1.38</v>
      </c>
      <c r="CL1043" s="940">
        <v>1.4</v>
      </c>
      <c r="CM1043" s="940">
        <v>1.55</v>
      </c>
      <c r="CN1043" s="940">
        <v>1.48</v>
      </c>
      <c r="CO1043" s="940">
        <v>0.76</v>
      </c>
      <c r="CP1043" s="940">
        <v>0.76</v>
      </c>
      <c r="CQ1043" s="940">
        <v>0.96</v>
      </c>
      <c r="CR1043" s="974">
        <v>0.59399999999999997</v>
      </c>
      <c r="CS1043" s="974"/>
      <c r="CT1043" s="974"/>
      <c r="CU1043" s="974"/>
      <c r="CV1043" s="974"/>
      <c r="CW1043" s="974"/>
      <c r="CX1043" s="974"/>
      <c r="CY1043" s="974"/>
      <c r="CZ1043" s="974"/>
      <c r="DA1043" s="974"/>
      <c r="DB1043" s="974"/>
      <c r="DC1043" s="974"/>
      <c r="DD1043" s="974"/>
      <c r="DE1043" s="974"/>
      <c r="DF1043" s="974"/>
      <c r="DG1043" s="974"/>
      <c r="DH1043" s="974"/>
      <c r="DI1043" s="974"/>
      <c r="DJ1043" s="974"/>
      <c r="DK1043" s="974"/>
      <c r="DL1043" s="974"/>
      <c r="DM1043" s="974"/>
      <c r="DN1043" s="974"/>
      <c r="DO1043" s="974"/>
    </row>
    <row r="1044" spans="2:119" s="1024" customFormat="1" ht="12" customHeight="1">
      <c r="B1044" s="1336">
        <v>76</v>
      </c>
      <c r="C1044" s="1020" t="s">
        <v>62</v>
      </c>
      <c r="D1044" s="1021"/>
      <c r="E1044" s="993"/>
      <c r="F1044" s="974"/>
      <c r="G1044" s="974"/>
      <c r="H1044" s="974"/>
      <c r="I1044" s="974"/>
      <c r="J1044" s="974"/>
      <c r="K1044" s="974"/>
      <c r="L1044" s="974"/>
      <c r="M1044" s="974"/>
      <c r="N1044" s="974"/>
      <c r="O1044" s="974"/>
      <c r="P1044" s="974"/>
      <c r="Q1044" s="974"/>
      <c r="R1044" s="974"/>
      <c r="S1044" s="974"/>
      <c r="T1044" s="974"/>
      <c r="U1044" s="1650"/>
      <c r="V1044" s="1650"/>
      <c r="W1044" s="1650"/>
      <c r="X1044" s="1650"/>
      <c r="Y1044" s="1650"/>
      <c r="Z1044" s="1650"/>
      <c r="AA1044" s="1022"/>
      <c r="AB1044" s="994"/>
      <c r="AC1044" s="994"/>
      <c r="AD1044" s="994"/>
      <c r="AE1044" s="994"/>
      <c r="AF1044" s="994"/>
      <c r="AG1044" s="994"/>
      <c r="AH1044" s="994"/>
      <c r="AI1044" s="994"/>
      <c r="AJ1044" s="994"/>
      <c r="AK1044" s="994"/>
      <c r="AL1044" s="994"/>
      <c r="AM1044" s="994"/>
      <c r="AN1044" s="974"/>
      <c r="AO1044" s="974"/>
      <c r="AP1044" s="974"/>
      <c r="AQ1044" s="974"/>
      <c r="AR1044" s="974"/>
      <c r="AS1044" s="974"/>
      <c r="AT1044" s="940"/>
      <c r="AU1044" s="940"/>
      <c r="AV1044" s="940"/>
      <c r="AW1044" s="940"/>
      <c r="AX1044" s="940"/>
      <c r="AY1044" s="940"/>
      <c r="AZ1044" s="940"/>
      <c r="BA1044" s="940"/>
      <c r="BB1044" s="940"/>
      <c r="BC1044" s="940"/>
      <c r="BD1044" s="940"/>
      <c r="BE1044" s="940"/>
      <c r="BF1044" s="940"/>
      <c r="BG1044" s="940"/>
      <c r="BH1044" s="940"/>
      <c r="BI1044" s="940"/>
      <c r="BJ1044" s="940"/>
      <c r="BK1044" s="940"/>
      <c r="BL1044" s="940"/>
      <c r="BM1044" s="940"/>
      <c r="BN1044" s="940"/>
      <c r="BO1044" s="940"/>
      <c r="BP1044" s="940"/>
      <c r="BQ1044" s="940"/>
      <c r="BR1044" s="940"/>
      <c r="BS1044" s="940"/>
      <c r="BT1044" s="940"/>
      <c r="BU1044" s="940"/>
      <c r="BV1044" s="940"/>
      <c r="BW1044" s="940"/>
      <c r="BX1044" s="940"/>
      <c r="BY1044" s="940"/>
      <c r="BZ1044" s="940"/>
      <c r="CA1044" s="940"/>
      <c r="CB1044" s="940"/>
      <c r="CC1044" s="1023">
        <v>-1.0040061403003619E-2</v>
      </c>
      <c r="CD1044" s="1023">
        <v>7.2088918583403938E-3</v>
      </c>
      <c r="CE1044" s="1023">
        <v>6.9014668629279186E-3</v>
      </c>
      <c r="CF1044" s="1023">
        <v>3.108214165422396E-3</v>
      </c>
      <c r="CG1044" s="1023">
        <v>-8.3862254000450775E-3</v>
      </c>
      <c r="CH1044" s="1023">
        <v>4.103598526398855E-3</v>
      </c>
      <c r="CI1044" s="1023">
        <v>7.7790210207240307E-3</v>
      </c>
      <c r="CJ1044" s="1023">
        <v>-7.0256798337595683E-3</v>
      </c>
      <c r="CK1044" s="1023">
        <v>0</v>
      </c>
      <c r="CL1044" s="1023">
        <v>0</v>
      </c>
      <c r="CM1044" s="1023">
        <v>0</v>
      </c>
      <c r="CN1044" s="1023">
        <v>-2.4976042395792319E-3</v>
      </c>
      <c r="CO1044" s="1023">
        <v>0</v>
      </c>
      <c r="CP1044" s="1023">
        <v>0</v>
      </c>
      <c r="CQ1044" s="1023">
        <v>1.2464818112603098</v>
      </c>
      <c r="CR1044" s="974">
        <v>0</v>
      </c>
      <c r="CS1044" s="974"/>
      <c r="CT1044" s="974"/>
      <c r="CU1044" s="974"/>
      <c r="CV1044" s="974"/>
      <c r="CW1044" s="974"/>
      <c r="CX1044" s="974"/>
      <c r="CY1044" s="974"/>
      <c r="CZ1044" s="974"/>
      <c r="DA1044" s="974"/>
      <c r="DB1044" s="974"/>
      <c r="DC1044" s="974"/>
      <c r="DD1044" s="974"/>
      <c r="DE1044" s="974"/>
      <c r="DF1044" s="974"/>
      <c r="DG1044" s="974"/>
      <c r="DH1044" s="974"/>
      <c r="DI1044" s="974"/>
      <c r="DJ1044" s="974"/>
      <c r="DK1044" s="974"/>
      <c r="DL1044" s="974"/>
      <c r="DM1044" s="974"/>
      <c r="DN1044" s="974"/>
      <c r="DO1044" s="974"/>
    </row>
    <row r="1045" spans="2:119" s="971" customFormat="1">
      <c r="B1045" s="1336">
        <v>77</v>
      </c>
      <c r="C1045" s="1025"/>
      <c r="D1045" s="1026"/>
      <c r="E1045" s="1026"/>
      <c r="F1045" s="990"/>
      <c r="G1045" s="990"/>
      <c r="H1045" s="990"/>
      <c r="I1045" s="990"/>
      <c r="J1045" s="990"/>
      <c r="K1045" s="990"/>
      <c r="L1045" s="990"/>
      <c r="M1045" s="990"/>
      <c r="N1045" s="990"/>
      <c r="O1045" s="990"/>
      <c r="P1045" s="990"/>
      <c r="Q1045" s="990"/>
      <c r="R1045" s="990"/>
      <c r="S1045" s="990"/>
      <c r="T1045" s="990"/>
      <c r="U1045" s="1690"/>
      <c r="V1045" s="1690"/>
      <c r="W1045" s="1690"/>
      <c r="X1045" s="1690"/>
      <c r="Y1045" s="1690"/>
      <c r="Z1045" s="1690"/>
      <c r="AA1045" s="970"/>
      <c r="AB1045" s="946"/>
      <c r="AC1045" s="946"/>
      <c r="AD1045" s="946"/>
      <c r="AE1045" s="946"/>
      <c r="AF1045" s="946"/>
      <c r="AG1045" s="946"/>
      <c r="AH1045" s="946"/>
      <c r="AI1045" s="946"/>
      <c r="AJ1045" s="969"/>
      <c r="AK1045" s="969"/>
      <c r="AL1045" s="969"/>
      <c r="AM1045" s="969"/>
      <c r="AN1045" s="969"/>
      <c r="AO1045" s="969"/>
      <c r="AP1045" s="969"/>
      <c r="AQ1045" s="969"/>
      <c r="AR1045" s="969"/>
      <c r="AS1045" s="969"/>
      <c r="AT1045" s="969"/>
      <c r="AU1045" s="969"/>
      <c r="AV1045" s="969"/>
      <c r="AW1045" s="969"/>
      <c r="AX1045" s="969"/>
      <c r="AY1045" s="969"/>
      <c r="AZ1045" s="969"/>
      <c r="BA1045" s="969"/>
      <c r="BB1045" s="969"/>
      <c r="BC1045" s="969"/>
      <c r="BD1045" s="969"/>
      <c r="BE1045" s="969"/>
      <c r="BF1045" s="969"/>
      <c r="BG1045" s="969"/>
      <c r="BH1045" s="1003"/>
      <c r="BI1045" s="1003"/>
      <c r="BJ1045" s="1003"/>
      <c r="BK1045" s="1003"/>
      <c r="BL1045" s="1003"/>
      <c r="BM1045" s="1003"/>
      <c r="BN1045" s="1003"/>
      <c r="BO1045" s="1003"/>
      <c r="BP1045" s="1003"/>
      <c r="BQ1045" s="1003"/>
      <c r="BR1045" s="1003"/>
      <c r="BS1045" s="1003"/>
      <c r="BT1045" s="1003"/>
      <c r="BU1045" s="1003"/>
      <c r="BV1045" s="1003"/>
      <c r="BW1045" s="1003"/>
      <c r="BX1045" s="1003"/>
      <c r="BY1045" s="1003"/>
      <c r="BZ1045" s="1003"/>
      <c r="CA1045" s="1003"/>
      <c r="CB1045" s="1003"/>
      <c r="CC1045" s="1017"/>
      <c r="CD1045" s="1017"/>
      <c r="CE1045" s="1017"/>
      <c r="CF1045" s="1017"/>
      <c r="CG1045" s="1017"/>
      <c r="CH1045" s="1017"/>
      <c r="CI1045" s="1017"/>
      <c r="CJ1045" s="1017"/>
      <c r="CK1045" s="1017"/>
      <c r="CL1045" s="1017"/>
      <c r="CM1045" s="1017"/>
      <c r="CN1045" s="1017"/>
      <c r="CO1045" s="1017"/>
      <c r="CP1045" s="1017"/>
      <c r="CQ1045" s="1017"/>
      <c r="CR1045" s="1017"/>
      <c r="CS1045" s="990"/>
      <c r="CT1045" s="990"/>
      <c r="CU1045" s="990"/>
      <c r="CV1045" s="990"/>
      <c r="CW1045" s="990"/>
      <c r="CX1045" s="990"/>
      <c r="CY1045" s="990"/>
      <c r="CZ1045" s="990"/>
      <c r="DA1045" s="990"/>
      <c r="DB1045" s="990"/>
      <c r="DC1045" s="990"/>
      <c r="DD1045" s="990"/>
      <c r="DE1045" s="990"/>
      <c r="DF1045" s="990"/>
      <c r="DG1045" s="990"/>
      <c r="DH1045" s="990"/>
      <c r="DI1045" s="990"/>
      <c r="DJ1045" s="990"/>
      <c r="DK1045" s="990"/>
      <c r="DL1045" s="990"/>
      <c r="DM1045" s="990"/>
      <c r="DN1045" s="990"/>
      <c r="DO1045" s="990"/>
    </row>
    <row r="1046" spans="2:119" s="948" customFormat="1" ht="12" customHeight="1">
      <c r="B1046" s="1336">
        <v>78</v>
      </c>
      <c r="C1046" s="942" t="s">
        <v>299</v>
      </c>
      <c r="D1046" s="1027"/>
      <c r="E1046" s="1028"/>
      <c r="F1046" s="282">
        <v>-54.280134293700002</v>
      </c>
      <c r="G1046" s="282">
        <v>-86.19742703579999</v>
      </c>
      <c r="H1046" s="282">
        <v>-121.19058291979999</v>
      </c>
      <c r="I1046" s="282">
        <v>-147.44687860994998</v>
      </c>
      <c r="J1046" s="282">
        <v>-157.9514154538</v>
      </c>
      <c r="K1046" s="282">
        <v>-197.17701816075001</v>
      </c>
      <c r="L1046" s="282">
        <v>-239.48905251460002</v>
      </c>
      <c r="M1046" s="282">
        <v>-320.69922845914999</v>
      </c>
      <c r="N1046" s="282">
        <v>-503.56213259999998</v>
      </c>
      <c r="O1046" s="282">
        <v>-769.77880199999981</v>
      </c>
      <c r="P1046" s="969">
        <v>-2005.08557</v>
      </c>
      <c r="Q1046" s="1005">
        <v>-3206.5401090481728</v>
      </c>
      <c r="R1046" s="1018">
        <v>-7601.3929400880679</v>
      </c>
      <c r="S1046" s="1018">
        <v>-12628.128850636245</v>
      </c>
      <c r="T1046" s="1018">
        <v>-23458.300526971958</v>
      </c>
      <c r="U1046" s="1726">
        <v>-33281.9849072488</v>
      </c>
      <c r="V1046" s="1726">
        <v>-43342.313749769412</v>
      </c>
      <c r="W1046" s="1726">
        <v>-53094.512189611582</v>
      </c>
      <c r="X1046" s="1726">
        <v>-60256.386814844664</v>
      </c>
      <c r="Y1046" s="1726">
        <v>-67765.870254744877</v>
      </c>
      <c r="Z1046" s="1726">
        <v>-64992.347630581076</v>
      </c>
      <c r="AA1046" s="403"/>
      <c r="AB1046" s="1046"/>
      <c r="AC1046" s="1046"/>
      <c r="AD1046" s="1046"/>
      <c r="AE1046" s="1046"/>
      <c r="AF1046" s="1046"/>
      <c r="AG1046" s="1046"/>
      <c r="AH1046" s="1046"/>
      <c r="AI1046" s="1046"/>
      <c r="AJ1046" s="282">
        <v>0</v>
      </c>
      <c r="AK1046" s="282">
        <v>-15.697175533200001</v>
      </c>
      <c r="AL1046" s="282">
        <v>-18.521295240000001</v>
      </c>
      <c r="AM1046" s="282">
        <v>-20.061663520500002</v>
      </c>
      <c r="AN1046" s="282">
        <v>-21.813030556399998</v>
      </c>
      <c r="AO1046" s="282">
        <v>-22.640429178400002</v>
      </c>
      <c r="AP1046" s="282">
        <v>-21.322778883999998</v>
      </c>
      <c r="AQ1046" s="282">
        <v>-20.421188417</v>
      </c>
      <c r="AR1046" s="282">
        <v>-25.041111389999998</v>
      </c>
      <c r="AS1046" s="282">
        <v>-25.708812440999999</v>
      </c>
      <c r="AT1046" s="282">
        <v>-33.522225805249995</v>
      </c>
      <c r="AU1046" s="282">
        <v>-36.918433283549994</v>
      </c>
      <c r="AV1046" s="282">
        <v>-35.736335801949998</v>
      </c>
      <c r="AW1046" s="282">
        <v>-35.549332518699998</v>
      </c>
      <c r="AX1046" s="282">
        <v>-36.658348639700002</v>
      </c>
      <c r="AY1046" s="282">
        <v>-39.5028616496</v>
      </c>
      <c r="AZ1046" s="282">
        <v>-33.037580519550005</v>
      </c>
      <c r="BA1046" s="282">
        <v>-35.496027767000001</v>
      </c>
      <c r="BB1046" s="282">
        <v>-40.207701189599995</v>
      </c>
      <c r="BC1046" s="282">
        <v>-49.210105977650002</v>
      </c>
      <c r="BD1046" s="282">
        <v>-48.85454288455</v>
      </c>
      <c r="BE1046" s="282">
        <v>-43.271340581700002</v>
      </c>
      <c r="BF1046" s="282">
        <v>-56.502406600600004</v>
      </c>
      <c r="BG1046" s="282">
        <v>-48.548728093899996</v>
      </c>
      <c r="BH1046" s="282">
        <v>-52.217846352000002</v>
      </c>
      <c r="BI1046" s="282">
        <v>-65.429502888750008</v>
      </c>
      <c r="BJ1046" s="282">
        <v>-66.954801149250002</v>
      </c>
      <c r="BK1046" s="282">
        <v>-54.886902124599999</v>
      </c>
      <c r="BL1046" s="282">
        <v>-59.876983051599993</v>
      </c>
      <c r="BM1046" s="282">
        <v>-72.424016313999999</v>
      </c>
      <c r="BN1046" s="282">
        <v>-88.356975000000006</v>
      </c>
      <c r="BO1046" s="282">
        <v>-100.04125409355001</v>
      </c>
      <c r="BP1046" s="282">
        <v>-89.153580900000009</v>
      </c>
      <c r="BQ1046" s="282">
        <v>-102.08854140000001</v>
      </c>
      <c r="BR1046" s="282">
        <v>-139.42057199999999</v>
      </c>
      <c r="BS1046" s="282">
        <v>-172.89943829999999</v>
      </c>
      <c r="BT1046" s="282">
        <v>-163.31515199999998</v>
      </c>
      <c r="BU1046" s="282">
        <v>-167.03289999999996</v>
      </c>
      <c r="BV1046" s="282">
        <v>-191.53049999999999</v>
      </c>
      <c r="BW1046" s="282">
        <v>-247.90024999999997</v>
      </c>
      <c r="BX1046" s="946">
        <v>-255.34820000000002</v>
      </c>
      <c r="BY1046" s="946">
        <v>-600.73496999999998</v>
      </c>
      <c r="BZ1046" s="946">
        <v>-437.66189999999983</v>
      </c>
      <c r="CA1046" s="946">
        <v>-711.34050000000002</v>
      </c>
      <c r="CB1046" s="946">
        <v>-499.98228010216235</v>
      </c>
      <c r="CC1046" s="946">
        <v>-743.30297285800884</v>
      </c>
      <c r="CD1046" s="946">
        <v>-657.93277532628963</v>
      </c>
      <c r="CE1046" s="946">
        <v>-1305.3220807617122</v>
      </c>
      <c r="CF1046" s="946">
        <v>-1274.0764128158919</v>
      </c>
      <c r="CG1046" s="946">
        <v>-1646.6372895999998</v>
      </c>
      <c r="CH1046" s="946">
        <v>-1985.0103207066586</v>
      </c>
      <c r="CI1046" s="946">
        <v>-2695.6689169655169</v>
      </c>
      <c r="CJ1046" s="946">
        <v>-2323.5765680228551</v>
      </c>
      <c r="CK1046" s="946">
        <v>-2601.0839220451494</v>
      </c>
      <c r="CL1046" s="946">
        <v>-3164.8406649812546</v>
      </c>
      <c r="CM1046" s="946">
        <v>-4538.6276955869853</v>
      </c>
      <c r="CN1046" s="946">
        <v>-4559.7996881100744</v>
      </c>
      <c r="CO1046" s="946">
        <v>-5278.803210563281</v>
      </c>
      <c r="CP1046" s="946">
        <v>-5646.5976648975884</v>
      </c>
      <c r="CQ1046" s="946">
        <v>-7973.0999634010132</v>
      </c>
      <c r="CR1046" s="946">
        <v>-6620.0620479999998</v>
      </c>
      <c r="CS1046" s="1209">
        <v>-7662.9088173788914</v>
      </c>
      <c r="CT1046" s="1209">
        <v>-8225.5138778235269</v>
      </c>
      <c r="CU1046" s="1209">
        <v>-10773.500164046385</v>
      </c>
      <c r="CV1046" s="1209">
        <v>-9420.8923438360998</v>
      </c>
      <c r="CW1046" s="1209">
        <v>-9879.5979914056607</v>
      </c>
      <c r="CX1046" s="1209">
        <v>-10543.032577057616</v>
      </c>
      <c r="CY1046" s="1209">
        <v>-13498.790837470036</v>
      </c>
      <c r="CZ1046" s="1209">
        <v>-11731.012681784314</v>
      </c>
      <c r="DA1046" s="1209">
        <v>-12215.215683479539</v>
      </c>
      <c r="DB1046" s="1209">
        <v>-12904.059066021206</v>
      </c>
      <c r="DC1046" s="1209">
        <v>-16244.224758326529</v>
      </c>
      <c r="DD1046" s="1209">
        <v>-13383.490562838762</v>
      </c>
      <c r="DE1046" s="1209">
        <v>-13916.994190796</v>
      </c>
      <c r="DF1046" s="1209">
        <v>-14648.429258104736</v>
      </c>
      <c r="DG1046" s="1209">
        <v>-18307.472803105167</v>
      </c>
      <c r="DH1046" s="1209">
        <v>-15107.022238020299</v>
      </c>
      <c r="DI1046" s="1209">
        <v>-15692.744846252803</v>
      </c>
      <c r="DJ1046" s="1209">
        <v>-16473.046889792546</v>
      </c>
      <c r="DK1046" s="1209">
        <v>-20493.056280679233</v>
      </c>
      <c r="DL1046" s="1209">
        <v>-14249.765084462724</v>
      </c>
      <c r="DM1046" s="1209">
        <v>-14732.950001453677</v>
      </c>
      <c r="DN1046" s="1209">
        <v>-15390.148585488138</v>
      </c>
      <c r="DO1046" s="1209">
        <v>-20619.483959176538</v>
      </c>
    </row>
    <row r="1047" spans="2:119" s="973" customFormat="1" ht="12" customHeight="1">
      <c r="B1047" s="1336">
        <v>79</v>
      </c>
      <c r="C1047" s="938" t="s">
        <v>94</v>
      </c>
      <c r="D1047" s="939"/>
      <c r="E1047" s="939"/>
      <c r="F1047" s="940"/>
      <c r="G1047" s="940"/>
      <c r="H1047" s="940"/>
      <c r="I1047" s="940"/>
      <c r="J1047" s="940"/>
      <c r="K1047" s="940">
        <v>0.24833967200770868</v>
      </c>
      <c r="L1047" s="940">
        <v>0.21458907710712416</v>
      </c>
      <c r="M1047" s="940">
        <v>0.33909765432638772</v>
      </c>
      <c r="N1047" s="940">
        <v>0.57020063633905083</v>
      </c>
      <c r="O1047" s="940">
        <v>0.52866697506713956</v>
      </c>
      <c r="P1047" s="940">
        <v>1.6047555022176363</v>
      </c>
      <c r="Q1047" s="940">
        <v>0.59920362353820789</v>
      </c>
      <c r="R1047" s="940">
        <v>1.3705903190290858</v>
      </c>
      <c r="S1047" s="940">
        <v>0.66129141726620677</v>
      </c>
      <c r="T1047" s="940">
        <v>0.85762283584792964</v>
      </c>
      <c r="U1047" s="1677">
        <v>0.41877221109780449</v>
      </c>
      <c r="V1047" s="1677">
        <v>0.30227550642057643</v>
      </c>
      <c r="W1047" s="1677">
        <v>0.22500410329141807</v>
      </c>
      <c r="X1047" s="1677">
        <v>0.13488916895321568</v>
      </c>
      <c r="Y1047" s="1677">
        <v>0.12462551833675817</v>
      </c>
      <c r="Z1047" s="1677">
        <v>7.8596827093018851E-2</v>
      </c>
      <c r="AA1047" s="403"/>
      <c r="AB1047" s="985"/>
      <c r="AC1047" s="985"/>
      <c r="AD1047" s="985"/>
      <c r="AE1047" s="985"/>
      <c r="AF1047" s="985"/>
      <c r="AG1047" s="985"/>
      <c r="AH1047" s="985"/>
      <c r="AI1047" s="985"/>
      <c r="AJ1047" s="940"/>
      <c r="AK1047" s="940"/>
      <c r="AL1047" s="940"/>
      <c r="AM1047" s="940"/>
      <c r="AN1047" s="940" t="s">
        <v>1045</v>
      </c>
      <c r="AO1047" s="940">
        <v>0.44232503041803972</v>
      </c>
      <c r="AP1047" s="940">
        <v>0.1512574367882058</v>
      </c>
      <c r="AQ1047" s="940">
        <v>1.7920991254420038E-2</v>
      </c>
      <c r="AR1047" s="940">
        <v>0.14798864491815755</v>
      </c>
      <c r="AS1047" s="940">
        <v>0.13552672691944267</v>
      </c>
      <c r="AT1047" s="940">
        <v>0.57213213097679838</v>
      </c>
      <c r="AU1047" s="940">
        <v>0.80784940277112161</v>
      </c>
      <c r="AV1047" s="940">
        <v>0.42710661860723431</v>
      </c>
      <c r="AW1047" s="940">
        <v>0.38276836397182223</v>
      </c>
      <c r="AX1047" s="940">
        <v>9.3553538260542579E-2</v>
      </c>
      <c r="AY1047" s="940">
        <v>7.0003738950687566E-2</v>
      </c>
      <c r="AZ1047" s="940">
        <v>-7.5518522585987458E-2</v>
      </c>
      <c r="BA1047" s="940">
        <v>-1.4994585811690664E-3</v>
      </c>
      <c r="BB1047" s="940">
        <v>9.6822488781072469E-2</v>
      </c>
      <c r="BC1047" s="940">
        <v>0.24573521822686217</v>
      </c>
      <c r="BD1047" s="940">
        <v>0.47875668000688787</v>
      </c>
      <c r="BE1047" s="940">
        <v>0.21904740625452646</v>
      </c>
      <c r="BF1047" s="940">
        <v>0.40526329357060464</v>
      </c>
      <c r="BG1047" s="940">
        <v>-1.3439879281105127E-2</v>
      </c>
      <c r="BH1047" s="940">
        <v>6.8843208202724382E-2</v>
      </c>
      <c r="BI1047" s="940">
        <v>0.51207478227335002</v>
      </c>
      <c r="BJ1047" s="940">
        <v>0.18499025399988889</v>
      </c>
      <c r="BK1047" s="940">
        <v>0.1305528338135058</v>
      </c>
      <c r="BL1047" s="940">
        <v>0.14667661029085388</v>
      </c>
      <c r="BM1047" s="940">
        <v>0.10690152173619261</v>
      </c>
      <c r="BN1047" s="940">
        <v>0.31965107032492091</v>
      </c>
      <c r="BO1047" s="940">
        <v>0.82267991489926118</v>
      </c>
      <c r="BP1047" s="940">
        <v>0.48894577442504783</v>
      </c>
      <c r="BQ1047" s="940">
        <v>0.40959513978605022</v>
      </c>
      <c r="BR1047" s="940">
        <v>0.57792378021090007</v>
      </c>
      <c r="BS1047" s="940">
        <v>0.72828139617601395</v>
      </c>
      <c r="BT1047" s="940">
        <v>0.83184063221402216</v>
      </c>
      <c r="BU1047" s="940">
        <v>0.63615717992812804</v>
      </c>
      <c r="BV1047" s="940">
        <v>0.37376068145811359</v>
      </c>
      <c r="BW1047" s="940">
        <v>0.43378285341717038</v>
      </c>
      <c r="BX1047" s="940">
        <v>0.56353036979691917</v>
      </c>
      <c r="BY1047" s="940">
        <v>2.5965068558349889</v>
      </c>
      <c r="BZ1047" s="940">
        <v>1.2850767893364234</v>
      </c>
      <c r="CA1047" s="940">
        <v>1.8694626165161194</v>
      </c>
      <c r="CB1047" s="940">
        <v>0.95804113795265566</v>
      </c>
      <c r="CC1047" s="940">
        <v>0.23732262974137974</v>
      </c>
      <c r="CD1047" s="940">
        <v>0.50329004038571767</v>
      </c>
      <c r="CE1047" s="940">
        <v>0.83501723965064856</v>
      </c>
      <c r="CF1047" s="940">
        <v>1.5482431348478136</v>
      </c>
      <c r="CG1047" s="940">
        <v>1.2152975969794118</v>
      </c>
      <c r="CH1047" s="940">
        <v>2.0170412466869876</v>
      </c>
      <c r="CI1047" s="940">
        <v>1.0651369931568744</v>
      </c>
      <c r="CJ1047" s="940">
        <v>0.82373407485616745</v>
      </c>
      <c r="CK1047" s="940">
        <v>0.57963380185383939</v>
      </c>
      <c r="CL1047" s="940">
        <v>0.59436987907175176</v>
      </c>
      <c r="CM1047" s="940">
        <v>0.68367401019560869</v>
      </c>
      <c r="CN1047" s="940">
        <v>0.962405608174141</v>
      </c>
      <c r="CO1047" s="940">
        <v>1.0294628580890719</v>
      </c>
      <c r="CP1047" s="940">
        <v>0.78416491148410894</v>
      </c>
      <c r="CQ1047" s="940">
        <v>0.75672042259677874</v>
      </c>
      <c r="CR1047" s="940">
        <v>0.4518317691152467</v>
      </c>
      <c r="CS1047" s="940">
        <v>0.45163752307432792</v>
      </c>
      <c r="CT1047" s="940">
        <v>0.45672037676031452</v>
      </c>
      <c r="CU1047" s="940">
        <v>0.35123104106308367</v>
      </c>
      <c r="CV1047" s="940">
        <v>3.0544789758541899</v>
      </c>
      <c r="CW1047" s="940">
        <v>2.7982619121483969</v>
      </c>
      <c r="CX1047" s="940">
        <v>2.3312996428905728</v>
      </c>
      <c r="CY1047" s="940">
        <v>1.9742009573940664</v>
      </c>
      <c r="CZ1047" s="940">
        <v>1.5727035142297079</v>
      </c>
      <c r="DA1047" s="940">
        <v>1.3140123236713914</v>
      </c>
      <c r="DB1047" s="940">
        <v>1.2852804169562249</v>
      </c>
      <c r="DC1047" s="940">
        <v>1.0373787902939293</v>
      </c>
      <c r="DD1047" s="940">
        <v>1.0216563630067599</v>
      </c>
      <c r="DE1047" s="940">
        <v>0.81615030564285473</v>
      </c>
      <c r="DF1047" s="940">
        <v>0.78085278022541171</v>
      </c>
      <c r="DG1047" s="940">
        <v>0.69930593812040387</v>
      </c>
      <c r="DH1047" s="940">
        <v>0.60356595603223506</v>
      </c>
      <c r="DI1047" s="940">
        <v>0.5883991291856252</v>
      </c>
      <c r="DJ1047" s="940">
        <v>0.56245812287814223</v>
      </c>
      <c r="DK1047" s="940">
        <v>0.51814014510058692</v>
      </c>
      <c r="DL1047" s="940">
        <v>0.21470886367632014</v>
      </c>
      <c r="DM1047" s="940">
        <v>0.20611460192055775</v>
      </c>
      <c r="DN1047" s="940">
        <v>0.19265949626759449</v>
      </c>
      <c r="DO1047" s="940">
        <v>0.26934244421897202</v>
      </c>
    </row>
    <row r="1048" spans="2:119" s="941" customFormat="1" ht="12" customHeight="1">
      <c r="B1048" s="1336">
        <v>80</v>
      </c>
      <c r="C1048" s="949" t="s">
        <v>879</v>
      </c>
      <c r="D1048" s="953"/>
      <c r="E1048" s="953"/>
      <c r="F1048" s="954"/>
      <c r="G1048" s="954"/>
      <c r="H1048" s="954"/>
      <c r="I1048" s="954"/>
      <c r="J1048" s="954"/>
      <c r="K1048" s="954"/>
      <c r="L1048" s="954"/>
      <c r="M1048" s="954"/>
      <c r="N1048" s="996">
        <v>0.7805272231361684</v>
      </c>
      <c r="O1048" s="996">
        <v>0.88902812246740015</v>
      </c>
      <c r="P1048" s="996">
        <v>1.2358705010917419</v>
      </c>
      <c r="Q1048" s="996">
        <v>1.1010191839109127</v>
      </c>
      <c r="R1048" s="996">
        <v>1.2752990919972385</v>
      </c>
      <c r="S1048" s="996" t="s">
        <v>105</v>
      </c>
      <c r="T1048" s="996" t="s">
        <v>105</v>
      </c>
      <c r="U1048" s="1668" t="s">
        <v>105</v>
      </c>
      <c r="V1048" s="1668" t="s">
        <v>105</v>
      </c>
      <c r="W1048" s="1668" t="s">
        <v>105</v>
      </c>
      <c r="X1048" s="1668" t="s">
        <v>105</v>
      </c>
      <c r="Y1048" s="1668" t="s">
        <v>105</v>
      </c>
      <c r="Z1048" s="1668" t="s">
        <v>105</v>
      </c>
      <c r="AA1048" s="403"/>
      <c r="AB1048" s="449"/>
      <c r="AC1048" s="449"/>
      <c r="AD1048" s="449"/>
      <c r="AE1048" s="449"/>
      <c r="AF1048" s="449"/>
      <c r="AG1048" s="449"/>
      <c r="AH1048" s="449"/>
      <c r="AI1048" s="449"/>
      <c r="AJ1048" s="954"/>
      <c r="AK1048" s="954"/>
      <c r="AL1048" s="954"/>
      <c r="AM1048" s="954"/>
      <c r="AN1048" s="954"/>
      <c r="AO1048" s="954"/>
      <c r="AP1048" s="954"/>
      <c r="AQ1048" s="954"/>
      <c r="AR1048" s="954"/>
      <c r="AS1048" s="954"/>
      <c r="AT1048" s="954"/>
      <c r="AU1048" s="954"/>
      <c r="AV1048" s="954"/>
      <c r="AW1048" s="954"/>
      <c r="AX1048" s="954"/>
      <c r="AY1048" s="954"/>
      <c r="AZ1048" s="954"/>
      <c r="BA1048" s="954"/>
      <c r="BB1048" s="954"/>
      <c r="BC1048" s="954"/>
      <c r="BD1048" s="954"/>
      <c r="BE1048" s="954"/>
      <c r="BF1048" s="954"/>
      <c r="BG1048" s="954"/>
      <c r="BH1048" s="954"/>
      <c r="BI1048" s="954"/>
      <c r="BJ1048" s="954"/>
      <c r="BK1048" s="954"/>
      <c r="BL1048" s="954"/>
      <c r="BM1048" s="954"/>
      <c r="BN1048" s="954"/>
      <c r="BO1048" s="954"/>
      <c r="BP1048" s="954"/>
      <c r="BQ1048" s="954"/>
      <c r="BR1048" s="954"/>
      <c r="BS1048" s="954"/>
      <c r="BT1048" s="996">
        <v>0.85027027027027036</v>
      </c>
      <c r="BU1048" s="996">
        <v>0.79999999999999993</v>
      </c>
      <c r="BV1048" s="996">
        <v>0.87</v>
      </c>
      <c r="BW1048" s="996">
        <v>1.0124576271186438</v>
      </c>
      <c r="BX1048" s="996">
        <v>0.81032051282051287</v>
      </c>
      <c r="BY1048" s="996">
        <v>1.6617910447761195</v>
      </c>
      <c r="BZ1048" s="996">
        <v>1.1034513274336279</v>
      </c>
      <c r="CA1048" s="996">
        <v>1.2953270364320717</v>
      </c>
      <c r="CB1048" s="996">
        <v>0.89640728758726362</v>
      </c>
      <c r="CC1048" s="996">
        <v>1.2614550095724311</v>
      </c>
      <c r="CD1048" s="996">
        <v>0.90187394398648313</v>
      </c>
      <c r="CE1048" s="996">
        <v>1.2601875904737354</v>
      </c>
      <c r="CF1048" s="996">
        <v>1.0723336766893934</v>
      </c>
      <c r="CG1048" s="996">
        <v>1.2056081377417482</v>
      </c>
      <c r="CH1048" s="996">
        <v>1.3277538351033813</v>
      </c>
      <c r="CI1048" s="996">
        <v>1.4102257980794186</v>
      </c>
      <c r="CJ1048" s="996" t="s">
        <v>105</v>
      </c>
      <c r="CK1048" s="996" t="s">
        <v>105</v>
      </c>
      <c r="CL1048" s="996" t="s">
        <v>105</v>
      </c>
      <c r="CM1048" s="996" t="s">
        <v>105</v>
      </c>
      <c r="CN1048" s="996" t="s">
        <v>105</v>
      </c>
      <c r="CO1048" s="996" t="s">
        <v>105</v>
      </c>
      <c r="CP1048" s="996" t="s">
        <v>105</v>
      </c>
      <c r="CQ1048" s="996" t="s">
        <v>105</v>
      </c>
      <c r="CR1048" s="996" t="s">
        <v>105</v>
      </c>
      <c r="CS1048" s="996" t="s">
        <v>105</v>
      </c>
      <c r="CT1048" s="996" t="s">
        <v>105</v>
      </c>
      <c r="CU1048" s="996" t="s">
        <v>105</v>
      </c>
      <c r="CV1048" s="996" t="s">
        <v>105</v>
      </c>
      <c r="CW1048" s="996" t="s">
        <v>105</v>
      </c>
      <c r="CX1048" s="996" t="s">
        <v>105</v>
      </c>
      <c r="CY1048" s="996" t="s">
        <v>105</v>
      </c>
      <c r="CZ1048" s="996" t="s">
        <v>105</v>
      </c>
      <c r="DA1048" s="996" t="s">
        <v>105</v>
      </c>
      <c r="DB1048" s="996" t="s">
        <v>105</v>
      </c>
      <c r="DC1048" s="996" t="s">
        <v>105</v>
      </c>
      <c r="DD1048" s="996" t="s">
        <v>105</v>
      </c>
      <c r="DE1048" s="996" t="s">
        <v>105</v>
      </c>
      <c r="DF1048" s="996" t="s">
        <v>105</v>
      </c>
      <c r="DG1048" s="996" t="s">
        <v>105</v>
      </c>
      <c r="DH1048" s="996" t="s">
        <v>105</v>
      </c>
      <c r="DI1048" s="996" t="s">
        <v>105</v>
      </c>
      <c r="DJ1048" s="996" t="s">
        <v>105</v>
      </c>
      <c r="DK1048" s="996" t="s">
        <v>105</v>
      </c>
      <c r="DL1048" s="996" t="s">
        <v>105</v>
      </c>
      <c r="DM1048" s="996" t="s">
        <v>105</v>
      </c>
      <c r="DN1048" s="996" t="s">
        <v>105</v>
      </c>
      <c r="DO1048" s="996" t="s">
        <v>105</v>
      </c>
    </row>
    <row r="1049" spans="2:119" s="941" customFormat="1" ht="12" customHeight="1">
      <c r="B1049" s="1336">
        <v>81</v>
      </c>
      <c r="C1049" s="949" t="s">
        <v>874</v>
      </c>
      <c r="D1049" s="995"/>
      <c r="E1049" s="995"/>
      <c r="F1049" s="955"/>
      <c r="G1049" s="955"/>
      <c r="H1049" s="955"/>
      <c r="I1049" s="955"/>
      <c r="J1049" s="955"/>
      <c r="K1049" s="955">
        <v>0.55301542542219051</v>
      </c>
      <c r="L1049" s="955">
        <v>0.56490475257265504</v>
      </c>
      <c r="M1049" s="955">
        <v>0.63571687861859827</v>
      </c>
      <c r="N1049" s="955">
        <v>0.7805272231361684</v>
      </c>
      <c r="O1049" s="955">
        <v>0.88902812246740015</v>
      </c>
      <c r="P1049" s="955">
        <v>2.065174932421193</v>
      </c>
      <c r="Q1049" s="955">
        <v>1.5054353558273188</v>
      </c>
      <c r="R1049" s="955">
        <v>1.4192934268618234</v>
      </c>
      <c r="S1049" s="955">
        <v>1.0138123062504647</v>
      </c>
      <c r="T1049" s="955">
        <v>0.97085659317701156</v>
      </c>
      <c r="U1049" s="1698">
        <v>0.92014538601897167</v>
      </c>
      <c r="V1049" s="1698">
        <v>0.87371274393292431</v>
      </c>
      <c r="W1049" s="1698">
        <v>0.8299486240788293</v>
      </c>
      <c r="X1049" s="1698">
        <v>0.78842700874987048</v>
      </c>
      <c r="Y1049" s="1698">
        <v>0.74898945177367759</v>
      </c>
      <c r="Z1049" s="1698">
        <v>0.71993798608405202</v>
      </c>
      <c r="AA1049" s="1047"/>
      <c r="AB1049" s="955"/>
      <c r="AC1049" s="955"/>
      <c r="AD1049" s="955"/>
      <c r="AE1049" s="955"/>
      <c r="AF1049" s="955"/>
      <c r="AG1049" s="955"/>
      <c r="AH1049" s="955"/>
      <c r="AI1049" s="955"/>
      <c r="AJ1049" s="955"/>
      <c r="AK1049" s="955">
        <v>0.63411781864349903</v>
      </c>
      <c r="AL1049" s="955">
        <v>0.68542087087298997</v>
      </c>
      <c r="AM1049" s="955">
        <v>0.67936912735334776</v>
      </c>
      <c r="AN1049" s="955">
        <v>0.68821553517277279</v>
      </c>
      <c r="AO1049" s="955">
        <v>0.69423639837623274</v>
      </c>
      <c r="AP1049" s="955">
        <v>0.56824176317947439</v>
      </c>
      <c r="AQ1049" s="955">
        <v>0.58605044445949539</v>
      </c>
      <c r="AR1049" s="955">
        <v>0.62636558261256325</v>
      </c>
      <c r="AS1049" s="955">
        <v>0.56461482671037266</v>
      </c>
      <c r="AT1049" s="955">
        <v>0.60932850773536618</v>
      </c>
      <c r="AU1049" s="955">
        <v>0.64437707373376041</v>
      </c>
      <c r="AV1049" s="955">
        <v>0.62648690574386168</v>
      </c>
      <c r="AW1049" s="955">
        <v>0.60614059904282147</v>
      </c>
      <c r="AX1049" s="955">
        <v>0.6170862241100572</v>
      </c>
      <c r="AY1049" s="955">
        <v>0.62459229376505465</v>
      </c>
      <c r="AZ1049" s="955">
        <v>0.51895036101065795</v>
      </c>
      <c r="BA1049" s="955">
        <v>0.55530116320102341</v>
      </c>
      <c r="BB1049" s="955">
        <v>0.56760116478847011</v>
      </c>
      <c r="BC1049" s="955">
        <v>0.59225781080275486</v>
      </c>
      <c r="BD1049" s="955">
        <v>0.5538748136542897</v>
      </c>
      <c r="BE1049" s="955">
        <v>0.54071037763370189</v>
      </c>
      <c r="BF1049" s="955">
        <v>0.63109844174067331</v>
      </c>
      <c r="BG1049" s="955">
        <v>0.49144986330017032</v>
      </c>
      <c r="BH1049" s="955">
        <v>0.52845557572165691</v>
      </c>
      <c r="BI1049" s="955">
        <v>0.65474299060045005</v>
      </c>
      <c r="BJ1049" s="955">
        <v>0.62764663963112854</v>
      </c>
      <c r="BK1049" s="955">
        <v>0.46307826826706194</v>
      </c>
      <c r="BL1049" s="955">
        <v>0.56632577381316884</v>
      </c>
      <c r="BM1049" s="955">
        <v>0.59193452781807854</v>
      </c>
      <c r="BN1049" s="955">
        <v>0.6772886506648812</v>
      </c>
      <c r="BO1049" s="955">
        <v>0.68553581081081072</v>
      </c>
      <c r="BP1049" s="955">
        <v>0.63500000000000012</v>
      </c>
      <c r="BQ1049" s="955">
        <v>0.66519867881092987</v>
      </c>
      <c r="BR1049" s="955">
        <v>0.86464646464646455</v>
      </c>
      <c r="BS1049" s="955">
        <v>0.90980286254388321</v>
      </c>
      <c r="BT1049" s="955">
        <v>0.85027027027027036</v>
      </c>
      <c r="BU1049" s="955">
        <v>0.79999999999999993</v>
      </c>
      <c r="BV1049" s="955">
        <v>0.87</v>
      </c>
      <c r="BW1049" s="955">
        <v>1.0124576271186438</v>
      </c>
      <c r="BX1049" s="955">
        <v>1.1088596491228073</v>
      </c>
      <c r="BY1049" s="955">
        <v>3.1216822429906541</v>
      </c>
      <c r="BZ1049" s="955">
        <v>2.1685217391304339</v>
      </c>
      <c r="CA1049" s="955">
        <v>2.0537664677401191</v>
      </c>
      <c r="CB1049" s="955">
        <v>1.5425139173747433</v>
      </c>
      <c r="CC1049" s="955">
        <v>2.2539338654503989</v>
      </c>
      <c r="CD1049" s="955">
        <v>1.2163869898487674</v>
      </c>
      <c r="CE1049" s="955">
        <v>1.3958136572294579</v>
      </c>
      <c r="CF1049" s="955">
        <v>1.2020490826781032</v>
      </c>
      <c r="CG1049" s="955">
        <v>1.3235792056909432</v>
      </c>
      <c r="CH1049" s="955">
        <v>1.4505492965640938</v>
      </c>
      <c r="CI1049" s="955">
        <v>1.6014146772767461</v>
      </c>
      <c r="CJ1049" s="955">
        <v>1.2111700948782624</v>
      </c>
      <c r="CK1049" s="955">
        <v>0.87847498014297054</v>
      </c>
      <c r="CL1049" s="955">
        <v>0.96363004439604538</v>
      </c>
      <c r="CM1049" s="955">
        <v>1.0573569692849594</v>
      </c>
      <c r="CN1049" s="955">
        <v>0.95838991396851159</v>
      </c>
      <c r="CO1049" s="955">
        <v>1.0129729227049393</v>
      </c>
      <c r="CP1049" s="955">
        <v>0.9768607459450559</v>
      </c>
      <c r="CQ1049" s="955">
        <v>0.94769417444791981</v>
      </c>
      <c r="CR1049" s="996">
        <v>0.90109890109890123</v>
      </c>
      <c r="CS1049" s="1371">
        <v>0.92500000000000004</v>
      </c>
      <c r="CT1049" s="1371">
        <v>0.92500000000000004</v>
      </c>
      <c r="CU1049" s="1371">
        <v>0.92500000000000004</v>
      </c>
      <c r="CV1049" s="1608">
        <v>0.85604395604395611</v>
      </c>
      <c r="CW1049" s="1608">
        <v>0.87875000000000003</v>
      </c>
      <c r="CX1049" s="1608">
        <v>0.87875000000000003</v>
      </c>
      <c r="CY1049" s="1608">
        <v>0.87875000000000003</v>
      </c>
      <c r="CZ1049" s="1608">
        <v>0.81324175824175826</v>
      </c>
      <c r="DA1049" s="1608">
        <v>0.83481249999999996</v>
      </c>
      <c r="DB1049" s="1608">
        <v>0.83481249999999996</v>
      </c>
      <c r="DC1049" s="1608">
        <v>0.83481249999999996</v>
      </c>
      <c r="DD1049" s="1608">
        <v>0.77257967032967034</v>
      </c>
      <c r="DE1049" s="1608">
        <v>0.79307187499999987</v>
      </c>
      <c r="DF1049" s="1608">
        <v>0.79307187499999987</v>
      </c>
      <c r="DG1049" s="1608">
        <v>0.79307187499999987</v>
      </c>
      <c r="DH1049" s="1608">
        <v>0.73395068681318676</v>
      </c>
      <c r="DI1049" s="1608">
        <v>0.75341828124999988</v>
      </c>
      <c r="DJ1049" s="1608">
        <v>0.75341828124999988</v>
      </c>
      <c r="DK1049" s="1608">
        <v>0.75341828124999988</v>
      </c>
      <c r="DL1049" s="1608">
        <v>0.69725315247252739</v>
      </c>
      <c r="DM1049" s="1608">
        <v>0.71574736718749987</v>
      </c>
      <c r="DN1049" s="1608">
        <v>0.71574736718749987</v>
      </c>
      <c r="DO1049" s="1608">
        <v>0.74299881479672125</v>
      </c>
    </row>
    <row r="1050" spans="2:119" s="973" customFormat="1" ht="12" customHeight="1">
      <c r="B1050" s="1336">
        <v>82</v>
      </c>
      <c r="C1050" s="1029"/>
      <c r="D1050" s="1030"/>
      <c r="E1050" s="1030"/>
      <c r="F1050" s="1031"/>
      <c r="G1050" s="1031"/>
      <c r="H1050" s="1031"/>
      <c r="I1050" s="1031"/>
      <c r="J1050" s="1031"/>
      <c r="K1050" s="1031"/>
      <c r="L1050" s="1031"/>
      <c r="M1050" s="1031"/>
      <c r="N1050" s="1031"/>
      <c r="O1050" s="1031"/>
      <c r="P1050" s="1031"/>
      <c r="Q1050" s="1031"/>
      <c r="R1050" s="1031"/>
      <c r="S1050" s="1031"/>
      <c r="T1050" s="1031"/>
      <c r="U1050" s="1694"/>
      <c r="V1050" s="1694"/>
      <c r="W1050" s="1694"/>
      <c r="X1050" s="1694"/>
      <c r="Y1050" s="1694"/>
      <c r="Z1050" s="1694"/>
      <c r="AA1050" s="1047"/>
      <c r="AB1050" s="974"/>
      <c r="AC1050" s="974"/>
      <c r="AD1050" s="974"/>
      <c r="AE1050" s="974"/>
      <c r="AF1050" s="974"/>
      <c r="AG1050" s="974"/>
      <c r="AH1050" s="974"/>
      <c r="AI1050" s="974"/>
      <c r="AJ1050" s="974"/>
      <c r="AK1050" s="974"/>
      <c r="AL1050" s="974"/>
      <c r="AM1050" s="974"/>
      <c r="AN1050" s="974"/>
      <c r="AO1050" s="974"/>
      <c r="AP1050" s="974"/>
      <c r="AQ1050" s="974"/>
      <c r="AR1050" s="974"/>
      <c r="AS1050" s="974"/>
      <c r="AT1050" s="974"/>
      <c r="AU1050" s="974"/>
      <c r="AV1050" s="974"/>
      <c r="AW1050" s="974"/>
      <c r="AX1050" s="974"/>
      <c r="AY1050" s="974"/>
      <c r="AZ1050" s="974"/>
      <c r="BA1050" s="974"/>
      <c r="BB1050" s="974"/>
      <c r="BC1050" s="974"/>
      <c r="BD1050" s="974"/>
      <c r="BE1050" s="974"/>
      <c r="BF1050" s="974"/>
      <c r="BG1050" s="974"/>
      <c r="BH1050" s="974"/>
      <c r="BI1050" s="974"/>
      <c r="BJ1050" s="974"/>
      <c r="BK1050" s="974"/>
      <c r="BL1050" s="974"/>
      <c r="BM1050" s="974"/>
      <c r="BN1050" s="974"/>
      <c r="BO1050" s="974"/>
      <c r="BP1050" s="974"/>
      <c r="BQ1050" s="974"/>
      <c r="BR1050" s="974"/>
      <c r="BS1050" s="974"/>
      <c r="BT1050" s="974"/>
      <c r="BU1050" s="974"/>
      <c r="BV1050" s="974"/>
      <c r="BW1050" s="974"/>
      <c r="BX1050" s="974"/>
      <c r="BY1050" s="974"/>
      <c r="BZ1050" s="974"/>
      <c r="CA1050" s="974"/>
      <c r="CB1050" s="974"/>
      <c r="CC1050" s="974"/>
      <c r="CD1050" s="974"/>
      <c r="CE1050" s="974"/>
      <c r="CF1050" s="974"/>
      <c r="CG1050" s="974"/>
      <c r="CH1050" s="974"/>
      <c r="CI1050" s="974"/>
      <c r="CJ1050" s="974"/>
      <c r="CK1050" s="974"/>
      <c r="CL1050" s="974"/>
      <c r="CM1050" s="974"/>
      <c r="CN1050" s="974"/>
      <c r="CO1050" s="974"/>
      <c r="CP1050" s="974"/>
      <c r="CQ1050" s="974"/>
      <c r="CR1050" s="1031">
        <v>0.59410810810810821</v>
      </c>
      <c r="CS1050" s="1031">
        <v>0.5860794715243719</v>
      </c>
      <c r="CT1050" s="1031">
        <v>0.69385858585858584</v>
      </c>
      <c r="CU1050" s="1031">
        <v>0.74299881479672125</v>
      </c>
      <c r="CV1050" s="1031"/>
      <c r="CW1050" s="1031"/>
      <c r="CX1050" s="1031"/>
      <c r="CY1050" s="1031"/>
      <c r="CZ1050" s="1031"/>
      <c r="DA1050" s="1031"/>
      <c r="DB1050" s="1031"/>
      <c r="DC1050" s="1031"/>
      <c r="DD1050" s="1031"/>
      <c r="DE1050" s="1031"/>
      <c r="DF1050" s="1031"/>
      <c r="DG1050" s="1031"/>
      <c r="DH1050" s="1031"/>
      <c r="DI1050" s="1031"/>
      <c r="DJ1050" s="1031"/>
      <c r="DK1050" s="1031"/>
      <c r="DL1050" s="1031"/>
      <c r="DM1050" s="1031"/>
      <c r="DN1050" s="1031"/>
      <c r="DO1050" s="1031"/>
    </row>
    <row r="1051" spans="2:119" s="948" customFormat="1" ht="12" customHeight="1">
      <c r="B1051" s="1336">
        <v>83</v>
      </c>
      <c r="C1051" s="942" t="s">
        <v>243</v>
      </c>
      <c r="D1051" s="1033"/>
      <c r="E1051" s="1033"/>
      <c r="F1051" s="1034">
        <v>27.025844991850008</v>
      </c>
      <c r="G1051" s="1034">
        <v>50.479194729</v>
      </c>
      <c r="H1051" s="1034">
        <v>76.629452178500003</v>
      </c>
      <c r="I1051" s="1034">
        <v>90.895598832550036</v>
      </c>
      <c r="J1051" s="1034">
        <v>123.55995968054998</v>
      </c>
      <c r="K1051" s="1034">
        <v>159.37183942349995</v>
      </c>
      <c r="L1051" s="1034">
        <v>184.45684530964996</v>
      </c>
      <c r="M1051" s="1034">
        <v>183.76941040415005</v>
      </c>
      <c r="N1051" s="1034">
        <v>141.59426640000009</v>
      </c>
      <c r="O1051" s="1034">
        <v>96.086723000000234</v>
      </c>
      <c r="P1051" s="969">
        <v>-1034.1820699999998</v>
      </c>
      <c r="Q1051" s="1005">
        <v>-1076.56481875349</v>
      </c>
      <c r="R1051" s="1018">
        <v>-2245.6343659816657</v>
      </c>
      <c r="S1051" s="1018">
        <v>-172.04721424265739</v>
      </c>
      <c r="T1051" s="1018">
        <v>704.17690979086046</v>
      </c>
      <c r="U1051" s="1726">
        <v>2888.3697051282797</v>
      </c>
      <c r="V1051" s="1726">
        <v>6264.7385116736732</v>
      </c>
      <c r="W1051" s="1726">
        <v>10878.739466226587</v>
      </c>
      <c r="X1051" s="1726">
        <v>16169.694669080096</v>
      </c>
      <c r="Y1051" s="1726">
        <v>22710.531107475788</v>
      </c>
      <c r="Z1051" s="1726">
        <v>25282.577275233351</v>
      </c>
      <c r="AA1051" s="403"/>
      <c r="AB1051" s="1040"/>
      <c r="AC1051" s="1040"/>
      <c r="AD1051" s="1040"/>
      <c r="AE1051" s="1040"/>
      <c r="AF1051" s="1040"/>
      <c r="AG1051" s="1040"/>
      <c r="AH1051" s="1040"/>
      <c r="AI1051" s="1040"/>
      <c r="AJ1051" s="1034">
        <v>0</v>
      </c>
      <c r="AK1051" s="1034">
        <v>9.057176216100002</v>
      </c>
      <c r="AL1051" s="1034">
        <v>8.5004895159999947</v>
      </c>
      <c r="AM1051" s="1034">
        <v>9.4681792597500021</v>
      </c>
      <c r="AN1051" s="1034">
        <v>9.8820263575999974</v>
      </c>
      <c r="AO1051" s="1034">
        <v>9.9715589446000017</v>
      </c>
      <c r="AP1051" s="1034">
        <v>16.201353036000004</v>
      </c>
      <c r="AQ1051" s="1034">
        <v>14.424256390799993</v>
      </c>
      <c r="AR1051" s="1034">
        <v>14.937316679999995</v>
      </c>
      <c r="AS1051" s="1034">
        <v>19.824551588400006</v>
      </c>
      <c r="AT1051" s="1034">
        <v>21.492803657000003</v>
      </c>
      <c r="AU1051" s="1034">
        <v>20.374780253100006</v>
      </c>
      <c r="AV1051" s="1034">
        <v>21.306094733000002</v>
      </c>
      <c r="AW1051" s="1034">
        <v>23.099325193450007</v>
      </c>
      <c r="AX1051" s="1034">
        <v>22.747204761800006</v>
      </c>
      <c r="AY1051" s="1034">
        <v>23.742974144300007</v>
      </c>
      <c r="AZ1051" s="1034">
        <v>30.624732876300001</v>
      </c>
      <c r="BA1051" s="1034">
        <v>28.426092551250001</v>
      </c>
      <c r="BB1051" s="1034">
        <v>30.630245742000007</v>
      </c>
      <c r="BC1051" s="1034">
        <v>33.878888510999985</v>
      </c>
      <c r="BD1051" s="1034">
        <v>39.350484100200006</v>
      </c>
      <c r="BE1051" s="1034">
        <v>36.755495172899998</v>
      </c>
      <c r="BF1051" s="1034">
        <v>33.027851856000005</v>
      </c>
      <c r="BG1051" s="1034">
        <v>50.238008294400004</v>
      </c>
      <c r="BH1051" s="1034">
        <v>46.59433153200002</v>
      </c>
      <c r="BI1051" s="1034">
        <v>34.50207916414999</v>
      </c>
      <c r="BJ1051" s="1034">
        <v>39.721148217100009</v>
      </c>
      <c r="BK1051" s="1034">
        <v>63.63928639640001</v>
      </c>
      <c r="BL1051" s="1034">
        <v>45.85188506690001</v>
      </c>
      <c r="BM1051" s="1034">
        <v>49.927380521999993</v>
      </c>
      <c r="BN1051" s="1034">
        <v>42.099920908799987</v>
      </c>
      <c r="BO1051" s="1034">
        <v>45.890223906450018</v>
      </c>
      <c r="BP1051" s="1034">
        <v>51.245759099999987</v>
      </c>
      <c r="BQ1051" s="1034">
        <v>51.382210499999999</v>
      </c>
      <c r="BR1051" s="1034">
        <v>21.82518300000001</v>
      </c>
      <c r="BS1051" s="1034">
        <v>17.141113800000028</v>
      </c>
      <c r="BT1051" s="1034">
        <v>28.759247999999985</v>
      </c>
      <c r="BU1051" s="1034">
        <v>41.75822500000001</v>
      </c>
      <c r="BV1051" s="1034">
        <v>28.619499999999988</v>
      </c>
      <c r="BW1051" s="1034">
        <v>-3.0502499999999486</v>
      </c>
      <c r="BX1051" s="1035">
        <v>-25.068200000000047</v>
      </c>
      <c r="BY1051" s="1035">
        <v>-408.29546999999997</v>
      </c>
      <c r="BZ1051" s="1035">
        <v>-235.83689999999984</v>
      </c>
      <c r="CA1051" s="1035">
        <v>-364.98149999999998</v>
      </c>
      <c r="CB1051" s="1035">
        <v>-175.84758383109138</v>
      </c>
      <c r="CC1051" s="1035">
        <v>-413.52267883439691</v>
      </c>
      <c r="CD1051" s="1035">
        <v>-117.04177532628961</v>
      </c>
      <c r="CE1051" s="1035">
        <v>-370.15278076171217</v>
      </c>
      <c r="CF1051" s="1035">
        <v>-214.15595600948978</v>
      </c>
      <c r="CG1051" s="1035">
        <v>-402.55814229999999</v>
      </c>
      <c r="CH1051" s="1035">
        <v>-616.55609070665867</v>
      </c>
      <c r="CI1051" s="1035">
        <v>-1012.3641769655171</v>
      </c>
      <c r="CJ1051" s="1035">
        <v>-405.12054120326684</v>
      </c>
      <c r="CK1051" s="1035">
        <v>359.82444852885004</v>
      </c>
      <c r="CL1051" s="1035">
        <v>119.44948701874547</v>
      </c>
      <c r="CM1051" s="1035">
        <v>-246.20060858698608</v>
      </c>
      <c r="CN1051" s="1035">
        <v>197.97125840250493</v>
      </c>
      <c r="CO1051" s="1035">
        <v>-67.604478353041941</v>
      </c>
      <c r="CP1051" s="1035">
        <v>133.75300262241137</v>
      </c>
      <c r="CQ1051" s="1035">
        <v>440.05712711898605</v>
      </c>
      <c r="CR1051" s="1035">
        <v>726.59217599999988</v>
      </c>
      <c r="CS1051" s="1355">
        <v>621.31693113882829</v>
      </c>
      <c r="CT1051" s="1355">
        <v>666.93355766136665</v>
      </c>
      <c r="CU1051" s="1355">
        <v>873.52704032808469</v>
      </c>
      <c r="CV1051" s="1355">
        <v>1584.2578909403455</v>
      </c>
      <c r="CW1051" s="1355">
        <v>1363.1877740630844</v>
      </c>
      <c r="CX1051" s="1355">
        <v>1454.7285348144924</v>
      </c>
      <c r="CY1051" s="1355">
        <v>1862.5643118557509</v>
      </c>
      <c r="CZ1051" s="1355">
        <v>2693.9877106536642</v>
      </c>
      <c r="DA1051" s="1355">
        <v>2417.0708281377883</v>
      </c>
      <c r="DB1051" s="1355">
        <v>2553.3748679714045</v>
      </c>
      <c r="DC1051" s="1355">
        <v>3214.30605946373</v>
      </c>
      <c r="DD1051" s="1355">
        <v>3939.6297273027612</v>
      </c>
      <c r="DE1051" s="1355">
        <v>3631.2188142308169</v>
      </c>
      <c r="DF1051" s="1355">
        <v>3822.064678027773</v>
      </c>
      <c r="DG1051" s="1355">
        <v>4776.7814495187449</v>
      </c>
      <c r="DH1051" s="1355">
        <v>5476.1347907100335</v>
      </c>
      <c r="DI1051" s="1355">
        <v>5135.9836791778453</v>
      </c>
      <c r="DJ1051" s="1355">
        <v>5391.3640221142305</v>
      </c>
      <c r="DK1051" s="1355">
        <v>6707.0486154736791</v>
      </c>
      <c r="DL1051" s="1355">
        <v>6187.2383682024556</v>
      </c>
      <c r="DM1051" s="1355">
        <v>5851.058654206774</v>
      </c>
      <c r="DN1051" s="1355">
        <v>6112.0591641024748</v>
      </c>
      <c r="DO1051" s="1355">
        <v>7132.2210887216461</v>
      </c>
    </row>
    <row r="1052" spans="2:119" s="973" customFormat="1" ht="12" customHeight="1">
      <c r="B1052" s="1336">
        <v>84</v>
      </c>
      <c r="C1052" s="938" t="s">
        <v>94</v>
      </c>
      <c r="D1052" s="939"/>
      <c r="E1052" s="939"/>
      <c r="F1052" s="940" t="s">
        <v>1045</v>
      </c>
      <c r="G1052" s="940">
        <v>0.86781189428943484</v>
      </c>
      <c r="H1052" s="940">
        <v>0.5180403053156637</v>
      </c>
      <c r="I1052" s="940">
        <v>0.18617054211504191</v>
      </c>
      <c r="J1052" s="940">
        <v>0.35936130316028803</v>
      </c>
      <c r="K1052" s="940">
        <v>0.2898340193339124</v>
      </c>
      <c r="L1052" s="940">
        <v>0.15739923675908285</v>
      </c>
      <c r="M1052" s="940">
        <v>-3.7268061499474703E-3</v>
      </c>
      <c r="N1052" s="940">
        <v>-0.2295003499842404</v>
      </c>
      <c r="O1052" s="940">
        <v>-0.32139396994679326</v>
      </c>
      <c r="P1052" s="940">
        <v>-11.763006976520547</v>
      </c>
      <c r="Q1052" s="940">
        <v>4.0981902493716804E-2</v>
      </c>
      <c r="R1052" s="940">
        <v>1.0859258326700596</v>
      </c>
      <c r="S1052" s="940">
        <v>-0.92338591854090724</v>
      </c>
      <c r="T1052" s="940">
        <v>-5.0929282865207055</v>
      </c>
      <c r="U1052" s="1677">
        <v>3.101767134037555</v>
      </c>
      <c r="V1052" s="1677">
        <v>1.1689531297017397</v>
      </c>
      <c r="W1052" s="1677">
        <v>0.73650335859273519</v>
      </c>
      <c r="X1052" s="1677">
        <v>0.48635737801051837</v>
      </c>
      <c r="Y1052" s="1677">
        <v>0.40451205618020514</v>
      </c>
      <c r="Z1052" s="1677">
        <v>0.56357790253015905</v>
      </c>
      <c r="AA1052" s="403"/>
      <c r="AB1052" s="985"/>
      <c r="AC1052" s="985"/>
      <c r="AD1052" s="985"/>
      <c r="AE1052" s="985"/>
      <c r="AF1052" s="985"/>
      <c r="AG1052" s="985"/>
      <c r="AH1052" s="985"/>
      <c r="AI1052" s="985"/>
      <c r="AJ1052" s="940"/>
      <c r="AK1052" s="940"/>
      <c r="AL1052" s="940"/>
      <c r="AM1052" s="940"/>
      <c r="AN1052" s="940" t="s">
        <v>1045</v>
      </c>
      <c r="AO1052" s="940">
        <v>0.10095671174803877</v>
      </c>
      <c r="AP1052" s="940">
        <v>0.90593177081215215</v>
      </c>
      <c r="AQ1052" s="940">
        <v>0.52344563776043795</v>
      </c>
      <c r="AR1052" s="940">
        <v>0.51156414074043743</v>
      </c>
      <c r="AS1052" s="940">
        <v>0.98810955223162922</v>
      </c>
      <c r="AT1052" s="940">
        <v>0.32660547605142609</v>
      </c>
      <c r="AU1052" s="940">
        <v>0.41253591873861484</v>
      </c>
      <c r="AV1052" s="940">
        <v>0.42636694323601954</v>
      </c>
      <c r="AW1052" s="940">
        <v>0.16518777690619646</v>
      </c>
      <c r="AX1052" s="940">
        <v>5.8363772582617823E-2</v>
      </c>
      <c r="AY1052" s="940">
        <v>0.16531191253891109</v>
      </c>
      <c r="AZ1052" s="940">
        <v>0.43736960058038243</v>
      </c>
      <c r="BA1052" s="940">
        <v>0.23060272597532161</v>
      </c>
      <c r="BB1052" s="940">
        <v>0.34654987558903083</v>
      </c>
      <c r="BC1052" s="940">
        <v>0.42690163014532501</v>
      </c>
      <c r="BD1052" s="940">
        <v>0.28492497417512919</v>
      </c>
      <c r="BE1052" s="940">
        <v>0.29301961240830909</v>
      </c>
      <c r="BF1052" s="940">
        <v>7.8275771412189998E-2</v>
      </c>
      <c r="BG1052" s="940">
        <v>0.48287061655191099</v>
      </c>
      <c r="BH1052" s="940">
        <v>0.1840853447534383</v>
      </c>
      <c r="BI1052" s="940">
        <v>-6.1308275079680175E-2</v>
      </c>
      <c r="BJ1052" s="940">
        <v>0.20265612157528401</v>
      </c>
      <c r="BK1052" s="940">
        <v>0.26675576036906379</v>
      </c>
      <c r="BL1052" s="940">
        <v>-1.5934265836395012E-2</v>
      </c>
      <c r="BM1052" s="940">
        <v>0.44708324053345572</v>
      </c>
      <c r="BN1052" s="940">
        <v>5.9886805857135572E-2</v>
      </c>
      <c r="BO1052" s="940">
        <v>-0.27890102945833839</v>
      </c>
      <c r="BP1052" s="940">
        <v>0.11763690904376256</v>
      </c>
      <c r="BQ1052" s="940">
        <v>2.913892062410417E-2</v>
      </c>
      <c r="BR1052" s="940">
        <v>-0.48158612821911562</v>
      </c>
      <c r="BS1052" s="940">
        <v>-0.62647569916104096</v>
      </c>
      <c r="BT1052" s="940">
        <v>-0.43879750236737169</v>
      </c>
      <c r="BU1052" s="940">
        <v>-0.18730189702523581</v>
      </c>
      <c r="BV1052" s="940">
        <v>0.31130630153249927</v>
      </c>
      <c r="BW1052" s="940">
        <v>-1.1779493465587949</v>
      </c>
      <c r="BX1052" s="940">
        <v>-1.8716570057742838</v>
      </c>
      <c r="BY1052" s="940">
        <v>-10.777605968644497</v>
      </c>
      <c r="BZ1052" s="940">
        <v>-9.2404269816034503</v>
      </c>
      <c r="CA1052" s="940">
        <v>118.65625768379842</v>
      </c>
      <c r="CB1052" s="940">
        <v>6.0147670686802828</v>
      </c>
      <c r="CC1052" s="940">
        <v>1.2802514890495775E-2</v>
      </c>
      <c r="CD1052" s="940">
        <v>-0.50371729222064188</v>
      </c>
      <c r="CE1052" s="940">
        <v>1.4168610632901091E-2</v>
      </c>
      <c r="CF1052" s="940">
        <v>0.2178498637501618</v>
      </c>
      <c r="CG1052" s="940">
        <v>-2.6514958176666048E-2</v>
      </c>
      <c r="CH1052" s="940">
        <v>4.2678292770920532</v>
      </c>
      <c r="CI1052" s="940">
        <v>1.7349900624337926</v>
      </c>
      <c r="CJ1052" s="940">
        <v>0.89170802788839998</v>
      </c>
      <c r="CK1052" s="940">
        <v>-1.8938446666933808</v>
      </c>
      <c r="CL1052" s="940">
        <v>-1.1937366102114728</v>
      </c>
      <c r="CM1052" s="940">
        <v>-0.75680628158440644</v>
      </c>
      <c r="CN1052" s="940">
        <v>-1.4886724771212576</v>
      </c>
      <c r="CO1052" s="940">
        <v>-1.1878818369053139</v>
      </c>
      <c r="CP1052" s="940">
        <v>0.11974530791765736</v>
      </c>
      <c r="CQ1052" s="940">
        <v>-2.7873925237008819</v>
      </c>
      <c r="CR1052" s="940">
        <v>2.6701902178281367</v>
      </c>
      <c r="CS1052" s="940">
        <v>-10.190470014341461</v>
      </c>
      <c r="CT1052" s="940">
        <v>3.9863071825321148</v>
      </c>
      <c r="CU1052" s="940">
        <v>0.9850310027859035</v>
      </c>
      <c r="CV1052" s="940">
        <v>-4.9105839615904676</v>
      </c>
      <c r="CW1052" s="940">
        <v>2.7884801314543988</v>
      </c>
      <c r="CX1052" s="940">
        <v>11.178608473941781</v>
      </c>
      <c r="CY1052" s="940">
        <v>-8.5652303320675234</v>
      </c>
      <c r="CZ1052" s="940">
        <v>12.607973866470999</v>
      </c>
      <c r="DA1052" s="940">
        <v>-36.753117057060017</v>
      </c>
      <c r="DB1052" s="940">
        <v>18.090224652224489</v>
      </c>
      <c r="DC1052" s="940">
        <v>6.3042926960585755</v>
      </c>
      <c r="DD1052" s="940">
        <v>4.4220646153816583</v>
      </c>
      <c r="DE1052" s="940">
        <v>4.8443905714512869</v>
      </c>
      <c r="DF1052" s="940">
        <v>4.7308027675650619</v>
      </c>
      <c r="DG1052" s="940">
        <v>4.4683841815871572</v>
      </c>
      <c r="DH1052" s="940">
        <v>2.4565930345214451</v>
      </c>
      <c r="DI1052" s="940">
        <v>2.767627451550315</v>
      </c>
      <c r="DJ1052" s="940">
        <v>2.706096287443581</v>
      </c>
      <c r="DK1052" s="940">
        <v>2.6009755866046662</v>
      </c>
      <c r="DL1052" s="940">
        <v>1.2966839617472479</v>
      </c>
      <c r="DM1052" s="940">
        <v>1.420722879153141</v>
      </c>
      <c r="DN1052" s="940">
        <v>1.3937179145803844</v>
      </c>
      <c r="DO1052" s="940">
        <v>1.2188991828337516</v>
      </c>
    </row>
    <row r="1053" spans="2:119" s="941" customFormat="1" ht="12" customHeight="1">
      <c r="B1053" s="1336">
        <v>85</v>
      </c>
      <c r="C1053" s="949" t="s">
        <v>875</v>
      </c>
      <c r="D1053" s="1036"/>
      <c r="E1053" s="1036"/>
      <c r="F1053" s="996">
        <v>0.33239677117637445</v>
      </c>
      <c r="G1053" s="996">
        <v>0.36933305840604647</v>
      </c>
      <c r="H1053" s="996">
        <v>0.38736952068794034</v>
      </c>
      <c r="I1053" s="996">
        <v>0.38136550315282575</v>
      </c>
      <c r="J1053" s="996">
        <v>0.43891640123452053</v>
      </c>
      <c r="K1053" s="996">
        <v>0.44698457457780949</v>
      </c>
      <c r="L1053" s="996">
        <v>0.43509524742734501</v>
      </c>
      <c r="M1053" s="996">
        <v>0.36428312138140173</v>
      </c>
      <c r="N1053" s="996">
        <v>0.21947277686383154</v>
      </c>
      <c r="O1053" s="996">
        <v>0.11097187753259979</v>
      </c>
      <c r="P1053" s="996">
        <v>-0.63743669207643572</v>
      </c>
      <c r="Q1053" s="996">
        <v>-0.36965653878036669</v>
      </c>
      <c r="R1053" s="996">
        <v>-0.37675403580189515</v>
      </c>
      <c r="S1053" s="996" t="s">
        <v>105</v>
      </c>
      <c r="T1053" s="996" t="s">
        <v>105</v>
      </c>
      <c r="U1053" s="1668" t="s">
        <v>105</v>
      </c>
      <c r="V1053" s="1668" t="s">
        <v>105</v>
      </c>
      <c r="W1053" s="1668" t="s">
        <v>105</v>
      </c>
      <c r="X1053" s="1668" t="s">
        <v>105</v>
      </c>
      <c r="Y1053" s="1668" t="s">
        <v>105</v>
      </c>
      <c r="Z1053" s="1668" t="s">
        <v>105</v>
      </c>
      <c r="AA1053" s="403"/>
      <c r="AB1053" s="1049"/>
      <c r="AC1053" s="1049"/>
      <c r="AD1053" s="1049"/>
      <c r="AE1053" s="1049"/>
      <c r="AF1053" s="1049"/>
      <c r="AG1053" s="1049"/>
      <c r="AH1053" s="1049"/>
      <c r="AI1053" s="1049"/>
      <c r="AJ1053" s="996"/>
      <c r="AK1053" s="996">
        <v>0.36588218135650102</v>
      </c>
      <c r="AL1053" s="996">
        <v>0.31457912912701008</v>
      </c>
      <c r="AM1053" s="996">
        <v>0.32063087264665224</v>
      </c>
      <c r="AN1053" s="996">
        <v>0.31178446482722727</v>
      </c>
      <c r="AO1053" s="996">
        <v>0.30576360162376726</v>
      </c>
      <c r="AP1053" s="996">
        <v>0.43175823682052555</v>
      </c>
      <c r="AQ1053" s="996">
        <v>0.41394955554050467</v>
      </c>
      <c r="AR1053" s="996">
        <v>0.37363441738743675</v>
      </c>
      <c r="AS1053" s="996">
        <v>0.43538517328962734</v>
      </c>
      <c r="AT1053" s="996">
        <v>0.39067149226463382</v>
      </c>
      <c r="AU1053" s="996">
        <v>0.35562292626623965</v>
      </c>
      <c r="AV1053" s="996">
        <v>0.37351309425613832</v>
      </c>
      <c r="AW1053" s="996">
        <v>0.39385940095717847</v>
      </c>
      <c r="AX1053" s="996">
        <v>0.38291377588994285</v>
      </c>
      <c r="AY1053" s="996">
        <v>0.37540770623494535</v>
      </c>
      <c r="AZ1053" s="996">
        <v>0.48104963898934205</v>
      </c>
      <c r="BA1053" s="996">
        <v>0.44469883679897654</v>
      </c>
      <c r="BB1053" s="996">
        <v>0.43239883521152989</v>
      </c>
      <c r="BC1053" s="996">
        <v>0.4077421891972452</v>
      </c>
      <c r="BD1053" s="996">
        <v>0.44612518634571036</v>
      </c>
      <c r="BE1053" s="996">
        <v>0.45928962236629811</v>
      </c>
      <c r="BF1053" s="996">
        <v>0.36890155825932669</v>
      </c>
      <c r="BG1053" s="996">
        <v>0.50855013669982962</v>
      </c>
      <c r="BH1053" s="996">
        <v>0.47154442427834314</v>
      </c>
      <c r="BI1053" s="996">
        <v>0.34525700939954995</v>
      </c>
      <c r="BJ1053" s="996">
        <v>0.37235336036887146</v>
      </c>
      <c r="BK1053" s="996">
        <v>0.53692173173293811</v>
      </c>
      <c r="BL1053" s="996">
        <v>0.43367422618683116</v>
      </c>
      <c r="BM1053" s="996">
        <v>0.40806547218192152</v>
      </c>
      <c r="BN1053" s="996">
        <v>0.3227113493351188</v>
      </c>
      <c r="BO1053" s="996">
        <v>0.31446418918918928</v>
      </c>
      <c r="BP1053" s="996">
        <v>0.36499999999999994</v>
      </c>
      <c r="BQ1053" s="996">
        <v>0.33480132118907013</v>
      </c>
      <c r="BR1053" s="996">
        <v>0.13535353535353542</v>
      </c>
      <c r="BS1053" s="996">
        <v>9.0197137456116808E-2</v>
      </c>
      <c r="BT1053" s="996">
        <v>0.14972972972972967</v>
      </c>
      <c r="BU1053" s="996">
        <v>0.20000000000000009</v>
      </c>
      <c r="BV1053" s="996">
        <v>0.12999999999999995</v>
      </c>
      <c r="BW1053" s="996">
        <v>-1.2457627118643858E-2</v>
      </c>
      <c r="BX1053" s="996">
        <v>-7.9551282051282202E-2</v>
      </c>
      <c r="BY1053" s="996">
        <v>-1.1294527363184079</v>
      </c>
      <c r="BZ1053" s="996">
        <v>-0.59460176991150404</v>
      </c>
      <c r="CA1053" s="996">
        <v>-0.66461899012854198</v>
      </c>
      <c r="CB1053" s="996">
        <v>-0.31527328452239051</v>
      </c>
      <c r="CC1053" s="996">
        <v>-0.70178685386088058</v>
      </c>
      <c r="CD1053" s="996">
        <v>-0.16043725359684605</v>
      </c>
      <c r="CE1053" s="996">
        <v>-0.35735390350790208</v>
      </c>
      <c r="CF1053" s="996">
        <v>-0.18024558133451046</v>
      </c>
      <c r="CG1053" s="996">
        <v>-0.29473848025692179</v>
      </c>
      <c r="CH1053" s="996">
        <v>-0.41240829100610538</v>
      </c>
      <c r="CI1053" s="996">
        <v>-0.52961328834674282</v>
      </c>
      <c r="CJ1053" s="996" t="s">
        <v>105</v>
      </c>
      <c r="CK1053" s="996" t="s">
        <v>105</v>
      </c>
      <c r="CL1053" s="996" t="s">
        <v>105</v>
      </c>
      <c r="CM1053" s="996" t="s">
        <v>105</v>
      </c>
      <c r="CN1053" s="996" t="s">
        <v>105</v>
      </c>
      <c r="CO1053" s="996" t="s">
        <v>105</v>
      </c>
      <c r="CP1053" s="996" t="s">
        <v>105</v>
      </c>
      <c r="CQ1053" s="996" t="s">
        <v>105</v>
      </c>
      <c r="CR1053" s="996" t="s">
        <v>105</v>
      </c>
      <c r="CS1053" s="996" t="s">
        <v>105</v>
      </c>
      <c r="CT1053" s="996" t="s">
        <v>105</v>
      </c>
      <c r="CU1053" s="996" t="s">
        <v>105</v>
      </c>
      <c r="CV1053" s="996" t="s">
        <v>105</v>
      </c>
      <c r="CW1053" s="996" t="s">
        <v>105</v>
      </c>
      <c r="CX1053" s="996" t="s">
        <v>105</v>
      </c>
      <c r="CY1053" s="996" t="s">
        <v>105</v>
      </c>
      <c r="CZ1053" s="996" t="s">
        <v>105</v>
      </c>
      <c r="DA1053" s="996" t="s">
        <v>105</v>
      </c>
      <c r="DB1053" s="996" t="s">
        <v>105</v>
      </c>
      <c r="DC1053" s="996" t="s">
        <v>105</v>
      </c>
      <c r="DD1053" s="996" t="s">
        <v>105</v>
      </c>
      <c r="DE1053" s="996" t="s">
        <v>105</v>
      </c>
      <c r="DF1053" s="996" t="s">
        <v>105</v>
      </c>
      <c r="DG1053" s="996" t="s">
        <v>105</v>
      </c>
      <c r="DH1053" s="996" t="s">
        <v>105</v>
      </c>
      <c r="DI1053" s="996" t="s">
        <v>105</v>
      </c>
      <c r="DJ1053" s="996" t="s">
        <v>105</v>
      </c>
      <c r="DK1053" s="996" t="s">
        <v>105</v>
      </c>
      <c r="DL1053" s="996" t="s">
        <v>105</v>
      </c>
      <c r="DM1053" s="996" t="s">
        <v>105</v>
      </c>
      <c r="DN1053" s="996" t="s">
        <v>105</v>
      </c>
      <c r="DO1053" s="996" t="s">
        <v>105</v>
      </c>
    </row>
    <row r="1054" spans="2:119" s="980" customFormat="1" ht="12" customHeight="1">
      <c r="B1054" s="1336">
        <v>86</v>
      </c>
      <c r="C1054" s="949" t="s">
        <v>876</v>
      </c>
      <c r="D1054" s="1012"/>
      <c r="E1054" s="1012"/>
      <c r="F1054" s="984"/>
      <c r="G1054" s="984"/>
      <c r="H1054" s="984"/>
      <c r="I1054" s="984"/>
      <c r="J1054" s="984"/>
      <c r="K1054" s="984"/>
      <c r="L1054" s="984"/>
      <c r="M1054" s="984"/>
      <c r="N1054" s="984">
        <v>0.21947277686383154</v>
      </c>
      <c r="O1054" s="996">
        <v>0.11097187753259979</v>
      </c>
      <c r="P1054" s="996">
        <v>-1.065174932421193</v>
      </c>
      <c r="Q1054" s="996">
        <v>-0.50543535582731891</v>
      </c>
      <c r="R1054" s="996">
        <v>-0.4192934268618233</v>
      </c>
      <c r="S1054" s="996">
        <v>-1.3812306250464673E-2</v>
      </c>
      <c r="T1054" s="996">
        <v>2.9143406822988556E-2</v>
      </c>
      <c r="U1054" s="1668">
        <v>7.9854613981028347E-2</v>
      </c>
      <c r="V1054" s="1668">
        <v>0.12628725606707578</v>
      </c>
      <c r="W1054" s="1668">
        <v>0.17005137592117059</v>
      </c>
      <c r="X1054" s="1668">
        <v>0.21157299125012949</v>
      </c>
      <c r="Y1054" s="1668">
        <v>0.25101054822632235</v>
      </c>
      <c r="Z1054" s="1668">
        <v>0.28006201391594787</v>
      </c>
      <c r="AA1054" s="403"/>
      <c r="AB1054" s="1049"/>
      <c r="AC1054" s="1049"/>
      <c r="AD1054" s="1049"/>
      <c r="AE1054" s="1049"/>
      <c r="AF1054" s="1049"/>
      <c r="AG1054" s="1049"/>
      <c r="AH1054" s="1049"/>
      <c r="AI1054" s="1049"/>
      <c r="AJ1054" s="984"/>
      <c r="AK1054" s="984"/>
      <c r="AL1054" s="984"/>
      <c r="AM1054" s="984"/>
      <c r="AN1054" s="984"/>
      <c r="AO1054" s="984"/>
      <c r="AP1054" s="984"/>
      <c r="AQ1054" s="984"/>
      <c r="AR1054" s="984"/>
      <c r="AS1054" s="984"/>
      <c r="AT1054" s="984"/>
      <c r="AU1054" s="984"/>
      <c r="AV1054" s="984"/>
      <c r="AW1054" s="984"/>
      <c r="AX1054" s="984"/>
      <c r="AY1054" s="984"/>
      <c r="AZ1054" s="984"/>
      <c r="BA1054" s="984"/>
      <c r="BB1054" s="984"/>
      <c r="BC1054" s="984"/>
      <c r="BD1054" s="984"/>
      <c r="BE1054" s="984"/>
      <c r="BF1054" s="984"/>
      <c r="BG1054" s="984"/>
      <c r="BH1054" s="984"/>
      <c r="BI1054" s="984"/>
      <c r="BJ1054" s="984"/>
      <c r="BK1054" s="984"/>
      <c r="BL1054" s="984"/>
      <c r="BM1054" s="984"/>
      <c r="BN1054" s="984"/>
      <c r="BO1054" s="984"/>
      <c r="BP1054" s="984"/>
      <c r="BQ1054" s="984"/>
      <c r="BR1054" s="984"/>
      <c r="BS1054" s="984"/>
      <c r="BT1054" s="996">
        <v>0.14972972972972967</v>
      </c>
      <c r="BU1054" s="996">
        <v>0.20000000000000009</v>
      </c>
      <c r="BV1054" s="996">
        <v>0.12999999999999995</v>
      </c>
      <c r="BW1054" s="996">
        <v>-1.2457627118643858E-2</v>
      </c>
      <c r="BX1054" s="996">
        <v>-0.10885964912280724</v>
      </c>
      <c r="BY1054" s="996">
        <v>-2.1216822429906541</v>
      </c>
      <c r="BZ1054" s="996">
        <v>-1.1685217391304341</v>
      </c>
      <c r="CA1054" s="996">
        <v>-1.0537664677401193</v>
      </c>
      <c r="CB1054" s="996">
        <v>-0.54251391737474353</v>
      </c>
      <c r="CC1054" s="996">
        <v>-1.2539338654503991</v>
      </c>
      <c r="CD1054" s="996">
        <v>-0.21638698984876734</v>
      </c>
      <c r="CE1054" s="996">
        <v>-0.39581365722945799</v>
      </c>
      <c r="CF1054" s="996">
        <v>-0.20204908267810331</v>
      </c>
      <c r="CG1054" s="996">
        <v>-0.32357920569094328</v>
      </c>
      <c r="CH1054" s="996">
        <v>-0.45054929656409382</v>
      </c>
      <c r="CI1054" s="996">
        <v>-0.60141467727674625</v>
      </c>
      <c r="CJ1054" s="996">
        <v>-0.21117009487826244</v>
      </c>
      <c r="CK1054" s="996">
        <v>0.12152501985702946</v>
      </c>
      <c r="CL1054" s="996">
        <v>3.6369955603954653E-2</v>
      </c>
      <c r="CM1054" s="996">
        <v>-5.7356969284959258E-2</v>
      </c>
      <c r="CN1054" s="996">
        <v>4.1610086031488511E-2</v>
      </c>
      <c r="CO1054" s="996">
        <v>-1.2972922704939459E-2</v>
      </c>
      <c r="CP1054" s="996">
        <v>2.3139254054944165E-2</v>
      </c>
      <c r="CQ1054" s="996">
        <v>5.2305825552080243E-2</v>
      </c>
      <c r="CR1054" s="996">
        <v>9.8901098901098897E-2</v>
      </c>
      <c r="CS1054" s="996">
        <v>7.4999999999999914E-2</v>
      </c>
      <c r="CT1054" s="996">
        <v>7.4999999999999956E-2</v>
      </c>
      <c r="CU1054" s="996">
        <v>7.4999999999999956E-2</v>
      </c>
      <c r="CV1054" s="996">
        <v>0.14395604395604397</v>
      </c>
      <c r="CW1054" s="996">
        <v>0.12124999999999991</v>
      </c>
      <c r="CX1054" s="996">
        <v>0.12124999999999993</v>
      </c>
      <c r="CY1054" s="996">
        <v>0.12124999999999996</v>
      </c>
      <c r="CZ1054" s="996">
        <v>0.18675824175824177</v>
      </c>
      <c r="DA1054" s="996">
        <v>0.16518750000000007</v>
      </c>
      <c r="DB1054" s="996">
        <v>0.16518750000000001</v>
      </c>
      <c r="DC1054" s="996">
        <v>0.16518750000000007</v>
      </c>
      <c r="DD1054" s="996">
        <v>0.2274203296703296</v>
      </c>
      <c r="DE1054" s="996">
        <v>0.20692812500000013</v>
      </c>
      <c r="DF1054" s="996">
        <v>0.20692812500000018</v>
      </c>
      <c r="DG1054" s="996">
        <v>0.2069281250000001</v>
      </c>
      <c r="DH1054" s="996">
        <v>0.2660493131868133</v>
      </c>
      <c r="DI1054" s="996">
        <v>0.24658171875000015</v>
      </c>
      <c r="DJ1054" s="996">
        <v>0.24658171875000012</v>
      </c>
      <c r="DK1054" s="996">
        <v>0.24658171875000015</v>
      </c>
      <c r="DL1054" s="996">
        <v>0.30274684752747255</v>
      </c>
      <c r="DM1054" s="996">
        <v>0.28425263281250013</v>
      </c>
      <c r="DN1054" s="996">
        <v>0.28425263281250013</v>
      </c>
      <c r="DO1054" s="996">
        <v>0.25700118520327875</v>
      </c>
    </row>
    <row r="1055" spans="2:119" s="971" customFormat="1">
      <c r="B1055" s="1336">
        <v>87</v>
      </c>
      <c r="C1055" s="978"/>
      <c r="D1055" s="988"/>
      <c r="E1055" s="988"/>
      <c r="F1055" s="969"/>
      <c r="G1055" s="969"/>
      <c r="H1055" s="969"/>
      <c r="I1055" s="969"/>
      <c r="J1055" s="969"/>
      <c r="K1055" s="969"/>
      <c r="L1055" s="1003"/>
      <c r="M1055" s="1003"/>
      <c r="N1055" s="1003"/>
      <c r="O1055" s="1003"/>
      <c r="P1055" s="1003"/>
      <c r="Q1055" s="1003"/>
      <c r="R1055" s="1003"/>
      <c r="S1055" s="1003"/>
      <c r="T1055" s="1003"/>
      <c r="U1055" s="1716"/>
      <c r="V1055" s="1716"/>
      <c r="W1055" s="1716"/>
      <c r="X1055" s="1716"/>
      <c r="Y1055" s="1716"/>
      <c r="Z1055" s="1716"/>
      <c r="AA1055" s="970"/>
      <c r="AB1055" s="946"/>
      <c r="AC1055" s="946"/>
      <c r="AD1055" s="946"/>
      <c r="AE1055" s="946"/>
      <c r="AF1055" s="946"/>
      <c r="AG1055" s="946"/>
      <c r="AH1055" s="946"/>
      <c r="AI1055" s="946"/>
      <c r="AJ1055" s="969"/>
      <c r="AK1055" s="969"/>
      <c r="AL1055" s="969"/>
      <c r="AM1055" s="969"/>
      <c r="AN1055" s="969"/>
      <c r="AO1055" s="969"/>
      <c r="AP1055" s="969"/>
      <c r="AQ1055" s="969"/>
      <c r="AR1055" s="969"/>
      <c r="AS1055" s="969"/>
      <c r="AT1055" s="969"/>
      <c r="AU1055" s="969"/>
      <c r="AV1055" s="969"/>
      <c r="AW1055" s="969"/>
      <c r="AX1055" s="969"/>
      <c r="AY1055" s="969"/>
      <c r="AZ1055" s="969"/>
      <c r="BA1055" s="969"/>
      <c r="BB1055" s="969"/>
      <c r="BC1055" s="969"/>
      <c r="BD1055" s="969"/>
      <c r="BE1055" s="969"/>
      <c r="BF1055" s="969"/>
      <c r="BG1055" s="969"/>
      <c r="BH1055" s="1003"/>
      <c r="BI1055" s="1003"/>
      <c r="BJ1055" s="1003"/>
      <c r="BK1055" s="1003"/>
      <c r="BL1055" s="1003"/>
      <c r="BM1055" s="1003"/>
      <c r="BN1055" s="1003"/>
      <c r="BO1055" s="1003"/>
      <c r="BP1055" s="1003"/>
      <c r="BQ1055" s="1003"/>
      <c r="BR1055" s="1003"/>
      <c r="BS1055" s="1003"/>
      <c r="BT1055" s="1003"/>
      <c r="BU1055" s="1003"/>
      <c r="BV1055" s="1003"/>
      <c r="BW1055" s="1003"/>
      <c r="BX1055" s="1003"/>
      <c r="BY1055" s="1003"/>
      <c r="BZ1055" s="1003"/>
      <c r="CA1055" s="1003"/>
      <c r="CB1055" s="1003"/>
      <c r="CC1055" s="1017"/>
      <c r="CD1055" s="1017"/>
      <c r="CE1055" s="1017"/>
      <c r="CF1055" s="1017"/>
      <c r="CG1055" s="1017"/>
      <c r="CH1055" s="1017"/>
      <c r="CI1055" s="1017"/>
      <c r="CJ1055" s="1017"/>
      <c r="CK1055" s="1017"/>
      <c r="CL1055" s="1017"/>
      <c r="CM1055" s="1017"/>
      <c r="CN1055" s="1017"/>
      <c r="CO1055" s="1017"/>
      <c r="CP1055" s="1017"/>
      <c r="CQ1055" s="1017"/>
      <c r="CR1055" s="1017"/>
      <c r="CS1055" s="1017"/>
      <c r="CT1055" s="1017"/>
      <c r="CU1055" s="1017"/>
      <c r="CV1055" s="1017"/>
      <c r="CW1055" s="1017"/>
      <c r="CX1055" s="1017"/>
      <c r="CY1055" s="1017"/>
      <c r="CZ1055" s="1017"/>
      <c r="DA1055" s="1017"/>
      <c r="DB1055" s="1017"/>
      <c r="DC1055" s="1017"/>
      <c r="DD1055" s="1017"/>
      <c r="DE1055" s="1017"/>
      <c r="DF1055" s="1017"/>
      <c r="DG1055" s="1017"/>
      <c r="DH1055" s="1017"/>
      <c r="DI1055" s="1017"/>
      <c r="DJ1055" s="1017"/>
      <c r="DK1055" s="1017"/>
      <c r="DL1055" s="1017"/>
      <c r="DM1055" s="1017"/>
      <c r="DN1055" s="1017"/>
      <c r="DO1055" s="1017"/>
    </row>
    <row r="1056" spans="2:119" s="1058" customFormat="1" ht="15" hidden="1" customHeight="1" outlineLevel="1">
      <c r="B1056" s="1335"/>
      <c r="C1056" s="1054" t="s">
        <v>370</v>
      </c>
      <c r="D1056" s="1055"/>
      <c r="E1056" s="1055"/>
      <c r="F1056" s="1056"/>
      <c r="G1056" s="1056"/>
      <c r="H1056" s="1056"/>
      <c r="I1056" s="1056"/>
      <c r="J1056" s="1056"/>
      <c r="K1056" s="1056"/>
      <c r="L1056" s="1056"/>
      <c r="M1056" s="1056"/>
      <c r="N1056" s="1056"/>
      <c r="O1056" s="1056"/>
      <c r="P1056" s="1056"/>
      <c r="Q1056" s="1056"/>
      <c r="R1056" s="1056"/>
      <c r="S1056" s="1056"/>
      <c r="T1056" s="1056"/>
      <c r="U1056" s="1644"/>
      <c r="V1056" s="1644"/>
      <c r="W1056" s="1644"/>
      <c r="X1056" s="1644"/>
      <c r="Y1056" s="1644"/>
      <c r="Z1056" s="1644"/>
      <c r="AA1056" s="403"/>
      <c r="AB1056" s="1057"/>
      <c r="AC1056" s="1057"/>
      <c r="AD1056" s="1057"/>
      <c r="AE1056" s="1057"/>
      <c r="AF1056" s="1057"/>
      <c r="AG1056" s="1057"/>
      <c r="AH1056" s="1057"/>
      <c r="AI1056" s="1057"/>
      <c r="AJ1056" s="1056"/>
      <c r="AK1056" s="1056"/>
      <c r="AL1056" s="1056"/>
      <c r="AM1056" s="1056"/>
      <c r="AN1056" s="1056"/>
      <c r="AO1056" s="1056"/>
      <c r="AP1056" s="1056"/>
      <c r="AQ1056" s="1056"/>
      <c r="AR1056" s="1056"/>
      <c r="AS1056" s="1056"/>
      <c r="AT1056" s="1056"/>
      <c r="AU1056" s="1056"/>
      <c r="AV1056" s="1056"/>
      <c r="AW1056" s="1056"/>
      <c r="AX1056" s="1056"/>
      <c r="AY1056" s="1056"/>
      <c r="AZ1056" s="1056"/>
      <c r="BA1056" s="1056"/>
      <c r="BB1056" s="1056"/>
      <c r="BC1056" s="1056"/>
      <c r="BD1056" s="1056"/>
      <c r="BE1056" s="1056"/>
      <c r="BF1056" s="1056"/>
      <c r="BG1056" s="1056"/>
      <c r="BH1056" s="1056"/>
      <c r="BI1056" s="1056"/>
      <c r="BJ1056" s="1056"/>
      <c r="BK1056" s="1056"/>
      <c r="BL1056" s="1056"/>
      <c r="BM1056" s="1056"/>
      <c r="BN1056" s="1056"/>
      <c r="BO1056" s="1056"/>
      <c r="BP1056" s="1056"/>
      <c r="BQ1056" s="1056"/>
      <c r="BR1056" s="1056"/>
      <c r="BS1056" s="1056"/>
      <c r="BT1056" s="1056"/>
      <c r="BU1056" s="1056"/>
      <c r="BV1056" s="1056"/>
      <c r="BW1056" s="1056"/>
      <c r="BX1056" s="1056"/>
      <c r="BY1056" s="1056"/>
      <c r="BZ1056" s="1056"/>
      <c r="CA1056" s="1056">
        <v>1226749.1709588768</v>
      </c>
      <c r="CB1056" s="1056"/>
      <c r="CC1056" s="1056"/>
      <c r="CD1056" s="1056"/>
      <c r="CE1056" s="1056"/>
      <c r="CF1056" s="1056"/>
      <c r="CG1056" s="1056"/>
      <c r="CH1056" s="1056"/>
      <c r="CI1056" s="1056"/>
      <c r="CJ1056" s="1056"/>
      <c r="CK1056" s="1056"/>
      <c r="CL1056" s="1056"/>
      <c r="CM1056" s="1056"/>
      <c r="CN1056" s="1056"/>
      <c r="CO1056" s="1056"/>
      <c r="CP1056" s="1056"/>
      <c r="CQ1056" s="1056"/>
      <c r="CR1056" s="1056"/>
      <c r="CS1056" s="1056"/>
      <c r="CT1056" s="1056"/>
      <c r="CU1056" s="1056"/>
      <c r="CV1056" s="1056"/>
      <c r="CW1056" s="1056"/>
      <c r="CX1056" s="1056"/>
      <c r="CY1056" s="1056"/>
      <c r="CZ1056" s="1056"/>
      <c r="DA1056" s="1056"/>
      <c r="DB1056" s="1056"/>
      <c r="DC1056" s="1056"/>
      <c r="DD1056" s="1056"/>
      <c r="DE1056" s="1056"/>
      <c r="DF1056" s="1056"/>
      <c r="DG1056" s="1056"/>
      <c r="DH1056" s="1056"/>
      <c r="DI1056" s="1056"/>
      <c r="DJ1056" s="1056"/>
      <c r="DK1056" s="1056"/>
      <c r="DL1056" s="1056"/>
      <c r="DM1056" s="1056"/>
      <c r="DN1056" s="1056"/>
      <c r="DO1056" s="1056"/>
    </row>
    <row r="1057" spans="2:119" s="948" customFormat="1" ht="12" hidden="1" customHeight="1" outlineLevel="1">
      <c r="B1057" s="1337"/>
      <c r="C1057" s="942" t="s">
        <v>244</v>
      </c>
      <c r="D1057" s="943"/>
      <c r="E1057" s="944"/>
      <c r="F1057" s="282" t="s">
        <v>105</v>
      </c>
      <c r="G1057" s="282" t="s">
        <v>105</v>
      </c>
      <c r="H1057" s="282" t="s">
        <v>105</v>
      </c>
      <c r="I1057" s="282" t="s">
        <v>105</v>
      </c>
      <c r="J1057" s="282" t="s">
        <v>105</v>
      </c>
      <c r="K1057" s="282" t="s">
        <v>105</v>
      </c>
      <c r="L1057" s="282">
        <v>10769.798158183337</v>
      </c>
      <c r="M1057" s="282">
        <v>8949.6977402329994</v>
      </c>
      <c r="N1057" s="282">
        <v>159057.00211515551</v>
      </c>
      <c r="O1057" s="282">
        <v>390612.60691695922</v>
      </c>
      <c r="P1057" s="282">
        <v>2584575.8694483312</v>
      </c>
      <c r="Q1057" s="1059"/>
      <c r="R1057" s="1059"/>
      <c r="S1057" s="1059"/>
      <c r="T1057" s="1059"/>
      <c r="U1057" s="1703"/>
      <c r="V1057" s="1703"/>
      <c r="W1057" s="1703"/>
      <c r="X1057" s="1703"/>
      <c r="Y1057" s="1703"/>
      <c r="Z1057" s="1703"/>
      <c r="AA1057" s="403"/>
      <c r="AB1057" s="1051"/>
      <c r="AC1057" s="1051"/>
      <c r="AD1057" s="1051"/>
      <c r="AE1057" s="1051"/>
      <c r="AF1057" s="1051"/>
      <c r="AG1057" s="1051"/>
      <c r="AH1057" s="1051"/>
      <c r="AI1057" s="1051"/>
      <c r="AJ1057" s="947"/>
      <c r="AK1057" s="947"/>
      <c r="AL1057" s="947"/>
      <c r="AM1057" s="947"/>
      <c r="AN1057" s="947"/>
      <c r="AO1057" s="947"/>
      <c r="AP1057" s="947"/>
      <c r="AQ1057" s="947"/>
      <c r="AR1057" s="947"/>
      <c r="AS1057" s="947"/>
      <c r="AT1057" s="947"/>
      <c r="AU1057" s="947"/>
      <c r="AV1057" s="947"/>
      <c r="AW1057" s="947"/>
      <c r="AX1057" s="947"/>
      <c r="AY1057" s="947"/>
      <c r="AZ1057" s="947"/>
      <c r="BA1057" s="947"/>
      <c r="BB1057" s="947"/>
      <c r="BC1057" s="947"/>
      <c r="BD1057" s="947"/>
      <c r="BE1057" s="947"/>
      <c r="BF1057" s="947"/>
      <c r="BG1057" s="947"/>
      <c r="BH1057" s="282">
        <v>1890.0913335774276</v>
      </c>
      <c r="BI1057" s="282">
        <v>2499.4615063454717</v>
      </c>
      <c r="BJ1057" s="282">
        <v>2865.6232831182283</v>
      </c>
      <c r="BK1057" s="282">
        <v>3514.6220351422112</v>
      </c>
      <c r="BL1057" s="282">
        <v>3294.8971299524997</v>
      </c>
      <c r="BM1057" s="282">
        <v>2679.2788809026997</v>
      </c>
      <c r="BN1057" s="282">
        <v>1308.2193249017998</v>
      </c>
      <c r="BO1057" s="282">
        <v>1667.302404476</v>
      </c>
      <c r="BP1057" s="282">
        <v>30764.469330061398</v>
      </c>
      <c r="BQ1057" s="282">
        <v>27333.5326212375</v>
      </c>
      <c r="BR1057" s="282">
        <v>44966.276272202405</v>
      </c>
      <c r="BS1057" s="282">
        <v>55992.723891654197</v>
      </c>
      <c r="BT1057" s="282">
        <v>71151.782631935508</v>
      </c>
      <c r="BU1057" s="282">
        <v>81972.301155065012</v>
      </c>
      <c r="BV1057" s="282">
        <v>86800.748782964904</v>
      </c>
      <c r="BW1057" s="282">
        <v>150687.77434699383</v>
      </c>
      <c r="BX1057" s="282">
        <v>208264.08576155448</v>
      </c>
      <c r="BY1057" s="282">
        <v>497966.69974548736</v>
      </c>
      <c r="BZ1057" s="282">
        <v>651555.35235828441</v>
      </c>
      <c r="CA1057" s="282">
        <v>1226789.7315830051</v>
      </c>
      <c r="CB1057" s="282"/>
      <c r="CC1057" s="282"/>
      <c r="CD1057" s="282"/>
      <c r="CE1057" s="282"/>
      <c r="CF1057" s="282"/>
      <c r="CG1057" s="282"/>
      <c r="CH1057" s="282"/>
      <c r="CI1057" s="282"/>
      <c r="CJ1057" s="282"/>
      <c r="CK1057" s="282"/>
      <c r="CL1057" s="282"/>
      <c r="CM1057" s="282"/>
      <c r="CN1057" s="282"/>
      <c r="CO1057" s="282"/>
      <c r="CP1057" s="282"/>
      <c r="CQ1057" s="282"/>
      <c r="CR1057" s="282"/>
      <c r="CS1057" s="282"/>
      <c r="CT1057" s="282"/>
      <c r="CU1057" s="282"/>
      <c r="CV1057" s="282"/>
      <c r="CW1057" s="282"/>
      <c r="CX1057" s="282"/>
      <c r="CY1057" s="282"/>
      <c r="CZ1057" s="282"/>
      <c r="DA1057" s="282"/>
      <c r="DB1057" s="282"/>
      <c r="DC1057" s="282"/>
      <c r="DD1057" s="282"/>
      <c r="DE1057" s="282"/>
      <c r="DF1057" s="282"/>
      <c r="DG1057" s="282"/>
      <c r="DH1057" s="282"/>
      <c r="DI1057" s="282"/>
      <c r="DJ1057" s="282"/>
      <c r="DK1057" s="282"/>
      <c r="DL1057" s="282"/>
      <c r="DM1057" s="282"/>
      <c r="DN1057" s="282"/>
      <c r="DO1057" s="282"/>
    </row>
    <row r="1058" spans="2:119" s="941" customFormat="1" ht="12" hidden="1" customHeight="1" outlineLevel="1">
      <c r="B1058" s="1334"/>
      <c r="C1058" s="938" t="s">
        <v>94</v>
      </c>
      <c r="D1058" s="939"/>
      <c r="E1058" s="939"/>
      <c r="F1058" s="940" t="s">
        <v>1045</v>
      </c>
      <c r="G1058" s="940" t="s">
        <v>1045</v>
      </c>
      <c r="H1058" s="940" t="s">
        <v>1045</v>
      </c>
      <c r="I1058" s="940" t="s">
        <v>1045</v>
      </c>
      <c r="J1058" s="940" t="s">
        <v>1045</v>
      </c>
      <c r="K1058" s="940" t="s">
        <v>1045</v>
      </c>
      <c r="L1058" s="940" t="s">
        <v>1045</v>
      </c>
      <c r="M1058" s="940">
        <v>-0.16900042054802578</v>
      </c>
      <c r="N1058" s="940">
        <v>16.772332287840435</v>
      </c>
      <c r="O1058" s="940">
        <v>1.4558026476203798</v>
      </c>
      <c r="P1058" s="940">
        <v>5.6167241499140586</v>
      </c>
      <c r="Q1058" s="1060"/>
      <c r="R1058" s="1060"/>
      <c r="S1058" s="1060"/>
      <c r="T1058" s="1060"/>
      <c r="U1058" s="1704"/>
      <c r="V1058" s="1704"/>
      <c r="W1058" s="1704"/>
      <c r="X1058" s="1704"/>
      <c r="Y1058" s="1704"/>
      <c r="Z1058" s="1704"/>
      <c r="AA1058" s="403"/>
      <c r="AB1058" s="985"/>
      <c r="AC1058" s="985"/>
      <c r="AD1058" s="985"/>
      <c r="AE1058" s="985"/>
      <c r="AF1058" s="985"/>
      <c r="AG1058" s="985"/>
      <c r="AH1058" s="985"/>
      <c r="AI1058" s="985"/>
      <c r="AJ1058" s="940"/>
      <c r="AK1058" s="940"/>
      <c r="AL1058" s="940"/>
      <c r="AM1058" s="940"/>
      <c r="AN1058" s="940" t="s">
        <v>1045</v>
      </c>
      <c r="AO1058" s="940" t="s">
        <v>1045</v>
      </c>
      <c r="AP1058" s="940" t="s">
        <v>1045</v>
      </c>
      <c r="AQ1058" s="940" t="s">
        <v>1045</v>
      </c>
      <c r="AR1058" s="940" t="s">
        <v>1045</v>
      </c>
      <c r="AS1058" s="940" t="s">
        <v>1045</v>
      </c>
      <c r="AT1058" s="940" t="s">
        <v>1045</v>
      </c>
      <c r="AU1058" s="940" t="s">
        <v>1045</v>
      </c>
      <c r="AV1058" s="940" t="s">
        <v>1045</v>
      </c>
      <c r="AW1058" s="940" t="s">
        <v>1045</v>
      </c>
      <c r="AX1058" s="940" t="s">
        <v>1045</v>
      </c>
      <c r="AY1058" s="940" t="s">
        <v>1045</v>
      </c>
      <c r="AZ1058" s="940" t="s">
        <v>1045</v>
      </c>
      <c r="BA1058" s="940" t="s">
        <v>1045</v>
      </c>
      <c r="BB1058" s="940" t="s">
        <v>1045</v>
      </c>
      <c r="BC1058" s="940" t="s">
        <v>1045</v>
      </c>
      <c r="BD1058" s="940" t="s">
        <v>1045</v>
      </c>
      <c r="BE1058" s="940" t="s">
        <v>1045</v>
      </c>
      <c r="BF1058" s="940" t="s">
        <v>1045</v>
      </c>
      <c r="BG1058" s="940" t="s">
        <v>1045</v>
      </c>
      <c r="BH1058" s="940" t="s">
        <v>1045</v>
      </c>
      <c r="BI1058" s="940" t="s">
        <v>1045</v>
      </c>
      <c r="BJ1058" s="940" t="s">
        <v>1045</v>
      </c>
      <c r="BK1058" s="940" t="s">
        <v>1045</v>
      </c>
      <c r="BL1058" s="940">
        <v>0.74324757297106792</v>
      </c>
      <c r="BM1058" s="940">
        <v>7.1942446043165464E-2</v>
      </c>
      <c r="BN1058" s="940">
        <v>-0.54347826086956519</v>
      </c>
      <c r="BO1058" s="940">
        <v>-0.525609756097561</v>
      </c>
      <c r="BP1058" s="940">
        <v>8.3370045001996491</v>
      </c>
      <c r="BQ1058" s="940">
        <v>9.2018243849361117</v>
      </c>
      <c r="BR1058" s="940">
        <v>33.372123554724091</v>
      </c>
      <c r="BS1058" s="940">
        <v>32.582824412258674</v>
      </c>
      <c r="BT1058" s="940">
        <v>1.3127908324558613</v>
      </c>
      <c r="BU1058" s="940">
        <v>1.9989647621096185</v>
      </c>
      <c r="BV1058" s="940">
        <v>0.93035216564339018</v>
      </c>
      <c r="BW1058" s="940">
        <v>1.6912027826789489</v>
      </c>
      <c r="BX1058" s="940">
        <v>1.9270396054431105</v>
      </c>
      <c r="BY1058" s="940">
        <v>5.0748166481687011</v>
      </c>
      <c r="BZ1058" s="940">
        <v>6.5063333150203828</v>
      </c>
      <c r="CA1058" s="940">
        <v>7.1412691699728406</v>
      </c>
      <c r="CB1058" s="940"/>
      <c r="CC1058" s="940"/>
      <c r="CD1058" s="940"/>
      <c r="CE1058" s="940"/>
      <c r="CF1058" s="940"/>
      <c r="CG1058" s="940"/>
      <c r="CH1058" s="940"/>
      <c r="CI1058" s="940"/>
      <c r="CJ1058" s="940"/>
      <c r="CK1058" s="940"/>
      <c r="CL1058" s="940"/>
      <c r="CM1058" s="940"/>
      <c r="CN1058" s="940"/>
      <c r="CO1058" s="940"/>
      <c r="CP1058" s="940"/>
      <c r="CQ1058" s="940"/>
      <c r="CR1058" s="940"/>
      <c r="CS1058" s="940"/>
      <c r="CT1058" s="940"/>
      <c r="CU1058" s="940"/>
      <c r="CV1058" s="940"/>
      <c r="CW1058" s="940"/>
      <c r="CX1058" s="940"/>
      <c r="CY1058" s="940"/>
      <c r="CZ1058" s="940"/>
      <c r="DA1058" s="940"/>
      <c r="DB1058" s="940"/>
      <c r="DC1058" s="940"/>
      <c r="DD1058" s="940"/>
      <c r="DE1058" s="940"/>
      <c r="DF1058" s="940"/>
      <c r="DG1058" s="940"/>
      <c r="DH1058" s="940"/>
      <c r="DI1058" s="940"/>
      <c r="DJ1058" s="940"/>
      <c r="DK1058" s="940"/>
      <c r="DL1058" s="940"/>
      <c r="DM1058" s="940"/>
      <c r="DN1058" s="940"/>
      <c r="DO1058" s="940"/>
    </row>
    <row r="1059" spans="2:119" s="941" customFormat="1" ht="12" hidden="1" customHeight="1" outlineLevel="1">
      <c r="B1059" s="1334"/>
      <c r="C1059" s="938"/>
      <c r="D1059" s="939"/>
      <c r="E1059" s="939"/>
      <c r="F1059" s="940"/>
      <c r="G1059" s="940"/>
      <c r="H1059" s="940"/>
      <c r="I1059" s="940"/>
      <c r="J1059" s="940"/>
      <c r="K1059" s="940"/>
      <c r="L1059" s="940"/>
      <c r="M1059" s="940"/>
      <c r="N1059" s="940">
        <v>5.3269249867712469</v>
      </c>
      <c r="O1059" s="940">
        <v>-0.57883679512598529</v>
      </c>
      <c r="P1059" s="940">
        <v>-0.29773677033389323</v>
      </c>
      <c r="Q1059" s="1060"/>
      <c r="R1059" s="1060"/>
      <c r="S1059" s="1060"/>
      <c r="T1059" s="1060"/>
      <c r="U1059" s="1704"/>
      <c r="V1059" s="1704"/>
      <c r="W1059" s="1704"/>
      <c r="X1059" s="1704"/>
      <c r="Y1059" s="1704"/>
      <c r="Z1059" s="1704"/>
      <c r="AA1059" s="403"/>
      <c r="AB1059" s="985"/>
      <c r="AC1059" s="985"/>
      <c r="AD1059" s="985"/>
      <c r="AE1059" s="985"/>
      <c r="AF1059" s="985"/>
      <c r="AG1059" s="985"/>
      <c r="AH1059" s="985"/>
      <c r="AI1059" s="985"/>
      <c r="AJ1059" s="940"/>
      <c r="AK1059" s="940"/>
      <c r="AL1059" s="940"/>
      <c r="AM1059" s="940"/>
      <c r="AN1059" s="940"/>
      <c r="AO1059" s="940"/>
      <c r="AP1059" s="940"/>
      <c r="AQ1059" s="940"/>
      <c r="AR1059" s="940"/>
      <c r="AS1059" s="940"/>
      <c r="AT1059" s="940"/>
      <c r="AU1059" s="940"/>
      <c r="AV1059" s="940"/>
      <c r="AW1059" s="940"/>
      <c r="AX1059" s="940"/>
      <c r="AY1059" s="940"/>
      <c r="AZ1059" s="940"/>
      <c r="BA1059" s="940"/>
      <c r="BB1059" s="940"/>
      <c r="BC1059" s="940"/>
      <c r="BD1059" s="940"/>
      <c r="BE1059" s="940"/>
      <c r="BF1059" s="940"/>
      <c r="BG1059" s="940"/>
      <c r="BH1059" s="940"/>
      <c r="BI1059" s="940"/>
      <c r="BJ1059" s="940"/>
      <c r="BK1059" s="940"/>
      <c r="BL1059" s="940"/>
      <c r="BM1059" s="940"/>
      <c r="BN1059" s="940"/>
      <c r="BO1059" s="940"/>
      <c r="BP1059" s="940"/>
      <c r="BQ1059" s="940"/>
      <c r="BR1059" s="940"/>
      <c r="BS1059" s="940"/>
      <c r="BT1059" s="940"/>
      <c r="BU1059" s="940"/>
      <c r="BV1059" s="940"/>
      <c r="BW1059" s="940"/>
      <c r="BX1059" s="940"/>
      <c r="BY1059" s="940"/>
      <c r="BZ1059" s="940"/>
      <c r="CA1059" s="940"/>
      <c r="CB1059" s="940"/>
      <c r="CC1059" s="940"/>
      <c r="CD1059" s="940"/>
      <c r="CE1059" s="940"/>
      <c r="CF1059" s="940"/>
      <c r="CG1059" s="940"/>
      <c r="CH1059" s="940"/>
      <c r="CI1059" s="940"/>
      <c r="CJ1059" s="940"/>
      <c r="CK1059" s="940"/>
      <c r="CL1059" s="940"/>
      <c r="CM1059" s="940"/>
      <c r="CN1059" s="940"/>
      <c r="CO1059" s="940"/>
      <c r="CP1059" s="940"/>
      <c r="CQ1059" s="940"/>
      <c r="CR1059" s="940"/>
      <c r="CS1059" s="940"/>
      <c r="CT1059" s="940"/>
      <c r="CU1059" s="940"/>
      <c r="CV1059" s="940"/>
      <c r="CW1059" s="940"/>
      <c r="CX1059" s="940"/>
      <c r="CY1059" s="940"/>
      <c r="CZ1059" s="940"/>
      <c r="DA1059" s="940"/>
      <c r="DB1059" s="940"/>
      <c r="DC1059" s="940"/>
      <c r="DD1059" s="940"/>
      <c r="DE1059" s="940"/>
      <c r="DF1059" s="940"/>
      <c r="DG1059" s="940"/>
      <c r="DH1059" s="940"/>
      <c r="DI1059" s="940"/>
      <c r="DJ1059" s="940"/>
      <c r="DK1059" s="940"/>
      <c r="DL1059" s="940"/>
      <c r="DM1059" s="940"/>
      <c r="DN1059" s="940"/>
      <c r="DO1059" s="940"/>
    </row>
    <row r="1060" spans="2:119" s="980" customFormat="1" ht="12" hidden="1" customHeight="1" outlineLevel="1">
      <c r="B1060" s="1336"/>
      <c r="C1060" s="978" t="s">
        <v>182</v>
      </c>
      <c r="D1060" s="943"/>
      <c r="E1060" s="944"/>
      <c r="F1060" s="945"/>
      <c r="G1060" s="945"/>
      <c r="H1060" s="945"/>
      <c r="I1060" s="945"/>
      <c r="J1060" s="945">
        <v>0</v>
      </c>
      <c r="K1060" s="945">
        <v>0</v>
      </c>
      <c r="L1060" s="945">
        <v>0</v>
      </c>
      <c r="M1060" s="945">
        <v>13.018243999999999</v>
      </c>
      <c r="N1060" s="945">
        <v>16.415040999999999</v>
      </c>
      <c r="O1060" s="945">
        <v>18.585856999999997</v>
      </c>
      <c r="P1060" s="945">
        <v>19.558472485999999</v>
      </c>
      <c r="Q1060" s="1061"/>
      <c r="R1060" s="1061"/>
      <c r="S1060" s="1061"/>
      <c r="T1060" s="1061"/>
      <c r="U1060" s="1709"/>
      <c r="V1060" s="1709"/>
      <c r="W1060" s="1709"/>
      <c r="X1060" s="1709"/>
      <c r="Y1060" s="1709"/>
      <c r="Z1060" s="1709"/>
      <c r="AA1060" s="403"/>
      <c r="AB1060" s="449"/>
      <c r="AC1060" s="449"/>
      <c r="AD1060" s="449"/>
      <c r="AE1060" s="449"/>
      <c r="AF1060" s="449"/>
      <c r="AG1060" s="449"/>
      <c r="AH1060" s="449"/>
      <c r="AI1060" s="449"/>
      <c r="AJ1060" s="945"/>
      <c r="AK1060" s="945"/>
      <c r="AL1060" s="945"/>
      <c r="AM1060" s="945"/>
      <c r="AN1060" s="945"/>
      <c r="AO1060" s="945"/>
      <c r="AP1060" s="945"/>
      <c r="AQ1060" s="945"/>
      <c r="AR1060" s="945"/>
      <c r="AS1060" s="945"/>
      <c r="AT1060" s="945"/>
      <c r="AU1060" s="945"/>
      <c r="AV1060" s="945"/>
      <c r="AW1060" s="945"/>
      <c r="AX1060" s="945"/>
      <c r="AY1060" s="945"/>
      <c r="AZ1060" s="945"/>
      <c r="BA1060" s="945"/>
      <c r="BB1060" s="945"/>
      <c r="BC1060" s="945"/>
      <c r="BD1060" s="945"/>
      <c r="BE1060" s="945"/>
      <c r="BF1060" s="945"/>
      <c r="BG1060" s="945"/>
      <c r="BH1060" s="945"/>
      <c r="BI1060" s="945"/>
      <c r="BJ1060" s="945"/>
      <c r="BK1060" s="945"/>
      <c r="BL1060" s="945">
        <v>2.2988379999999999</v>
      </c>
      <c r="BM1060" s="945">
        <v>3.0960799999999997</v>
      </c>
      <c r="BN1060" s="945">
        <v>3.6645340000000002</v>
      </c>
      <c r="BO1060" s="945">
        <v>3.9587919999999999</v>
      </c>
      <c r="BP1060" s="945">
        <v>3.4965419999999998</v>
      </c>
      <c r="BQ1060" s="945">
        <v>3.9475280000000001</v>
      </c>
      <c r="BR1060" s="945">
        <v>4.4785959999999996</v>
      </c>
      <c r="BS1060" s="945">
        <v>4.492375</v>
      </c>
      <c r="BT1060" s="945">
        <v>4.109985</v>
      </c>
      <c r="BU1060" s="945">
        <v>4.3826099999999997</v>
      </c>
      <c r="BV1060" s="945">
        <v>4.6627539999999996</v>
      </c>
      <c r="BW1060" s="945">
        <v>5.4305079999999997</v>
      </c>
      <c r="BX1060" s="945">
        <v>4.9586819999999996</v>
      </c>
      <c r="BY1060" s="945">
        <v>5.0838275999999993</v>
      </c>
      <c r="BZ1060" s="945">
        <v>5.4973869659999997</v>
      </c>
      <c r="CA1060" s="945">
        <v>4.01857592</v>
      </c>
      <c r="CB1060" s="232"/>
      <c r="CC1060" s="232"/>
      <c r="CD1060" s="232"/>
      <c r="CE1060" s="232"/>
      <c r="CF1060" s="232"/>
      <c r="CG1060" s="232"/>
      <c r="CH1060" s="232"/>
      <c r="CI1060" s="232"/>
      <c r="CJ1060" s="232"/>
      <c r="CK1060" s="232"/>
      <c r="CL1060" s="232"/>
      <c r="CM1060" s="232"/>
      <c r="CN1060" s="232"/>
      <c r="CO1060" s="232"/>
      <c r="CP1060" s="232"/>
      <c r="CQ1060" s="232"/>
      <c r="CR1060" s="232"/>
      <c r="CS1060" s="232"/>
      <c r="CT1060" s="232"/>
      <c r="CU1060" s="232"/>
      <c r="CV1060" s="232"/>
      <c r="CW1060" s="232"/>
      <c r="CX1060" s="232"/>
      <c r="CY1060" s="232"/>
      <c r="CZ1060" s="232"/>
      <c r="DA1060" s="232"/>
      <c r="DB1060" s="232"/>
      <c r="DC1060" s="232"/>
      <c r="DD1060" s="232"/>
      <c r="DE1060" s="232"/>
      <c r="DF1060" s="232"/>
      <c r="DG1060" s="232"/>
      <c r="DH1060" s="232"/>
      <c r="DI1060" s="232"/>
      <c r="DJ1060" s="232"/>
      <c r="DK1060" s="232"/>
      <c r="DL1060" s="232"/>
      <c r="DM1060" s="232"/>
      <c r="DN1060" s="232"/>
      <c r="DO1060" s="232"/>
    </row>
    <row r="1061" spans="2:119" s="973" customFormat="1" ht="12" hidden="1" customHeight="1" outlineLevel="1">
      <c r="B1061" s="1338"/>
      <c r="C1061" s="938" t="s">
        <v>94</v>
      </c>
      <c r="D1061" s="939"/>
      <c r="E1061" s="939"/>
      <c r="F1061" s="940" t="s">
        <v>1045</v>
      </c>
      <c r="G1061" s="940" t="s">
        <v>1045</v>
      </c>
      <c r="H1061" s="940" t="s">
        <v>1045</v>
      </c>
      <c r="I1061" s="940" t="s">
        <v>1045</v>
      </c>
      <c r="J1061" s="940" t="s">
        <v>1045</v>
      </c>
      <c r="K1061" s="940" t="s">
        <v>1045</v>
      </c>
      <c r="L1061" s="940" t="s">
        <v>1045</v>
      </c>
      <c r="M1061" s="940" t="s">
        <v>1045</v>
      </c>
      <c r="N1061" s="940">
        <v>0.26092589753272399</v>
      </c>
      <c r="O1061" s="940">
        <v>0.13224554236568764</v>
      </c>
      <c r="P1061" s="940">
        <v>5.2330946374977705E-2</v>
      </c>
      <c r="Q1061" s="1060"/>
      <c r="R1061" s="1060"/>
      <c r="S1061" s="1060"/>
      <c r="T1061" s="1060"/>
      <c r="U1061" s="1704"/>
      <c r="V1061" s="1704"/>
      <c r="W1061" s="1704"/>
      <c r="X1061" s="1704"/>
      <c r="Y1061" s="1704"/>
      <c r="Z1061" s="1704"/>
      <c r="AA1061" s="403"/>
      <c r="AB1061" s="985"/>
      <c r="AC1061" s="985"/>
      <c r="AD1061" s="985"/>
      <c r="AE1061" s="985"/>
      <c r="AF1061" s="985"/>
      <c r="AG1061" s="985"/>
      <c r="AH1061" s="985"/>
      <c r="AI1061" s="985"/>
      <c r="AJ1061" s="940" t="s">
        <v>1045</v>
      </c>
      <c r="AK1061" s="940" t="s">
        <v>1045</v>
      </c>
      <c r="AL1061" s="940" t="s">
        <v>1045</v>
      </c>
      <c r="AM1061" s="940" t="s">
        <v>1045</v>
      </c>
      <c r="AN1061" s="940" t="s">
        <v>1045</v>
      </c>
      <c r="AO1061" s="940" t="s">
        <v>1045</v>
      </c>
      <c r="AP1061" s="940" t="s">
        <v>1045</v>
      </c>
      <c r="AQ1061" s="940" t="s">
        <v>1045</v>
      </c>
      <c r="AR1061" s="940" t="s">
        <v>1045</v>
      </c>
      <c r="AS1061" s="940" t="s">
        <v>1045</v>
      </c>
      <c r="AT1061" s="940" t="s">
        <v>1045</v>
      </c>
      <c r="AU1061" s="940" t="s">
        <v>1045</v>
      </c>
      <c r="AV1061" s="940" t="s">
        <v>1045</v>
      </c>
      <c r="AW1061" s="940" t="s">
        <v>1045</v>
      </c>
      <c r="AX1061" s="940" t="s">
        <v>1045</v>
      </c>
      <c r="AY1061" s="940" t="s">
        <v>1045</v>
      </c>
      <c r="AZ1061" s="940" t="s">
        <v>1045</v>
      </c>
      <c r="BA1061" s="940" t="s">
        <v>1045</v>
      </c>
      <c r="BB1061" s="940" t="s">
        <v>1045</v>
      </c>
      <c r="BC1061" s="940" t="s">
        <v>1045</v>
      </c>
      <c r="BD1061" s="940" t="s">
        <v>1045</v>
      </c>
      <c r="BE1061" s="940" t="s">
        <v>1045</v>
      </c>
      <c r="BF1061" s="940" t="s">
        <v>1045</v>
      </c>
      <c r="BG1061" s="940" t="s">
        <v>1045</v>
      </c>
      <c r="BH1061" s="940" t="s">
        <v>1045</v>
      </c>
      <c r="BI1061" s="940" t="s">
        <v>1045</v>
      </c>
      <c r="BJ1061" s="940" t="s">
        <v>1045</v>
      </c>
      <c r="BK1061" s="940" t="s">
        <v>1045</v>
      </c>
      <c r="BL1061" s="940" t="s">
        <v>1045</v>
      </c>
      <c r="BM1061" s="940" t="s">
        <v>1045</v>
      </c>
      <c r="BN1061" s="940" t="s">
        <v>1045</v>
      </c>
      <c r="BO1061" s="940" t="s">
        <v>1045</v>
      </c>
      <c r="BP1061" s="940">
        <v>0.52100408989237157</v>
      </c>
      <c r="BQ1061" s="940">
        <v>0.27500839771582153</v>
      </c>
      <c r="BR1061" s="940">
        <v>0.22214611735080081</v>
      </c>
      <c r="BS1061" s="940">
        <v>0.13478429783630963</v>
      </c>
      <c r="BT1061" s="940">
        <v>0.17544276602426057</v>
      </c>
      <c r="BU1061" s="940">
        <v>0.11021631765499817</v>
      </c>
      <c r="BV1061" s="940">
        <v>4.111958301217622E-2</v>
      </c>
      <c r="BW1061" s="940">
        <v>0.20882784718550873</v>
      </c>
      <c r="BX1061" s="940">
        <v>0.20649637407435795</v>
      </c>
      <c r="BY1061" s="940">
        <v>0.15999999999999992</v>
      </c>
      <c r="BZ1061" s="940">
        <v>0.17900000000000005</v>
      </c>
      <c r="CA1061" s="940">
        <v>-0.26</v>
      </c>
      <c r="CB1061" s="940"/>
      <c r="CC1061" s="940"/>
      <c r="CD1061" s="940"/>
      <c r="CE1061" s="940"/>
      <c r="CF1061" s="940"/>
      <c r="CG1061" s="940"/>
      <c r="CH1061" s="940"/>
      <c r="CI1061" s="940"/>
      <c r="CJ1061" s="940"/>
      <c r="CK1061" s="940"/>
      <c r="CL1061" s="940"/>
      <c r="CM1061" s="940"/>
      <c r="CN1061" s="940"/>
      <c r="CO1061" s="940"/>
      <c r="CP1061" s="940"/>
      <c r="CQ1061" s="940"/>
      <c r="CR1061" s="940"/>
      <c r="CS1061" s="940"/>
      <c r="CT1061" s="940"/>
      <c r="CU1061" s="940"/>
      <c r="CV1061" s="940"/>
      <c r="CW1061" s="940"/>
      <c r="CX1061" s="940"/>
      <c r="CY1061" s="940"/>
      <c r="CZ1061" s="940"/>
      <c r="DA1061" s="940"/>
      <c r="DB1061" s="940"/>
      <c r="DC1061" s="940"/>
      <c r="DD1061" s="940"/>
      <c r="DE1061" s="940"/>
      <c r="DF1061" s="940"/>
      <c r="DG1061" s="940"/>
      <c r="DH1061" s="940"/>
      <c r="DI1061" s="940"/>
      <c r="DJ1061" s="940"/>
      <c r="DK1061" s="940"/>
      <c r="DL1061" s="940"/>
      <c r="DM1061" s="940"/>
      <c r="DN1061" s="940"/>
      <c r="DO1061" s="940"/>
    </row>
    <row r="1062" spans="2:119" s="977" customFormat="1" hidden="1" outlineLevel="1">
      <c r="B1062" s="1333"/>
      <c r="C1062" s="1062" t="s">
        <v>7</v>
      </c>
      <c r="D1062" s="939"/>
      <c r="E1062" s="939"/>
      <c r="F1062" s="974"/>
      <c r="G1062" s="974"/>
      <c r="H1062" s="974"/>
      <c r="I1062" s="974"/>
      <c r="J1062" s="974"/>
      <c r="K1062" s="974"/>
      <c r="L1062" s="974"/>
      <c r="M1062" s="974"/>
      <c r="N1062" s="974"/>
      <c r="O1062" s="974"/>
      <c r="P1062" s="974"/>
      <c r="Q1062" s="1063"/>
      <c r="R1062" s="1063"/>
      <c r="S1062" s="1063"/>
      <c r="T1062" s="1063"/>
      <c r="U1062" s="1707"/>
      <c r="V1062" s="1707"/>
      <c r="W1062" s="1707"/>
      <c r="X1062" s="1707"/>
      <c r="Y1062" s="1707"/>
      <c r="Z1062" s="1707"/>
      <c r="AA1062" s="403"/>
      <c r="AB1062" s="985"/>
      <c r="AC1062" s="985"/>
      <c r="AD1062" s="985"/>
      <c r="AE1062" s="985"/>
      <c r="AF1062" s="985"/>
      <c r="AG1062" s="985"/>
      <c r="AH1062" s="985"/>
      <c r="AI1062" s="985"/>
      <c r="AJ1062" s="974"/>
      <c r="AK1062" s="974"/>
      <c r="AL1062" s="974"/>
      <c r="AM1062" s="974"/>
      <c r="AN1062" s="974"/>
      <c r="AO1062" s="974"/>
      <c r="AP1062" s="974"/>
      <c r="AQ1062" s="974"/>
      <c r="AR1062" s="974"/>
      <c r="AS1062" s="974"/>
      <c r="AT1062" s="974"/>
      <c r="AU1062" s="974"/>
      <c r="AV1062" s="974"/>
      <c r="AW1062" s="974"/>
      <c r="AX1062" s="974"/>
      <c r="AY1062" s="974"/>
      <c r="AZ1062" s="974"/>
      <c r="BA1062" s="974"/>
      <c r="BB1062" s="974"/>
      <c r="BC1062" s="974"/>
      <c r="BD1062" s="974"/>
      <c r="BE1062" s="974"/>
      <c r="BF1062" s="974"/>
      <c r="BG1062" s="974"/>
      <c r="BH1062" s="974"/>
      <c r="BI1062" s="974"/>
      <c r="BJ1062" s="974"/>
      <c r="BK1062" s="974"/>
      <c r="BL1062" s="974">
        <v>0.17658587440825352</v>
      </c>
      <c r="BM1062" s="974">
        <v>0.23782623831601252</v>
      </c>
      <c r="BN1062" s="974">
        <v>0.28149218896189077</v>
      </c>
      <c r="BO1062" s="974">
        <v>0.30409569831384325</v>
      </c>
      <c r="BP1062" s="974">
        <v>0.21300842318943949</v>
      </c>
      <c r="BQ1062" s="974">
        <v>0.24048237223409924</v>
      </c>
      <c r="BR1062" s="974">
        <v>0.27283489575201181</v>
      </c>
      <c r="BS1062" s="974">
        <v>0.27367430882444949</v>
      </c>
      <c r="BT1062" s="974">
        <v>0.22113508136859122</v>
      </c>
      <c r="BU1062" s="974">
        <v>0.23580349294627631</v>
      </c>
      <c r="BV1062" s="974">
        <v>0.25087645944978487</v>
      </c>
      <c r="BW1062" s="974">
        <v>0.29218496623534768</v>
      </c>
      <c r="BX1062" s="974">
        <v>0.25353114889465095</v>
      </c>
      <c r="BY1062" s="974">
        <v>0.25992968539025813</v>
      </c>
      <c r="BZ1062" s="974">
        <v>0.28107445353593141</v>
      </c>
      <c r="CA1062" s="974">
        <v>0.20546471217915949</v>
      </c>
      <c r="CB1062" s="955"/>
      <c r="CC1062" s="955"/>
      <c r="CD1062" s="955"/>
      <c r="CE1062" s="955"/>
      <c r="CF1062" s="955"/>
      <c r="CG1062" s="955"/>
      <c r="CH1062" s="955"/>
      <c r="CI1062" s="955"/>
      <c r="CJ1062" s="955"/>
      <c r="CK1062" s="955"/>
      <c r="CL1062" s="955"/>
      <c r="CM1062" s="955"/>
      <c r="CN1062" s="955"/>
      <c r="CO1062" s="955"/>
      <c r="CP1062" s="955"/>
      <c r="CQ1062" s="955"/>
      <c r="CR1062" s="955"/>
      <c r="CS1062" s="955"/>
      <c r="CT1062" s="955"/>
      <c r="CU1062" s="955"/>
      <c r="CV1062" s="955"/>
      <c r="CW1062" s="955"/>
      <c r="CX1062" s="955"/>
      <c r="CY1062" s="955"/>
      <c r="CZ1062" s="955"/>
      <c r="DA1062" s="955"/>
      <c r="DB1062" s="955"/>
      <c r="DC1062" s="955"/>
      <c r="DD1062" s="955"/>
      <c r="DE1062" s="955"/>
      <c r="DF1062" s="955"/>
      <c r="DG1062" s="955"/>
      <c r="DH1062" s="955"/>
      <c r="DI1062" s="955"/>
      <c r="DJ1062" s="955"/>
      <c r="DK1062" s="955"/>
      <c r="DL1062" s="955"/>
      <c r="DM1062" s="955"/>
      <c r="DN1062" s="955"/>
      <c r="DO1062" s="955"/>
    </row>
    <row r="1063" spans="2:119" s="941" customFormat="1" ht="12" hidden="1" customHeight="1" outlineLevel="1">
      <c r="B1063" s="1334"/>
      <c r="C1063" s="938"/>
      <c r="D1063" s="939"/>
      <c r="E1063" s="939"/>
      <c r="F1063" s="940"/>
      <c r="G1063" s="940"/>
      <c r="H1063" s="940"/>
      <c r="I1063" s="940"/>
      <c r="J1063" s="940"/>
      <c r="K1063" s="940"/>
      <c r="L1063" s="940"/>
      <c r="M1063" s="940"/>
      <c r="N1063" s="940"/>
      <c r="O1063" s="940"/>
      <c r="P1063" s="940"/>
      <c r="Q1063" s="1060"/>
      <c r="R1063" s="1060"/>
      <c r="S1063" s="1060"/>
      <c r="T1063" s="1060"/>
      <c r="U1063" s="1704"/>
      <c r="V1063" s="1704"/>
      <c r="W1063" s="1704"/>
      <c r="X1063" s="1704"/>
      <c r="Y1063" s="1704"/>
      <c r="Z1063" s="1704"/>
      <c r="AA1063" s="403"/>
      <c r="AB1063" s="985"/>
      <c r="AC1063" s="985"/>
      <c r="AD1063" s="985"/>
      <c r="AE1063" s="985"/>
      <c r="AF1063" s="985"/>
      <c r="AG1063" s="985"/>
      <c r="AH1063" s="985"/>
      <c r="AI1063" s="985"/>
      <c r="AJ1063" s="940"/>
      <c r="AK1063" s="940"/>
      <c r="AL1063" s="940"/>
      <c r="AM1063" s="940"/>
      <c r="AN1063" s="940"/>
      <c r="AO1063" s="940"/>
      <c r="AP1063" s="940"/>
      <c r="AQ1063" s="940"/>
      <c r="AR1063" s="940"/>
      <c r="AS1063" s="940"/>
      <c r="AT1063" s="940"/>
      <c r="AU1063" s="940"/>
      <c r="AV1063" s="940"/>
      <c r="AW1063" s="940"/>
      <c r="AX1063" s="940"/>
      <c r="AY1063" s="940"/>
      <c r="AZ1063" s="940"/>
      <c r="BA1063" s="940"/>
      <c r="BB1063" s="940"/>
      <c r="BC1063" s="940"/>
      <c r="BD1063" s="940"/>
      <c r="BE1063" s="940"/>
      <c r="BF1063" s="940"/>
      <c r="BG1063" s="940"/>
      <c r="BH1063" s="940"/>
      <c r="BI1063" s="940"/>
      <c r="BJ1063" s="940"/>
      <c r="BK1063" s="940"/>
      <c r="BL1063" s="940"/>
      <c r="BM1063" s="940"/>
      <c r="BN1063" s="940"/>
      <c r="BO1063" s="940"/>
      <c r="BP1063" s="940"/>
      <c r="BQ1063" s="940"/>
      <c r="BR1063" s="940"/>
      <c r="BS1063" s="940"/>
      <c r="BT1063" s="940"/>
      <c r="BU1063" s="940"/>
      <c r="BV1063" s="940"/>
      <c r="BW1063" s="940"/>
      <c r="BX1063" s="940"/>
      <c r="BY1063" s="940"/>
      <c r="BZ1063" s="940"/>
      <c r="CA1063" s="940"/>
      <c r="CB1063" s="940"/>
      <c r="CC1063" s="940"/>
      <c r="CD1063" s="940"/>
      <c r="CE1063" s="940"/>
      <c r="CF1063" s="940"/>
      <c r="CG1063" s="940"/>
      <c r="CH1063" s="940"/>
      <c r="CI1063" s="940"/>
      <c r="CJ1063" s="940"/>
      <c r="CK1063" s="940"/>
      <c r="CL1063" s="940"/>
      <c r="CM1063" s="940"/>
      <c r="CN1063" s="940"/>
      <c r="CO1063" s="940"/>
      <c r="CP1063" s="940"/>
      <c r="CQ1063" s="940"/>
      <c r="CR1063" s="940"/>
      <c r="CS1063" s="940"/>
      <c r="CT1063" s="940"/>
      <c r="CU1063" s="940"/>
      <c r="CV1063" s="940"/>
      <c r="CW1063" s="940"/>
      <c r="CX1063" s="940"/>
      <c r="CY1063" s="940"/>
      <c r="CZ1063" s="940"/>
      <c r="DA1063" s="940"/>
      <c r="DB1063" s="940"/>
      <c r="DC1063" s="940"/>
      <c r="DD1063" s="940"/>
      <c r="DE1063" s="940"/>
      <c r="DF1063" s="940"/>
      <c r="DG1063" s="940"/>
      <c r="DH1063" s="940"/>
      <c r="DI1063" s="940"/>
      <c r="DJ1063" s="940"/>
      <c r="DK1063" s="940"/>
      <c r="DL1063" s="940"/>
      <c r="DM1063" s="940"/>
      <c r="DN1063" s="940"/>
      <c r="DO1063" s="940"/>
    </row>
    <row r="1064" spans="2:119" s="980" customFormat="1" ht="12" hidden="1" customHeight="1" outlineLevel="1">
      <c r="B1064" s="1336"/>
      <c r="C1064" s="978" t="s">
        <v>187</v>
      </c>
      <c r="D1064" s="943"/>
      <c r="E1064" s="944"/>
      <c r="F1064" s="945"/>
      <c r="G1064" s="945"/>
      <c r="H1064" s="945"/>
      <c r="I1064" s="945"/>
      <c r="J1064" s="945" t="s">
        <v>1045</v>
      </c>
      <c r="K1064" s="945" t="s">
        <v>1045</v>
      </c>
      <c r="L1064" s="945" t="s">
        <v>1045</v>
      </c>
      <c r="M1064" s="945">
        <v>687.47349797968138</v>
      </c>
      <c r="N1064" s="945">
        <v>9689.7109251908369</v>
      </c>
      <c r="O1064" s="945">
        <v>21016.658361083875</v>
      </c>
      <c r="P1064" s="945">
        <v>132146.10043286235</v>
      </c>
      <c r="Q1064" s="1061"/>
      <c r="R1064" s="1061"/>
      <c r="S1064" s="1061"/>
      <c r="T1064" s="1061"/>
      <c r="U1064" s="1709"/>
      <c r="V1064" s="1709"/>
      <c r="W1064" s="1709"/>
      <c r="X1064" s="1709"/>
      <c r="Y1064" s="1709"/>
      <c r="Z1064" s="1709"/>
      <c r="AA1064" s="403"/>
      <c r="AB1064" s="449"/>
      <c r="AC1064" s="449"/>
      <c r="AD1064" s="449"/>
      <c r="AE1064" s="449"/>
      <c r="AF1064" s="449"/>
      <c r="AG1064" s="449"/>
      <c r="AH1064" s="449"/>
      <c r="AI1064" s="449"/>
      <c r="AJ1064" s="945"/>
      <c r="AK1064" s="945"/>
      <c r="AL1064" s="945"/>
      <c r="AM1064" s="945"/>
      <c r="AN1064" s="945"/>
      <c r="AO1064" s="945"/>
      <c r="AP1064" s="945"/>
      <c r="AQ1064" s="945"/>
      <c r="AR1064" s="945"/>
      <c r="AS1064" s="945"/>
      <c r="AT1064" s="945"/>
      <c r="AU1064" s="945"/>
      <c r="AV1064" s="945"/>
      <c r="AW1064" s="945"/>
      <c r="AX1064" s="945"/>
      <c r="AY1064" s="945"/>
      <c r="AZ1064" s="945"/>
      <c r="BA1064" s="945"/>
      <c r="BB1064" s="945"/>
      <c r="BC1064" s="945"/>
      <c r="BD1064" s="945"/>
      <c r="BE1064" s="945"/>
      <c r="BF1064" s="945"/>
      <c r="BG1064" s="945"/>
      <c r="BH1064" s="945"/>
      <c r="BI1064" s="945"/>
      <c r="BJ1064" s="945"/>
      <c r="BK1064" s="945"/>
      <c r="BL1064" s="945">
        <v>1433.2880916151985</v>
      </c>
      <c r="BM1064" s="945">
        <v>865.37779414701811</v>
      </c>
      <c r="BN1064" s="945">
        <v>356.99472972601694</v>
      </c>
      <c r="BO1064" s="945">
        <v>421.16443715052469</v>
      </c>
      <c r="BP1064" s="945">
        <v>8798.5413388603374</v>
      </c>
      <c r="BQ1064" s="945">
        <v>6924.2150077814522</v>
      </c>
      <c r="BR1064" s="945">
        <v>10040.261785658366</v>
      </c>
      <c r="BS1064" s="945">
        <v>12463.946997224008</v>
      </c>
      <c r="BT1064" s="945">
        <v>17311.932435747454</v>
      </c>
      <c r="BU1064" s="945">
        <v>18703.991720701822</v>
      </c>
      <c r="BV1064" s="945">
        <v>18615.7684456364</v>
      </c>
      <c r="BW1064" s="945">
        <v>27748.375354017309</v>
      </c>
      <c r="BX1064" s="945">
        <v>41999.88742201143</v>
      </c>
      <c r="BY1064" s="945">
        <v>97951.138182869821</v>
      </c>
      <c r="BZ1064" s="945">
        <v>118520.91846326186</v>
      </c>
      <c r="CA1064" s="945">
        <v>305279.71998175042</v>
      </c>
      <c r="CB1064" s="232"/>
      <c r="CC1064" s="232"/>
      <c r="CD1064" s="232"/>
      <c r="CE1064" s="232"/>
      <c r="CF1064" s="232"/>
      <c r="CG1064" s="232"/>
      <c r="CH1064" s="232"/>
      <c r="CI1064" s="232"/>
      <c r="CJ1064" s="232"/>
      <c r="CK1064" s="232"/>
      <c r="CL1064" s="232"/>
      <c r="CM1064" s="232"/>
      <c r="CN1064" s="232"/>
      <c r="CO1064" s="232"/>
      <c r="CP1064" s="232"/>
      <c r="CQ1064" s="232"/>
      <c r="CR1064" s="232"/>
      <c r="CS1064" s="232"/>
      <c r="CT1064" s="232"/>
      <c r="CU1064" s="232"/>
      <c r="CV1064" s="232"/>
      <c r="CW1064" s="232"/>
      <c r="CX1064" s="232"/>
      <c r="CY1064" s="232"/>
      <c r="CZ1064" s="232"/>
      <c r="DA1064" s="232"/>
      <c r="DB1064" s="232"/>
      <c r="DC1064" s="232"/>
      <c r="DD1064" s="232"/>
      <c r="DE1064" s="232"/>
      <c r="DF1064" s="232"/>
      <c r="DG1064" s="232"/>
      <c r="DH1064" s="232"/>
      <c r="DI1064" s="232"/>
      <c r="DJ1064" s="232"/>
      <c r="DK1064" s="232"/>
      <c r="DL1064" s="232"/>
      <c r="DM1064" s="232"/>
      <c r="DN1064" s="232"/>
      <c r="DO1064" s="232"/>
    </row>
    <row r="1065" spans="2:119" s="973" customFormat="1" ht="12" hidden="1" customHeight="1" outlineLevel="1">
      <c r="B1065" s="1338"/>
      <c r="C1065" s="938" t="s">
        <v>94</v>
      </c>
      <c r="D1065" s="939"/>
      <c r="E1065" s="939"/>
      <c r="F1065" s="940" t="s">
        <v>1045</v>
      </c>
      <c r="G1065" s="940" t="s">
        <v>1045</v>
      </c>
      <c r="H1065" s="940" t="s">
        <v>1045</v>
      </c>
      <c r="I1065" s="940" t="s">
        <v>1045</v>
      </c>
      <c r="J1065" s="940" t="s">
        <v>1045</v>
      </c>
      <c r="K1065" s="940" t="s">
        <v>1045</v>
      </c>
      <c r="L1065" s="940" t="s">
        <v>1045</v>
      </c>
      <c r="M1065" s="940" t="s">
        <v>1045</v>
      </c>
      <c r="N1065" s="940">
        <v>13.094668308911627</v>
      </c>
      <c r="O1065" s="940">
        <v>1.1689664968689413</v>
      </c>
      <c r="P1065" s="940">
        <v>5.2876837108203008</v>
      </c>
      <c r="Q1065" s="1060"/>
      <c r="R1065" s="1060"/>
      <c r="S1065" s="1060"/>
      <c r="T1065" s="1060"/>
      <c r="U1065" s="1704"/>
      <c r="V1065" s="1704"/>
      <c r="W1065" s="1704"/>
      <c r="X1065" s="1704"/>
      <c r="Y1065" s="1704"/>
      <c r="Z1065" s="1704"/>
      <c r="AA1065" s="403"/>
      <c r="AB1065" s="985"/>
      <c r="AC1065" s="985"/>
      <c r="AD1065" s="985"/>
      <c r="AE1065" s="985"/>
      <c r="AF1065" s="985"/>
      <c r="AG1065" s="985"/>
      <c r="AH1065" s="985"/>
      <c r="AI1065" s="985"/>
      <c r="AJ1065" s="940" t="s">
        <v>1045</v>
      </c>
      <c r="AK1065" s="940" t="s">
        <v>1045</v>
      </c>
      <c r="AL1065" s="940" t="s">
        <v>1045</v>
      </c>
      <c r="AM1065" s="940" t="s">
        <v>1045</v>
      </c>
      <c r="AN1065" s="940" t="s">
        <v>1045</v>
      </c>
      <c r="AO1065" s="940" t="s">
        <v>1045</v>
      </c>
      <c r="AP1065" s="940" t="s">
        <v>1045</v>
      </c>
      <c r="AQ1065" s="940" t="s">
        <v>1045</v>
      </c>
      <c r="AR1065" s="940" t="s">
        <v>1045</v>
      </c>
      <c r="AS1065" s="940" t="s">
        <v>1045</v>
      </c>
      <c r="AT1065" s="940" t="s">
        <v>1045</v>
      </c>
      <c r="AU1065" s="940" t="s">
        <v>1045</v>
      </c>
      <c r="AV1065" s="940" t="s">
        <v>1045</v>
      </c>
      <c r="AW1065" s="940" t="s">
        <v>1045</v>
      </c>
      <c r="AX1065" s="940" t="s">
        <v>1045</v>
      </c>
      <c r="AY1065" s="940" t="s">
        <v>1045</v>
      </c>
      <c r="AZ1065" s="940" t="s">
        <v>1045</v>
      </c>
      <c r="BA1065" s="940" t="s">
        <v>1045</v>
      </c>
      <c r="BB1065" s="940" t="s">
        <v>1045</v>
      </c>
      <c r="BC1065" s="940" t="s">
        <v>1045</v>
      </c>
      <c r="BD1065" s="940" t="s">
        <v>1045</v>
      </c>
      <c r="BE1065" s="940" t="s">
        <v>1045</v>
      </c>
      <c r="BF1065" s="940" t="s">
        <v>1045</v>
      </c>
      <c r="BG1065" s="940" t="s">
        <v>1045</v>
      </c>
      <c r="BH1065" s="940" t="s">
        <v>1045</v>
      </c>
      <c r="BI1065" s="940" t="s">
        <v>1045</v>
      </c>
      <c r="BJ1065" s="940" t="s">
        <v>1045</v>
      </c>
      <c r="BK1065" s="940" t="s">
        <v>1045</v>
      </c>
      <c r="BL1065" s="940" t="s">
        <v>1045</v>
      </c>
      <c r="BM1065" s="940" t="s">
        <v>1045</v>
      </c>
      <c r="BN1065" s="940" t="s">
        <v>1045</v>
      </c>
      <c r="BO1065" s="940" t="s">
        <v>1045</v>
      </c>
      <c r="BP1065" s="940">
        <v>5.138710975366509</v>
      </c>
      <c r="BQ1065" s="940">
        <v>7.001378189518352</v>
      </c>
      <c r="BR1065" s="940">
        <v>27.124397784146488</v>
      </c>
      <c r="BS1065" s="940">
        <v>28.59401577576546</v>
      </c>
      <c r="BT1065" s="940">
        <v>0.96759119142694683</v>
      </c>
      <c r="BU1065" s="940">
        <v>1.7012436355142388</v>
      </c>
      <c r="BV1065" s="940">
        <v>0.85411185913771637</v>
      </c>
      <c r="BW1065" s="940">
        <v>1.2262911869087278</v>
      </c>
      <c r="BX1065" s="940">
        <v>1.4260658119994596</v>
      </c>
      <c r="BY1065" s="940">
        <v>4.2369109035937083</v>
      </c>
      <c r="BZ1065" s="940">
        <v>5.3666949236814103</v>
      </c>
      <c r="CA1065" s="940">
        <v>10.001715094557891</v>
      </c>
      <c r="CB1065" s="940"/>
      <c r="CC1065" s="940"/>
      <c r="CD1065" s="940"/>
      <c r="CE1065" s="940"/>
      <c r="CF1065" s="940"/>
      <c r="CG1065" s="940"/>
      <c r="CH1065" s="940"/>
      <c r="CI1065" s="940"/>
      <c r="CJ1065" s="940"/>
      <c r="CK1065" s="940"/>
      <c r="CL1065" s="940"/>
      <c r="CM1065" s="940"/>
      <c r="CN1065" s="940"/>
      <c r="CO1065" s="940"/>
      <c r="CP1065" s="940"/>
      <c r="CQ1065" s="940"/>
      <c r="CR1065" s="940"/>
      <c r="CS1065" s="940"/>
      <c r="CT1065" s="940"/>
      <c r="CU1065" s="940"/>
      <c r="CV1065" s="940"/>
      <c r="CW1065" s="940"/>
      <c r="CX1065" s="940"/>
      <c r="CY1065" s="940"/>
      <c r="CZ1065" s="940"/>
      <c r="DA1065" s="940"/>
      <c r="DB1065" s="940"/>
      <c r="DC1065" s="940"/>
      <c r="DD1065" s="940"/>
      <c r="DE1065" s="940"/>
      <c r="DF1065" s="940"/>
      <c r="DG1065" s="940"/>
      <c r="DH1065" s="940"/>
      <c r="DI1065" s="940"/>
      <c r="DJ1065" s="940"/>
      <c r="DK1065" s="940"/>
      <c r="DL1065" s="940"/>
      <c r="DM1065" s="940"/>
      <c r="DN1065" s="940"/>
      <c r="DO1065" s="940"/>
    </row>
    <row r="1066" spans="2:119" s="986" customFormat="1" ht="12" hidden="1" customHeight="1" outlineLevel="1">
      <c r="B1066" s="1339"/>
      <c r="C1066" s="938" t="s">
        <v>166</v>
      </c>
      <c r="D1066" s="1064"/>
      <c r="E1066" s="1064"/>
      <c r="F1066" s="1065">
        <v>0.22500000000000001</v>
      </c>
      <c r="G1066" s="1065">
        <v>0.31900000000000001</v>
      </c>
      <c r="H1066" s="1065">
        <v>0.251</v>
      </c>
      <c r="I1066" s="1065">
        <v>0.27200000000000002</v>
      </c>
      <c r="J1066" s="1065">
        <v>0.27600000000000002</v>
      </c>
      <c r="K1066" s="1065">
        <v>0.20100000000000001</v>
      </c>
      <c r="L1066" s="1065">
        <v>0.56200000000000006</v>
      </c>
      <c r="M1066" s="1065">
        <v>0.68500000000000005</v>
      </c>
      <c r="N1066" s="1065">
        <v>1.8089999999999999</v>
      </c>
      <c r="O1066" s="1065">
        <v>4.8310000000000004</v>
      </c>
      <c r="P1066" s="1065">
        <v>8.4220000000000006</v>
      </c>
      <c r="Q1066" s="1066"/>
      <c r="R1066" s="1066"/>
      <c r="S1066" s="1066"/>
      <c r="T1066" s="1066"/>
      <c r="U1066" s="1727"/>
      <c r="V1066" s="1727"/>
      <c r="W1066" s="1727"/>
      <c r="X1066" s="1727"/>
      <c r="Y1066" s="1727"/>
      <c r="Z1066" s="1727"/>
      <c r="AA1066" s="403"/>
      <c r="AB1066" s="985"/>
      <c r="AC1066" s="985"/>
      <c r="AD1066" s="985"/>
      <c r="AE1066" s="985"/>
      <c r="AF1066" s="985"/>
      <c r="AG1066" s="985"/>
      <c r="AH1066" s="985"/>
      <c r="AI1066" s="985"/>
      <c r="AJ1066" s="1067"/>
      <c r="AK1066" s="1067"/>
      <c r="AL1066" s="1067"/>
      <c r="AM1066" s="1067"/>
      <c r="AN1066" s="1065"/>
      <c r="AO1066" s="1065"/>
      <c r="AP1066" s="1065"/>
      <c r="AQ1066" s="1065"/>
      <c r="AR1066" s="1065"/>
      <c r="AS1066" s="1065"/>
      <c r="AT1066" s="1065"/>
      <c r="AU1066" s="1065"/>
      <c r="AV1066" s="1065"/>
      <c r="AW1066" s="1065"/>
      <c r="AX1066" s="1065"/>
      <c r="AY1066" s="1065"/>
      <c r="AZ1066" s="1065"/>
      <c r="BA1066" s="1065"/>
      <c r="BB1066" s="1065"/>
      <c r="BC1066" s="1065"/>
      <c r="BD1066" s="1065"/>
      <c r="BE1066" s="1065"/>
      <c r="BF1066" s="1065"/>
      <c r="BG1066" s="1065"/>
      <c r="BH1066" s="1065"/>
      <c r="BI1066" s="1065"/>
      <c r="BJ1066" s="1065"/>
      <c r="BK1066" s="1065"/>
      <c r="BL1066" s="1065">
        <v>0.59299999999999997</v>
      </c>
      <c r="BM1066" s="1065">
        <v>0.60499999999999998</v>
      </c>
      <c r="BN1066" s="1065">
        <v>0.64</v>
      </c>
      <c r="BO1066" s="1065">
        <v>0.68500000000000005</v>
      </c>
      <c r="BP1066" s="1065">
        <v>0.82399999999999995</v>
      </c>
      <c r="BQ1066" s="1065">
        <v>0.97199999999999998</v>
      </c>
      <c r="BR1066" s="1065">
        <v>1.415</v>
      </c>
      <c r="BS1066" s="1065">
        <v>1.8089999999999999</v>
      </c>
      <c r="BT1066" s="1065">
        <v>2.1880000000000002</v>
      </c>
      <c r="BU1066" s="1065">
        <v>2.7589999999999999</v>
      </c>
      <c r="BV1066" s="1065">
        <v>3.5410000000000004</v>
      </c>
      <c r="BW1066" s="1065">
        <v>4.8310000000000004</v>
      </c>
      <c r="BX1066" s="1065">
        <v>5.3470000000000004</v>
      </c>
      <c r="BY1066" s="1065">
        <v>6.0810000000000004</v>
      </c>
      <c r="BZ1066" s="1065">
        <v>7.1389999999999993</v>
      </c>
      <c r="CA1066" s="1065">
        <v>8.4220000000000006</v>
      </c>
      <c r="CB1066" s="974"/>
      <c r="CC1066" s="974"/>
      <c r="CD1066" s="974"/>
      <c r="CE1066" s="974"/>
      <c r="CF1066" s="974"/>
      <c r="CG1066" s="974"/>
      <c r="CH1066" s="974"/>
      <c r="CI1066" s="974"/>
      <c r="CJ1066" s="974"/>
      <c r="CK1066" s="974"/>
      <c r="CL1066" s="974"/>
      <c r="CM1066" s="974"/>
      <c r="CN1066" s="974"/>
      <c r="CO1066" s="974"/>
      <c r="CP1066" s="974"/>
      <c r="CQ1066" s="974"/>
      <c r="CR1066" s="974"/>
      <c r="CS1066" s="974"/>
      <c r="CT1066" s="974"/>
      <c r="CU1066" s="974"/>
      <c r="CV1066" s="974"/>
      <c r="CW1066" s="974"/>
      <c r="CX1066" s="974"/>
      <c r="CY1066" s="974"/>
      <c r="CZ1066" s="974"/>
      <c r="DA1066" s="974"/>
      <c r="DB1066" s="974"/>
      <c r="DC1066" s="974"/>
      <c r="DD1066" s="974"/>
      <c r="DE1066" s="974"/>
      <c r="DF1066" s="974"/>
      <c r="DG1066" s="974"/>
      <c r="DH1066" s="974"/>
      <c r="DI1066" s="974"/>
      <c r="DJ1066" s="974"/>
      <c r="DK1066" s="974"/>
      <c r="DL1066" s="974"/>
      <c r="DM1066" s="974"/>
      <c r="DN1066" s="974"/>
      <c r="DO1066" s="974"/>
    </row>
    <row r="1067" spans="2:119" s="986" customFormat="1" ht="12" hidden="1" customHeight="1" outlineLevel="1">
      <c r="B1067" s="1339"/>
      <c r="C1067" s="938" t="s">
        <v>167</v>
      </c>
      <c r="D1067" s="939"/>
      <c r="E1067" s="939"/>
      <c r="F1067" s="940"/>
      <c r="G1067" s="940" t="s">
        <v>1045</v>
      </c>
      <c r="H1067" s="940" t="s">
        <v>1045</v>
      </c>
      <c r="I1067" s="940" t="s">
        <v>1045</v>
      </c>
      <c r="J1067" s="940" t="s">
        <v>1045</v>
      </c>
      <c r="K1067" s="940" t="s">
        <v>1045</v>
      </c>
      <c r="L1067" s="940" t="s">
        <v>1045</v>
      </c>
      <c r="M1067" s="940" t="s">
        <v>1045</v>
      </c>
      <c r="N1067" s="940">
        <v>4.0176818472451501</v>
      </c>
      <c r="O1067" s="940">
        <v>-0.62802838331865185</v>
      </c>
      <c r="P1067" s="940">
        <v>-0.33265933869451281</v>
      </c>
      <c r="Q1067" s="1060"/>
      <c r="R1067" s="1060"/>
      <c r="S1067" s="1060"/>
      <c r="T1067" s="1060"/>
      <c r="U1067" s="1704"/>
      <c r="V1067" s="1704"/>
      <c r="W1067" s="1704"/>
      <c r="X1067" s="1704"/>
      <c r="Y1067" s="1704"/>
      <c r="Z1067" s="1704"/>
      <c r="AA1067" s="403"/>
      <c r="AB1067" s="985"/>
      <c r="AC1067" s="985"/>
      <c r="AD1067" s="985"/>
      <c r="AE1067" s="985"/>
      <c r="AF1067" s="985"/>
      <c r="AG1067" s="985"/>
      <c r="AH1067" s="985"/>
      <c r="AI1067" s="985"/>
      <c r="AJ1067" s="940"/>
      <c r="AK1067" s="940"/>
      <c r="AL1067" s="940"/>
      <c r="AM1067" s="940"/>
      <c r="AN1067" s="940"/>
      <c r="AO1067" s="940"/>
      <c r="AP1067" s="940"/>
      <c r="AQ1067" s="940"/>
      <c r="AR1067" s="940"/>
      <c r="AS1067" s="940"/>
      <c r="AT1067" s="940"/>
      <c r="AU1067" s="940"/>
      <c r="AV1067" s="940"/>
      <c r="AW1067" s="940"/>
      <c r="AX1067" s="940"/>
      <c r="AY1067" s="940"/>
      <c r="AZ1067" s="940"/>
      <c r="BA1067" s="940"/>
      <c r="BB1067" s="940"/>
      <c r="BC1067" s="940"/>
      <c r="BD1067" s="940"/>
      <c r="BE1067" s="940"/>
      <c r="BF1067" s="940"/>
      <c r="BG1067" s="940"/>
      <c r="BH1067" s="940"/>
      <c r="BI1067" s="940"/>
      <c r="BJ1067" s="940"/>
      <c r="BK1067" s="940"/>
      <c r="BL1067" s="940"/>
      <c r="BM1067" s="940"/>
      <c r="BN1067" s="940"/>
      <c r="BO1067" s="940"/>
      <c r="BP1067" s="940"/>
      <c r="BQ1067" s="940"/>
      <c r="BR1067" s="940"/>
      <c r="BS1067" s="940"/>
      <c r="BT1067" s="940">
        <v>-0.38281330256369295</v>
      </c>
      <c r="BU1067" s="940">
        <v>-0.28139302061339744</v>
      </c>
      <c r="BV1067" s="940">
        <v>-0.59169525233699272</v>
      </c>
      <c r="BW1067" s="940">
        <v>-0.61819736118869351</v>
      </c>
      <c r="BX1067" s="940">
        <v>-0.61776180683796134</v>
      </c>
      <c r="BY1067" s="940">
        <v>-0.26042777805483575</v>
      </c>
      <c r="BZ1067" s="940">
        <v>-0.21775464753883633</v>
      </c>
      <c r="CA1067" s="940">
        <v>0.16766239594118981</v>
      </c>
      <c r="CB1067" s="940"/>
      <c r="CC1067" s="940"/>
      <c r="CD1067" s="940"/>
      <c r="CE1067" s="940"/>
      <c r="CF1067" s="940"/>
      <c r="CG1067" s="940"/>
      <c r="CH1067" s="940"/>
      <c r="CI1067" s="940"/>
      <c r="CJ1067" s="940"/>
      <c r="CK1067" s="940"/>
      <c r="CL1067" s="940"/>
      <c r="CM1067" s="940"/>
      <c r="CN1067" s="940"/>
      <c r="CO1067" s="940"/>
      <c r="CP1067" s="940"/>
      <c r="CQ1067" s="940"/>
      <c r="CR1067" s="940"/>
      <c r="CS1067" s="940"/>
      <c r="CT1067" s="940"/>
      <c r="CU1067" s="940"/>
      <c r="CV1067" s="940"/>
      <c r="CW1067" s="940"/>
      <c r="CX1067" s="940"/>
      <c r="CY1067" s="940"/>
      <c r="CZ1067" s="940"/>
      <c r="DA1067" s="940"/>
      <c r="DB1067" s="940"/>
      <c r="DC1067" s="940"/>
      <c r="DD1067" s="940"/>
      <c r="DE1067" s="940"/>
      <c r="DF1067" s="940"/>
      <c r="DG1067" s="940"/>
      <c r="DH1067" s="940"/>
      <c r="DI1067" s="940"/>
      <c r="DJ1067" s="940"/>
      <c r="DK1067" s="940"/>
      <c r="DL1067" s="940"/>
      <c r="DM1067" s="940"/>
      <c r="DN1067" s="940"/>
      <c r="DO1067" s="940"/>
    </row>
    <row r="1068" spans="2:119" s="986" customFormat="1" ht="12" hidden="1" customHeight="1" outlineLevel="1">
      <c r="B1068" s="1339"/>
      <c r="C1068" s="938" t="s">
        <v>180</v>
      </c>
      <c r="D1068" s="1068"/>
      <c r="E1068" s="1068"/>
      <c r="F1068" s="1069"/>
      <c r="G1068" s="1069"/>
      <c r="H1068" s="1069"/>
      <c r="I1068" s="1069"/>
      <c r="J1068" s="1069"/>
      <c r="K1068" s="1069"/>
      <c r="L1068" s="1069" t="s">
        <v>1045</v>
      </c>
      <c r="M1068" s="1069" t="s">
        <v>1045</v>
      </c>
      <c r="N1068" s="1069">
        <v>-73.048760859002726</v>
      </c>
      <c r="O1068" s="1069">
        <v>6.2027494648755752</v>
      </c>
      <c r="P1068" s="1069">
        <v>6.1890109524560524</v>
      </c>
      <c r="Q1068" s="1070"/>
      <c r="R1068" s="1070"/>
      <c r="S1068" s="1070"/>
      <c r="T1068" s="1070"/>
      <c r="U1068" s="1728"/>
      <c r="V1068" s="1728"/>
      <c r="W1068" s="1728"/>
      <c r="X1068" s="1728"/>
      <c r="Y1068" s="1728"/>
      <c r="Z1068" s="1728"/>
      <c r="AA1068" s="403"/>
      <c r="AB1068" s="985"/>
      <c r="AC1068" s="985"/>
      <c r="AD1068" s="985"/>
      <c r="AE1068" s="985"/>
      <c r="AF1068" s="985"/>
      <c r="AG1068" s="985"/>
      <c r="AH1068" s="985"/>
      <c r="AI1068" s="985"/>
      <c r="AJ1068" s="940"/>
      <c r="AK1068" s="940"/>
      <c r="AL1068" s="940"/>
      <c r="AM1068" s="940"/>
      <c r="AN1068" s="940"/>
      <c r="AO1068" s="940"/>
      <c r="AP1068" s="940"/>
      <c r="AQ1068" s="940"/>
      <c r="AR1068" s="940"/>
      <c r="AS1068" s="940"/>
      <c r="AT1068" s="940"/>
      <c r="AU1068" s="940"/>
      <c r="AV1068" s="940"/>
      <c r="AW1068" s="940"/>
      <c r="AX1068" s="940"/>
      <c r="AY1068" s="940"/>
      <c r="AZ1068" s="940"/>
      <c r="BA1068" s="940"/>
      <c r="BB1068" s="940"/>
      <c r="BC1068" s="940"/>
      <c r="BD1068" s="940"/>
      <c r="BE1068" s="940"/>
      <c r="BF1068" s="940"/>
      <c r="BG1068" s="940"/>
      <c r="BH1068" s="940"/>
      <c r="BI1068" s="940"/>
      <c r="BJ1068" s="940"/>
      <c r="BK1068" s="940"/>
      <c r="BL1068" s="1069"/>
      <c r="BM1068" s="1069"/>
      <c r="BN1068" s="1069"/>
      <c r="BO1068" s="1069"/>
      <c r="BP1068" s="1069"/>
      <c r="BQ1068" s="1069"/>
      <c r="BR1068" s="1069"/>
      <c r="BS1068" s="1069"/>
      <c r="BT1068" s="1069">
        <v>3.6458409767970759</v>
      </c>
      <c r="BU1068" s="1069">
        <v>2.5124376840481917</v>
      </c>
      <c r="BV1068" s="1069">
        <v>6.0377066564999256</v>
      </c>
      <c r="BW1068" s="1069">
        <v>6.8688595687632619</v>
      </c>
      <c r="BX1068" s="1069">
        <v>8.236824091172819</v>
      </c>
      <c r="BY1068" s="1069">
        <v>4.3404629675805957</v>
      </c>
      <c r="BZ1068" s="1069">
        <v>4.8389921675296961</v>
      </c>
      <c r="CA1068" s="1069">
        <v>-4.7903541697482801</v>
      </c>
      <c r="CB1068" s="1069"/>
      <c r="CC1068" s="1069"/>
      <c r="CD1068" s="1069"/>
      <c r="CE1068" s="1069"/>
      <c r="CF1068" s="1069"/>
      <c r="CG1068" s="1069"/>
      <c r="CH1068" s="1069"/>
      <c r="CI1068" s="1069"/>
      <c r="CJ1068" s="1069"/>
      <c r="CK1068" s="1069"/>
      <c r="CL1068" s="1069"/>
      <c r="CM1068" s="1069"/>
      <c r="CN1068" s="1069"/>
      <c r="CO1068" s="1069"/>
      <c r="CP1068" s="1069"/>
      <c r="CQ1068" s="1069"/>
      <c r="CR1068" s="1069"/>
      <c r="CS1068" s="1069"/>
      <c r="CT1068" s="1069"/>
      <c r="CU1068" s="1069"/>
      <c r="CV1068" s="1069"/>
      <c r="CW1068" s="1069"/>
      <c r="CX1068" s="1069"/>
      <c r="CY1068" s="1069"/>
      <c r="CZ1068" s="1069"/>
      <c r="DA1068" s="1069"/>
      <c r="DB1068" s="1069"/>
      <c r="DC1068" s="1069"/>
      <c r="DD1068" s="1069"/>
      <c r="DE1068" s="1069"/>
      <c r="DF1068" s="1069"/>
      <c r="DG1068" s="1069"/>
      <c r="DH1068" s="1069"/>
      <c r="DI1068" s="1069"/>
      <c r="DJ1068" s="1069"/>
      <c r="DK1068" s="1069"/>
      <c r="DL1068" s="1069"/>
      <c r="DM1068" s="1069"/>
      <c r="DN1068" s="1069"/>
      <c r="DO1068" s="1069"/>
    </row>
    <row r="1069" spans="2:119" s="971" customFormat="1" ht="12" hidden="1" customHeight="1" outlineLevel="1">
      <c r="B1069" s="1340"/>
      <c r="C1069" s="978"/>
      <c r="D1069" s="988"/>
      <c r="E1069" s="988"/>
      <c r="F1069" s="969"/>
      <c r="G1069" s="969"/>
      <c r="H1069" s="969"/>
      <c r="I1069" s="969"/>
      <c r="J1069" s="969"/>
      <c r="K1069" s="969"/>
      <c r="L1069" s="969"/>
      <c r="M1069" s="969"/>
      <c r="N1069" s="969"/>
      <c r="O1069" s="969"/>
      <c r="P1069" s="969"/>
      <c r="Q1069" s="1071"/>
      <c r="R1069" s="1071"/>
      <c r="S1069" s="1071"/>
      <c r="T1069" s="1071"/>
      <c r="U1069" s="1705"/>
      <c r="V1069" s="1705"/>
      <c r="W1069" s="1705"/>
      <c r="X1069" s="1705"/>
      <c r="Y1069" s="1705"/>
      <c r="Z1069" s="1705"/>
      <c r="AA1069" s="403"/>
      <c r="AB1069" s="946"/>
      <c r="AC1069" s="946"/>
      <c r="AD1069" s="946"/>
      <c r="AE1069" s="946"/>
      <c r="AF1069" s="946"/>
      <c r="AG1069" s="946"/>
      <c r="AH1069" s="946"/>
      <c r="AI1069" s="946"/>
      <c r="AJ1069" s="969"/>
      <c r="AK1069" s="969"/>
      <c r="AL1069" s="969"/>
      <c r="AM1069" s="969"/>
      <c r="AN1069" s="969"/>
      <c r="AO1069" s="969"/>
      <c r="AP1069" s="969"/>
      <c r="AQ1069" s="969"/>
      <c r="AR1069" s="969"/>
      <c r="AS1069" s="969"/>
      <c r="AT1069" s="969"/>
      <c r="AU1069" s="969"/>
      <c r="AV1069" s="969"/>
      <c r="AW1069" s="969"/>
      <c r="AX1069" s="969"/>
      <c r="AY1069" s="969"/>
      <c r="AZ1069" s="969"/>
      <c r="BA1069" s="969"/>
      <c r="BB1069" s="969"/>
      <c r="BC1069" s="969"/>
      <c r="BD1069" s="969"/>
      <c r="BE1069" s="969"/>
      <c r="BF1069" s="969"/>
      <c r="BG1069" s="969"/>
      <c r="BH1069" s="969"/>
      <c r="BI1069" s="969"/>
      <c r="BJ1069" s="969"/>
      <c r="BK1069" s="969"/>
      <c r="BL1069" s="969"/>
      <c r="BM1069" s="969"/>
      <c r="BN1069" s="969"/>
      <c r="BO1069" s="969"/>
      <c r="BP1069" s="969"/>
      <c r="BQ1069" s="969"/>
      <c r="BR1069" s="969"/>
      <c r="BS1069" s="969"/>
      <c r="BT1069" s="969"/>
      <c r="BU1069" s="969"/>
      <c r="BV1069" s="969"/>
      <c r="BW1069" s="969"/>
      <c r="BX1069" s="969"/>
      <c r="BY1069" s="969"/>
      <c r="BZ1069" s="969"/>
      <c r="CA1069" s="969"/>
      <c r="CB1069" s="969"/>
      <c r="CC1069" s="969"/>
      <c r="CD1069" s="969"/>
      <c r="CE1069" s="969"/>
      <c r="CF1069" s="969"/>
      <c r="CG1069" s="969"/>
      <c r="CH1069" s="969"/>
      <c r="CI1069" s="969"/>
      <c r="CJ1069" s="969"/>
      <c r="CK1069" s="969"/>
      <c r="CL1069" s="969"/>
      <c r="CM1069" s="969"/>
      <c r="CN1069" s="969"/>
      <c r="CO1069" s="969"/>
      <c r="CP1069" s="969"/>
      <c r="CQ1069" s="969"/>
      <c r="CR1069" s="969"/>
      <c r="CS1069" s="969"/>
      <c r="CT1069" s="969"/>
      <c r="CU1069" s="969"/>
      <c r="CV1069" s="969"/>
      <c r="CW1069" s="969"/>
      <c r="CX1069" s="969"/>
      <c r="CY1069" s="969"/>
      <c r="CZ1069" s="969"/>
      <c r="DA1069" s="969"/>
      <c r="DB1069" s="969"/>
      <c r="DC1069" s="969"/>
      <c r="DD1069" s="969"/>
      <c r="DE1069" s="969"/>
      <c r="DF1069" s="969"/>
      <c r="DG1069" s="969"/>
      <c r="DH1069" s="969"/>
      <c r="DI1069" s="969"/>
      <c r="DJ1069" s="969"/>
      <c r="DK1069" s="969"/>
      <c r="DL1069" s="969"/>
      <c r="DM1069" s="969"/>
      <c r="DN1069" s="969"/>
      <c r="DO1069" s="969"/>
    </row>
    <row r="1070" spans="2:119" s="980" customFormat="1" ht="12" hidden="1" customHeight="1" outlineLevel="1">
      <c r="B1070" s="1336"/>
      <c r="C1070" s="978" t="s">
        <v>245</v>
      </c>
      <c r="D1070" s="943"/>
      <c r="E1070" s="944"/>
      <c r="F1070" s="945" t="s">
        <v>105</v>
      </c>
      <c r="G1070" s="945" t="s">
        <v>105</v>
      </c>
      <c r="H1070" s="945" t="s">
        <v>105</v>
      </c>
      <c r="I1070" s="945" t="s">
        <v>105</v>
      </c>
      <c r="J1070" s="945" t="s">
        <v>105</v>
      </c>
      <c r="K1070" s="945" t="s">
        <v>105</v>
      </c>
      <c r="L1070" s="945">
        <v>420.32299999999998</v>
      </c>
      <c r="M1070" s="945">
        <v>328.77830000000006</v>
      </c>
      <c r="N1070" s="945">
        <v>6046.7304100000001</v>
      </c>
      <c r="O1070" s="945">
        <v>16049.363870000001</v>
      </c>
      <c r="P1070" s="945">
        <v>109414.212</v>
      </c>
      <c r="Q1070" s="1061"/>
      <c r="R1070" s="1061"/>
      <c r="S1070" s="1061"/>
      <c r="T1070" s="1061"/>
      <c r="U1070" s="1709"/>
      <c r="V1070" s="1709"/>
      <c r="W1070" s="1709"/>
      <c r="X1070" s="1709"/>
      <c r="Y1070" s="1709"/>
      <c r="Z1070" s="1709"/>
      <c r="AA1070" s="403"/>
      <c r="AB1070" s="449"/>
      <c r="AC1070" s="449"/>
      <c r="AD1070" s="449"/>
      <c r="AE1070" s="449"/>
      <c r="AF1070" s="449"/>
      <c r="AG1070" s="449"/>
      <c r="AH1070" s="449"/>
      <c r="AI1070" s="449"/>
      <c r="AJ1070" s="945" t="s">
        <v>105</v>
      </c>
      <c r="AK1070" s="945" t="s">
        <v>105</v>
      </c>
      <c r="AL1070" s="945" t="s">
        <v>105</v>
      </c>
      <c r="AM1070" s="945" t="s">
        <v>105</v>
      </c>
      <c r="AN1070" s="945" t="s">
        <v>105</v>
      </c>
      <c r="AO1070" s="945" t="s">
        <v>105</v>
      </c>
      <c r="AP1070" s="945" t="s">
        <v>105</v>
      </c>
      <c r="AQ1070" s="945" t="s">
        <v>105</v>
      </c>
      <c r="AR1070" s="945" t="s">
        <v>105</v>
      </c>
      <c r="AS1070" s="945" t="s">
        <v>105</v>
      </c>
      <c r="AT1070" s="945" t="s">
        <v>105</v>
      </c>
      <c r="AU1070" s="945" t="s">
        <v>105</v>
      </c>
      <c r="AV1070" s="945" t="s">
        <v>105</v>
      </c>
      <c r="AW1070" s="945" t="s">
        <v>105</v>
      </c>
      <c r="AX1070" s="945" t="s">
        <v>105</v>
      </c>
      <c r="AY1070" s="945" t="s">
        <v>105</v>
      </c>
      <c r="AZ1070" s="945" t="s">
        <v>105</v>
      </c>
      <c r="BA1070" s="945" t="s">
        <v>105</v>
      </c>
      <c r="BB1070" s="945" t="s">
        <v>105</v>
      </c>
      <c r="BC1070" s="945" t="s">
        <v>105</v>
      </c>
      <c r="BD1070" s="945" t="s">
        <v>105</v>
      </c>
      <c r="BE1070" s="945" t="s">
        <v>105</v>
      </c>
      <c r="BF1070" s="945" t="s">
        <v>105</v>
      </c>
      <c r="BG1070" s="945" t="s">
        <v>105</v>
      </c>
      <c r="BH1070" s="945">
        <v>62.422000000000004</v>
      </c>
      <c r="BI1070" s="945">
        <v>87.430999999999997</v>
      </c>
      <c r="BJ1070" s="945">
        <v>115.73599999999999</v>
      </c>
      <c r="BK1070" s="945">
        <v>154.73400000000001</v>
      </c>
      <c r="BL1070" s="945">
        <v>108.81700000000001</v>
      </c>
      <c r="BM1070" s="945">
        <v>93.721000000000004</v>
      </c>
      <c r="BN1070" s="945">
        <v>52.836000000000006</v>
      </c>
      <c r="BO1070" s="945">
        <v>73.404300000000006</v>
      </c>
      <c r="BP1070" s="945">
        <v>1275.136</v>
      </c>
      <c r="BQ1070" s="945">
        <v>997.86924999999997</v>
      </c>
      <c r="BR1070" s="945">
        <v>1594.8144</v>
      </c>
      <c r="BS1070" s="945">
        <v>2178.9107599999998</v>
      </c>
      <c r="BT1070" s="945">
        <v>2641.52</v>
      </c>
      <c r="BU1070" s="945">
        <v>3018.35</v>
      </c>
      <c r="BV1070" s="945">
        <v>3925.0001649999995</v>
      </c>
      <c r="BW1070" s="945">
        <v>6464.4937050000017</v>
      </c>
      <c r="BX1070" s="945">
        <v>9132.42</v>
      </c>
      <c r="BY1070" s="945">
        <v>21940.535</v>
      </c>
      <c r="BZ1070" s="945">
        <v>27530.999999999996</v>
      </c>
      <c r="CA1070" s="945">
        <v>50810.256999999998</v>
      </c>
      <c r="CB1070" s="945"/>
      <c r="CC1070" s="945"/>
      <c r="CD1070" s="945"/>
      <c r="CE1070" s="945"/>
      <c r="CF1070" s="945"/>
      <c r="CG1070" s="945"/>
      <c r="CH1070" s="945"/>
      <c r="CI1070" s="945"/>
      <c r="CJ1070" s="945"/>
      <c r="CK1070" s="945"/>
      <c r="CL1070" s="945"/>
      <c r="CM1070" s="945"/>
      <c r="CN1070" s="945"/>
      <c r="CO1070" s="945"/>
      <c r="CP1070" s="945"/>
      <c r="CQ1070" s="945"/>
      <c r="CR1070" s="945"/>
      <c r="CS1070" s="945"/>
      <c r="CT1070" s="945"/>
      <c r="CU1070" s="945"/>
      <c r="CV1070" s="945"/>
      <c r="CW1070" s="945"/>
      <c r="CX1070" s="945"/>
      <c r="CY1070" s="945"/>
      <c r="CZ1070" s="945"/>
      <c r="DA1070" s="945"/>
      <c r="DB1070" s="945"/>
      <c r="DC1070" s="945"/>
      <c r="DD1070" s="945"/>
      <c r="DE1070" s="945"/>
      <c r="DF1070" s="945"/>
      <c r="DG1070" s="945"/>
      <c r="DH1070" s="945"/>
      <c r="DI1070" s="945"/>
      <c r="DJ1070" s="945"/>
      <c r="DK1070" s="945"/>
      <c r="DL1070" s="945"/>
      <c r="DM1070" s="945"/>
      <c r="DN1070" s="945"/>
      <c r="DO1070" s="945"/>
    </row>
    <row r="1071" spans="2:119" s="986" customFormat="1" ht="12" hidden="1" customHeight="1" outlineLevel="1">
      <c r="B1071" s="1338"/>
      <c r="C1071" s="972" t="s">
        <v>94</v>
      </c>
      <c r="D1071" s="939"/>
      <c r="E1071" s="939"/>
      <c r="F1071" s="940" t="s">
        <v>1045</v>
      </c>
      <c r="G1071" s="940" t="s">
        <v>1045</v>
      </c>
      <c r="H1071" s="940" t="s">
        <v>1045</v>
      </c>
      <c r="I1071" s="940" t="s">
        <v>1045</v>
      </c>
      <c r="J1071" s="940" t="s">
        <v>1045</v>
      </c>
      <c r="K1071" s="940" t="s">
        <v>1045</v>
      </c>
      <c r="L1071" s="940" t="s">
        <v>1045</v>
      </c>
      <c r="M1071" s="940">
        <v>-0.21779607587498173</v>
      </c>
      <c r="N1071" s="940">
        <v>17.391513095602718</v>
      </c>
      <c r="O1071" s="940">
        <v>1.6542218325886968</v>
      </c>
      <c r="P1071" s="940">
        <v>5.8173550606900157</v>
      </c>
      <c r="Q1071" s="1060"/>
      <c r="R1071" s="1060"/>
      <c r="S1071" s="1060"/>
      <c r="T1071" s="1060"/>
      <c r="U1071" s="1704"/>
      <c r="V1071" s="1704"/>
      <c r="W1071" s="1704"/>
      <c r="X1071" s="1704"/>
      <c r="Y1071" s="1704"/>
      <c r="Z1071" s="1704"/>
      <c r="AA1071" s="403"/>
      <c r="AB1071" s="985"/>
      <c r="AC1071" s="985"/>
      <c r="AD1071" s="985"/>
      <c r="AE1071" s="985"/>
      <c r="AF1071" s="985"/>
      <c r="AG1071" s="985"/>
      <c r="AH1071" s="985"/>
      <c r="AI1071" s="985"/>
      <c r="AJ1071" s="940"/>
      <c r="AK1071" s="940"/>
      <c r="AL1071" s="940"/>
      <c r="AM1071" s="940"/>
      <c r="AN1071" s="940" t="s">
        <v>1045</v>
      </c>
      <c r="AO1071" s="940" t="s">
        <v>1045</v>
      </c>
      <c r="AP1071" s="940" t="s">
        <v>1045</v>
      </c>
      <c r="AQ1071" s="940" t="s">
        <v>1045</v>
      </c>
      <c r="AR1071" s="940" t="s">
        <v>1045</v>
      </c>
      <c r="AS1071" s="940" t="s">
        <v>1045</v>
      </c>
      <c r="AT1071" s="940" t="s">
        <v>1045</v>
      </c>
      <c r="AU1071" s="940" t="s">
        <v>1045</v>
      </c>
      <c r="AV1071" s="940" t="s">
        <v>1045</v>
      </c>
      <c r="AW1071" s="940" t="s">
        <v>1045</v>
      </c>
      <c r="AX1071" s="940" t="s">
        <v>1045</v>
      </c>
      <c r="AY1071" s="940" t="s">
        <v>1045</v>
      </c>
      <c r="AZ1071" s="940" t="s">
        <v>1045</v>
      </c>
      <c r="BA1071" s="940" t="s">
        <v>1045</v>
      </c>
      <c r="BB1071" s="940" t="s">
        <v>1045</v>
      </c>
      <c r="BC1071" s="940" t="s">
        <v>1045</v>
      </c>
      <c r="BD1071" s="940" t="s">
        <v>1045</v>
      </c>
      <c r="BE1071" s="940" t="s">
        <v>1045</v>
      </c>
      <c r="BF1071" s="940" t="s">
        <v>1045</v>
      </c>
      <c r="BG1071" s="940" t="s">
        <v>1045</v>
      </c>
      <c r="BH1071" s="940" t="s">
        <v>1045</v>
      </c>
      <c r="BI1071" s="940" t="s">
        <v>1045</v>
      </c>
      <c r="BJ1071" s="940" t="s">
        <v>1045</v>
      </c>
      <c r="BK1071" s="940" t="s">
        <v>1045</v>
      </c>
      <c r="BL1071" s="940">
        <v>0.74324757297106792</v>
      </c>
      <c r="BM1071" s="940">
        <v>7.1942446043165464E-2</v>
      </c>
      <c r="BN1071" s="940">
        <v>-0.54347826086956519</v>
      </c>
      <c r="BO1071" s="940">
        <v>-0.525609756097561</v>
      </c>
      <c r="BP1071" s="940">
        <v>10.71816903608811</v>
      </c>
      <c r="BQ1071" s="940">
        <v>9.6472322104971138</v>
      </c>
      <c r="BR1071" s="940">
        <v>29.184238019532135</v>
      </c>
      <c r="BS1071" s="940">
        <v>28.683693734563228</v>
      </c>
      <c r="BT1071" s="940">
        <v>1.0715594258181089</v>
      </c>
      <c r="BU1071" s="940">
        <v>2.0247950821212299</v>
      </c>
      <c r="BV1071" s="940">
        <v>1.4611015331940815</v>
      </c>
      <c r="BW1071" s="940">
        <v>1.9668464737858296</v>
      </c>
      <c r="BX1071" s="940">
        <v>2.457259456676459</v>
      </c>
      <c r="BY1071" s="940">
        <v>6.2690493150231088</v>
      </c>
      <c r="BZ1071" s="940">
        <v>6.0142672210562829</v>
      </c>
      <c r="CA1071" s="940">
        <v>6.8598973591234991</v>
      </c>
      <c r="CB1071" s="940"/>
      <c r="CC1071" s="940"/>
      <c r="CD1071" s="940"/>
      <c r="CE1071" s="940"/>
      <c r="CF1071" s="940"/>
      <c r="CG1071" s="940"/>
      <c r="CH1071" s="940"/>
      <c r="CI1071" s="940"/>
      <c r="CJ1071" s="940"/>
      <c r="CK1071" s="940"/>
      <c r="CL1071" s="940"/>
      <c r="CM1071" s="940"/>
      <c r="CN1071" s="940"/>
      <c r="CO1071" s="940"/>
      <c r="CP1071" s="940"/>
      <c r="CQ1071" s="940"/>
      <c r="CR1071" s="940"/>
      <c r="CS1071" s="940"/>
      <c r="CT1071" s="940"/>
      <c r="CU1071" s="940"/>
      <c r="CV1071" s="940"/>
      <c r="CW1071" s="940"/>
      <c r="CX1071" s="940"/>
      <c r="CY1071" s="940"/>
      <c r="CZ1071" s="940"/>
      <c r="DA1071" s="940"/>
      <c r="DB1071" s="940"/>
      <c r="DC1071" s="940"/>
      <c r="DD1071" s="940"/>
      <c r="DE1071" s="940"/>
      <c r="DF1071" s="940"/>
      <c r="DG1071" s="940"/>
      <c r="DH1071" s="940"/>
      <c r="DI1071" s="940"/>
      <c r="DJ1071" s="940"/>
      <c r="DK1071" s="940"/>
      <c r="DL1071" s="940"/>
      <c r="DM1071" s="940"/>
      <c r="DN1071" s="940"/>
      <c r="DO1071" s="940"/>
    </row>
    <row r="1072" spans="2:119" s="980" customFormat="1" ht="12" hidden="1" customHeight="1" outlineLevel="1">
      <c r="B1072" s="1336"/>
      <c r="C1072" s="972" t="s">
        <v>97</v>
      </c>
      <c r="D1072" s="995"/>
      <c r="E1072" s="995"/>
      <c r="F1072" s="955" t="s">
        <v>1045</v>
      </c>
      <c r="G1072" s="955" t="s">
        <v>1045</v>
      </c>
      <c r="H1072" s="955" t="s">
        <v>1045</v>
      </c>
      <c r="I1072" s="955" t="s">
        <v>1045</v>
      </c>
      <c r="J1072" s="955" t="s">
        <v>1045</v>
      </c>
      <c r="K1072" s="955" t="s">
        <v>1045</v>
      </c>
      <c r="L1072" s="955">
        <v>0.81327069102370642</v>
      </c>
      <c r="M1072" s="955">
        <v>0.90083075311760341</v>
      </c>
      <c r="N1072" s="955">
        <v>0.90914422167733977</v>
      </c>
      <c r="O1072" s="955">
        <v>0.90377323635931783</v>
      </c>
      <c r="P1072" s="955">
        <v>0.93872118014493322</v>
      </c>
      <c r="Q1072" s="1072"/>
      <c r="R1072" s="1072"/>
      <c r="S1072" s="1072"/>
      <c r="T1072" s="1072"/>
      <c r="U1072" s="1710"/>
      <c r="V1072" s="1710"/>
      <c r="W1072" s="1710"/>
      <c r="X1072" s="1710"/>
      <c r="Y1072" s="1710"/>
      <c r="Z1072" s="1710"/>
      <c r="AA1072" s="403"/>
      <c r="AB1072" s="449"/>
      <c r="AC1072" s="449"/>
      <c r="AD1072" s="449"/>
      <c r="AE1072" s="449"/>
      <c r="AF1072" s="449"/>
      <c r="AG1072" s="449"/>
      <c r="AH1072" s="449"/>
      <c r="AI1072" s="449"/>
      <c r="AJ1072" s="975"/>
      <c r="AK1072" s="975"/>
      <c r="AL1072" s="975"/>
      <c r="AM1072" s="975"/>
      <c r="AN1072" s="955"/>
      <c r="AO1072" s="955"/>
      <c r="AP1072" s="955"/>
      <c r="AQ1072" s="955"/>
      <c r="AR1072" s="955"/>
      <c r="AS1072" s="955"/>
      <c r="AT1072" s="955"/>
      <c r="AU1072" s="955"/>
      <c r="AV1072" s="955"/>
      <c r="AW1072" s="955"/>
      <c r="AX1072" s="955"/>
      <c r="AY1072" s="955"/>
      <c r="AZ1072" s="955"/>
      <c r="BA1072" s="955"/>
      <c r="BB1072" s="955"/>
      <c r="BC1072" s="955"/>
      <c r="BD1072" s="955"/>
      <c r="BE1072" s="955"/>
      <c r="BF1072" s="955"/>
      <c r="BG1072" s="955"/>
      <c r="BH1072" s="955">
        <v>0.77987906719325684</v>
      </c>
      <c r="BI1072" s="955">
        <v>0.79141189419198754</v>
      </c>
      <c r="BJ1072" s="955">
        <v>0.79995523728737439</v>
      </c>
      <c r="BK1072" s="955">
        <v>0.85188609659557235</v>
      </c>
      <c r="BL1072" s="955">
        <v>0.89375260215036867</v>
      </c>
      <c r="BM1072" s="955">
        <v>0.90022427668036675</v>
      </c>
      <c r="BN1072" s="955">
        <v>0.90554321812811278</v>
      </c>
      <c r="BO1072" s="955">
        <v>0.9088785046728971</v>
      </c>
      <c r="BP1072" s="955">
        <v>0.92086330935251803</v>
      </c>
      <c r="BQ1072" s="955">
        <v>0.89499474973748683</v>
      </c>
      <c r="BR1072" s="955">
        <v>0.90540540540540537</v>
      </c>
      <c r="BS1072" s="955">
        <v>0.91171081126103615</v>
      </c>
      <c r="BT1072" s="955">
        <v>0.92561983471074383</v>
      </c>
      <c r="BU1072" s="955">
        <v>0.90540540540540537</v>
      </c>
      <c r="BV1072" s="955">
        <v>0.88405797101449279</v>
      </c>
      <c r="BW1072" s="955">
        <v>0.90654205607476634</v>
      </c>
      <c r="BX1072" s="955">
        <v>0.91666666666666674</v>
      </c>
      <c r="BY1072" s="955">
        <v>0.92253521126760563</v>
      </c>
      <c r="BZ1072" s="955">
        <v>0.93877551020408168</v>
      </c>
      <c r="CA1072" s="955">
        <v>0.94999687480467532</v>
      </c>
      <c r="CB1072" s="974"/>
      <c r="CC1072" s="974"/>
      <c r="CD1072" s="974"/>
      <c r="CE1072" s="974"/>
      <c r="CF1072" s="974"/>
      <c r="CG1072" s="974"/>
      <c r="CH1072" s="974"/>
      <c r="CI1072" s="974"/>
      <c r="CJ1072" s="974"/>
      <c r="CK1072" s="974"/>
      <c r="CL1072" s="974"/>
      <c r="CM1072" s="974"/>
      <c r="CN1072" s="974"/>
      <c r="CO1072" s="974"/>
      <c r="CP1072" s="974"/>
      <c r="CQ1072" s="974"/>
      <c r="CR1072" s="974"/>
      <c r="CS1072" s="974"/>
      <c r="CT1072" s="974"/>
      <c r="CU1072" s="974"/>
      <c r="CV1072" s="974"/>
      <c r="CW1072" s="974"/>
      <c r="CX1072" s="974"/>
      <c r="CY1072" s="974"/>
      <c r="CZ1072" s="974"/>
      <c r="DA1072" s="974"/>
      <c r="DB1072" s="974"/>
      <c r="DC1072" s="974"/>
      <c r="DD1072" s="974"/>
      <c r="DE1072" s="974"/>
      <c r="DF1072" s="974"/>
      <c r="DG1072" s="974"/>
      <c r="DH1072" s="974"/>
      <c r="DI1072" s="974"/>
      <c r="DJ1072" s="974"/>
      <c r="DK1072" s="974"/>
      <c r="DL1072" s="974"/>
      <c r="DM1072" s="974"/>
      <c r="DN1072" s="974"/>
      <c r="DO1072" s="974"/>
    </row>
    <row r="1073" spans="2:119" s="986" customFormat="1" ht="12" hidden="1" customHeight="1" outlineLevel="1">
      <c r="B1073" s="1339"/>
      <c r="C1073" s="972" t="s">
        <v>236</v>
      </c>
      <c r="D1073" s="993"/>
      <c r="E1073" s="993"/>
      <c r="F1073" s="974"/>
      <c r="G1073" s="974"/>
      <c r="H1073" s="974"/>
      <c r="I1073" s="974"/>
      <c r="J1073" s="974"/>
      <c r="K1073" s="974"/>
      <c r="L1073" s="974">
        <v>3.9027936626706526E-2</v>
      </c>
      <c r="M1073" s="974">
        <v>3.6736246244606752E-2</v>
      </c>
      <c r="N1073" s="974">
        <v>3.8016122079443153E-2</v>
      </c>
      <c r="O1073" s="974">
        <v>4.1087675066800784E-2</v>
      </c>
      <c r="P1073" s="974">
        <v>4.2333526863482671E-2</v>
      </c>
      <c r="Q1073" s="1063"/>
      <c r="R1073" s="1063"/>
      <c r="S1073" s="1063"/>
      <c r="T1073" s="1063"/>
      <c r="U1073" s="1707"/>
      <c r="V1073" s="1707"/>
      <c r="W1073" s="1707"/>
      <c r="X1073" s="1707"/>
      <c r="Y1073" s="1707"/>
      <c r="Z1073" s="1707"/>
      <c r="AA1073" s="403"/>
      <c r="AB1073" s="985"/>
      <c r="AC1073" s="985"/>
      <c r="AD1073" s="985"/>
      <c r="AE1073" s="985"/>
      <c r="AF1073" s="985"/>
      <c r="AG1073" s="985"/>
      <c r="AH1073" s="985"/>
      <c r="AI1073" s="985"/>
      <c r="AJ1073" s="994"/>
      <c r="AK1073" s="994"/>
      <c r="AL1073" s="994"/>
      <c r="AM1073" s="994"/>
      <c r="AN1073" s="974"/>
      <c r="AO1073" s="974"/>
      <c r="AP1073" s="974"/>
      <c r="AQ1073" s="974"/>
      <c r="AR1073" s="974"/>
      <c r="AS1073" s="974"/>
      <c r="AT1073" s="974"/>
      <c r="AU1073" s="974"/>
      <c r="AV1073" s="974"/>
      <c r="AW1073" s="974"/>
      <c r="AX1073" s="974"/>
      <c r="AY1073" s="974"/>
      <c r="AZ1073" s="974"/>
      <c r="BA1073" s="974"/>
      <c r="BB1073" s="974"/>
      <c r="BC1073" s="974"/>
      <c r="BD1073" s="974"/>
      <c r="BE1073" s="974"/>
      <c r="BF1073" s="974"/>
      <c r="BG1073" s="974"/>
      <c r="BH1073" s="974">
        <v>3.30259172618141E-2</v>
      </c>
      <c r="BI1073" s="974">
        <v>3.4979934589124823E-2</v>
      </c>
      <c r="BJ1073" s="974">
        <v>4.0387723216033421E-2</v>
      </c>
      <c r="BK1073" s="974">
        <v>4.4025786685690953E-2</v>
      </c>
      <c r="BL1073" s="974">
        <v>3.3025917261814107E-2</v>
      </c>
      <c r="BM1073" s="974">
        <v>3.497993458912483E-2</v>
      </c>
      <c r="BN1073" s="974">
        <v>4.0387723216033435E-2</v>
      </c>
      <c r="BO1073" s="974">
        <v>4.402578668569096E-2</v>
      </c>
      <c r="BP1073" s="974">
        <v>4.1448333995932285E-2</v>
      </c>
      <c r="BQ1073" s="974">
        <v>3.6507145411006241E-2</v>
      </c>
      <c r="BR1073" s="974">
        <v>3.5466899468077469E-2</v>
      </c>
      <c r="BS1073" s="974">
        <v>3.8914176852981604E-2</v>
      </c>
      <c r="BT1073" s="974">
        <v>3.7125141525468822E-2</v>
      </c>
      <c r="BU1073" s="974">
        <v>3.6821584333594108E-2</v>
      </c>
      <c r="BV1073" s="974">
        <v>4.5218505831257312E-2</v>
      </c>
      <c r="BW1073" s="974">
        <v>4.2899921596253679E-2</v>
      </c>
      <c r="BX1073" s="974">
        <v>4.385019129249141E-2</v>
      </c>
      <c r="BY1073" s="974">
        <v>4.4060245416438264E-2</v>
      </c>
      <c r="BZ1073" s="974">
        <v>4.2254276479123984E-2</v>
      </c>
      <c r="CA1073" s="974">
        <v>4.1417249991517524E-2</v>
      </c>
      <c r="CB1073" s="983"/>
      <c r="CC1073" s="1065"/>
      <c r="CD1073" s="1065"/>
      <c r="CE1073" s="1065"/>
      <c r="CF1073" s="1065"/>
      <c r="CG1073" s="1065"/>
      <c r="CH1073" s="1065"/>
      <c r="CI1073" s="1065"/>
      <c r="CJ1073" s="1065"/>
      <c r="CK1073" s="1065"/>
      <c r="CL1073" s="1065"/>
      <c r="CM1073" s="1065"/>
      <c r="CN1073" s="1065"/>
      <c r="CO1073" s="1065"/>
      <c r="CP1073" s="1065"/>
      <c r="CQ1073" s="1065"/>
      <c r="CR1073" s="1065"/>
      <c r="CS1073" s="1065"/>
      <c r="CT1073" s="1065"/>
      <c r="CU1073" s="1065"/>
      <c r="CV1073" s="1065"/>
      <c r="CW1073" s="1065"/>
      <c r="CX1073" s="1065"/>
      <c r="CY1073" s="1065"/>
      <c r="CZ1073" s="1065"/>
      <c r="DA1073" s="1065"/>
      <c r="DB1073" s="1065"/>
      <c r="DC1073" s="1065"/>
      <c r="DD1073" s="1065"/>
      <c r="DE1073" s="1065"/>
      <c r="DF1073" s="1065"/>
      <c r="DG1073" s="1065"/>
      <c r="DH1073" s="1065"/>
      <c r="DI1073" s="1065"/>
      <c r="DJ1073" s="1065"/>
      <c r="DK1073" s="1065"/>
      <c r="DL1073" s="1065"/>
      <c r="DM1073" s="1065"/>
      <c r="DN1073" s="1065"/>
      <c r="DO1073" s="1065"/>
    </row>
    <row r="1074" spans="2:119" s="980" customFormat="1" ht="12" hidden="1" customHeight="1" outlineLevel="1">
      <c r="B1074" s="1336"/>
      <c r="C1074" s="978"/>
      <c r="D1074" s="1012"/>
      <c r="E1074" s="1012"/>
      <c r="F1074" s="984"/>
      <c r="G1074" s="984"/>
      <c r="H1074" s="984"/>
      <c r="I1074" s="984"/>
      <c r="J1074" s="984"/>
      <c r="K1074" s="984"/>
      <c r="L1074" s="984"/>
      <c r="M1074" s="984"/>
      <c r="N1074" s="984"/>
      <c r="O1074" s="984"/>
      <c r="P1074" s="984"/>
      <c r="Q1074" s="1073"/>
      <c r="R1074" s="1073"/>
      <c r="S1074" s="1073"/>
      <c r="T1074" s="1073"/>
      <c r="U1074" s="1702"/>
      <c r="V1074" s="1702"/>
      <c r="W1074" s="1702"/>
      <c r="X1074" s="1702"/>
      <c r="Y1074" s="1702"/>
      <c r="Z1074" s="1702"/>
      <c r="AA1074" s="403"/>
      <c r="AB1074" s="449"/>
      <c r="AC1074" s="449"/>
      <c r="AD1074" s="449"/>
      <c r="AE1074" s="449"/>
      <c r="AF1074" s="449"/>
      <c r="AG1074" s="449"/>
      <c r="AH1074" s="449"/>
      <c r="AI1074" s="449"/>
      <c r="AJ1074" s="984"/>
      <c r="AK1074" s="984"/>
      <c r="AL1074" s="984"/>
      <c r="AM1074" s="984"/>
      <c r="AN1074" s="984"/>
      <c r="AO1074" s="984"/>
      <c r="AP1074" s="984"/>
      <c r="AQ1074" s="984"/>
      <c r="AR1074" s="984"/>
      <c r="AS1074" s="984"/>
      <c r="AT1074" s="984"/>
      <c r="AU1074" s="984"/>
      <c r="AV1074" s="984"/>
      <c r="AW1074" s="984"/>
      <c r="AX1074" s="984"/>
      <c r="AY1074" s="984"/>
      <c r="AZ1074" s="984"/>
      <c r="BA1074" s="984"/>
      <c r="BB1074" s="984"/>
      <c r="BC1074" s="984"/>
      <c r="BD1074" s="984"/>
      <c r="BE1074" s="984"/>
      <c r="BF1074" s="984"/>
      <c r="BG1074" s="984"/>
      <c r="BH1074" s="984"/>
      <c r="BI1074" s="984"/>
      <c r="BJ1074" s="984"/>
      <c r="BK1074" s="984"/>
      <c r="BL1074" s="984"/>
      <c r="BM1074" s="984"/>
      <c r="BN1074" s="984"/>
      <c r="BO1074" s="984"/>
      <c r="BP1074" s="984"/>
      <c r="BQ1074" s="984"/>
      <c r="BR1074" s="984"/>
      <c r="BS1074" s="984"/>
      <c r="BT1074" s="984"/>
      <c r="BU1074" s="984"/>
      <c r="BV1074" s="984"/>
      <c r="BW1074" s="984"/>
      <c r="BX1074" s="984"/>
      <c r="BY1074" s="984"/>
      <c r="BZ1074" s="984"/>
      <c r="CA1074" s="984"/>
      <c r="CB1074" s="984"/>
      <c r="CC1074" s="984"/>
      <c r="CD1074" s="984"/>
      <c r="CE1074" s="984"/>
      <c r="CF1074" s="984"/>
      <c r="CG1074" s="984"/>
      <c r="CH1074" s="984"/>
      <c r="CI1074" s="984"/>
      <c r="CJ1074" s="984"/>
      <c r="CK1074" s="984"/>
      <c r="CL1074" s="984"/>
      <c r="CM1074" s="984"/>
      <c r="CN1074" s="984"/>
      <c r="CO1074" s="984"/>
      <c r="CP1074" s="984"/>
      <c r="CQ1074" s="984"/>
      <c r="CR1074" s="984"/>
      <c r="CS1074" s="984"/>
      <c r="CT1074" s="984"/>
      <c r="CU1074" s="984"/>
      <c r="CV1074" s="984"/>
      <c r="CW1074" s="984"/>
      <c r="CX1074" s="984"/>
      <c r="CY1074" s="984"/>
      <c r="CZ1074" s="984"/>
      <c r="DA1074" s="984"/>
      <c r="DB1074" s="984"/>
      <c r="DC1074" s="984"/>
      <c r="DD1074" s="984"/>
      <c r="DE1074" s="984"/>
      <c r="DF1074" s="984"/>
      <c r="DG1074" s="984"/>
      <c r="DH1074" s="984"/>
      <c r="DI1074" s="984"/>
      <c r="DJ1074" s="984"/>
      <c r="DK1074" s="984"/>
      <c r="DL1074" s="984"/>
      <c r="DM1074" s="984"/>
      <c r="DN1074" s="984"/>
      <c r="DO1074" s="984"/>
    </row>
    <row r="1075" spans="2:119" s="980" customFormat="1" ht="12" hidden="1" customHeight="1" outlineLevel="1">
      <c r="B1075" s="1336"/>
      <c r="C1075" s="978" t="s">
        <v>246</v>
      </c>
      <c r="D1075" s="943"/>
      <c r="E1075" s="944"/>
      <c r="F1075" s="945" t="s">
        <v>105</v>
      </c>
      <c r="G1075" s="945" t="s">
        <v>105</v>
      </c>
      <c r="H1075" s="945" t="s">
        <v>105</v>
      </c>
      <c r="I1075" s="945" t="s">
        <v>105</v>
      </c>
      <c r="J1075" s="945" t="s">
        <v>105</v>
      </c>
      <c r="K1075" s="945" t="s">
        <v>105</v>
      </c>
      <c r="L1075" s="945">
        <v>96.50737964999999</v>
      </c>
      <c r="M1075" s="945">
        <v>36.194031220000006</v>
      </c>
      <c r="N1075" s="945">
        <v>604.28300000000002</v>
      </c>
      <c r="O1075" s="945">
        <v>1708.8117699999998</v>
      </c>
      <c r="P1075" s="945">
        <v>7142.4550000000017</v>
      </c>
      <c r="Q1075" s="1061"/>
      <c r="R1075" s="1061"/>
      <c r="S1075" s="1061"/>
      <c r="T1075" s="1061"/>
      <c r="U1075" s="1709"/>
      <c r="V1075" s="1709"/>
      <c r="W1075" s="1709"/>
      <c r="X1075" s="1709"/>
      <c r="Y1075" s="1709"/>
      <c r="Z1075" s="1709"/>
      <c r="AA1075" s="403"/>
      <c r="AB1075" s="449"/>
      <c r="AC1075" s="449"/>
      <c r="AD1075" s="449"/>
      <c r="AE1075" s="449"/>
      <c r="AF1075" s="449"/>
      <c r="AG1075" s="449"/>
      <c r="AH1075" s="449"/>
      <c r="AI1075" s="449"/>
      <c r="AJ1075" s="945" t="s">
        <v>105</v>
      </c>
      <c r="AK1075" s="945" t="s">
        <v>105</v>
      </c>
      <c r="AL1075" s="945" t="s">
        <v>105</v>
      </c>
      <c r="AM1075" s="945" t="s">
        <v>105</v>
      </c>
      <c r="AN1075" s="945" t="s">
        <v>105</v>
      </c>
      <c r="AO1075" s="945" t="s">
        <v>105</v>
      </c>
      <c r="AP1075" s="945" t="s">
        <v>105</v>
      </c>
      <c r="AQ1075" s="945" t="s">
        <v>105</v>
      </c>
      <c r="AR1075" s="945" t="s">
        <v>105</v>
      </c>
      <c r="AS1075" s="945" t="s">
        <v>105</v>
      </c>
      <c r="AT1075" s="945" t="s">
        <v>105</v>
      </c>
      <c r="AU1075" s="945" t="s">
        <v>105</v>
      </c>
      <c r="AV1075" s="945" t="s">
        <v>105</v>
      </c>
      <c r="AW1075" s="945" t="s">
        <v>105</v>
      </c>
      <c r="AX1075" s="945" t="s">
        <v>105</v>
      </c>
      <c r="AY1075" s="945" t="s">
        <v>105</v>
      </c>
      <c r="AZ1075" s="945" t="s">
        <v>105</v>
      </c>
      <c r="BA1075" s="945" t="s">
        <v>105</v>
      </c>
      <c r="BB1075" s="945" t="s">
        <v>105</v>
      </c>
      <c r="BC1075" s="945" t="s">
        <v>105</v>
      </c>
      <c r="BD1075" s="945" t="s">
        <v>105</v>
      </c>
      <c r="BE1075" s="945" t="s">
        <v>105</v>
      </c>
      <c r="BF1075" s="945" t="s">
        <v>105</v>
      </c>
      <c r="BG1075" s="945" t="s">
        <v>105</v>
      </c>
      <c r="BH1075" s="945">
        <v>17.618614789999999</v>
      </c>
      <c r="BI1075" s="945">
        <v>23.043710629999996</v>
      </c>
      <c r="BJ1075" s="945">
        <v>28.942095230000017</v>
      </c>
      <c r="BK1075" s="945">
        <v>26.902958999999981</v>
      </c>
      <c r="BL1075" s="945">
        <v>12.935932230000002</v>
      </c>
      <c r="BM1075" s="945">
        <v>10.387500990000003</v>
      </c>
      <c r="BN1075" s="945">
        <v>5.511298</v>
      </c>
      <c r="BO1075" s="945">
        <v>7.3592999999999993</v>
      </c>
      <c r="BP1075" s="945">
        <v>109.58199999999999</v>
      </c>
      <c r="BQ1075" s="945">
        <v>117.07499999999999</v>
      </c>
      <c r="BR1075" s="945">
        <v>166.6224</v>
      </c>
      <c r="BS1075" s="945">
        <v>211.00360000000001</v>
      </c>
      <c r="BT1075" s="945">
        <v>212.26499999999999</v>
      </c>
      <c r="BU1075" s="945">
        <v>315.34999999999997</v>
      </c>
      <c r="BV1075" s="945">
        <v>514.75411999999994</v>
      </c>
      <c r="BW1075" s="945">
        <v>666.44264999999996</v>
      </c>
      <c r="BX1075" s="945">
        <v>830.22</v>
      </c>
      <c r="BY1075" s="945">
        <v>1842.335</v>
      </c>
      <c r="BZ1075" s="945">
        <v>1795.5</v>
      </c>
      <c r="CA1075" s="945">
        <v>2674.400000000001</v>
      </c>
      <c r="CB1075" s="945"/>
      <c r="CC1075" s="945"/>
      <c r="CD1075" s="945"/>
      <c r="CE1075" s="945"/>
      <c r="CF1075" s="945"/>
      <c r="CG1075" s="945"/>
      <c r="CH1075" s="945"/>
      <c r="CI1075" s="945"/>
      <c r="CJ1075" s="945"/>
      <c r="CK1075" s="945"/>
      <c r="CL1075" s="945"/>
      <c r="CM1075" s="945"/>
      <c r="CN1075" s="945"/>
      <c r="CO1075" s="945"/>
      <c r="CP1075" s="945"/>
      <c r="CQ1075" s="945"/>
      <c r="CR1075" s="945"/>
      <c r="CS1075" s="945"/>
      <c r="CT1075" s="945"/>
      <c r="CU1075" s="945"/>
      <c r="CV1075" s="945"/>
      <c r="CW1075" s="945"/>
      <c r="CX1075" s="945"/>
      <c r="CY1075" s="945"/>
      <c r="CZ1075" s="945"/>
      <c r="DA1075" s="945"/>
      <c r="DB1075" s="945"/>
      <c r="DC1075" s="945"/>
      <c r="DD1075" s="945"/>
      <c r="DE1075" s="945"/>
      <c r="DF1075" s="945"/>
      <c r="DG1075" s="945"/>
      <c r="DH1075" s="945"/>
      <c r="DI1075" s="945"/>
      <c r="DJ1075" s="945"/>
      <c r="DK1075" s="945"/>
      <c r="DL1075" s="945"/>
      <c r="DM1075" s="945"/>
      <c r="DN1075" s="945"/>
      <c r="DO1075" s="945"/>
    </row>
    <row r="1076" spans="2:119" s="986" customFormat="1" ht="12" hidden="1" customHeight="1" outlineLevel="1">
      <c r="B1076" s="1338"/>
      <c r="C1076" s="972" t="s">
        <v>94</v>
      </c>
      <c r="D1076" s="939"/>
      <c r="E1076" s="939"/>
      <c r="F1076" s="940" t="s">
        <v>1045</v>
      </c>
      <c r="G1076" s="940" t="s">
        <v>1045</v>
      </c>
      <c r="H1076" s="940" t="s">
        <v>1045</v>
      </c>
      <c r="I1076" s="940" t="s">
        <v>1045</v>
      </c>
      <c r="J1076" s="940" t="s">
        <v>1045</v>
      </c>
      <c r="K1076" s="940" t="s">
        <v>1045</v>
      </c>
      <c r="L1076" s="940" t="s">
        <v>1045</v>
      </c>
      <c r="M1076" s="940">
        <v>-0.62496099934260307</v>
      </c>
      <c r="N1076" s="940">
        <v>15.695653389006495</v>
      </c>
      <c r="O1076" s="940">
        <v>1.8278335978341271</v>
      </c>
      <c r="P1076" s="940">
        <v>3.1797786774373646</v>
      </c>
      <c r="Q1076" s="1060"/>
      <c r="R1076" s="1060"/>
      <c r="S1076" s="1060"/>
      <c r="T1076" s="1060"/>
      <c r="U1076" s="1704"/>
      <c r="V1076" s="1704"/>
      <c r="W1076" s="1704"/>
      <c r="X1076" s="1704"/>
      <c r="Y1076" s="1704"/>
      <c r="Z1076" s="1704"/>
      <c r="AA1076" s="403"/>
      <c r="AB1076" s="985"/>
      <c r="AC1076" s="985"/>
      <c r="AD1076" s="985"/>
      <c r="AE1076" s="985"/>
      <c r="AF1076" s="985"/>
      <c r="AG1076" s="985"/>
      <c r="AH1076" s="985"/>
      <c r="AI1076" s="985"/>
      <c r="AJ1076" s="940"/>
      <c r="AK1076" s="940"/>
      <c r="AL1076" s="940"/>
      <c r="AM1076" s="940"/>
      <c r="AN1076" s="940" t="s">
        <v>1045</v>
      </c>
      <c r="AO1076" s="940" t="s">
        <v>1045</v>
      </c>
      <c r="AP1076" s="940" t="s">
        <v>1045</v>
      </c>
      <c r="AQ1076" s="940" t="s">
        <v>1045</v>
      </c>
      <c r="AR1076" s="940" t="s">
        <v>1045</v>
      </c>
      <c r="AS1076" s="940" t="s">
        <v>1045</v>
      </c>
      <c r="AT1076" s="940" t="s">
        <v>1045</v>
      </c>
      <c r="AU1076" s="940" t="s">
        <v>1045</v>
      </c>
      <c r="AV1076" s="940" t="s">
        <v>1045</v>
      </c>
      <c r="AW1076" s="940" t="s">
        <v>1045</v>
      </c>
      <c r="AX1076" s="940" t="s">
        <v>1045</v>
      </c>
      <c r="AY1076" s="940" t="s">
        <v>1045</v>
      </c>
      <c r="AZ1076" s="940" t="s">
        <v>1045</v>
      </c>
      <c r="BA1076" s="940" t="s">
        <v>1045</v>
      </c>
      <c r="BB1076" s="940" t="s">
        <v>1045</v>
      </c>
      <c r="BC1076" s="940" t="s">
        <v>1045</v>
      </c>
      <c r="BD1076" s="940" t="s">
        <v>1045</v>
      </c>
      <c r="BE1076" s="940" t="s">
        <v>1045</v>
      </c>
      <c r="BF1076" s="940" t="s">
        <v>1045</v>
      </c>
      <c r="BG1076" s="940" t="s">
        <v>1045</v>
      </c>
      <c r="BH1076" s="940" t="s">
        <v>1045</v>
      </c>
      <c r="BI1076" s="940" t="s">
        <v>1045</v>
      </c>
      <c r="BJ1076" s="940" t="s">
        <v>1045</v>
      </c>
      <c r="BK1076" s="940" t="s">
        <v>1045</v>
      </c>
      <c r="BL1076" s="940">
        <v>-0.26578040418125271</v>
      </c>
      <c r="BM1076" s="940">
        <v>-0.54922620072841954</v>
      </c>
      <c r="BN1076" s="940">
        <v>-0.80957501672901522</v>
      </c>
      <c r="BO1076" s="940">
        <v>-0.72645016483131075</v>
      </c>
      <c r="BP1076" s="940">
        <v>7.4711328145230986</v>
      </c>
      <c r="BQ1076" s="940">
        <v>10.270757048563222</v>
      </c>
      <c r="BR1076" s="940">
        <v>29.232877989903649</v>
      </c>
      <c r="BS1076" s="940">
        <v>27.671694318753147</v>
      </c>
      <c r="BT1076" s="940">
        <v>0.93704257998576401</v>
      </c>
      <c r="BU1076" s="940">
        <v>1.6935724962630792</v>
      </c>
      <c r="BV1076" s="940">
        <v>2.0893452500984258</v>
      </c>
      <c r="BW1076" s="940">
        <v>2.1584420834526044</v>
      </c>
      <c r="BX1076" s="940">
        <v>2.9112430216945802</v>
      </c>
      <c r="BY1076" s="940">
        <v>4.8421912161090859</v>
      </c>
      <c r="BZ1076" s="940">
        <v>2.4880731017752713</v>
      </c>
      <c r="CA1076" s="940">
        <v>3.0129484510032505</v>
      </c>
      <c r="CB1076" s="940"/>
      <c r="CC1076" s="940"/>
      <c r="CD1076" s="940"/>
      <c r="CE1076" s="940"/>
      <c r="CF1076" s="940"/>
      <c r="CG1076" s="940"/>
      <c r="CH1076" s="940"/>
      <c r="CI1076" s="940"/>
      <c r="CJ1076" s="940"/>
      <c r="CK1076" s="940"/>
      <c r="CL1076" s="940"/>
      <c r="CM1076" s="940"/>
      <c r="CN1076" s="940"/>
      <c r="CO1076" s="940"/>
      <c r="CP1076" s="940"/>
      <c r="CQ1076" s="940"/>
      <c r="CR1076" s="940"/>
      <c r="CS1076" s="940"/>
      <c r="CT1076" s="940"/>
      <c r="CU1076" s="940"/>
      <c r="CV1076" s="940"/>
      <c r="CW1076" s="940"/>
      <c r="CX1076" s="940"/>
      <c r="CY1076" s="940"/>
      <c r="CZ1076" s="940"/>
      <c r="DA1076" s="940"/>
      <c r="DB1076" s="940"/>
      <c r="DC1076" s="940"/>
      <c r="DD1076" s="940"/>
      <c r="DE1076" s="940"/>
      <c r="DF1076" s="940"/>
      <c r="DG1076" s="940"/>
      <c r="DH1076" s="940"/>
      <c r="DI1076" s="940"/>
      <c r="DJ1076" s="940"/>
      <c r="DK1076" s="940"/>
      <c r="DL1076" s="940"/>
      <c r="DM1076" s="940"/>
      <c r="DN1076" s="940"/>
      <c r="DO1076" s="940"/>
    </row>
    <row r="1077" spans="2:119" s="986" customFormat="1" ht="12" hidden="1" customHeight="1" outlineLevel="1">
      <c r="B1077" s="1339"/>
      <c r="C1077" s="972" t="s">
        <v>97</v>
      </c>
      <c r="D1077" s="993"/>
      <c r="E1077" s="993"/>
      <c r="F1077" s="974" t="s">
        <v>1045</v>
      </c>
      <c r="G1077" s="974" t="s">
        <v>1045</v>
      </c>
      <c r="H1077" s="974" t="s">
        <v>1045</v>
      </c>
      <c r="I1077" s="974" t="s">
        <v>1045</v>
      </c>
      <c r="J1077" s="974" t="s">
        <v>1045</v>
      </c>
      <c r="K1077" s="974" t="s">
        <v>1045</v>
      </c>
      <c r="L1077" s="974">
        <v>0.18672930897629364</v>
      </c>
      <c r="M1077" s="974">
        <v>9.9169246882396589E-2</v>
      </c>
      <c r="N1077" s="974">
        <v>9.0855778322660147E-2</v>
      </c>
      <c r="O1077" s="974">
        <v>9.6226763640682167E-2</v>
      </c>
      <c r="P1077" s="974">
        <v>6.1278819855066738E-2</v>
      </c>
      <c r="Q1077" s="1063"/>
      <c r="R1077" s="1063"/>
      <c r="S1077" s="1063"/>
      <c r="T1077" s="1063"/>
      <c r="U1077" s="1707"/>
      <c r="V1077" s="1707"/>
      <c r="W1077" s="1707"/>
      <c r="X1077" s="1707"/>
      <c r="Y1077" s="1707"/>
      <c r="Z1077" s="1707"/>
      <c r="AA1077" s="977"/>
      <c r="AB1077" s="985"/>
      <c r="AC1077" s="985"/>
      <c r="AD1077" s="985"/>
      <c r="AE1077" s="985"/>
      <c r="AF1077" s="985"/>
      <c r="AG1077" s="985"/>
      <c r="AH1077" s="985"/>
      <c r="AI1077" s="985"/>
      <c r="AJ1077" s="994"/>
      <c r="AK1077" s="994"/>
      <c r="AL1077" s="994"/>
      <c r="AM1077" s="994"/>
      <c r="AN1077" s="974"/>
      <c r="AO1077" s="974"/>
      <c r="AP1077" s="974"/>
      <c r="AQ1077" s="974"/>
      <c r="AR1077" s="974"/>
      <c r="AS1077" s="974"/>
      <c r="AT1077" s="974"/>
      <c r="AU1077" s="974"/>
      <c r="AV1077" s="974"/>
      <c r="AW1077" s="974"/>
      <c r="AX1077" s="974"/>
      <c r="AY1077" s="974"/>
      <c r="AZ1077" s="974"/>
      <c r="BA1077" s="974"/>
      <c r="BB1077" s="974"/>
      <c r="BC1077" s="974"/>
      <c r="BD1077" s="974"/>
      <c r="BE1077" s="974"/>
      <c r="BF1077" s="974"/>
      <c r="BG1077" s="974"/>
      <c r="BH1077" s="974">
        <v>0.22012093280674308</v>
      </c>
      <c r="BI1077" s="974">
        <v>0.20858810580801246</v>
      </c>
      <c r="BJ1077" s="974">
        <v>0.20004476271262572</v>
      </c>
      <c r="BK1077" s="974">
        <v>0.14811390340442765</v>
      </c>
      <c r="BL1077" s="974">
        <v>0.10624739784963125</v>
      </c>
      <c r="BM1077" s="974">
        <v>9.9775723319633233E-2</v>
      </c>
      <c r="BN1077" s="974">
        <v>9.4456781871887177E-2</v>
      </c>
      <c r="BO1077" s="974">
        <v>9.1121495327102786E-2</v>
      </c>
      <c r="BP1077" s="974">
        <v>7.9136690647482022E-2</v>
      </c>
      <c r="BQ1077" s="974">
        <v>0.10500525026251312</v>
      </c>
      <c r="BR1077" s="974">
        <v>9.45945945945946E-2</v>
      </c>
      <c r="BS1077" s="974">
        <v>8.8289188738963867E-2</v>
      </c>
      <c r="BT1077" s="974">
        <v>7.43801652892562E-2</v>
      </c>
      <c r="BU1077" s="974">
        <v>9.4594594594594586E-2</v>
      </c>
      <c r="BV1077" s="974">
        <v>0.11594202898550726</v>
      </c>
      <c r="BW1077" s="974">
        <v>9.3457943925233614E-2</v>
      </c>
      <c r="BX1077" s="974">
        <v>8.3333333333333343E-2</v>
      </c>
      <c r="BY1077" s="974">
        <v>7.7464788732394374E-2</v>
      </c>
      <c r="BZ1077" s="974">
        <v>6.1224489795918373E-2</v>
      </c>
      <c r="CA1077" s="974">
        <v>5.0003125195324724E-2</v>
      </c>
      <c r="CB1077" s="974"/>
      <c r="CC1077" s="974"/>
      <c r="CD1077" s="974"/>
      <c r="CE1077" s="974"/>
      <c r="CF1077" s="974"/>
      <c r="CG1077" s="974"/>
      <c r="CH1077" s="974"/>
      <c r="CI1077" s="974"/>
      <c r="CJ1077" s="974"/>
      <c r="CK1077" s="974"/>
      <c r="CL1077" s="974"/>
      <c r="CM1077" s="974"/>
      <c r="CN1077" s="974"/>
      <c r="CO1077" s="974"/>
      <c r="CP1077" s="974"/>
      <c r="CQ1077" s="974"/>
      <c r="CR1077" s="974"/>
      <c r="CS1077" s="974"/>
      <c r="CT1077" s="974"/>
      <c r="CU1077" s="974"/>
      <c r="CV1077" s="974"/>
      <c r="CW1077" s="974"/>
      <c r="CX1077" s="974"/>
      <c r="CY1077" s="974"/>
      <c r="CZ1077" s="974"/>
      <c r="DA1077" s="974"/>
      <c r="DB1077" s="974"/>
      <c r="DC1077" s="974"/>
      <c r="DD1077" s="974"/>
      <c r="DE1077" s="974"/>
      <c r="DF1077" s="974"/>
      <c r="DG1077" s="974"/>
      <c r="DH1077" s="974"/>
      <c r="DI1077" s="974"/>
      <c r="DJ1077" s="974"/>
      <c r="DK1077" s="974"/>
      <c r="DL1077" s="974"/>
      <c r="DM1077" s="974"/>
      <c r="DN1077" s="974"/>
      <c r="DO1077" s="974"/>
    </row>
    <row r="1078" spans="2:119" s="986" customFormat="1" ht="12" hidden="1" customHeight="1" outlineLevel="1">
      <c r="B1078" s="1339"/>
      <c r="C1078" s="972" t="s">
        <v>237</v>
      </c>
      <c r="D1078" s="993"/>
      <c r="E1078" s="993"/>
      <c r="F1078" s="974"/>
      <c r="G1078" s="974"/>
      <c r="H1078" s="974"/>
      <c r="I1078" s="974"/>
      <c r="J1078" s="974"/>
      <c r="K1078" s="974"/>
      <c r="L1078" s="974">
        <v>8.9609274224577463E-3</v>
      </c>
      <c r="M1078" s="974">
        <v>4.0441624142557604E-3</v>
      </c>
      <c r="N1078" s="974">
        <v>3.7991599990203876E-3</v>
      </c>
      <c r="O1078" s="974">
        <v>4.3746969241145817E-3</v>
      </c>
      <c r="P1078" s="974">
        <v>2.7634921011332253E-3</v>
      </c>
      <c r="Q1078" s="1063"/>
      <c r="R1078" s="1063"/>
      <c r="S1078" s="1063"/>
      <c r="T1078" s="1063"/>
      <c r="U1078" s="1707"/>
      <c r="V1078" s="1707"/>
      <c r="W1078" s="1707"/>
      <c r="X1078" s="1707"/>
      <c r="Y1078" s="1707"/>
      <c r="Z1078" s="1707"/>
      <c r="AA1078" s="403"/>
      <c r="AB1078" s="985"/>
      <c r="AC1078" s="985"/>
      <c r="AD1078" s="985"/>
      <c r="AE1078" s="985"/>
      <c r="AF1078" s="985"/>
      <c r="AG1078" s="985"/>
      <c r="AH1078" s="985"/>
      <c r="AI1078" s="985"/>
      <c r="AJ1078" s="994"/>
      <c r="AK1078" s="994"/>
      <c r="AL1078" s="994"/>
      <c r="AM1078" s="994"/>
      <c r="AN1078" s="974"/>
      <c r="AO1078" s="974"/>
      <c r="AP1078" s="974"/>
      <c r="AQ1078" s="974"/>
      <c r="AR1078" s="974"/>
      <c r="AS1078" s="974"/>
      <c r="AT1078" s="974"/>
      <c r="AU1078" s="974"/>
      <c r="AV1078" s="974"/>
      <c r="AW1078" s="974"/>
      <c r="AX1078" s="974"/>
      <c r="AY1078" s="974"/>
      <c r="AZ1078" s="974"/>
      <c r="BA1078" s="974"/>
      <c r="BB1078" s="974"/>
      <c r="BC1078" s="974"/>
      <c r="BD1078" s="974"/>
      <c r="BE1078" s="974"/>
      <c r="BF1078" s="974"/>
      <c r="BG1078" s="974"/>
      <c r="BH1078" s="974">
        <v>9.321567945953577E-3</v>
      </c>
      <c r="BI1078" s="974">
        <v>9.219470102459314E-3</v>
      </c>
      <c r="BJ1078" s="974">
        <v>1.0099755749648527E-2</v>
      </c>
      <c r="BK1078" s="974">
        <v>7.654580985096286E-3</v>
      </c>
      <c r="BL1078" s="974">
        <v>3.9260504106197972E-3</v>
      </c>
      <c r="BM1078" s="974">
        <v>3.8769763998961755E-3</v>
      </c>
      <c r="BN1078" s="974">
        <v>4.2128241764152969E-3</v>
      </c>
      <c r="BO1078" s="974">
        <v>4.413896351521715E-3</v>
      </c>
      <c r="BP1078" s="974">
        <v>3.5619662027754307E-3</v>
      </c>
      <c r="BQ1078" s="974">
        <v>4.2832004784129334E-3</v>
      </c>
      <c r="BR1078" s="974">
        <v>3.7054969593513774E-3</v>
      </c>
      <c r="BS1078" s="974">
        <v>3.7684110601279466E-3</v>
      </c>
      <c r="BT1078" s="974">
        <v>2.983270301153744E-3</v>
      </c>
      <c r="BU1078" s="974">
        <v>3.8470311990322198E-3</v>
      </c>
      <c r="BV1078" s="974">
        <v>5.9302958467222708E-3</v>
      </c>
      <c r="BW1078" s="974">
        <v>4.4226723295106869E-3</v>
      </c>
      <c r="BX1078" s="974">
        <v>3.9863810265901283E-3</v>
      </c>
      <c r="BY1078" s="974">
        <v>3.6997152639757325E-3</v>
      </c>
      <c r="BZ1078" s="974">
        <v>2.7557136834211299E-3</v>
      </c>
      <c r="CA1078" s="974">
        <v>2.1799986836774808E-3</v>
      </c>
      <c r="CB1078" s="983"/>
      <c r="CC1078" s="1065"/>
      <c r="CD1078" s="1065"/>
      <c r="CE1078" s="1065"/>
      <c r="CF1078" s="1065"/>
      <c r="CG1078" s="1065"/>
      <c r="CH1078" s="1065"/>
      <c r="CI1078" s="1065"/>
      <c r="CJ1078" s="1065"/>
      <c r="CK1078" s="1065"/>
      <c r="CL1078" s="1065"/>
      <c r="CM1078" s="1065"/>
      <c r="CN1078" s="1065"/>
      <c r="CO1078" s="1065"/>
      <c r="CP1078" s="1065"/>
      <c r="CQ1078" s="1065"/>
      <c r="CR1078" s="1065"/>
      <c r="CS1078" s="1065"/>
      <c r="CT1078" s="1065"/>
      <c r="CU1078" s="1065"/>
      <c r="CV1078" s="1065"/>
      <c r="CW1078" s="1065"/>
      <c r="CX1078" s="1065"/>
      <c r="CY1078" s="1065"/>
      <c r="CZ1078" s="1065"/>
      <c r="DA1078" s="1065"/>
      <c r="DB1078" s="1065"/>
      <c r="DC1078" s="1065"/>
      <c r="DD1078" s="1065"/>
      <c r="DE1078" s="1065"/>
      <c r="DF1078" s="1065"/>
      <c r="DG1078" s="1065"/>
      <c r="DH1078" s="1065"/>
      <c r="DI1078" s="1065"/>
      <c r="DJ1078" s="1065"/>
      <c r="DK1078" s="1065"/>
      <c r="DL1078" s="1065"/>
      <c r="DM1078" s="1065"/>
      <c r="DN1078" s="1065"/>
      <c r="DO1078" s="1065"/>
    </row>
    <row r="1079" spans="2:119" s="980" customFormat="1" ht="18" hidden="1" customHeight="1" outlineLevel="1">
      <c r="B1079" s="1336"/>
      <c r="C1079" s="965" t="s">
        <v>267</v>
      </c>
      <c r="D1079" s="1012"/>
      <c r="E1079" s="1012"/>
      <c r="F1079" s="1053"/>
      <c r="G1079" s="1053"/>
      <c r="H1079" s="1053"/>
      <c r="I1079" s="1053"/>
      <c r="J1079" s="1053"/>
      <c r="K1079" s="1053"/>
      <c r="L1079" s="1053">
        <v>4.7988864049164276E-2</v>
      </c>
      <c r="M1079" s="1053">
        <v>4.078040865886251E-2</v>
      </c>
      <c r="N1079" s="1053">
        <v>4.1815282078463543E-2</v>
      </c>
      <c r="O1079" s="1053">
        <v>4.5462371990915365E-2</v>
      </c>
      <c r="P1079" s="1053">
        <v>4.5097018964615897E-2</v>
      </c>
      <c r="Q1079" s="1074"/>
      <c r="R1079" s="1074"/>
      <c r="S1079" s="1074"/>
      <c r="T1079" s="1074"/>
      <c r="U1079" s="1729"/>
      <c r="V1079" s="1729"/>
      <c r="W1079" s="1729"/>
      <c r="X1079" s="1729"/>
      <c r="Y1079" s="1729"/>
      <c r="Z1079" s="1729"/>
      <c r="AA1079" s="403"/>
      <c r="AB1079" s="449"/>
      <c r="AC1079" s="449"/>
      <c r="AD1079" s="449"/>
      <c r="AE1079" s="449"/>
      <c r="AF1079" s="449"/>
      <c r="AG1079" s="449"/>
      <c r="AH1079" s="449"/>
      <c r="AI1079" s="449"/>
      <c r="AJ1079" s="984"/>
      <c r="AK1079" s="984"/>
      <c r="AL1079" s="984"/>
      <c r="AM1079" s="984"/>
      <c r="AN1079" s="984"/>
      <c r="AO1079" s="984"/>
      <c r="AP1079" s="984"/>
      <c r="AQ1079" s="984"/>
      <c r="AR1079" s="984"/>
      <c r="AS1079" s="984"/>
      <c r="AT1079" s="984"/>
      <c r="AU1079" s="984"/>
      <c r="AV1079" s="984"/>
      <c r="AW1079" s="984"/>
      <c r="AX1079" s="984"/>
      <c r="AY1079" s="984"/>
      <c r="AZ1079" s="984"/>
      <c r="BA1079" s="984"/>
      <c r="BB1079" s="984"/>
      <c r="BC1079" s="984"/>
      <c r="BD1079" s="984"/>
      <c r="BE1079" s="984"/>
      <c r="BF1079" s="984"/>
      <c r="BG1079" s="984"/>
      <c r="BH1079" s="1053">
        <v>4.2347485207767675E-2</v>
      </c>
      <c r="BI1079" s="1053">
        <v>4.4199404691584135E-2</v>
      </c>
      <c r="BJ1079" s="1053">
        <v>5.0487478965681946E-2</v>
      </c>
      <c r="BK1079" s="1053">
        <v>5.1680367670787236E-2</v>
      </c>
      <c r="BL1079" s="1053">
        <v>3.6951967672433902E-2</v>
      </c>
      <c r="BM1079" s="1053">
        <v>3.8856910989021005E-2</v>
      </c>
      <c r="BN1079" s="1053">
        <v>4.4600547392448731E-2</v>
      </c>
      <c r="BO1079" s="1053">
        <v>4.8439683037212675E-2</v>
      </c>
      <c r="BP1079" s="1053">
        <v>4.5010300198707713E-2</v>
      </c>
      <c r="BQ1079" s="1053">
        <v>4.0790345889419176E-2</v>
      </c>
      <c r="BR1079" s="1053">
        <v>3.9172396427428847E-2</v>
      </c>
      <c r="BS1079" s="1053">
        <v>4.2682587913109547E-2</v>
      </c>
      <c r="BT1079" s="1053">
        <v>4.0108411826622566E-2</v>
      </c>
      <c r="BU1079" s="1053">
        <v>4.066861553262633E-2</v>
      </c>
      <c r="BV1079" s="1053">
        <v>5.1148801677979583E-2</v>
      </c>
      <c r="BW1079" s="1053">
        <v>4.7322593925764364E-2</v>
      </c>
      <c r="BX1079" s="1053">
        <v>4.783657231908154E-2</v>
      </c>
      <c r="BY1079" s="1053">
        <v>4.7759960680413993E-2</v>
      </c>
      <c r="BZ1079" s="1053">
        <v>4.5009990162545116E-2</v>
      </c>
      <c r="CA1079" s="1053">
        <v>4.3597248675195002E-2</v>
      </c>
      <c r="CB1079" s="955"/>
      <c r="CC1079" s="955"/>
      <c r="CD1079" s="955"/>
      <c r="CE1079" s="955"/>
      <c r="CF1079" s="955"/>
      <c r="CG1079" s="955"/>
      <c r="CH1079" s="955"/>
      <c r="CI1079" s="955"/>
      <c r="CJ1079" s="955"/>
      <c r="CK1079" s="955"/>
      <c r="CL1079" s="955"/>
      <c r="CM1079" s="955"/>
      <c r="CN1079" s="955"/>
      <c r="CO1079" s="955"/>
      <c r="CP1079" s="955"/>
      <c r="CQ1079" s="955"/>
      <c r="CR1079" s="955"/>
      <c r="CS1079" s="955"/>
      <c r="CT1079" s="955"/>
      <c r="CU1079" s="955"/>
      <c r="CV1079" s="955"/>
      <c r="CW1079" s="955"/>
      <c r="CX1079" s="955"/>
      <c r="CY1079" s="955"/>
      <c r="CZ1079" s="955"/>
      <c r="DA1079" s="955"/>
      <c r="DB1079" s="955"/>
      <c r="DC1079" s="955"/>
      <c r="DD1079" s="955"/>
      <c r="DE1079" s="955"/>
      <c r="DF1079" s="955"/>
      <c r="DG1079" s="955"/>
      <c r="DH1079" s="955"/>
      <c r="DI1079" s="955"/>
      <c r="DJ1079" s="955"/>
      <c r="DK1079" s="955"/>
      <c r="DL1079" s="955"/>
      <c r="DM1079" s="955"/>
      <c r="DN1079" s="955"/>
      <c r="DO1079" s="955"/>
    </row>
    <row r="1080" spans="2:119" s="971" customFormat="1" ht="18" hidden="1" customHeight="1" outlineLevel="1">
      <c r="B1080" s="1340"/>
      <c r="C1080" s="942" t="s">
        <v>247</v>
      </c>
      <c r="D1080" s="967"/>
      <c r="E1080" s="967"/>
      <c r="F1080" s="968">
        <v>5.1665317000000002</v>
      </c>
      <c r="G1080" s="968">
        <v>47.240305249999999</v>
      </c>
      <c r="H1080" s="968">
        <v>57.582943029999996</v>
      </c>
      <c r="I1080" s="968">
        <v>85.880196589999997</v>
      </c>
      <c r="J1080" s="968">
        <v>149.41588662000001</v>
      </c>
      <c r="K1080" s="968">
        <v>234.56076500999998</v>
      </c>
      <c r="L1080" s="968">
        <v>516.83037964999994</v>
      </c>
      <c r="M1080" s="968">
        <v>364.97233122000006</v>
      </c>
      <c r="N1080" s="968">
        <v>6651.0134100000005</v>
      </c>
      <c r="O1080" s="968">
        <v>17758.175640000001</v>
      </c>
      <c r="P1080" s="968">
        <v>116556.667</v>
      </c>
      <c r="Q1080" s="1075"/>
      <c r="R1080" s="1075"/>
      <c r="S1080" s="1075"/>
      <c r="T1080" s="1075"/>
      <c r="U1080" s="1706"/>
      <c r="V1080" s="1706"/>
      <c r="W1080" s="1706"/>
      <c r="X1080" s="1706"/>
      <c r="Y1080" s="1706"/>
      <c r="Z1080" s="1706"/>
      <c r="AA1080" s="403"/>
      <c r="AB1080" s="946"/>
      <c r="AC1080" s="946"/>
      <c r="AD1080" s="946"/>
      <c r="AE1080" s="946"/>
      <c r="AF1080" s="946"/>
      <c r="AG1080" s="946"/>
      <c r="AH1080" s="946"/>
      <c r="AI1080" s="946"/>
      <c r="AJ1080" s="968"/>
      <c r="AK1080" s="968"/>
      <c r="AL1080" s="968"/>
      <c r="AM1080" s="968">
        <v>5.1665317000000002</v>
      </c>
      <c r="AN1080" s="968">
        <v>8.0795516499999991</v>
      </c>
      <c r="AO1080" s="968">
        <v>12.279071399999999</v>
      </c>
      <c r="AP1080" s="968">
        <v>13.142199649999998</v>
      </c>
      <c r="AQ1080" s="968">
        <v>13.739482549999998</v>
      </c>
      <c r="AR1080" s="968">
        <v>13.686513</v>
      </c>
      <c r="AS1080" s="968">
        <v>15.69888548</v>
      </c>
      <c r="AT1080" s="968">
        <v>18.992773199999998</v>
      </c>
      <c r="AU1080" s="968">
        <v>9.2047713499999997</v>
      </c>
      <c r="AV1080" s="968">
        <v>11.1910778</v>
      </c>
      <c r="AW1080" s="968">
        <v>19.168346339999999</v>
      </c>
      <c r="AX1080" s="968">
        <v>24.720224099999999</v>
      </c>
      <c r="AY1080" s="968">
        <v>30.80054835</v>
      </c>
      <c r="AZ1080" s="968">
        <v>29.045243369999998</v>
      </c>
      <c r="BA1080" s="968">
        <v>31.037892599999999</v>
      </c>
      <c r="BB1080" s="968">
        <v>38.806409070000001</v>
      </c>
      <c r="BC1080" s="968">
        <v>50.52634158</v>
      </c>
      <c r="BD1080" s="968">
        <v>48.226343880000002</v>
      </c>
      <c r="BE1080" s="968">
        <v>53.270294219999997</v>
      </c>
      <c r="BF1080" s="968">
        <v>60.975743399999999</v>
      </c>
      <c r="BG1080" s="968">
        <v>72.08838351</v>
      </c>
      <c r="BH1080" s="968">
        <v>80.040614790000006</v>
      </c>
      <c r="BI1080" s="968">
        <v>110.47471062999999</v>
      </c>
      <c r="BJ1080" s="968">
        <v>144.67809523</v>
      </c>
      <c r="BK1080" s="968">
        <v>181.63695899999999</v>
      </c>
      <c r="BL1080" s="968">
        <v>121.75293223000001</v>
      </c>
      <c r="BM1080" s="968">
        <v>104.10850099000001</v>
      </c>
      <c r="BN1080" s="968">
        <v>58.347298000000009</v>
      </c>
      <c r="BO1080" s="968">
        <v>80.763600000000011</v>
      </c>
      <c r="BP1080" s="968">
        <v>1384.7179999999998</v>
      </c>
      <c r="BQ1080" s="968">
        <v>1114.94425</v>
      </c>
      <c r="BR1080" s="968">
        <v>1761.4367999999999</v>
      </c>
      <c r="BS1080" s="968">
        <v>2389.9143599999998</v>
      </c>
      <c r="BT1080" s="968">
        <v>2853.7849999999999</v>
      </c>
      <c r="BU1080" s="968">
        <v>3333.7</v>
      </c>
      <c r="BV1080" s="968">
        <v>4439.7542849999991</v>
      </c>
      <c r="BW1080" s="968">
        <v>7130.9363550000016</v>
      </c>
      <c r="BX1080" s="968">
        <v>9962.64</v>
      </c>
      <c r="BY1080" s="968">
        <v>23782.87</v>
      </c>
      <c r="BZ1080" s="968">
        <v>29326.499999999996</v>
      </c>
      <c r="CA1080" s="968">
        <v>53484.656999999999</v>
      </c>
      <c r="CB1080" s="968"/>
      <c r="CC1080" s="968"/>
      <c r="CD1080" s="968"/>
      <c r="CE1080" s="968"/>
      <c r="CF1080" s="968"/>
      <c r="CG1080" s="968"/>
      <c r="CH1080" s="968"/>
      <c r="CI1080" s="968"/>
      <c r="CJ1080" s="968"/>
      <c r="CK1080" s="968"/>
      <c r="CL1080" s="968"/>
      <c r="CM1080" s="968"/>
      <c r="CN1080" s="968"/>
      <c r="CO1080" s="968"/>
      <c r="CP1080" s="968"/>
      <c r="CQ1080" s="968"/>
      <c r="CR1080" s="968"/>
      <c r="CS1080" s="968"/>
      <c r="CT1080" s="968"/>
      <c r="CU1080" s="968"/>
      <c r="CV1080" s="968"/>
      <c r="CW1080" s="968"/>
      <c r="CX1080" s="968"/>
      <c r="CY1080" s="968"/>
      <c r="CZ1080" s="968"/>
      <c r="DA1080" s="968"/>
      <c r="DB1080" s="968"/>
      <c r="DC1080" s="968"/>
      <c r="DD1080" s="968"/>
      <c r="DE1080" s="968"/>
      <c r="DF1080" s="968"/>
      <c r="DG1080" s="968"/>
      <c r="DH1080" s="968"/>
      <c r="DI1080" s="968"/>
      <c r="DJ1080" s="968"/>
      <c r="DK1080" s="968"/>
      <c r="DL1080" s="968"/>
      <c r="DM1080" s="968"/>
      <c r="DN1080" s="968"/>
      <c r="DO1080" s="968"/>
    </row>
    <row r="1081" spans="2:119" s="973" customFormat="1" ht="12" hidden="1" customHeight="1" outlineLevel="1">
      <c r="B1081" s="1338"/>
      <c r="C1081" s="938" t="s">
        <v>94</v>
      </c>
      <c r="D1081" s="939"/>
      <c r="E1081" s="939"/>
      <c r="F1081" s="940" t="s">
        <v>1045</v>
      </c>
      <c r="G1081" s="940">
        <v>8.1435237395330411</v>
      </c>
      <c r="H1081" s="940">
        <v>0.2189367262820554</v>
      </c>
      <c r="I1081" s="940">
        <v>0.49141728558850284</v>
      </c>
      <c r="J1081" s="940">
        <v>0.73981770597621321</v>
      </c>
      <c r="K1081" s="940">
        <v>0.56985157546562348</v>
      </c>
      <c r="L1081" s="940">
        <v>1.2033965468520109</v>
      </c>
      <c r="M1081" s="940">
        <v>-0.29382570067347602</v>
      </c>
      <c r="N1081" s="940">
        <v>17.223335965681368</v>
      </c>
      <c r="O1081" s="940">
        <v>1.6699954646460409</v>
      </c>
      <c r="P1081" s="940">
        <v>5.5635496214745173</v>
      </c>
      <c r="Q1081" s="1060"/>
      <c r="R1081" s="1060"/>
      <c r="S1081" s="1060"/>
      <c r="T1081" s="1060"/>
      <c r="U1081" s="1704"/>
      <c r="V1081" s="1704"/>
      <c r="W1081" s="1704"/>
      <c r="X1081" s="1704"/>
      <c r="Y1081" s="1704"/>
      <c r="Z1081" s="1704"/>
      <c r="AA1081" s="403"/>
      <c r="AB1081" s="985"/>
      <c r="AC1081" s="985"/>
      <c r="AD1081" s="985"/>
      <c r="AE1081" s="985"/>
      <c r="AF1081" s="985"/>
      <c r="AG1081" s="985"/>
      <c r="AH1081" s="985"/>
      <c r="AI1081" s="985"/>
      <c r="AJ1081" s="940" t="s">
        <v>1045</v>
      </c>
      <c r="AK1081" s="940" t="s">
        <v>1045</v>
      </c>
      <c r="AL1081" s="940" t="s">
        <v>1045</v>
      </c>
      <c r="AM1081" s="940" t="s">
        <v>1045</v>
      </c>
      <c r="AN1081" s="940" t="s">
        <v>1045</v>
      </c>
      <c r="AO1081" s="940" t="s">
        <v>1045</v>
      </c>
      <c r="AP1081" s="940" t="s">
        <v>1045</v>
      </c>
      <c r="AQ1081" s="940">
        <v>1.6593241555064875</v>
      </c>
      <c r="AR1081" s="940">
        <v>0.69396936771856654</v>
      </c>
      <c r="AS1081" s="940">
        <v>0.27850754903176145</v>
      </c>
      <c r="AT1081" s="940">
        <v>0.44517460591157598</v>
      </c>
      <c r="AU1081" s="940">
        <v>-0.33004963494786044</v>
      </c>
      <c r="AV1081" s="940">
        <v>-0.18232804805723701</v>
      </c>
      <c r="AW1081" s="940">
        <v>0.22100045665152535</v>
      </c>
      <c r="AX1081" s="940">
        <v>0.30155948474128058</v>
      </c>
      <c r="AY1081" s="940">
        <v>2.3461502930216729</v>
      </c>
      <c r="AZ1081" s="940">
        <v>1.59539285572655</v>
      </c>
      <c r="BA1081" s="940">
        <v>0.61922640844770971</v>
      </c>
      <c r="BB1081" s="940">
        <v>0.56982432331590394</v>
      </c>
      <c r="BC1081" s="940">
        <v>0.64043643008712858</v>
      </c>
      <c r="BD1081" s="940">
        <v>0.66038697853747763</v>
      </c>
      <c r="BE1081" s="940">
        <v>0.71629868388680484</v>
      </c>
      <c r="BF1081" s="940">
        <v>0.57128023079925749</v>
      </c>
      <c r="BG1081" s="940">
        <v>0.42674852870279789</v>
      </c>
      <c r="BH1081" s="940">
        <v>0.65968656029912598</v>
      </c>
      <c r="BI1081" s="940">
        <v>1.0738520829968112</v>
      </c>
      <c r="BJ1081" s="940">
        <v>1.3727155613489415</v>
      </c>
      <c r="BK1081" s="940">
        <v>1.5196425575946444</v>
      </c>
      <c r="BL1081" s="940">
        <v>0.52113939341219795</v>
      </c>
      <c r="BM1081" s="940">
        <v>-5.7625945374245702E-2</v>
      </c>
      <c r="BN1081" s="940">
        <v>-0.59670952325406823</v>
      </c>
      <c r="BO1081" s="940">
        <v>-0.55535701299645734</v>
      </c>
      <c r="BP1081" s="940">
        <v>10.373179886823328</v>
      </c>
      <c r="BQ1081" s="940">
        <v>9.7094448522229158</v>
      </c>
      <c r="BR1081" s="940">
        <v>29.188832394603768</v>
      </c>
      <c r="BS1081" s="940">
        <v>28.591478834524455</v>
      </c>
      <c r="BT1081" s="940">
        <v>1.0609142078025995</v>
      </c>
      <c r="BU1081" s="940">
        <v>1.9900149716005977</v>
      </c>
      <c r="BV1081" s="940">
        <v>1.5205299929012495</v>
      </c>
      <c r="BW1081" s="940">
        <v>1.9837622947292566</v>
      </c>
      <c r="BX1081" s="940">
        <v>2.4910268292811124</v>
      </c>
      <c r="BY1081" s="940">
        <v>6.1340762516123224</v>
      </c>
      <c r="BZ1081" s="940">
        <v>5.6054331202700789</v>
      </c>
      <c r="CA1081" s="940">
        <v>6.5003694237851581</v>
      </c>
      <c r="CB1081" s="940"/>
      <c r="CC1081" s="940"/>
      <c r="CD1081" s="940"/>
      <c r="CE1081" s="940"/>
      <c r="CF1081" s="940"/>
      <c r="CG1081" s="940"/>
      <c r="CH1081" s="940"/>
      <c r="CI1081" s="940"/>
      <c r="CJ1081" s="940"/>
      <c r="CK1081" s="940"/>
      <c r="CL1081" s="940"/>
      <c r="CM1081" s="940"/>
      <c r="CN1081" s="940"/>
      <c r="CO1081" s="940"/>
      <c r="CP1081" s="940"/>
      <c r="CQ1081" s="940"/>
      <c r="CR1081" s="940"/>
      <c r="CS1081" s="940"/>
      <c r="CT1081" s="940"/>
      <c r="CU1081" s="940"/>
      <c r="CV1081" s="940"/>
      <c r="CW1081" s="940"/>
      <c r="CX1081" s="940"/>
      <c r="CY1081" s="940"/>
      <c r="CZ1081" s="940"/>
      <c r="DA1081" s="940"/>
      <c r="DB1081" s="940"/>
      <c r="DC1081" s="940"/>
      <c r="DD1081" s="940"/>
      <c r="DE1081" s="940"/>
      <c r="DF1081" s="940"/>
      <c r="DG1081" s="940"/>
      <c r="DH1081" s="940"/>
      <c r="DI1081" s="940"/>
      <c r="DJ1081" s="940"/>
      <c r="DK1081" s="940"/>
      <c r="DL1081" s="940"/>
      <c r="DM1081" s="940"/>
      <c r="DN1081" s="940"/>
      <c r="DO1081" s="940"/>
    </row>
    <row r="1082" spans="2:119" s="973" customFormat="1" ht="12" hidden="1" customHeight="1" outlineLevel="1">
      <c r="B1082" s="1338"/>
      <c r="C1082" s="938" t="s">
        <v>234</v>
      </c>
      <c r="D1082" s="939"/>
      <c r="E1082" s="993"/>
      <c r="F1082" s="974" t="s">
        <v>1045</v>
      </c>
      <c r="G1082" s="974" t="s">
        <v>1045</v>
      </c>
      <c r="H1082" s="974" t="s">
        <v>1045</v>
      </c>
      <c r="I1082" s="974" t="s">
        <v>1045</v>
      </c>
      <c r="J1082" s="974" t="s">
        <v>1045</v>
      </c>
      <c r="K1082" s="974" t="s">
        <v>1045</v>
      </c>
      <c r="L1082" s="974">
        <v>4.7988864049164269E-2</v>
      </c>
      <c r="M1082" s="974">
        <v>4.078040865886251E-2</v>
      </c>
      <c r="N1082" s="974">
        <v>4.1815282078463543E-2</v>
      </c>
      <c r="O1082" s="974">
        <v>4.5462371990915365E-2</v>
      </c>
      <c r="P1082" s="974">
        <v>4.509701896461589E-2</v>
      </c>
      <c r="Q1082" s="1063"/>
      <c r="R1082" s="1063"/>
      <c r="S1082" s="1063"/>
      <c r="T1082" s="1063"/>
      <c r="U1082" s="1707"/>
      <c r="V1082" s="1707"/>
      <c r="W1082" s="1707"/>
      <c r="X1082" s="1707"/>
      <c r="Y1082" s="1707"/>
      <c r="Z1082" s="1707"/>
      <c r="AA1082" s="403"/>
      <c r="AB1082" s="985"/>
      <c r="AC1082" s="985"/>
      <c r="AD1082" s="985"/>
      <c r="AE1082" s="985"/>
      <c r="AF1082" s="985"/>
      <c r="AG1082" s="985"/>
      <c r="AH1082" s="985"/>
      <c r="AI1082" s="985"/>
      <c r="AJ1082" s="974" t="s">
        <v>1045</v>
      </c>
      <c r="AK1082" s="974" t="s">
        <v>1045</v>
      </c>
      <c r="AL1082" s="974" t="s">
        <v>1045</v>
      </c>
      <c r="AM1082" s="974" t="s">
        <v>1045</v>
      </c>
      <c r="AN1082" s="974" t="s">
        <v>1045</v>
      </c>
      <c r="AO1082" s="974" t="s">
        <v>1045</v>
      </c>
      <c r="AP1082" s="974" t="s">
        <v>1045</v>
      </c>
      <c r="AQ1082" s="974" t="s">
        <v>1045</v>
      </c>
      <c r="AR1082" s="974" t="s">
        <v>1045</v>
      </c>
      <c r="AS1082" s="974" t="s">
        <v>1045</v>
      </c>
      <c r="AT1082" s="974" t="s">
        <v>1045</v>
      </c>
      <c r="AU1082" s="974" t="s">
        <v>1045</v>
      </c>
      <c r="AV1082" s="974" t="s">
        <v>1045</v>
      </c>
      <c r="AW1082" s="974" t="s">
        <v>1045</v>
      </c>
      <c r="AX1082" s="974" t="s">
        <v>1045</v>
      </c>
      <c r="AY1082" s="974" t="s">
        <v>1045</v>
      </c>
      <c r="AZ1082" s="974" t="s">
        <v>1045</v>
      </c>
      <c r="BA1082" s="974" t="s">
        <v>1045</v>
      </c>
      <c r="BB1082" s="974" t="s">
        <v>1045</v>
      </c>
      <c r="BC1082" s="974" t="s">
        <v>1045</v>
      </c>
      <c r="BD1082" s="974" t="s">
        <v>1045</v>
      </c>
      <c r="BE1082" s="974" t="s">
        <v>1045</v>
      </c>
      <c r="BF1082" s="974" t="s">
        <v>1045</v>
      </c>
      <c r="BG1082" s="974" t="s">
        <v>1045</v>
      </c>
      <c r="BH1082" s="974">
        <v>4.2347485207767682E-2</v>
      </c>
      <c r="BI1082" s="974">
        <v>4.4199404691584135E-2</v>
      </c>
      <c r="BJ1082" s="974">
        <v>5.0487478965681946E-2</v>
      </c>
      <c r="BK1082" s="974">
        <v>5.1680367670787243E-2</v>
      </c>
      <c r="BL1082" s="974">
        <v>3.6951967672433902E-2</v>
      </c>
      <c r="BM1082" s="974">
        <v>3.8856910989021005E-2</v>
      </c>
      <c r="BN1082" s="974">
        <v>4.4600547392448731E-2</v>
      </c>
      <c r="BO1082" s="974">
        <v>4.8439683037212682E-2</v>
      </c>
      <c r="BP1082" s="974">
        <v>4.5010300198707713E-2</v>
      </c>
      <c r="BQ1082" s="974">
        <v>4.0790345889419176E-2</v>
      </c>
      <c r="BR1082" s="974">
        <v>3.9172396427428847E-2</v>
      </c>
      <c r="BS1082" s="974">
        <v>4.2682587913109547E-2</v>
      </c>
      <c r="BT1082" s="974">
        <v>4.0108411826622559E-2</v>
      </c>
      <c r="BU1082" s="974">
        <v>4.0668615532626323E-2</v>
      </c>
      <c r="BV1082" s="974">
        <v>5.1148801677979576E-2</v>
      </c>
      <c r="BW1082" s="974">
        <v>4.7322593925764364E-2</v>
      </c>
      <c r="BX1082" s="974">
        <v>4.7836572319081533E-2</v>
      </c>
      <c r="BY1082" s="974">
        <v>4.7759960680413993E-2</v>
      </c>
      <c r="BZ1082" s="974">
        <v>4.5009990162545116E-2</v>
      </c>
      <c r="CA1082" s="974">
        <v>4.3597248675195002E-2</v>
      </c>
      <c r="CB1082" s="974"/>
      <c r="CC1082" s="974"/>
      <c r="CD1082" s="974"/>
      <c r="CE1082" s="974"/>
      <c r="CF1082" s="974"/>
      <c r="CG1082" s="974"/>
      <c r="CH1082" s="974"/>
      <c r="CI1082" s="974"/>
      <c r="CJ1082" s="974"/>
      <c r="CK1082" s="974"/>
      <c r="CL1082" s="974"/>
      <c r="CM1082" s="974"/>
      <c r="CN1082" s="974"/>
      <c r="CO1082" s="974"/>
      <c r="CP1082" s="974"/>
      <c r="CQ1082" s="974"/>
      <c r="CR1082" s="974"/>
      <c r="CS1082" s="974"/>
      <c r="CT1082" s="974"/>
      <c r="CU1082" s="974"/>
      <c r="CV1082" s="974"/>
      <c r="CW1082" s="974"/>
      <c r="CX1082" s="974"/>
      <c r="CY1082" s="974"/>
      <c r="CZ1082" s="974"/>
      <c r="DA1082" s="974"/>
      <c r="DB1082" s="974"/>
      <c r="DC1082" s="974"/>
      <c r="DD1082" s="974"/>
      <c r="DE1082" s="974"/>
      <c r="DF1082" s="974"/>
      <c r="DG1082" s="974"/>
      <c r="DH1082" s="974"/>
      <c r="DI1082" s="974"/>
      <c r="DJ1082" s="974"/>
      <c r="DK1082" s="974"/>
      <c r="DL1082" s="974"/>
      <c r="DM1082" s="974"/>
      <c r="DN1082" s="974"/>
      <c r="DO1082" s="974"/>
    </row>
    <row r="1083" spans="2:119" s="973" customFormat="1" ht="12" hidden="1" customHeight="1" outlineLevel="1">
      <c r="B1083" s="1338"/>
      <c r="C1083" s="938" t="s">
        <v>104</v>
      </c>
      <c r="D1083" s="993"/>
      <c r="E1083" s="993"/>
      <c r="F1083" s="974"/>
      <c r="G1083" s="974"/>
      <c r="H1083" s="974"/>
      <c r="I1083" s="974"/>
      <c r="J1083" s="974"/>
      <c r="K1083" s="974"/>
      <c r="L1083" s="974"/>
      <c r="M1083" s="974"/>
      <c r="N1083" s="974"/>
      <c r="O1083" s="974"/>
      <c r="P1083" s="974"/>
      <c r="Q1083" s="1063"/>
      <c r="R1083" s="1063"/>
      <c r="S1083" s="1063"/>
      <c r="T1083" s="1063"/>
      <c r="U1083" s="1707"/>
      <c r="V1083" s="1707"/>
      <c r="W1083" s="1707"/>
      <c r="X1083" s="1707"/>
      <c r="Y1083" s="1707"/>
      <c r="Z1083" s="1707"/>
      <c r="AA1083" s="403"/>
      <c r="AB1083" s="1045"/>
      <c r="AC1083" s="1045"/>
      <c r="AD1083" s="1045"/>
      <c r="AE1083" s="1045"/>
      <c r="AF1083" s="1045"/>
      <c r="AG1083" s="1045"/>
      <c r="AH1083" s="1045"/>
      <c r="AI1083" s="1045"/>
      <c r="AJ1083" s="994">
        <v>0</v>
      </c>
      <c r="AK1083" s="994">
        <v>0</v>
      </c>
      <c r="AL1083" s="994">
        <v>0</v>
      </c>
      <c r="AM1083" s="994">
        <v>1</v>
      </c>
      <c r="AN1083" s="974">
        <v>0.17103089421717907</v>
      </c>
      <c r="AO1083" s="974">
        <v>0.2599278589547217</v>
      </c>
      <c r="AP1083" s="974">
        <v>0.27819887234958118</v>
      </c>
      <c r="AQ1083" s="974">
        <v>0.29084237447851796</v>
      </c>
      <c r="AR1083" s="974">
        <v>0.23768345763205428</v>
      </c>
      <c r="AS1083" s="974">
        <v>0.2726308287476914</v>
      </c>
      <c r="AT1083" s="974">
        <v>0.32983331869829924</v>
      </c>
      <c r="AU1083" s="974">
        <v>0.15985239492195508</v>
      </c>
      <c r="AV1083" s="974">
        <v>0.13031034213192641</v>
      </c>
      <c r="AW1083" s="974">
        <v>0.22319867793865747</v>
      </c>
      <c r="AX1083" s="974">
        <v>0.28784545310272908</v>
      </c>
      <c r="AY1083" s="974">
        <v>0.35864552682668704</v>
      </c>
      <c r="AZ1083" s="974">
        <v>0.19439193533595883</v>
      </c>
      <c r="BA1083" s="974">
        <v>0.20772819612506607</v>
      </c>
      <c r="BB1083" s="974">
        <v>0.25972076964408669</v>
      </c>
      <c r="BC1083" s="974">
        <v>0.33815909889488832</v>
      </c>
      <c r="BD1083" s="974">
        <v>0.20560277366909158</v>
      </c>
      <c r="BE1083" s="974">
        <v>0.22710658458898245</v>
      </c>
      <c r="BF1083" s="974">
        <v>0.25995713050049285</v>
      </c>
      <c r="BG1083" s="974">
        <v>0.30733351124143321</v>
      </c>
      <c r="BH1083" s="974">
        <v>0.15486824680121145</v>
      </c>
      <c r="BI1083" s="974">
        <v>0.21375428956945991</v>
      </c>
      <c r="BJ1083" s="974">
        <v>0.27993341902226548</v>
      </c>
      <c r="BK1083" s="974">
        <v>0.35144404460706319</v>
      </c>
      <c r="BL1083" s="974">
        <v>0.33359496546769485</v>
      </c>
      <c r="BM1083" s="974">
        <v>0.28525039320650558</v>
      </c>
      <c r="BN1083" s="974">
        <v>0.15986772971244523</v>
      </c>
      <c r="BO1083" s="974">
        <v>0.22128691161335426</v>
      </c>
      <c r="BP1083" s="974">
        <v>0.2081965430889125</v>
      </c>
      <c r="BQ1083" s="974">
        <v>0.16763524312304764</v>
      </c>
      <c r="BR1083" s="974">
        <v>0.26483735506406086</v>
      </c>
      <c r="BS1083" s="974">
        <v>0.35933085872397902</v>
      </c>
      <c r="BT1083" s="974">
        <v>0.16070260019119845</v>
      </c>
      <c r="BU1083" s="974">
        <v>0.18772761727228865</v>
      </c>
      <c r="BV1083" s="974">
        <v>0.25001184665611287</v>
      </c>
      <c r="BW1083" s="974">
        <v>0.40155793588040001</v>
      </c>
      <c r="BX1083" s="974">
        <v>8.5474647280365357E-2</v>
      </c>
      <c r="BY1083" s="974">
        <v>0.20404555665614565</v>
      </c>
      <c r="BZ1083" s="974">
        <v>0.25160722895413612</v>
      </c>
      <c r="CA1083" s="974">
        <v>0.45887256710935298</v>
      </c>
      <c r="CB1083" s="974"/>
      <c r="CC1083" s="974"/>
      <c r="CD1083" s="974"/>
      <c r="CE1083" s="974"/>
      <c r="CF1083" s="974"/>
      <c r="CG1083" s="974"/>
      <c r="CH1083" s="974"/>
      <c r="CI1083" s="974"/>
      <c r="CJ1083" s="974"/>
      <c r="CK1083" s="974"/>
      <c r="CL1083" s="974"/>
      <c r="CM1083" s="974"/>
      <c r="CN1083" s="974"/>
      <c r="CO1083" s="974"/>
      <c r="CP1083" s="974"/>
      <c r="CQ1083" s="974"/>
      <c r="CR1083" s="974"/>
      <c r="CS1083" s="974"/>
      <c r="CT1083" s="974"/>
      <c r="CU1083" s="974"/>
      <c r="CV1083" s="974"/>
      <c r="CW1083" s="974"/>
      <c r="CX1083" s="974"/>
      <c r="CY1083" s="974"/>
      <c r="CZ1083" s="974"/>
      <c r="DA1083" s="974"/>
      <c r="DB1083" s="974"/>
      <c r="DC1083" s="974"/>
      <c r="DD1083" s="974"/>
      <c r="DE1083" s="974"/>
      <c r="DF1083" s="974"/>
      <c r="DG1083" s="974"/>
      <c r="DH1083" s="974"/>
      <c r="DI1083" s="974"/>
      <c r="DJ1083" s="974"/>
      <c r="DK1083" s="974"/>
      <c r="DL1083" s="974"/>
      <c r="DM1083" s="974"/>
      <c r="DN1083" s="974"/>
      <c r="DO1083" s="974"/>
    </row>
    <row r="1084" spans="2:119" s="973" customFormat="1" ht="12" hidden="1" customHeight="1" outlineLevel="1">
      <c r="B1084" s="1338"/>
      <c r="C1084" s="938" t="s">
        <v>169</v>
      </c>
      <c r="D1084" s="939"/>
      <c r="E1084" s="939"/>
      <c r="F1084" s="940"/>
      <c r="G1084" s="940"/>
      <c r="H1084" s="940"/>
      <c r="I1084" s="940"/>
      <c r="J1084" s="940"/>
      <c r="K1084" s="940"/>
      <c r="L1084" s="940"/>
      <c r="M1084" s="940"/>
      <c r="N1084" s="940"/>
      <c r="O1084" s="940"/>
      <c r="P1084" s="940"/>
      <c r="Q1084" s="1060"/>
      <c r="R1084" s="1060"/>
      <c r="S1084" s="1060"/>
      <c r="T1084" s="1060"/>
      <c r="U1084" s="1704"/>
      <c r="V1084" s="1704"/>
      <c r="W1084" s="1704"/>
      <c r="X1084" s="1704"/>
      <c r="Y1084" s="1704"/>
      <c r="Z1084" s="1704"/>
      <c r="AA1084" s="403"/>
      <c r="AB1084" s="985"/>
      <c r="AC1084" s="985"/>
      <c r="AD1084" s="985"/>
      <c r="AE1084" s="985"/>
      <c r="AF1084" s="985"/>
      <c r="AG1084" s="985"/>
      <c r="AH1084" s="985"/>
      <c r="AI1084" s="985"/>
      <c r="AJ1084" s="940"/>
      <c r="AK1084" s="940"/>
      <c r="AL1084" s="940"/>
      <c r="AM1084" s="940"/>
      <c r="AN1084" s="940"/>
      <c r="AO1084" s="940"/>
      <c r="AP1084" s="940"/>
      <c r="AQ1084" s="940"/>
      <c r="AR1084" s="940"/>
      <c r="AS1084" s="940"/>
      <c r="AT1084" s="940">
        <v>0.37</v>
      </c>
      <c r="AU1084" s="940">
        <v>0.68</v>
      </c>
      <c r="AV1084" s="940">
        <v>0.59</v>
      </c>
      <c r="AW1084" s="940">
        <v>0.69</v>
      </c>
      <c r="AX1084" s="940">
        <v>0.61</v>
      </c>
      <c r="AY1084" s="940">
        <v>0.56999999999999995</v>
      </c>
      <c r="AZ1084" s="940">
        <v>0.57999999999999996</v>
      </c>
      <c r="BA1084" s="940">
        <v>0.39</v>
      </c>
      <c r="BB1084" s="940">
        <v>0.56999999999999995</v>
      </c>
      <c r="BC1084" s="940">
        <v>0.64</v>
      </c>
      <c r="BD1084" s="940">
        <v>0.66</v>
      </c>
      <c r="BE1084" s="940">
        <v>0.72</v>
      </c>
      <c r="BF1084" s="940">
        <v>0.56999999999999995</v>
      </c>
      <c r="BG1084" s="940">
        <v>0.43</v>
      </c>
      <c r="BH1084" s="940">
        <v>0.49</v>
      </c>
      <c r="BI1084" s="940">
        <v>0.68</v>
      </c>
      <c r="BJ1084" s="940">
        <v>0.92</v>
      </c>
      <c r="BK1084" s="940">
        <v>1.04</v>
      </c>
      <c r="BL1084" s="940">
        <v>1.1599999999999999</v>
      </c>
      <c r="BM1084" s="940">
        <v>1.67</v>
      </c>
      <c r="BN1084" s="940">
        <v>2.2000000000000002</v>
      </c>
      <c r="BO1084" s="940">
        <v>2.5299999999999998</v>
      </c>
      <c r="BP1084" s="940">
        <v>2.84</v>
      </c>
      <c r="BQ1084" s="940">
        <v>2.84</v>
      </c>
      <c r="BR1084" s="940">
        <v>2.81</v>
      </c>
      <c r="BS1084" s="940">
        <v>2.72</v>
      </c>
      <c r="BT1084" s="940"/>
      <c r="BU1084" s="940"/>
      <c r="BV1084" s="940"/>
      <c r="BW1084" s="940"/>
      <c r="BX1084" s="940"/>
      <c r="BY1084" s="940"/>
      <c r="BZ1084" s="940"/>
      <c r="CA1084" s="940">
        <v>6.5</v>
      </c>
      <c r="CB1084" s="940"/>
      <c r="CC1084" s="940"/>
      <c r="CD1084" s="940"/>
      <c r="CE1084" s="940"/>
      <c r="CF1084" s="940"/>
      <c r="CG1084" s="940"/>
      <c r="CH1084" s="940"/>
      <c r="CI1084" s="940"/>
      <c r="CJ1084" s="940"/>
      <c r="CK1084" s="940"/>
      <c r="CL1084" s="940"/>
      <c r="CM1084" s="940"/>
      <c r="CN1084" s="940"/>
      <c r="CO1084" s="940"/>
      <c r="CP1084" s="940"/>
      <c r="CQ1084" s="940"/>
      <c r="CR1084" s="940"/>
      <c r="CS1084" s="940"/>
      <c r="CT1084" s="940"/>
      <c r="CU1084" s="940"/>
      <c r="CV1084" s="940"/>
      <c r="CW1084" s="940"/>
      <c r="CX1084" s="940"/>
      <c r="CY1084" s="940"/>
      <c r="CZ1084" s="940"/>
      <c r="DA1084" s="940"/>
      <c r="DB1084" s="940"/>
      <c r="DC1084" s="940"/>
      <c r="DD1084" s="940"/>
      <c r="DE1084" s="940"/>
      <c r="DF1084" s="940"/>
      <c r="DG1084" s="940"/>
      <c r="DH1084" s="940"/>
      <c r="DI1084" s="940"/>
      <c r="DJ1084" s="940"/>
      <c r="DK1084" s="940"/>
      <c r="DL1084" s="940"/>
      <c r="DM1084" s="940"/>
      <c r="DN1084" s="940"/>
      <c r="DO1084" s="940"/>
    </row>
    <row r="1085" spans="2:119" s="941" customFormat="1" ht="12" hidden="1" customHeight="1" outlineLevel="1">
      <c r="B1085" s="1334"/>
      <c r="C1085" s="987"/>
      <c r="D1085" s="1026"/>
      <c r="E1085" s="1026"/>
      <c r="F1085" s="990"/>
      <c r="G1085" s="990"/>
      <c r="H1085" s="990"/>
      <c r="I1085" s="990"/>
      <c r="J1085" s="990"/>
      <c r="K1085" s="990"/>
      <c r="L1085" s="990"/>
      <c r="M1085" s="990"/>
      <c r="N1085" s="990"/>
      <c r="O1085" s="990"/>
      <c r="P1085" s="990"/>
      <c r="Q1085" s="1076"/>
      <c r="R1085" s="1076"/>
      <c r="S1085" s="1076"/>
      <c r="T1085" s="1076"/>
      <c r="U1085" s="1708"/>
      <c r="V1085" s="1708"/>
      <c r="W1085" s="1708"/>
      <c r="X1085" s="1708"/>
      <c r="Y1085" s="1708"/>
      <c r="Z1085" s="1708"/>
      <c r="AA1085" s="403"/>
      <c r="AB1085" s="951"/>
      <c r="AC1085" s="951"/>
      <c r="AD1085" s="951"/>
      <c r="AE1085" s="951"/>
      <c r="AF1085" s="951"/>
      <c r="AG1085" s="951"/>
      <c r="AH1085" s="951"/>
      <c r="AI1085" s="951"/>
      <c r="AJ1085" s="990"/>
      <c r="AK1085" s="990"/>
      <c r="AL1085" s="990"/>
      <c r="AM1085" s="990"/>
      <c r="AN1085" s="990"/>
      <c r="AO1085" s="990"/>
      <c r="AP1085" s="990"/>
      <c r="AQ1085" s="990"/>
      <c r="AR1085" s="990"/>
      <c r="AS1085" s="990"/>
      <c r="AT1085" s="990"/>
      <c r="AU1085" s="990"/>
      <c r="AV1085" s="990"/>
      <c r="AW1085" s="990"/>
      <c r="AX1085" s="990"/>
      <c r="AY1085" s="990"/>
      <c r="AZ1085" s="990"/>
      <c r="BA1085" s="990"/>
      <c r="BB1085" s="990"/>
      <c r="BC1085" s="990"/>
      <c r="BD1085" s="990"/>
      <c r="BE1085" s="990"/>
      <c r="BF1085" s="990"/>
      <c r="BG1085" s="990"/>
      <c r="BH1085" s="990"/>
      <c r="BI1085" s="990"/>
      <c r="BJ1085" s="990"/>
      <c r="BK1085" s="990"/>
      <c r="BL1085" s="990"/>
      <c r="BM1085" s="990"/>
      <c r="BN1085" s="990"/>
      <c r="BO1085" s="990"/>
      <c r="BP1085" s="990"/>
      <c r="BQ1085" s="990"/>
      <c r="BR1085" s="990"/>
      <c r="BS1085" s="990"/>
      <c r="BT1085" s="990"/>
      <c r="BU1085" s="990"/>
      <c r="BV1085" s="990"/>
      <c r="BW1085" s="990"/>
      <c r="BX1085" s="990"/>
      <c r="BY1085" s="990"/>
      <c r="BZ1085" s="990"/>
      <c r="CA1085" s="990"/>
      <c r="CB1085" s="990"/>
      <c r="CC1085" s="990"/>
      <c r="CD1085" s="990"/>
      <c r="CE1085" s="990"/>
      <c r="CF1085" s="990"/>
      <c r="CG1085" s="990"/>
      <c r="CH1085" s="990"/>
      <c r="CI1085" s="990"/>
      <c r="CJ1085" s="990"/>
      <c r="CK1085" s="990"/>
      <c r="CL1085" s="990"/>
      <c r="CM1085" s="990"/>
      <c r="CN1085" s="990"/>
      <c r="CO1085" s="990"/>
      <c r="CP1085" s="990"/>
      <c r="CQ1085" s="990"/>
      <c r="CR1085" s="990"/>
      <c r="CS1085" s="990"/>
      <c r="CT1085" s="990"/>
      <c r="CU1085" s="990"/>
      <c r="CV1085" s="990"/>
      <c r="CW1085" s="990"/>
      <c r="CX1085" s="990"/>
      <c r="CY1085" s="990"/>
      <c r="CZ1085" s="990"/>
      <c r="DA1085" s="990"/>
      <c r="DB1085" s="990"/>
      <c r="DC1085" s="990"/>
      <c r="DD1085" s="990"/>
      <c r="DE1085" s="990"/>
      <c r="DF1085" s="990"/>
      <c r="DG1085" s="990"/>
      <c r="DH1085" s="990"/>
      <c r="DI1085" s="990"/>
      <c r="DJ1085" s="990"/>
      <c r="DK1085" s="990"/>
      <c r="DL1085" s="990"/>
      <c r="DM1085" s="990"/>
      <c r="DN1085" s="990"/>
      <c r="DO1085" s="990"/>
    </row>
    <row r="1086" spans="2:119" s="948" customFormat="1" ht="12" hidden="1" customHeight="1" outlineLevel="1">
      <c r="B1086" s="1337"/>
      <c r="C1086" s="942" t="s">
        <v>248</v>
      </c>
      <c r="D1086" s="1077"/>
      <c r="E1086" s="1033"/>
      <c r="F1086" s="1034">
        <v>-1.8492579999999998</v>
      </c>
      <c r="G1086" s="1034">
        <v>-27.003322749999999</v>
      </c>
      <c r="H1086" s="1034">
        <v>-28.6824792</v>
      </c>
      <c r="I1086" s="1034">
        <v>-40.317902270000005</v>
      </c>
      <c r="J1086" s="1034">
        <v>-57.002426910000004</v>
      </c>
      <c r="K1086" s="1034">
        <v>-76.228962810000013</v>
      </c>
      <c r="L1086" s="1034">
        <v>-180.04230497999998</v>
      </c>
      <c r="M1086" s="1034">
        <v>-415.67255542999999</v>
      </c>
      <c r="N1086" s="1034">
        <v>-4228.5000949999994</v>
      </c>
      <c r="O1086" s="1034">
        <v>-14821.845252949999</v>
      </c>
      <c r="P1086" s="1034">
        <v>-306270.34860000003</v>
      </c>
      <c r="Q1086" s="1078"/>
      <c r="R1086" s="1078"/>
      <c r="S1086" s="1078"/>
      <c r="T1086" s="1078"/>
      <c r="U1086" s="1711"/>
      <c r="V1086" s="1711"/>
      <c r="W1086" s="1711"/>
      <c r="X1086" s="1711"/>
      <c r="Y1086" s="1711"/>
      <c r="Z1086" s="1711"/>
      <c r="AA1086" s="403"/>
      <c r="AB1086" s="1046"/>
      <c r="AC1086" s="1046"/>
      <c r="AD1086" s="1046"/>
      <c r="AE1086" s="1046"/>
      <c r="AF1086" s="1046"/>
      <c r="AG1086" s="1046"/>
      <c r="AH1086" s="1046"/>
      <c r="AI1086" s="1046"/>
      <c r="AJ1086" s="1034"/>
      <c r="AK1086" s="1034"/>
      <c r="AL1086" s="1034"/>
      <c r="AM1086" s="1034">
        <v>-1.8492579999999998</v>
      </c>
      <c r="AN1086" s="1034">
        <v>-5.6245612499999993</v>
      </c>
      <c r="AO1086" s="1034">
        <v>-7.3663966499999995</v>
      </c>
      <c r="AP1086" s="1034">
        <v>-6.8861575999999998</v>
      </c>
      <c r="AQ1086" s="1034">
        <v>-7.1262072500000002</v>
      </c>
      <c r="AR1086" s="1034">
        <v>-7.8593551000000001</v>
      </c>
      <c r="AS1086" s="1034">
        <v>-7.4043979000000002</v>
      </c>
      <c r="AT1086" s="1034">
        <v>-8.9653279999999995</v>
      </c>
      <c r="AU1086" s="1034">
        <v>-4.4533981999999996</v>
      </c>
      <c r="AV1086" s="1034">
        <v>-6.1632603199999991</v>
      </c>
      <c r="AW1086" s="1034">
        <v>-9.4054732199999993</v>
      </c>
      <c r="AX1086" s="1034">
        <v>-11.382901530000002</v>
      </c>
      <c r="AY1086" s="1034">
        <v>-13.366267199999999</v>
      </c>
      <c r="AZ1086" s="1034">
        <v>-13.169180310000002</v>
      </c>
      <c r="BA1086" s="1034">
        <v>-12.21447513</v>
      </c>
      <c r="BB1086" s="1034">
        <v>-13.642461689999999</v>
      </c>
      <c r="BC1086" s="1034">
        <v>-17.976309780000001</v>
      </c>
      <c r="BD1086" s="1034">
        <v>-20.795067150000001</v>
      </c>
      <c r="BE1086" s="1034">
        <v>-15.997036769999999</v>
      </c>
      <c r="BF1086" s="1034">
        <v>-17.411973150000001</v>
      </c>
      <c r="BG1086" s="1034">
        <v>-22.024885740000002</v>
      </c>
      <c r="BH1086" s="1034">
        <v>-31.782891320000001</v>
      </c>
      <c r="BI1086" s="1034">
        <v>-40.75162684</v>
      </c>
      <c r="BJ1086" s="1034">
        <v>-49.829065499999999</v>
      </c>
      <c r="BK1086" s="1034">
        <v>-57.678721319999994</v>
      </c>
      <c r="BL1086" s="1034">
        <v>-35.444030489999996</v>
      </c>
      <c r="BM1086" s="1034">
        <v>-341.90494503000002</v>
      </c>
      <c r="BN1086" s="1034">
        <v>-16.54140426</v>
      </c>
      <c r="BO1086" s="1034">
        <v>-21.782175650000003</v>
      </c>
      <c r="BP1086" s="1034">
        <v>-2035.2365999999997</v>
      </c>
      <c r="BQ1086" s="1034">
        <v>-513.373875</v>
      </c>
      <c r="BR1086" s="1034">
        <v>-726.98940000000005</v>
      </c>
      <c r="BS1086" s="1034">
        <v>-952.90021999999999</v>
      </c>
      <c r="BT1086" s="1034">
        <v>-1210.8539000000001</v>
      </c>
      <c r="BU1086" s="1034">
        <v>-8023.8554999999997</v>
      </c>
      <c r="BV1086" s="1034">
        <v>-2227.5984543</v>
      </c>
      <c r="BW1086" s="1034">
        <v>-3359.5373986499999</v>
      </c>
      <c r="BX1086" s="1034">
        <v>-4532.3093500000004</v>
      </c>
      <c r="BY1086" s="1034">
        <v>-14311.59325</v>
      </c>
      <c r="BZ1086" s="1034">
        <v>-13711.635</v>
      </c>
      <c r="CA1086" s="1034">
        <v>-273714.81100000005</v>
      </c>
      <c r="CB1086" s="282"/>
      <c r="CC1086" s="282"/>
      <c r="CD1086" s="282"/>
      <c r="CE1086" s="282"/>
      <c r="CF1086" s="282"/>
      <c r="CG1086" s="282"/>
      <c r="CH1086" s="282"/>
      <c r="CI1086" s="282"/>
      <c r="CJ1086" s="282"/>
      <c r="CK1086" s="282"/>
      <c r="CL1086" s="282"/>
      <c r="CM1086" s="282"/>
      <c r="CN1086" s="282"/>
      <c r="CO1086" s="282"/>
      <c r="CP1086" s="282"/>
      <c r="CQ1086" s="282"/>
      <c r="CR1086" s="282"/>
      <c r="CS1086" s="282"/>
      <c r="CT1086" s="282"/>
      <c r="CU1086" s="282"/>
      <c r="CV1086" s="282"/>
      <c r="CW1086" s="282"/>
      <c r="CX1086" s="282"/>
      <c r="CY1086" s="282"/>
      <c r="CZ1086" s="282"/>
      <c r="DA1086" s="282"/>
      <c r="DB1086" s="282"/>
      <c r="DC1086" s="282"/>
      <c r="DD1086" s="282"/>
      <c r="DE1086" s="282"/>
      <c r="DF1086" s="282"/>
      <c r="DG1086" s="282"/>
      <c r="DH1086" s="282"/>
      <c r="DI1086" s="282"/>
      <c r="DJ1086" s="282"/>
      <c r="DK1086" s="282"/>
      <c r="DL1086" s="282"/>
      <c r="DM1086" s="282"/>
      <c r="DN1086" s="282"/>
      <c r="DO1086" s="282"/>
    </row>
    <row r="1087" spans="2:119" s="973" customFormat="1" ht="12" hidden="1" customHeight="1" outlineLevel="1">
      <c r="B1087" s="1338"/>
      <c r="C1087" s="938" t="s">
        <v>94</v>
      </c>
      <c r="D1087" s="939"/>
      <c r="E1087" s="939"/>
      <c r="F1087" s="940" t="s">
        <v>1045</v>
      </c>
      <c r="G1087" s="940">
        <v>13.602247360833372</v>
      </c>
      <c r="H1087" s="940">
        <v>6.2183327050001624E-2</v>
      </c>
      <c r="I1087" s="940">
        <v>0.40566308751999403</v>
      </c>
      <c r="J1087" s="940">
        <v>0.41382422449133038</v>
      </c>
      <c r="K1087" s="940">
        <v>0.33729328630790412</v>
      </c>
      <c r="L1087" s="940">
        <v>1.3618621891623235</v>
      </c>
      <c r="M1087" s="940">
        <v>1.3087493546373725</v>
      </c>
      <c r="N1087" s="940">
        <v>9.1726708673988622</v>
      </c>
      <c r="O1087" s="940">
        <v>2.5052252382531877</v>
      </c>
      <c r="P1087" s="940">
        <v>19.663442599297337</v>
      </c>
      <c r="Q1087" s="1060"/>
      <c r="R1087" s="1060"/>
      <c r="S1087" s="1060"/>
      <c r="T1087" s="1060"/>
      <c r="U1087" s="1704"/>
      <c r="V1087" s="1704"/>
      <c r="W1087" s="1704"/>
      <c r="X1087" s="1704"/>
      <c r="Y1087" s="1704"/>
      <c r="Z1087" s="1704"/>
      <c r="AA1087" s="403"/>
      <c r="AB1087" s="985"/>
      <c r="AC1087" s="985"/>
      <c r="AD1087" s="985"/>
      <c r="AE1087" s="985"/>
      <c r="AF1087" s="985"/>
      <c r="AG1087" s="985"/>
      <c r="AH1087" s="985"/>
      <c r="AI1087" s="985"/>
      <c r="AJ1087" s="940"/>
      <c r="AK1087" s="940"/>
      <c r="AL1087" s="940"/>
      <c r="AM1087" s="940"/>
      <c r="AN1087" s="940" t="s">
        <v>1045</v>
      </c>
      <c r="AO1087" s="940" t="s">
        <v>1045</v>
      </c>
      <c r="AP1087" s="940" t="s">
        <v>1045</v>
      </c>
      <c r="AQ1087" s="940">
        <v>2.8535495047202719</v>
      </c>
      <c r="AR1087" s="940">
        <v>0.39732767600317298</v>
      </c>
      <c r="AS1087" s="940">
        <v>5.1587298112707458E-3</v>
      </c>
      <c r="AT1087" s="940">
        <v>0.30193476838229771</v>
      </c>
      <c r="AU1087" s="940">
        <v>-0.37506754381862817</v>
      </c>
      <c r="AV1087" s="940">
        <v>-0.21580584646188095</v>
      </c>
      <c r="AW1087" s="940">
        <v>0.27025496833442708</v>
      </c>
      <c r="AX1087" s="940">
        <v>0.2696581240530187</v>
      </c>
      <c r="AY1087" s="940">
        <v>2.0013635879225893</v>
      </c>
      <c r="AZ1087" s="940">
        <v>1.1367230371992472</v>
      </c>
      <c r="BA1087" s="940">
        <v>0.29865609568978191</v>
      </c>
      <c r="BB1087" s="940">
        <v>0.1985047620806395</v>
      </c>
      <c r="BC1087" s="940">
        <v>0.34490127355826039</v>
      </c>
      <c r="BD1087" s="940">
        <v>0.57907072881440391</v>
      </c>
      <c r="BE1087" s="940">
        <v>0.30967860671390124</v>
      </c>
      <c r="BF1087" s="940">
        <v>0.27630727838239588</v>
      </c>
      <c r="BG1087" s="940">
        <v>0.22521730041080779</v>
      </c>
      <c r="BH1087" s="940">
        <v>0.52838608746690197</v>
      </c>
      <c r="BI1087" s="940">
        <v>1.5474484697330606</v>
      </c>
      <c r="BJ1087" s="940">
        <v>1.8617701779536682</v>
      </c>
      <c r="BK1087" s="940">
        <v>1.618797754543992</v>
      </c>
      <c r="BL1087" s="940">
        <v>0.11519213696257236</v>
      </c>
      <c r="BM1087" s="940">
        <v>7.3899704512999023</v>
      </c>
      <c r="BN1087" s="940">
        <v>-0.66803703633575062</v>
      </c>
      <c r="BO1087" s="940">
        <v>-0.62235335403583103</v>
      </c>
      <c r="BP1087" s="940">
        <v>56.421138958059842</v>
      </c>
      <c r="BQ1087" s="940">
        <v>0.50151052935181917</v>
      </c>
      <c r="BR1087" s="940">
        <v>42.949678550447324</v>
      </c>
      <c r="BS1087" s="940">
        <v>42.746787984422475</v>
      </c>
      <c r="BT1087" s="940">
        <v>-0.40505497002166713</v>
      </c>
      <c r="BU1087" s="940">
        <v>14.629652950298649</v>
      </c>
      <c r="BV1087" s="940">
        <v>2.0641415876214975</v>
      </c>
      <c r="BW1087" s="940">
        <v>2.5255920065271891</v>
      </c>
      <c r="BX1087" s="940">
        <v>2.7430687137399485</v>
      </c>
      <c r="BY1087" s="940">
        <v>0.7836304816306825</v>
      </c>
      <c r="BZ1087" s="940">
        <v>5.1553440987230088</v>
      </c>
      <c r="CA1087" s="940">
        <v>80.473958620014145</v>
      </c>
      <c r="CB1087" s="940"/>
      <c r="CC1087" s="940"/>
      <c r="CD1087" s="940"/>
      <c r="CE1087" s="940"/>
      <c r="CF1087" s="940"/>
      <c r="CG1087" s="940"/>
      <c r="CH1087" s="940"/>
      <c r="CI1087" s="940"/>
      <c r="CJ1087" s="940"/>
      <c r="CK1087" s="940"/>
      <c r="CL1087" s="940"/>
      <c r="CM1087" s="940"/>
      <c r="CN1087" s="940"/>
      <c r="CO1087" s="940"/>
      <c r="CP1087" s="940"/>
      <c r="CQ1087" s="940"/>
      <c r="CR1087" s="940"/>
      <c r="CS1087" s="940"/>
      <c r="CT1087" s="940"/>
      <c r="CU1087" s="940"/>
      <c r="CV1087" s="940"/>
      <c r="CW1087" s="940"/>
      <c r="CX1087" s="940"/>
      <c r="CY1087" s="940"/>
      <c r="CZ1087" s="940"/>
      <c r="DA1087" s="940"/>
      <c r="DB1087" s="940"/>
      <c r="DC1087" s="940"/>
      <c r="DD1087" s="940"/>
      <c r="DE1087" s="940"/>
      <c r="DF1087" s="940"/>
      <c r="DG1087" s="940"/>
      <c r="DH1087" s="940"/>
      <c r="DI1087" s="940"/>
      <c r="DJ1087" s="940"/>
      <c r="DK1087" s="940"/>
      <c r="DL1087" s="940"/>
      <c r="DM1087" s="940"/>
      <c r="DN1087" s="940"/>
      <c r="DO1087" s="940"/>
    </row>
    <row r="1088" spans="2:119" s="973" customFormat="1" ht="12" hidden="1" customHeight="1" outlineLevel="1">
      <c r="B1088" s="1338"/>
      <c r="C1088" s="938" t="s">
        <v>102</v>
      </c>
      <c r="D1088" s="1079"/>
      <c r="E1088" s="1079"/>
      <c r="F1088" s="974">
        <v>0.35793025328771327</v>
      </c>
      <c r="G1088" s="974">
        <v>0.57161617832687484</v>
      </c>
      <c r="H1088" s="974">
        <v>0.49810721180153616</v>
      </c>
      <c r="I1088" s="974">
        <v>0.46946681389752054</v>
      </c>
      <c r="J1088" s="974">
        <v>0.38150178136660046</v>
      </c>
      <c r="K1088" s="974">
        <v>0.3249859916118118</v>
      </c>
      <c r="L1088" s="974">
        <v>0.34835859513894191</v>
      </c>
      <c r="M1088" s="974">
        <v>1.1389152543167405</v>
      </c>
      <c r="N1088" s="974">
        <v>0.63576778970890679</v>
      </c>
      <c r="O1088" s="974">
        <v>0.83464909647385366</v>
      </c>
      <c r="P1088" s="974">
        <v>2.6276519094356057</v>
      </c>
      <c r="Q1088" s="1063"/>
      <c r="R1088" s="1063"/>
      <c r="S1088" s="1063"/>
      <c r="T1088" s="1063"/>
      <c r="U1088" s="1707"/>
      <c r="V1088" s="1707"/>
      <c r="W1088" s="1707"/>
      <c r="X1088" s="1707"/>
      <c r="Y1088" s="1707"/>
      <c r="Z1088" s="1707"/>
      <c r="AA1088" s="403"/>
      <c r="AB1088" s="985"/>
      <c r="AC1088" s="985"/>
      <c r="AD1088" s="985"/>
      <c r="AE1088" s="985"/>
      <c r="AF1088" s="985"/>
      <c r="AG1088" s="985"/>
      <c r="AH1088" s="985"/>
      <c r="AI1088" s="985"/>
      <c r="AJ1088" s="994"/>
      <c r="AK1088" s="994"/>
      <c r="AL1088" s="994"/>
      <c r="AM1088" s="994">
        <v>0.35793025328771327</v>
      </c>
      <c r="AN1088" s="974">
        <v>0.69614769403695809</v>
      </c>
      <c r="AO1088" s="974">
        <v>0.59991479893178246</v>
      </c>
      <c r="AP1088" s="974">
        <v>0.52397298651599777</v>
      </c>
      <c r="AQ1088" s="974">
        <v>0.51866634890118191</v>
      </c>
      <c r="AR1088" s="974">
        <v>0.5742408676337063</v>
      </c>
      <c r="AS1088" s="974">
        <v>0.4716511824634318</v>
      </c>
      <c r="AT1088" s="974">
        <v>0.4720389121479111</v>
      </c>
      <c r="AU1088" s="974">
        <v>0.48381410364962513</v>
      </c>
      <c r="AV1088" s="974">
        <v>0.55072982514695756</v>
      </c>
      <c r="AW1088" s="974">
        <v>0.49067734134023372</v>
      </c>
      <c r="AX1088" s="974">
        <v>0.46046918846500273</v>
      </c>
      <c r="AY1088" s="974">
        <v>0.43396198821245985</v>
      </c>
      <c r="AZ1088" s="974">
        <v>0.45340230557689426</v>
      </c>
      <c r="BA1088" s="974">
        <v>0.39353429330443657</v>
      </c>
      <c r="BB1088" s="974">
        <v>0.35155176727100351</v>
      </c>
      <c r="BC1088" s="974">
        <v>0.35578094945856165</v>
      </c>
      <c r="BD1088" s="974">
        <v>0.4311972560421265</v>
      </c>
      <c r="BE1088" s="974">
        <v>0.3002993883220193</v>
      </c>
      <c r="BF1088" s="974">
        <v>0.28555573379036492</v>
      </c>
      <c r="BG1088" s="974">
        <v>0.30552614259889377</v>
      </c>
      <c r="BH1088" s="974">
        <v>0.39708454768104612</v>
      </c>
      <c r="BI1088" s="974">
        <v>0.3688774254995304</v>
      </c>
      <c r="BJ1088" s="974">
        <v>0.34441333652329975</v>
      </c>
      <c r="BK1088" s="974">
        <v>0.31754947692115898</v>
      </c>
      <c r="BL1088" s="974">
        <v>0.29111438912242116</v>
      </c>
      <c r="BM1088" s="974">
        <v>3.2841212944065079</v>
      </c>
      <c r="BN1088" s="974">
        <v>0.2834990621159526</v>
      </c>
      <c r="BO1088" s="974">
        <v>0.26970288161993772</v>
      </c>
      <c r="BP1088" s="974">
        <v>1.4697841726618706</v>
      </c>
      <c r="BQ1088" s="974">
        <v>0.46044802240112004</v>
      </c>
      <c r="BR1088" s="974">
        <v>0.41272522522522526</v>
      </c>
      <c r="BS1088" s="974">
        <v>0.39871730801266037</v>
      </c>
      <c r="BT1088" s="974">
        <v>0.42429752066115706</v>
      </c>
      <c r="BU1088" s="974">
        <v>2.4068918918918918</v>
      </c>
      <c r="BV1088" s="974">
        <v>0.50173913043478269</v>
      </c>
      <c r="BW1088" s="974">
        <v>0.47112149532710268</v>
      </c>
      <c r="BX1088" s="974">
        <v>0.45493055555555562</v>
      </c>
      <c r="BY1088" s="974">
        <v>0.60176056338028172</v>
      </c>
      <c r="BZ1088" s="974">
        <v>0.46755102040816332</v>
      </c>
      <c r="CA1088" s="974">
        <v>5.1176323520220022</v>
      </c>
      <c r="CB1088" s="974"/>
      <c r="CC1088" s="974"/>
      <c r="CD1088" s="974"/>
      <c r="CE1088" s="974"/>
      <c r="CF1088" s="974"/>
      <c r="CG1088" s="974"/>
      <c r="CH1088" s="974"/>
      <c r="CI1088" s="974"/>
      <c r="CJ1088" s="974"/>
      <c r="CK1088" s="974"/>
      <c r="CL1088" s="974"/>
      <c r="CM1088" s="974"/>
      <c r="CN1088" s="974"/>
      <c r="CO1088" s="974"/>
      <c r="CP1088" s="974"/>
      <c r="CQ1088" s="974"/>
      <c r="CR1088" s="974"/>
      <c r="CS1088" s="974"/>
      <c r="CT1088" s="974"/>
      <c r="CU1088" s="974"/>
      <c r="CV1088" s="974"/>
      <c r="CW1088" s="974"/>
      <c r="CX1088" s="974"/>
      <c r="CY1088" s="974"/>
      <c r="CZ1088" s="974"/>
      <c r="DA1088" s="974"/>
      <c r="DB1088" s="974"/>
      <c r="DC1088" s="974"/>
      <c r="DD1088" s="974"/>
      <c r="DE1088" s="974"/>
      <c r="DF1088" s="974"/>
      <c r="DG1088" s="974"/>
      <c r="DH1088" s="974"/>
      <c r="DI1088" s="974"/>
      <c r="DJ1088" s="974"/>
      <c r="DK1088" s="974"/>
      <c r="DL1088" s="974"/>
      <c r="DM1088" s="974"/>
      <c r="DN1088" s="974"/>
      <c r="DO1088" s="974"/>
    </row>
    <row r="1089" spans="2:119" s="1032" customFormat="1" ht="12" hidden="1" customHeight="1" outlineLevel="1">
      <c r="B1089" s="1341"/>
      <c r="C1089" s="1029"/>
      <c r="D1089" s="1030"/>
      <c r="E1089" s="1030"/>
      <c r="F1089" s="1031"/>
      <c r="G1089" s="1031"/>
      <c r="H1089" s="1031"/>
      <c r="I1089" s="1031"/>
      <c r="J1089" s="1031"/>
      <c r="K1089" s="1031"/>
      <c r="L1089" s="1031"/>
      <c r="M1089" s="1031"/>
      <c r="N1089" s="1031"/>
      <c r="O1089" s="1031"/>
      <c r="P1089" s="1031"/>
      <c r="Q1089" s="1080"/>
      <c r="R1089" s="1080"/>
      <c r="S1089" s="1080"/>
      <c r="T1089" s="1080"/>
      <c r="U1089" s="1712"/>
      <c r="V1089" s="1712"/>
      <c r="W1089" s="1712"/>
      <c r="X1089" s="1712"/>
      <c r="Y1089" s="1712"/>
      <c r="Z1089" s="1712"/>
      <c r="AA1089" s="403"/>
      <c r="AB1089" s="1048"/>
      <c r="AC1089" s="1048"/>
      <c r="AD1089" s="1048"/>
      <c r="AE1089" s="1048"/>
      <c r="AF1089" s="1048"/>
      <c r="AG1089" s="1048"/>
      <c r="AH1089" s="1048"/>
      <c r="AI1089" s="1048"/>
      <c r="AJ1089" s="1031"/>
      <c r="AK1089" s="1031"/>
      <c r="AL1089" s="1031"/>
      <c r="AM1089" s="1031"/>
      <c r="AN1089" s="1031"/>
      <c r="AO1089" s="1031"/>
      <c r="AP1089" s="1031"/>
      <c r="AQ1089" s="1031"/>
      <c r="AR1089" s="1031"/>
      <c r="AS1089" s="1031"/>
      <c r="AT1089" s="1031"/>
      <c r="AU1089" s="1031"/>
      <c r="AV1089" s="1031"/>
      <c r="AW1089" s="1031"/>
      <c r="AX1089" s="1031"/>
      <c r="AY1089" s="1031"/>
      <c r="AZ1089" s="1031"/>
      <c r="BA1089" s="1031"/>
      <c r="BB1089" s="1031"/>
      <c r="BC1089" s="1031"/>
      <c r="BD1089" s="1031"/>
      <c r="BE1089" s="1031"/>
      <c r="BF1089" s="1031"/>
      <c r="BG1089" s="1031"/>
      <c r="BH1089" s="1031"/>
      <c r="BI1089" s="1031"/>
      <c r="BJ1089" s="1031"/>
      <c r="BK1089" s="1031"/>
      <c r="BL1089" s="1031"/>
      <c r="BM1089" s="1031"/>
      <c r="BN1089" s="1031"/>
      <c r="BO1089" s="1031"/>
      <c r="BP1089" s="1031"/>
      <c r="BQ1089" s="1031"/>
      <c r="BR1089" s="1031"/>
      <c r="BS1089" s="1031"/>
      <c r="BT1089" s="1031"/>
      <c r="BU1089" s="1031"/>
      <c r="BV1089" s="1031"/>
      <c r="BW1089" s="1031"/>
      <c r="BX1089" s="1031"/>
      <c r="BY1089" s="1031"/>
      <c r="BZ1089" s="1031"/>
      <c r="CA1089" s="1031"/>
      <c r="CB1089" s="1031"/>
      <c r="CC1089" s="1031"/>
      <c r="CD1089" s="1031"/>
      <c r="CE1089" s="1031"/>
      <c r="CF1089" s="1031"/>
      <c r="CG1089" s="1031"/>
      <c r="CH1089" s="1031"/>
      <c r="CI1089" s="1031"/>
      <c r="CJ1089" s="1031"/>
      <c r="CK1089" s="1031"/>
      <c r="CL1089" s="1031"/>
      <c r="CM1089" s="1031"/>
      <c r="CN1089" s="1031"/>
      <c r="CO1089" s="1031"/>
      <c r="CP1089" s="1031"/>
      <c r="CQ1089" s="1031"/>
      <c r="CR1089" s="1031"/>
      <c r="CS1089" s="1031"/>
      <c r="CT1089" s="1031"/>
      <c r="CU1089" s="1031"/>
      <c r="CV1089" s="1031"/>
      <c r="CW1089" s="1031"/>
      <c r="CX1089" s="1031"/>
      <c r="CY1089" s="1031"/>
      <c r="CZ1089" s="1031"/>
      <c r="DA1089" s="1031"/>
      <c r="DB1089" s="1031"/>
      <c r="DC1089" s="1031"/>
      <c r="DD1089" s="1031"/>
      <c r="DE1089" s="1031"/>
      <c r="DF1089" s="1031"/>
      <c r="DG1089" s="1031"/>
      <c r="DH1089" s="1031"/>
      <c r="DI1089" s="1031"/>
      <c r="DJ1089" s="1031"/>
      <c r="DK1089" s="1031"/>
      <c r="DL1089" s="1031"/>
      <c r="DM1089" s="1031"/>
      <c r="DN1089" s="1031"/>
      <c r="DO1089" s="1031"/>
    </row>
    <row r="1090" spans="2:119" s="948" customFormat="1" ht="12" hidden="1" customHeight="1" outlineLevel="1">
      <c r="B1090" s="1337"/>
      <c r="C1090" s="942" t="s">
        <v>249</v>
      </c>
      <c r="D1090" s="1033"/>
      <c r="E1090" s="1033"/>
      <c r="F1090" s="1034">
        <v>3.3172737000000003</v>
      </c>
      <c r="G1090" s="1034">
        <v>20.2369825</v>
      </c>
      <c r="H1090" s="1034">
        <v>28.900463829999996</v>
      </c>
      <c r="I1090" s="1034">
        <v>45.562294319999992</v>
      </c>
      <c r="J1090" s="1034">
        <v>92.413459710000012</v>
      </c>
      <c r="K1090" s="1034">
        <v>158.33180219999997</v>
      </c>
      <c r="L1090" s="1034">
        <v>336.78807466999996</v>
      </c>
      <c r="M1090" s="1034">
        <v>-50.700224209999931</v>
      </c>
      <c r="N1090" s="1034">
        <v>2422.5133150000011</v>
      </c>
      <c r="O1090" s="1034">
        <v>2936.3303870500022</v>
      </c>
      <c r="P1090" s="1034">
        <v>-189713.68160000001</v>
      </c>
      <c r="Q1090" s="1078"/>
      <c r="R1090" s="1078"/>
      <c r="S1090" s="1078"/>
      <c r="T1090" s="1078"/>
      <c r="U1090" s="1711"/>
      <c r="V1090" s="1711"/>
      <c r="W1090" s="1711"/>
      <c r="X1090" s="1711"/>
      <c r="Y1090" s="1711"/>
      <c r="Z1090" s="1711"/>
      <c r="AA1090" s="403"/>
      <c r="AB1090" s="1040"/>
      <c r="AC1090" s="1040"/>
      <c r="AD1090" s="1040"/>
      <c r="AE1090" s="1040"/>
      <c r="AF1090" s="1040"/>
      <c r="AG1090" s="1040"/>
      <c r="AH1090" s="1040"/>
      <c r="AI1090" s="1040"/>
      <c r="AJ1090" s="1034"/>
      <c r="AK1090" s="1034"/>
      <c r="AL1090" s="1034"/>
      <c r="AM1090" s="1034">
        <v>3.3172737000000003</v>
      </c>
      <c r="AN1090" s="1034">
        <v>2.4549903999999998</v>
      </c>
      <c r="AO1090" s="1034">
        <v>4.9126747499999999</v>
      </c>
      <c r="AP1090" s="1034">
        <v>6.2560420499999987</v>
      </c>
      <c r="AQ1090" s="1034">
        <v>6.613275299999998</v>
      </c>
      <c r="AR1090" s="1034">
        <v>5.8271578999999996</v>
      </c>
      <c r="AS1090" s="1034">
        <v>8.2944875799999984</v>
      </c>
      <c r="AT1090" s="1034">
        <v>10.027445199999999</v>
      </c>
      <c r="AU1090" s="1034">
        <v>4.75137315</v>
      </c>
      <c r="AV1090" s="1034">
        <v>5.0278174800000013</v>
      </c>
      <c r="AW1090" s="1034">
        <v>9.7628731200000001</v>
      </c>
      <c r="AX1090" s="1034">
        <v>13.337322569999998</v>
      </c>
      <c r="AY1090" s="1034">
        <v>17.43428115</v>
      </c>
      <c r="AZ1090" s="1034">
        <v>15.876063059999996</v>
      </c>
      <c r="BA1090" s="1034">
        <v>18.823417469999999</v>
      </c>
      <c r="BB1090" s="1034">
        <v>25.163947380000003</v>
      </c>
      <c r="BC1090" s="1034">
        <v>32.550031799999999</v>
      </c>
      <c r="BD1090" s="1034">
        <v>27.43127673</v>
      </c>
      <c r="BE1090" s="1034">
        <v>37.273257449999996</v>
      </c>
      <c r="BF1090" s="1034">
        <v>43.563770249999997</v>
      </c>
      <c r="BG1090" s="1034">
        <v>50.063497769999998</v>
      </c>
      <c r="BH1090" s="1034">
        <v>48.257723470000002</v>
      </c>
      <c r="BI1090" s="1034">
        <v>69.72308378999999</v>
      </c>
      <c r="BJ1090" s="1034">
        <v>94.849029729999998</v>
      </c>
      <c r="BK1090" s="1034">
        <v>123.95823768</v>
      </c>
      <c r="BL1090" s="1034">
        <v>86.30890174000001</v>
      </c>
      <c r="BM1090" s="1034">
        <v>-237.79644404000001</v>
      </c>
      <c r="BN1090" s="1034">
        <v>41.805893740000009</v>
      </c>
      <c r="BO1090" s="1034">
        <v>58.981424350000012</v>
      </c>
      <c r="BP1090" s="1034">
        <v>-650.51859999999988</v>
      </c>
      <c r="BQ1090" s="1034">
        <v>601.57037500000001</v>
      </c>
      <c r="BR1090" s="1034">
        <v>1034.4474</v>
      </c>
      <c r="BS1090" s="1034">
        <v>1437.0141399999998</v>
      </c>
      <c r="BT1090" s="1034">
        <v>1642.9310999999998</v>
      </c>
      <c r="BU1090" s="1034">
        <v>-4690.1554999999998</v>
      </c>
      <c r="BV1090" s="1034">
        <v>2212.1558306999991</v>
      </c>
      <c r="BW1090" s="1034">
        <v>3771.3989563500018</v>
      </c>
      <c r="BX1090" s="1034">
        <v>5430.330649999999</v>
      </c>
      <c r="BY1090" s="1034">
        <v>9471.2767499999991</v>
      </c>
      <c r="BZ1090" s="1034">
        <v>15614.864999999996</v>
      </c>
      <c r="CA1090" s="1034">
        <v>-220230.15400000004</v>
      </c>
      <c r="CB1090" s="1034"/>
      <c r="CC1090" s="1034"/>
      <c r="CD1090" s="1034"/>
      <c r="CE1090" s="1034"/>
      <c r="CF1090" s="1034"/>
      <c r="CG1090" s="1034"/>
      <c r="CH1090" s="1034"/>
      <c r="CI1090" s="1034"/>
      <c r="CJ1090" s="1034"/>
      <c r="CK1090" s="1034"/>
      <c r="CL1090" s="1034"/>
      <c r="CM1090" s="1034"/>
      <c r="CN1090" s="1034"/>
      <c r="CO1090" s="1034"/>
      <c r="CP1090" s="1034"/>
      <c r="CQ1090" s="1034"/>
      <c r="CR1090" s="1034"/>
      <c r="CS1090" s="1034"/>
      <c r="CT1090" s="1034"/>
      <c r="CU1090" s="1034"/>
      <c r="CV1090" s="1034"/>
      <c r="CW1090" s="1034"/>
      <c r="CX1090" s="1034"/>
      <c r="CY1090" s="1034"/>
      <c r="CZ1090" s="1034"/>
      <c r="DA1090" s="1034"/>
      <c r="DB1090" s="1034"/>
      <c r="DC1090" s="1034"/>
      <c r="DD1090" s="1034"/>
      <c r="DE1090" s="1034"/>
      <c r="DF1090" s="1034"/>
      <c r="DG1090" s="1034"/>
      <c r="DH1090" s="1034"/>
      <c r="DI1090" s="1034"/>
      <c r="DJ1090" s="1034"/>
      <c r="DK1090" s="1034"/>
      <c r="DL1090" s="1034"/>
      <c r="DM1090" s="1034"/>
      <c r="DN1090" s="1034"/>
      <c r="DO1090" s="1034"/>
    </row>
    <row r="1091" spans="2:119" s="973" customFormat="1" ht="12" hidden="1" customHeight="1" outlineLevel="1">
      <c r="B1091" s="1338"/>
      <c r="C1091" s="938" t="s">
        <v>94</v>
      </c>
      <c r="D1091" s="939"/>
      <c r="E1091" s="939"/>
      <c r="F1091" s="940" t="s">
        <v>1045</v>
      </c>
      <c r="G1091" s="940">
        <v>5.1004862215620008</v>
      </c>
      <c r="H1091" s="940">
        <v>0.42810143903618014</v>
      </c>
      <c r="I1091" s="940">
        <v>0.5765246740678347</v>
      </c>
      <c r="J1091" s="940">
        <v>1.0282881072877461</v>
      </c>
      <c r="K1091" s="940">
        <v>0.71329807039858029</v>
      </c>
      <c r="L1091" s="940">
        <v>1.1271031466223027</v>
      </c>
      <c r="M1091" s="940">
        <v>-1.1505404378099737</v>
      </c>
      <c r="N1091" s="940">
        <v>-48.781116410175422</v>
      </c>
      <c r="O1091" s="940">
        <v>0.21210082473788217</v>
      </c>
      <c r="P1091" s="940">
        <v>-65.609106126711012</v>
      </c>
      <c r="Q1091" s="1060"/>
      <c r="R1091" s="1060"/>
      <c r="S1091" s="1060"/>
      <c r="T1091" s="1060"/>
      <c r="U1091" s="1704"/>
      <c r="V1091" s="1704"/>
      <c r="W1091" s="1704"/>
      <c r="X1091" s="1704"/>
      <c r="Y1091" s="1704"/>
      <c r="Z1091" s="1704"/>
      <c r="AA1091" s="403"/>
      <c r="AB1091" s="985"/>
      <c r="AC1091" s="985"/>
      <c r="AD1091" s="985"/>
      <c r="AE1091" s="985"/>
      <c r="AF1091" s="985"/>
      <c r="AG1091" s="985"/>
      <c r="AH1091" s="985"/>
      <c r="AI1091" s="985"/>
      <c r="AJ1091" s="940"/>
      <c r="AK1091" s="940"/>
      <c r="AL1091" s="940"/>
      <c r="AM1091" s="940"/>
      <c r="AN1091" s="940" t="s">
        <v>1045</v>
      </c>
      <c r="AO1091" s="940" t="s">
        <v>1045</v>
      </c>
      <c r="AP1091" s="940" t="s">
        <v>1045</v>
      </c>
      <c r="AQ1091" s="940">
        <v>0.99358747516070123</v>
      </c>
      <c r="AR1091" s="940">
        <v>1.3735970209903874</v>
      </c>
      <c r="AS1091" s="940">
        <v>0.68838524878936846</v>
      </c>
      <c r="AT1091" s="940">
        <v>0.6028417200296794</v>
      </c>
      <c r="AU1091" s="940">
        <v>-0.2815400940589905</v>
      </c>
      <c r="AV1091" s="940">
        <v>-0.13717500601794197</v>
      </c>
      <c r="AW1091" s="940">
        <v>0.17703149541638141</v>
      </c>
      <c r="AX1091" s="940">
        <v>0.33008182084106519</v>
      </c>
      <c r="AY1091" s="940">
        <v>2.6693142381376633</v>
      </c>
      <c r="AZ1091" s="940">
        <v>2.1576450663041955</v>
      </c>
      <c r="BA1091" s="940">
        <v>0.92806126215435225</v>
      </c>
      <c r="BB1091" s="940">
        <v>0.88673155709692097</v>
      </c>
      <c r="BC1091" s="940">
        <v>0.86701312890092974</v>
      </c>
      <c r="BD1091" s="940">
        <v>0.7278387359844618</v>
      </c>
      <c r="BE1091" s="940">
        <v>0.98015357781893786</v>
      </c>
      <c r="BF1091" s="940">
        <v>0.7311977962815146</v>
      </c>
      <c r="BG1091" s="940">
        <v>0.53804758402724517</v>
      </c>
      <c r="BH1091" s="940">
        <v>0.75922265467226024</v>
      </c>
      <c r="BI1091" s="940">
        <v>0.87059271338250044</v>
      </c>
      <c r="BJ1091" s="940">
        <v>1.1772456604579582</v>
      </c>
      <c r="BK1091" s="940">
        <v>1.4760203182263587</v>
      </c>
      <c r="BL1091" s="940">
        <v>0.78849923978811365</v>
      </c>
      <c r="BM1091" s="940">
        <v>-4.4105841439288991</v>
      </c>
      <c r="BN1091" s="940">
        <v>-0.55923751820123113</v>
      </c>
      <c r="BO1091" s="940">
        <v>-0.52418310026106196</v>
      </c>
      <c r="BP1091" s="940">
        <v>-8.5370974127285866</v>
      </c>
      <c r="BQ1091" s="940">
        <v>-3.5297702723376685</v>
      </c>
      <c r="BR1091" s="940">
        <v>23.744056578085726</v>
      </c>
      <c r="BS1091" s="940">
        <v>23.363842613780477</v>
      </c>
      <c r="BT1091" s="940">
        <v>-3.525571290352036</v>
      </c>
      <c r="BU1091" s="940">
        <v>-8.7965200663347147</v>
      </c>
      <c r="BV1091" s="940">
        <v>1.1384903966117554</v>
      </c>
      <c r="BW1091" s="940">
        <v>1.6244689257894165</v>
      </c>
      <c r="BX1091" s="940">
        <v>2.3052698618949994</v>
      </c>
      <c r="BY1091" s="940">
        <v>-3.0193950392476325</v>
      </c>
      <c r="BZ1091" s="940">
        <v>6.0586641245155581</v>
      </c>
      <c r="CA1091" s="940">
        <v>-59.394817559461018</v>
      </c>
      <c r="CB1091" s="940"/>
      <c r="CC1091" s="940"/>
      <c r="CD1091" s="940"/>
      <c r="CE1091" s="940"/>
      <c r="CF1091" s="940"/>
      <c r="CG1091" s="940"/>
      <c r="CH1091" s="940"/>
      <c r="CI1091" s="940"/>
      <c r="CJ1091" s="940"/>
      <c r="CK1091" s="940"/>
      <c r="CL1091" s="940"/>
      <c r="CM1091" s="940"/>
      <c r="CN1091" s="940"/>
      <c r="CO1091" s="940"/>
      <c r="CP1091" s="940"/>
      <c r="CQ1091" s="940"/>
      <c r="CR1091" s="940"/>
      <c r="CS1091" s="940"/>
      <c r="CT1091" s="940"/>
      <c r="CU1091" s="940"/>
      <c r="CV1091" s="940"/>
      <c r="CW1091" s="940"/>
      <c r="CX1091" s="940"/>
      <c r="CY1091" s="940"/>
      <c r="CZ1091" s="940"/>
      <c r="DA1091" s="940"/>
      <c r="DB1091" s="940"/>
      <c r="DC1091" s="940"/>
      <c r="DD1091" s="940"/>
      <c r="DE1091" s="940"/>
      <c r="DF1091" s="940"/>
      <c r="DG1091" s="940"/>
      <c r="DH1091" s="940"/>
      <c r="DI1091" s="940"/>
      <c r="DJ1091" s="940"/>
      <c r="DK1091" s="940"/>
      <c r="DL1091" s="940"/>
      <c r="DM1091" s="940"/>
      <c r="DN1091" s="940"/>
      <c r="DO1091" s="940"/>
    </row>
    <row r="1092" spans="2:119" s="973" customFormat="1" ht="12" hidden="1" customHeight="1" outlineLevel="1">
      <c r="B1092" s="1338"/>
      <c r="C1092" s="938" t="s">
        <v>103</v>
      </c>
      <c r="D1092" s="1081"/>
      <c r="E1092" s="1081"/>
      <c r="F1092" s="312">
        <v>0.64206974671228678</v>
      </c>
      <c r="G1092" s="312">
        <v>0.42838382167312522</v>
      </c>
      <c r="H1092" s="312">
        <v>0.50189278819846384</v>
      </c>
      <c r="I1092" s="312">
        <v>0.53053318610247946</v>
      </c>
      <c r="J1092" s="312">
        <v>0.6184982186333996</v>
      </c>
      <c r="K1092" s="312">
        <v>0.67501400838818815</v>
      </c>
      <c r="L1092" s="312">
        <v>0.65164140486105804</v>
      </c>
      <c r="M1092" s="312">
        <v>-0.13891525431674043</v>
      </c>
      <c r="N1092" s="312">
        <v>0.36423221029109321</v>
      </c>
      <c r="O1092" s="312">
        <v>0.16535090352614634</v>
      </c>
      <c r="P1092" s="312">
        <v>-1.6276519094356052</v>
      </c>
      <c r="Q1092" s="1082"/>
      <c r="R1092" s="1082"/>
      <c r="S1092" s="1082"/>
      <c r="T1092" s="1082"/>
      <c r="U1092" s="1713"/>
      <c r="V1092" s="1713"/>
      <c r="W1092" s="1713"/>
      <c r="X1092" s="1713"/>
      <c r="Y1092" s="1713"/>
      <c r="Z1092" s="1713"/>
      <c r="AA1092" s="403"/>
      <c r="AB1092" s="1083"/>
      <c r="AC1092" s="1083"/>
      <c r="AD1092" s="1083"/>
      <c r="AE1092" s="1083"/>
      <c r="AF1092" s="1083"/>
      <c r="AG1092" s="1083"/>
      <c r="AH1092" s="1083"/>
      <c r="AI1092" s="1083"/>
      <c r="AJ1092" s="312"/>
      <c r="AK1092" s="312"/>
      <c r="AL1092" s="312"/>
      <c r="AM1092" s="312">
        <v>0.64206974671228678</v>
      </c>
      <c r="AN1092" s="312">
        <v>0.30385230596304191</v>
      </c>
      <c r="AO1092" s="312">
        <v>0.4000852010682176</v>
      </c>
      <c r="AP1092" s="312">
        <v>0.47602701348400223</v>
      </c>
      <c r="AQ1092" s="312">
        <v>0.48133365109881804</v>
      </c>
      <c r="AR1092" s="312">
        <v>0.4257591323662937</v>
      </c>
      <c r="AS1092" s="312">
        <v>0.52834881753656815</v>
      </c>
      <c r="AT1092" s="312">
        <v>0.52796108785208895</v>
      </c>
      <c r="AU1092" s="312">
        <v>0.51618589635037493</v>
      </c>
      <c r="AV1092" s="312">
        <v>0.44927017485304238</v>
      </c>
      <c r="AW1092" s="312">
        <v>0.50932265865976634</v>
      </c>
      <c r="AX1092" s="312">
        <v>0.53953081153499727</v>
      </c>
      <c r="AY1092" s="312">
        <v>0.56603801178754021</v>
      </c>
      <c r="AZ1092" s="312">
        <v>0.54659769442310568</v>
      </c>
      <c r="BA1092" s="312">
        <v>0.60646570669556343</v>
      </c>
      <c r="BB1092" s="312">
        <v>0.64844823272899654</v>
      </c>
      <c r="BC1092" s="312">
        <v>0.64421905054143835</v>
      </c>
      <c r="BD1092" s="312">
        <v>0.56880274395787345</v>
      </c>
      <c r="BE1092" s="312">
        <v>0.6997006116779807</v>
      </c>
      <c r="BF1092" s="312">
        <v>0.71444426620963508</v>
      </c>
      <c r="BG1092" s="312">
        <v>0.69447385740110623</v>
      </c>
      <c r="BH1092" s="312">
        <v>0.60291545231895383</v>
      </c>
      <c r="BI1092" s="312">
        <v>0.6311225745004696</v>
      </c>
      <c r="BJ1092" s="312">
        <v>0.65558666347670025</v>
      </c>
      <c r="BK1092" s="312">
        <v>0.68245052307884102</v>
      </c>
      <c r="BL1092" s="312">
        <v>0.70888561087757884</v>
      </c>
      <c r="BM1092" s="312">
        <v>-2.2841212944065079</v>
      </c>
      <c r="BN1092" s="312">
        <v>0.71650093788404734</v>
      </c>
      <c r="BO1092" s="312">
        <v>0.73029711838006239</v>
      </c>
      <c r="BP1092" s="312">
        <v>-0.46978417266187045</v>
      </c>
      <c r="BQ1092" s="312">
        <v>0.53955197759887996</v>
      </c>
      <c r="BR1092" s="312">
        <v>0.58727477477477485</v>
      </c>
      <c r="BS1092" s="312">
        <v>0.60128269198733963</v>
      </c>
      <c r="BT1092" s="312">
        <v>0.57570247933884289</v>
      </c>
      <c r="BU1092" s="312">
        <v>-1.406891891891892</v>
      </c>
      <c r="BV1092" s="312">
        <v>0.49826086956521731</v>
      </c>
      <c r="BW1092" s="312">
        <v>0.52887850467289732</v>
      </c>
      <c r="BX1092" s="312">
        <v>0.54506944444444438</v>
      </c>
      <c r="BY1092" s="312">
        <v>0.39823943661971828</v>
      </c>
      <c r="BZ1092" s="312">
        <v>0.53244897959183668</v>
      </c>
      <c r="CA1092" s="312">
        <v>-4.1176323520220022</v>
      </c>
      <c r="CB1092" s="312"/>
      <c r="CC1092" s="312"/>
      <c r="CD1092" s="312"/>
      <c r="CE1092" s="312"/>
      <c r="CF1092" s="312"/>
      <c r="CG1092" s="312"/>
      <c r="CH1092" s="312"/>
      <c r="CI1092" s="312"/>
      <c r="CJ1092" s="312"/>
      <c r="CK1092" s="312"/>
      <c r="CL1092" s="312"/>
      <c r="CM1092" s="312"/>
      <c r="CN1092" s="312"/>
      <c r="CO1092" s="312"/>
      <c r="CP1092" s="312"/>
      <c r="CQ1092" s="312"/>
      <c r="CR1092" s="312"/>
      <c r="CS1092" s="312"/>
      <c r="CT1092" s="312"/>
      <c r="CU1092" s="312"/>
      <c r="CV1092" s="312"/>
      <c r="CW1092" s="312"/>
      <c r="CX1092" s="312"/>
      <c r="CY1092" s="312"/>
      <c r="CZ1092" s="312"/>
      <c r="DA1092" s="312"/>
      <c r="DB1092" s="312"/>
      <c r="DC1092" s="312"/>
      <c r="DD1092" s="312"/>
      <c r="DE1092" s="312"/>
      <c r="DF1092" s="312"/>
      <c r="DG1092" s="312"/>
      <c r="DH1092" s="312"/>
      <c r="DI1092" s="312"/>
      <c r="DJ1092" s="312"/>
      <c r="DK1092" s="312"/>
      <c r="DL1092" s="312"/>
      <c r="DM1092" s="312"/>
      <c r="DN1092" s="312"/>
      <c r="DO1092" s="312"/>
    </row>
    <row r="1093" spans="2:119" s="941" customFormat="1" ht="12" customHeight="1" collapsed="1">
      <c r="B1093" s="1334"/>
      <c r="C1093" s="987"/>
      <c r="D1093" s="1036"/>
      <c r="E1093" s="1036"/>
      <c r="F1093" s="996"/>
      <c r="G1093" s="996"/>
      <c r="H1093" s="996"/>
      <c r="I1093" s="996"/>
      <c r="J1093" s="996"/>
      <c r="K1093" s="996"/>
      <c r="L1093" s="996"/>
      <c r="M1093" s="996"/>
      <c r="N1093" s="996"/>
      <c r="O1093" s="996"/>
      <c r="P1093" s="996"/>
      <c r="Q1093" s="996"/>
      <c r="R1093" s="996"/>
      <c r="S1093" s="996"/>
      <c r="T1093" s="996"/>
      <c r="U1093" s="1668"/>
      <c r="V1093" s="1668"/>
      <c r="W1093" s="1668"/>
      <c r="X1093" s="1668"/>
      <c r="Y1093" s="1668"/>
      <c r="Z1093" s="1668"/>
      <c r="AA1093" s="403"/>
      <c r="AB1093" s="1049"/>
      <c r="AC1093" s="1049"/>
      <c r="AD1093" s="1049"/>
      <c r="AE1093" s="1049"/>
      <c r="AF1093" s="1049"/>
      <c r="AG1093" s="1049"/>
      <c r="AH1093" s="1049"/>
      <c r="AI1093" s="1049"/>
      <c r="AJ1093" s="996"/>
      <c r="AK1093" s="996"/>
      <c r="AL1093" s="996"/>
      <c r="AM1093" s="996"/>
      <c r="AN1093" s="996"/>
      <c r="AO1093" s="996"/>
      <c r="AP1093" s="996"/>
      <c r="AQ1093" s="996"/>
      <c r="AR1093" s="996"/>
      <c r="AS1093" s="996"/>
      <c r="AT1093" s="996"/>
      <c r="AU1093" s="996"/>
      <c r="AV1093" s="996"/>
      <c r="AW1093" s="996"/>
      <c r="AX1093" s="996"/>
      <c r="AY1093" s="996"/>
      <c r="AZ1093" s="996"/>
      <c r="BA1093" s="996"/>
      <c r="BB1093" s="996"/>
      <c r="BC1093" s="996"/>
      <c r="BD1093" s="996"/>
      <c r="BE1093" s="996"/>
      <c r="BF1093" s="996"/>
      <c r="BG1093" s="996"/>
      <c r="BH1093" s="996"/>
      <c r="BI1093" s="996"/>
      <c r="BJ1093" s="996"/>
      <c r="BK1093" s="996"/>
      <c r="BL1093" s="996"/>
      <c r="BM1093" s="996"/>
      <c r="BN1093" s="996"/>
      <c r="BO1093" s="996"/>
      <c r="BP1093" s="996"/>
      <c r="BQ1093" s="996"/>
      <c r="BR1093" s="996"/>
      <c r="BS1093" s="996"/>
      <c r="BT1093" s="996"/>
      <c r="BU1093" s="996"/>
      <c r="BV1093" s="996"/>
      <c r="BW1093" s="996"/>
      <c r="BX1093" s="996"/>
      <c r="BY1093" s="996"/>
      <c r="BZ1093" s="996"/>
      <c r="CA1093" s="996"/>
      <c r="CB1093" s="996"/>
      <c r="CC1093" s="996"/>
      <c r="CD1093" s="996"/>
      <c r="CE1093" s="996"/>
      <c r="CF1093" s="996"/>
      <c r="CG1093" s="996"/>
      <c r="CH1093" s="996"/>
      <c r="CI1093" s="996"/>
      <c r="CJ1093" s="996"/>
      <c r="CK1093" s="996"/>
      <c r="CL1093" s="996"/>
      <c r="CM1093" s="996"/>
      <c r="CN1093" s="996"/>
      <c r="CO1093" s="996"/>
      <c r="CP1093" s="996"/>
      <c r="CQ1093" s="996"/>
      <c r="CR1093" s="996"/>
      <c r="CS1093" s="996"/>
      <c r="CT1093" s="996"/>
      <c r="CU1093" s="996"/>
      <c r="CV1093" s="996"/>
      <c r="CW1093" s="996"/>
      <c r="CX1093" s="996"/>
      <c r="CY1093" s="996"/>
      <c r="CZ1093" s="996"/>
      <c r="DA1093" s="996"/>
      <c r="DB1093" s="996"/>
      <c r="DC1093" s="996"/>
      <c r="DD1093" s="996"/>
      <c r="DE1093" s="996"/>
      <c r="DF1093" s="996"/>
      <c r="DG1093" s="996"/>
      <c r="DH1093" s="996"/>
      <c r="DI1093" s="996"/>
      <c r="DJ1093" s="996"/>
      <c r="DK1093" s="996"/>
      <c r="DL1093" s="996"/>
      <c r="DM1093" s="996"/>
      <c r="DN1093" s="996"/>
      <c r="DO1093" s="996"/>
    </row>
    <row r="1094" spans="2:119" s="168" customFormat="1">
      <c r="B1094" s="1320"/>
      <c r="C1094" s="161" t="s">
        <v>291</v>
      </c>
      <c r="D1094" s="405"/>
      <c r="E1094" s="406"/>
      <c r="F1094" s="165"/>
      <c r="G1094" s="165"/>
      <c r="H1094" s="165"/>
      <c r="I1094" s="165"/>
      <c r="J1094" s="165"/>
      <c r="K1094" s="165"/>
      <c r="L1094" s="165"/>
      <c r="M1094" s="165"/>
      <c r="N1094" s="165"/>
      <c r="O1094" s="165"/>
      <c r="P1094" s="165"/>
      <c r="Q1094" s="165"/>
      <c r="R1094" s="165"/>
      <c r="S1094" s="165"/>
      <c r="T1094" s="165"/>
      <c r="U1094" s="165"/>
      <c r="V1094" s="165"/>
      <c r="W1094" s="165"/>
      <c r="X1094" s="165"/>
      <c r="Y1094" s="165"/>
      <c r="Z1094" s="165"/>
      <c r="AA1094" s="165"/>
      <c r="AB1094" s="164"/>
      <c r="AC1094" s="164"/>
      <c r="AD1094" s="164"/>
      <c r="AE1094" s="164"/>
      <c r="AF1094" s="164"/>
      <c r="AG1094" s="164"/>
      <c r="AH1094" s="164"/>
      <c r="AI1094" s="164"/>
      <c r="AJ1094" s="165"/>
      <c r="AK1094" s="165"/>
      <c r="AL1094" s="165"/>
      <c r="AM1094" s="165"/>
      <c r="AN1094" s="165"/>
      <c r="AO1094" s="165"/>
      <c r="AP1094" s="165"/>
      <c r="AQ1094" s="165"/>
      <c r="AR1094" s="165"/>
      <c r="AS1094" s="165"/>
      <c r="AT1094" s="165"/>
      <c r="AU1094" s="165"/>
      <c r="AV1094" s="165"/>
      <c r="AW1094" s="165"/>
      <c r="AX1094" s="165"/>
      <c r="AY1094" s="165"/>
      <c r="AZ1094" s="165"/>
      <c r="BA1094" s="165"/>
      <c r="BB1094" s="165"/>
      <c r="BC1094" s="165"/>
      <c r="BD1094" s="165"/>
      <c r="BE1094" s="165"/>
      <c r="BF1094" s="165"/>
      <c r="BG1094" s="165"/>
      <c r="BH1094" s="165"/>
      <c r="BI1094" s="165"/>
      <c r="BJ1094" s="165"/>
      <c r="BK1094" s="165"/>
      <c r="BL1094" s="165"/>
      <c r="BM1094" s="165"/>
      <c r="BN1094" s="165"/>
      <c r="BO1094" s="165"/>
      <c r="BP1094" s="165"/>
      <c r="BQ1094" s="165"/>
      <c r="BR1094" s="165"/>
      <c r="BS1094" s="165"/>
      <c r="BT1094" s="165"/>
      <c r="BU1094" s="165"/>
      <c r="BV1094" s="165"/>
      <c r="BW1094" s="165"/>
      <c r="BX1094" s="165"/>
      <c r="BY1094" s="165"/>
      <c r="BZ1094" s="165"/>
      <c r="CA1094" s="165"/>
      <c r="CB1094" s="165"/>
      <c r="CC1094" s="165"/>
      <c r="CD1094" s="165"/>
      <c r="CE1094" s="165"/>
      <c r="CF1094" s="165"/>
      <c r="CG1094" s="165"/>
      <c r="CH1094" s="165"/>
      <c r="CI1094" s="165"/>
      <c r="CJ1094" s="165"/>
      <c r="CK1094" s="165"/>
      <c r="CL1094" s="165"/>
      <c r="CM1094" s="165"/>
      <c r="CN1094" s="165"/>
      <c r="CO1094" s="165"/>
      <c r="CP1094" s="165"/>
      <c r="CQ1094" s="165"/>
      <c r="CR1094" s="165"/>
      <c r="CS1094" s="165"/>
      <c r="CT1094" s="165"/>
      <c r="CU1094" s="165"/>
      <c r="CV1094" s="165"/>
      <c r="CW1094" s="165"/>
      <c r="CX1094" s="165"/>
      <c r="CY1094" s="165"/>
      <c r="CZ1094" s="165"/>
      <c r="DA1094" s="165"/>
      <c r="DB1094" s="165"/>
      <c r="DC1094" s="165"/>
      <c r="DD1094" s="165"/>
      <c r="DE1094" s="165"/>
      <c r="DF1094" s="165"/>
      <c r="DG1094" s="165"/>
      <c r="DH1094" s="165"/>
      <c r="DI1094" s="165"/>
      <c r="DJ1094" s="165"/>
      <c r="DK1094" s="165"/>
      <c r="DL1094" s="165"/>
      <c r="DM1094" s="165"/>
      <c r="DN1094" s="165"/>
      <c r="DO1094" s="165"/>
    </row>
    <row r="1095" spans="2:119" s="1093" customFormat="1" ht="12" hidden="1" customHeight="1" outlineLevel="1">
      <c r="B1095" s="1334"/>
      <c r="C1095" s="1098" t="s">
        <v>290</v>
      </c>
      <c r="D1095" s="1237"/>
      <c r="E1095" s="1036"/>
      <c r="F1095" s="996"/>
      <c r="G1095" s="996"/>
      <c r="H1095" s="996"/>
      <c r="I1095" s="996"/>
      <c r="J1095" s="996"/>
      <c r="K1095" s="996"/>
      <c r="L1095" s="996"/>
      <c r="M1095" s="232"/>
      <c r="N1095" s="232"/>
      <c r="O1095" s="232"/>
      <c r="P1095" s="232"/>
      <c r="Q1095" s="232"/>
      <c r="R1095" s="232"/>
      <c r="S1095" s="232"/>
      <c r="T1095" s="232"/>
      <c r="U1095" s="1655"/>
      <c r="V1095" s="1655"/>
      <c r="W1095" s="1655"/>
      <c r="X1095" s="1655"/>
      <c r="Y1095" s="1655"/>
      <c r="Z1095" s="1655"/>
      <c r="AA1095" s="1092"/>
      <c r="AB1095" s="232"/>
      <c r="AC1095" s="232"/>
      <c r="AD1095" s="232"/>
      <c r="AE1095" s="232"/>
      <c r="AF1095" s="232"/>
      <c r="AG1095" s="232"/>
      <c r="AH1095" s="232"/>
      <c r="AI1095" s="232"/>
      <c r="AJ1095" s="232"/>
      <c r="AK1095" s="232"/>
      <c r="AL1095" s="232"/>
      <c r="AM1095" s="232"/>
      <c r="AN1095" s="232"/>
      <c r="AO1095" s="232"/>
      <c r="AP1095" s="232"/>
      <c r="AQ1095" s="232"/>
      <c r="AR1095" s="232"/>
      <c r="AS1095" s="232"/>
      <c r="AT1095" s="232"/>
      <c r="AU1095" s="232"/>
      <c r="AV1095" s="232"/>
      <c r="AW1095" s="232"/>
      <c r="AX1095" s="232"/>
      <c r="AY1095" s="232"/>
      <c r="AZ1095" s="232"/>
      <c r="BA1095" s="232"/>
      <c r="BB1095" s="232"/>
      <c r="BC1095" s="232"/>
      <c r="BD1095" s="232"/>
      <c r="BE1095" s="232"/>
      <c r="BF1095" s="232"/>
      <c r="BG1095" s="232"/>
      <c r="BH1095" s="232"/>
      <c r="BI1095" s="232"/>
      <c r="BJ1095" s="232"/>
      <c r="BK1095" s="232"/>
      <c r="BL1095" s="232"/>
      <c r="BM1095" s="232"/>
      <c r="BN1095" s="232"/>
      <c r="BO1095" s="232"/>
      <c r="BP1095" s="232"/>
      <c r="BQ1095" s="232"/>
      <c r="BR1095" s="232"/>
      <c r="BS1095" s="232"/>
      <c r="BT1095" s="232">
        <v>157.63</v>
      </c>
      <c r="BU1095" s="232">
        <v>199.64400000000001</v>
      </c>
      <c r="BV1095" s="232">
        <v>230.84700000000001</v>
      </c>
      <c r="BW1095" s="232">
        <v>256.27499999999998</v>
      </c>
      <c r="BX1095" s="232">
        <v>273.92599999999999</v>
      </c>
      <c r="BY1095" s="232">
        <v>316.529</v>
      </c>
      <c r="BZ1095" s="232">
        <v>370.661</v>
      </c>
      <c r="CA1095" s="232">
        <v>436.97800000000001</v>
      </c>
      <c r="CB1095" s="232">
        <v>433.5</v>
      </c>
      <c r="CC1095" s="232">
        <v>432</v>
      </c>
      <c r="CD1095" s="232">
        <v>462.8</v>
      </c>
      <c r="CE1095" s="232">
        <v>536</v>
      </c>
      <c r="CF1095" s="232">
        <v>547.79999999999995</v>
      </c>
      <c r="CG1095" s="232">
        <v>605.70000000000005</v>
      </c>
      <c r="CH1095" s="232">
        <v>672.9</v>
      </c>
      <c r="CI1095" s="232">
        <v>731.1</v>
      </c>
      <c r="CJ1095" s="232" t="s">
        <v>105</v>
      </c>
      <c r="CK1095" s="232" t="s">
        <v>105</v>
      </c>
      <c r="CL1095" s="232" t="s">
        <v>105</v>
      </c>
      <c r="CM1095" s="232" t="s">
        <v>105</v>
      </c>
      <c r="CN1095" s="232" t="s">
        <v>105</v>
      </c>
      <c r="CO1095" s="232" t="s">
        <v>105</v>
      </c>
      <c r="CP1095" s="232" t="s">
        <v>105</v>
      </c>
      <c r="CQ1095" s="232" t="s">
        <v>105</v>
      </c>
      <c r="CR1095" s="232" t="s">
        <v>105</v>
      </c>
      <c r="CS1095" s="232" t="s">
        <v>105</v>
      </c>
      <c r="CT1095" s="232" t="s">
        <v>105</v>
      </c>
      <c r="CU1095" s="232" t="s">
        <v>105</v>
      </c>
      <c r="CV1095" s="232" t="s">
        <v>105</v>
      </c>
      <c r="CW1095" s="232" t="s">
        <v>105</v>
      </c>
      <c r="CX1095" s="232" t="s">
        <v>105</v>
      </c>
      <c r="CY1095" s="232" t="s">
        <v>105</v>
      </c>
      <c r="CZ1095" s="232" t="s">
        <v>105</v>
      </c>
      <c r="DA1095" s="232" t="s">
        <v>105</v>
      </c>
      <c r="DB1095" s="232" t="s">
        <v>105</v>
      </c>
      <c r="DC1095" s="232" t="s">
        <v>105</v>
      </c>
      <c r="DD1095" s="232" t="s">
        <v>105</v>
      </c>
      <c r="DE1095" s="232" t="s">
        <v>105</v>
      </c>
      <c r="DF1095" s="232" t="s">
        <v>105</v>
      </c>
      <c r="DG1095" s="232" t="s">
        <v>105</v>
      </c>
      <c r="DH1095" s="232" t="s">
        <v>105</v>
      </c>
      <c r="DI1095" s="232" t="s">
        <v>105</v>
      </c>
      <c r="DJ1095" s="232" t="s">
        <v>105</v>
      </c>
      <c r="DK1095" s="232" t="s">
        <v>105</v>
      </c>
      <c r="DL1095" s="232" t="s">
        <v>105</v>
      </c>
      <c r="DM1095" s="232" t="s">
        <v>105</v>
      </c>
      <c r="DN1095" s="232" t="s">
        <v>105</v>
      </c>
      <c r="DO1095" s="232" t="s">
        <v>105</v>
      </c>
    </row>
    <row r="1096" spans="2:119" s="1093" customFormat="1" ht="12" hidden="1" customHeight="1" outlineLevel="1">
      <c r="B1096" s="1334"/>
      <c r="C1096" s="1098" t="s">
        <v>281</v>
      </c>
      <c r="D1096" s="1237"/>
      <c r="E1096" s="1036"/>
      <c r="F1096" s="996"/>
      <c r="G1096" s="996"/>
      <c r="H1096" s="996"/>
      <c r="I1096" s="996"/>
      <c r="J1096" s="996"/>
      <c r="K1096" s="996"/>
      <c r="L1096" s="996"/>
      <c r="M1096" s="232"/>
      <c r="N1096" s="232"/>
      <c r="O1096" s="232"/>
      <c r="P1096" s="232"/>
      <c r="Q1096" s="232"/>
      <c r="R1096" s="232"/>
      <c r="S1096" s="232"/>
      <c r="T1096" s="232"/>
      <c r="U1096" s="1655"/>
      <c r="V1096" s="1655"/>
      <c r="W1096" s="1655"/>
      <c r="X1096" s="1655"/>
      <c r="Y1096" s="1655"/>
      <c r="Z1096" s="1655"/>
      <c r="AA1096" s="1092"/>
      <c r="AB1096" s="232"/>
      <c r="AC1096" s="232"/>
      <c r="AD1096" s="232"/>
      <c r="AE1096" s="232"/>
      <c r="AF1096" s="232"/>
      <c r="AG1096" s="232"/>
      <c r="AH1096" s="232"/>
      <c r="AI1096" s="232"/>
      <c r="AJ1096" s="232"/>
      <c r="AK1096" s="232"/>
      <c r="AL1096" s="232"/>
      <c r="AM1096" s="232"/>
      <c r="AN1096" s="232"/>
      <c r="AO1096" s="232"/>
      <c r="AP1096" s="232"/>
      <c r="AQ1096" s="232"/>
      <c r="AR1096" s="232"/>
      <c r="AS1096" s="232"/>
      <c r="AT1096" s="232"/>
      <c r="AU1096" s="232"/>
      <c r="AV1096" s="232"/>
      <c r="AW1096" s="232"/>
      <c r="AX1096" s="232"/>
      <c r="AY1096" s="232"/>
      <c r="AZ1096" s="232"/>
      <c r="BA1096" s="232"/>
      <c r="BB1096" s="232"/>
      <c r="BC1096" s="232"/>
      <c r="BD1096" s="232"/>
      <c r="BE1096" s="232"/>
      <c r="BF1096" s="232"/>
      <c r="BG1096" s="232"/>
      <c r="BH1096" s="232"/>
      <c r="BI1096" s="232"/>
      <c r="BJ1096" s="232"/>
      <c r="BK1096" s="232"/>
      <c r="BL1096" s="232"/>
      <c r="BM1096" s="232"/>
      <c r="BN1096" s="232"/>
      <c r="BO1096" s="232"/>
      <c r="BP1096" s="232"/>
      <c r="BQ1096" s="232"/>
      <c r="BR1096" s="232"/>
      <c r="BS1096" s="232"/>
      <c r="BT1096" s="232">
        <v>0</v>
      </c>
      <c r="BU1096" s="232">
        <v>0</v>
      </c>
      <c r="BV1096" s="232">
        <v>0</v>
      </c>
      <c r="BW1096" s="232">
        <v>0</v>
      </c>
      <c r="BX1096" s="232">
        <v>-4.3</v>
      </c>
      <c r="BY1096" s="232">
        <v>-32.6</v>
      </c>
      <c r="BZ1096" s="232">
        <v>-65.7</v>
      </c>
      <c r="CA1096" s="232">
        <v>-78.900000000000006</v>
      </c>
      <c r="CB1096" s="232">
        <v>-112.5</v>
      </c>
      <c r="CC1096" s="232">
        <v>-96.6</v>
      </c>
      <c r="CD1096" s="232">
        <v>-107.6</v>
      </c>
      <c r="CE1096" s="232">
        <v>-108.1</v>
      </c>
      <c r="CF1096" s="232">
        <v>-74</v>
      </c>
      <c r="CG1096" s="232">
        <v>-60.5</v>
      </c>
      <c r="CH1096" s="232">
        <v>-69.900000000000006</v>
      </c>
      <c r="CI1096" s="232">
        <v>-56.8</v>
      </c>
      <c r="CJ1096" s="232" t="s">
        <v>105</v>
      </c>
      <c r="CK1096" s="232" t="s">
        <v>105</v>
      </c>
      <c r="CL1096" s="232" t="s">
        <v>105</v>
      </c>
      <c r="CM1096" s="232" t="s">
        <v>105</v>
      </c>
      <c r="CN1096" s="232" t="s">
        <v>105</v>
      </c>
      <c r="CO1096" s="232" t="s">
        <v>105</v>
      </c>
      <c r="CP1096" s="232" t="s">
        <v>105</v>
      </c>
      <c r="CQ1096" s="232" t="s">
        <v>105</v>
      </c>
      <c r="CR1096" s="232" t="s">
        <v>105</v>
      </c>
      <c r="CS1096" s="232" t="s">
        <v>105</v>
      </c>
      <c r="CT1096" s="232" t="s">
        <v>105</v>
      </c>
      <c r="CU1096" s="232" t="s">
        <v>105</v>
      </c>
      <c r="CV1096" s="232" t="s">
        <v>105</v>
      </c>
      <c r="CW1096" s="232" t="s">
        <v>105</v>
      </c>
      <c r="CX1096" s="232" t="s">
        <v>105</v>
      </c>
      <c r="CY1096" s="232" t="s">
        <v>105</v>
      </c>
      <c r="CZ1096" s="232" t="s">
        <v>105</v>
      </c>
      <c r="DA1096" s="232" t="s">
        <v>105</v>
      </c>
      <c r="DB1096" s="232" t="s">
        <v>105</v>
      </c>
      <c r="DC1096" s="232" t="s">
        <v>105</v>
      </c>
      <c r="DD1096" s="232" t="s">
        <v>105</v>
      </c>
      <c r="DE1096" s="232" t="s">
        <v>105</v>
      </c>
      <c r="DF1096" s="232" t="s">
        <v>105</v>
      </c>
      <c r="DG1096" s="232" t="s">
        <v>105</v>
      </c>
      <c r="DH1096" s="232" t="s">
        <v>105</v>
      </c>
      <c r="DI1096" s="232" t="s">
        <v>105</v>
      </c>
      <c r="DJ1096" s="232" t="s">
        <v>105</v>
      </c>
      <c r="DK1096" s="232" t="s">
        <v>105</v>
      </c>
      <c r="DL1096" s="232" t="s">
        <v>105</v>
      </c>
      <c r="DM1096" s="232" t="s">
        <v>105</v>
      </c>
      <c r="DN1096" s="232" t="s">
        <v>105</v>
      </c>
      <c r="DO1096" s="232" t="s">
        <v>105</v>
      </c>
    </row>
    <row r="1097" spans="2:119" s="1093" customFormat="1" ht="12" hidden="1" customHeight="1" outlineLevel="1">
      <c r="B1097" s="1334"/>
      <c r="C1097" s="1098" t="s">
        <v>285</v>
      </c>
      <c r="D1097" s="1237"/>
      <c r="E1097" s="1036"/>
      <c r="F1097" s="232">
        <v>85.126340999999996</v>
      </c>
      <c r="G1097" s="232">
        <v>137.02261999999999</v>
      </c>
      <c r="H1097" s="232">
        <v>172.84362140000002</v>
      </c>
      <c r="I1097" s="232">
        <v>216.71571399999999</v>
      </c>
      <c r="J1097" s="232">
        <v>298.93162500000005</v>
      </c>
      <c r="K1097" s="232">
        <v>373.601494</v>
      </c>
      <c r="L1097" s="232">
        <v>472.59474899999998</v>
      </c>
      <c r="M1097" s="232">
        <v>556.53600100000006</v>
      </c>
      <c r="N1097" s="232">
        <v>651.74699999999996</v>
      </c>
      <c r="O1097" s="232">
        <v>844.39599999999996</v>
      </c>
      <c r="P1097" s="232">
        <v>1216.779</v>
      </c>
      <c r="Q1097" s="232">
        <v>1439.653</v>
      </c>
      <c r="R1097" s="232">
        <v>2296.3139999999999</v>
      </c>
      <c r="S1097" s="232">
        <v>3973.4650000000001</v>
      </c>
      <c r="T1097" s="232">
        <v>7069.4089999999997</v>
      </c>
      <c r="U1097" s="1655">
        <v>10763.50243651378</v>
      </c>
      <c r="V1097" s="1655">
        <v>13191.771855842519</v>
      </c>
      <c r="W1097" s="1655">
        <v>16199.720130719237</v>
      </c>
      <c r="X1097" s="1655">
        <v>19009.146257791384</v>
      </c>
      <c r="Y1097" s="1655">
        <v>22242.442928870245</v>
      </c>
      <c r="Z1097" s="1655">
        <v>19043.588159647305</v>
      </c>
      <c r="AA1097" s="1092"/>
      <c r="AB1097" s="232"/>
      <c r="AC1097" s="232"/>
      <c r="AD1097" s="232"/>
      <c r="AE1097" s="232"/>
      <c r="AF1097" s="232"/>
      <c r="AG1097" s="232"/>
      <c r="AH1097" s="232"/>
      <c r="AI1097" s="232"/>
      <c r="AJ1097" s="232"/>
      <c r="AK1097" s="232"/>
      <c r="AL1097" s="232"/>
      <c r="AM1097" s="232"/>
      <c r="AN1097" s="232"/>
      <c r="AO1097" s="232"/>
      <c r="AP1097" s="232"/>
      <c r="AQ1097" s="232"/>
      <c r="AR1097" s="232"/>
      <c r="AS1097" s="232"/>
      <c r="AT1097" s="232"/>
      <c r="AU1097" s="232"/>
      <c r="AV1097" s="232"/>
      <c r="AW1097" s="232"/>
      <c r="AX1097" s="232"/>
      <c r="AY1097" s="232"/>
      <c r="AZ1097" s="232"/>
      <c r="BA1097" s="232"/>
      <c r="BB1097" s="232"/>
      <c r="BC1097" s="232"/>
      <c r="BD1097" s="232"/>
      <c r="BE1097" s="232"/>
      <c r="BF1097" s="232"/>
      <c r="BG1097" s="232"/>
      <c r="BH1097" s="232"/>
      <c r="BI1097" s="232"/>
      <c r="BJ1097" s="232"/>
      <c r="BK1097" s="232"/>
      <c r="BL1097" s="232"/>
      <c r="BM1097" s="232"/>
      <c r="BN1097" s="232"/>
      <c r="BO1097" s="232"/>
      <c r="BP1097" s="232"/>
      <c r="BQ1097" s="232"/>
      <c r="BR1097" s="232"/>
      <c r="BS1097" s="232"/>
      <c r="BT1097" s="232">
        <v>157.63</v>
      </c>
      <c r="BU1097" s="232">
        <v>199.64400000000001</v>
      </c>
      <c r="BV1097" s="232">
        <v>230.84700000000001</v>
      </c>
      <c r="BW1097" s="232">
        <v>256.27499999999998</v>
      </c>
      <c r="BX1097" s="232">
        <v>269.62599999999998</v>
      </c>
      <c r="BY1097" s="232">
        <v>283.92899999999997</v>
      </c>
      <c r="BZ1097" s="232">
        <v>304.96100000000001</v>
      </c>
      <c r="CA1097" s="232">
        <v>358.07799999999997</v>
      </c>
      <c r="CB1097" s="232">
        <v>321</v>
      </c>
      <c r="CC1097" s="232">
        <v>335.4</v>
      </c>
      <c r="CD1097" s="232">
        <v>355.20000000000005</v>
      </c>
      <c r="CE1097" s="232">
        <v>427.9</v>
      </c>
      <c r="CF1097" s="232">
        <v>473.77</v>
      </c>
      <c r="CG1097" s="232">
        <v>545.24199999999996</v>
      </c>
      <c r="CH1097" s="232">
        <v>603.03099999999995</v>
      </c>
      <c r="CI1097" s="232">
        <v>674.27099999999996</v>
      </c>
      <c r="CJ1097" s="232">
        <v>652.09100000000001</v>
      </c>
      <c r="CK1097" s="232">
        <v>878.36900000000003</v>
      </c>
      <c r="CL1097" s="232">
        <v>1115.701</v>
      </c>
      <c r="CM1097" s="232">
        <v>1327.3040000000001</v>
      </c>
      <c r="CN1097" s="232">
        <v>1378.441</v>
      </c>
      <c r="CO1097" s="232">
        <v>1702.75</v>
      </c>
      <c r="CP1097" s="232">
        <v>1857.452</v>
      </c>
      <c r="CQ1097" s="232">
        <v>2130.7660000000001</v>
      </c>
      <c r="CR1097" s="232">
        <v>2248</v>
      </c>
      <c r="CS1097" s="232">
        <v>2603.9210070375802</v>
      </c>
      <c r="CT1097" s="232">
        <v>2832.3343379845178</v>
      </c>
      <c r="CU1097" s="232">
        <v>3079.2470914916803</v>
      </c>
      <c r="CV1097" s="232">
        <v>2754.6492026738806</v>
      </c>
      <c r="CW1097" s="232">
        <v>3112.828980843829</v>
      </c>
      <c r="CX1097" s="232">
        <v>3492.9912307494465</v>
      </c>
      <c r="CY1097" s="232">
        <v>3831.3024415753621</v>
      </c>
      <c r="CZ1097" s="232">
        <v>3301.2973173473642</v>
      </c>
      <c r="DA1097" s="232">
        <v>3882.4612571989942</v>
      </c>
      <c r="DB1097" s="232">
        <v>4343.196675525518</v>
      </c>
      <c r="DC1097" s="232">
        <v>4672.7648806473599</v>
      </c>
      <c r="DD1097" s="232">
        <v>3757.0002469255155</v>
      </c>
      <c r="DE1097" s="232">
        <v>4627.1689902806565</v>
      </c>
      <c r="DF1097" s="232">
        <v>5208.2735118426699</v>
      </c>
      <c r="DG1097" s="232">
        <v>5416.7035087425447</v>
      </c>
      <c r="DH1097" s="232">
        <v>4316.1205491242699</v>
      </c>
      <c r="DI1097" s="232">
        <v>5411.5684086509773</v>
      </c>
      <c r="DJ1097" s="232">
        <v>6090.137822409295</v>
      </c>
      <c r="DK1097" s="232">
        <v>6424.6161486857009</v>
      </c>
      <c r="DL1097" s="232">
        <v>4038.1576491043097</v>
      </c>
      <c r="DM1097" s="232">
        <v>4577.0207100523148</v>
      </c>
      <c r="DN1097" s="232">
        <v>5012.0894814488165</v>
      </c>
      <c r="DO1097" s="232">
        <v>5416.3203190418653</v>
      </c>
    </row>
    <row r="1098" spans="2:119" s="1093" customFormat="1" ht="12" hidden="1" customHeight="1" outlineLevel="1">
      <c r="B1098" s="1334"/>
      <c r="C1098" s="1098" t="s">
        <v>295</v>
      </c>
      <c r="D1098" s="1237"/>
      <c r="E1098" s="1036"/>
      <c r="F1098" s="996"/>
      <c r="G1098" s="996"/>
      <c r="H1098" s="996"/>
      <c r="I1098" s="996"/>
      <c r="J1098" s="996"/>
      <c r="K1098" s="996"/>
      <c r="L1098" s="996"/>
      <c r="M1098" s="232"/>
      <c r="N1098" s="232"/>
      <c r="O1098" s="232"/>
      <c r="P1098" s="232"/>
      <c r="Q1098" s="232"/>
      <c r="R1098" s="232"/>
      <c r="S1098" s="232"/>
      <c r="T1098" s="232"/>
      <c r="U1098" s="1655"/>
      <c r="V1098" s="1655"/>
      <c r="W1098" s="1655"/>
      <c r="X1098" s="1655"/>
      <c r="Y1098" s="1655"/>
      <c r="Z1098" s="1655"/>
      <c r="AA1098" s="1092"/>
      <c r="AB1098" s="232"/>
      <c r="AC1098" s="232"/>
      <c r="AD1098" s="232"/>
      <c r="AE1098" s="232"/>
      <c r="AF1098" s="232"/>
      <c r="AG1098" s="232"/>
      <c r="AH1098" s="232"/>
      <c r="AI1098" s="232"/>
      <c r="AJ1098" s="232"/>
      <c r="AK1098" s="232"/>
      <c r="AL1098" s="232"/>
      <c r="AM1098" s="232"/>
      <c r="AN1098" s="232"/>
      <c r="AO1098" s="232"/>
      <c r="AP1098" s="232"/>
      <c r="AQ1098" s="232"/>
      <c r="AR1098" s="232"/>
      <c r="AS1098" s="232"/>
      <c r="AT1098" s="232"/>
      <c r="AU1098" s="232"/>
      <c r="AV1098" s="232"/>
      <c r="AW1098" s="232"/>
      <c r="AX1098" s="232"/>
      <c r="AY1098" s="232"/>
      <c r="AZ1098" s="232"/>
      <c r="BA1098" s="232"/>
      <c r="BB1098" s="232"/>
      <c r="BC1098" s="232"/>
      <c r="BD1098" s="232"/>
      <c r="BE1098" s="232"/>
      <c r="BF1098" s="232"/>
      <c r="BG1098" s="232"/>
      <c r="BH1098" s="232"/>
      <c r="BI1098" s="232"/>
      <c r="BJ1098" s="232"/>
      <c r="BK1098" s="232"/>
      <c r="BL1098" s="232"/>
      <c r="BM1098" s="232"/>
      <c r="BN1098" s="232"/>
      <c r="BO1098" s="232"/>
      <c r="BP1098" s="232"/>
      <c r="BQ1098" s="232"/>
      <c r="BR1098" s="232"/>
      <c r="BS1098" s="232"/>
      <c r="BT1098" s="232">
        <v>-98.816999999999993</v>
      </c>
      <c r="BU1098" s="232">
        <v>-134.05700000000002</v>
      </c>
      <c r="BV1098" s="232">
        <v>-137.79600000000002</v>
      </c>
      <c r="BW1098" s="232">
        <v>-156.292</v>
      </c>
      <c r="BX1098" s="232">
        <v>-160.934</v>
      </c>
      <c r="BY1098" s="232">
        <v>-201.46399999999997</v>
      </c>
      <c r="BZ1098" s="232">
        <v>-228.39699999999999</v>
      </c>
      <c r="CA1098" s="232">
        <v>-359.19900000000001</v>
      </c>
      <c r="CB1098" s="232">
        <v>-277.86999999999995</v>
      </c>
      <c r="CC1098" s="232">
        <v>-305.66000000000003</v>
      </c>
      <c r="CD1098" s="232">
        <v>-304.63200000000001</v>
      </c>
      <c r="CE1098" s="232">
        <v>-373.22700000000003</v>
      </c>
      <c r="CF1098" s="232">
        <v>-378.86699999999996</v>
      </c>
      <c r="CG1098" s="232">
        <v>-469.48299999999995</v>
      </c>
      <c r="CH1098" s="232">
        <v>-588.60799999999995</v>
      </c>
      <c r="CI1098" s="232">
        <v>-651.28899999999999</v>
      </c>
      <c r="CJ1098" s="232">
        <v>-566.01900000000001</v>
      </c>
      <c r="CK1098" s="232">
        <v>-641.70000000000005</v>
      </c>
      <c r="CL1098" s="232">
        <v>-893.04299999999989</v>
      </c>
      <c r="CM1098" s="232">
        <v>-1146.3789999999999</v>
      </c>
      <c r="CN1098" s="232">
        <v>-1092.222</v>
      </c>
      <c r="CO1098" s="232">
        <v>-1305.328</v>
      </c>
      <c r="CP1098" s="232">
        <v>-1461.3619999999999</v>
      </c>
      <c r="CQ1098" s="232">
        <v>-1891.4780000000001</v>
      </c>
      <c r="CR1098" s="232">
        <v>-1823</v>
      </c>
      <c r="CS1098" s="232">
        <v>-2054.6367915509163</v>
      </c>
      <c r="CT1098" s="232">
        <v>-2212.7677980094059</v>
      </c>
      <c r="CU1098" s="232">
        <v>-2591.5113415446199</v>
      </c>
      <c r="CV1098" s="232">
        <v>-2086.607661030685</v>
      </c>
      <c r="CW1098" s="232">
        <v>-2280.4492007840545</v>
      </c>
      <c r="CX1098" s="232">
        <v>-2526.1325972640516</v>
      </c>
      <c r="CY1098" s="232">
        <v>-2984.4491352068198</v>
      </c>
      <c r="CZ1098" s="232">
        <v>-2312.8877971737588</v>
      </c>
      <c r="DA1098" s="232">
        <v>-2623.5142937424048</v>
      </c>
      <c r="DB1098" s="232">
        <v>-2889.1389576166744</v>
      </c>
      <c r="DC1098" s="232">
        <v>-3367.1475777950673</v>
      </c>
      <c r="DD1098" s="232">
        <v>-2433.7033856272892</v>
      </c>
      <c r="DE1098" s="232">
        <v>-2908.5991649133148</v>
      </c>
      <c r="DF1098" s="232">
        <v>-3223.0022311228636</v>
      </c>
      <c r="DG1098" s="232">
        <v>-3735.7831943544843</v>
      </c>
      <c r="DH1098" s="232">
        <v>-2695.8942883103782</v>
      </c>
      <c r="DI1098" s="232">
        <v>-3315.9171536635267</v>
      </c>
      <c r="DJ1098" s="232">
        <v>-3732.8146538164838</v>
      </c>
      <c r="DK1098" s="232">
        <v>-4378.853515512219</v>
      </c>
      <c r="DL1098" s="232">
        <v>-2510.0867440727052</v>
      </c>
      <c r="DM1098" s="232">
        <v>-2832.6678819280478</v>
      </c>
      <c r="DN1098" s="232">
        <v>-3105.9741961451123</v>
      </c>
      <c r="DO1098" s="232">
        <v>-3758.1651153220569</v>
      </c>
    </row>
    <row r="1099" spans="2:119" s="1093" customFormat="1" ht="12" hidden="1" customHeight="1" outlineLevel="1">
      <c r="B1099" s="1334"/>
      <c r="C1099" s="1098" t="s">
        <v>153</v>
      </c>
      <c r="D1099" s="1237"/>
      <c r="E1099" s="1036"/>
      <c r="F1099" s="996"/>
      <c r="G1099" s="996"/>
      <c r="H1099" s="996"/>
      <c r="I1099" s="996"/>
      <c r="J1099" s="996"/>
      <c r="K1099" s="996"/>
      <c r="L1099" s="996"/>
      <c r="M1099" s="232"/>
      <c r="N1099" s="232"/>
      <c r="O1099" s="232"/>
      <c r="P1099" s="232"/>
      <c r="Q1099" s="232"/>
      <c r="R1099" s="232"/>
      <c r="S1099" s="232"/>
      <c r="T1099" s="232"/>
      <c r="U1099" s="1655"/>
      <c r="V1099" s="1655"/>
      <c r="W1099" s="1655"/>
      <c r="X1099" s="1655"/>
      <c r="Y1099" s="1655"/>
      <c r="Z1099" s="1655"/>
      <c r="AA1099" s="1092"/>
      <c r="AB1099" s="232"/>
      <c r="AC1099" s="232"/>
      <c r="AD1099" s="232"/>
      <c r="AE1099" s="232"/>
      <c r="AF1099" s="232"/>
      <c r="AG1099" s="232"/>
      <c r="AH1099" s="232"/>
      <c r="AI1099" s="232"/>
      <c r="AJ1099" s="232"/>
      <c r="AK1099" s="232"/>
      <c r="AL1099" s="232"/>
      <c r="AM1099" s="232"/>
      <c r="AN1099" s="232"/>
      <c r="AO1099" s="232"/>
      <c r="AP1099" s="232"/>
      <c r="AQ1099" s="232"/>
      <c r="AR1099" s="232"/>
      <c r="AS1099" s="232"/>
      <c r="AT1099" s="232"/>
      <c r="AU1099" s="232"/>
      <c r="AV1099" s="232"/>
      <c r="AW1099" s="232"/>
      <c r="AX1099" s="232"/>
      <c r="AY1099" s="232"/>
      <c r="AZ1099" s="232"/>
      <c r="BA1099" s="232"/>
      <c r="BB1099" s="232"/>
      <c r="BC1099" s="232"/>
      <c r="BD1099" s="232"/>
      <c r="BE1099" s="232"/>
      <c r="BF1099" s="232"/>
      <c r="BG1099" s="232"/>
      <c r="BH1099" s="232"/>
      <c r="BI1099" s="232"/>
      <c r="BJ1099" s="232"/>
      <c r="BK1099" s="232"/>
      <c r="BL1099" s="232"/>
      <c r="BM1099" s="232"/>
      <c r="BN1099" s="232"/>
      <c r="BO1099" s="232"/>
      <c r="BP1099" s="232"/>
      <c r="BQ1099" s="232"/>
      <c r="BR1099" s="232"/>
      <c r="BS1099" s="232"/>
      <c r="BT1099" s="232">
        <v>-28.324000000000002</v>
      </c>
      <c r="BU1099" s="232">
        <v>-33.4</v>
      </c>
      <c r="BV1099" s="232">
        <v>-39.341999999999999</v>
      </c>
      <c r="BW1099" s="232">
        <v>-35.313999999999993</v>
      </c>
      <c r="BX1099" s="232">
        <v>-45.378</v>
      </c>
      <c r="BY1099" s="232">
        <v>-52.44</v>
      </c>
      <c r="BZ1099" s="232">
        <v>-49.021999999999998</v>
      </c>
      <c r="CA1099" s="232">
        <v>-63.844000000000001</v>
      </c>
      <c r="CB1099" s="232">
        <v>-72.525000000000006</v>
      </c>
      <c r="CC1099" s="232">
        <v>-57.957999999999998</v>
      </c>
      <c r="CD1099" s="232">
        <v>-61.652000000000001</v>
      </c>
      <c r="CE1099" s="232">
        <v>-55.610999999999997</v>
      </c>
      <c r="CF1099" s="232">
        <v>-84.763999999999996</v>
      </c>
      <c r="CG1099" s="232">
        <v>-88.247</v>
      </c>
      <c r="CH1099" s="232">
        <v>-96.347999999999999</v>
      </c>
      <c r="CI1099" s="232">
        <v>-91.869</v>
      </c>
      <c r="CJ1099" s="232">
        <v>-115.76600000000001</v>
      </c>
      <c r="CK1099" s="232">
        <v>-137.273</v>
      </c>
      <c r="CL1099" s="232">
        <v>-139.584</v>
      </c>
      <c r="CM1099" s="232">
        <v>-206.05099999999999</v>
      </c>
      <c r="CN1099" s="232">
        <v>-195.375</v>
      </c>
      <c r="CO1099" s="232">
        <v>-231.25700000000001</v>
      </c>
      <c r="CP1099" s="232">
        <v>-235.71199999999999</v>
      </c>
      <c r="CQ1099" s="232">
        <v>-215.97200000000001</v>
      </c>
      <c r="CR1099" s="232">
        <v>-286</v>
      </c>
      <c r="CS1099" s="232">
        <v>-343.71757292896064</v>
      </c>
      <c r="CT1099" s="232">
        <v>-399.35914165581698</v>
      </c>
      <c r="CU1099" s="232">
        <v>-400.30212189391847</v>
      </c>
      <c r="CV1099" s="232">
        <v>-332.08962651986138</v>
      </c>
      <c r="CW1099" s="232">
        <v>-375.27036570217354</v>
      </c>
      <c r="CX1099" s="232">
        <v>-421.10122484226315</v>
      </c>
      <c r="CY1099" s="232">
        <v>-461.88668802995505</v>
      </c>
      <c r="CZ1099" s="232">
        <v>-378.18357996349107</v>
      </c>
      <c r="DA1099" s="232">
        <v>-444.75942521192144</v>
      </c>
      <c r="DB1099" s="232">
        <v>-497.53945474852424</v>
      </c>
      <c r="DC1099" s="232">
        <v>-535.29348647423024</v>
      </c>
      <c r="DD1099" s="232">
        <v>-407.84510598675325</v>
      </c>
      <c r="DE1099" s="232">
        <v>-502.30718744401679</v>
      </c>
      <c r="DF1099" s="232">
        <v>-565.38959883852942</v>
      </c>
      <c r="DG1099" s="232">
        <v>-588.01593596640487</v>
      </c>
      <c r="DH1099" s="232">
        <v>-425.37979187752603</v>
      </c>
      <c r="DI1099" s="232">
        <v>-533.34280569851364</v>
      </c>
      <c r="DJ1099" s="232">
        <v>-600.21992664860727</v>
      </c>
      <c r="DK1099" s="232">
        <v>-633.18478923750524</v>
      </c>
      <c r="DL1099" s="232">
        <v>-357.60328996343037</v>
      </c>
      <c r="DM1099" s="232">
        <v>-405.32287403601185</v>
      </c>
      <c r="DN1099" s="232">
        <v>-443.85084583182464</v>
      </c>
      <c r="DO1099" s="232">
        <v>-479.6479320253294</v>
      </c>
    </row>
    <row r="1100" spans="2:119" s="1089" customFormat="1" ht="12" hidden="1" customHeight="1" outlineLevel="1">
      <c r="B1100" s="1337"/>
      <c r="C1100" s="1410" t="s">
        <v>8</v>
      </c>
      <c r="D1100" s="1411"/>
      <c r="E1100" s="1412"/>
      <c r="F1100" s="1001"/>
      <c r="G1100" s="1001"/>
      <c r="H1100" s="1001"/>
      <c r="I1100" s="1001"/>
      <c r="J1100" s="1001"/>
      <c r="K1100" s="1001"/>
      <c r="L1100" s="1001"/>
      <c r="M1100" s="282"/>
      <c r="N1100" s="282"/>
      <c r="O1100" s="282"/>
      <c r="P1100" s="282"/>
      <c r="Q1100" s="282"/>
      <c r="R1100" s="282"/>
      <c r="S1100" s="282"/>
      <c r="T1100" s="282"/>
      <c r="U1100" s="1658"/>
      <c r="V1100" s="1658"/>
      <c r="W1100" s="1658"/>
      <c r="X1100" s="1658"/>
      <c r="Y1100" s="1658"/>
      <c r="Z1100" s="1658"/>
      <c r="AA1100" s="1232"/>
      <c r="AB1100" s="282"/>
      <c r="AC1100" s="282"/>
      <c r="AD1100" s="282"/>
      <c r="AE1100" s="282"/>
      <c r="AF1100" s="282"/>
      <c r="AG1100" s="282"/>
      <c r="AH1100" s="282"/>
      <c r="AI1100" s="282"/>
      <c r="AJ1100" s="282"/>
      <c r="AK1100" s="282"/>
      <c r="AL1100" s="282"/>
      <c r="AM1100" s="282"/>
      <c r="AN1100" s="282"/>
      <c r="AO1100" s="282"/>
      <c r="AP1100" s="282"/>
      <c r="AQ1100" s="282"/>
      <c r="AR1100" s="282"/>
      <c r="AS1100" s="282"/>
      <c r="AT1100" s="282"/>
      <c r="AU1100" s="282"/>
      <c r="AV1100" s="282"/>
      <c r="AW1100" s="282"/>
      <c r="AX1100" s="282"/>
      <c r="AY1100" s="282"/>
      <c r="AZ1100" s="282"/>
      <c r="BA1100" s="282"/>
      <c r="BB1100" s="282"/>
      <c r="BC1100" s="282"/>
      <c r="BD1100" s="282"/>
      <c r="BE1100" s="282"/>
      <c r="BF1100" s="282"/>
      <c r="BG1100" s="282"/>
      <c r="BH1100" s="282"/>
      <c r="BI1100" s="282"/>
      <c r="BJ1100" s="282"/>
      <c r="BK1100" s="282"/>
      <c r="BL1100" s="282"/>
      <c r="BM1100" s="282"/>
      <c r="BN1100" s="282"/>
      <c r="BO1100" s="282"/>
      <c r="BP1100" s="282"/>
      <c r="BQ1100" s="282"/>
      <c r="BR1100" s="282"/>
      <c r="BS1100" s="282"/>
      <c r="BT1100" s="282">
        <v>30.489000000000001</v>
      </c>
      <c r="BU1100" s="282">
        <v>32.186999999999991</v>
      </c>
      <c r="BV1100" s="282">
        <v>53.708999999999989</v>
      </c>
      <c r="BW1100" s="282">
        <v>64.668999999999983</v>
      </c>
      <c r="BX1100" s="282">
        <v>63.313999999999979</v>
      </c>
      <c r="BY1100" s="282">
        <v>30.025000000000006</v>
      </c>
      <c r="BZ1100" s="282">
        <v>27.542000000000023</v>
      </c>
      <c r="CA1100" s="282">
        <v>-64.965000000000032</v>
      </c>
      <c r="CB1100" s="282">
        <v>-29.394999999999953</v>
      </c>
      <c r="CC1100" s="282">
        <v>-28.218000000000046</v>
      </c>
      <c r="CD1100" s="282">
        <v>-11.083999999999961</v>
      </c>
      <c r="CE1100" s="282">
        <v>-0.93800000000005213</v>
      </c>
      <c r="CF1100" s="282">
        <v>10.139000000000024</v>
      </c>
      <c r="CG1100" s="282">
        <v>-12.487999999999985</v>
      </c>
      <c r="CH1100" s="282">
        <v>-81.924999999999997</v>
      </c>
      <c r="CI1100" s="282">
        <v>-68.887000000000029</v>
      </c>
      <c r="CJ1100" s="282">
        <v>-29.694000000000003</v>
      </c>
      <c r="CK1100" s="282">
        <v>99.395999999999987</v>
      </c>
      <c r="CL1100" s="282">
        <v>83.074000000000126</v>
      </c>
      <c r="CM1100" s="282">
        <v>-25.125999999999806</v>
      </c>
      <c r="CN1100" s="282">
        <v>90.844000000000051</v>
      </c>
      <c r="CO1100" s="282">
        <v>166.16500000000002</v>
      </c>
      <c r="CP1100" s="282">
        <v>160.37800000000016</v>
      </c>
      <c r="CQ1100" s="282">
        <v>23.316000000000003</v>
      </c>
      <c r="CR1100" s="282">
        <v>139</v>
      </c>
      <c r="CS1100" s="282">
        <v>205.56664255770329</v>
      </c>
      <c r="CT1100" s="282">
        <v>220.20739831929495</v>
      </c>
      <c r="CU1100" s="282">
        <v>87.433628053141945</v>
      </c>
      <c r="CV1100" s="282">
        <v>335.95191512333423</v>
      </c>
      <c r="CW1100" s="282">
        <v>457.10941435760094</v>
      </c>
      <c r="CX1100" s="282">
        <v>545.75740864313173</v>
      </c>
      <c r="CY1100" s="282">
        <v>384.96661833858718</v>
      </c>
      <c r="CZ1100" s="282">
        <v>610.22594021011435</v>
      </c>
      <c r="DA1100" s="282">
        <v>814.18753824466796</v>
      </c>
      <c r="DB1100" s="282">
        <v>956.51826316031941</v>
      </c>
      <c r="DC1100" s="282">
        <v>770.32381637806236</v>
      </c>
      <c r="DD1100" s="282">
        <v>915.45175531147311</v>
      </c>
      <c r="DE1100" s="282">
        <v>1216.262637923325</v>
      </c>
      <c r="DF1100" s="282">
        <v>1419.881681881277</v>
      </c>
      <c r="DG1100" s="282">
        <v>1092.9043784216556</v>
      </c>
      <c r="DH1100" s="282">
        <v>1194.8464689363657</v>
      </c>
      <c r="DI1100" s="282">
        <v>1562.308449288937</v>
      </c>
      <c r="DJ1100" s="282">
        <v>1757.103241944204</v>
      </c>
      <c r="DK1100" s="282">
        <v>1412.5778439359765</v>
      </c>
      <c r="DL1100" s="282">
        <v>1170.4676150681742</v>
      </c>
      <c r="DM1100" s="282">
        <v>1339.0299540882552</v>
      </c>
      <c r="DN1100" s="282">
        <v>1462.2644394718795</v>
      </c>
      <c r="DO1100" s="282">
        <v>1178.5072716944792</v>
      </c>
    </row>
    <row r="1101" spans="2:119" s="1093" customFormat="1" ht="12" hidden="1" customHeight="1" outlineLevel="1">
      <c r="B1101" s="1334"/>
      <c r="C1101" s="1098"/>
      <c r="D1101" s="1237"/>
      <c r="E1101" s="1036"/>
      <c r="F1101" s="996"/>
      <c r="G1101" s="996"/>
      <c r="H1101" s="996"/>
      <c r="I1101" s="996"/>
      <c r="J1101" s="996"/>
      <c r="K1101" s="996"/>
      <c r="L1101" s="996"/>
      <c r="M1101" s="232"/>
      <c r="N1101" s="232"/>
      <c r="O1101" s="232"/>
      <c r="P1101" s="232"/>
      <c r="Q1101" s="232"/>
      <c r="R1101" s="232"/>
      <c r="S1101" s="232"/>
      <c r="T1101" s="232"/>
      <c r="U1101" s="1655"/>
      <c r="V1101" s="1655"/>
      <c r="W1101" s="1655"/>
      <c r="X1101" s="1655"/>
      <c r="Y1101" s="1655"/>
      <c r="Z1101" s="1655"/>
      <c r="AA1101" s="1092"/>
      <c r="AB1101" s="232"/>
      <c r="AC1101" s="232"/>
      <c r="AD1101" s="232"/>
      <c r="AE1101" s="232"/>
      <c r="AF1101" s="232"/>
      <c r="AG1101" s="232"/>
      <c r="AH1101" s="232"/>
      <c r="AI1101" s="232"/>
      <c r="AJ1101" s="232"/>
      <c r="AK1101" s="232"/>
      <c r="AL1101" s="232"/>
      <c r="AM1101" s="232"/>
      <c r="AN1101" s="232"/>
      <c r="AO1101" s="232"/>
      <c r="AP1101" s="232"/>
      <c r="AQ1101" s="232"/>
      <c r="AR1101" s="232"/>
      <c r="AS1101" s="232"/>
      <c r="AT1101" s="232"/>
      <c r="AU1101" s="232"/>
      <c r="AV1101" s="232"/>
      <c r="AW1101" s="232"/>
      <c r="AX1101" s="232"/>
      <c r="AY1101" s="232"/>
      <c r="AZ1101" s="232"/>
      <c r="BA1101" s="232"/>
      <c r="BB1101" s="232"/>
      <c r="BC1101" s="232"/>
      <c r="BD1101" s="232"/>
      <c r="BE1101" s="232"/>
      <c r="BF1101" s="232"/>
      <c r="BG1101" s="232"/>
      <c r="BH1101" s="232"/>
      <c r="BI1101" s="232"/>
      <c r="BJ1101" s="232"/>
      <c r="BK1101" s="232"/>
      <c r="BL1101" s="232"/>
      <c r="BM1101" s="232"/>
      <c r="BN1101" s="232"/>
      <c r="BO1101" s="232"/>
      <c r="BP1101" s="232"/>
      <c r="BQ1101" s="232"/>
      <c r="BR1101" s="232"/>
      <c r="BS1101" s="232"/>
      <c r="BT1101" s="232"/>
      <c r="BU1101" s="232"/>
      <c r="BV1101" s="232"/>
      <c r="BW1101" s="232"/>
      <c r="BX1101" s="232"/>
      <c r="BY1101" s="232"/>
      <c r="BZ1101" s="232"/>
      <c r="CA1101" s="232"/>
      <c r="CB1101" s="232"/>
      <c r="CC1101" s="232"/>
      <c r="CD1101" s="232"/>
      <c r="CE1101" s="232"/>
      <c r="CF1101" s="232"/>
      <c r="CG1101" s="232"/>
      <c r="CH1101" s="232"/>
      <c r="CI1101" s="232"/>
      <c r="CJ1101" s="232"/>
      <c r="CK1101" s="232"/>
      <c r="CL1101" s="232"/>
      <c r="CM1101" s="232"/>
      <c r="CN1101" s="232"/>
      <c r="CO1101" s="232"/>
      <c r="CP1101" s="232"/>
      <c r="CQ1101" s="232"/>
      <c r="CR1101" s="232"/>
      <c r="CS1101" s="232"/>
      <c r="CT1101" s="232"/>
      <c r="CU1101" s="232"/>
      <c r="CV1101" s="232"/>
      <c r="CW1101" s="232"/>
      <c r="CX1101" s="232"/>
      <c r="CY1101" s="232"/>
      <c r="CZ1101" s="232"/>
      <c r="DA1101" s="232"/>
      <c r="DB1101" s="232"/>
      <c r="DC1101" s="232"/>
      <c r="DD1101" s="232"/>
      <c r="DE1101" s="232"/>
      <c r="DF1101" s="232"/>
      <c r="DG1101" s="232"/>
      <c r="DH1101" s="232"/>
      <c r="DI1101" s="232"/>
      <c r="DJ1101" s="232"/>
      <c r="DK1101" s="232"/>
      <c r="DL1101" s="232"/>
      <c r="DM1101" s="232"/>
      <c r="DN1101" s="232"/>
      <c r="DO1101" s="232"/>
    </row>
    <row r="1102" spans="2:119" s="1093" customFormat="1" ht="12" hidden="1" customHeight="1" outlineLevel="1">
      <c r="B1102" s="1334"/>
      <c r="C1102" s="1098" t="s">
        <v>292</v>
      </c>
      <c r="D1102" s="1237"/>
      <c r="E1102" s="1036"/>
      <c r="F1102" s="996"/>
      <c r="G1102" s="996"/>
      <c r="H1102" s="996"/>
      <c r="I1102" s="996"/>
      <c r="J1102" s="996"/>
      <c r="K1102" s="996"/>
      <c r="L1102" s="996"/>
      <c r="M1102" s="232">
        <v>120.46654700000005</v>
      </c>
      <c r="N1102" s="232">
        <v>139.154</v>
      </c>
      <c r="O1102" s="232">
        <v>181.05399999999986</v>
      </c>
      <c r="P1102" s="232">
        <v>56.101000000000113</v>
      </c>
      <c r="Q1102" s="232">
        <v>-69.482000000000198</v>
      </c>
      <c r="R1102" s="232">
        <v>-153.16100000000006</v>
      </c>
      <c r="S1102" s="232">
        <v>127.65000000000055</v>
      </c>
      <c r="T1102" s="232">
        <v>440.70299999999952</v>
      </c>
      <c r="U1102" s="1655">
        <v>652.20766893014115</v>
      </c>
      <c r="V1102" s="1655">
        <v>1723.7853564626548</v>
      </c>
      <c r="W1102" s="1655">
        <v>3151.255557993165</v>
      </c>
      <c r="X1102" s="1655">
        <v>4644.5004535377284</v>
      </c>
      <c r="Y1102" s="1655">
        <v>5926.8360041054839</v>
      </c>
      <c r="Z1102" s="1655">
        <v>5150.2692803227856</v>
      </c>
      <c r="AA1102" s="1092"/>
      <c r="AB1102" s="232">
        <v>0</v>
      </c>
      <c r="AC1102" s="232">
        <v>0</v>
      </c>
      <c r="AD1102" s="232">
        <v>0</v>
      </c>
      <c r="AE1102" s="232">
        <v>0</v>
      </c>
      <c r="AF1102" s="232">
        <v>0</v>
      </c>
      <c r="AG1102" s="232">
        <v>0</v>
      </c>
      <c r="AH1102" s="232">
        <v>0</v>
      </c>
      <c r="AI1102" s="232">
        <v>0</v>
      </c>
      <c r="AJ1102" s="232">
        <v>3.0068640000000251</v>
      </c>
      <c r="AK1102" s="232">
        <v>4.8029440000000001</v>
      </c>
      <c r="AL1102" s="232">
        <v>6.2973709999999983</v>
      </c>
      <c r="AM1102" s="232">
        <v>7.5546410000000002</v>
      </c>
      <c r="AN1102" s="232">
        <v>6.5422020000000032</v>
      </c>
      <c r="AO1102" s="232">
        <v>8.1478699999999975</v>
      </c>
      <c r="AP1102" s="232">
        <v>11.675937000000001</v>
      </c>
      <c r="AQ1102" s="232">
        <v>11.157922000000003</v>
      </c>
      <c r="AR1102" s="232">
        <v>6.7649125999999669</v>
      </c>
      <c r="AS1102" s="232">
        <v>12.412222999999997</v>
      </c>
      <c r="AT1102" s="232">
        <v>18.982350000000004</v>
      </c>
      <c r="AU1102" s="232">
        <v>17.874231399999999</v>
      </c>
      <c r="AV1102" s="232">
        <v>15.504265999999998</v>
      </c>
      <c r="AW1102" s="232">
        <v>18.814566999999997</v>
      </c>
      <c r="AX1102" s="232">
        <v>19.310705999999996</v>
      </c>
      <c r="AY1102" s="232">
        <v>20.969023</v>
      </c>
      <c r="AZ1102" s="232">
        <v>19.291156000000001</v>
      </c>
      <c r="BA1102" s="232">
        <v>21.551396999999994</v>
      </c>
      <c r="BB1102" s="232">
        <v>29.963723000000009</v>
      </c>
      <c r="BC1102" s="232">
        <v>28.9658911</v>
      </c>
      <c r="BD1102" s="232">
        <v>24.930744000000004</v>
      </c>
      <c r="BE1102" s="232">
        <v>31.884920000000008</v>
      </c>
      <c r="BF1102" s="232">
        <v>33.713686999999993</v>
      </c>
      <c r="BG1102" s="232">
        <v>39.128520999999992</v>
      </c>
      <c r="BH1102" s="232">
        <v>28.571184000000002</v>
      </c>
      <c r="BI1102" s="232">
        <v>35.449335000000005</v>
      </c>
      <c r="BJ1102" s="232">
        <v>37.399062999999998</v>
      </c>
      <c r="BK1102" s="232">
        <v>52.119075999999993</v>
      </c>
      <c r="BL1102" s="232">
        <v>34.001086999999984</v>
      </c>
      <c r="BM1102" s="232">
        <v>-5.9171029999999973</v>
      </c>
      <c r="BN1102" s="232">
        <v>47.146189000000021</v>
      </c>
      <c r="BO1102" s="232">
        <v>45.236373999999998</v>
      </c>
      <c r="BP1102" s="232">
        <v>25.545000000000016</v>
      </c>
      <c r="BQ1102" s="232">
        <v>34.637</v>
      </c>
      <c r="BR1102" s="232">
        <v>45.279999999999973</v>
      </c>
      <c r="BS1102" s="232">
        <v>33.691999999999979</v>
      </c>
      <c r="BT1102" s="232">
        <v>30.489000000000004</v>
      </c>
      <c r="BU1102" s="232">
        <v>32.186999999999983</v>
      </c>
      <c r="BV1102" s="232">
        <v>53.708999999999975</v>
      </c>
      <c r="BW1102" s="232">
        <v>64.668999999999983</v>
      </c>
      <c r="BX1102" s="232">
        <v>67.613999999999976</v>
      </c>
      <c r="BY1102" s="232">
        <v>62.625000000000028</v>
      </c>
      <c r="BZ1102" s="232">
        <v>93.242000000000019</v>
      </c>
      <c r="CA1102" s="232">
        <v>13.935000000000002</v>
      </c>
      <c r="CB1102" s="232">
        <v>-29.418999999999983</v>
      </c>
      <c r="CC1102" s="232">
        <v>-28.241000000000042</v>
      </c>
      <c r="CD1102" s="232">
        <v>-11.002999999999986</v>
      </c>
      <c r="CE1102" s="232">
        <v>-0.81900000000001683</v>
      </c>
      <c r="CF1102" s="232">
        <v>10.13900000000001</v>
      </c>
      <c r="CG1102" s="232">
        <v>-12.487999999999943</v>
      </c>
      <c r="CH1102" s="232">
        <v>-81.924999999999955</v>
      </c>
      <c r="CI1102" s="232">
        <v>-68.887000000000057</v>
      </c>
      <c r="CJ1102" s="232">
        <v>-29.69399999999996</v>
      </c>
      <c r="CK1102" s="232">
        <v>99.395999999999958</v>
      </c>
      <c r="CL1102" s="232">
        <v>83.074000000000069</v>
      </c>
      <c r="CM1102" s="232">
        <v>-25.125999999999749</v>
      </c>
      <c r="CN1102" s="232">
        <v>90.844000000000051</v>
      </c>
      <c r="CO1102" s="232">
        <v>166.16499999999996</v>
      </c>
      <c r="CP1102" s="232">
        <v>160.37800000000016</v>
      </c>
      <c r="CQ1102" s="232">
        <v>23.315999999999804</v>
      </c>
      <c r="CR1102" s="232">
        <v>139</v>
      </c>
      <c r="CS1102" s="232">
        <v>205.56664255770329</v>
      </c>
      <c r="CT1102" s="232">
        <v>220.20739831929495</v>
      </c>
      <c r="CU1102" s="232">
        <v>87.433628053142002</v>
      </c>
      <c r="CV1102" s="232">
        <v>335.9519151233344</v>
      </c>
      <c r="CW1102" s="232">
        <v>457.10941435760105</v>
      </c>
      <c r="CX1102" s="232">
        <v>545.75740864313184</v>
      </c>
      <c r="CY1102" s="232">
        <v>384.96661833858707</v>
      </c>
      <c r="CZ1102" s="232">
        <v>610.22594021011446</v>
      </c>
      <c r="DA1102" s="232">
        <v>814.18753824466785</v>
      </c>
      <c r="DB1102" s="232">
        <v>956.51826316031929</v>
      </c>
      <c r="DC1102" s="232">
        <v>770.32381637806247</v>
      </c>
      <c r="DD1102" s="232">
        <v>915.45175531147288</v>
      </c>
      <c r="DE1102" s="232">
        <v>1216.2626379233252</v>
      </c>
      <c r="DF1102" s="232">
        <v>1419.881681881277</v>
      </c>
      <c r="DG1102" s="232">
        <v>1092.9043784216556</v>
      </c>
      <c r="DH1102" s="232">
        <v>1194.8464689363655</v>
      </c>
      <c r="DI1102" s="232">
        <v>1562.308449288937</v>
      </c>
      <c r="DJ1102" s="232">
        <v>1757.1032419442035</v>
      </c>
      <c r="DK1102" s="232">
        <v>1412.5778439359765</v>
      </c>
      <c r="DL1102" s="232">
        <v>1170.4676150681744</v>
      </c>
      <c r="DM1102" s="232">
        <v>1339.0299540882552</v>
      </c>
      <c r="DN1102" s="232">
        <v>1462.2644394718795</v>
      </c>
      <c r="DO1102" s="232">
        <v>1178.5072716944787</v>
      </c>
    </row>
    <row r="1103" spans="2:119" s="1089" customFormat="1" ht="12" hidden="1" customHeight="1" outlineLevel="1">
      <c r="B1103" s="1337"/>
      <c r="C1103" s="1413" t="s">
        <v>293</v>
      </c>
      <c r="D1103" s="1411"/>
      <c r="E1103" s="1412"/>
      <c r="F1103" s="1001"/>
      <c r="G1103" s="1001"/>
      <c r="H1103" s="1001"/>
      <c r="I1103" s="1001"/>
      <c r="J1103" s="1001"/>
      <c r="K1103" s="1001"/>
      <c r="L1103" s="1001"/>
      <c r="M1103" s="282">
        <v>120.47086100000001</v>
      </c>
      <c r="N1103" s="282">
        <v>139.15299999999991</v>
      </c>
      <c r="O1103" s="282">
        <v>181.05399999999997</v>
      </c>
      <c r="P1103" s="282">
        <v>56.268000000000029</v>
      </c>
      <c r="Q1103" s="282">
        <v>-69.415000000000077</v>
      </c>
      <c r="R1103" s="282">
        <v>-153.16099999999983</v>
      </c>
      <c r="S1103" s="282">
        <v>127.69200000000001</v>
      </c>
      <c r="T1103" s="282">
        <v>440.70299999999907</v>
      </c>
      <c r="U1103" s="1658">
        <v>598.04196645709908</v>
      </c>
      <c r="V1103" s="1658">
        <v>1723.7853564626539</v>
      </c>
      <c r="W1103" s="1658">
        <v>3151.2555579931641</v>
      </c>
      <c r="X1103" s="1658">
        <v>4644.5004535377293</v>
      </c>
      <c r="Y1103" s="1658">
        <v>5926.8360041054839</v>
      </c>
      <c r="Z1103" s="1658">
        <v>5150.2692803227865</v>
      </c>
      <c r="AA1103" s="1232"/>
      <c r="AB1103" s="282">
        <v>0</v>
      </c>
      <c r="AC1103" s="282">
        <v>0</v>
      </c>
      <c r="AD1103" s="282">
        <v>0</v>
      </c>
      <c r="AE1103" s="282">
        <v>0</v>
      </c>
      <c r="AF1103" s="282">
        <v>0</v>
      </c>
      <c r="AG1103" s="282">
        <v>0</v>
      </c>
      <c r="AH1103" s="282">
        <v>0</v>
      </c>
      <c r="AI1103" s="282">
        <v>0</v>
      </c>
      <c r="AJ1103" s="282">
        <v>3.0068640000000251</v>
      </c>
      <c r="AK1103" s="282">
        <v>4.8029440000000019</v>
      </c>
      <c r="AL1103" s="282">
        <v>6.2973709999999965</v>
      </c>
      <c r="AM1103" s="282">
        <v>7.5546410000000002</v>
      </c>
      <c r="AN1103" s="282">
        <v>6.5422019999999996</v>
      </c>
      <c r="AO1103" s="282">
        <v>8.1478700000000011</v>
      </c>
      <c r="AP1103" s="282">
        <v>11.675936999999998</v>
      </c>
      <c r="AQ1103" s="282">
        <v>11.157922000000003</v>
      </c>
      <c r="AR1103" s="282">
        <v>6.7649125999999704</v>
      </c>
      <c r="AS1103" s="282">
        <v>12.41222299999999</v>
      </c>
      <c r="AT1103" s="282">
        <v>18.982350000000007</v>
      </c>
      <c r="AU1103" s="282">
        <v>17.874231399999999</v>
      </c>
      <c r="AV1103" s="282">
        <v>15.504265999999998</v>
      </c>
      <c r="AW1103" s="282">
        <v>18.814567000000004</v>
      </c>
      <c r="AX1103" s="282">
        <v>19.310706</v>
      </c>
      <c r="AY1103" s="282">
        <v>20.969023000000007</v>
      </c>
      <c r="AZ1103" s="282">
        <v>19.291156000000004</v>
      </c>
      <c r="BA1103" s="282">
        <v>21.551396999999994</v>
      </c>
      <c r="BB1103" s="282">
        <v>29.963723000000009</v>
      </c>
      <c r="BC1103" s="282">
        <v>28.965891100000007</v>
      </c>
      <c r="BD1103" s="282">
        <v>24.930743999999997</v>
      </c>
      <c r="BE1103" s="282">
        <v>31.884920000000001</v>
      </c>
      <c r="BF1103" s="282">
        <v>33.713687</v>
      </c>
      <c r="BG1103" s="282">
        <v>39.128520999999992</v>
      </c>
      <c r="BH1103" s="282">
        <v>28.571184000000002</v>
      </c>
      <c r="BI1103" s="282">
        <v>35.449335000000005</v>
      </c>
      <c r="BJ1103" s="282">
        <v>37.399062999999984</v>
      </c>
      <c r="BK1103" s="282">
        <v>52.119075999999978</v>
      </c>
      <c r="BL1103" s="282">
        <v>34.001086999999991</v>
      </c>
      <c r="BM1103" s="282">
        <v>-5.9127889999999894</v>
      </c>
      <c r="BN1103" s="282">
        <v>47.146189000000007</v>
      </c>
      <c r="BO1103" s="282">
        <v>45.236374000000012</v>
      </c>
      <c r="BP1103" s="282">
        <v>25.545000000000002</v>
      </c>
      <c r="BQ1103" s="282">
        <v>34.636999999999986</v>
      </c>
      <c r="BR1103" s="282">
        <v>45.279999999999987</v>
      </c>
      <c r="BS1103" s="282">
        <v>33.690999999999988</v>
      </c>
      <c r="BT1103" s="282">
        <v>30.48899999999999</v>
      </c>
      <c r="BU1103" s="282">
        <v>32.186999999999983</v>
      </c>
      <c r="BV1103" s="282">
        <v>53.709000000000032</v>
      </c>
      <c r="BW1103" s="282">
        <v>64.668999999999983</v>
      </c>
      <c r="BX1103" s="282">
        <v>63.313999999999993</v>
      </c>
      <c r="BY1103" s="282">
        <v>30.025000000000006</v>
      </c>
      <c r="BZ1103" s="282">
        <v>27.542000000000002</v>
      </c>
      <c r="CA1103" s="282">
        <v>-64.613000000000028</v>
      </c>
      <c r="CB1103" s="282">
        <v>-29.419000000000011</v>
      </c>
      <c r="CC1103" s="282">
        <v>-28.174000000000007</v>
      </c>
      <c r="CD1103" s="282">
        <v>-11.003000000000014</v>
      </c>
      <c r="CE1103" s="282">
        <v>-0.8189999999999884</v>
      </c>
      <c r="CF1103" s="282">
        <v>10.13900000000001</v>
      </c>
      <c r="CG1103" s="282">
        <v>-12.488</v>
      </c>
      <c r="CH1103" s="282">
        <v>-81.925000000000011</v>
      </c>
      <c r="CI1103" s="282">
        <v>-68.887</v>
      </c>
      <c r="CJ1103" s="282">
        <v>-29.69399999999996</v>
      </c>
      <c r="CK1103" s="282">
        <v>99.438000000000045</v>
      </c>
      <c r="CL1103" s="282">
        <v>83.074000000000012</v>
      </c>
      <c r="CM1103" s="282">
        <v>-25.12600000000009</v>
      </c>
      <c r="CN1103" s="282">
        <v>90.843999999999937</v>
      </c>
      <c r="CO1103" s="282">
        <v>166.16499999999985</v>
      </c>
      <c r="CP1103" s="282">
        <v>160.37800000000004</v>
      </c>
      <c r="CQ1103" s="282">
        <v>23.316000000000031</v>
      </c>
      <c r="CR1103" s="282">
        <v>139</v>
      </c>
      <c r="CS1103" s="282">
        <v>168.22695127514999</v>
      </c>
      <c r="CT1103" s="282">
        <v>199.08077381327826</v>
      </c>
      <c r="CU1103" s="282">
        <v>91.734241368668791</v>
      </c>
      <c r="CV1103" s="282">
        <v>335.95191512333429</v>
      </c>
      <c r="CW1103" s="282">
        <v>457.10941435760105</v>
      </c>
      <c r="CX1103" s="282">
        <v>545.75740864313184</v>
      </c>
      <c r="CY1103" s="282">
        <v>384.96661833858707</v>
      </c>
      <c r="CZ1103" s="282">
        <v>610.22594021011446</v>
      </c>
      <c r="DA1103" s="282">
        <v>814.18753824466785</v>
      </c>
      <c r="DB1103" s="282">
        <v>956.51826316031929</v>
      </c>
      <c r="DC1103" s="282">
        <v>770.32381637806247</v>
      </c>
      <c r="DD1103" s="282">
        <v>915.45175531147311</v>
      </c>
      <c r="DE1103" s="282">
        <v>1216.2626379233252</v>
      </c>
      <c r="DF1103" s="282">
        <v>1419.881681881277</v>
      </c>
      <c r="DG1103" s="282">
        <v>1092.9043784216556</v>
      </c>
      <c r="DH1103" s="282">
        <v>1194.8464689363652</v>
      </c>
      <c r="DI1103" s="282">
        <v>1562.308449288937</v>
      </c>
      <c r="DJ1103" s="282">
        <v>1757.1032419442035</v>
      </c>
      <c r="DK1103" s="282">
        <v>1412.5778439359769</v>
      </c>
      <c r="DL1103" s="282">
        <v>1170.4676150681744</v>
      </c>
      <c r="DM1103" s="282">
        <v>1339.0299540882552</v>
      </c>
      <c r="DN1103" s="282">
        <v>1462.2644394718795</v>
      </c>
      <c r="DO1103" s="282">
        <v>1178.5072716944787</v>
      </c>
    </row>
    <row r="1104" spans="2:119" s="1417" customFormat="1" ht="12" hidden="1" customHeight="1" outlineLevel="1">
      <c r="B1104" s="1338"/>
      <c r="C1104" s="1414"/>
      <c r="D1104" s="1415"/>
      <c r="E1104" s="1081"/>
      <c r="F1104" s="312"/>
      <c r="G1104" s="312"/>
      <c r="H1104" s="312"/>
      <c r="I1104" s="312"/>
      <c r="J1104" s="312"/>
      <c r="K1104" s="312"/>
      <c r="L1104" s="312"/>
      <c r="M1104" s="1196"/>
      <c r="N1104" s="1196"/>
      <c r="O1104" s="1196"/>
      <c r="P1104" s="1196"/>
      <c r="Q1104" s="1196"/>
      <c r="R1104" s="1196"/>
      <c r="S1104" s="312">
        <v>3.2136183406674027E-2</v>
      </c>
      <c r="T1104" s="312">
        <v>6.2339440255896793E-2</v>
      </c>
      <c r="U1104" s="1667">
        <v>5.5562022676588954E-2</v>
      </c>
      <c r="V1104" s="1667">
        <v>0.13067125290672796</v>
      </c>
      <c r="W1104" s="1667">
        <v>0.19452530862045542</v>
      </c>
      <c r="X1104" s="1667">
        <v>0.2443297763377491</v>
      </c>
      <c r="Y1104" s="1667">
        <v>0.26646515506678314</v>
      </c>
      <c r="Z1104" s="1667">
        <v>0.27044636951538503</v>
      </c>
      <c r="AA1104" s="1416"/>
      <c r="AB1104" s="1196"/>
      <c r="AC1104" s="1196"/>
      <c r="AD1104" s="1196"/>
      <c r="AE1104" s="1196"/>
      <c r="AF1104" s="1196"/>
      <c r="AG1104" s="1196"/>
      <c r="AH1104" s="1196"/>
      <c r="AI1104" s="1196"/>
      <c r="AJ1104" s="1196"/>
      <c r="AK1104" s="1196"/>
      <c r="AL1104" s="1196"/>
      <c r="AM1104" s="1196"/>
      <c r="AN1104" s="1196"/>
      <c r="AO1104" s="1196"/>
      <c r="AP1104" s="1196"/>
      <c r="AQ1104" s="1196"/>
      <c r="AR1104" s="1196"/>
      <c r="AS1104" s="1196"/>
      <c r="AT1104" s="1196"/>
      <c r="AU1104" s="1196"/>
      <c r="AV1104" s="1196"/>
      <c r="AW1104" s="1196"/>
      <c r="AX1104" s="1196"/>
      <c r="AY1104" s="1196"/>
      <c r="AZ1104" s="1196"/>
      <c r="BA1104" s="1196"/>
      <c r="BB1104" s="1196"/>
      <c r="BC1104" s="1196"/>
      <c r="BD1104" s="1196"/>
      <c r="BE1104" s="1196"/>
      <c r="BF1104" s="1196"/>
      <c r="BG1104" s="1196"/>
      <c r="BH1104" s="1196"/>
      <c r="BI1104" s="1196"/>
      <c r="BJ1104" s="1196"/>
      <c r="BK1104" s="1196"/>
      <c r="BL1104" s="1196"/>
      <c r="BM1104" s="1196"/>
      <c r="BN1104" s="1196"/>
      <c r="BO1104" s="1196"/>
      <c r="BP1104" s="1196"/>
      <c r="BQ1104" s="1196"/>
      <c r="BR1104" s="1196"/>
      <c r="BS1104" s="1196"/>
      <c r="BT1104" s="1196"/>
      <c r="BU1104" s="1196"/>
      <c r="BV1104" s="1196"/>
      <c r="BW1104" s="1196"/>
      <c r="BX1104" s="1196"/>
      <c r="BY1104" s="1196"/>
      <c r="BZ1104" s="1196"/>
      <c r="CA1104" s="1196"/>
      <c r="CB1104" s="1196"/>
      <c r="CC1104" s="1196"/>
      <c r="CD1104" s="1196"/>
      <c r="CE1104" s="1196"/>
      <c r="CF1104" s="1196"/>
      <c r="CG1104" s="1196"/>
      <c r="CH1104" s="1196"/>
      <c r="CI1104" s="1196"/>
      <c r="CJ1104" s="1196"/>
      <c r="CK1104" s="1196"/>
      <c r="CL1104" s="1196">
        <v>122.72711</v>
      </c>
      <c r="CM1104" s="1196"/>
      <c r="CN1104" s="1196"/>
      <c r="CO1104" s="1196"/>
      <c r="CP1104" s="1196"/>
      <c r="CQ1104" s="1196"/>
      <c r="CR1104" s="1196"/>
      <c r="CS1104" s="1196"/>
      <c r="CT1104" s="1196"/>
      <c r="CU1104" s="1196"/>
      <c r="CV1104" s="1196"/>
      <c r="CW1104" s="1196"/>
      <c r="CX1104" s="1196"/>
      <c r="CY1104" s="1196"/>
      <c r="CZ1104" s="1196"/>
      <c r="DA1104" s="1196"/>
      <c r="DB1104" s="1196"/>
      <c r="DC1104" s="1196"/>
      <c r="DD1104" s="1196"/>
      <c r="DE1104" s="1196"/>
      <c r="DF1104" s="1196"/>
      <c r="DG1104" s="1196"/>
      <c r="DH1104" s="1196"/>
      <c r="DI1104" s="1196"/>
      <c r="DJ1104" s="1196"/>
      <c r="DK1104" s="1196"/>
      <c r="DL1104" s="1196"/>
      <c r="DM1104" s="1196"/>
      <c r="DN1104" s="1196"/>
      <c r="DO1104" s="1196"/>
    </row>
    <row r="1105" spans="2:119" s="980" customFormat="1" collapsed="1">
      <c r="B1105" s="1336"/>
      <c r="C1105" s="1084" t="s">
        <v>409</v>
      </c>
      <c r="D1105" s="1012"/>
      <c r="E1105" s="1012"/>
      <c r="F1105" s="984"/>
      <c r="G1105" s="984"/>
      <c r="H1105" s="984"/>
      <c r="I1105" s="984"/>
      <c r="J1105" s="984"/>
      <c r="K1105" s="984"/>
      <c r="L1105" s="984"/>
      <c r="M1105" s="1085"/>
      <c r="N1105" s="1085"/>
      <c r="O1105" s="984"/>
      <c r="P1105" s="984"/>
      <c r="Q1105" s="984"/>
      <c r="R1105" s="984"/>
      <c r="S1105" s="984"/>
      <c r="T1105" s="984"/>
      <c r="U1105" s="1681"/>
      <c r="V1105" s="1681"/>
      <c r="W1105" s="1681"/>
      <c r="X1105" s="1681"/>
      <c r="Y1105" s="1681"/>
      <c r="Z1105" s="1681"/>
      <c r="AA1105" s="403"/>
      <c r="AB1105" s="990"/>
      <c r="AC1105" s="990"/>
      <c r="AD1105" s="990"/>
      <c r="AE1105" s="990"/>
      <c r="AF1105" s="1086"/>
      <c r="AG1105" s="1086"/>
      <c r="AH1105" s="1086"/>
      <c r="AI1105" s="1086"/>
      <c r="AJ1105" s="984"/>
      <c r="AK1105" s="984"/>
      <c r="AL1105" s="984"/>
      <c r="AM1105" s="984"/>
      <c r="AN1105" s="984"/>
      <c r="AO1105" s="984"/>
      <c r="AP1105" s="984"/>
      <c r="AQ1105" s="984"/>
      <c r="AR1105" s="984"/>
      <c r="AS1105" s="984"/>
      <c r="AT1105" s="984"/>
      <c r="AU1105" s="984"/>
      <c r="AV1105" s="984"/>
      <c r="AW1105" s="984"/>
      <c r="AX1105" s="984"/>
      <c r="AY1105" s="984"/>
      <c r="AZ1105" s="984"/>
      <c r="BA1105" s="984"/>
      <c r="BB1105" s="984"/>
      <c r="BC1105" s="984"/>
      <c r="BD1105" s="984"/>
      <c r="BE1105" s="984"/>
      <c r="BF1105" s="984"/>
      <c r="BG1105" s="984"/>
      <c r="BH1105" s="984"/>
      <c r="BI1105" s="984"/>
      <c r="BJ1105" s="984"/>
      <c r="BK1105" s="984"/>
      <c r="BL1105" s="984"/>
      <c r="BM1105" s="984"/>
      <c r="BN1105" s="984"/>
      <c r="BO1105" s="984"/>
      <c r="BP1105" s="984"/>
      <c r="BQ1105" s="984"/>
      <c r="BR1105" s="984"/>
      <c r="BS1105" s="984"/>
      <c r="BT1105" s="984"/>
      <c r="BU1105" s="984"/>
      <c r="BV1105" s="984"/>
      <c r="BW1105" s="984"/>
      <c r="BX1105" s="984"/>
      <c r="BY1105" s="984"/>
      <c r="BZ1105" s="984"/>
      <c r="CA1105" s="984"/>
      <c r="CB1105" s="1053"/>
      <c r="CC1105" s="1053"/>
      <c r="CD1105" s="1053"/>
      <c r="CE1105" s="1053"/>
      <c r="CF1105" s="1053"/>
      <c r="CG1105" s="1053"/>
      <c r="CH1105" s="1053"/>
      <c r="CI1105" s="1053"/>
      <c r="CJ1105" s="1053"/>
      <c r="CK1105" s="1053"/>
      <c r="CL1105" s="1087"/>
      <c r="CM1105" s="1053"/>
      <c r="CN1105" s="1087"/>
      <c r="CO1105" s="1053"/>
      <c r="CP1105" s="1053"/>
      <c r="CQ1105" s="1053"/>
      <c r="CR1105" s="1053"/>
      <c r="CS1105" s="1053"/>
      <c r="CT1105" s="1053"/>
      <c r="CU1105" s="1053"/>
      <c r="CV1105" s="984"/>
      <c r="CW1105" s="984"/>
      <c r="CX1105" s="984"/>
      <c r="CY1105" s="984"/>
      <c r="CZ1105" s="984"/>
      <c r="DA1105" s="984"/>
      <c r="DB1105" s="984"/>
      <c r="DC1105" s="984"/>
      <c r="DD1105" s="984"/>
      <c r="DE1105" s="984"/>
      <c r="DF1105" s="984"/>
      <c r="DG1105" s="984"/>
      <c r="DH1105" s="984"/>
      <c r="DI1105" s="984"/>
      <c r="DJ1105" s="984"/>
      <c r="DK1105" s="984"/>
      <c r="DL1105" s="984"/>
      <c r="DM1105" s="984"/>
      <c r="DN1105" s="984"/>
      <c r="DO1105" s="984"/>
    </row>
    <row r="1106" spans="2:119" s="941" customFormat="1" ht="12" customHeight="1">
      <c r="B1106" s="1334"/>
      <c r="C1106" s="1088"/>
      <c r="D1106" s="1036"/>
      <c r="E1106" s="1036"/>
      <c r="F1106" s="996"/>
      <c r="G1106" s="996"/>
      <c r="H1106" s="996"/>
      <c r="I1106" s="996"/>
      <c r="J1106" s="996"/>
      <c r="K1106" s="996"/>
      <c r="L1106" s="996"/>
      <c r="M1106" s="996"/>
      <c r="N1106" s="996"/>
      <c r="O1106" s="996"/>
      <c r="P1106" s="996"/>
      <c r="Q1106" s="996"/>
      <c r="R1106" s="996"/>
      <c r="S1106" s="996"/>
      <c r="T1106" s="996"/>
      <c r="U1106" s="1668"/>
      <c r="V1106" s="1668"/>
      <c r="W1106" s="1668"/>
      <c r="X1106" s="1668"/>
      <c r="Y1106" s="1668"/>
      <c r="Z1106" s="1668"/>
      <c r="AA1106" s="403"/>
      <c r="AB1106" s="1049"/>
      <c r="AC1106" s="1049"/>
      <c r="AD1106" s="1049"/>
      <c r="AE1106" s="1049"/>
      <c r="AF1106" s="1049"/>
      <c r="AG1106" s="1049"/>
      <c r="AH1106" s="1049"/>
      <c r="AI1106" s="1049"/>
      <c r="AJ1106" s="996"/>
      <c r="AK1106" s="996"/>
      <c r="AL1106" s="996"/>
      <c r="AM1106" s="996"/>
      <c r="AN1106" s="996"/>
      <c r="AO1106" s="996"/>
      <c r="AP1106" s="996"/>
      <c r="AQ1106" s="996"/>
      <c r="AR1106" s="996"/>
      <c r="AS1106" s="996"/>
      <c r="AT1106" s="996"/>
      <c r="AU1106" s="996"/>
      <c r="AV1106" s="996"/>
      <c r="AW1106" s="996"/>
      <c r="AX1106" s="996"/>
      <c r="AY1106" s="996"/>
      <c r="AZ1106" s="996"/>
      <c r="BA1106" s="996"/>
      <c r="BB1106" s="996"/>
      <c r="BC1106" s="996"/>
      <c r="BD1106" s="996"/>
      <c r="BE1106" s="996"/>
      <c r="BF1106" s="996"/>
      <c r="BG1106" s="996"/>
      <c r="BH1106" s="996"/>
      <c r="BI1106" s="996"/>
      <c r="BJ1106" s="996"/>
      <c r="BK1106" s="996"/>
      <c r="BL1106" s="996"/>
      <c r="BM1106" s="968"/>
      <c r="BN1106" s="996"/>
      <c r="BO1106" s="996"/>
      <c r="BP1106" s="968"/>
      <c r="BQ1106" s="996"/>
      <c r="BR1106" s="996"/>
      <c r="BS1106" s="996"/>
      <c r="BT1106" s="996"/>
      <c r="BU1106" s="996"/>
      <c r="BV1106" s="996"/>
      <c r="BW1106" s="996"/>
      <c r="BX1106" s="996"/>
      <c r="BY1106" s="996"/>
      <c r="BZ1106" s="996"/>
      <c r="CA1106" s="996"/>
      <c r="CB1106" s="996"/>
      <c r="CC1106" s="996"/>
      <c r="CD1106" s="996"/>
      <c r="CE1106" s="996"/>
      <c r="CF1106" s="996"/>
      <c r="CG1106" s="996"/>
      <c r="CH1106" s="996"/>
      <c r="CI1106" s="996"/>
      <c r="CJ1106" s="996">
        <v>-4.5536589218375903E-2</v>
      </c>
      <c r="CK1106" s="996">
        <v>0.11320754716981137</v>
      </c>
      <c r="CL1106" s="996">
        <v>7.4459017245659911E-2</v>
      </c>
      <c r="CM1106" s="996">
        <v>-1.8930101920886313E-2</v>
      </c>
      <c r="CN1106" s="996">
        <v>6.5903437288937244E-2</v>
      </c>
      <c r="CO1106" s="996">
        <v>9.7586257524592476E-2</v>
      </c>
      <c r="CP1106" s="996">
        <v>8.6343011824800878E-2</v>
      </c>
      <c r="CQ1106" s="996">
        <v>1.0942543667394744E-2</v>
      </c>
      <c r="CR1106" s="996">
        <v>6.1832740213523134E-2</v>
      </c>
      <c r="CS1106" s="996">
        <v>6.4605243715337518E-2</v>
      </c>
      <c r="CT1106" s="996">
        <v>7.0288585335212803E-2</v>
      </c>
      <c r="CU1106" s="996">
        <v>2.9791127065489881E-2</v>
      </c>
      <c r="CV1106" s="996">
        <v>0.12195814799112452</v>
      </c>
      <c r="CW1106" s="996">
        <v>0.14684694121348335</v>
      </c>
      <c r="CX1106" s="996">
        <v>0.15624356678560444</v>
      </c>
      <c r="CY1106" s="996">
        <v>0.10047930807057241</v>
      </c>
      <c r="CZ1106" s="996"/>
      <c r="DA1106" s="996"/>
      <c r="DB1106" s="996"/>
      <c r="DC1106" s="996"/>
      <c r="DD1106" s="996"/>
      <c r="DE1106" s="996"/>
      <c r="DF1106" s="996"/>
      <c r="DG1106" s="996"/>
      <c r="DH1106" s="996"/>
      <c r="DI1106" s="996"/>
      <c r="DJ1106" s="996"/>
      <c r="DK1106" s="996"/>
      <c r="DL1106" s="996"/>
      <c r="DM1106" s="996"/>
      <c r="DN1106" s="996"/>
      <c r="DO1106" s="996"/>
    </row>
    <row r="1107" spans="2:119" s="1089" customFormat="1" ht="12" hidden="1" customHeight="1" outlineLevel="1">
      <c r="B1107" s="1337"/>
      <c r="C1107" s="1090" t="s">
        <v>303</v>
      </c>
      <c r="D1107" s="1091"/>
      <c r="E1107" s="967"/>
      <c r="F1107" s="968">
        <v>-63.464520999999976</v>
      </c>
      <c r="G1107" s="968">
        <v>-99.498688999999999</v>
      </c>
      <c r="H1107" s="968">
        <v>-116.80990440000005</v>
      </c>
      <c r="I1107" s="968">
        <v>-142.117152</v>
      </c>
      <c r="J1107" s="968">
        <v>-199.15945790000001</v>
      </c>
      <c r="K1107" s="968">
        <v>-243.943622</v>
      </c>
      <c r="L1107" s="968">
        <v>-319.05609099999998</v>
      </c>
      <c r="M1107" s="968">
        <v>-436.06945400000001</v>
      </c>
      <c r="N1107" s="968">
        <v>-512.59299999999996</v>
      </c>
      <c r="O1107" s="968">
        <v>-663.3420000000001</v>
      </c>
      <c r="P1107" s="968">
        <v>-1342.1779999999999</v>
      </c>
      <c r="Q1107" s="968">
        <v>-1933.9350000000002</v>
      </c>
      <c r="R1107" s="968">
        <v>-2710.6749999999997</v>
      </c>
      <c r="S1107" s="968" t="s">
        <v>105</v>
      </c>
      <c r="T1107" s="968" t="s">
        <v>105</v>
      </c>
      <c r="U1107" s="1674" t="s">
        <v>105</v>
      </c>
      <c r="V1107" s="1674" t="s">
        <v>105</v>
      </c>
      <c r="W1107" s="1674" t="s">
        <v>105</v>
      </c>
      <c r="X1107" s="1674" t="s">
        <v>105</v>
      </c>
      <c r="Y1107" s="1674" t="s">
        <v>105</v>
      </c>
      <c r="Z1107" s="1674" t="s">
        <v>105</v>
      </c>
      <c r="AA1107" s="1092"/>
      <c r="AB1107" s="1046"/>
      <c r="AC1107" s="1046"/>
      <c r="AD1107" s="1046"/>
      <c r="AE1107" s="1046"/>
      <c r="AF1107" s="1046"/>
      <c r="AG1107" s="1046"/>
      <c r="AH1107" s="1046"/>
      <c r="AI1107" s="1046"/>
      <c r="AJ1107" s="968">
        <v>-13.452472999999976</v>
      </c>
      <c r="AK1107" s="968">
        <v>-14.170344</v>
      </c>
      <c r="AL1107" s="968">
        <v>-16.502759000000001</v>
      </c>
      <c r="AM1107" s="968">
        <v>-19.338944999999999</v>
      </c>
      <c r="AN1107" s="968">
        <v>-22.298527999999997</v>
      </c>
      <c r="AO1107" s="968">
        <v>-26.323638000000003</v>
      </c>
      <c r="AP1107" s="968">
        <v>-28.584706000000001</v>
      </c>
      <c r="AQ1107" s="968">
        <v>-22.291816999999998</v>
      </c>
      <c r="AR1107" s="968">
        <v>-25.557588400000036</v>
      </c>
      <c r="AS1107" s="968">
        <v>-28.489576</v>
      </c>
      <c r="AT1107" s="968">
        <v>-31.616925999999999</v>
      </c>
      <c r="AU1107" s="968">
        <v>-31.145814000000001</v>
      </c>
      <c r="AV1107" s="968">
        <v>-30.433508</v>
      </c>
      <c r="AW1107" s="968">
        <v>-33.695764000000004</v>
      </c>
      <c r="AX1107" s="968">
        <v>-36.640672000000002</v>
      </c>
      <c r="AY1107" s="968">
        <v>-41.347208000000002</v>
      </c>
      <c r="AZ1107" s="968">
        <v>-42.168512</v>
      </c>
      <c r="BA1107" s="968">
        <v>-47.826763</v>
      </c>
      <c r="BB1107" s="968">
        <v>-51.664420999999997</v>
      </c>
      <c r="BC1107" s="968">
        <v>-57.499761900000003</v>
      </c>
      <c r="BD1107" s="968">
        <v>-58.805261999999999</v>
      </c>
      <c r="BE1107" s="968">
        <v>-56.959138999999993</v>
      </c>
      <c r="BF1107" s="968">
        <v>-63.553097000000008</v>
      </c>
      <c r="BG1107" s="968">
        <v>-64.626124000000004</v>
      </c>
      <c r="BH1107" s="968">
        <v>-74.154562999999996</v>
      </c>
      <c r="BI1107" s="968">
        <v>-76.734065000000001</v>
      </c>
      <c r="BJ1107" s="968">
        <v>-85.656368000000001</v>
      </c>
      <c r="BK1107" s="968">
        <v>-82.511094999999997</v>
      </c>
      <c r="BL1107" s="968">
        <v>-81.381232000000011</v>
      </c>
      <c r="BM1107" s="968">
        <v>-137.76624200000001</v>
      </c>
      <c r="BN1107" s="968">
        <v>-100.78870599999999</v>
      </c>
      <c r="BO1107" s="968">
        <v>-116.13327400000001</v>
      </c>
      <c r="BP1107" s="968">
        <v>-122.51499999999999</v>
      </c>
      <c r="BQ1107" s="968">
        <v>-119.67699999999999</v>
      </c>
      <c r="BR1107" s="968">
        <v>-123.36100000000002</v>
      </c>
      <c r="BS1107" s="968">
        <v>-147.04000000000002</v>
      </c>
      <c r="BT1107" s="968">
        <v>-127.14099999999999</v>
      </c>
      <c r="BU1107" s="968">
        <v>-167.45700000000002</v>
      </c>
      <c r="BV1107" s="968">
        <v>-177.13800000000003</v>
      </c>
      <c r="BW1107" s="968">
        <v>-191.60599999999999</v>
      </c>
      <c r="BX1107" s="968">
        <v>-210.61200000000002</v>
      </c>
      <c r="BY1107" s="968">
        <v>-286.50399999999996</v>
      </c>
      <c r="BZ1107" s="968">
        <v>-343.11899999999997</v>
      </c>
      <c r="CA1107" s="968">
        <v>-501.94299999999998</v>
      </c>
      <c r="CB1107" s="968">
        <v>-462.89499999999998</v>
      </c>
      <c r="CC1107" s="968">
        <v>-460.21800000000007</v>
      </c>
      <c r="CD1107" s="968">
        <v>-473.88400000000001</v>
      </c>
      <c r="CE1107" s="968">
        <v>-536.93799999999999</v>
      </c>
      <c r="CF1107" s="968">
        <v>-537.63099999999997</v>
      </c>
      <c r="CG1107" s="968">
        <v>-618.2299999999999</v>
      </c>
      <c r="CH1107" s="968">
        <v>-754.85599999999988</v>
      </c>
      <c r="CI1107" s="968">
        <v>-799.95799999999997</v>
      </c>
      <c r="CJ1107" s="968" t="s">
        <v>105</v>
      </c>
      <c r="CK1107" s="968" t="s">
        <v>105</v>
      </c>
      <c r="CL1107" s="968" t="s">
        <v>105</v>
      </c>
      <c r="CM1107" s="968" t="s">
        <v>105</v>
      </c>
      <c r="CN1107" s="968" t="s">
        <v>105</v>
      </c>
      <c r="CO1107" s="968" t="s">
        <v>105</v>
      </c>
      <c r="CP1107" s="968" t="s">
        <v>105</v>
      </c>
      <c r="CQ1107" s="968" t="s">
        <v>105</v>
      </c>
      <c r="CR1107" s="968" t="s">
        <v>105</v>
      </c>
      <c r="CS1107" s="968" t="s">
        <v>105</v>
      </c>
      <c r="CT1107" s="968" t="s">
        <v>105</v>
      </c>
      <c r="CU1107" s="968" t="s">
        <v>105</v>
      </c>
      <c r="CV1107" s="968" t="s">
        <v>105</v>
      </c>
      <c r="CW1107" s="968" t="s">
        <v>105</v>
      </c>
      <c r="CX1107" s="968" t="s">
        <v>105</v>
      </c>
      <c r="CY1107" s="968" t="s">
        <v>105</v>
      </c>
      <c r="CZ1107" s="968" t="s">
        <v>105</v>
      </c>
      <c r="DA1107" s="968" t="s">
        <v>105</v>
      </c>
      <c r="DB1107" s="968" t="s">
        <v>105</v>
      </c>
      <c r="DC1107" s="968" t="s">
        <v>105</v>
      </c>
      <c r="DD1107" s="968" t="s">
        <v>105</v>
      </c>
      <c r="DE1107" s="968" t="s">
        <v>105</v>
      </c>
      <c r="DF1107" s="968" t="s">
        <v>105</v>
      </c>
      <c r="DG1107" s="968" t="s">
        <v>105</v>
      </c>
      <c r="DH1107" s="968" t="s">
        <v>105</v>
      </c>
      <c r="DI1107" s="968" t="s">
        <v>105</v>
      </c>
      <c r="DJ1107" s="968" t="s">
        <v>105</v>
      </c>
      <c r="DK1107" s="968" t="s">
        <v>105</v>
      </c>
      <c r="DL1107" s="968" t="s">
        <v>105</v>
      </c>
      <c r="DM1107" s="968" t="s">
        <v>105</v>
      </c>
      <c r="DN1107" s="968" t="s">
        <v>105</v>
      </c>
      <c r="DO1107" s="968" t="s">
        <v>105</v>
      </c>
    </row>
    <row r="1108" spans="2:119" s="1093" customFormat="1" ht="12" hidden="1" customHeight="1" outlineLevel="1">
      <c r="B1108" s="1334"/>
      <c r="C1108" s="1094" t="s">
        <v>304</v>
      </c>
      <c r="D1108" s="1095"/>
      <c r="E1108" s="944"/>
      <c r="F1108" s="945">
        <v>-53.021253000000002</v>
      </c>
      <c r="G1108" s="945">
        <v>-80.700012000000001</v>
      </c>
      <c r="H1108" s="945">
        <v>-92.089622600000013</v>
      </c>
      <c r="I1108" s="945">
        <v>-122.430814</v>
      </c>
      <c r="J1108" s="945">
        <v>-156.18102200000001</v>
      </c>
      <c r="K1108" s="945">
        <v>-190.48398999999998</v>
      </c>
      <c r="L1108" s="945">
        <v>-246.39201700000001</v>
      </c>
      <c r="M1108" s="945">
        <v>-349.82980400000002</v>
      </c>
      <c r="N1108" s="945">
        <v>-402.54599999999994</v>
      </c>
      <c r="O1108" s="945">
        <v>-526.9620000000001</v>
      </c>
      <c r="P1108" s="945">
        <v>-1131.4939999999999</v>
      </c>
      <c r="Q1108" s="945">
        <v>-1686.1890000000001</v>
      </c>
      <c r="R1108" s="945">
        <v>-2349.4469999999997</v>
      </c>
      <c r="S1108" s="945" t="s">
        <v>105</v>
      </c>
      <c r="T1108" s="945" t="s">
        <v>105</v>
      </c>
      <c r="U1108" s="1715" t="s">
        <v>105</v>
      </c>
      <c r="V1108" s="1715" t="s">
        <v>105</v>
      </c>
      <c r="W1108" s="1715" t="s">
        <v>105</v>
      </c>
      <c r="X1108" s="1715" t="s">
        <v>105</v>
      </c>
      <c r="Y1108" s="1715" t="s">
        <v>105</v>
      </c>
      <c r="Z1108" s="1715" t="s">
        <v>105</v>
      </c>
      <c r="AA1108" s="1092"/>
      <c r="AB1108" s="1049"/>
      <c r="AC1108" s="1049"/>
      <c r="AD1108" s="1049"/>
      <c r="AE1108" s="1049"/>
      <c r="AF1108" s="1049"/>
      <c r="AG1108" s="1049"/>
      <c r="AH1108" s="1049"/>
      <c r="AI1108" s="1049"/>
      <c r="AJ1108" s="945">
        <v>-10.996268000000001</v>
      </c>
      <c r="AK1108" s="945">
        <v>-12.182285</v>
      </c>
      <c r="AL1108" s="945">
        <v>-13.788557999999998</v>
      </c>
      <c r="AM1108" s="945">
        <v>-16.054141999999999</v>
      </c>
      <c r="AN1108" s="945">
        <v>-18.217511999999999</v>
      </c>
      <c r="AO1108" s="945">
        <v>-20.308772999999999</v>
      </c>
      <c r="AP1108" s="945">
        <v>-24.202100999999999</v>
      </c>
      <c r="AQ1108" s="945">
        <v>-17.971626000000001</v>
      </c>
      <c r="AR1108" s="945">
        <v>-19.519162999999999</v>
      </c>
      <c r="AS1108" s="945">
        <v>-21.959189000000002</v>
      </c>
      <c r="AT1108" s="945">
        <v>-24.885047</v>
      </c>
      <c r="AU1108" s="945">
        <v>-25.726223600000004</v>
      </c>
      <c r="AV1108" s="945">
        <v>-25.249179999999999</v>
      </c>
      <c r="AW1108" s="945">
        <v>-27.442914000000002</v>
      </c>
      <c r="AX1108" s="945">
        <v>-32.386212</v>
      </c>
      <c r="AY1108" s="945">
        <v>-37.352507999999993</v>
      </c>
      <c r="AZ1108" s="945">
        <v>-32.389119999999998</v>
      </c>
      <c r="BA1108" s="945">
        <v>-37.403540999999997</v>
      </c>
      <c r="BB1108" s="945">
        <v>-40.975055000000005</v>
      </c>
      <c r="BC1108" s="945">
        <v>-45.413306000000006</v>
      </c>
      <c r="BD1108" s="945">
        <v>-45.175787999999997</v>
      </c>
      <c r="BE1108" s="945">
        <v>-44.504823999999992</v>
      </c>
      <c r="BF1108" s="945">
        <v>-49.754821999999997</v>
      </c>
      <c r="BG1108" s="945">
        <v>-51.048555999999998</v>
      </c>
      <c r="BH1108" s="945">
        <v>-57.462170999999998</v>
      </c>
      <c r="BI1108" s="945">
        <v>-58.86996400000001</v>
      </c>
      <c r="BJ1108" s="945">
        <v>-64.669415000000001</v>
      </c>
      <c r="BK1108" s="945">
        <v>-65.390467000000001</v>
      </c>
      <c r="BL1108" s="945">
        <v>-61.560002000000004</v>
      </c>
      <c r="BM1108" s="945">
        <v>-120.27781899999999</v>
      </c>
      <c r="BN1108" s="945">
        <v>-78.547918999999993</v>
      </c>
      <c r="BO1108" s="945">
        <v>-89.444064000000012</v>
      </c>
      <c r="BP1108" s="945">
        <v>-96.036999999999978</v>
      </c>
      <c r="BQ1108" s="945">
        <v>-88.241</v>
      </c>
      <c r="BR1108" s="945">
        <v>-100.00500000000001</v>
      </c>
      <c r="BS1108" s="945">
        <v>-118.26300000000001</v>
      </c>
      <c r="BT1108" s="945">
        <v>-98.816999999999993</v>
      </c>
      <c r="BU1108" s="945">
        <v>-134.05700000000002</v>
      </c>
      <c r="BV1108" s="945">
        <v>-137.79600000000002</v>
      </c>
      <c r="BW1108" s="945">
        <v>-156.292</v>
      </c>
      <c r="BX1108" s="945">
        <v>-165.23400000000001</v>
      </c>
      <c r="BY1108" s="945">
        <v>-234.06399999999996</v>
      </c>
      <c r="BZ1108" s="945">
        <v>-294.09699999999998</v>
      </c>
      <c r="CA1108" s="945">
        <v>-438.09900000000005</v>
      </c>
      <c r="CB1108" s="945">
        <v>-390.36999999999995</v>
      </c>
      <c r="CC1108" s="945">
        <v>-402.26</v>
      </c>
      <c r="CD1108" s="945">
        <v>-412.23199999999997</v>
      </c>
      <c r="CE1108" s="945">
        <v>-481.327</v>
      </c>
      <c r="CF1108" s="945">
        <v>-452.86699999999996</v>
      </c>
      <c r="CG1108" s="945">
        <v>-529.98299999999995</v>
      </c>
      <c r="CH1108" s="945">
        <v>-658.50799999999992</v>
      </c>
      <c r="CI1108" s="945">
        <v>-708.08899999999994</v>
      </c>
      <c r="CJ1108" s="945" t="s">
        <v>105</v>
      </c>
      <c r="CK1108" s="945" t="s">
        <v>105</v>
      </c>
      <c r="CL1108" s="945" t="s">
        <v>105</v>
      </c>
      <c r="CM1108" s="945" t="s">
        <v>105</v>
      </c>
      <c r="CN1108" s="945" t="s">
        <v>105</v>
      </c>
      <c r="CO1108" s="945" t="s">
        <v>105</v>
      </c>
      <c r="CP1108" s="945" t="s">
        <v>105</v>
      </c>
      <c r="CQ1108" s="945" t="s">
        <v>105</v>
      </c>
      <c r="CR1108" s="945" t="s">
        <v>105</v>
      </c>
      <c r="CS1108" s="945" t="s">
        <v>105</v>
      </c>
      <c r="CT1108" s="945" t="s">
        <v>105</v>
      </c>
      <c r="CU1108" s="945" t="s">
        <v>105</v>
      </c>
      <c r="CV1108" s="945" t="s">
        <v>105</v>
      </c>
      <c r="CW1108" s="945" t="s">
        <v>105</v>
      </c>
      <c r="CX1108" s="945" t="s">
        <v>105</v>
      </c>
      <c r="CY1108" s="945" t="s">
        <v>105</v>
      </c>
      <c r="CZ1108" s="945" t="s">
        <v>105</v>
      </c>
      <c r="DA1108" s="945" t="s">
        <v>105</v>
      </c>
      <c r="DB1108" s="945" t="s">
        <v>105</v>
      </c>
      <c r="DC1108" s="945" t="s">
        <v>105</v>
      </c>
      <c r="DD1108" s="945" t="s">
        <v>105</v>
      </c>
      <c r="DE1108" s="945" t="s">
        <v>105</v>
      </c>
      <c r="DF1108" s="945" t="s">
        <v>105</v>
      </c>
      <c r="DG1108" s="945" t="s">
        <v>105</v>
      </c>
      <c r="DH1108" s="945" t="s">
        <v>105</v>
      </c>
      <c r="DI1108" s="945" t="s">
        <v>105</v>
      </c>
      <c r="DJ1108" s="945" t="s">
        <v>105</v>
      </c>
      <c r="DK1108" s="945" t="s">
        <v>105</v>
      </c>
      <c r="DL1108" s="945" t="s">
        <v>105</v>
      </c>
      <c r="DM1108" s="945" t="s">
        <v>105</v>
      </c>
      <c r="DN1108" s="945" t="s">
        <v>105</v>
      </c>
      <c r="DO1108" s="945" t="s">
        <v>105</v>
      </c>
    </row>
    <row r="1109" spans="2:119" s="1093" customFormat="1" ht="12" hidden="1" customHeight="1" outlineLevel="1">
      <c r="B1109" s="1334"/>
      <c r="C1109" s="1096"/>
      <c r="D1109" s="1095"/>
      <c r="E1109" s="944"/>
      <c r="F1109" s="945"/>
      <c r="G1109" s="945"/>
      <c r="H1109" s="945"/>
      <c r="I1109" s="945"/>
      <c r="J1109" s="945"/>
      <c r="K1109" s="945"/>
      <c r="L1109" s="945"/>
      <c r="M1109" s="945"/>
      <c r="N1109" s="945"/>
      <c r="O1109" s="945"/>
      <c r="P1109" s="945"/>
      <c r="Q1109" s="945"/>
      <c r="R1109" s="945"/>
      <c r="S1109" s="945"/>
      <c r="T1109" s="945"/>
      <c r="U1109" s="1715"/>
      <c r="V1109" s="1715"/>
      <c r="W1109" s="1715"/>
      <c r="X1109" s="1715"/>
      <c r="Y1109" s="1715"/>
      <c r="Z1109" s="1715"/>
      <c r="AA1109" s="1092"/>
      <c r="AB1109" s="1049"/>
      <c r="AC1109" s="1049"/>
      <c r="AD1109" s="1049"/>
      <c r="AE1109" s="1049"/>
      <c r="AF1109" s="1049"/>
      <c r="AG1109" s="1049"/>
      <c r="AH1109" s="1049"/>
      <c r="AI1109" s="1049"/>
      <c r="AJ1109" s="945"/>
      <c r="AK1109" s="945"/>
      <c r="AL1109" s="945"/>
      <c r="AM1109" s="945"/>
      <c r="AN1109" s="945"/>
      <c r="AO1109" s="945"/>
      <c r="AP1109" s="945"/>
      <c r="AQ1109" s="945"/>
      <c r="AR1109" s="945"/>
      <c r="AS1109" s="945"/>
      <c r="AT1109" s="945"/>
      <c r="AU1109" s="945"/>
      <c r="AV1109" s="945"/>
      <c r="AW1109" s="945"/>
      <c r="AX1109" s="945"/>
      <c r="AY1109" s="945"/>
      <c r="AZ1109" s="945"/>
      <c r="BA1109" s="945"/>
      <c r="BB1109" s="945"/>
      <c r="BC1109" s="945"/>
      <c r="BD1109" s="945"/>
      <c r="BE1109" s="945"/>
      <c r="BF1109" s="945"/>
      <c r="BG1109" s="945"/>
      <c r="BH1109" s="945"/>
      <c r="BI1109" s="945"/>
      <c r="BJ1109" s="945"/>
      <c r="BK1109" s="945"/>
      <c r="BL1109" s="945"/>
      <c r="BM1109" s="945"/>
      <c r="BN1109" s="945"/>
      <c r="BO1109" s="945"/>
      <c r="BP1109" s="945"/>
      <c r="BQ1109" s="945"/>
      <c r="BR1109" s="945"/>
      <c r="BS1109" s="945"/>
      <c r="BT1109" s="945"/>
      <c r="BU1109" s="945"/>
      <c r="BV1109" s="945"/>
      <c r="BW1109" s="945"/>
      <c r="BX1109" s="945"/>
      <c r="BY1109" s="945"/>
      <c r="BZ1109" s="945"/>
      <c r="CA1109" s="945"/>
      <c r="CB1109" s="945"/>
      <c r="CC1109" s="945"/>
      <c r="CD1109" s="945"/>
      <c r="CE1109" s="945"/>
      <c r="CF1109" s="945"/>
      <c r="CG1109" s="945"/>
      <c r="CH1109" s="945"/>
      <c r="CI1109" s="945"/>
      <c r="CJ1109" s="945"/>
      <c r="CK1109" s="945"/>
      <c r="CL1109" s="945"/>
      <c r="CM1109" s="945"/>
      <c r="CN1109" s="945"/>
      <c r="CO1109" s="945"/>
      <c r="CP1109" s="945"/>
      <c r="CQ1109" s="945"/>
      <c r="CR1109" s="945"/>
      <c r="CS1109" s="945"/>
      <c r="CT1109" s="945"/>
      <c r="CU1109" s="945"/>
      <c r="CV1109" s="945"/>
      <c r="CW1109" s="945"/>
      <c r="CX1109" s="945"/>
      <c r="CY1109" s="945"/>
      <c r="CZ1109" s="945"/>
      <c r="DA1109" s="945"/>
      <c r="DB1109" s="945"/>
      <c r="DC1109" s="945"/>
      <c r="DD1109" s="945"/>
      <c r="DE1109" s="945"/>
      <c r="DF1109" s="945"/>
      <c r="DG1109" s="945"/>
      <c r="DH1109" s="945"/>
      <c r="DI1109" s="945"/>
      <c r="DJ1109" s="945"/>
      <c r="DK1109" s="945"/>
      <c r="DL1109" s="945"/>
      <c r="DM1109" s="945"/>
      <c r="DN1109" s="945"/>
      <c r="DO1109" s="945"/>
    </row>
    <row r="1110" spans="2:119" s="948" customFormat="1" ht="12" customHeight="1" collapsed="1">
      <c r="B1110" s="1337"/>
      <c r="C1110" s="965" t="s">
        <v>294</v>
      </c>
      <c r="D1110" s="967"/>
      <c r="E1110" s="967"/>
      <c r="F1110" s="968">
        <v>0</v>
      </c>
      <c r="G1110" s="968">
        <v>0</v>
      </c>
      <c r="H1110" s="968">
        <v>0</v>
      </c>
      <c r="I1110" s="968">
        <v>0</v>
      </c>
      <c r="J1110" s="968">
        <v>0</v>
      </c>
      <c r="K1110" s="968">
        <v>0</v>
      </c>
      <c r="L1110" s="968">
        <v>0</v>
      </c>
      <c r="M1110" s="968">
        <v>0</v>
      </c>
      <c r="N1110" s="968">
        <v>0</v>
      </c>
      <c r="O1110" s="968">
        <v>0</v>
      </c>
      <c r="P1110" s="968">
        <v>-181.5</v>
      </c>
      <c r="Q1110" s="968">
        <v>-424.79999999999995</v>
      </c>
      <c r="R1110" s="968">
        <v>-261.2</v>
      </c>
      <c r="S1110" s="968" t="s">
        <v>105</v>
      </c>
      <c r="T1110" s="968" t="s">
        <v>105</v>
      </c>
      <c r="U1110" s="1674" t="s">
        <v>105</v>
      </c>
      <c r="V1110" s="1674" t="s">
        <v>105</v>
      </c>
      <c r="W1110" s="1674" t="s">
        <v>105</v>
      </c>
      <c r="X1110" s="1674" t="s">
        <v>105</v>
      </c>
      <c r="Y1110" s="1674" t="s">
        <v>105</v>
      </c>
      <c r="Z1110" s="1674" t="s">
        <v>105</v>
      </c>
      <c r="AA1110" s="970"/>
      <c r="AB1110" s="1046"/>
      <c r="AC1110" s="1046"/>
      <c r="AD1110" s="1046"/>
      <c r="AE1110" s="1046"/>
      <c r="AF1110" s="1046"/>
      <c r="AG1110" s="1046"/>
      <c r="AH1110" s="1046"/>
      <c r="AI1110" s="1046"/>
      <c r="AJ1110" s="968">
        <v>0</v>
      </c>
      <c r="AK1110" s="968">
        <v>0</v>
      </c>
      <c r="AL1110" s="968">
        <v>0</v>
      </c>
      <c r="AM1110" s="968">
        <v>0</v>
      </c>
      <c r="AN1110" s="968">
        <v>0</v>
      </c>
      <c r="AO1110" s="968">
        <v>0</v>
      </c>
      <c r="AP1110" s="968">
        <v>0</v>
      </c>
      <c r="AQ1110" s="968">
        <v>0</v>
      </c>
      <c r="AR1110" s="968">
        <v>0</v>
      </c>
      <c r="AS1110" s="968">
        <v>0</v>
      </c>
      <c r="AT1110" s="968">
        <v>0</v>
      </c>
      <c r="AU1110" s="968">
        <v>0</v>
      </c>
      <c r="AV1110" s="968">
        <v>0</v>
      </c>
      <c r="AW1110" s="968">
        <v>0</v>
      </c>
      <c r="AX1110" s="968">
        <v>0</v>
      </c>
      <c r="AY1110" s="968">
        <v>0</v>
      </c>
      <c r="AZ1110" s="968">
        <v>0</v>
      </c>
      <c r="BA1110" s="968">
        <v>0</v>
      </c>
      <c r="BB1110" s="968">
        <v>0</v>
      </c>
      <c r="BC1110" s="968">
        <v>0</v>
      </c>
      <c r="BD1110" s="968">
        <v>0</v>
      </c>
      <c r="BE1110" s="968">
        <v>0</v>
      </c>
      <c r="BF1110" s="968">
        <v>0</v>
      </c>
      <c r="BG1110" s="968">
        <v>0</v>
      </c>
      <c r="BH1110" s="968">
        <v>0</v>
      </c>
      <c r="BI1110" s="968">
        <v>0</v>
      </c>
      <c r="BJ1110" s="968">
        <v>0</v>
      </c>
      <c r="BK1110" s="968">
        <v>0</v>
      </c>
      <c r="BL1110" s="968">
        <v>0</v>
      </c>
      <c r="BM1110" s="968">
        <v>0</v>
      </c>
      <c r="BN1110" s="968">
        <v>0</v>
      </c>
      <c r="BO1110" s="968">
        <v>0</v>
      </c>
      <c r="BP1110" s="968">
        <v>0</v>
      </c>
      <c r="BQ1110" s="968">
        <v>0</v>
      </c>
      <c r="BR1110" s="968">
        <v>0</v>
      </c>
      <c r="BS1110" s="968">
        <v>0</v>
      </c>
      <c r="BT1110" s="968">
        <v>0</v>
      </c>
      <c r="BU1110" s="968">
        <v>0</v>
      </c>
      <c r="BV1110" s="968">
        <v>0</v>
      </c>
      <c r="BW1110" s="968">
        <v>0</v>
      </c>
      <c r="BX1110" s="968">
        <v>-4.3</v>
      </c>
      <c r="BY1110" s="968">
        <v>-32.6</v>
      </c>
      <c r="BZ1110" s="968">
        <v>-65.7</v>
      </c>
      <c r="CA1110" s="968">
        <v>-78.900000000000006</v>
      </c>
      <c r="CB1110" s="968">
        <v>-112.5</v>
      </c>
      <c r="CC1110" s="968">
        <v>-96.6</v>
      </c>
      <c r="CD1110" s="968">
        <v>-107.6</v>
      </c>
      <c r="CE1110" s="968">
        <v>-108.1</v>
      </c>
      <c r="CF1110" s="968">
        <v>-74</v>
      </c>
      <c r="CG1110" s="968">
        <v>-60.5</v>
      </c>
      <c r="CH1110" s="968">
        <v>-69.900000000000006</v>
      </c>
      <c r="CI1110" s="968">
        <v>-56.8</v>
      </c>
      <c r="CJ1110" s="974" t="s">
        <v>105</v>
      </c>
      <c r="CK1110" s="974" t="s">
        <v>105</v>
      </c>
      <c r="CL1110" s="974" t="s">
        <v>105</v>
      </c>
      <c r="CM1110" s="974" t="s">
        <v>105</v>
      </c>
      <c r="CN1110" s="974" t="s">
        <v>105</v>
      </c>
      <c r="CO1110" s="974" t="s">
        <v>105</v>
      </c>
      <c r="CP1110" s="974" t="s">
        <v>105</v>
      </c>
      <c r="CQ1110" s="974" t="s">
        <v>105</v>
      </c>
      <c r="CR1110" s="968" t="s">
        <v>105</v>
      </c>
      <c r="CS1110" s="968" t="s">
        <v>105</v>
      </c>
      <c r="CT1110" s="968" t="s">
        <v>105</v>
      </c>
      <c r="CU1110" s="968" t="s">
        <v>105</v>
      </c>
      <c r="CV1110" s="968" t="s">
        <v>105</v>
      </c>
      <c r="CW1110" s="968" t="s">
        <v>105</v>
      </c>
      <c r="CX1110" s="968" t="s">
        <v>105</v>
      </c>
      <c r="CY1110" s="968" t="s">
        <v>105</v>
      </c>
      <c r="CZ1110" s="968" t="s">
        <v>105</v>
      </c>
      <c r="DA1110" s="968" t="s">
        <v>105</v>
      </c>
      <c r="DB1110" s="968" t="s">
        <v>105</v>
      </c>
      <c r="DC1110" s="968" t="s">
        <v>105</v>
      </c>
      <c r="DD1110" s="968" t="s">
        <v>105</v>
      </c>
      <c r="DE1110" s="968" t="s">
        <v>105</v>
      </c>
      <c r="DF1110" s="968" t="s">
        <v>105</v>
      </c>
      <c r="DG1110" s="968" t="s">
        <v>105</v>
      </c>
      <c r="DH1110" s="968" t="s">
        <v>105</v>
      </c>
      <c r="DI1110" s="968" t="s">
        <v>105</v>
      </c>
      <c r="DJ1110" s="968" t="s">
        <v>105</v>
      </c>
      <c r="DK1110" s="968" t="s">
        <v>105</v>
      </c>
      <c r="DL1110" s="968" t="s">
        <v>105</v>
      </c>
      <c r="DM1110" s="968" t="s">
        <v>105</v>
      </c>
      <c r="DN1110" s="968" t="s">
        <v>105</v>
      </c>
      <c r="DO1110" s="968" t="s">
        <v>105</v>
      </c>
    </row>
    <row r="1111" spans="2:119" s="973" customFormat="1" ht="12" customHeight="1">
      <c r="B1111" s="1338"/>
      <c r="C1111" s="1062" t="s">
        <v>343</v>
      </c>
      <c r="D1111" s="993"/>
      <c r="E1111" s="993"/>
      <c r="F1111" s="974">
        <v>0</v>
      </c>
      <c r="G1111" s="974">
        <v>0</v>
      </c>
      <c r="H1111" s="974">
        <v>0</v>
      </c>
      <c r="I1111" s="974">
        <v>0</v>
      </c>
      <c r="J1111" s="974">
        <v>0</v>
      </c>
      <c r="K1111" s="974">
        <v>0</v>
      </c>
      <c r="L1111" s="974">
        <v>0</v>
      </c>
      <c r="M1111" s="974">
        <v>0</v>
      </c>
      <c r="N1111" s="974">
        <v>0</v>
      </c>
      <c r="O1111" s="974">
        <v>0</v>
      </c>
      <c r="P1111" s="974">
        <v>-0.12981959725168693</v>
      </c>
      <c r="Q1111" s="974">
        <v>-0.22786032290940297</v>
      </c>
      <c r="R1111" s="974">
        <v>-0.10213098729227761</v>
      </c>
      <c r="S1111" s="945" t="s">
        <v>105</v>
      </c>
      <c r="T1111" s="945" t="s">
        <v>105</v>
      </c>
      <c r="U1111" s="1715" t="s">
        <v>105</v>
      </c>
      <c r="V1111" s="1715" t="s">
        <v>105</v>
      </c>
      <c r="W1111" s="1715" t="s">
        <v>105</v>
      </c>
      <c r="X1111" s="1715" t="s">
        <v>105</v>
      </c>
      <c r="Y1111" s="1715" t="s">
        <v>105</v>
      </c>
      <c r="Z1111" s="1715" t="s">
        <v>105</v>
      </c>
      <c r="AA1111" s="403"/>
      <c r="AB1111" s="1083"/>
      <c r="AC1111" s="1083"/>
      <c r="AD1111" s="1083"/>
      <c r="AE1111" s="1083"/>
      <c r="AF1111" s="1083"/>
      <c r="AG1111" s="1083"/>
      <c r="AH1111" s="1083"/>
      <c r="AI1111" s="1083"/>
      <c r="AJ1111" s="974">
        <v>0</v>
      </c>
      <c r="AK1111" s="974">
        <v>0</v>
      </c>
      <c r="AL1111" s="974">
        <v>0</v>
      </c>
      <c r="AM1111" s="974">
        <v>0</v>
      </c>
      <c r="AN1111" s="974">
        <v>0</v>
      </c>
      <c r="AO1111" s="974">
        <v>0</v>
      </c>
      <c r="AP1111" s="974">
        <v>0</v>
      </c>
      <c r="AQ1111" s="974">
        <v>0</v>
      </c>
      <c r="AR1111" s="974">
        <v>0</v>
      </c>
      <c r="AS1111" s="974">
        <v>0</v>
      </c>
      <c r="AT1111" s="974">
        <v>0</v>
      </c>
      <c r="AU1111" s="974">
        <v>0</v>
      </c>
      <c r="AV1111" s="974">
        <v>0</v>
      </c>
      <c r="AW1111" s="974">
        <v>0</v>
      </c>
      <c r="AX1111" s="974">
        <v>0</v>
      </c>
      <c r="AY1111" s="974">
        <v>0</v>
      </c>
      <c r="AZ1111" s="974">
        <v>0</v>
      </c>
      <c r="BA1111" s="974">
        <v>0</v>
      </c>
      <c r="BB1111" s="974">
        <v>0</v>
      </c>
      <c r="BC1111" s="974">
        <v>0</v>
      </c>
      <c r="BD1111" s="974">
        <v>0</v>
      </c>
      <c r="BE1111" s="974">
        <v>0</v>
      </c>
      <c r="BF1111" s="974">
        <v>0</v>
      </c>
      <c r="BG1111" s="974">
        <v>0</v>
      </c>
      <c r="BH1111" s="974">
        <v>0</v>
      </c>
      <c r="BI1111" s="974">
        <v>0</v>
      </c>
      <c r="BJ1111" s="974">
        <v>0</v>
      </c>
      <c r="BK1111" s="974">
        <v>0</v>
      </c>
      <c r="BL1111" s="974">
        <v>0</v>
      </c>
      <c r="BM1111" s="974">
        <v>0</v>
      </c>
      <c r="BN1111" s="974">
        <v>0</v>
      </c>
      <c r="BO1111" s="974">
        <v>0</v>
      </c>
      <c r="BP1111" s="974">
        <v>0</v>
      </c>
      <c r="BQ1111" s="974">
        <v>0</v>
      </c>
      <c r="BR1111" s="974">
        <v>0</v>
      </c>
      <c r="BS1111" s="974">
        <v>0</v>
      </c>
      <c r="BT1111" s="974">
        <v>0</v>
      </c>
      <c r="BU1111" s="974">
        <v>0</v>
      </c>
      <c r="BV1111" s="974">
        <v>0</v>
      </c>
      <c r="BW1111" s="974">
        <v>0</v>
      </c>
      <c r="BX1111" s="974">
        <v>1.5697670173696547E-2</v>
      </c>
      <c r="BY1111" s="974">
        <v>0.10299214290001865</v>
      </c>
      <c r="BZ1111" s="974">
        <v>0.17725091120997355</v>
      </c>
      <c r="CA1111" s="974">
        <v>0.18055828897564638</v>
      </c>
      <c r="CB1111" s="974">
        <v>0.25951557093425603</v>
      </c>
      <c r="CC1111" s="974">
        <v>0.22361111111111109</v>
      </c>
      <c r="CD1111" s="974">
        <v>0.23249783923941225</v>
      </c>
      <c r="CE1111" s="974">
        <v>0.20167910447761192</v>
      </c>
      <c r="CF1111" s="974">
        <v>0.13508579773640017</v>
      </c>
      <c r="CG1111" s="974">
        <v>9.9884431236585761E-2</v>
      </c>
      <c r="CH1111" s="974">
        <v>0.10387873383860902</v>
      </c>
      <c r="CI1111" s="974">
        <v>7.769115032143345E-2</v>
      </c>
      <c r="CJ1111" s="974" t="s">
        <v>105</v>
      </c>
      <c r="CK1111" s="974" t="s">
        <v>105</v>
      </c>
      <c r="CL1111" s="974" t="s">
        <v>105</v>
      </c>
      <c r="CM1111" s="974" t="s">
        <v>105</v>
      </c>
      <c r="CN1111" s="974" t="s">
        <v>105</v>
      </c>
      <c r="CO1111" s="974" t="s">
        <v>105</v>
      </c>
      <c r="CP1111" s="974" t="s">
        <v>105</v>
      </c>
      <c r="CQ1111" s="974" t="s">
        <v>105</v>
      </c>
      <c r="CR1111" s="945" t="s">
        <v>105</v>
      </c>
      <c r="CS1111" s="945" t="s">
        <v>105</v>
      </c>
      <c r="CT1111" s="945" t="s">
        <v>105</v>
      </c>
      <c r="CU1111" s="945" t="s">
        <v>105</v>
      </c>
      <c r="CV1111" s="945" t="s">
        <v>105</v>
      </c>
      <c r="CW1111" s="945" t="s">
        <v>105</v>
      </c>
      <c r="CX1111" s="945" t="s">
        <v>105</v>
      </c>
      <c r="CY1111" s="945" t="s">
        <v>105</v>
      </c>
      <c r="CZ1111" s="945" t="s">
        <v>105</v>
      </c>
      <c r="DA1111" s="945" t="s">
        <v>105</v>
      </c>
      <c r="DB1111" s="945" t="s">
        <v>105</v>
      </c>
      <c r="DC1111" s="945" t="s">
        <v>105</v>
      </c>
      <c r="DD1111" s="945" t="s">
        <v>105</v>
      </c>
      <c r="DE1111" s="945" t="s">
        <v>105</v>
      </c>
      <c r="DF1111" s="945" t="s">
        <v>105</v>
      </c>
      <c r="DG1111" s="945" t="s">
        <v>105</v>
      </c>
      <c r="DH1111" s="945" t="s">
        <v>105</v>
      </c>
      <c r="DI1111" s="945" t="s">
        <v>105</v>
      </c>
      <c r="DJ1111" s="945" t="s">
        <v>105</v>
      </c>
      <c r="DK1111" s="945" t="s">
        <v>105</v>
      </c>
      <c r="DL1111" s="945" t="s">
        <v>105</v>
      </c>
      <c r="DM1111" s="945" t="s">
        <v>105</v>
      </c>
      <c r="DN1111" s="945" t="s">
        <v>105</v>
      </c>
      <c r="DO1111" s="945" t="s">
        <v>105</v>
      </c>
    </row>
    <row r="1112" spans="2:119" s="941" customFormat="1" ht="12" customHeight="1">
      <c r="B1112" s="1334"/>
      <c r="C1112" s="949"/>
      <c r="D1112" s="944"/>
      <c r="E1112" s="944"/>
      <c r="F1112" s="945"/>
      <c r="G1112" s="945"/>
      <c r="H1112" s="945"/>
      <c r="I1112" s="945"/>
      <c r="J1112" s="945"/>
      <c r="K1112" s="945"/>
      <c r="L1112" s="945"/>
      <c r="M1112" s="945"/>
      <c r="N1112" s="945"/>
      <c r="O1112" s="945"/>
      <c r="P1112" s="945"/>
      <c r="Q1112" s="945"/>
      <c r="R1112" s="945"/>
      <c r="S1112" s="945"/>
      <c r="T1112" s="945"/>
      <c r="U1112" s="1715"/>
      <c r="V1112" s="1715"/>
      <c r="W1112" s="1715"/>
      <c r="X1112" s="1715"/>
      <c r="Y1112" s="1715"/>
      <c r="Z1112" s="1715"/>
      <c r="AA1112" s="403"/>
      <c r="AB1112" s="1049"/>
      <c r="AC1112" s="1049"/>
      <c r="AD1112" s="1049"/>
      <c r="AE1112" s="1049"/>
      <c r="AF1112" s="1049"/>
      <c r="AG1112" s="1049"/>
      <c r="AH1112" s="1049"/>
      <c r="AI1112" s="1049"/>
      <c r="AJ1112" s="945"/>
      <c r="AK1112" s="945"/>
      <c r="AL1112" s="945"/>
      <c r="AM1112" s="945"/>
      <c r="AN1112" s="945"/>
      <c r="AO1112" s="945"/>
      <c r="AP1112" s="945"/>
      <c r="AQ1112" s="945"/>
      <c r="AR1112" s="945"/>
      <c r="AS1112" s="945"/>
      <c r="AT1112" s="945"/>
      <c r="AU1112" s="945"/>
      <c r="AV1112" s="945"/>
      <c r="AW1112" s="945"/>
      <c r="AX1112" s="945"/>
      <c r="AY1112" s="945"/>
      <c r="AZ1112" s="945"/>
      <c r="BA1112" s="945"/>
      <c r="BB1112" s="945"/>
      <c r="BC1112" s="945"/>
      <c r="BD1112" s="945"/>
      <c r="BE1112" s="945"/>
      <c r="BF1112" s="945"/>
      <c r="BG1112" s="945"/>
      <c r="BH1112" s="945"/>
      <c r="BI1112" s="945"/>
      <c r="BJ1112" s="945"/>
      <c r="BK1112" s="945"/>
      <c r="BL1112" s="945"/>
      <c r="BM1112" s="945"/>
      <c r="BN1112" s="945"/>
      <c r="BO1112" s="945"/>
      <c r="BP1112" s="945"/>
      <c r="BQ1112" s="945"/>
      <c r="BR1112" s="945"/>
      <c r="BS1112" s="945"/>
      <c r="BT1112" s="945"/>
      <c r="BU1112" s="945"/>
      <c r="BV1112" s="945"/>
      <c r="BW1112" s="945"/>
      <c r="BX1112" s="945"/>
      <c r="BY1112" s="945"/>
      <c r="BZ1112" s="945"/>
      <c r="CA1112" s="945"/>
      <c r="CB1112" s="945"/>
      <c r="CC1112" s="945"/>
      <c r="CD1112" s="945"/>
      <c r="CE1112" s="945"/>
      <c r="CF1112" s="945"/>
      <c r="CG1112" s="945"/>
      <c r="CH1112" s="945"/>
      <c r="CI1112" s="945"/>
      <c r="CJ1112" s="945"/>
      <c r="CK1112" s="945"/>
      <c r="CL1112" s="945"/>
      <c r="CM1112" s="945"/>
      <c r="CN1112" s="945"/>
      <c r="CO1112" s="945"/>
      <c r="CP1112" s="945"/>
      <c r="CQ1112" s="945"/>
      <c r="CR1112" s="945"/>
      <c r="CS1112" s="945"/>
      <c r="CT1112" s="945"/>
      <c r="CU1112" s="945"/>
      <c r="CV1112" s="945"/>
      <c r="CW1112" s="945"/>
      <c r="CX1112" s="945"/>
      <c r="CY1112" s="945"/>
      <c r="CZ1112" s="945"/>
      <c r="DA1112" s="945"/>
      <c r="DB1112" s="945"/>
      <c r="DC1112" s="945"/>
      <c r="DD1112" s="945"/>
      <c r="DE1112" s="945"/>
      <c r="DF1112" s="945"/>
      <c r="DG1112" s="945"/>
      <c r="DH1112" s="945"/>
      <c r="DI1112" s="945"/>
      <c r="DJ1112" s="945"/>
      <c r="DK1112" s="945"/>
      <c r="DL1112" s="945"/>
      <c r="DM1112" s="945"/>
      <c r="DN1112" s="945"/>
      <c r="DO1112" s="945"/>
    </row>
    <row r="1113" spans="2:119" s="948" customFormat="1" ht="12" customHeight="1">
      <c r="B1113" s="1337"/>
      <c r="C1113" s="942" t="s">
        <v>740</v>
      </c>
      <c r="D1113" s="967"/>
      <c r="E1113" s="967"/>
      <c r="F1113" s="968">
        <v>-63.464520999999976</v>
      </c>
      <c r="G1113" s="968">
        <v>-99.498688999999999</v>
      </c>
      <c r="H1113" s="968">
        <v>-116.80990440000005</v>
      </c>
      <c r="I1113" s="968">
        <v>-142.117152</v>
      </c>
      <c r="J1113" s="968">
        <v>-199.15945790000001</v>
      </c>
      <c r="K1113" s="968">
        <v>-243.943622</v>
      </c>
      <c r="L1113" s="968">
        <v>-319.05609099999998</v>
      </c>
      <c r="M1113" s="968">
        <v>-436.06945400000001</v>
      </c>
      <c r="N1113" s="968">
        <v>-512.59299999999996</v>
      </c>
      <c r="O1113" s="968">
        <v>-663.3420000000001</v>
      </c>
      <c r="P1113" s="968">
        <v>-1160.6779999999999</v>
      </c>
      <c r="Q1113" s="979">
        <v>-1509.1350000000002</v>
      </c>
      <c r="R1113" s="979">
        <v>-2449.4749999999999</v>
      </c>
      <c r="S1113" s="979">
        <v>-3845.8149999999996</v>
      </c>
      <c r="T1113" s="979">
        <v>-6628.7060000000001</v>
      </c>
      <c r="U1113" s="1719">
        <v>-10111.294767583639</v>
      </c>
      <c r="V1113" s="1719">
        <v>-11467.986499379864</v>
      </c>
      <c r="W1113" s="1719">
        <v>-13048.464572726072</v>
      </c>
      <c r="X1113" s="1719">
        <v>-14364.645804253656</v>
      </c>
      <c r="Y1113" s="1719">
        <v>-16315.606924764761</v>
      </c>
      <c r="Z1113" s="1719">
        <v>-13893.318879324519</v>
      </c>
      <c r="AA1113" s="403"/>
      <c r="AB1113" s="1046"/>
      <c r="AC1113" s="1046"/>
      <c r="AD1113" s="1046"/>
      <c r="AE1113" s="1046"/>
      <c r="AF1113" s="1046"/>
      <c r="AG1113" s="1046"/>
      <c r="AH1113" s="1046"/>
      <c r="AI1113" s="1046"/>
      <c r="AJ1113" s="968">
        <v>-13.452472999999976</v>
      </c>
      <c r="AK1113" s="968">
        <v>-14.170344</v>
      </c>
      <c r="AL1113" s="968">
        <v>-16.502759000000001</v>
      </c>
      <c r="AM1113" s="968">
        <v>-19.338944999999999</v>
      </c>
      <c r="AN1113" s="968">
        <v>-22.298527999999997</v>
      </c>
      <c r="AO1113" s="968">
        <v>-26.323638000000003</v>
      </c>
      <c r="AP1113" s="968">
        <v>-28.584706000000001</v>
      </c>
      <c r="AQ1113" s="968">
        <v>-22.291816999999998</v>
      </c>
      <c r="AR1113" s="968">
        <v>-25.557588400000036</v>
      </c>
      <c r="AS1113" s="968">
        <v>-28.489576</v>
      </c>
      <c r="AT1113" s="968">
        <v>-31.616925999999999</v>
      </c>
      <c r="AU1113" s="968">
        <v>-31.145814000000001</v>
      </c>
      <c r="AV1113" s="968">
        <v>-30.433508</v>
      </c>
      <c r="AW1113" s="968">
        <v>-33.695764000000004</v>
      </c>
      <c r="AX1113" s="968">
        <v>-36.640672000000002</v>
      </c>
      <c r="AY1113" s="968">
        <v>-41.347208000000002</v>
      </c>
      <c r="AZ1113" s="968">
        <v>-42.168512</v>
      </c>
      <c r="BA1113" s="968">
        <v>-47.826763</v>
      </c>
      <c r="BB1113" s="968">
        <v>-51.664420999999997</v>
      </c>
      <c r="BC1113" s="968">
        <v>-57.499761900000003</v>
      </c>
      <c r="BD1113" s="968">
        <v>-58.805261999999999</v>
      </c>
      <c r="BE1113" s="968">
        <v>-56.959138999999993</v>
      </c>
      <c r="BF1113" s="968">
        <v>-63.553097000000008</v>
      </c>
      <c r="BG1113" s="968">
        <v>-64.626124000000004</v>
      </c>
      <c r="BH1113" s="968">
        <v>-74.154562999999996</v>
      </c>
      <c r="BI1113" s="968">
        <v>-76.734065000000001</v>
      </c>
      <c r="BJ1113" s="968">
        <v>-85.656368000000001</v>
      </c>
      <c r="BK1113" s="968">
        <v>-82.511094999999997</v>
      </c>
      <c r="BL1113" s="968">
        <v>-81.381232000000011</v>
      </c>
      <c r="BM1113" s="968">
        <v>-137.76624200000001</v>
      </c>
      <c r="BN1113" s="968">
        <v>-100.78870599999999</v>
      </c>
      <c r="BO1113" s="968">
        <v>-116.13327400000001</v>
      </c>
      <c r="BP1113" s="968">
        <v>-122.51499999999999</v>
      </c>
      <c r="BQ1113" s="968">
        <v>-119.67699999999999</v>
      </c>
      <c r="BR1113" s="968">
        <v>-123.36100000000002</v>
      </c>
      <c r="BS1113" s="968">
        <v>-147.04000000000002</v>
      </c>
      <c r="BT1113" s="968">
        <v>-127.14099999999999</v>
      </c>
      <c r="BU1113" s="968">
        <v>-167.45700000000002</v>
      </c>
      <c r="BV1113" s="968">
        <v>-177.13800000000003</v>
      </c>
      <c r="BW1113" s="968">
        <v>-191.60599999999999</v>
      </c>
      <c r="BX1113" s="968">
        <v>-206.31200000000001</v>
      </c>
      <c r="BY1113" s="968">
        <v>-253.90399999999997</v>
      </c>
      <c r="BZ1113" s="968">
        <v>-277.41899999999998</v>
      </c>
      <c r="CA1113" s="968">
        <v>-423.04300000000001</v>
      </c>
      <c r="CB1113" s="968">
        <v>-350.39499999999998</v>
      </c>
      <c r="CC1113" s="968">
        <v>-363.61800000000005</v>
      </c>
      <c r="CD1113" s="968">
        <v>-366.28399999999999</v>
      </c>
      <c r="CE1113" s="968">
        <v>-428.83800000000002</v>
      </c>
      <c r="CF1113" s="968">
        <v>-463.63099999999997</v>
      </c>
      <c r="CG1113" s="968">
        <v>-557.7299999999999</v>
      </c>
      <c r="CH1113" s="968">
        <v>-684.9559999999999</v>
      </c>
      <c r="CI1113" s="968">
        <v>-743.15800000000002</v>
      </c>
      <c r="CJ1113" s="968">
        <v>-681.78499999999997</v>
      </c>
      <c r="CK1113" s="968">
        <v>-778.97300000000007</v>
      </c>
      <c r="CL1113" s="968">
        <v>-1032.627</v>
      </c>
      <c r="CM1113" s="968">
        <v>-1352.4299999999998</v>
      </c>
      <c r="CN1113" s="968">
        <v>-1287.597</v>
      </c>
      <c r="CO1113" s="968">
        <v>-1536.585</v>
      </c>
      <c r="CP1113" s="968">
        <v>-1697.0739999999998</v>
      </c>
      <c r="CQ1113" s="968">
        <v>-2107.4500000000003</v>
      </c>
      <c r="CR1113" s="968">
        <v>-2109</v>
      </c>
      <c r="CS1113" s="968">
        <v>-2398.3543644798769</v>
      </c>
      <c r="CT1113" s="968">
        <v>-2612.1269396652228</v>
      </c>
      <c r="CU1113" s="968">
        <v>-2991.8134634385383</v>
      </c>
      <c r="CV1113" s="968">
        <v>-2418.6972875505462</v>
      </c>
      <c r="CW1113" s="968">
        <v>-2655.7195664862279</v>
      </c>
      <c r="CX1113" s="968">
        <v>-2947.2338221063146</v>
      </c>
      <c r="CY1113" s="968">
        <v>-3446.335823236775</v>
      </c>
      <c r="CZ1113" s="968">
        <v>-2691.0713771372498</v>
      </c>
      <c r="DA1113" s="968">
        <v>-3068.2737189543263</v>
      </c>
      <c r="DB1113" s="968">
        <v>-3386.6784123651987</v>
      </c>
      <c r="DC1113" s="968">
        <v>-3902.4410642692974</v>
      </c>
      <c r="DD1113" s="968">
        <v>-2841.5484916140426</v>
      </c>
      <c r="DE1113" s="968">
        <v>-3410.9063523573313</v>
      </c>
      <c r="DF1113" s="968">
        <v>-3788.3918299613929</v>
      </c>
      <c r="DG1113" s="968">
        <v>-4323.7991303208892</v>
      </c>
      <c r="DH1113" s="968">
        <v>-3121.2740801879045</v>
      </c>
      <c r="DI1113" s="968">
        <v>-3849.2599593620403</v>
      </c>
      <c r="DJ1113" s="968">
        <v>-4333.0345804650915</v>
      </c>
      <c r="DK1113" s="968">
        <v>-5012.0383047497244</v>
      </c>
      <c r="DL1113" s="968">
        <v>-2867.6900340361353</v>
      </c>
      <c r="DM1113" s="968">
        <v>-3237.9907559640596</v>
      </c>
      <c r="DN1113" s="968">
        <v>-3549.825041976937</v>
      </c>
      <c r="DO1113" s="968">
        <v>-4237.8130473473866</v>
      </c>
    </row>
    <row r="1114" spans="2:119" s="973" customFormat="1" ht="12" customHeight="1">
      <c r="B1114" s="1338"/>
      <c r="C1114" s="1097" t="s">
        <v>94</v>
      </c>
      <c r="D1114" s="1079"/>
      <c r="E1114" s="1079"/>
      <c r="F1114" s="994"/>
      <c r="G1114" s="940">
        <v>0.56778444762862135</v>
      </c>
      <c r="H1114" s="940">
        <v>0.17398435671850954</v>
      </c>
      <c r="I1114" s="940">
        <v>0.21665326865895418</v>
      </c>
      <c r="J1114" s="940">
        <v>0.40137523935182706</v>
      </c>
      <c r="K1114" s="940">
        <v>0.22486586663881458</v>
      </c>
      <c r="L1114" s="940">
        <v>0.30790913238141537</v>
      </c>
      <c r="M1114" s="940">
        <v>0.36674856334273853</v>
      </c>
      <c r="N1114" s="940">
        <v>0.17548476578228733</v>
      </c>
      <c r="O1114" s="940">
        <v>0.29409102348256844</v>
      </c>
      <c r="P1114" s="940">
        <v>0.74974296818232489</v>
      </c>
      <c r="Q1114" s="940">
        <v>0.30021849298427328</v>
      </c>
      <c r="R1114" s="940">
        <v>0.62309866247883683</v>
      </c>
      <c r="S1114" s="940">
        <v>0.57005684891660446</v>
      </c>
      <c r="T1114" s="940">
        <v>0.72361541051766687</v>
      </c>
      <c r="U1114" s="1677">
        <v>0.52537988071633257</v>
      </c>
      <c r="V1114" s="1677">
        <v>0.13417586599747033</v>
      </c>
      <c r="W1114" s="1677">
        <v>0.1378165272021965</v>
      </c>
      <c r="X1114" s="1677">
        <v>0.10086866728202404</v>
      </c>
      <c r="Y1114" s="1677">
        <v>0.13581686225311507</v>
      </c>
      <c r="Z1114" s="1677">
        <v>-3.2811593919675142E-2</v>
      </c>
      <c r="AA1114" s="403"/>
      <c r="AB1114" s="985"/>
      <c r="AC1114" s="985"/>
      <c r="AD1114" s="985"/>
      <c r="AE1114" s="985"/>
      <c r="AF1114" s="985"/>
      <c r="AG1114" s="985"/>
      <c r="AH1114" s="985"/>
      <c r="AI1114" s="985"/>
      <c r="AJ1114" s="940" t="s">
        <v>1045</v>
      </c>
      <c r="AK1114" s="940" t="s">
        <v>1045</v>
      </c>
      <c r="AL1114" s="940" t="s">
        <v>1045</v>
      </c>
      <c r="AM1114" s="940" t="s">
        <v>1045</v>
      </c>
      <c r="AN1114" s="940">
        <v>0.65757835009221255</v>
      </c>
      <c r="AO1114" s="940">
        <v>0.85765694890681576</v>
      </c>
      <c r="AP1114" s="940">
        <v>0.73211679331922608</v>
      </c>
      <c r="AQ1114" s="940">
        <v>0.15269043890450074</v>
      </c>
      <c r="AR1114" s="940">
        <v>0.14615585387519925</v>
      </c>
      <c r="AS1114" s="940">
        <v>8.2281104154372509E-2</v>
      </c>
      <c r="AT1114" s="940">
        <v>0.10607840430473559</v>
      </c>
      <c r="AU1114" s="940">
        <v>0.39718597187479165</v>
      </c>
      <c r="AV1114" s="940">
        <v>0.19078167797709566</v>
      </c>
      <c r="AW1114" s="940">
        <v>0.18274010115138273</v>
      </c>
      <c r="AX1114" s="940">
        <v>0.1588941948372844</v>
      </c>
      <c r="AY1114" s="940">
        <v>0.32753659930031054</v>
      </c>
      <c r="AZ1114" s="940">
        <v>0.38559485156952666</v>
      </c>
      <c r="BA1114" s="940">
        <v>0.41937019145789356</v>
      </c>
      <c r="BB1114" s="940">
        <v>0.41002929749760031</v>
      </c>
      <c r="BC1114" s="940">
        <v>0.39065645980255792</v>
      </c>
      <c r="BD1114" s="940">
        <v>0.39453016506724259</v>
      </c>
      <c r="BE1114" s="940">
        <v>0.19094698087763118</v>
      </c>
      <c r="BF1114" s="940">
        <v>0.23011340821955617</v>
      </c>
      <c r="BG1114" s="940">
        <v>0.12393724538188056</v>
      </c>
      <c r="BH1114" s="940">
        <v>0.26101917546086262</v>
      </c>
      <c r="BI1114" s="940">
        <v>0.34717740378765227</v>
      </c>
      <c r="BJ1114" s="940">
        <v>0.34779219335290601</v>
      </c>
      <c r="BK1114" s="940">
        <v>0.27674522148349778</v>
      </c>
      <c r="BL1114" s="940">
        <v>9.7454137785155881E-2</v>
      </c>
      <c r="BM1114" s="940">
        <v>0.79537265489584064</v>
      </c>
      <c r="BN1114" s="940">
        <v>0.17666331591365148</v>
      </c>
      <c r="BO1114" s="940">
        <v>0.40748676284080365</v>
      </c>
      <c r="BP1114" s="940">
        <v>0.50544538327952537</v>
      </c>
      <c r="BQ1114" s="940">
        <v>-0.13130387921882936</v>
      </c>
      <c r="BR1114" s="940">
        <v>0.22395658100819382</v>
      </c>
      <c r="BS1114" s="940">
        <v>0.2661315309167982</v>
      </c>
      <c r="BT1114" s="940">
        <v>3.7758641798963488E-2</v>
      </c>
      <c r="BU1114" s="940">
        <v>0.3992412911419907</v>
      </c>
      <c r="BV1114" s="940">
        <v>0.43593193959192944</v>
      </c>
      <c r="BW1114" s="940">
        <v>0.30308759521218698</v>
      </c>
      <c r="BX1114" s="940">
        <v>0.6227023540793295</v>
      </c>
      <c r="BY1114" s="940">
        <v>0.5162340182852907</v>
      </c>
      <c r="BZ1114" s="940">
        <v>0.56611794194356913</v>
      </c>
      <c r="CA1114" s="940">
        <v>1.2078797114912896</v>
      </c>
      <c r="CB1114" s="940">
        <v>0.69837430687502411</v>
      </c>
      <c r="CC1114" s="940">
        <v>0.43210819837418901</v>
      </c>
      <c r="CD1114" s="940">
        <v>0.32032773530291725</v>
      </c>
      <c r="CE1114" s="940">
        <v>1.3698371087572658E-2</v>
      </c>
      <c r="CF1114" s="940">
        <v>0.32316671185376511</v>
      </c>
      <c r="CG1114" s="940">
        <v>0.53383495866541208</v>
      </c>
      <c r="CH1114" s="940">
        <v>0.87001343220015048</v>
      </c>
      <c r="CI1114" s="940">
        <v>0.73295743380950373</v>
      </c>
      <c r="CJ1114" s="940">
        <v>0.47053367872294993</v>
      </c>
      <c r="CK1114" s="940">
        <v>0.39668477578756778</v>
      </c>
      <c r="CL1114" s="940">
        <v>0.50758150888524245</v>
      </c>
      <c r="CM1114" s="940">
        <v>0.81984181022070657</v>
      </c>
      <c r="CN1114" s="940">
        <v>0.88856751028550063</v>
      </c>
      <c r="CO1114" s="940">
        <v>0.97257799692672253</v>
      </c>
      <c r="CP1114" s="940">
        <v>0.6434530571058088</v>
      </c>
      <c r="CQ1114" s="940">
        <v>0.55826918953291527</v>
      </c>
      <c r="CR1114" s="940">
        <v>0.63793485073357581</v>
      </c>
      <c r="CS1114" s="940">
        <v>0.56083416438392719</v>
      </c>
      <c r="CT1114" s="940">
        <v>0.53919448395604608</v>
      </c>
      <c r="CU1114" s="940">
        <v>0.4196367474618794</v>
      </c>
      <c r="CV1114" s="940">
        <v>0.14684556071623822</v>
      </c>
      <c r="CW1114" s="940">
        <v>0.10730908068381506</v>
      </c>
      <c r="CX1114" s="940">
        <v>0.12828889643626584</v>
      </c>
      <c r="CY1114" s="940">
        <v>0.15192202500347296</v>
      </c>
      <c r="CZ1114" s="940">
        <v>0.1126118969036185</v>
      </c>
      <c r="DA1114" s="940">
        <v>0.1553455258131593</v>
      </c>
      <c r="DB1114" s="940">
        <v>0.14910408090554017</v>
      </c>
      <c r="DC1114" s="940">
        <v>0.13234497867481521</v>
      </c>
      <c r="DD1114" s="940">
        <v>5.5917176985795791E-2</v>
      </c>
      <c r="DE1114" s="940">
        <v>0.11166951347475451</v>
      </c>
      <c r="DF1114" s="940">
        <v>0.11861575522774381</v>
      </c>
      <c r="DG1114" s="940">
        <v>0.10797294798620816</v>
      </c>
      <c r="DH1114" s="940">
        <v>9.8441251099316451E-2</v>
      </c>
      <c r="DI1114" s="940">
        <v>0.12851528647268662</v>
      </c>
      <c r="DJ1114" s="940">
        <v>0.14376621398986833</v>
      </c>
      <c r="DK1114" s="940">
        <v>0.15917464102402867</v>
      </c>
      <c r="DL1114" s="940">
        <v>-8.124376124524868E-2</v>
      </c>
      <c r="DM1114" s="940">
        <v>-0.15880174627106503</v>
      </c>
      <c r="DN1114" s="940">
        <v>-0.1807531243851942</v>
      </c>
      <c r="DO1114" s="940">
        <v>-0.15447313255140782</v>
      </c>
    </row>
    <row r="1115" spans="2:119" s="941" customFormat="1" ht="12" customHeight="1">
      <c r="B1115" s="1334"/>
      <c r="C1115" s="987" t="s">
        <v>677</v>
      </c>
      <c r="D1115" s="995"/>
      <c r="E1115" s="995"/>
      <c r="F1115" s="955">
        <v>0.74553328916134176</v>
      </c>
      <c r="G1115" s="955">
        <v>0.72614790900947601</v>
      </c>
      <c r="H1115" s="955">
        <v>0.67581264181959588</v>
      </c>
      <c r="I1115" s="955">
        <v>0.65577686720031758</v>
      </c>
      <c r="J1115" s="955">
        <v>0.6662374979562633</v>
      </c>
      <c r="K1115" s="955">
        <v>0.65295140923606698</v>
      </c>
      <c r="L1115" s="955">
        <v>0.67511560734670795</v>
      </c>
      <c r="M1115" s="955">
        <v>0.78354222047892275</v>
      </c>
      <c r="N1115" s="955">
        <v>0.78649077019150071</v>
      </c>
      <c r="O1115" s="955">
        <v>0.78558164652603768</v>
      </c>
      <c r="P1115" s="955">
        <v>0.95389384596545457</v>
      </c>
      <c r="Q1115" s="955">
        <v>1.0482630189358131</v>
      </c>
      <c r="R1115" s="955">
        <v>1.0666986309363615</v>
      </c>
      <c r="S1115" s="955">
        <v>0.9678743867128563</v>
      </c>
      <c r="T1115" s="955">
        <v>0.93766055974410312</v>
      </c>
      <c r="U1115" s="1698">
        <v>0.93940562816081019</v>
      </c>
      <c r="V1115" s="1698">
        <v>0.86932874709327201</v>
      </c>
      <c r="W1115" s="1698">
        <v>0.80547469137954453</v>
      </c>
      <c r="X1115" s="1698">
        <v>0.7556702236622509</v>
      </c>
      <c r="Y1115" s="1698">
        <v>0.73353484493321686</v>
      </c>
      <c r="Z1115" s="1698">
        <v>0.72955363048461497</v>
      </c>
      <c r="AA1115" s="403"/>
      <c r="AB1115" s="1049"/>
      <c r="AC1115" s="1049"/>
      <c r="AD1115" s="1049"/>
      <c r="AE1115" s="1049"/>
      <c r="AF1115" s="1049"/>
      <c r="AG1115" s="1049"/>
      <c r="AH1115" s="1049"/>
      <c r="AI1115" s="1049"/>
      <c r="AJ1115" s="955"/>
      <c r="AK1115" s="955"/>
      <c r="AL1115" s="955"/>
      <c r="AM1115" s="955"/>
      <c r="AN1115" s="955"/>
      <c r="AO1115" s="955"/>
      <c r="AP1115" s="955"/>
      <c r="AQ1115" s="955"/>
      <c r="AR1115" s="955"/>
      <c r="AS1115" s="955"/>
      <c r="AT1115" s="955"/>
      <c r="AU1115" s="955"/>
      <c r="AV1115" s="955"/>
      <c r="AW1115" s="955"/>
      <c r="AX1115" s="955"/>
      <c r="AY1115" s="955"/>
      <c r="AZ1115" s="955"/>
      <c r="BA1115" s="955"/>
      <c r="BB1115" s="955"/>
      <c r="BC1115" s="955"/>
      <c r="BD1115" s="955"/>
      <c r="BE1115" s="955"/>
      <c r="BF1115" s="955"/>
      <c r="BG1115" s="955"/>
      <c r="BH1115" s="955"/>
      <c r="BI1115" s="955"/>
      <c r="BJ1115" s="955"/>
      <c r="BK1115" s="955"/>
      <c r="BL1115" s="955"/>
      <c r="BM1115" s="955"/>
      <c r="BN1115" s="955"/>
      <c r="BO1115" s="955"/>
      <c r="BP1115" s="955"/>
      <c r="BQ1115" s="955"/>
      <c r="BR1115" s="955"/>
      <c r="BS1115" s="955"/>
      <c r="BT1115" s="955">
        <v>0.80657869694855033</v>
      </c>
      <c r="BU1115" s="955">
        <v>0.83877802488429409</v>
      </c>
      <c r="BV1115" s="955">
        <v>0.76733940661996913</v>
      </c>
      <c r="BW1115" s="955">
        <v>0.74765778948395278</v>
      </c>
      <c r="BX1115" s="955">
        <v>0.76517843234702898</v>
      </c>
      <c r="BY1115" s="955">
        <v>0.89425173194707119</v>
      </c>
      <c r="BZ1115" s="955">
        <v>0.90968681241207883</v>
      </c>
      <c r="CA1115" s="955">
        <v>1.181426951669748</v>
      </c>
      <c r="CB1115" s="955">
        <v>1.0915732087227414</v>
      </c>
      <c r="CC1115" s="955">
        <v>1.0841323792486586</v>
      </c>
      <c r="CD1115" s="955">
        <v>1.0312049549549549</v>
      </c>
      <c r="CE1115" s="955">
        <v>1.0021921009581678</v>
      </c>
      <c r="CF1115" s="955">
        <v>0.97859932034531516</v>
      </c>
      <c r="CG1115" s="955">
        <v>1.0229035914327949</v>
      </c>
      <c r="CH1115" s="955">
        <v>1.1358553706194208</v>
      </c>
      <c r="CI1115" s="955">
        <v>1.1021651531802497</v>
      </c>
      <c r="CJ1115" s="955">
        <v>1.0455365892183759</v>
      </c>
      <c r="CK1115" s="955">
        <v>0.88684026872533073</v>
      </c>
      <c r="CL1115" s="955">
        <v>0.92554098275434005</v>
      </c>
      <c r="CM1115" s="955">
        <v>1.0189301019208861</v>
      </c>
      <c r="CN1115" s="955">
        <v>0.93409656271106267</v>
      </c>
      <c r="CO1115" s="955">
        <v>0.9024137424754074</v>
      </c>
      <c r="CP1115" s="955">
        <v>0.91365698817519903</v>
      </c>
      <c r="CQ1115" s="955">
        <v>0.98905745633260533</v>
      </c>
      <c r="CR1115" s="955">
        <v>0.93816725978647686</v>
      </c>
      <c r="CS1115" s="955">
        <v>0.92105496211209126</v>
      </c>
      <c r="CT1115" s="955">
        <v>0.92225232898316867</v>
      </c>
      <c r="CU1115" s="955">
        <v>0.97160551736990142</v>
      </c>
      <c r="CV1115" s="955">
        <v>0.87804185200887541</v>
      </c>
      <c r="CW1115" s="955">
        <v>0.85315305878651659</v>
      </c>
      <c r="CX1115" s="955">
        <v>0.84375643321439553</v>
      </c>
      <c r="CY1115" s="955">
        <v>0.89952069192942763</v>
      </c>
      <c r="CZ1115" s="955">
        <v>0.81515571560199884</v>
      </c>
      <c r="DA1115" s="955">
        <v>0.79029087882461846</v>
      </c>
      <c r="DB1115" s="955">
        <v>0.77976630242180256</v>
      </c>
      <c r="DC1115" s="955">
        <v>0.83514603536582332</v>
      </c>
      <c r="DD1115" s="955">
        <v>0.75633439043273443</v>
      </c>
      <c r="DE1115" s="955">
        <v>0.73714756463875031</v>
      </c>
      <c r="DF1115" s="955">
        <v>0.72737958583535922</v>
      </c>
      <c r="DG1115" s="955">
        <v>0.79823441016151042</v>
      </c>
      <c r="DH1115" s="955">
        <v>0.72316656698136084</v>
      </c>
      <c r="DI1115" s="955">
        <v>0.711302097412015</v>
      </c>
      <c r="DJ1115" s="955">
        <v>0.71148382956478262</v>
      </c>
      <c r="DK1115" s="955">
        <v>0.78013039047866684</v>
      </c>
      <c r="DL1115" s="955">
        <v>0.71014811288316293</v>
      </c>
      <c r="DM1115" s="955">
        <v>0.70744507422756442</v>
      </c>
      <c r="DN1115" s="955">
        <v>0.70825252723756416</v>
      </c>
      <c r="DO1115" s="955">
        <v>0.78241551417273747</v>
      </c>
    </row>
    <row r="1116" spans="2:119" s="1093" customFormat="1" ht="12" customHeight="1">
      <c r="B1116" s="1334"/>
      <c r="C1116" s="1098" t="s">
        <v>62</v>
      </c>
      <c r="D1116" s="1099"/>
      <c r="E1116" s="1100"/>
      <c r="F1116" s="1101">
        <v>0</v>
      </c>
      <c r="G1116" s="1101">
        <v>0</v>
      </c>
      <c r="H1116" s="1101">
        <v>0</v>
      </c>
      <c r="I1116" s="1101">
        <v>0</v>
      </c>
      <c r="J1116" s="1101">
        <v>0</v>
      </c>
      <c r="K1116" s="1101">
        <v>0</v>
      </c>
      <c r="L1116" s="1101">
        <v>0</v>
      </c>
      <c r="M1116" s="1101">
        <v>4.31399999996529E-3</v>
      </c>
      <c r="N1116" s="1101">
        <v>-1.00000000009004E-3</v>
      </c>
      <c r="O1116" s="1101">
        <v>0</v>
      </c>
      <c r="P1116" s="1101">
        <v>0.16699999999991633</v>
      </c>
      <c r="Q1116" s="1101">
        <v>6.7000000000007276E-2</v>
      </c>
      <c r="R1116" s="1101">
        <v>0</v>
      </c>
      <c r="S1116" s="1101">
        <v>4.1999999999461579E-2</v>
      </c>
      <c r="T1116" s="1101">
        <v>0</v>
      </c>
      <c r="U1116" s="1730">
        <v>-54.165702473042984</v>
      </c>
      <c r="V1116" s="1730">
        <v>0</v>
      </c>
      <c r="W1116" s="1730">
        <v>0</v>
      </c>
      <c r="X1116" s="1730">
        <v>0</v>
      </c>
      <c r="Y1116" s="1730">
        <v>0</v>
      </c>
      <c r="Z1116" s="1730">
        <v>0</v>
      </c>
      <c r="AA1116" s="1092"/>
      <c r="AB1116" s="1049"/>
      <c r="AC1116" s="1049"/>
      <c r="AD1116" s="1049"/>
      <c r="AE1116" s="1049"/>
      <c r="AF1116" s="1049"/>
      <c r="AG1116" s="1049"/>
      <c r="AH1116" s="1049"/>
      <c r="AI1116" s="1049"/>
      <c r="AJ1116" s="1101">
        <v>0</v>
      </c>
      <c r="AK1116" s="1101">
        <v>0</v>
      </c>
      <c r="AL1116" s="1101">
        <v>0</v>
      </c>
      <c r="AM1116" s="1101">
        <v>0</v>
      </c>
      <c r="AN1116" s="1101">
        <v>0</v>
      </c>
      <c r="AO1116" s="1101">
        <v>0</v>
      </c>
      <c r="AP1116" s="1101">
        <v>0</v>
      </c>
      <c r="AQ1116" s="1101">
        <v>0</v>
      </c>
      <c r="AR1116" s="1101">
        <v>0</v>
      </c>
      <c r="AS1116" s="1101">
        <v>0</v>
      </c>
      <c r="AT1116" s="1101">
        <v>0</v>
      </c>
      <c r="AU1116" s="1101">
        <v>0</v>
      </c>
      <c r="AV1116" s="1101">
        <v>0</v>
      </c>
      <c r="AW1116" s="1101">
        <v>0</v>
      </c>
      <c r="AX1116" s="1101">
        <v>0</v>
      </c>
      <c r="AY1116" s="1101">
        <v>0</v>
      </c>
      <c r="AZ1116" s="1101">
        <v>0</v>
      </c>
      <c r="BA1116" s="1101">
        <v>0</v>
      </c>
      <c r="BB1116" s="1101">
        <v>0</v>
      </c>
      <c r="BC1116" s="1101">
        <v>0</v>
      </c>
      <c r="BD1116" s="1101">
        <v>0</v>
      </c>
      <c r="BE1116" s="1101">
        <v>0</v>
      </c>
      <c r="BF1116" s="1101">
        <v>0</v>
      </c>
      <c r="BG1116" s="1101">
        <v>0</v>
      </c>
      <c r="BH1116" s="1101">
        <v>0</v>
      </c>
      <c r="BI1116" s="1101">
        <v>0</v>
      </c>
      <c r="BJ1116" s="1101">
        <v>0</v>
      </c>
      <c r="BK1116" s="1101">
        <v>0</v>
      </c>
      <c r="BL1116" s="1101">
        <v>0</v>
      </c>
      <c r="BM1116" s="1101">
        <v>4.3139999999937118E-3</v>
      </c>
      <c r="BN1116" s="1101">
        <v>0</v>
      </c>
      <c r="BO1116" s="1101">
        <v>0</v>
      </c>
      <c r="BP1116" s="1101">
        <v>0</v>
      </c>
      <c r="BQ1116" s="1101">
        <v>0</v>
      </c>
      <c r="BR1116" s="1101">
        <v>0</v>
      </c>
      <c r="BS1116" s="1101">
        <v>-9.9999999997635314E-4</v>
      </c>
      <c r="BT1116" s="1101">
        <v>0</v>
      </c>
      <c r="BU1116" s="1101">
        <v>0</v>
      </c>
      <c r="BV1116" s="1101">
        <v>0</v>
      </c>
      <c r="BW1116" s="1101">
        <v>0</v>
      </c>
      <c r="BX1116" s="1101">
        <v>-0.17400000000000659</v>
      </c>
      <c r="BY1116" s="1101">
        <v>2.8999999999996362E-2</v>
      </c>
      <c r="BZ1116" s="1101">
        <v>-3.8999999999987267E-2</v>
      </c>
      <c r="CA1116" s="1101">
        <v>0.35099999999999909</v>
      </c>
      <c r="CB1116" s="1101">
        <v>0</v>
      </c>
      <c r="CC1116" s="1101">
        <v>6.7000000000007276E-2</v>
      </c>
      <c r="CD1116" s="1101">
        <v>0</v>
      </c>
      <c r="CE1116" s="1101">
        <v>0</v>
      </c>
      <c r="CF1116" s="1101">
        <v>0</v>
      </c>
      <c r="CG1116" s="1101">
        <v>0</v>
      </c>
      <c r="CH1116" s="1101">
        <v>0</v>
      </c>
      <c r="CI1116" s="1101">
        <v>0</v>
      </c>
      <c r="CJ1116" s="1101">
        <v>0</v>
      </c>
      <c r="CK1116" s="1101">
        <v>4.2000000000030013E-2</v>
      </c>
      <c r="CL1116" s="1101">
        <v>0</v>
      </c>
      <c r="CM1116" s="1101">
        <v>0</v>
      </c>
      <c r="CN1116" s="1101">
        <v>0</v>
      </c>
      <c r="CO1116" s="1101">
        <v>0</v>
      </c>
      <c r="CP1116" s="1101">
        <v>0</v>
      </c>
      <c r="CQ1116" s="1101">
        <v>0</v>
      </c>
      <c r="CR1116" s="1101">
        <v>0</v>
      </c>
      <c r="CS1116" s="1101">
        <v>-37.339691282553304</v>
      </c>
      <c r="CT1116" s="1101">
        <v>-21.126624506016469</v>
      </c>
      <c r="CU1116" s="1101">
        <v>4.3006133155267889</v>
      </c>
      <c r="CV1116" s="1101">
        <v>0</v>
      </c>
      <c r="CW1116" s="1101">
        <v>0</v>
      </c>
      <c r="CX1116" s="1101">
        <v>0</v>
      </c>
      <c r="CY1116" s="1101">
        <v>0</v>
      </c>
      <c r="CZ1116" s="1101">
        <v>0</v>
      </c>
      <c r="DA1116" s="1101">
        <v>0</v>
      </c>
      <c r="DB1116" s="1101">
        <v>0</v>
      </c>
      <c r="DC1116" s="1101">
        <v>0</v>
      </c>
      <c r="DD1116" s="1101">
        <v>0</v>
      </c>
      <c r="DE1116" s="1101">
        <v>0</v>
      </c>
      <c r="DF1116" s="1101">
        <v>0</v>
      </c>
      <c r="DG1116" s="1101">
        <v>0</v>
      </c>
      <c r="DH1116" s="1101">
        <v>0</v>
      </c>
      <c r="DI1116" s="1101">
        <v>0</v>
      </c>
      <c r="DJ1116" s="1101">
        <v>0</v>
      </c>
      <c r="DK1116" s="1101">
        <v>0</v>
      </c>
      <c r="DL1116" s="1101">
        <v>0</v>
      </c>
      <c r="DM1116" s="1101">
        <v>0</v>
      </c>
      <c r="DN1116" s="1101">
        <v>0</v>
      </c>
      <c r="DO1116" s="1101">
        <v>0</v>
      </c>
    </row>
    <row r="1117" spans="2:119" s="941" customFormat="1" ht="12" customHeight="1">
      <c r="B1117" s="1334"/>
      <c r="C1117" s="949"/>
      <c r="D1117" s="1036"/>
      <c r="E1117" s="1036"/>
      <c r="F1117" s="996"/>
      <c r="G1117" s="996"/>
      <c r="H1117" s="996"/>
      <c r="I1117" s="996"/>
      <c r="J1117" s="996"/>
      <c r="K1117" s="996"/>
      <c r="L1117" s="996"/>
      <c r="M1117" s="996"/>
      <c r="N1117" s="996"/>
      <c r="O1117" s="996"/>
      <c r="P1117" s="996"/>
      <c r="Q1117" s="996"/>
      <c r="R1117" s="996"/>
      <c r="S1117" s="996"/>
      <c r="T1117" s="996"/>
      <c r="U1117" s="1668"/>
      <c r="V1117" s="1668"/>
      <c r="W1117" s="1668"/>
      <c r="X1117" s="1668"/>
      <c r="Y1117" s="1668"/>
      <c r="Z1117" s="1668"/>
      <c r="AA1117" s="403"/>
      <c r="AB1117" s="1049"/>
      <c r="AC1117" s="1049"/>
      <c r="AD1117" s="1049"/>
      <c r="AE1117" s="1049"/>
      <c r="AF1117" s="1049"/>
      <c r="AG1117" s="1049"/>
      <c r="AH1117" s="1049"/>
      <c r="AI1117" s="1049"/>
      <c r="AJ1117" s="996"/>
      <c r="AK1117" s="996"/>
      <c r="AL1117" s="996"/>
      <c r="AM1117" s="996"/>
      <c r="AN1117" s="996"/>
      <c r="AO1117" s="996"/>
      <c r="AP1117" s="996"/>
      <c r="AQ1117" s="996"/>
      <c r="AR1117" s="996"/>
      <c r="AS1117" s="996"/>
      <c r="AT1117" s="996"/>
      <c r="AU1117" s="996"/>
      <c r="AV1117" s="996"/>
      <c r="AW1117" s="996"/>
      <c r="AX1117" s="996"/>
      <c r="AY1117" s="996"/>
      <c r="AZ1117" s="996"/>
      <c r="BA1117" s="996"/>
      <c r="BB1117" s="996"/>
      <c r="BC1117" s="996"/>
      <c r="BD1117" s="996"/>
      <c r="BE1117" s="996"/>
      <c r="BF1117" s="996"/>
      <c r="BG1117" s="996"/>
      <c r="BH1117" s="996"/>
      <c r="BI1117" s="996"/>
      <c r="BJ1117" s="996"/>
      <c r="BK1117" s="996"/>
      <c r="BL1117" s="996"/>
      <c r="BM1117" s="996"/>
      <c r="BN1117" s="996"/>
      <c r="BO1117" s="996"/>
      <c r="BP1117" s="996"/>
      <c r="BQ1117" s="996"/>
      <c r="BR1117" s="996"/>
      <c r="BS1117" s="996"/>
      <c r="BT1117" s="996"/>
      <c r="BU1117" s="996"/>
      <c r="BV1117" s="996"/>
      <c r="BW1117" s="996"/>
      <c r="BX1117" s="996"/>
      <c r="BY1117" s="996"/>
      <c r="BZ1117" s="996"/>
      <c r="CA1117" s="996"/>
      <c r="CB1117" s="996"/>
      <c r="CC1117" s="996"/>
      <c r="CD1117" s="996"/>
      <c r="CE1117" s="996"/>
      <c r="CF1117" s="996"/>
      <c r="CG1117" s="996"/>
      <c r="CH1117" s="996"/>
      <c r="CI1117" s="996"/>
      <c r="CJ1117" s="996"/>
      <c r="CK1117" s="996"/>
      <c r="CL1117" s="996"/>
      <c r="CM1117" s="996"/>
      <c r="CN1117" s="996"/>
      <c r="CO1117" s="996"/>
      <c r="CP1117" s="996"/>
      <c r="CQ1117" s="996"/>
      <c r="CR1117" s="996"/>
      <c r="CS1117" s="996"/>
      <c r="CT1117" s="996"/>
      <c r="CU1117" s="996"/>
      <c r="CV1117" s="996"/>
      <c r="CW1117" s="996"/>
      <c r="CX1117" s="996"/>
      <c r="CY1117" s="996"/>
      <c r="CZ1117" s="996"/>
      <c r="DA1117" s="996"/>
      <c r="DB1117" s="996"/>
      <c r="DC1117" s="996"/>
      <c r="DD1117" s="996"/>
      <c r="DE1117" s="996"/>
      <c r="DF1117" s="996"/>
      <c r="DG1117" s="996"/>
      <c r="DH1117" s="996"/>
      <c r="DI1117" s="996"/>
      <c r="DJ1117" s="996"/>
      <c r="DK1117" s="996"/>
      <c r="DL1117" s="996"/>
      <c r="DM1117" s="996"/>
      <c r="DN1117" s="996"/>
      <c r="DO1117" s="996"/>
    </row>
    <row r="1118" spans="2:119" s="948" customFormat="1" ht="12" customHeight="1">
      <c r="B1118" s="1337"/>
      <c r="C1118" s="965" t="s">
        <v>741</v>
      </c>
      <c r="D1118" s="967"/>
      <c r="E1118" s="967"/>
      <c r="F1118" s="968">
        <v>-53.021253000000002</v>
      </c>
      <c r="G1118" s="968">
        <v>-80.700012000000001</v>
      </c>
      <c r="H1118" s="968">
        <v>-92.089622600000013</v>
      </c>
      <c r="I1118" s="968">
        <v>-122.430814</v>
      </c>
      <c r="J1118" s="968">
        <v>-156.18102200000001</v>
      </c>
      <c r="K1118" s="968">
        <v>-190.48398999999998</v>
      </c>
      <c r="L1118" s="968">
        <v>-246.39201700000001</v>
      </c>
      <c r="M1118" s="968">
        <v>-349.82980400000002</v>
      </c>
      <c r="N1118" s="968">
        <v>-402.54599999999994</v>
      </c>
      <c r="O1118" s="968">
        <v>-526.9620000000001</v>
      </c>
      <c r="P1118" s="968">
        <v>-949.99399999999991</v>
      </c>
      <c r="Q1118" s="979">
        <v>-1261.3890000000001</v>
      </c>
      <c r="R1118" s="979">
        <v>-2088.2469999999998</v>
      </c>
      <c r="S1118" s="979">
        <v>-3247.1409999999996</v>
      </c>
      <c r="T1118" s="979">
        <v>-5750.39</v>
      </c>
      <c r="U1118" s="1719">
        <v>-8681.9159311049425</v>
      </c>
      <c r="V1118" s="1719">
        <v>-9877.6385942856105</v>
      </c>
      <c r="W1118" s="1719">
        <v>-11192.688626327905</v>
      </c>
      <c r="X1118" s="1719">
        <v>-12301.087976017952</v>
      </c>
      <c r="Y1118" s="1719">
        <v>-14123.479611302608</v>
      </c>
      <c r="Z1118" s="1719">
        <v>-12206.893937467923</v>
      </c>
      <c r="AA1118" s="970"/>
      <c r="AB1118" s="1046"/>
      <c r="AC1118" s="1046"/>
      <c r="AD1118" s="1046"/>
      <c r="AE1118" s="1046"/>
      <c r="AF1118" s="1046"/>
      <c r="AG1118" s="1046"/>
      <c r="AH1118" s="1046"/>
      <c r="AI1118" s="1046"/>
      <c r="AJ1118" s="968">
        <v>-10.996268000000001</v>
      </c>
      <c r="AK1118" s="968">
        <v>-12.182285</v>
      </c>
      <c r="AL1118" s="968">
        <v>-13.788557999999998</v>
      </c>
      <c r="AM1118" s="968">
        <v>-16.054141999999999</v>
      </c>
      <c r="AN1118" s="968">
        <v>-18.217511999999999</v>
      </c>
      <c r="AO1118" s="968">
        <v>-20.308772999999999</v>
      </c>
      <c r="AP1118" s="968">
        <v>-24.202100999999999</v>
      </c>
      <c r="AQ1118" s="968">
        <v>-17.971626000000001</v>
      </c>
      <c r="AR1118" s="968">
        <v>-19.519162999999999</v>
      </c>
      <c r="AS1118" s="968">
        <v>-21.959189000000002</v>
      </c>
      <c r="AT1118" s="968">
        <v>-24.885047</v>
      </c>
      <c r="AU1118" s="968">
        <v>-25.726223600000004</v>
      </c>
      <c r="AV1118" s="968">
        <v>-25.249179999999999</v>
      </c>
      <c r="AW1118" s="968">
        <v>-27.442914000000002</v>
      </c>
      <c r="AX1118" s="968">
        <v>-32.386212</v>
      </c>
      <c r="AY1118" s="968">
        <v>-37.352507999999993</v>
      </c>
      <c r="AZ1118" s="968">
        <v>-32.389119999999998</v>
      </c>
      <c r="BA1118" s="968">
        <v>-37.403540999999997</v>
      </c>
      <c r="BB1118" s="968">
        <v>-40.975055000000005</v>
      </c>
      <c r="BC1118" s="968">
        <v>-45.413306000000006</v>
      </c>
      <c r="BD1118" s="968">
        <v>-45.175787999999997</v>
      </c>
      <c r="BE1118" s="968">
        <v>-44.504823999999992</v>
      </c>
      <c r="BF1118" s="968">
        <v>-49.754821999999997</v>
      </c>
      <c r="BG1118" s="968">
        <v>-51.048555999999998</v>
      </c>
      <c r="BH1118" s="968">
        <v>-57.462170999999998</v>
      </c>
      <c r="BI1118" s="968">
        <v>-58.86996400000001</v>
      </c>
      <c r="BJ1118" s="968">
        <v>-64.669415000000001</v>
      </c>
      <c r="BK1118" s="968">
        <v>-65.390467000000001</v>
      </c>
      <c r="BL1118" s="968">
        <v>-61.560002000000004</v>
      </c>
      <c r="BM1118" s="968">
        <v>-120.27781899999999</v>
      </c>
      <c r="BN1118" s="968">
        <v>-78.547918999999993</v>
      </c>
      <c r="BO1118" s="968">
        <v>-89.444064000000012</v>
      </c>
      <c r="BP1118" s="968">
        <v>-96.036999999999978</v>
      </c>
      <c r="BQ1118" s="968">
        <v>-88.241</v>
      </c>
      <c r="BR1118" s="968">
        <v>-100.00500000000001</v>
      </c>
      <c r="BS1118" s="968">
        <v>-118.26300000000001</v>
      </c>
      <c r="BT1118" s="968">
        <v>-98.816999999999993</v>
      </c>
      <c r="BU1118" s="968">
        <v>-134.05700000000002</v>
      </c>
      <c r="BV1118" s="968">
        <v>-137.79600000000002</v>
      </c>
      <c r="BW1118" s="968">
        <v>-156.292</v>
      </c>
      <c r="BX1118" s="968">
        <v>-160.934</v>
      </c>
      <c r="BY1118" s="968">
        <v>-201.46399999999997</v>
      </c>
      <c r="BZ1118" s="968">
        <v>-228.39699999999999</v>
      </c>
      <c r="CA1118" s="968">
        <v>-359.19900000000001</v>
      </c>
      <c r="CB1118" s="968">
        <v>-277.86999999999995</v>
      </c>
      <c r="CC1118" s="968">
        <v>-305.66000000000003</v>
      </c>
      <c r="CD1118" s="968">
        <v>-304.63200000000001</v>
      </c>
      <c r="CE1118" s="968">
        <v>-373.22700000000003</v>
      </c>
      <c r="CF1118" s="968">
        <v>-378.86699999999996</v>
      </c>
      <c r="CG1118" s="968">
        <v>-469.48299999999995</v>
      </c>
      <c r="CH1118" s="968">
        <v>-588.60799999999995</v>
      </c>
      <c r="CI1118" s="968">
        <v>-651.28899999999999</v>
      </c>
      <c r="CJ1118" s="968">
        <v>-566.01900000000001</v>
      </c>
      <c r="CK1118" s="968">
        <v>-641.70000000000005</v>
      </c>
      <c r="CL1118" s="968">
        <v>-893.04299999999989</v>
      </c>
      <c r="CM1118" s="968">
        <v>-1146.3789999999999</v>
      </c>
      <c r="CN1118" s="968">
        <v>-1092.222</v>
      </c>
      <c r="CO1118" s="968">
        <v>-1305.328</v>
      </c>
      <c r="CP1118" s="968">
        <v>-1461.3619999999999</v>
      </c>
      <c r="CQ1118" s="968">
        <v>-1891.4780000000001</v>
      </c>
      <c r="CR1118" s="968">
        <v>-1823</v>
      </c>
      <c r="CS1118" s="1205">
        <v>-2054.6367915509163</v>
      </c>
      <c r="CT1118" s="1205">
        <v>-2212.7677980094059</v>
      </c>
      <c r="CU1118" s="1205">
        <v>-2591.5113415446199</v>
      </c>
      <c r="CV1118" s="1205">
        <v>-2086.607661030685</v>
      </c>
      <c r="CW1118" s="1205">
        <v>-2280.4492007840545</v>
      </c>
      <c r="CX1118" s="1205">
        <v>-2526.1325972640516</v>
      </c>
      <c r="CY1118" s="1205">
        <v>-2984.4491352068198</v>
      </c>
      <c r="CZ1118" s="1205">
        <v>-2312.8877971737588</v>
      </c>
      <c r="DA1118" s="1205">
        <v>-2623.5142937424048</v>
      </c>
      <c r="DB1118" s="1205">
        <v>-2889.1389576166744</v>
      </c>
      <c r="DC1118" s="1205">
        <v>-3367.1475777950673</v>
      </c>
      <c r="DD1118" s="1205">
        <v>-2433.7033856272892</v>
      </c>
      <c r="DE1118" s="1205">
        <v>-2908.5991649133148</v>
      </c>
      <c r="DF1118" s="1205">
        <v>-3223.0022311228636</v>
      </c>
      <c r="DG1118" s="1205">
        <v>-3735.7831943544843</v>
      </c>
      <c r="DH1118" s="1205">
        <v>-2695.8942883103782</v>
      </c>
      <c r="DI1118" s="1205">
        <v>-3315.9171536635267</v>
      </c>
      <c r="DJ1118" s="1205">
        <v>-3732.8146538164838</v>
      </c>
      <c r="DK1118" s="1205">
        <v>-4378.853515512219</v>
      </c>
      <c r="DL1118" s="1205">
        <v>-2510.0867440727052</v>
      </c>
      <c r="DM1118" s="1205">
        <v>-2832.6678819280478</v>
      </c>
      <c r="DN1118" s="1205">
        <v>-3105.9741961451123</v>
      </c>
      <c r="DO1118" s="1205">
        <v>-3758.1651153220569</v>
      </c>
    </row>
    <row r="1119" spans="2:119" s="973" customFormat="1" ht="12" customHeight="1">
      <c r="B1119" s="1338"/>
      <c r="C1119" s="1062" t="s">
        <v>94</v>
      </c>
      <c r="D1119" s="1079"/>
      <c r="E1119" s="1079"/>
      <c r="F1119" s="994"/>
      <c r="G1119" s="940">
        <v>0.52203140125715253</v>
      </c>
      <c r="H1119" s="940">
        <v>0.14113517851769353</v>
      </c>
      <c r="I1119" s="940">
        <v>0.32947459815086688</v>
      </c>
      <c r="J1119" s="940">
        <v>0.27566759459754975</v>
      </c>
      <c r="K1119" s="940">
        <v>0.21963595551321191</v>
      </c>
      <c r="L1119" s="940">
        <v>0.29350512344895785</v>
      </c>
      <c r="M1119" s="940">
        <v>0.41980981469866374</v>
      </c>
      <c r="N1119" s="940">
        <v>0.15069098000580849</v>
      </c>
      <c r="O1119" s="940">
        <v>0.3090727519339409</v>
      </c>
      <c r="P1119" s="940">
        <v>0.80277515266755417</v>
      </c>
      <c r="Q1119" s="940">
        <v>0.32778628075545768</v>
      </c>
      <c r="R1119" s="940">
        <v>0.65551388191905868</v>
      </c>
      <c r="S1119" s="940">
        <v>0.55496021303993248</v>
      </c>
      <c r="T1119" s="940">
        <v>0.77090862392486215</v>
      </c>
      <c r="U1119" s="1677">
        <v>0.50979601924477147</v>
      </c>
      <c r="V1119" s="1677">
        <v>0.13772566708423417</v>
      </c>
      <c r="W1119" s="1677">
        <v>0.13313405015679303</v>
      </c>
      <c r="X1119" s="1677">
        <v>9.9028873820613983E-2</v>
      </c>
      <c r="Y1119" s="1677">
        <v>0.14814881731092133</v>
      </c>
      <c r="Z1119" s="1677">
        <v>-7.6573745943179228E-3</v>
      </c>
      <c r="AA1119" s="403"/>
      <c r="AB1119" s="985"/>
      <c r="AC1119" s="985"/>
      <c r="AD1119" s="985"/>
      <c r="AE1119" s="985"/>
      <c r="AF1119" s="985"/>
      <c r="AG1119" s="985"/>
      <c r="AH1119" s="985"/>
      <c r="AI1119" s="985"/>
      <c r="AJ1119" s="940" t="s">
        <v>1045</v>
      </c>
      <c r="AK1119" s="940" t="s">
        <v>1045</v>
      </c>
      <c r="AL1119" s="940" t="s">
        <v>1045</v>
      </c>
      <c r="AM1119" s="940" t="s">
        <v>1045</v>
      </c>
      <c r="AN1119" s="940">
        <v>0.656699527512425</v>
      </c>
      <c r="AO1119" s="940">
        <v>0.66707419831337056</v>
      </c>
      <c r="AP1119" s="940">
        <v>0.75523075001751461</v>
      </c>
      <c r="AQ1119" s="940">
        <v>0.11943858475899871</v>
      </c>
      <c r="AR1119" s="940">
        <v>7.1450536165421408E-2</v>
      </c>
      <c r="AS1119" s="940">
        <v>8.1266160195891946E-2</v>
      </c>
      <c r="AT1119" s="940">
        <v>2.82184592155863E-2</v>
      </c>
      <c r="AU1119" s="940">
        <v>0.43149115166318297</v>
      </c>
      <c r="AV1119" s="940">
        <v>0.29355854039438056</v>
      </c>
      <c r="AW1119" s="940">
        <v>0.24972347567116437</v>
      </c>
      <c r="AX1119" s="940">
        <v>0.3014326233741893</v>
      </c>
      <c r="AY1119" s="940">
        <v>0.45192347624623719</v>
      </c>
      <c r="AZ1119" s="940">
        <v>0.28277908431085685</v>
      </c>
      <c r="BA1119" s="940">
        <v>0.36295806633362604</v>
      </c>
      <c r="BB1119" s="940">
        <v>0.26520060450416372</v>
      </c>
      <c r="BC1119" s="940">
        <v>0.21580339397825754</v>
      </c>
      <c r="BD1119" s="940">
        <v>0.39478281595795139</v>
      </c>
      <c r="BE1119" s="940">
        <v>0.18985590161102639</v>
      </c>
      <c r="BF1119" s="940">
        <v>0.21427102416335964</v>
      </c>
      <c r="BG1119" s="940">
        <v>0.12408808114520431</v>
      </c>
      <c r="BH1119" s="940">
        <v>0.27196831630252927</v>
      </c>
      <c r="BI1119" s="940">
        <v>0.32277714433833116</v>
      </c>
      <c r="BJ1119" s="940">
        <v>0.29976175977476127</v>
      </c>
      <c r="BK1119" s="940">
        <v>0.28094645811333052</v>
      </c>
      <c r="BL1119" s="940">
        <v>7.1313542956809028E-2</v>
      </c>
      <c r="BM1119" s="940">
        <v>1.0431101163914414</v>
      </c>
      <c r="BN1119" s="940">
        <v>0.21460692044299456</v>
      </c>
      <c r="BO1119" s="940">
        <v>0.36784562190081949</v>
      </c>
      <c r="BP1119" s="940">
        <v>0.56005517998521137</v>
      </c>
      <c r="BQ1119" s="940">
        <v>-0.26635683342412453</v>
      </c>
      <c r="BR1119" s="940">
        <v>0.27317185831492252</v>
      </c>
      <c r="BS1119" s="940">
        <v>0.32220065492551853</v>
      </c>
      <c r="BT1119" s="940">
        <v>2.8947176609015468E-2</v>
      </c>
      <c r="BU1119" s="940">
        <v>0.51921442413390628</v>
      </c>
      <c r="BV1119" s="940">
        <v>0.37789110544472782</v>
      </c>
      <c r="BW1119" s="940">
        <v>0.32156295713790439</v>
      </c>
      <c r="BX1119" s="940">
        <v>0.6286064138761549</v>
      </c>
      <c r="BY1119" s="940">
        <v>0.50282342585616524</v>
      </c>
      <c r="BZ1119" s="940">
        <v>0.65750094342361143</v>
      </c>
      <c r="CA1119" s="940">
        <v>1.2982558288332098</v>
      </c>
      <c r="CB1119" s="940">
        <v>0.7266084233288177</v>
      </c>
      <c r="CC1119" s="940">
        <v>0.51719413890322863</v>
      </c>
      <c r="CD1119" s="940">
        <v>0.33378284303208883</v>
      </c>
      <c r="CE1119" s="940">
        <v>3.9053560839534596E-2</v>
      </c>
      <c r="CF1119" s="940">
        <v>0.36346852844855526</v>
      </c>
      <c r="CG1119" s="940">
        <v>0.535964797487404</v>
      </c>
      <c r="CH1119" s="940">
        <v>0.932193597520943</v>
      </c>
      <c r="CI1119" s="940">
        <v>0.74502112655300912</v>
      </c>
      <c r="CJ1119" s="940">
        <v>0.4939780978549202</v>
      </c>
      <c r="CK1119" s="940">
        <v>0.36682265385541135</v>
      </c>
      <c r="CL1119" s="940">
        <v>0.517211794606937</v>
      </c>
      <c r="CM1119" s="940">
        <v>0.76016944858580437</v>
      </c>
      <c r="CN1119" s="940">
        <v>0.92965607161597053</v>
      </c>
      <c r="CO1119" s="940">
        <v>1.0341717313386316</v>
      </c>
      <c r="CP1119" s="940">
        <v>0.6363848101379217</v>
      </c>
      <c r="CQ1119" s="940">
        <v>0.64995869603333656</v>
      </c>
      <c r="CR1119" s="940">
        <v>0.66907460204976643</v>
      </c>
      <c r="CS1119" s="940">
        <v>0.57403870257200973</v>
      </c>
      <c r="CT1119" s="940">
        <v>0.51418183722404587</v>
      </c>
      <c r="CU1119" s="940">
        <v>0.37009859038520121</v>
      </c>
      <c r="CV1119" s="940">
        <v>0.14460102086159354</v>
      </c>
      <c r="CW1119" s="940">
        <v>0.10990380886866458</v>
      </c>
      <c r="CX1119" s="940">
        <v>0.14161666648283067</v>
      </c>
      <c r="CY1119" s="940">
        <v>0.1516249562033547</v>
      </c>
      <c r="CZ1119" s="940">
        <v>0.10844402633473615</v>
      </c>
      <c r="DA1119" s="940">
        <v>0.15043750715446724</v>
      </c>
      <c r="DB1119" s="940">
        <v>0.14370043787320586</v>
      </c>
      <c r="DC1119" s="940">
        <v>0.128230847721158</v>
      </c>
      <c r="DD1119" s="940">
        <v>5.2235819048879639E-2</v>
      </c>
      <c r="DE1119" s="940">
        <v>0.10866526317424419</v>
      </c>
      <c r="DF1119" s="940">
        <v>0.11555805324836355</v>
      </c>
      <c r="DG1119" s="940">
        <v>0.10948008901968387</v>
      </c>
      <c r="DH1119" s="940">
        <v>0.10773330235373324</v>
      </c>
      <c r="DI1119" s="940">
        <v>0.14003923045283262</v>
      </c>
      <c r="DJ1119" s="940">
        <v>0.15817935767174651</v>
      </c>
      <c r="DK1119" s="940">
        <v>0.17213801971419085</v>
      </c>
      <c r="DL1119" s="940">
        <v>-6.8922414741316107E-2</v>
      </c>
      <c r="DM1119" s="940">
        <v>-0.1457362320411324</v>
      </c>
      <c r="DN1119" s="940">
        <v>-0.16792702445873675</v>
      </c>
      <c r="DO1119" s="940">
        <v>-0.14174678325990009</v>
      </c>
    </row>
    <row r="1120" spans="2:119" s="941" customFormat="1" ht="12" customHeight="1">
      <c r="B1120" s="1334"/>
      <c r="C1120" s="978" t="s">
        <v>677</v>
      </c>
      <c r="D1120" s="995"/>
      <c r="E1120" s="995"/>
      <c r="F1120" s="955">
        <v>0.62285365936261727</v>
      </c>
      <c r="G1120" s="955">
        <v>0.58895394059754513</v>
      </c>
      <c r="H1120" s="955">
        <v>0.53279155952699797</v>
      </c>
      <c r="I1120" s="955">
        <v>0.56493740919959312</v>
      </c>
      <c r="J1120" s="955">
        <v>0.52246403169955669</v>
      </c>
      <c r="K1120" s="955">
        <v>0.5098587480487965</v>
      </c>
      <c r="L1120" s="955">
        <v>0.52136003948702359</v>
      </c>
      <c r="M1120" s="955">
        <v>0.62858432045980073</v>
      </c>
      <c r="N1120" s="955">
        <v>0.61764150813122265</v>
      </c>
      <c r="O1120" s="955">
        <v>0.62406974926456327</v>
      </c>
      <c r="P1120" s="955">
        <v>0.78074490108721462</v>
      </c>
      <c r="Q1120" s="955">
        <v>0.87617571734299871</v>
      </c>
      <c r="R1120" s="955">
        <v>0.90939087598647217</v>
      </c>
      <c r="S1120" s="955">
        <v>0.81720639290895969</v>
      </c>
      <c r="T1120" s="955">
        <v>0.81341877376171057</v>
      </c>
      <c r="U1120" s="1698">
        <v>0.80660695552524553</v>
      </c>
      <c r="V1120" s="1698">
        <v>0.74877269727120788</v>
      </c>
      <c r="W1120" s="1698">
        <v>0.6909186415574804</v>
      </c>
      <c r="X1120" s="1698">
        <v>0.64711417384018688</v>
      </c>
      <c r="Y1120" s="1698">
        <v>0.63497879511115274</v>
      </c>
      <c r="Z1120" s="1698">
        <v>0.64099758066255097</v>
      </c>
      <c r="AA1120" s="403"/>
      <c r="AB1120" s="449"/>
      <c r="AC1120" s="449"/>
      <c r="AD1120" s="449"/>
      <c r="AE1120" s="449"/>
      <c r="AF1120" s="449"/>
      <c r="AG1120" s="449"/>
      <c r="AH1120" s="449"/>
      <c r="AI1120" s="449"/>
      <c r="AJ1120" s="955"/>
      <c r="AK1120" s="955"/>
      <c r="AL1120" s="955"/>
      <c r="AM1120" s="955"/>
      <c r="AN1120" s="955"/>
      <c r="AO1120" s="955"/>
      <c r="AP1120" s="955"/>
      <c r="AQ1120" s="955"/>
      <c r="AR1120" s="955"/>
      <c r="AS1120" s="955"/>
      <c r="AT1120" s="955"/>
      <c r="AU1120" s="955"/>
      <c r="AV1120" s="955"/>
      <c r="AW1120" s="955"/>
      <c r="AX1120" s="955"/>
      <c r="AY1120" s="955"/>
      <c r="AZ1120" s="955"/>
      <c r="BA1120" s="955"/>
      <c r="BB1120" s="955"/>
      <c r="BC1120" s="955"/>
      <c r="BD1120" s="955"/>
      <c r="BE1120" s="955"/>
      <c r="BF1120" s="955"/>
      <c r="BG1120" s="955"/>
      <c r="BH1120" s="955"/>
      <c r="BI1120" s="955"/>
      <c r="BJ1120" s="955"/>
      <c r="BK1120" s="955"/>
      <c r="BL1120" s="955"/>
      <c r="BM1120" s="955"/>
      <c r="BN1120" s="955"/>
      <c r="BO1120" s="955"/>
      <c r="BP1120" s="955"/>
      <c r="BQ1120" s="955"/>
      <c r="BR1120" s="955"/>
      <c r="BS1120" s="955"/>
      <c r="BT1120" s="955">
        <v>0.62689208906933958</v>
      </c>
      <c r="BU1120" s="955">
        <v>0.67148023481797603</v>
      </c>
      <c r="BV1120" s="955">
        <v>0.59691483969902148</v>
      </c>
      <c r="BW1120" s="955">
        <v>0.60986050141449621</v>
      </c>
      <c r="BX1120" s="955">
        <v>0.59687863930036422</v>
      </c>
      <c r="BY1120" s="955">
        <v>0.70955767110791779</v>
      </c>
      <c r="BZ1120" s="955">
        <v>0.74893838884316344</v>
      </c>
      <c r="CA1120" s="955">
        <v>1.0031306028295512</v>
      </c>
      <c r="CB1120" s="955">
        <v>0.86563862928348889</v>
      </c>
      <c r="CC1120" s="955">
        <v>0.9113297555158022</v>
      </c>
      <c r="CD1120" s="955">
        <v>0.85763513513513501</v>
      </c>
      <c r="CE1120" s="955">
        <v>0.87222949287216656</v>
      </c>
      <c r="CF1120" s="955">
        <v>0.79968550140363459</v>
      </c>
      <c r="CG1120" s="955">
        <v>0.86105435751464487</v>
      </c>
      <c r="CH1120" s="955">
        <v>0.97608248995491109</v>
      </c>
      <c r="CI1120" s="955">
        <v>0.96591578163676028</v>
      </c>
      <c r="CJ1120" s="955">
        <v>0.86800615251552315</v>
      </c>
      <c r="CK1120" s="955">
        <v>0.73055856934841734</v>
      </c>
      <c r="CL1120" s="955">
        <v>0.800432194647132</v>
      </c>
      <c r="CM1120" s="955">
        <v>0.86368985552669153</v>
      </c>
      <c r="CN1120" s="955">
        <v>0.79236035492269885</v>
      </c>
      <c r="CO1120" s="955">
        <v>0.76659991190720889</v>
      </c>
      <c r="CP1120" s="955">
        <v>0.78675626611077965</v>
      </c>
      <c r="CQ1120" s="955">
        <v>0.8876986022866894</v>
      </c>
      <c r="CR1120" s="955">
        <v>0.81094306049822062</v>
      </c>
      <c r="CS1120" s="955">
        <v>0.78905496211209125</v>
      </c>
      <c r="CT1120" s="955">
        <v>0.78125232898316876</v>
      </c>
      <c r="CU1120" s="955">
        <v>0.84160551736990141</v>
      </c>
      <c r="CV1120" s="955">
        <v>0.7574858021868115</v>
      </c>
      <c r="CW1120" s="955">
        <v>0.73259700896445257</v>
      </c>
      <c r="CX1120" s="955">
        <v>0.7232003833923315</v>
      </c>
      <c r="CY1120" s="955">
        <v>0.77896464210736349</v>
      </c>
      <c r="CZ1120" s="955">
        <v>0.70059966577993482</v>
      </c>
      <c r="DA1120" s="955">
        <v>0.67573482900255444</v>
      </c>
      <c r="DB1120" s="955">
        <v>0.66521025259973854</v>
      </c>
      <c r="DC1120" s="955">
        <v>0.7205899855437593</v>
      </c>
      <c r="DD1120" s="955">
        <v>0.6477783406106703</v>
      </c>
      <c r="DE1120" s="955">
        <v>0.62859151481668629</v>
      </c>
      <c r="DF1120" s="955">
        <v>0.61882353601329509</v>
      </c>
      <c r="DG1120" s="955">
        <v>0.68967836033944641</v>
      </c>
      <c r="DH1120" s="955">
        <v>0.62461051715929672</v>
      </c>
      <c r="DI1120" s="955">
        <v>0.61274604758995088</v>
      </c>
      <c r="DJ1120" s="955">
        <v>0.6129277797427185</v>
      </c>
      <c r="DK1120" s="955">
        <v>0.68157434065660272</v>
      </c>
      <c r="DL1120" s="955">
        <v>0.62159206306109893</v>
      </c>
      <c r="DM1120" s="955">
        <v>0.61888902440550042</v>
      </c>
      <c r="DN1120" s="955">
        <v>0.61969647741550016</v>
      </c>
      <c r="DO1120" s="955">
        <v>0.69385946435067336</v>
      </c>
    </row>
    <row r="1121" spans="2:119" s="941" customFormat="1" ht="12" customHeight="1">
      <c r="B1121" s="1334"/>
      <c r="C1121" s="978" t="s">
        <v>154</v>
      </c>
      <c r="D1121" s="1036"/>
      <c r="E1121" s="1036"/>
      <c r="F1121" s="996">
        <v>0.83544714691851252</v>
      </c>
      <c r="G1121" s="996">
        <v>0.8110660834938237</v>
      </c>
      <c r="H1121" s="996">
        <v>0.78837169735753998</v>
      </c>
      <c r="I1121" s="996">
        <v>0.86147809942039921</v>
      </c>
      <c r="J1121" s="996">
        <v>0.78420087926941484</v>
      </c>
      <c r="K1121" s="996">
        <v>0.78085251189719551</v>
      </c>
      <c r="L1121" s="996">
        <v>0.77225297980598662</v>
      </c>
      <c r="M1121" s="996">
        <v>0.80223414135308824</v>
      </c>
      <c r="N1121" s="996">
        <v>0.78531310415865996</v>
      </c>
      <c r="O1121" s="996">
        <v>0.79440469622004939</v>
      </c>
      <c r="P1121" s="996">
        <v>0.81848195623592424</v>
      </c>
      <c r="Q1121" s="996">
        <v>0.83583576022025863</v>
      </c>
      <c r="R1121" s="996">
        <v>0.85252839894263055</v>
      </c>
      <c r="S1121" s="996">
        <v>0.84433104556511429</v>
      </c>
      <c r="T1121" s="996">
        <v>0.86749812105107693</v>
      </c>
      <c r="U1121" s="1668">
        <v>0.8586354300478688</v>
      </c>
      <c r="V1121" s="1668">
        <v>0.86132283071834348</v>
      </c>
      <c r="W1121" s="1668">
        <v>0.85777821321007264</v>
      </c>
      <c r="X1121" s="1668">
        <v>0.85634467731709452</v>
      </c>
      <c r="Y1121" s="1668">
        <v>0.86564230656140551</v>
      </c>
      <c r="Z1121" s="1668">
        <v>0.87861612070487594</v>
      </c>
      <c r="AA1121" s="403"/>
      <c r="AB1121" s="1049"/>
      <c r="AC1121" s="1049"/>
      <c r="AD1121" s="1049"/>
      <c r="AE1121" s="1049"/>
      <c r="AF1121" s="1049"/>
      <c r="AG1121" s="1049"/>
      <c r="AH1121" s="1049"/>
      <c r="AI1121" s="1049"/>
      <c r="AJ1121" s="996">
        <v>0.81741609888382749</v>
      </c>
      <c r="AK1121" s="996">
        <v>0.85970284137068231</v>
      </c>
      <c r="AL1121" s="996">
        <v>0.83553047099578914</v>
      </c>
      <c r="AM1121" s="996">
        <v>0.83014569822707496</v>
      </c>
      <c r="AN1121" s="996">
        <v>0.81698271742421746</v>
      </c>
      <c r="AO1121" s="996">
        <v>0.77150327777642269</v>
      </c>
      <c r="AP1121" s="996">
        <v>0.84668007430267078</v>
      </c>
      <c r="AQ1121" s="996">
        <v>0.80619834623619968</v>
      </c>
      <c r="AR1121" s="996">
        <v>0.76373258284416112</v>
      </c>
      <c r="AS1121" s="996">
        <v>0.77077977573271017</v>
      </c>
      <c r="AT1121" s="996">
        <v>0.78707990144266404</v>
      </c>
      <c r="AU1121" s="996">
        <v>0.82599297613477063</v>
      </c>
      <c r="AV1121" s="996">
        <v>0.82965066005535737</v>
      </c>
      <c r="AW1121" s="996">
        <v>0.81443216423286913</v>
      </c>
      <c r="AX1121" s="996">
        <v>0.88388695491174396</v>
      </c>
      <c r="AY1121" s="996">
        <v>0.90338646324075844</v>
      </c>
      <c r="AZ1121" s="996">
        <v>0.76808780921650732</v>
      </c>
      <c r="BA1121" s="996">
        <v>0.78206298427514309</v>
      </c>
      <c r="BB1121" s="996">
        <v>0.793100052355179</v>
      </c>
      <c r="BC1121" s="996">
        <v>0.7897998965453108</v>
      </c>
      <c r="BD1121" s="996">
        <v>0.76822696581132477</v>
      </c>
      <c r="BE1121" s="996">
        <v>0.78134650174399578</v>
      </c>
      <c r="BF1121" s="996">
        <v>0.78288587572687429</v>
      </c>
      <c r="BG1121" s="996">
        <v>0.78990589007008982</v>
      </c>
      <c r="BH1121" s="996">
        <v>0.77489730470126295</v>
      </c>
      <c r="BI1121" s="996">
        <v>0.7671946481657137</v>
      </c>
      <c r="BJ1121" s="996">
        <v>0.75498665785128782</v>
      </c>
      <c r="BK1121" s="996">
        <v>0.79250514127827298</v>
      </c>
      <c r="BL1121" s="996">
        <v>0.75643978945907331</v>
      </c>
      <c r="BM1121" s="996">
        <v>0.87305726899337199</v>
      </c>
      <c r="BN1121" s="996">
        <v>0.77933254743840052</v>
      </c>
      <c r="BO1121" s="996">
        <v>0.77018464148354249</v>
      </c>
      <c r="BP1121" s="996">
        <v>0.78387952495612767</v>
      </c>
      <c r="BQ1121" s="996">
        <v>0.73732630329971516</v>
      </c>
      <c r="BR1121" s="996">
        <v>0.81066949846385805</v>
      </c>
      <c r="BS1121" s="996">
        <v>0.8042913492927094</v>
      </c>
      <c r="BT1121" s="996">
        <v>0.77722371225647113</v>
      </c>
      <c r="BU1121" s="996">
        <v>0.80054581176063111</v>
      </c>
      <c r="BV1121" s="996">
        <v>0.77790197473156519</v>
      </c>
      <c r="BW1121" s="996">
        <v>0.81569470684634093</v>
      </c>
      <c r="BX1121" s="996">
        <v>0.78005157237581912</v>
      </c>
      <c r="BY1121" s="996">
        <v>0.79346524670741692</v>
      </c>
      <c r="BZ1121" s="996">
        <v>0.82329256467653622</v>
      </c>
      <c r="CA1121" s="996">
        <v>0.84908389927265082</v>
      </c>
      <c r="CB1121" s="996">
        <v>0.79301930678234556</v>
      </c>
      <c r="CC1121" s="996">
        <v>0.84060745067625908</v>
      </c>
      <c r="CD1121" s="996">
        <v>0.83168251957497463</v>
      </c>
      <c r="CE1121" s="996">
        <v>0.87032165992752508</v>
      </c>
      <c r="CF1121" s="996">
        <v>0.81717357122366707</v>
      </c>
      <c r="CG1121" s="996">
        <v>0.84177469384827786</v>
      </c>
      <c r="CH1121" s="996">
        <v>0.85933695011066413</v>
      </c>
      <c r="CI1121" s="996">
        <v>0.87638025830307953</v>
      </c>
      <c r="CJ1121" s="996">
        <v>0.83020160314468638</v>
      </c>
      <c r="CK1121" s="996">
        <v>0.82377694733963824</v>
      </c>
      <c r="CL1121" s="996">
        <v>0.86482631192095494</v>
      </c>
      <c r="CM1121" s="996">
        <v>0.84764387066243729</v>
      </c>
      <c r="CN1121" s="996">
        <v>0.84826385895586898</v>
      </c>
      <c r="CO1121" s="996">
        <v>0.84949937686493093</v>
      </c>
      <c r="CP1121" s="996">
        <v>0.86110682268422001</v>
      </c>
      <c r="CQ1121" s="996">
        <v>0.89751975135827655</v>
      </c>
      <c r="CR1121" s="996">
        <v>0.86439070649596961</v>
      </c>
      <c r="CS1121" s="996">
        <v>0.85668607691194898</v>
      </c>
      <c r="CT1121" s="996">
        <v>0.8471134248525457</v>
      </c>
      <c r="CU1121" s="996">
        <v>0.86620084213611204</v>
      </c>
      <c r="CV1121" s="996">
        <v>0.862698970958795</v>
      </c>
      <c r="CW1121" s="996">
        <v>0.85869352681740707</v>
      </c>
      <c r="CX1121" s="996">
        <v>0.85711984516338358</v>
      </c>
      <c r="CY1121" s="996">
        <v>0.86597745787984337</v>
      </c>
      <c r="CZ1121" s="996">
        <v>0.85946728014111573</v>
      </c>
      <c r="DA1121" s="996">
        <v>0.85504571431668219</v>
      </c>
      <c r="DB1121" s="996">
        <v>0.85308925319512363</v>
      </c>
      <c r="DC1121" s="996">
        <v>0.86283111579176153</v>
      </c>
      <c r="DD1121" s="996">
        <v>0.85647082666708563</v>
      </c>
      <c r="DE1121" s="996">
        <v>0.85273498139376824</v>
      </c>
      <c r="DF1121" s="996">
        <v>0.85075735979393363</v>
      </c>
      <c r="DG1121" s="996">
        <v>0.86400479803908803</v>
      </c>
      <c r="DH1121" s="996">
        <v>0.86371597592867655</v>
      </c>
      <c r="DI1121" s="996">
        <v>0.8614427678750729</v>
      </c>
      <c r="DJ1121" s="996">
        <v>0.86147815912787329</v>
      </c>
      <c r="DK1121" s="996">
        <v>0.87366720868085557</v>
      </c>
      <c r="DL1121" s="996">
        <v>0.87529918306403542</v>
      </c>
      <c r="DM1121" s="996">
        <v>0.87482272045111709</v>
      </c>
      <c r="DN1121" s="996">
        <v>0.87496543052593956</v>
      </c>
      <c r="DO1121" s="996">
        <v>0.88681710904506272</v>
      </c>
    </row>
    <row r="1122" spans="2:119" s="941" customFormat="1" ht="12" customHeight="1">
      <c r="B1122" s="1334"/>
      <c r="C1122" s="949"/>
      <c r="D1122" s="1100"/>
      <c r="E1122" s="1100"/>
      <c r="F1122" s="1101"/>
      <c r="G1122" s="996"/>
      <c r="H1122" s="996"/>
      <c r="I1122" s="996"/>
      <c r="J1122" s="996"/>
      <c r="K1122" s="996"/>
      <c r="L1122" s="996"/>
      <c r="M1122" s="996"/>
      <c r="N1122" s="996"/>
      <c r="O1122" s="996"/>
      <c r="P1122" s="996"/>
      <c r="Q1122" s="996"/>
      <c r="R1122" s="996"/>
      <c r="S1122" s="996"/>
      <c r="T1122" s="996"/>
      <c r="U1122" s="1668"/>
      <c r="V1122" s="1668"/>
      <c r="W1122" s="1668"/>
      <c r="X1122" s="1668"/>
      <c r="Y1122" s="1668"/>
      <c r="Z1122" s="1668"/>
      <c r="AA1122" s="403"/>
      <c r="AB1122" s="1049"/>
      <c r="AC1122" s="1049"/>
      <c r="AD1122" s="1049"/>
      <c r="AE1122" s="1049"/>
      <c r="AF1122" s="1049"/>
      <c r="AG1122" s="1049"/>
      <c r="AH1122" s="1049"/>
      <c r="AI1122" s="1049"/>
      <c r="AJ1122" s="1101"/>
      <c r="AK1122" s="996"/>
      <c r="AL1122" s="996"/>
      <c r="AM1122" s="996"/>
      <c r="AN1122" s="996"/>
      <c r="AO1122" s="996"/>
      <c r="AP1122" s="996"/>
      <c r="AQ1122" s="996"/>
      <c r="AR1122" s="996"/>
      <c r="AS1122" s="996"/>
      <c r="AT1122" s="996"/>
      <c r="AU1122" s="996"/>
      <c r="AV1122" s="996"/>
      <c r="AW1122" s="996"/>
      <c r="AX1122" s="996"/>
      <c r="AY1122" s="996"/>
      <c r="AZ1122" s="996"/>
      <c r="BA1122" s="996"/>
      <c r="BB1122" s="996"/>
      <c r="BC1122" s="996"/>
      <c r="BD1122" s="996"/>
      <c r="BE1122" s="996"/>
      <c r="BF1122" s="996"/>
      <c r="BG1122" s="996"/>
      <c r="BH1122" s="996"/>
      <c r="BI1122" s="996"/>
      <c r="BJ1122" s="996"/>
      <c r="BK1122" s="996"/>
      <c r="BL1122" s="996"/>
      <c r="BM1122" s="996"/>
      <c r="BN1122" s="996"/>
      <c r="BO1122" s="996"/>
      <c r="BP1122" s="996"/>
      <c r="BQ1122" s="996"/>
      <c r="BR1122" s="996"/>
      <c r="BS1122" s="996"/>
      <c r="BT1122" s="996"/>
      <c r="BU1122" s="996"/>
      <c r="BV1122" s="996"/>
      <c r="BW1122" s="996"/>
      <c r="BX1122" s="996"/>
      <c r="BY1122" s="996"/>
      <c r="BZ1122" s="996"/>
      <c r="CA1122" s="996"/>
      <c r="CB1122" s="996"/>
      <c r="CC1122" s="996"/>
      <c r="CD1122" s="996"/>
      <c r="CE1122" s="996"/>
      <c r="CF1122" s="996"/>
      <c r="CG1122" s="996"/>
      <c r="CH1122" s="996"/>
      <c r="CI1122" s="996"/>
      <c r="CJ1122" s="996"/>
      <c r="CK1122" s="996"/>
      <c r="CL1122" s="996"/>
      <c r="CM1122" s="996"/>
      <c r="CN1122" s="996"/>
      <c r="CO1122" s="996"/>
      <c r="CP1122" s="996"/>
      <c r="CQ1122" s="996"/>
      <c r="CR1122" s="996"/>
      <c r="CS1122" s="996"/>
      <c r="CT1122" s="996"/>
      <c r="CU1122" s="996"/>
      <c r="CV1122" s="996"/>
      <c r="CW1122" s="996"/>
      <c r="CX1122" s="996"/>
      <c r="CY1122" s="996"/>
      <c r="CZ1122" s="996"/>
      <c r="DA1122" s="996"/>
      <c r="DB1122" s="996"/>
      <c r="DC1122" s="996"/>
      <c r="DD1122" s="996"/>
      <c r="DE1122" s="996"/>
      <c r="DF1122" s="996"/>
      <c r="DG1122" s="996"/>
      <c r="DH1122" s="996"/>
      <c r="DI1122" s="996"/>
      <c r="DJ1122" s="996"/>
      <c r="DK1122" s="996"/>
      <c r="DL1122" s="996"/>
      <c r="DM1122" s="996"/>
      <c r="DN1122" s="996"/>
      <c r="DO1122" s="996"/>
    </row>
    <row r="1123" spans="2:119" s="948" customFormat="1" ht="12" customHeight="1">
      <c r="B1123" s="1337"/>
      <c r="C1123" s="965" t="s">
        <v>153</v>
      </c>
      <c r="D1123" s="967"/>
      <c r="E1123" s="967"/>
      <c r="F1123" s="968">
        <v>-10.443267999999978</v>
      </c>
      <c r="G1123" s="968">
        <v>-18.798677000000001</v>
      </c>
      <c r="H1123" s="968">
        <v>-24.720281800000031</v>
      </c>
      <c r="I1123" s="968">
        <v>-19.686338000000013</v>
      </c>
      <c r="J1123" s="968">
        <v>-42.978435899999994</v>
      </c>
      <c r="K1123" s="968">
        <v>-53.45963200000002</v>
      </c>
      <c r="L1123" s="968">
        <v>-72.664073999999985</v>
      </c>
      <c r="M1123" s="968">
        <v>-86.239649999999997</v>
      </c>
      <c r="N1123" s="968">
        <v>-110.04700000000001</v>
      </c>
      <c r="O1123" s="968">
        <v>-136.38</v>
      </c>
      <c r="P1123" s="968">
        <v>-210.684</v>
      </c>
      <c r="Q1123" s="979">
        <v>-247.74599999999998</v>
      </c>
      <c r="R1123" s="979">
        <v>-361.22799999999995</v>
      </c>
      <c r="S1123" s="979">
        <v>-598.67399999999998</v>
      </c>
      <c r="T1123" s="979">
        <v>-878.31600000000003</v>
      </c>
      <c r="U1123" s="1719">
        <v>-1429.378836478696</v>
      </c>
      <c r="V1123" s="1719">
        <v>-1590.3479050942533</v>
      </c>
      <c r="W1123" s="1719">
        <v>-1855.775946398167</v>
      </c>
      <c r="X1123" s="1719">
        <v>-2063.5578282357042</v>
      </c>
      <c r="Y1123" s="1719">
        <v>-2192.1273134621524</v>
      </c>
      <c r="Z1123" s="1719">
        <v>-1686.4249418565964</v>
      </c>
      <c r="AA1123" s="970"/>
      <c r="AB1123" s="1046"/>
      <c r="AC1123" s="1046"/>
      <c r="AD1123" s="1046"/>
      <c r="AE1123" s="1046"/>
      <c r="AF1123" s="1046"/>
      <c r="AG1123" s="1046"/>
      <c r="AH1123" s="1046"/>
      <c r="AI1123" s="1046"/>
      <c r="AJ1123" s="968">
        <v>-2.4562049999999758</v>
      </c>
      <c r="AK1123" s="968">
        <v>-1.9880589999999998</v>
      </c>
      <c r="AL1123" s="968">
        <v>-2.7142010000000028</v>
      </c>
      <c r="AM1123" s="968">
        <v>-3.2848030000000001</v>
      </c>
      <c r="AN1123" s="968">
        <v>-4.0810159999999982</v>
      </c>
      <c r="AO1123" s="968">
        <v>-6.0148650000000039</v>
      </c>
      <c r="AP1123" s="968">
        <v>-4.3826050000000016</v>
      </c>
      <c r="AQ1123" s="968">
        <v>-4.3201909999999977</v>
      </c>
      <c r="AR1123" s="968">
        <v>-6.0384254000000368</v>
      </c>
      <c r="AS1123" s="968">
        <v>-6.5303869999999975</v>
      </c>
      <c r="AT1123" s="968">
        <v>-6.7318789999999993</v>
      </c>
      <c r="AU1123" s="968">
        <v>-5.419590399999997</v>
      </c>
      <c r="AV1123" s="968">
        <v>-5.1843280000000007</v>
      </c>
      <c r="AW1123" s="968">
        <v>-6.2528500000000022</v>
      </c>
      <c r="AX1123" s="968">
        <v>-4.2544600000000017</v>
      </c>
      <c r="AY1123" s="968">
        <v>-3.9947000000000088</v>
      </c>
      <c r="AZ1123" s="968">
        <v>-9.7793920000000014</v>
      </c>
      <c r="BA1123" s="968">
        <v>-10.423222000000003</v>
      </c>
      <c r="BB1123" s="968">
        <v>-10.689365999999993</v>
      </c>
      <c r="BC1123" s="968">
        <v>-12.086455899999997</v>
      </c>
      <c r="BD1123" s="968">
        <v>-13.629474000000002</v>
      </c>
      <c r="BE1123" s="968">
        <v>-12.454315000000001</v>
      </c>
      <c r="BF1123" s="968">
        <v>-13.798275000000011</v>
      </c>
      <c r="BG1123" s="968">
        <v>-13.577568000000007</v>
      </c>
      <c r="BH1123" s="968">
        <v>-16.692391999999998</v>
      </c>
      <c r="BI1123" s="968">
        <v>-17.864100999999991</v>
      </c>
      <c r="BJ1123" s="968">
        <v>-20.986953</v>
      </c>
      <c r="BK1123" s="968">
        <v>-17.120628</v>
      </c>
      <c r="BL1123" s="968">
        <v>-19.82123</v>
      </c>
      <c r="BM1123" s="968">
        <v>-17.488423000000001</v>
      </c>
      <c r="BN1123" s="968">
        <v>-22.240787000000001</v>
      </c>
      <c r="BO1123" s="968">
        <v>-26.689209999999999</v>
      </c>
      <c r="BP1123" s="968">
        <v>-26.478000000000002</v>
      </c>
      <c r="BQ1123" s="968">
        <v>-31.436</v>
      </c>
      <c r="BR1123" s="968">
        <v>-23.356000000000002</v>
      </c>
      <c r="BS1123" s="968">
        <v>-28.777000000000001</v>
      </c>
      <c r="BT1123" s="968">
        <v>-28.324000000000002</v>
      </c>
      <c r="BU1123" s="968">
        <v>-33.4</v>
      </c>
      <c r="BV1123" s="968">
        <v>-39.341999999999999</v>
      </c>
      <c r="BW1123" s="968">
        <v>-35.313999999999993</v>
      </c>
      <c r="BX1123" s="968">
        <v>-45.378</v>
      </c>
      <c r="BY1123" s="968">
        <v>-52.44</v>
      </c>
      <c r="BZ1123" s="968">
        <v>-49.021999999999998</v>
      </c>
      <c r="CA1123" s="968">
        <v>-63.844000000000001</v>
      </c>
      <c r="CB1123" s="968">
        <v>-72.525000000000006</v>
      </c>
      <c r="CC1123" s="968">
        <v>-57.957999999999998</v>
      </c>
      <c r="CD1123" s="968">
        <v>-61.652000000000001</v>
      </c>
      <c r="CE1123" s="968">
        <v>-55.610999999999997</v>
      </c>
      <c r="CF1123" s="968">
        <v>-84.763999999999996</v>
      </c>
      <c r="CG1123" s="968">
        <v>-88.247</v>
      </c>
      <c r="CH1123" s="968">
        <v>-96.347999999999999</v>
      </c>
      <c r="CI1123" s="968">
        <v>-91.869</v>
      </c>
      <c r="CJ1123" s="968">
        <v>-115.76600000000001</v>
      </c>
      <c r="CK1123" s="968">
        <v>-137.273</v>
      </c>
      <c r="CL1123" s="968">
        <v>-139.584</v>
      </c>
      <c r="CM1123" s="968">
        <v>-206.05099999999999</v>
      </c>
      <c r="CN1123" s="968">
        <v>-195.375</v>
      </c>
      <c r="CO1123" s="968">
        <v>-231.25700000000001</v>
      </c>
      <c r="CP1123" s="968">
        <v>-235.71199999999999</v>
      </c>
      <c r="CQ1123" s="968">
        <v>-215.97200000000001</v>
      </c>
      <c r="CR1123" s="968">
        <v>-286</v>
      </c>
      <c r="CS1123" s="1205">
        <v>-343.71757292896064</v>
      </c>
      <c r="CT1123" s="1205">
        <v>-399.35914165581698</v>
      </c>
      <c r="CU1123" s="1205">
        <v>-400.30212189391847</v>
      </c>
      <c r="CV1123" s="1205">
        <v>-332.08962651986138</v>
      </c>
      <c r="CW1123" s="1205">
        <v>-375.27036570217354</v>
      </c>
      <c r="CX1123" s="1205">
        <v>-421.10122484226315</v>
      </c>
      <c r="CY1123" s="1205">
        <v>-461.88668802995505</v>
      </c>
      <c r="CZ1123" s="1205">
        <v>-378.18357996349107</v>
      </c>
      <c r="DA1123" s="1205">
        <v>-444.75942521192144</v>
      </c>
      <c r="DB1123" s="1205">
        <v>-497.53945474852424</v>
      </c>
      <c r="DC1123" s="1205">
        <v>-535.29348647423024</v>
      </c>
      <c r="DD1123" s="1205">
        <v>-407.84510598675325</v>
      </c>
      <c r="DE1123" s="1205">
        <v>-502.30718744401679</v>
      </c>
      <c r="DF1123" s="1205">
        <v>-565.38959883852942</v>
      </c>
      <c r="DG1123" s="1205">
        <v>-588.01593596640487</v>
      </c>
      <c r="DH1123" s="1205">
        <v>-425.37979187752603</v>
      </c>
      <c r="DI1123" s="1205">
        <v>-533.34280569851364</v>
      </c>
      <c r="DJ1123" s="1205">
        <v>-600.21992664860727</v>
      </c>
      <c r="DK1123" s="1205">
        <v>-633.18478923750524</v>
      </c>
      <c r="DL1123" s="1205">
        <v>-357.60328996343037</v>
      </c>
      <c r="DM1123" s="1205">
        <v>-405.32287403601185</v>
      </c>
      <c r="DN1123" s="1205">
        <v>-443.85084583182464</v>
      </c>
      <c r="DO1123" s="1205">
        <v>-479.6479320253294</v>
      </c>
    </row>
    <row r="1124" spans="2:119" s="973" customFormat="1" ht="12" customHeight="1">
      <c r="B1124" s="1338"/>
      <c r="C1124" s="1062" t="s">
        <v>94</v>
      </c>
      <c r="D1124" s="1079"/>
      <c r="E1124" s="1079"/>
      <c r="F1124" s="994"/>
      <c r="G1124" s="940">
        <v>0.80007608729375135</v>
      </c>
      <c r="H1124" s="940">
        <v>0.31500114609129293</v>
      </c>
      <c r="I1124" s="940">
        <v>-0.20363618184967502</v>
      </c>
      <c r="J1124" s="940">
        <v>1.1831605197472461</v>
      </c>
      <c r="K1124" s="940">
        <v>0.24387104557241535</v>
      </c>
      <c r="L1124" s="940">
        <v>0.35923258880644671</v>
      </c>
      <c r="M1124" s="940">
        <v>0.18682651897552582</v>
      </c>
      <c r="N1124" s="940">
        <v>0.27606037362164626</v>
      </c>
      <c r="O1124" s="940">
        <v>0.23928866756931111</v>
      </c>
      <c r="P1124" s="940">
        <v>0.54483062032556107</v>
      </c>
      <c r="Q1124" s="940">
        <v>0.17591274135672363</v>
      </c>
      <c r="R1124" s="940">
        <v>0.45805784957173867</v>
      </c>
      <c r="S1124" s="940">
        <v>0.65732999656726521</v>
      </c>
      <c r="T1124" s="940">
        <v>0.4671022960743243</v>
      </c>
      <c r="U1124" s="1677">
        <v>0.62740840025537059</v>
      </c>
      <c r="V1124" s="1677">
        <v>0.11261469983150718</v>
      </c>
      <c r="W1124" s="1677">
        <v>0.16689935608031803</v>
      </c>
      <c r="X1124" s="1677">
        <v>0.11196496120170996</v>
      </c>
      <c r="Y1124" s="1677">
        <v>6.2304764842171734E-2</v>
      </c>
      <c r="Z1124" s="1677">
        <v>-0.18275857415711383</v>
      </c>
      <c r="AA1124" s="403"/>
      <c r="AB1124" s="985"/>
      <c r="AC1124" s="985"/>
      <c r="AD1124" s="985"/>
      <c r="AE1124" s="985"/>
      <c r="AF1124" s="985"/>
      <c r="AG1124" s="985"/>
      <c r="AH1124" s="985"/>
      <c r="AI1124" s="985"/>
      <c r="AJ1124" s="940" t="s">
        <v>1045</v>
      </c>
      <c r="AK1124" s="940" t="s">
        <v>1045</v>
      </c>
      <c r="AL1124" s="940" t="s">
        <v>1045</v>
      </c>
      <c r="AM1124" s="940" t="s">
        <v>1045</v>
      </c>
      <c r="AN1124" s="940">
        <v>0.66151278089574705</v>
      </c>
      <c r="AO1124" s="940">
        <v>2.0254962252126343</v>
      </c>
      <c r="AP1124" s="940">
        <v>0.61469434282869884</v>
      </c>
      <c r="AQ1124" s="940">
        <v>0.31520550851907947</v>
      </c>
      <c r="AR1124" s="940">
        <v>0.47963776667379876</v>
      </c>
      <c r="AS1124" s="940">
        <v>8.5707991783688042E-2</v>
      </c>
      <c r="AT1124" s="940">
        <v>0.53604511472058203</v>
      </c>
      <c r="AU1124" s="940">
        <v>0.25447935056575033</v>
      </c>
      <c r="AV1124" s="940">
        <v>-0.14144372802883864</v>
      </c>
      <c r="AW1124" s="940">
        <v>-4.2499318953072018E-2</v>
      </c>
      <c r="AX1124" s="940">
        <v>-0.36801300201622722</v>
      </c>
      <c r="AY1124" s="940">
        <v>-0.26291477673294072</v>
      </c>
      <c r="AZ1124" s="940">
        <v>0.88633743852626612</v>
      </c>
      <c r="BA1124" s="940">
        <v>0.66695538834291557</v>
      </c>
      <c r="BB1124" s="940">
        <v>1.512508285422824</v>
      </c>
      <c r="BC1124" s="940">
        <v>2.025622925376116</v>
      </c>
      <c r="BD1124" s="940">
        <v>0.3936933911637861</v>
      </c>
      <c r="BE1124" s="940">
        <v>0.19486229881700678</v>
      </c>
      <c r="BF1124" s="940">
        <v>0.29084129030664863</v>
      </c>
      <c r="BG1124" s="940">
        <v>0.12337049937029176</v>
      </c>
      <c r="BH1124" s="940">
        <v>0.22472752800291462</v>
      </c>
      <c r="BI1124" s="940">
        <v>0.43437041700005086</v>
      </c>
      <c r="BJ1124" s="940">
        <v>0.52098381862950127</v>
      </c>
      <c r="BK1124" s="940">
        <v>0.26094953087327499</v>
      </c>
      <c r="BL1124" s="940">
        <v>0.18744096112768038</v>
      </c>
      <c r="BM1124" s="940">
        <v>-2.102977362252878E-2</v>
      </c>
      <c r="BN1124" s="940">
        <v>5.9743498734666334E-2</v>
      </c>
      <c r="BO1124" s="940">
        <v>0.55889199858790217</v>
      </c>
      <c r="BP1124" s="940">
        <v>0.33584040950031868</v>
      </c>
      <c r="BQ1124" s="940">
        <v>0.79753200159900062</v>
      </c>
      <c r="BR1124" s="940">
        <v>5.0142695040422902E-2</v>
      </c>
      <c r="BS1124" s="940">
        <v>7.8225994699730794E-2</v>
      </c>
      <c r="BT1124" s="940">
        <v>6.971825666591136E-2</v>
      </c>
      <c r="BU1124" s="940">
        <v>6.2476142002799273E-2</v>
      </c>
      <c r="BV1124" s="940">
        <v>0.6844493920191812</v>
      </c>
      <c r="BW1124" s="940">
        <v>0.22716057962956504</v>
      </c>
      <c r="BX1124" s="940">
        <v>0.60210422256743379</v>
      </c>
      <c r="BY1124" s="940">
        <v>0.57005988023952092</v>
      </c>
      <c r="BZ1124" s="940">
        <v>0.2460474810634945</v>
      </c>
      <c r="CA1124" s="940">
        <v>0.80789488588095404</v>
      </c>
      <c r="CB1124" s="940">
        <v>0.59824143858257317</v>
      </c>
      <c r="CC1124" s="940">
        <v>0.10522501906941262</v>
      </c>
      <c r="CD1124" s="940">
        <v>0.25763942719595301</v>
      </c>
      <c r="CE1124" s="940">
        <v>-0.12895495269719948</v>
      </c>
      <c r="CF1124" s="940">
        <v>0.1687556015167182</v>
      </c>
      <c r="CG1124" s="940">
        <v>0.52260257427792545</v>
      </c>
      <c r="CH1124" s="940">
        <v>0.56277168623888918</v>
      </c>
      <c r="CI1124" s="940">
        <v>0.65199331067594546</v>
      </c>
      <c r="CJ1124" s="940">
        <v>0.36574489169930646</v>
      </c>
      <c r="CK1124" s="940">
        <v>0.55555429646333576</v>
      </c>
      <c r="CL1124" s="940">
        <v>0.44874828745796491</v>
      </c>
      <c r="CM1124" s="940">
        <v>1.2428784464835796</v>
      </c>
      <c r="CN1124" s="940">
        <v>0.68767168253200417</v>
      </c>
      <c r="CO1124" s="940">
        <v>0.68465029539676414</v>
      </c>
      <c r="CP1124" s="940">
        <v>0.68867491976157713</v>
      </c>
      <c r="CQ1124" s="940">
        <v>4.8148273971007294E-2</v>
      </c>
      <c r="CR1124" s="940">
        <v>0.46385156749840051</v>
      </c>
      <c r="CS1124" s="940">
        <v>0.486301270573261</v>
      </c>
      <c r="CT1124" s="940">
        <v>0.6942673332533642</v>
      </c>
      <c r="CU1124" s="940">
        <v>0.85349083165372575</v>
      </c>
      <c r="CV1124" s="940">
        <v>0.16115254027923553</v>
      </c>
      <c r="CW1124" s="940">
        <v>9.1798602277848085E-2</v>
      </c>
      <c r="CX1124" s="940">
        <v>5.4442432684273845E-2</v>
      </c>
      <c r="CY1124" s="940">
        <v>0.15384521532053408</v>
      </c>
      <c r="CZ1124" s="940">
        <v>0.13879973887372521</v>
      </c>
      <c r="DA1124" s="940">
        <v>0.18517065524139098</v>
      </c>
      <c r="DB1124" s="940">
        <v>0.18151984700327928</v>
      </c>
      <c r="DC1124" s="940">
        <v>0.15892815347714562</v>
      </c>
      <c r="DD1124" s="940">
        <v>7.8431554395158143E-2</v>
      </c>
      <c r="DE1124" s="940">
        <v>0.12939076491672918</v>
      </c>
      <c r="DF1124" s="940">
        <v>0.13637138410319505</v>
      </c>
      <c r="DG1124" s="940">
        <v>9.849260419632011E-2</v>
      </c>
      <c r="DH1124" s="940">
        <v>4.2993493444892117E-2</v>
      </c>
      <c r="DI1124" s="940">
        <v>6.1786132132453098E-2</v>
      </c>
      <c r="DJ1124" s="940">
        <v>6.1604118437320388E-2</v>
      </c>
      <c r="DK1124" s="940">
        <v>7.6815695814204998E-2</v>
      </c>
      <c r="DL1124" s="940">
        <v>-0.1593317388561083</v>
      </c>
      <c r="DM1124" s="940">
        <v>-0.2400331087148263</v>
      </c>
      <c r="DN1124" s="940">
        <v>-0.260519642674788</v>
      </c>
      <c r="DO1124" s="940">
        <v>-0.2424834895308654</v>
      </c>
    </row>
    <row r="1125" spans="2:119" s="941" customFormat="1" ht="12" customHeight="1">
      <c r="B1125" s="1334"/>
      <c r="C1125" s="978" t="s">
        <v>677</v>
      </c>
      <c r="D1125" s="995"/>
      <c r="E1125" s="995"/>
      <c r="F1125" s="955">
        <v>0.12267962979872445</v>
      </c>
      <c r="G1125" s="955">
        <v>0.13719396841193085</v>
      </c>
      <c r="H1125" s="955">
        <v>0.14302108229259786</v>
      </c>
      <c r="I1125" s="955">
        <v>9.083945800072446E-2</v>
      </c>
      <c r="J1125" s="955">
        <v>0.14377346625670664</v>
      </c>
      <c r="K1125" s="955">
        <v>0.14309266118727035</v>
      </c>
      <c r="L1125" s="955">
        <v>0.15375556785968433</v>
      </c>
      <c r="M1125" s="955">
        <v>0.15495790001912202</v>
      </c>
      <c r="N1125" s="955">
        <v>0.16884926206027803</v>
      </c>
      <c r="O1125" s="955">
        <v>0.16151189726147447</v>
      </c>
      <c r="P1125" s="955">
        <v>0.17314894487824001</v>
      </c>
      <c r="Q1125" s="955">
        <v>0.17208730159281435</v>
      </c>
      <c r="R1125" s="955">
        <v>0.15730775494988924</v>
      </c>
      <c r="S1125" s="955">
        <v>0.15066799380389659</v>
      </c>
      <c r="T1125" s="955">
        <v>0.12424178598239259</v>
      </c>
      <c r="U1125" s="1698">
        <v>0.13279867263556466</v>
      </c>
      <c r="V1125" s="1698">
        <v>0.12055604982206407</v>
      </c>
      <c r="W1125" s="1698">
        <v>0.11455604982206406</v>
      </c>
      <c r="X1125" s="1698">
        <v>0.10855604982206406</v>
      </c>
      <c r="Y1125" s="1698">
        <v>9.8556049822064062E-2</v>
      </c>
      <c r="Z1125" s="1698">
        <v>8.8556049822064081E-2</v>
      </c>
      <c r="AA1125" s="403"/>
      <c r="AB1125" s="1049"/>
      <c r="AC1125" s="1049"/>
      <c r="AD1125" s="1049"/>
      <c r="AE1125" s="1049"/>
      <c r="AF1125" s="1049"/>
      <c r="AG1125" s="1049"/>
      <c r="AH1125" s="1049"/>
      <c r="AI1125" s="1049"/>
      <c r="AJ1125" s="955"/>
      <c r="AK1125" s="955"/>
      <c r="AL1125" s="955"/>
      <c r="AM1125" s="955"/>
      <c r="AN1125" s="955"/>
      <c r="AO1125" s="955"/>
      <c r="AP1125" s="955"/>
      <c r="AQ1125" s="955"/>
      <c r="AR1125" s="955"/>
      <c r="AS1125" s="955"/>
      <c r="AT1125" s="955"/>
      <c r="AU1125" s="955"/>
      <c r="AV1125" s="955"/>
      <c r="AW1125" s="955"/>
      <c r="AX1125" s="955"/>
      <c r="AY1125" s="955"/>
      <c r="AZ1125" s="955"/>
      <c r="BA1125" s="955"/>
      <c r="BB1125" s="955"/>
      <c r="BC1125" s="955"/>
      <c r="BD1125" s="955"/>
      <c r="BE1125" s="955"/>
      <c r="BF1125" s="955"/>
      <c r="BG1125" s="955"/>
      <c r="BH1125" s="955"/>
      <c r="BI1125" s="955"/>
      <c r="BJ1125" s="955"/>
      <c r="BK1125" s="955"/>
      <c r="BL1125" s="955"/>
      <c r="BM1125" s="955"/>
      <c r="BN1125" s="955"/>
      <c r="BO1125" s="955"/>
      <c r="BP1125" s="955"/>
      <c r="BQ1125" s="955"/>
      <c r="BR1125" s="955"/>
      <c r="BS1125" s="955"/>
      <c r="BT1125" s="955">
        <v>0.17968660787921081</v>
      </c>
      <c r="BU1125" s="955">
        <v>0.16729779006631804</v>
      </c>
      <c r="BV1125" s="955">
        <v>0.17042456692094762</v>
      </c>
      <c r="BW1125" s="955">
        <v>0.13779728806945662</v>
      </c>
      <c r="BX1125" s="955">
        <v>0.16829979304666465</v>
      </c>
      <c r="BY1125" s="955">
        <v>0.18469406083915346</v>
      </c>
      <c r="BZ1125" s="955">
        <v>0.16074842356891536</v>
      </c>
      <c r="CA1125" s="955">
        <v>0.17829634884019685</v>
      </c>
      <c r="CB1125" s="955">
        <v>0.22593457943925235</v>
      </c>
      <c r="CC1125" s="955">
        <v>0.17280262373285629</v>
      </c>
      <c r="CD1125" s="955">
        <v>0.17356981981981981</v>
      </c>
      <c r="CE1125" s="955">
        <v>0.12996260808600141</v>
      </c>
      <c r="CF1125" s="955">
        <v>0.17891381894168057</v>
      </c>
      <c r="CG1125" s="955">
        <v>0.16184923391815012</v>
      </c>
      <c r="CH1125" s="955">
        <v>0.15977288066450979</v>
      </c>
      <c r="CI1125" s="955">
        <v>0.13624937154348921</v>
      </c>
      <c r="CJ1125" s="955">
        <v>0.17753043670285282</v>
      </c>
      <c r="CK1125" s="955">
        <v>0.15628169937691333</v>
      </c>
      <c r="CL1125" s="955">
        <v>0.12510878810720794</v>
      </c>
      <c r="CM1125" s="955">
        <v>0.15524024639419454</v>
      </c>
      <c r="CN1125" s="955">
        <v>0.14173620778836382</v>
      </c>
      <c r="CO1125" s="955">
        <v>0.13581383056819851</v>
      </c>
      <c r="CP1125" s="955">
        <v>0.12690072206441944</v>
      </c>
      <c r="CQ1125" s="955">
        <v>0.10135885404591588</v>
      </c>
      <c r="CR1125" s="996">
        <v>0.12722419928825623</v>
      </c>
      <c r="CS1125" s="1295">
        <v>0.13200000000000001</v>
      </c>
      <c r="CT1125" s="1295">
        <v>0.14099999999999999</v>
      </c>
      <c r="CU1125" s="1295">
        <v>0.13</v>
      </c>
      <c r="CV1125" s="1295">
        <v>0.12055604982206407</v>
      </c>
      <c r="CW1125" s="1295">
        <v>0.12055604982206407</v>
      </c>
      <c r="CX1125" s="1295">
        <v>0.12055604982206407</v>
      </c>
      <c r="CY1125" s="1295">
        <v>0.12055604982206407</v>
      </c>
      <c r="CZ1125" s="1295">
        <v>0.11455604982206406</v>
      </c>
      <c r="DA1125" s="1295">
        <v>0.11455604982206406</v>
      </c>
      <c r="DB1125" s="1295">
        <v>0.11455604982206406</v>
      </c>
      <c r="DC1125" s="1295">
        <v>0.11455604982206406</v>
      </c>
      <c r="DD1125" s="1295">
        <v>0.10855604982206406</v>
      </c>
      <c r="DE1125" s="1295">
        <v>0.10855604982206406</v>
      </c>
      <c r="DF1125" s="1295">
        <v>0.10855604982206406</v>
      </c>
      <c r="DG1125" s="1295">
        <v>0.10855604982206406</v>
      </c>
      <c r="DH1125" s="1295">
        <v>9.8556049822064062E-2</v>
      </c>
      <c r="DI1125" s="1295">
        <v>9.8556049822064062E-2</v>
      </c>
      <c r="DJ1125" s="1295">
        <v>9.8556049822064062E-2</v>
      </c>
      <c r="DK1125" s="1295">
        <v>9.8556049822064062E-2</v>
      </c>
      <c r="DL1125" s="1295">
        <v>8.8556049822064067E-2</v>
      </c>
      <c r="DM1125" s="1295">
        <v>8.8556049822064067E-2</v>
      </c>
      <c r="DN1125" s="1295">
        <v>8.8556049822064067E-2</v>
      </c>
      <c r="DO1125" s="1295">
        <v>8.8556049822064067E-2</v>
      </c>
    </row>
    <row r="1126" spans="2:119" s="941" customFormat="1" ht="12" customHeight="1">
      <c r="B1126" s="1334"/>
      <c r="C1126" s="978" t="s">
        <v>154</v>
      </c>
      <c r="D1126" s="1036"/>
      <c r="E1126" s="1036"/>
      <c r="F1126" s="996">
        <v>0.16455285308148757</v>
      </c>
      <c r="G1126" s="996">
        <v>0.1889339165061763</v>
      </c>
      <c r="H1126" s="996">
        <v>0.21162830264245999</v>
      </c>
      <c r="I1126" s="996">
        <v>0.13852190057960079</v>
      </c>
      <c r="J1126" s="996">
        <v>0.21579912073058516</v>
      </c>
      <c r="K1126" s="996">
        <v>0.21914748810280443</v>
      </c>
      <c r="L1126" s="996">
        <v>0.22774702019401344</v>
      </c>
      <c r="M1126" s="996">
        <v>0.19776585864691176</v>
      </c>
      <c r="N1126" s="996">
        <v>0.21468689584134004</v>
      </c>
      <c r="O1126" s="996">
        <v>0.20559530377995058</v>
      </c>
      <c r="P1126" s="996">
        <v>0.18151804376407585</v>
      </c>
      <c r="Q1126" s="996">
        <v>0.16416423977974134</v>
      </c>
      <c r="R1126" s="996">
        <v>0.14747160105736942</v>
      </c>
      <c r="S1126" s="996">
        <v>0.15566895443488574</v>
      </c>
      <c r="T1126" s="996">
        <v>0.13250187894892307</v>
      </c>
      <c r="U1126" s="1668">
        <v>0.14136456995213126</v>
      </c>
      <c r="V1126" s="1668">
        <v>0.13867716928165655</v>
      </c>
      <c r="W1126" s="1668">
        <v>0.14222178678992728</v>
      </c>
      <c r="X1126" s="1668">
        <v>0.14365532268290554</v>
      </c>
      <c r="Y1126" s="1668">
        <v>0.13435769343859444</v>
      </c>
      <c r="Z1126" s="1668">
        <v>0.12138387929512412</v>
      </c>
      <c r="AA1126" s="403"/>
      <c r="AB1126" s="1049"/>
      <c r="AC1126" s="1049"/>
      <c r="AD1126" s="1049"/>
      <c r="AE1126" s="1049"/>
      <c r="AF1126" s="1049"/>
      <c r="AG1126" s="1049"/>
      <c r="AH1126" s="1049"/>
      <c r="AI1126" s="1049"/>
      <c r="AJ1126" s="996">
        <v>0.18258390111617248</v>
      </c>
      <c r="AK1126" s="996">
        <v>0.14029715862931766</v>
      </c>
      <c r="AL1126" s="996">
        <v>0.16446952900421091</v>
      </c>
      <c r="AM1126" s="996">
        <v>0.16985430177292507</v>
      </c>
      <c r="AN1126" s="996">
        <v>0.18301728257578251</v>
      </c>
      <c r="AO1126" s="996">
        <v>0.22849672222357728</v>
      </c>
      <c r="AP1126" s="996">
        <v>0.15331992569732925</v>
      </c>
      <c r="AQ1126" s="996">
        <v>0.19380165376380032</v>
      </c>
      <c r="AR1126" s="996">
        <v>0.23626741715583888</v>
      </c>
      <c r="AS1126" s="996">
        <v>0.22922022426728983</v>
      </c>
      <c r="AT1126" s="996">
        <v>0.21292009855733601</v>
      </c>
      <c r="AU1126" s="996">
        <v>0.17400702386522943</v>
      </c>
      <c r="AV1126" s="996">
        <v>0.17034933994464263</v>
      </c>
      <c r="AW1126" s="996">
        <v>0.1855678357671309</v>
      </c>
      <c r="AX1126" s="996">
        <v>0.11611304508825607</v>
      </c>
      <c r="AY1126" s="996">
        <v>9.66135367592416E-2</v>
      </c>
      <c r="AZ1126" s="996">
        <v>0.23191219078349271</v>
      </c>
      <c r="BA1126" s="996">
        <v>0.21793701572485688</v>
      </c>
      <c r="BB1126" s="996">
        <v>0.20689994764482106</v>
      </c>
      <c r="BC1126" s="996">
        <v>0.2102001034546892</v>
      </c>
      <c r="BD1126" s="996">
        <v>0.2317730341886752</v>
      </c>
      <c r="BE1126" s="996">
        <v>0.21865349825600422</v>
      </c>
      <c r="BF1126" s="996">
        <v>0.21711412427312565</v>
      </c>
      <c r="BG1126" s="996">
        <v>0.21009410992991018</v>
      </c>
      <c r="BH1126" s="996">
        <v>0.22510269529873703</v>
      </c>
      <c r="BI1126" s="996">
        <v>0.23280535183428624</v>
      </c>
      <c r="BJ1126" s="996">
        <v>0.24501334214871215</v>
      </c>
      <c r="BK1126" s="996">
        <v>0.20749485872172707</v>
      </c>
      <c r="BL1126" s="996">
        <v>0.24356021054092664</v>
      </c>
      <c r="BM1126" s="996">
        <v>0.12694273100662787</v>
      </c>
      <c r="BN1126" s="996">
        <v>0.22066745256159953</v>
      </c>
      <c r="BO1126" s="996">
        <v>0.22981535851645754</v>
      </c>
      <c r="BP1126" s="996">
        <v>0.21612047504387222</v>
      </c>
      <c r="BQ1126" s="996">
        <v>0.26267369670028495</v>
      </c>
      <c r="BR1126" s="996">
        <v>0.18933050153614187</v>
      </c>
      <c r="BS1126" s="996">
        <v>0.19570865070729052</v>
      </c>
      <c r="BT1126" s="996">
        <v>0.22277628774352887</v>
      </c>
      <c r="BU1126" s="996">
        <v>0.19945418823936889</v>
      </c>
      <c r="BV1126" s="996">
        <v>0.22209802526843472</v>
      </c>
      <c r="BW1126" s="996">
        <v>0.18430529315365904</v>
      </c>
      <c r="BX1126" s="996">
        <v>0.21994842762418085</v>
      </c>
      <c r="BY1126" s="996">
        <v>0.20653475329258303</v>
      </c>
      <c r="BZ1126" s="996">
        <v>0.17670743532346378</v>
      </c>
      <c r="CA1126" s="996">
        <v>0.15091610072734923</v>
      </c>
      <c r="CB1126" s="996">
        <v>0.20698069321765439</v>
      </c>
      <c r="CC1126" s="996">
        <v>0.15939254932374083</v>
      </c>
      <c r="CD1126" s="996">
        <v>0.1683174804250254</v>
      </c>
      <c r="CE1126" s="996">
        <v>0.12967834007247492</v>
      </c>
      <c r="CF1126" s="996">
        <v>0.1828264287763329</v>
      </c>
      <c r="CG1126" s="996">
        <v>0.15822530615172217</v>
      </c>
      <c r="CH1126" s="996">
        <v>0.14066304988933598</v>
      </c>
      <c r="CI1126" s="996">
        <v>0.12361974169692044</v>
      </c>
      <c r="CJ1126" s="996">
        <v>0.16979839685531364</v>
      </c>
      <c r="CK1126" s="996">
        <v>0.17622305266036176</v>
      </c>
      <c r="CL1126" s="996">
        <v>0.13517368807904501</v>
      </c>
      <c r="CM1126" s="996">
        <v>0.15235612933756276</v>
      </c>
      <c r="CN1126" s="996">
        <v>0.15173614104413105</v>
      </c>
      <c r="CO1126" s="996">
        <v>0.15050062313506901</v>
      </c>
      <c r="CP1126" s="996">
        <v>0.13889317731577999</v>
      </c>
      <c r="CQ1126" s="996">
        <v>0.10248024864172341</v>
      </c>
      <c r="CR1126" s="996">
        <v>0.13560929350403034</v>
      </c>
      <c r="CS1126" s="996">
        <v>0.14331392308805105</v>
      </c>
      <c r="CT1126" s="996">
        <v>0.15288657514745432</v>
      </c>
      <c r="CU1126" s="996">
        <v>0.13379915786388799</v>
      </c>
      <c r="CV1126" s="996">
        <v>0.13730102904120503</v>
      </c>
      <c r="CW1126" s="996">
        <v>0.14130647318259296</v>
      </c>
      <c r="CX1126" s="996">
        <v>0.14288015483661645</v>
      </c>
      <c r="CY1126" s="996">
        <v>0.13402254212015655</v>
      </c>
      <c r="CZ1126" s="996">
        <v>0.1405327198588843</v>
      </c>
      <c r="DA1126" s="996">
        <v>0.14495428568331784</v>
      </c>
      <c r="DB1126" s="996">
        <v>0.14691074680487631</v>
      </c>
      <c r="DC1126" s="996">
        <v>0.1371688842082385</v>
      </c>
      <c r="DD1126" s="996">
        <v>0.14352917333291434</v>
      </c>
      <c r="DE1126" s="996">
        <v>0.14726501860623184</v>
      </c>
      <c r="DF1126" s="996">
        <v>0.14924264020606634</v>
      </c>
      <c r="DG1126" s="996">
        <v>0.13599520196091197</v>
      </c>
      <c r="DH1126" s="996">
        <v>0.13628402407132334</v>
      </c>
      <c r="DI1126" s="996">
        <v>0.1385572321249271</v>
      </c>
      <c r="DJ1126" s="996">
        <v>0.1385218408721266</v>
      </c>
      <c r="DK1126" s="996">
        <v>0.12633279131914441</v>
      </c>
      <c r="DL1126" s="996">
        <v>0.12470081693596466</v>
      </c>
      <c r="DM1126" s="996">
        <v>0.12517727954888291</v>
      </c>
      <c r="DN1126" s="996">
        <v>0.12503456947406039</v>
      </c>
      <c r="DO1126" s="996">
        <v>0.11318289095493721</v>
      </c>
    </row>
    <row r="1127" spans="2:119" s="941" customFormat="1" ht="12" customHeight="1">
      <c r="B1127" s="1334"/>
      <c r="C1127" s="987"/>
      <c r="D1127" s="1036"/>
      <c r="E1127" s="1036"/>
      <c r="F1127" s="996"/>
      <c r="G1127" s="996"/>
      <c r="H1127" s="996"/>
      <c r="I1127" s="996"/>
      <c r="J1127" s="996"/>
      <c r="K1127" s="996"/>
      <c r="L1127" s="996"/>
      <c r="M1127" s="996"/>
      <c r="N1127" s="996"/>
      <c r="O1127" s="996"/>
      <c r="P1127" s="996"/>
      <c r="Q1127" s="996"/>
      <c r="R1127" s="996"/>
      <c r="S1127" s="996"/>
      <c r="T1127" s="996"/>
      <c r="U1127" s="1668"/>
      <c r="V1127" s="1668"/>
      <c r="W1127" s="1668"/>
      <c r="X1127" s="1668"/>
      <c r="Y1127" s="1668"/>
      <c r="Z1127" s="1668"/>
      <c r="AA1127" s="403"/>
      <c r="AB1127" s="1049"/>
      <c r="AC1127" s="1049"/>
      <c r="AD1127" s="1049"/>
      <c r="AE1127" s="1049"/>
      <c r="AF1127" s="1049"/>
      <c r="AG1127" s="1049"/>
      <c r="AH1127" s="1049"/>
      <c r="AI1127" s="1049"/>
      <c r="AJ1127" s="996"/>
      <c r="AK1127" s="996"/>
      <c r="AL1127" s="996"/>
      <c r="AM1127" s="996"/>
      <c r="AN1127" s="996"/>
      <c r="AO1127" s="996"/>
      <c r="AP1127" s="996"/>
      <c r="AQ1127" s="996"/>
      <c r="AR1127" s="996"/>
      <c r="AS1127" s="996"/>
      <c r="AT1127" s="996"/>
      <c r="AU1127" s="996"/>
      <c r="AV1127" s="996"/>
      <c r="AW1127" s="996"/>
      <c r="AX1127" s="996"/>
      <c r="AY1127" s="996"/>
      <c r="AZ1127" s="996"/>
      <c r="BA1127" s="996"/>
      <c r="BB1127" s="996"/>
      <c r="BC1127" s="996"/>
      <c r="BD1127" s="996"/>
      <c r="BE1127" s="996"/>
      <c r="BF1127" s="996"/>
      <c r="BG1127" s="996"/>
      <c r="BH1127" s="996"/>
      <c r="BI1127" s="996"/>
      <c r="BJ1127" s="996"/>
      <c r="BK1127" s="996"/>
      <c r="BL1127" s="996"/>
      <c r="BM1127" s="996"/>
      <c r="BN1127" s="996"/>
      <c r="BO1127" s="996"/>
      <c r="BP1127" s="996"/>
      <c r="BQ1127" s="996"/>
      <c r="BR1127" s="996"/>
      <c r="BS1127" s="996"/>
      <c r="BT1127" s="996"/>
      <c r="BU1127" s="996"/>
      <c r="BV1127" s="996"/>
      <c r="BW1127" s="996"/>
      <c r="BX1127" s="996"/>
      <c r="BY1127" s="996"/>
      <c r="BZ1127" s="996"/>
      <c r="CA1127" s="996"/>
      <c r="CB1127" s="996"/>
      <c r="CC1127" s="996"/>
      <c r="CD1127" s="996"/>
      <c r="CE1127" s="996"/>
      <c r="CF1127" s="996"/>
      <c r="CG1127" s="996"/>
      <c r="CH1127" s="996"/>
      <c r="CI1127" s="996"/>
      <c r="CJ1127" s="996"/>
      <c r="CK1127" s="996"/>
      <c r="CL1127" s="996"/>
      <c r="CM1127" s="996"/>
      <c r="CN1127" s="996"/>
      <c r="CO1127" s="996"/>
      <c r="CP1127" s="996"/>
      <c r="CQ1127" s="996"/>
      <c r="CR1127" s="996"/>
      <c r="CS1127" s="996"/>
      <c r="CT1127" s="996"/>
      <c r="CU1127" s="996"/>
      <c r="CV1127" s="996"/>
      <c r="CW1127" s="996"/>
      <c r="CX1127" s="996"/>
      <c r="CY1127" s="996"/>
      <c r="CZ1127" s="996"/>
      <c r="DA1127" s="996"/>
      <c r="DB1127" s="996"/>
      <c r="DC1127" s="996"/>
      <c r="DD1127" s="996"/>
      <c r="DE1127" s="996"/>
      <c r="DF1127" s="996"/>
      <c r="DG1127" s="996"/>
      <c r="DH1127" s="996"/>
      <c r="DI1127" s="996"/>
      <c r="DJ1127" s="996"/>
      <c r="DK1127" s="996"/>
      <c r="DL1127" s="996"/>
      <c r="DM1127" s="996"/>
      <c r="DN1127" s="996"/>
      <c r="DO1127" s="996"/>
    </row>
    <row r="1128" spans="2:119" s="980" customFormat="1">
      <c r="B1128" s="1336"/>
      <c r="C1128" s="1084" t="s">
        <v>445</v>
      </c>
      <c r="D1128" s="1012"/>
      <c r="E1128" s="1012"/>
      <c r="F1128" s="984"/>
      <c r="G1128" s="984"/>
      <c r="H1128" s="984"/>
      <c r="I1128" s="984"/>
      <c r="J1128" s="984"/>
      <c r="K1128" s="984"/>
      <c r="L1128" s="984"/>
      <c r="M1128" s="1085"/>
      <c r="N1128" s="1085"/>
      <c r="O1128" s="984"/>
      <c r="P1128" s="984"/>
      <c r="Q1128" s="984"/>
      <c r="R1128" s="984"/>
      <c r="S1128" s="984"/>
      <c r="T1128" s="984"/>
      <c r="U1128" s="1681"/>
      <c r="V1128" s="1681"/>
      <c r="W1128" s="1681"/>
      <c r="X1128" s="1681"/>
      <c r="Y1128" s="1681"/>
      <c r="Z1128" s="1681"/>
      <c r="AA1128" s="403"/>
      <c r="AB1128" s="990"/>
      <c r="AC1128" s="990"/>
      <c r="AD1128" s="990"/>
      <c r="AE1128" s="990"/>
      <c r="AF1128" s="1086"/>
      <c r="AG1128" s="1086"/>
      <c r="AH1128" s="1086"/>
      <c r="AI1128" s="1086"/>
      <c r="AJ1128" s="984"/>
      <c r="AK1128" s="984"/>
      <c r="AL1128" s="984"/>
      <c r="AM1128" s="984"/>
      <c r="AN1128" s="984"/>
      <c r="AO1128" s="984"/>
      <c r="AP1128" s="984"/>
      <c r="AQ1128" s="984"/>
      <c r="AR1128" s="984"/>
      <c r="AS1128" s="984"/>
      <c r="AT1128" s="984"/>
      <c r="AU1128" s="984"/>
      <c r="AV1128" s="984"/>
      <c r="AW1128" s="984"/>
      <c r="AX1128" s="984"/>
      <c r="AY1128" s="984"/>
      <c r="AZ1128" s="984"/>
      <c r="BA1128" s="984"/>
      <c r="BB1128" s="984"/>
      <c r="BC1128" s="984"/>
      <c r="BD1128" s="984"/>
      <c r="BE1128" s="984"/>
      <c r="BF1128" s="984"/>
      <c r="BG1128" s="984"/>
      <c r="BH1128" s="984"/>
      <c r="BI1128" s="984"/>
      <c r="BJ1128" s="984"/>
      <c r="BK1128" s="984"/>
      <c r="BL1128" s="984"/>
      <c r="BM1128" s="984"/>
      <c r="BN1128" s="984"/>
      <c r="BO1128" s="984"/>
      <c r="BP1128" s="984"/>
      <c r="BQ1128" s="984"/>
      <c r="BR1128" s="984"/>
      <c r="BS1128" s="984"/>
      <c r="BT1128" s="984"/>
      <c r="BU1128" s="984"/>
      <c r="BV1128" s="984"/>
      <c r="BW1128" s="984"/>
      <c r="BX1128" s="984"/>
      <c r="BY1128" s="984"/>
      <c r="BZ1128" s="984"/>
      <c r="CA1128" s="984"/>
      <c r="CB1128" s="1013"/>
      <c r="CC1128" s="984"/>
      <c r="CD1128" s="984"/>
      <c r="CE1128" s="984"/>
      <c r="CF1128" s="984"/>
      <c r="CG1128" s="984"/>
      <c r="CH1128" s="984"/>
      <c r="CI1128" s="984"/>
      <c r="CJ1128" s="984"/>
      <c r="CK1128" s="984"/>
      <c r="CL1128" s="984"/>
      <c r="CM1128" s="984"/>
      <c r="CN1128" s="984"/>
      <c r="CO1128" s="984"/>
      <c r="CP1128" s="984"/>
      <c r="CQ1128" s="984"/>
      <c r="CR1128" s="984"/>
      <c r="CS1128" s="984"/>
      <c r="CT1128" s="984"/>
      <c r="CU1128" s="984"/>
      <c r="CV1128" s="984"/>
      <c r="CW1128" s="984"/>
      <c r="CX1128" s="984"/>
      <c r="CY1128" s="984"/>
      <c r="CZ1128" s="984"/>
      <c r="DA1128" s="984"/>
      <c r="DB1128" s="984"/>
      <c r="DC1128" s="984"/>
      <c r="DD1128" s="984"/>
      <c r="DE1128" s="984"/>
      <c r="DF1128" s="984"/>
      <c r="DG1128" s="984"/>
      <c r="DH1128" s="984"/>
      <c r="DI1128" s="984"/>
      <c r="DJ1128" s="984"/>
      <c r="DK1128" s="984"/>
      <c r="DL1128" s="984"/>
      <c r="DM1128" s="984"/>
      <c r="DN1128" s="984"/>
      <c r="DO1128" s="984"/>
    </row>
    <row r="1129" spans="2:119" s="941" customFormat="1" ht="12" customHeight="1">
      <c r="B1129" s="1334"/>
      <c r="C1129" s="987"/>
      <c r="D1129" s="1036"/>
      <c r="E1129" s="1036"/>
      <c r="F1129" s="996"/>
      <c r="G1129" s="996"/>
      <c r="H1129" s="996"/>
      <c r="I1129" s="996"/>
      <c r="J1129" s="996"/>
      <c r="K1129" s="996"/>
      <c r="L1129" s="996"/>
      <c r="M1129" s="996"/>
      <c r="N1129" s="996"/>
      <c r="O1129" s="996"/>
      <c r="P1129" s="996"/>
      <c r="Q1129" s="996"/>
      <c r="R1129" s="996"/>
      <c r="S1129" s="996"/>
      <c r="T1129" s="996"/>
      <c r="U1129" s="1668"/>
      <c r="V1129" s="1668"/>
      <c r="W1129" s="1668"/>
      <c r="X1129" s="1668"/>
      <c r="Y1129" s="1668"/>
      <c r="Z1129" s="1668"/>
      <c r="AA1129" s="403"/>
      <c r="AB1129" s="1049"/>
      <c r="AC1129" s="1049"/>
      <c r="AD1129" s="1049"/>
      <c r="AE1129" s="1049"/>
      <c r="AF1129" s="1049"/>
      <c r="AG1129" s="1049"/>
      <c r="AH1129" s="1049"/>
      <c r="AI1129" s="1049"/>
      <c r="AJ1129" s="996"/>
      <c r="AK1129" s="996"/>
      <c r="AL1129" s="996"/>
      <c r="AM1129" s="996"/>
      <c r="AN1129" s="996"/>
      <c r="AO1129" s="996"/>
      <c r="AP1129" s="996"/>
      <c r="AQ1129" s="996"/>
      <c r="AR1129" s="996"/>
      <c r="AS1129" s="996"/>
      <c r="AT1129" s="996"/>
      <c r="AU1129" s="996"/>
      <c r="AV1129" s="996"/>
      <c r="AW1129" s="996"/>
      <c r="AX1129" s="996"/>
      <c r="AY1129" s="996"/>
      <c r="AZ1129" s="996"/>
      <c r="BA1129" s="996"/>
      <c r="BB1129" s="996"/>
      <c r="BC1129" s="996"/>
      <c r="BD1129" s="996"/>
      <c r="BE1129" s="996"/>
      <c r="BF1129" s="996"/>
      <c r="BG1129" s="996"/>
      <c r="BH1129" s="996"/>
      <c r="BI1129" s="996"/>
      <c r="BJ1129" s="996"/>
      <c r="BK1129" s="996"/>
      <c r="BL1129" s="996"/>
      <c r="BM1129" s="996"/>
      <c r="BN1129" s="996"/>
      <c r="BO1129" s="996"/>
      <c r="BP1129" s="996"/>
      <c r="BQ1129" s="996"/>
      <c r="BR1129" s="996"/>
      <c r="BS1129" s="996"/>
      <c r="BT1129" s="996"/>
      <c r="BU1129" s="996"/>
      <c r="BV1129" s="996"/>
      <c r="BW1129" s="996"/>
      <c r="BX1129" s="996"/>
      <c r="BY1129" s="996"/>
      <c r="BZ1129" s="996"/>
      <c r="CA1129" s="996"/>
      <c r="CB1129" s="996"/>
      <c r="CC1129" s="996"/>
      <c r="CD1129" s="996"/>
      <c r="CE1129" s="996"/>
      <c r="CF1129" s="996"/>
      <c r="CG1129" s="996"/>
      <c r="CH1129" s="996"/>
      <c r="CI1129" s="996"/>
      <c r="CJ1129" s="996"/>
      <c r="CK1129" s="996"/>
      <c r="CL1129" s="996"/>
      <c r="CM1129" s="996"/>
      <c r="CN1129" s="996"/>
      <c r="CO1129" s="996"/>
      <c r="CP1129" s="996"/>
      <c r="CQ1129" s="996"/>
      <c r="CR1129" s="996"/>
      <c r="CS1129" s="996"/>
      <c r="CT1129" s="996"/>
      <c r="CU1129" s="996"/>
      <c r="CV1129" s="996"/>
      <c r="CW1129" s="996"/>
      <c r="CX1129" s="996"/>
      <c r="CY1129" s="996"/>
      <c r="CZ1129" s="996"/>
      <c r="DA1129" s="996"/>
      <c r="DB1129" s="996"/>
      <c r="DC1129" s="996"/>
      <c r="DD1129" s="996"/>
      <c r="DE1129" s="996"/>
      <c r="DF1129" s="996"/>
      <c r="DG1129" s="996"/>
      <c r="DH1129" s="996"/>
      <c r="DI1129" s="996"/>
      <c r="DJ1129" s="996"/>
      <c r="DK1129" s="996"/>
      <c r="DL1129" s="996"/>
      <c r="DM1129" s="996"/>
      <c r="DN1129" s="996"/>
      <c r="DO1129" s="996"/>
    </row>
    <row r="1130" spans="2:119" s="941" customFormat="1" ht="12" customHeight="1">
      <c r="B1130" s="1334"/>
      <c r="C1130" s="978" t="s">
        <v>511</v>
      </c>
      <c r="D1130" s="944"/>
      <c r="E1130" s="944"/>
      <c r="F1130" s="945"/>
      <c r="G1130" s="945"/>
      <c r="H1130" s="945"/>
      <c r="I1130" s="945"/>
      <c r="J1130" s="945"/>
      <c r="K1130" s="945"/>
      <c r="L1130" s="945"/>
      <c r="M1130" s="945"/>
      <c r="N1130" s="945"/>
      <c r="O1130" s="945"/>
      <c r="P1130" s="945"/>
      <c r="Q1130" s="945"/>
      <c r="R1130" s="945"/>
      <c r="S1130" s="945"/>
      <c r="T1130" s="945"/>
      <c r="U1130" s="1715"/>
      <c r="V1130" s="1715"/>
      <c r="W1130" s="1715"/>
      <c r="X1130" s="1715"/>
      <c r="Y1130" s="1715"/>
      <c r="Z1130" s="1715"/>
      <c r="AA1130" s="403"/>
      <c r="AB1130" s="1049"/>
      <c r="AC1130" s="1049"/>
      <c r="AD1130" s="1049"/>
      <c r="AE1130" s="1049"/>
      <c r="AF1130" s="1049"/>
      <c r="AG1130" s="1049"/>
      <c r="AH1130" s="1049"/>
      <c r="AI1130" s="1049"/>
      <c r="AJ1130" s="945"/>
      <c r="AK1130" s="945"/>
      <c r="AL1130" s="945"/>
      <c r="AM1130" s="945"/>
      <c r="AN1130" s="945"/>
      <c r="AO1130" s="945"/>
      <c r="AP1130" s="945"/>
      <c r="AQ1130" s="945"/>
      <c r="AR1130" s="945"/>
      <c r="AS1130" s="945"/>
      <c r="AT1130" s="945"/>
      <c r="AU1130" s="945"/>
      <c r="AV1130" s="945"/>
      <c r="AW1130" s="945"/>
      <c r="AX1130" s="945"/>
      <c r="AY1130" s="945"/>
      <c r="AZ1130" s="945"/>
      <c r="BA1130" s="945"/>
      <c r="BB1130" s="945"/>
      <c r="BC1130" s="945"/>
      <c r="BD1130" s="945"/>
      <c r="BE1130" s="945"/>
      <c r="BF1130" s="945"/>
      <c r="BG1130" s="945"/>
      <c r="BH1130" s="945"/>
      <c r="BI1130" s="945"/>
      <c r="BJ1130" s="945"/>
      <c r="BK1130" s="945"/>
      <c r="BL1130" s="945"/>
      <c r="BM1130" s="945"/>
      <c r="BN1130" s="945"/>
      <c r="BO1130" s="945"/>
      <c r="BP1130" s="945"/>
      <c r="BQ1130" s="945"/>
      <c r="BR1130" s="945"/>
      <c r="BS1130" s="945"/>
      <c r="BT1130" s="945">
        <v>-55.448</v>
      </c>
      <c r="BU1130" s="945">
        <v>-73.346000000000004</v>
      </c>
      <c r="BV1130" s="945">
        <v>-85.198999999999998</v>
      </c>
      <c r="BW1130" s="945">
        <v>-93.546000000000006</v>
      </c>
      <c r="BX1130" s="945">
        <v>-105.24400000000001</v>
      </c>
      <c r="BY1130" s="945">
        <v>-144.94599999999997</v>
      </c>
      <c r="BZ1130" s="945">
        <v>-194.87299999999999</v>
      </c>
      <c r="CA1130" s="945">
        <v>-233.61700000000002</v>
      </c>
      <c r="CB1130" s="945">
        <v>-270.71799999999996</v>
      </c>
      <c r="CC1130" s="945">
        <v>-272.22800000000001</v>
      </c>
      <c r="CD1130" s="945">
        <v>-293.16300000000001</v>
      </c>
      <c r="CE1130" s="945">
        <v>-331.33500000000004</v>
      </c>
      <c r="CF1130" s="945">
        <v>-310.76599999999996</v>
      </c>
      <c r="CG1130" s="945">
        <v>-333.31199999999995</v>
      </c>
      <c r="CH1130" s="945">
        <v>-388.58899999999994</v>
      </c>
      <c r="CI1130" s="945">
        <v>-422.72399999999999</v>
      </c>
      <c r="CJ1130" s="945" t="s">
        <v>105</v>
      </c>
      <c r="CK1130" s="945" t="s">
        <v>105</v>
      </c>
      <c r="CL1130" s="945" t="s">
        <v>105</v>
      </c>
      <c r="CM1130" s="945" t="s">
        <v>105</v>
      </c>
      <c r="CN1130" s="945" t="s">
        <v>105</v>
      </c>
      <c r="CO1130" s="945" t="s">
        <v>105</v>
      </c>
      <c r="CP1130" s="945" t="s">
        <v>105</v>
      </c>
      <c r="CQ1130" s="945" t="s">
        <v>105</v>
      </c>
      <c r="CR1130" s="945" t="s">
        <v>105</v>
      </c>
      <c r="CS1130" s="945"/>
      <c r="CT1130" s="945"/>
      <c r="CU1130" s="945"/>
      <c r="CV1130" s="945"/>
      <c r="CW1130" s="945"/>
      <c r="CX1130" s="945"/>
      <c r="CY1130" s="945"/>
      <c r="CZ1130" s="945"/>
      <c r="DA1130" s="945"/>
      <c r="DB1130" s="945"/>
      <c r="DC1130" s="945"/>
      <c r="DD1130" s="945"/>
      <c r="DE1130" s="945"/>
      <c r="DF1130" s="945"/>
      <c r="DG1130" s="945"/>
      <c r="DH1130" s="945"/>
      <c r="DI1130" s="945"/>
      <c r="DJ1130" s="945"/>
      <c r="DK1130" s="945"/>
      <c r="DL1130" s="945"/>
      <c r="DM1130" s="945"/>
      <c r="DN1130" s="945"/>
      <c r="DO1130" s="945"/>
    </row>
    <row r="1131" spans="2:119" s="941" customFormat="1" ht="12" customHeight="1">
      <c r="B1131" s="1334"/>
      <c r="C1131" s="987"/>
      <c r="D1131" s="1036"/>
      <c r="E1131" s="1036"/>
      <c r="F1131" s="996"/>
      <c r="G1131" s="996"/>
      <c r="H1131" s="996"/>
      <c r="I1131" s="996"/>
      <c r="J1131" s="996"/>
      <c r="K1131" s="996"/>
      <c r="L1131" s="996"/>
      <c r="M1131" s="996"/>
      <c r="N1131" s="996"/>
      <c r="O1131" s="996"/>
      <c r="P1131" s="996"/>
      <c r="Q1131" s="996"/>
      <c r="R1131" s="996"/>
      <c r="S1131" s="996"/>
      <c r="T1131" s="996"/>
      <c r="U1131" s="1668"/>
      <c r="V1131" s="1668"/>
      <c r="W1131" s="1668"/>
      <c r="X1131" s="1668"/>
      <c r="Y1131" s="1668"/>
      <c r="Z1131" s="1668"/>
      <c r="AA1131" s="403"/>
      <c r="AB1131" s="1049"/>
      <c r="AC1131" s="1049"/>
      <c r="AD1131" s="1049"/>
      <c r="AE1131" s="1049"/>
      <c r="AF1131" s="1049"/>
      <c r="AG1131" s="1049"/>
      <c r="AH1131" s="1049"/>
      <c r="AI1131" s="1049"/>
      <c r="AJ1131" s="996"/>
      <c r="AK1131" s="996"/>
      <c r="AL1131" s="996"/>
      <c r="AM1131" s="996"/>
      <c r="AN1131" s="996"/>
      <c r="AO1131" s="996"/>
      <c r="AP1131" s="996"/>
      <c r="AQ1131" s="996"/>
      <c r="AR1131" s="996"/>
      <c r="AS1131" s="996"/>
      <c r="AT1131" s="996"/>
      <c r="AU1131" s="996"/>
      <c r="AV1131" s="996"/>
      <c r="AW1131" s="996"/>
      <c r="AX1131" s="996"/>
      <c r="AY1131" s="996"/>
      <c r="AZ1131" s="996"/>
      <c r="BA1131" s="996"/>
      <c r="BB1131" s="996"/>
      <c r="BC1131" s="996"/>
      <c r="BD1131" s="996"/>
      <c r="BE1131" s="996"/>
      <c r="BF1131" s="996"/>
      <c r="BG1131" s="996"/>
      <c r="BH1131" s="996"/>
      <c r="BI1131" s="996"/>
      <c r="BJ1131" s="996"/>
      <c r="BK1131" s="996"/>
      <c r="BL1131" s="996"/>
      <c r="BM1131" s="996"/>
      <c r="BN1131" s="996"/>
      <c r="BO1131" s="996"/>
      <c r="BP1131" s="996"/>
      <c r="BQ1131" s="996"/>
      <c r="BR1131" s="996"/>
      <c r="BS1131" s="996"/>
      <c r="BT1131" s="996"/>
      <c r="BU1131" s="996"/>
      <c r="BV1131" s="996"/>
      <c r="BW1131" s="996"/>
      <c r="BX1131" s="996"/>
      <c r="BY1131" s="996"/>
      <c r="BZ1131" s="996"/>
      <c r="CA1131" s="996"/>
      <c r="CB1131" s="996"/>
      <c r="CC1131" s="996"/>
      <c r="CD1131" s="996"/>
      <c r="CE1131" s="996"/>
      <c r="CF1131" s="996"/>
      <c r="CG1131" s="996"/>
      <c r="CH1131" s="996"/>
      <c r="CI1131" s="996"/>
      <c r="CJ1131" s="996"/>
      <c r="CK1131" s="996"/>
      <c r="CL1131" s="996"/>
      <c r="CM1131" s="996"/>
      <c r="CN1131" s="996"/>
      <c r="CO1131" s="996"/>
      <c r="CP1131" s="996"/>
      <c r="CQ1131" s="996"/>
      <c r="CR1131" s="996"/>
      <c r="CS1131" s="996"/>
      <c r="CT1131" s="996"/>
      <c r="CU1131" s="996"/>
      <c r="CV1131" s="996"/>
      <c r="CW1131" s="996"/>
      <c r="CX1131" s="996"/>
      <c r="CY1131" s="996"/>
      <c r="CZ1131" s="996"/>
      <c r="DA1131" s="996"/>
      <c r="DB1131" s="996"/>
      <c r="DC1131" s="996"/>
      <c r="DD1131" s="996"/>
      <c r="DE1131" s="996"/>
      <c r="DF1131" s="996"/>
      <c r="DG1131" s="996"/>
      <c r="DH1131" s="996"/>
      <c r="DI1131" s="996"/>
      <c r="DJ1131" s="996"/>
      <c r="DK1131" s="996"/>
      <c r="DL1131" s="996"/>
      <c r="DM1131" s="996"/>
      <c r="DN1131" s="996"/>
      <c r="DO1131" s="996"/>
    </row>
    <row r="1132" spans="2:119" s="948" customFormat="1" ht="12" customHeight="1">
      <c r="B1132" s="1337"/>
      <c r="C1132" s="942" t="s">
        <v>738</v>
      </c>
      <c r="D1132" s="1033"/>
      <c r="E1132" s="1033"/>
      <c r="F1132" s="1034">
        <v>-18.361135000000001</v>
      </c>
      <c r="G1132" s="1034">
        <v>-27.533875999999999</v>
      </c>
      <c r="H1132" s="1034">
        <v>-35.95805</v>
      </c>
      <c r="I1132" s="1034">
        <v>-46.549845999999995</v>
      </c>
      <c r="J1132" s="1034">
        <v>-72.055834000000004</v>
      </c>
      <c r="K1132" s="1034">
        <v>-98.085644000000002</v>
      </c>
      <c r="L1132" s="1034">
        <v>-130.076875</v>
      </c>
      <c r="M1132" s="1034">
        <v>-158.97800100000001</v>
      </c>
      <c r="N1132" s="1034">
        <v>-214.994</v>
      </c>
      <c r="O1132" s="1034">
        <v>-307.53899999999999</v>
      </c>
      <c r="P1132" s="1034">
        <v>-497.17999999999995</v>
      </c>
      <c r="Q1132" s="1035">
        <v>-742.64400000000001</v>
      </c>
      <c r="R1132" s="1035">
        <v>-1194.1909999999998</v>
      </c>
      <c r="S1132" s="1035">
        <v>-2264.2550000000001</v>
      </c>
      <c r="T1132" s="1035">
        <v>-4064.3570000000004</v>
      </c>
      <c r="U1132" s="1731">
        <v>-5801.5612018175416</v>
      </c>
      <c r="V1132" s="1731">
        <v>-6913.857724600005</v>
      </c>
      <c r="W1132" s="1731">
        <v>-8247.0276342402231</v>
      </c>
      <c r="X1132" s="1731">
        <v>-9390.7234790676994</v>
      </c>
      <c r="Y1132" s="1731">
        <v>-10657.94796381555</v>
      </c>
      <c r="Z1132" s="1731">
        <v>-9120.1746848576731</v>
      </c>
      <c r="AA1132" s="403"/>
      <c r="AB1132" s="1046"/>
      <c r="AC1132" s="1046"/>
      <c r="AD1132" s="1046"/>
      <c r="AE1132" s="1046"/>
      <c r="AF1132" s="1046"/>
      <c r="AG1132" s="1046"/>
      <c r="AH1132" s="1046"/>
      <c r="AI1132" s="1046"/>
      <c r="AJ1132" s="1034">
        <v>-3.5755349999999995</v>
      </c>
      <c r="AK1132" s="1034">
        <v>-3.9999220000000002</v>
      </c>
      <c r="AL1132" s="1034">
        <v>-4.8820480000000002</v>
      </c>
      <c r="AM1132" s="1034">
        <v>-5.9036299999999997</v>
      </c>
      <c r="AN1132" s="1034">
        <v>-6.018281</v>
      </c>
      <c r="AO1132" s="1034">
        <v>-6.9015029999999999</v>
      </c>
      <c r="AP1132" s="1034">
        <v>-8.1538620000000002</v>
      </c>
      <c r="AQ1132" s="1034">
        <v>-6.4602300000000001</v>
      </c>
      <c r="AR1132" s="1034">
        <v>-6.6339860000000002</v>
      </c>
      <c r="AS1132" s="1034">
        <v>-8.5954770000000007</v>
      </c>
      <c r="AT1132" s="1034">
        <v>-10.390670999999999</v>
      </c>
      <c r="AU1132" s="1034">
        <v>-10.337916</v>
      </c>
      <c r="AV1132" s="1034">
        <v>-9.8930509999999998</v>
      </c>
      <c r="AW1132" s="1034">
        <v>-11.411561000000001</v>
      </c>
      <c r="AX1132" s="1034">
        <v>-11.450919000000001</v>
      </c>
      <c r="AY1132" s="1034">
        <v>-13.794314999999999</v>
      </c>
      <c r="AZ1132" s="1034">
        <v>-14.331702999999999</v>
      </c>
      <c r="BA1132" s="1034">
        <v>-16.939118000000001</v>
      </c>
      <c r="BB1132" s="1034">
        <v>-20.060473999999999</v>
      </c>
      <c r="BC1132" s="1034">
        <v>-20.724539</v>
      </c>
      <c r="BD1132" s="1034">
        <v>-21.096297</v>
      </c>
      <c r="BE1132" s="1034">
        <v>-23.892880999999999</v>
      </c>
      <c r="BF1132" s="1034">
        <v>-25.693605000000002</v>
      </c>
      <c r="BG1132" s="1034">
        <v>-27.402861000000001</v>
      </c>
      <c r="BH1132" s="1034">
        <v>-28.649166999999998</v>
      </c>
      <c r="BI1132" s="1034">
        <v>-31.077210999999998</v>
      </c>
      <c r="BJ1132" s="1034">
        <v>-34.144989000000002</v>
      </c>
      <c r="BK1132" s="1034">
        <v>-36.205508000000002</v>
      </c>
      <c r="BL1132" s="1034">
        <v>-31.539664999999999</v>
      </c>
      <c r="BM1132" s="1034">
        <v>-36.371538999999999</v>
      </c>
      <c r="BN1132" s="1034">
        <v>-43.401676999999999</v>
      </c>
      <c r="BO1132" s="1034">
        <v>-47.665120000000002</v>
      </c>
      <c r="BP1132" s="1034">
        <v>-44.707999999999998</v>
      </c>
      <c r="BQ1132" s="1034">
        <v>-50.311</v>
      </c>
      <c r="BR1132" s="1034">
        <v>-56.813000000000002</v>
      </c>
      <c r="BS1132" s="1034">
        <v>-63.161999999999999</v>
      </c>
      <c r="BT1132" s="1034">
        <v>-55.448</v>
      </c>
      <c r="BU1132" s="1034">
        <v>-73.346000000000004</v>
      </c>
      <c r="BV1132" s="1034">
        <v>-85.198999999999998</v>
      </c>
      <c r="BW1132" s="1034">
        <v>-93.546000000000006</v>
      </c>
      <c r="BX1132" s="1034">
        <v>-100.94400000000002</v>
      </c>
      <c r="BY1132" s="1034">
        <v>-112.34599999999998</v>
      </c>
      <c r="BZ1132" s="1034">
        <v>-129.173</v>
      </c>
      <c r="CA1132" s="1034">
        <v>-154.71700000000001</v>
      </c>
      <c r="CB1132" s="1034">
        <v>-158.21799999999999</v>
      </c>
      <c r="CC1132" s="1034">
        <v>-175.62800000000001</v>
      </c>
      <c r="CD1132" s="1034">
        <v>-185.56300000000002</v>
      </c>
      <c r="CE1132" s="1034">
        <v>-223.23500000000001</v>
      </c>
      <c r="CF1132" s="1034">
        <v>-236.76599999999999</v>
      </c>
      <c r="CG1132" s="1034">
        <v>-272.81199999999995</v>
      </c>
      <c r="CH1132" s="1034">
        <v>-318.68899999999996</v>
      </c>
      <c r="CI1132" s="1034">
        <v>-365.92399999999998</v>
      </c>
      <c r="CJ1132" s="1034">
        <v>-339.27699999999999</v>
      </c>
      <c r="CK1132" s="1034">
        <v>-451.197</v>
      </c>
      <c r="CL1132" s="1034">
        <v>-635.51099999999997</v>
      </c>
      <c r="CM1132" s="1034">
        <v>-838.2700000000001</v>
      </c>
      <c r="CN1132" s="1034">
        <v>-787.06400000000008</v>
      </c>
      <c r="CO1132" s="1034">
        <v>-948.83</v>
      </c>
      <c r="CP1132" s="1034">
        <v>-1050.8620000000001</v>
      </c>
      <c r="CQ1132" s="1034">
        <v>-1277.6010000000001</v>
      </c>
      <c r="CR1132" s="1034">
        <v>-1175</v>
      </c>
      <c r="CS1132" s="1207">
        <v>-1398.9146023860242</v>
      </c>
      <c r="CT1132" s="1207">
        <v>-1489.1127866845363</v>
      </c>
      <c r="CU1132" s="1207">
        <v>-1738.5338127469815</v>
      </c>
      <c r="CV1132" s="1207">
        <v>-1398.4991290158571</v>
      </c>
      <c r="CW1132" s="1207">
        <v>-1625.6247762410433</v>
      </c>
      <c r="CX1132" s="1207">
        <v>-1784.0613138930285</v>
      </c>
      <c r="CY1132" s="1207">
        <v>-2105.6725054500757</v>
      </c>
      <c r="CZ1132" s="1207">
        <v>-1626.5057192176364</v>
      </c>
      <c r="DA1132" s="1207">
        <v>-1969.3159121323404</v>
      </c>
      <c r="DB1132" s="1207">
        <v>-2153.1596995463251</v>
      </c>
      <c r="DC1132" s="1207">
        <v>-2498.046303343921</v>
      </c>
      <c r="DD1132" s="1207">
        <v>-1794.6695485580497</v>
      </c>
      <c r="DE1132" s="1207">
        <v>-2277.6493749317106</v>
      </c>
      <c r="DF1132" s="1207">
        <v>-2503.9014116417975</v>
      </c>
      <c r="DG1132" s="1207">
        <v>-2814.5031439361424</v>
      </c>
      <c r="DH1132" s="1207">
        <v>-1997.0121465992595</v>
      </c>
      <c r="DI1132" s="1207">
        <v>-2582.5838229651272</v>
      </c>
      <c r="DJ1132" s="1207">
        <v>-2836.5096618818129</v>
      </c>
      <c r="DK1132" s="1207">
        <v>-3241.8423323693492</v>
      </c>
      <c r="DL1132" s="1207">
        <v>-1868.4023727697395</v>
      </c>
      <c r="DM1132" s="1207">
        <v>-2184.3093814098438</v>
      </c>
      <c r="DN1132" s="1207">
        <v>-2334.4036957642293</v>
      </c>
      <c r="DO1132" s="1207">
        <v>-2733.059234913861</v>
      </c>
    </row>
    <row r="1133" spans="2:119" s="941" customFormat="1" ht="12" customHeight="1">
      <c r="B1133" s="1334"/>
      <c r="C1133" s="1097" t="s">
        <v>94</v>
      </c>
      <c r="D1133" s="939"/>
      <c r="E1133" s="939"/>
      <c r="F1133" s="940" t="s">
        <v>1045</v>
      </c>
      <c r="G1133" s="940">
        <v>0.49957374639421781</v>
      </c>
      <c r="H1133" s="940">
        <v>0.30595670584119716</v>
      </c>
      <c r="I1133" s="940">
        <v>0.29455979954419087</v>
      </c>
      <c r="J1133" s="940">
        <v>0.54792851516630181</v>
      </c>
      <c r="K1133" s="940">
        <v>0.36124500342331745</v>
      </c>
      <c r="L1133" s="940">
        <v>0.32615609884765595</v>
      </c>
      <c r="M1133" s="940">
        <v>0.22218496562129131</v>
      </c>
      <c r="N1133" s="940">
        <v>0.35235063120462806</v>
      </c>
      <c r="O1133" s="940">
        <v>0.4304538731313432</v>
      </c>
      <c r="P1133" s="940">
        <v>0.61664049112470276</v>
      </c>
      <c r="Q1133" s="940">
        <v>0.49371253871837184</v>
      </c>
      <c r="R1133" s="940">
        <v>0.60802618751380177</v>
      </c>
      <c r="S1133" s="940">
        <v>0.89605766581727764</v>
      </c>
      <c r="T1133" s="940">
        <v>0.79500851273376894</v>
      </c>
      <c r="U1133" s="1677">
        <v>0.42742411698026062</v>
      </c>
      <c r="V1133" s="1677">
        <v>0.19172365576941552</v>
      </c>
      <c r="W1133" s="1677">
        <v>0.19282576569325438</v>
      </c>
      <c r="X1133" s="1677">
        <v>0.13867976385565273</v>
      </c>
      <c r="Y1133" s="1677">
        <v>0.13494428704801553</v>
      </c>
      <c r="Z1133" s="1677">
        <v>-2.8810218383396147E-2</v>
      </c>
      <c r="AA1133" s="403"/>
      <c r="AB1133" s="985"/>
      <c r="AC1133" s="985"/>
      <c r="AD1133" s="985"/>
      <c r="AE1133" s="985"/>
      <c r="AF1133" s="985"/>
      <c r="AG1133" s="985"/>
      <c r="AH1133" s="985"/>
      <c r="AI1133" s="985"/>
      <c r="AJ1133" s="940"/>
      <c r="AK1133" s="940"/>
      <c r="AL1133" s="940"/>
      <c r="AM1133" s="940"/>
      <c r="AN1133" s="940">
        <v>0.68318335577752731</v>
      </c>
      <c r="AO1133" s="940">
        <v>0.72540939548321193</v>
      </c>
      <c r="AP1133" s="940">
        <v>0.67017243583020902</v>
      </c>
      <c r="AQ1133" s="940">
        <v>9.4280976280695095E-2</v>
      </c>
      <c r="AR1133" s="940">
        <v>0.10230579130485928</v>
      </c>
      <c r="AS1133" s="940">
        <v>0.24545001284502832</v>
      </c>
      <c r="AT1133" s="940">
        <v>0.27432509895310941</v>
      </c>
      <c r="AU1133" s="940">
        <v>0.60023961995161157</v>
      </c>
      <c r="AV1133" s="940">
        <v>0.49126799483749273</v>
      </c>
      <c r="AW1133" s="940">
        <v>0.32762393523942879</v>
      </c>
      <c r="AX1133" s="940">
        <v>0.10203845353201935</v>
      </c>
      <c r="AY1133" s="940">
        <v>0.33434195054399729</v>
      </c>
      <c r="AZ1133" s="940">
        <v>0.44866361246899467</v>
      </c>
      <c r="BA1133" s="940">
        <v>0.48438219801830784</v>
      </c>
      <c r="BB1133" s="940">
        <v>0.75186585460957311</v>
      </c>
      <c r="BC1133" s="940">
        <v>0.50239711069378945</v>
      </c>
      <c r="BD1133" s="940">
        <v>0.47200210610002191</v>
      </c>
      <c r="BE1133" s="940">
        <v>0.41051505751362005</v>
      </c>
      <c r="BF1133" s="940">
        <v>0.28080747244556648</v>
      </c>
      <c r="BG1133" s="940">
        <v>0.32224224625696141</v>
      </c>
      <c r="BH1133" s="940">
        <v>0.35801875561384056</v>
      </c>
      <c r="BI1133" s="940">
        <v>0.30068914669603886</v>
      </c>
      <c r="BJ1133" s="940">
        <v>0.32892947486349233</v>
      </c>
      <c r="BK1133" s="940">
        <v>0.32123094738173497</v>
      </c>
      <c r="BL1133" s="940">
        <v>0.10089291601392802</v>
      </c>
      <c r="BM1133" s="940">
        <v>0.17036046123958815</v>
      </c>
      <c r="BN1133" s="940">
        <v>0.27109945766859078</v>
      </c>
      <c r="BO1133" s="940">
        <v>0.31651570805193496</v>
      </c>
      <c r="BP1133" s="940">
        <v>0.41751664134669775</v>
      </c>
      <c r="BQ1133" s="940">
        <v>0.38325188824151768</v>
      </c>
      <c r="BR1133" s="940">
        <v>0.30900471887295966</v>
      </c>
      <c r="BS1133" s="940">
        <v>0.32511991997502565</v>
      </c>
      <c r="BT1133" s="940">
        <v>0.24022546300438408</v>
      </c>
      <c r="BU1133" s="940">
        <v>0.45785215956749026</v>
      </c>
      <c r="BV1133" s="940">
        <v>0.49963916709203859</v>
      </c>
      <c r="BW1133" s="940">
        <v>0.48104873183243102</v>
      </c>
      <c r="BX1133" s="940">
        <v>0.82051651998268671</v>
      </c>
      <c r="BY1133" s="940">
        <v>0.53172633817795067</v>
      </c>
      <c r="BZ1133" s="940">
        <v>0.51613281846031067</v>
      </c>
      <c r="CA1133" s="940">
        <v>0.65391358262245314</v>
      </c>
      <c r="CB1133" s="940">
        <v>0.56738389602155603</v>
      </c>
      <c r="CC1133" s="940">
        <v>0.56327773129439462</v>
      </c>
      <c r="CD1133" s="940">
        <v>0.43654633708282709</v>
      </c>
      <c r="CE1133" s="940">
        <v>0.44286018989509879</v>
      </c>
      <c r="CF1133" s="940">
        <v>0.49645425931309961</v>
      </c>
      <c r="CG1133" s="940">
        <v>0.55335140182658771</v>
      </c>
      <c r="CH1133" s="940">
        <v>0.71741672639480902</v>
      </c>
      <c r="CI1133" s="940">
        <v>0.63918740340896352</v>
      </c>
      <c r="CJ1133" s="940">
        <v>0.43296334777797485</v>
      </c>
      <c r="CK1133" s="940">
        <v>0.65387519610574341</v>
      </c>
      <c r="CL1133" s="940">
        <v>0.99414162396568462</v>
      </c>
      <c r="CM1133" s="940">
        <v>1.2908308829155786</v>
      </c>
      <c r="CN1133" s="940">
        <v>1.3198271618765789</v>
      </c>
      <c r="CO1133" s="940">
        <v>1.102917350957564</v>
      </c>
      <c r="CP1133" s="940">
        <v>0.65357011916394869</v>
      </c>
      <c r="CQ1133" s="940">
        <v>0.52409247617116206</v>
      </c>
      <c r="CR1133" s="940">
        <v>0.49289003181443936</v>
      </c>
      <c r="CS1133" s="940">
        <v>0.47435747434843356</v>
      </c>
      <c r="CT1133" s="940">
        <v>0.41703933217162303</v>
      </c>
      <c r="CU1133" s="940">
        <v>0.36077994048766504</v>
      </c>
      <c r="CV1133" s="940">
        <v>0.19021202469434639</v>
      </c>
      <c r="CW1133" s="940">
        <v>0.16206148214361082</v>
      </c>
      <c r="CX1133" s="940">
        <v>0.19806997149301631</v>
      </c>
      <c r="CY1133" s="940">
        <v>0.211177194260602</v>
      </c>
      <c r="CZ1133" s="940">
        <v>0.16303663368187493</v>
      </c>
      <c r="DA1133" s="940">
        <v>0.2114209508334508</v>
      </c>
      <c r="DB1133" s="940">
        <v>0.2068866034922765</v>
      </c>
      <c r="DC1133" s="940">
        <v>0.18634132177642582</v>
      </c>
      <c r="DD1133" s="940">
        <v>0.10338963297423964</v>
      </c>
      <c r="DE1133" s="940">
        <v>0.15656881706983827</v>
      </c>
      <c r="DF1133" s="940">
        <v>0.16289628315511129</v>
      </c>
      <c r="DG1133" s="940">
        <v>0.12668173530995319</v>
      </c>
      <c r="DH1133" s="940">
        <v>0.11274643747300694</v>
      </c>
      <c r="DI1133" s="940">
        <v>0.1338812072611304</v>
      </c>
      <c r="DJ1133" s="940">
        <v>0.13283600092781822</v>
      </c>
      <c r="DK1133" s="940">
        <v>0.15183468149748225</v>
      </c>
      <c r="DL1133" s="940">
        <v>-6.4401097433749444E-2</v>
      </c>
      <c r="DM1133" s="940">
        <v>-0.15421549458093287</v>
      </c>
      <c r="DN1133" s="940">
        <v>-0.1770154259881751</v>
      </c>
      <c r="DO1133" s="940">
        <v>-0.15694257933995093</v>
      </c>
    </row>
    <row r="1134" spans="2:119" s="1093" customFormat="1" ht="12" customHeight="1">
      <c r="B1134" s="1334"/>
      <c r="C1134" s="987" t="s">
        <v>880</v>
      </c>
      <c r="D1134" s="1102"/>
      <c r="E1134" s="953"/>
      <c r="F1134" s="996">
        <v>0.21569275484306322</v>
      </c>
      <c r="G1134" s="996">
        <v>0.20094401931593486</v>
      </c>
      <c r="H1134" s="996">
        <v>0.20803805028352637</v>
      </c>
      <c r="I1134" s="996">
        <v>0.21479681902531533</v>
      </c>
      <c r="J1134" s="996">
        <v>0.24104453317711028</v>
      </c>
      <c r="K1134" s="996">
        <v>0.26254082377946808</v>
      </c>
      <c r="L1134" s="996">
        <v>0.27523978054186971</v>
      </c>
      <c r="M1134" s="996">
        <v>0.28565627509153713</v>
      </c>
      <c r="N1134" s="996">
        <v>0.32987340179548202</v>
      </c>
      <c r="O1134" s="996">
        <v>0.36421181530940461</v>
      </c>
      <c r="P1134" s="996">
        <v>0.40860337004501224</v>
      </c>
      <c r="Q1134" s="996">
        <v>0.51584930535344276</v>
      </c>
      <c r="R1134" s="996">
        <v>0.52004690996091996</v>
      </c>
      <c r="S1134" s="996">
        <v>0.56984395231869411</v>
      </c>
      <c r="T1134" s="996">
        <v>0.57492175088469211</v>
      </c>
      <c r="U1134" s="1668">
        <v>0.53900310201412704</v>
      </c>
      <c r="V1134" s="1668">
        <v>0.52410379743930446</v>
      </c>
      <c r="W1134" s="1668">
        <v>0.50908457477617364</v>
      </c>
      <c r="X1134" s="1668">
        <v>0.49401079626175592</v>
      </c>
      <c r="Y1134" s="1668">
        <v>0.47917164485479008</v>
      </c>
      <c r="Z1134" s="1668">
        <v>0.47891051877413543</v>
      </c>
      <c r="AA1134" s="403"/>
      <c r="AB1134" s="449"/>
      <c r="AC1134" s="449"/>
      <c r="AD1134" s="449"/>
      <c r="AE1134" s="449"/>
      <c r="AF1134" s="449"/>
      <c r="AG1134" s="449"/>
      <c r="AH1134" s="449"/>
      <c r="AI1134" s="449"/>
      <c r="AJ1134" s="996"/>
      <c r="AK1134" s="996"/>
      <c r="AL1134" s="996"/>
      <c r="AM1134" s="996"/>
      <c r="AN1134" s="996"/>
      <c r="AO1134" s="996"/>
      <c r="AP1134" s="996"/>
      <c r="AQ1134" s="996"/>
      <c r="AR1134" s="996"/>
      <c r="AS1134" s="996"/>
      <c r="AT1134" s="996"/>
      <c r="AU1134" s="996"/>
      <c r="AV1134" s="996"/>
      <c r="AW1134" s="996"/>
      <c r="AX1134" s="996"/>
      <c r="AY1134" s="996"/>
      <c r="AZ1134" s="996"/>
      <c r="BA1134" s="996"/>
      <c r="BB1134" s="996"/>
      <c r="BC1134" s="996"/>
      <c r="BD1134" s="996"/>
      <c r="BE1134" s="996"/>
      <c r="BF1134" s="996"/>
      <c r="BG1134" s="996"/>
      <c r="BH1134" s="996"/>
      <c r="BI1134" s="996"/>
      <c r="BJ1134" s="996"/>
      <c r="BK1134" s="996"/>
      <c r="BL1134" s="996"/>
      <c r="BM1134" s="996"/>
      <c r="BN1134" s="996"/>
      <c r="BO1134" s="996"/>
      <c r="BP1134" s="996"/>
      <c r="BQ1134" s="996"/>
      <c r="BR1134" s="996"/>
      <c r="BS1134" s="996"/>
      <c r="BT1134" s="996">
        <v>0.35176045169066805</v>
      </c>
      <c r="BU1134" s="996">
        <v>0.36738394341928632</v>
      </c>
      <c r="BV1134" s="996">
        <v>0.36907128964205727</v>
      </c>
      <c r="BW1134" s="996">
        <v>0.36502194907813879</v>
      </c>
      <c r="BX1134" s="996">
        <v>0.37438525958179114</v>
      </c>
      <c r="BY1134" s="996">
        <v>0.39568342789922828</v>
      </c>
      <c r="BZ1134" s="996">
        <v>0.42357219447732658</v>
      </c>
      <c r="CA1134" s="996">
        <v>0.43207625154295998</v>
      </c>
      <c r="CB1134" s="996">
        <v>0.49289096573208718</v>
      </c>
      <c r="CC1134" s="996">
        <v>0.52363744782349442</v>
      </c>
      <c r="CD1134" s="996">
        <v>0.52241835585585583</v>
      </c>
      <c r="CE1134" s="996">
        <v>0.52169899509231132</v>
      </c>
      <c r="CF1134" s="996">
        <v>0.49974882326867465</v>
      </c>
      <c r="CG1134" s="996">
        <v>0.50035030316813445</v>
      </c>
      <c r="CH1134" s="996">
        <v>0.52847863542670281</v>
      </c>
      <c r="CI1134" s="996">
        <v>0.542695741029942</v>
      </c>
      <c r="CJ1134" s="996">
        <v>0.5202908796471658</v>
      </c>
      <c r="CK1134" s="996">
        <v>0.51367591524746437</v>
      </c>
      <c r="CL1134" s="996">
        <v>0.56960691081212611</v>
      </c>
      <c r="CM1134" s="996">
        <v>0.63155840711698308</v>
      </c>
      <c r="CN1134" s="996">
        <v>0.57098127522324138</v>
      </c>
      <c r="CO1134" s="996">
        <v>0.55723388636029958</v>
      </c>
      <c r="CP1134" s="996">
        <v>0.56575459285085161</v>
      </c>
      <c r="CQ1134" s="996">
        <v>0.59959704632043132</v>
      </c>
      <c r="CR1134" s="955">
        <v>0.52268683274021355</v>
      </c>
      <c r="CS1134" s="1370">
        <v>0.53723388636029956</v>
      </c>
      <c r="CT1134" s="1370">
        <v>0.52575459285085158</v>
      </c>
      <c r="CU1134" s="1370">
        <v>0.56459704632043128</v>
      </c>
      <c r="CV1134" s="1371">
        <v>0.50768683274021353</v>
      </c>
      <c r="CW1134" s="1371">
        <v>0.52223388636029955</v>
      </c>
      <c r="CX1134" s="1371">
        <v>0.51075459285085156</v>
      </c>
      <c r="CY1134" s="1371">
        <v>0.54959704632043127</v>
      </c>
      <c r="CZ1134" s="1371">
        <v>0.49268683274021352</v>
      </c>
      <c r="DA1134" s="1371">
        <v>0.50723388636029954</v>
      </c>
      <c r="DB1134" s="1371">
        <v>0.49575459285085155</v>
      </c>
      <c r="DC1134" s="1371">
        <v>0.53459704632043126</v>
      </c>
      <c r="DD1134" s="1371">
        <v>0.47768683274021351</v>
      </c>
      <c r="DE1134" s="1371">
        <v>0.49223388636029952</v>
      </c>
      <c r="DF1134" s="1371">
        <v>0.48075459285085154</v>
      </c>
      <c r="DG1134" s="1371">
        <v>0.51959704632043124</v>
      </c>
      <c r="DH1134" s="1371">
        <v>0.46268683274021349</v>
      </c>
      <c r="DI1134" s="1371">
        <v>0.47723388636029951</v>
      </c>
      <c r="DJ1134" s="1371">
        <v>0.46575459285085152</v>
      </c>
      <c r="DK1134" s="1371">
        <v>0.50459704632043123</v>
      </c>
      <c r="DL1134" s="1370">
        <v>0.46268683274021349</v>
      </c>
      <c r="DM1134" s="1370">
        <v>0.47723388636029951</v>
      </c>
      <c r="DN1134" s="1370">
        <v>0.46575459285085152</v>
      </c>
      <c r="DO1134" s="1370">
        <v>0.50459704632043123</v>
      </c>
    </row>
    <row r="1135" spans="2:119" s="941" customFormat="1" ht="12" customHeight="1">
      <c r="B1135" s="1334"/>
      <c r="C1135" s="987" t="s">
        <v>739</v>
      </c>
      <c r="D1135" s="1036"/>
      <c r="E1135" s="1036"/>
      <c r="F1135" s="996">
        <v>0.28931337873014135</v>
      </c>
      <c r="G1135" s="996">
        <v>0.27672601796793522</v>
      </c>
      <c r="H1135" s="996">
        <v>0.30783391343996325</v>
      </c>
      <c r="I1135" s="996">
        <v>0.32754558717866789</v>
      </c>
      <c r="J1135" s="996">
        <v>0.36179970943775097</v>
      </c>
      <c r="K1135" s="996">
        <v>0.40208324856306349</v>
      </c>
      <c r="L1135" s="996">
        <v>0.40769281223344522</v>
      </c>
      <c r="M1135" s="996">
        <v>0.36457036726998082</v>
      </c>
      <c r="N1135" s="996">
        <v>0.4194243776251334</v>
      </c>
      <c r="O1135" s="996">
        <v>0.46362057581157223</v>
      </c>
      <c r="P1135" s="996">
        <v>0.4283530832840805</v>
      </c>
      <c r="Q1135" s="996">
        <v>0.49209911638123821</v>
      </c>
      <c r="R1135" s="996">
        <v>0.48752936853815609</v>
      </c>
      <c r="S1135" s="996">
        <v>0.58875816959474137</v>
      </c>
      <c r="T1135" s="996">
        <v>0.61314485813671638</v>
      </c>
      <c r="U1135" s="1668">
        <v>0.57377035633627149</v>
      </c>
      <c r="V1135" s="1668">
        <v>0.60288331565213082</v>
      </c>
      <c r="W1135" s="1668">
        <v>0.63203050353358647</v>
      </c>
      <c r="X1135" s="1668">
        <v>0.65373860288897068</v>
      </c>
      <c r="Y1135" s="1668">
        <v>0.6532363774735408</v>
      </c>
      <c r="Z1135" s="1668">
        <v>0.65644319863916401</v>
      </c>
      <c r="AA1135" s="403"/>
      <c r="AB1135" s="1049"/>
      <c r="AC1135" s="1049"/>
      <c r="AD1135" s="1049"/>
      <c r="AE1135" s="1049"/>
      <c r="AF1135" s="1049"/>
      <c r="AG1135" s="1049"/>
      <c r="AH1135" s="1049"/>
      <c r="AI1135" s="1049"/>
      <c r="AJ1135" s="996">
        <v>0.26579016363757102</v>
      </c>
      <c r="AK1135" s="996">
        <v>0.28227416356300172</v>
      </c>
      <c r="AL1135" s="996">
        <v>0.29583223023495647</v>
      </c>
      <c r="AM1135" s="996">
        <v>0.30527156471048444</v>
      </c>
      <c r="AN1135" s="996">
        <v>0.26989588729803154</v>
      </c>
      <c r="AO1135" s="996">
        <v>0.26217892070997173</v>
      </c>
      <c r="AP1135" s="996">
        <v>0.28525261025948634</v>
      </c>
      <c r="AQ1135" s="996">
        <v>0.28980275587225574</v>
      </c>
      <c r="AR1135" s="996">
        <v>0.25957010873529801</v>
      </c>
      <c r="AS1135" s="996">
        <v>0.30170603451592265</v>
      </c>
      <c r="AT1135" s="996">
        <v>0.32864267070113012</v>
      </c>
      <c r="AU1135" s="996">
        <v>0.33191991707135987</v>
      </c>
      <c r="AV1135" s="996">
        <v>0.32507100397364641</v>
      </c>
      <c r="AW1135" s="996">
        <v>0.33866455736097867</v>
      </c>
      <c r="AX1135" s="996">
        <v>0.31251935008178888</v>
      </c>
      <c r="AY1135" s="996">
        <v>0.33362143823592633</v>
      </c>
      <c r="AZ1135" s="996">
        <v>0.3398674110198624</v>
      </c>
      <c r="BA1135" s="996">
        <v>0.35417655173527007</v>
      </c>
      <c r="BB1135" s="996">
        <v>0.38828411529086915</v>
      </c>
      <c r="BC1135" s="996">
        <v>0.36042825770379405</v>
      </c>
      <c r="BD1135" s="996">
        <v>0.35874845689829593</v>
      </c>
      <c r="BE1135" s="996">
        <v>0.41947405490100548</v>
      </c>
      <c r="BF1135" s="996">
        <v>0.40428564795197941</v>
      </c>
      <c r="BG1135" s="996">
        <v>0.42402142204907722</v>
      </c>
      <c r="BH1135" s="996">
        <v>0.38634395296753349</v>
      </c>
      <c r="BI1135" s="996">
        <v>0.40499888804274864</v>
      </c>
      <c r="BJ1135" s="996">
        <v>0.39862756030001184</v>
      </c>
      <c r="BK1135" s="996">
        <v>0.43879563106028352</v>
      </c>
      <c r="BL1135" s="996">
        <v>0.3875545285428954</v>
      </c>
      <c r="BM1135" s="996">
        <v>0.26400908141197604</v>
      </c>
      <c r="BN1135" s="996">
        <v>0.4306204407466051</v>
      </c>
      <c r="BO1135" s="996">
        <v>0.41043465286271008</v>
      </c>
      <c r="BP1135" s="996">
        <v>0.36491858139819616</v>
      </c>
      <c r="BQ1135" s="996">
        <v>0.42038988276778333</v>
      </c>
      <c r="BR1135" s="996">
        <v>0.46054263503052012</v>
      </c>
      <c r="BS1135" s="996">
        <v>0.429556583242655</v>
      </c>
      <c r="BT1135" s="996">
        <v>0.43611423537647181</v>
      </c>
      <c r="BU1135" s="996">
        <v>0.43799900870074104</v>
      </c>
      <c r="BV1135" s="996">
        <v>0.48097528480619622</v>
      </c>
      <c r="BW1135" s="996">
        <v>0.48822061939605238</v>
      </c>
      <c r="BX1135" s="996">
        <v>0.48927837450075617</v>
      </c>
      <c r="BY1135" s="996">
        <v>0.44247432100321377</v>
      </c>
      <c r="BZ1135" s="996">
        <v>0.46562420021700029</v>
      </c>
      <c r="CA1135" s="996">
        <v>0.36572405169214478</v>
      </c>
      <c r="CB1135" s="955">
        <v>0.45154183136174886</v>
      </c>
      <c r="CC1135" s="955">
        <v>0.48300139157027427</v>
      </c>
      <c r="CD1135" s="955">
        <v>0.50660962531805931</v>
      </c>
      <c r="CE1135" s="955">
        <v>0.5205578796655147</v>
      </c>
      <c r="CF1135" s="955">
        <v>0.51067767254562357</v>
      </c>
      <c r="CG1135" s="955">
        <v>0.48914707833539528</v>
      </c>
      <c r="CH1135" s="955">
        <v>0.46526930196976157</v>
      </c>
      <c r="CI1135" s="955">
        <v>0.49239058181436512</v>
      </c>
      <c r="CJ1135" s="955">
        <v>0.49763048468358795</v>
      </c>
      <c r="CK1135" s="955">
        <v>0.57922033241203474</v>
      </c>
      <c r="CL1135" s="955">
        <v>0.61543132224898245</v>
      </c>
      <c r="CM1135" s="955">
        <v>0.61982505564058787</v>
      </c>
      <c r="CN1135" s="955">
        <v>0.61126579201411624</v>
      </c>
      <c r="CO1135" s="955">
        <v>0.617492686704608</v>
      </c>
      <c r="CP1135" s="955">
        <v>0.6192199043765918</v>
      </c>
      <c r="CQ1135" s="955">
        <v>0.60623075280552319</v>
      </c>
      <c r="CR1135" s="955">
        <v>0.55713608345187293</v>
      </c>
      <c r="CS1135" s="955">
        <v>0.58328102931920245</v>
      </c>
      <c r="CT1135" s="955">
        <v>0.5700767309858934</v>
      </c>
      <c r="CU1135" s="955">
        <v>0.58109699484701738</v>
      </c>
      <c r="CV1135" s="955">
        <v>0.57820345531215267</v>
      </c>
      <c r="CW1135" s="955">
        <v>0.6121221520357667</v>
      </c>
      <c r="CX1135" s="955">
        <v>0.6053341613113018</v>
      </c>
      <c r="CY1135" s="955">
        <v>0.61098877574630628</v>
      </c>
      <c r="CZ1135" s="955">
        <v>0.60440824165277485</v>
      </c>
      <c r="DA1135" s="955">
        <v>0.64183188741175512</v>
      </c>
      <c r="DB1135" s="955">
        <v>0.63577329683410799</v>
      </c>
      <c r="DC1135" s="955">
        <v>0.64012403062688183</v>
      </c>
      <c r="DD1135" s="955">
        <v>0.6315815316382829</v>
      </c>
      <c r="DE1135" s="955">
        <v>0.66775488378846604</v>
      </c>
      <c r="DF1135" s="955">
        <v>0.66094045284310377</v>
      </c>
      <c r="DG1135" s="955">
        <v>0.65093290856165764</v>
      </c>
      <c r="DH1135" s="955">
        <v>0.63980672484841095</v>
      </c>
      <c r="DI1135" s="955">
        <v>0.67092995802578981</v>
      </c>
      <c r="DJ1135" s="955">
        <v>0.65462428448409771</v>
      </c>
      <c r="DK1135" s="955">
        <v>0.64681116449113618</v>
      </c>
      <c r="DL1135" s="955">
        <v>0.65153567874978924</v>
      </c>
      <c r="DM1135" s="955">
        <v>0.67458789911199135</v>
      </c>
      <c r="DN1135" s="955">
        <v>0.6576109155126626</v>
      </c>
      <c r="DO1135" s="955">
        <v>0.64492208702424714</v>
      </c>
    </row>
    <row r="1136" spans="2:119" s="941" customFormat="1" ht="12" customHeight="1">
      <c r="B1136" s="1334"/>
      <c r="C1136" s="987"/>
      <c r="D1136" s="1036"/>
      <c r="E1136" s="1036"/>
      <c r="F1136" s="996"/>
      <c r="G1136" s="996"/>
      <c r="H1136" s="996"/>
      <c r="I1136" s="996"/>
      <c r="J1136" s="996"/>
      <c r="K1136" s="996"/>
      <c r="L1136" s="996"/>
      <c r="M1136" s="996"/>
      <c r="N1136" s="996"/>
      <c r="O1136" s="996"/>
      <c r="P1136" s="996"/>
      <c r="Q1136" s="996"/>
      <c r="R1136" s="996"/>
      <c r="S1136" s="996"/>
      <c r="T1136" s="996"/>
      <c r="U1136" s="1668"/>
      <c r="V1136" s="1668"/>
      <c r="W1136" s="1668"/>
      <c r="X1136" s="1668"/>
      <c r="Y1136" s="1668"/>
      <c r="Z1136" s="1668"/>
      <c r="AA1136" s="403"/>
      <c r="AB1136" s="1049"/>
      <c r="AC1136" s="1049"/>
      <c r="AD1136" s="1049"/>
      <c r="AE1136" s="1049"/>
      <c r="AF1136" s="1049"/>
      <c r="AG1136" s="1049"/>
      <c r="AH1136" s="1049"/>
      <c r="AI1136" s="1049"/>
      <c r="AJ1136" s="996"/>
      <c r="AK1136" s="996"/>
      <c r="AL1136" s="996"/>
      <c r="AM1136" s="996"/>
      <c r="AN1136" s="996"/>
      <c r="AO1136" s="996"/>
      <c r="AP1136" s="996"/>
      <c r="AQ1136" s="996"/>
      <c r="AR1136" s="996"/>
      <c r="AS1136" s="996"/>
      <c r="AT1136" s="996"/>
      <c r="AU1136" s="996"/>
      <c r="AV1136" s="996"/>
      <c r="AW1136" s="996"/>
      <c r="AX1136" s="996"/>
      <c r="AY1136" s="996"/>
      <c r="AZ1136" s="996"/>
      <c r="BA1136" s="996"/>
      <c r="BB1136" s="996"/>
      <c r="BC1136" s="996"/>
      <c r="BD1136" s="996"/>
      <c r="BE1136" s="996"/>
      <c r="BF1136" s="996"/>
      <c r="BG1136" s="996"/>
      <c r="BH1136" s="996"/>
      <c r="BI1136" s="996"/>
      <c r="BJ1136" s="996"/>
      <c r="BK1136" s="996"/>
      <c r="BL1136" s="996"/>
      <c r="BM1136" s="996"/>
      <c r="BN1136" s="996"/>
      <c r="BO1136" s="996"/>
      <c r="BP1136" s="996"/>
      <c r="BQ1136" s="996"/>
      <c r="BR1136" s="996"/>
      <c r="BS1136" s="996"/>
      <c r="BT1136" s="996"/>
      <c r="BU1136" s="996"/>
      <c r="BV1136" s="996"/>
      <c r="BW1136" s="996"/>
      <c r="BX1136" s="996"/>
      <c r="BY1136" s="996"/>
      <c r="BZ1136" s="996"/>
      <c r="CA1136" s="996"/>
      <c r="CB1136" s="1086"/>
      <c r="CC1136" s="996"/>
      <c r="CD1136" s="996"/>
      <c r="CE1136" s="996"/>
      <c r="CF1136" s="996"/>
      <c r="CG1136" s="996"/>
      <c r="CH1136" s="996"/>
      <c r="CI1136" s="996"/>
      <c r="CJ1136" s="996"/>
      <c r="CK1136" s="996"/>
      <c r="CL1136" s="996"/>
      <c r="CM1136" s="996"/>
      <c r="CN1136" s="996"/>
      <c r="CO1136" s="996"/>
      <c r="CP1136" s="996"/>
      <c r="CQ1136" s="996"/>
      <c r="CR1136" s="1103"/>
      <c r="CS1136" s="1103"/>
      <c r="CT1136" s="1103"/>
      <c r="CU1136" s="1103"/>
      <c r="CV1136" s="1103"/>
      <c r="CW1136" s="1103"/>
      <c r="CX1136" s="1103"/>
      <c r="CY1136" s="1103"/>
      <c r="CZ1136" s="1103"/>
      <c r="DA1136" s="1103"/>
      <c r="DB1136" s="1103"/>
      <c r="DC1136" s="1103"/>
      <c r="DD1136" s="1103"/>
      <c r="DE1136" s="1103"/>
      <c r="DF1136" s="1103"/>
      <c r="DG1136" s="1103"/>
      <c r="DH1136" s="1103"/>
      <c r="DI1136" s="1103"/>
      <c r="DJ1136" s="1103"/>
      <c r="DK1136" s="1103"/>
      <c r="DL1136" s="1103"/>
      <c r="DM1136" s="1103"/>
      <c r="DN1136" s="1103"/>
      <c r="DO1136" s="1103"/>
    </row>
    <row r="1137" spans="2:119" s="941" customFormat="1" ht="12" customHeight="1">
      <c r="B1137" s="1334"/>
      <c r="C1137" s="1104"/>
      <c r="D1137" s="1036"/>
      <c r="E1137" s="1036"/>
      <c r="F1137" s="996"/>
      <c r="G1137" s="996"/>
      <c r="H1137" s="996"/>
      <c r="I1137" s="996"/>
      <c r="J1137" s="996"/>
      <c r="K1137" s="996"/>
      <c r="L1137" s="996"/>
      <c r="M1137" s="996"/>
      <c r="N1137" s="996"/>
      <c r="O1137" s="996"/>
      <c r="P1137" s="996"/>
      <c r="Q1137" s="996"/>
      <c r="R1137" s="996"/>
      <c r="S1137" s="996"/>
      <c r="T1137" s="996"/>
      <c r="U1137" s="1668"/>
      <c r="V1137" s="1668"/>
      <c r="W1137" s="1668"/>
      <c r="X1137" s="1668"/>
      <c r="Y1137" s="1668"/>
      <c r="Z1137" s="1668"/>
      <c r="AA1137" s="403"/>
      <c r="AB1137" s="1049"/>
      <c r="AC1137" s="1049"/>
      <c r="AD1137" s="1049"/>
      <c r="AE1137" s="1049"/>
      <c r="AF1137" s="1049"/>
      <c r="AG1137" s="1049"/>
      <c r="AH1137" s="1049"/>
      <c r="AI1137" s="1049"/>
      <c r="AJ1137" s="996"/>
      <c r="AK1137" s="996"/>
      <c r="AL1137" s="996"/>
      <c r="AM1137" s="996"/>
      <c r="AN1137" s="996"/>
      <c r="AO1137" s="996"/>
      <c r="AP1137" s="996"/>
      <c r="AQ1137" s="996"/>
      <c r="AR1137" s="996"/>
      <c r="AS1137" s="996"/>
      <c r="AT1137" s="996"/>
      <c r="AU1137" s="996"/>
      <c r="AV1137" s="996"/>
      <c r="AW1137" s="996"/>
      <c r="AX1137" s="996"/>
      <c r="AY1137" s="996"/>
      <c r="AZ1137" s="996"/>
      <c r="BA1137" s="996"/>
      <c r="BB1137" s="996"/>
      <c r="BC1137" s="996"/>
      <c r="BD1137" s="996"/>
      <c r="BE1137" s="996"/>
      <c r="BF1137" s="996"/>
      <c r="BG1137" s="996"/>
      <c r="BH1137" s="996"/>
      <c r="BI1137" s="996"/>
      <c r="BJ1137" s="996"/>
      <c r="BK1137" s="996"/>
      <c r="BL1137" s="996"/>
      <c r="BM1137" s="996"/>
      <c r="BN1137" s="996"/>
      <c r="BO1137" s="996"/>
      <c r="BP1137" s="996"/>
      <c r="BQ1137" s="996"/>
      <c r="BR1137" s="996"/>
      <c r="BS1137" s="996"/>
      <c r="BT1137" s="996"/>
      <c r="BU1137" s="996"/>
      <c r="BV1137" s="996"/>
      <c r="BW1137" s="996"/>
      <c r="BX1137" s="996"/>
      <c r="BY1137" s="996"/>
      <c r="BZ1137" s="996"/>
      <c r="CA1137" s="996"/>
      <c r="CB1137" s="1086"/>
      <c r="CC1137" s="996"/>
      <c r="CD1137" s="996"/>
      <c r="CE1137" s="996"/>
      <c r="CF1137" s="996"/>
      <c r="CG1137" s="996"/>
      <c r="CH1137" s="996"/>
      <c r="CI1137" s="996"/>
      <c r="CJ1137" s="996"/>
      <c r="CK1137" s="996"/>
      <c r="CL1137" s="996"/>
      <c r="CM1137" s="996"/>
      <c r="CN1137" s="996"/>
      <c r="CO1137" s="996"/>
      <c r="CP1137" s="996"/>
      <c r="CQ1137" s="996"/>
      <c r="CR1137" s="1105"/>
      <c r="CS1137" s="1105"/>
      <c r="CT1137" s="1105"/>
      <c r="CU1137" s="1105"/>
      <c r="CV1137" s="1105"/>
      <c r="CW1137" s="1105"/>
      <c r="CX1137" s="1105"/>
      <c r="CY1137" s="1105"/>
      <c r="CZ1137" s="1105"/>
      <c r="DA1137" s="1105"/>
      <c r="DB1137" s="1105"/>
      <c r="DC1137" s="1105"/>
      <c r="DD1137" s="1105"/>
      <c r="DE1137" s="1105"/>
      <c r="DF1137" s="1105"/>
      <c r="DG1137" s="1105"/>
      <c r="DH1137" s="1105"/>
      <c r="DI1137" s="1105"/>
      <c r="DJ1137" s="1105"/>
      <c r="DK1137" s="1105"/>
      <c r="DL1137" s="1105"/>
      <c r="DM1137" s="1105"/>
      <c r="DN1137" s="1105"/>
      <c r="DO1137" s="1105"/>
    </row>
    <row r="1138" spans="2:119" s="948" customFormat="1" ht="12" customHeight="1">
      <c r="B1138" s="1337"/>
      <c r="C1138" s="942" t="s">
        <v>155</v>
      </c>
      <c r="D1138" s="1033"/>
      <c r="E1138" s="1033"/>
      <c r="F1138" s="1034">
        <v>-45.103385999999979</v>
      </c>
      <c r="G1138" s="1034">
        <v>-71.964813000000007</v>
      </c>
      <c r="H1138" s="1034">
        <v>-80.851854400000036</v>
      </c>
      <c r="I1138" s="1034">
        <v>-95.567306000000002</v>
      </c>
      <c r="J1138" s="1034">
        <v>-127.1036239</v>
      </c>
      <c r="K1138" s="1034">
        <v>-145.857978</v>
      </c>
      <c r="L1138" s="1034">
        <v>-188.97921600000001</v>
      </c>
      <c r="M1138" s="1034">
        <v>-277.08713899999998</v>
      </c>
      <c r="N1138" s="1034">
        <v>-297.60000000000002</v>
      </c>
      <c r="O1138" s="1034">
        <v>-355.803</v>
      </c>
      <c r="P1138" s="1034">
        <v>-663.3309999999999</v>
      </c>
      <c r="Q1138" s="1035">
        <v>-766.42399999999998</v>
      </c>
      <c r="R1138" s="1035">
        <v>-1255.2839999999999</v>
      </c>
      <c r="S1138" s="1035">
        <v>-1581.518</v>
      </c>
      <c r="T1138" s="1035">
        <v>-2614.3490000000002</v>
      </c>
      <c r="U1138" s="1731">
        <v>-4363.899268239139</v>
      </c>
      <c r="V1138" s="1731">
        <v>-4554.1287747798597</v>
      </c>
      <c r="W1138" s="1731">
        <v>-4801.4369384858501</v>
      </c>
      <c r="X1138" s="1731">
        <v>-4973.9223251859557</v>
      </c>
      <c r="Y1138" s="1731">
        <v>-5657.6589609492112</v>
      </c>
      <c r="Z1138" s="1731">
        <v>-4773.1441944668459</v>
      </c>
      <c r="AA1138" s="403"/>
      <c r="AB1138" s="1046"/>
      <c r="AC1138" s="1046"/>
      <c r="AD1138" s="1046"/>
      <c r="AE1138" s="1046"/>
      <c r="AF1138" s="1046"/>
      <c r="AG1138" s="1046"/>
      <c r="AH1138" s="1046"/>
      <c r="AI1138" s="1046"/>
      <c r="AJ1138" s="1034">
        <v>-9.8769379999999778</v>
      </c>
      <c r="AK1138" s="1034">
        <v>-10.170422</v>
      </c>
      <c r="AL1138" s="1034">
        <v>-11.620711</v>
      </c>
      <c r="AM1138" s="1034">
        <v>-13.435314999999999</v>
      </c>
      <c r="AN1138" s="1034">
        <v>-16.280246999999999</v>
      </c>
      <c r="AO1138" s="1034">
        <v>-19.422135000000001</v>
      </c>
      <c r="AP1138" s="1034">
        <v>-20.430844</v>
      </c>
      <c r="AQ1138" s="1034">
        <v>-15.831586999999999</v>
      </c>
      <c r="AR1138" s="1034">
        <v>-18.923602400000036</v>
      </c>
      <c r="AS1138" s="1034">
        <v>-19.894099000000001</v>
      </c>
      <c r="AT1138" s="1034">
        <v>-21.226255000000002</v>
      </c>
      <c r="AU1138" s="1034">
        <v>-20.807898000000002</v>
      </c>
      <c r="AV1138" s="1034">
        <v>-20.540457</v>
      </c>
      <c r="AW1138" s="1034">
        <v>-22.284203000000002</v>
      </c>
      <c r="AX1138" s="1034">
        <v>-25.189753</v>
      </c>
      <c r="AY1138" s="1034">
        <v>-27.552893000000001</v>
      </c>
      <c r="AZ1138" s="1034">
        <v>-27.836809000000002</v>
      </c>
      <c r="BA1138" s="1034">
        <v>-30.887644999999999</v>
      </c>
      <c r="BB1138" s="1034">
        <v>-31.603946999999998</v>
      </c>
      <c r="BC1138" s="1034">
        <v>-36.775222900000003</v>
      </c>
      <c r="BD1138" s="1034">
        <v>-37.708964999999999</v>
      </c>
      <c r="BE1138" s="1034">
        <v>-33.066257999999998</v>
      </c>
      <c r="BF1138" s="1034">
        <v>-37.859492000000003</v>
      </c>
      <c r="BG1138" s="1034">
        <v>-37.223263000000003</v>
      </c>
      <c r="BH1138" s="1034">
        <v>-45.505395999999998</v>
      </c>
      <c r="BI1138" s="1034">
        <v>-45.656854000000003</v>
      </c>
      <c r="BJ1138" s="1034">
        <v>-51.511378999999998</v>
      </c>
      <c r="BK1138" s="1034">
        <v>-46.305587000000003</v>
      </c>
      <c r="BL1138" s="1034">
        <v>-49.841566999999998</v>
      </c>
      <c r="BM1138" s="1034">
        <v>-101.390389</v>
      </c>
      <c r="BN1138" s="1034">
        <v>-57.387028999999998</v>
      </c>
      <c r="BO1138" s="1034">
        <v>-68.468153999999998</v>
      </c>
      <c r="BP1138" s="1034">
        <v>-77.807000000000002</v>
      </c>
      <c r="BQ1138" s="1034">
        <v>-69.366</v>
      </c>
      <c r="BR1138" s="1034">
        <v>-66.548000000000002</v>
      </c>
      <c r="BS1138" s="1034">
        <v>-83.879000000000005</v>
      </c>
      <c r="BT1138" s="1034">
        <v>-71.692999999999998</v>
      </c>
      <c r="BU1138" s="1034">
        <v>-94.111000000000004</v>
      </c>
      <c r="BV1138" s="1034">
        <v>-91.938999999999993</v>
      </c>
      <c r="BW1138" s="1034">
        <v>-98.06</v>
      </c>
      <c r="BX1138" s="1034">
        <v>-105.542</v>
      </c>
      <c r="BY1138" s="1034">
        <v>-141.529</v>
      </c>
      <c r="BZ1138" s="1034">
        <v>-148.285</v>
      </c>
      <c r="CA1138" s="1034">
        <v>-267.97500000000002</v>
      </c>
      <c r="CB1138" s="1034">
        <v>-192.17699999999999</v>
      </c>
      <c r="CC1138" s="1034">
        <v>-187.923</v>
      </c>
      <c r="CD1138" s="1034">
        <v>-180.721</v>
      </c>
      <c r="CE1138" s="1034">
        <v>-205.60299999999998</v>
      </c>
      <c r="CF1138" s="1034">
        <v>-226.86499999999998</v>
      </c>
      <c r="CG1138" s="1034">
        <v>-284.91800000000001</v>
      </c>
      <c r="CH1138" s="1034">
        <v>-366.26699999999994</v>
      </c>
      <c r="CI1138" s="1034">
        <v>-377.23399999999998</v>
      </c>
      <c r="CJ1138" s="1034">
        <v>-342.50800000000004</v>
      </c>
      <c r="CK1138" s="1034">
        <v>-327.73399999999998</v>
      </c>
      <c r="CL1138" s="1034">
        <v>-397.11600000000004</v>
      </c>
      <c r="CM1138" s="1034">
        <v>-514.16000000000008</v>
      </c>
      <c r="CN1138" s="1034">
        <v>-500.53299999999996</v>
      </c>
      <c r="CO1138" s="1034">
        <v>-587.755</v>
      </c>
      <c r="CP1138" s="1034">
        <v>-696.21199999999999</v>
      </c>
      <c r="CQ1138" s="1034">
        <v>-829.84900000000005</v>
      </c>
      <c r="CR1138" s="1034">
        <v>-934</v>
      </c>
      <c r="CS1138" s="1034">
        <v>-1036.7794533764063</v>
      </c>
      <c r="CT1138" s="1034">
        <v>-1144.1407774867032</v>
      </c>
      <c r="CU1138" s="1034">
        <v>-1248.9790373760297</v>
      </c>
      <c r="CV1138" s="1034">
        <v>-1020.1981585346892</v>
      </c>
      <c r="CW1138" s="1034">
        <v>-1030.0947902451846</v>
      </c>
      <c r="CX1138" s="1034">
        <v>-1163.1725082132862</v>
      </c>
      <c r="CY1138" s="1034">
        <v>-1340.6633177866995</v>
      </c>
      <c r="CZ1138" s="1034">
        <v>-1064.5656579196134</v>
      </c>
      <c r="DA1138" s="1034">
        <v>-1098.957806821986</v>
      </c>
      <c r="DB1138" s="1034">
        <v>-1233.5187128188736</v>
      </c>
      <c r="DC1138" s="1034">
        <v>-1404.3947609253767</v>
      </c>
      <c r="DD1138" s="1034">
        <v>-1046.878943055993</v>
      </c>
      <c r="DE1138" s="1034">
        <v>-1133.2569774256208</v>
      </c>
      <c r="DF1138" s="1034">
        <v>-1284.4904183195954</v>
      </c>
      <c r="DG1138" s="1034">
        <v>-1509.2959863847468</v>
      </c>
      <c r="DH1138" s="1034">
        <v>-1124.261933588645</v>
      </c>
      <c r="DI1138" s="1034">
        <v>-1266.6761363969131</v>
      </c>
      <c r="DJ1138" s="1034">
        <v>-1496.5249185832783</v>
      </c>
      <c r="DK1138" s="1034">
        <v>-1770.195972380375</v>
      </c>
      <c r="DL1138" s="1034">
        <v>-999.28766126639584</v>
      </c>
      <c r="DM1138" s="1034">
        <v>-1053.6813745542158</v>
      </c>
      <c r="DN1138" s="1034">
        <v>-1215.4213462127077</v>
      </c>
      <c r="DO1138" s="1034">
        <v>-1504.7538124335258</v>
      </c>
    </row>
    <row r="1139" spans="2:119" s="941" customFormat="1" ht="12" customHeight="1">
      <c r="B1139" s="1334"/>
      <c r="C1139" s="1097" t="s">
        <v>94</v>
      </c>
      <c r="D1139" s="939"/>
      <c r="E1139" s="939"/>
      <c r="F1139" s="940" t="s">
        <v>1045</v>
      </c>
      <c r="G1139" s="940">
        <v>0.59555233835437638</v>
      </c>
      <c r="H1139" s="940">
        <v>0.12349148187184245</v>
      </c>
      <c r="I1139" s="940">
        <v>0.18200512170318217</v>
      </c>
      <c r="J1139" s="940">
        <v>0.32999065496311042</v>
      </c>
      <c r="K1139" s="940">
        <v>0.14755168676193819</v>
      </c>
      <c r="L1139" s="940">
        <v>0.29563852859663253</v>
      </c>
      <c r="M1139" s="940">
        <v>0.46623075735481923</v>
      </c>
      <c r="N1139" s="940">
        <v>7.4030361257582777E-2</v>
      </c>
      <c r="O1139" s="940">
        <v>0.19557459677419353</v>
      </c>
      <c r="P1139" s="940">
        <v>0.86432098661337853</v>
      </c>
      <c r="Q1139" s="940">
        <v>0.15541712960799381</v>
      </c>
      <c r="R1139" s="940">
        <v>0.63784537018673726</v>
      </c>
      <c r="S1139" s="940">
        <v>0.25988859891466798</v>
      </c>
      <c r="T1139" s="940">
        <v>0.65306306978485229</v>
      </c>
      <c r="U1139" s="1677">
        <v>0.66921067854335381</v>
      </c>
      <c r="V1139" s="1677">
        <v>4.3591635564374398E-2</v>
      </c>
      <c r="W1139" s="1677">
        <v>5.4304165722223185E-2</v>
      </c>
      <c r="X1139" s="1677">
        <v>3.5923701364804161E-2</v>
      </c>
      <c r="Y1139" s="1677">
        <v>0.1374642768949339</v>
      </c>
      <c r="Z1139" s="1677">
        <v>-4.0366157248264534E-2</v>
      </c>
      <c r="AA1139" s="403"/>
      <c r="AB1139" s="985"/>
      <c r="AC1139" s="985"/>
      <c r="AD1139" s="985"/>
      <c r="AE1139" s="985"/>
      <c r="AF1139" s="985"/>
      <c r="AG1139" s="985"/>
      <c r="AH1139" s="985"/>
      <c r="AI1139" s="985"/>
      <c r="AJ1139" s="940"/>
      <c r="AK1139" s="940"/>
      <c r="AL1139" s="940"/>
      <c r="AM1139" s="940"/>
      <c r="AN1139" s="940">
        <v>0.64830912171363586</v>
      </c>
      <c r="AO1139" s="940">
        <v>0.90966854669353947</v>
      </c>
      <c r="AP1139" s="940">
        <v>0.75814061635299246</v>
      </c>
      <c r="AQ1139" s="940">
        <v>0.17835622015561237</v>
      </c>
      <c r="AR1139" s="940">
        <v>0.16236580440088133</v>
      </c>
      <c r="AS1139" s="940">
        <v>2.4300315078646051E-2</v>
      </c>
      <c r="AT1139" s="940">
        <v>3.8931871830649944E-2</v>
      </c>
      <c r="AU1139" s="940">
        <v>0.31432799503928455</v>
      </c>
      <c r="AV1139" s="940">
        <v>8.5441163147665922E-2</v>
      </c>
      <c r="AW1139" s="940">
        <v>0.12014135447903418</v>
      </c>
      <c r="AX1139" s="940">
        <v>0.18672620299718434</v>
      </c>
      <c r="AY1139" s="940">
        <v>0.32415552017796312</v>
      </c>
      <c r="AZ1139" s="940">
        <v>0.35521858155346808</v>
      </c>
      <c r="BA1139" s="940">
        <v>0.38607806615296036</v>
      </c>
      <c r="BB1139" s="940">
        <v>0.25463504941870596</v>
      </c>
      <c r="BC1139" s="940">
        <v>0.33471366872436947</v>
      </c>
      <c r="BD1139" s="940">
        <v>0.35464395362270129</v>
      </c>
      <c r="BE1139" s="940">
        <v>7.0533477058545513E-2</v>
      </c>
      <c r="BF1139" s="940">
        <v>0.19793556165627058</v>
      </c>
      <c r="BG1139" s="940">
        <v>1.2183205557130705E-2</v>
      </c>
      <c r="BH1139" s="940">
        <v>0.20675271782187599</v>
      </c>
      <c r="BI1139" s="940">
        <v>0.38076869780668887</v>
      </c>
      <c r="BJ1139" s="940">
        <v>0.36059350717120009</v>
      </c>
      <c r="BK1139" s="940">
        <v>0.24399591191132264</v>
      </c>
      <c r="BL1139" s="940">
        <v>9.5289160872262357E-2</v>
      </c>
      <c r="BM1139" s="940">
        <v>1.2207046722930142</v>
      </c>
      <c r="BN1139" s="940">
        <v>0.1140650884147365</v>
      </c>
      <c r="BO1139" s="940">
        <v>0.47861539904461203</v>
      </c>
      <c r="BP1139" s="940">
        <v>0.56108655251549377</v>
      </c>
      <c r="BQ1139" s="940">
        <v>-0.31585231416756865</v>
      </c>
      <c r="BR1139" s="940">
        <v>0.15963487149683253</v>
      </c>
      <c r="BS1139" s="940">
        <v>0.22508049508681083</v>
      </c>
      <c r="BT1139" s="940">
        <v>-7.8579048157620845E-2</v>
      </c>
      <c r="BU1139" s="940">
        <v>0.35673096329613929</v>
      </c>
      <c r="BV1139" s="940">
        <v>0.38154414858448016</v>
      </c>
      <c r="BW1139" s="940">
        <v>0.16906496262473314</v>
      </c>
      <c r="BX1139" s="940">
        <v>0.47213814458873249</v>
      </c>
      <c r="BY1139" s="940">
        <v>0.50385183453581406</v>
      </c>
      <c r="BZ1139" s="940">
        <v>0.61286287647244375</v>
      </c>
      <c r="CA1139" s="940">
        <v>1.7327656536814198</v>
      </c>
      <c r="CB1139" s="940">
        <v>0.82085804703340837</v>
      </c>
      <c r="CC1139" s="940">
        <v>0.3278056087444976</v>
      </c>
      <c r="CD1139" s="940">
        <v>0.21874093805846861</v>
      </c>
      <c r="CE1139" s="940">
        <v>-0.23275305532232493</v>
      </c>
      <c r="CF1139" s="940">
        <v>0.1805002679821206</v>
      </c>
      <c r="CG1139" s="940">
        <v>0.51614224975122802</v>
      </c>
      <c r="CH1139" s="940">
        <v>1.0266986127788136</v>
      </c>
      <c r="CI1139" s="940">
        <v>0.83476894792391176</v>
      </c>
      <c r="CJ1139" s="940">
        <v>0.50974368016221128</v>
      </c>
      <c r="CK1139" s="940">
        <v>0.15027481591194647</v>
      </c>
      <c r="CL1139" s="940">
        <v>8.4225442095520853E-2</v>
      </c>
      <c r="CM1139" s="940">
        <v>0.36297364500548768</v>
      </c>
      <c r="CN1139" s="940">
        <v>0.46137608464619784</v>
      </c>
      <c r="CO1139" s="940">
        <v>0.79339037145978142</v>
      </c>
      <c r="CP1139" s="940">
        <v>0.75317035828322187</v>
      </c>
      <c r="CQ1139" s="940">
        <v>0.61398980861988472</v>
      </c>
      <c r="CR1139" s="940">
        <v>0.86601083245260568</v>
      </c>
      <c r="CS1139" s="940">
        <v>0.76396534844689756</v>
      </c>
      <c r="CT1139" s="940">
        <v>0.64337985769665451</v>
      </c>
      <c r="CU1139" s="940">
        <v>0.50506783448076664</v>
      </c>
      <c r="CV1139" s="940">
        <v>9.2289248966476611E-2</v>
      </c>
      <c r="CW1139" s="940">
        <v>-6.4475266262773445E-3</v>
      </c>
      <c r="CX1139" s="940">
        <v>1.6634081313305904E-2</v>
      </c>
      <c r="CY1139" s="940">
        <v>7.3407381282626361E-2</v>
      </c>
      <c r="CZ1139" s="940">
        <v>4.3489099655550367E-2</v>
      </c>
      <c r="DA1139" s="940">
        <v>6.6851145378970855E-2</v>
      </c>
      <c r="DB1139" s="940">
        <v>6.0477877622506782E-2</v>
      </c>
      <c r="DC1139" s="940">
        <v>4.7537246893494034E-2</v>
      </c>
      <c r="DD1139" s="940">
        <v>-1.6614019747907327E-2</v>
      </c>
      <c r="DE1139" s="940">
        <v>3.1210634649225133E-2</v>
      </c>
      <c r="DF1139" s="940">
        <v>4.1322198821159173E-2</v>
      </c>
      <c r="DG1139" s="940">
        <v>7.4694970657857684E-2</v>
      </c>
      <c r="DH1139" s="940">
        <v>7.3917802097308138E-2</v>
      </c>
      <c r="DI1139" s="940">
        <v>0.11773071918284228</v>
      </c>
      <c r="DJ1139" s="940">
        <v>0.16507285475984479</v>
      </c>
      <c r="DK1139" s="940">
        <v>0.17286204187196463</v>
      </c>
      <c r="DL1139" s="940">
        <v>-0.11116117035407502</v>
      </c>
      <c r="DM1139" s="940">
        <v>-0.16815250222410072</v>
      </c>
      <c r="DN1139" s="940">
        <v>-0.18783754876376146</v>
      </c>
      <c r="DO1139" s="940">
        <v>-0.14995071963129047</v>
      </c>
    </row>
    <row r="1140" spans="2:119" s="1093" customFormat="1" ht="12" customHeight="1">
      <c r="B1140" s="1334"/>
      <c r="C1140" s="987" t="s">
        <v>880</v>
      </c>
      <c r="D1140" s="1106"/>
      <c r="E1140" s="939"/>
      <c r="F1140" s="996">
        <v>0.52984053431827849</v>
      </c>
      <c r="G1140" s="996">
        <v>0.52520388969354115</v>
      </c>
      <c r="H1140" s="996">
        <v>0.46777459153606943</v>
      </c>
      <c r="I1140" s="996">
        <v>0.44098004817500225</v>
      </c>
      <c r="J1140" s="996">
        <v>0.42519296477915303</v>
      </c>
      <c r="K1140" s="996">
        <v>0.39041058545659885</v>
      </c>
      <c r="L1140" s="996">
        <v>0.3998758268048383</v>
      </c>
      <c r="M1140" s="996">
        <v>0.49787819386728216</v>
      </c>
      <c r="N1140" s="996">
        <v>0.45661890273372957</v>
      </c>
      <c r="O1140" s="996">
        <v>0.42136983121663296</v>
      </c>
      <c r="P1140" s="996">
        <v>0.54515322831837165</v>
      </c>
      <c r="Q1140" s="996">
        <v>0.53236717458998795</v>
      </c>
      <c r="R1140" s="996">
        <v>0.54665172097544146</v>
      </c>
      <c r="S1140" s="996">
        <v>0.39801986427463182</v>
      </c>
      <c r="T1140" s="996">
        <v>0.36981153587237636</v>
      </c>
      <c r="U1140" s="1668">
        <v>0.40543487530928402</v>
      </c>
      <c r="V1140" s="1668">
        <v>0.34522494965396755</v>
      </c>
      <c r="W1140" s="1668">
        <v>0.29639011660337095</v>
      </c>
      <c r="X1140" s="1668">
        <v>0.26165942740049497</v>
      </c>
      <c r="Y1140" s="1668">
        <v>0.25436320007842678</v>
      </c>
      <c r="Z1140" s="1668">
        <v>0.25064311171047959</v>
      </c>
      <c r="AA1140" s="403"/>
      <c r="AB1140" s="985"/>
      <c r="AC1140" s="985"/>
      <c r="AD1140" s="985"/>
      <c r="AE1140" s="985"/>
      <c r="AF1140" s="985"/>
      <c r="AG1140" s="985"/>
      <c r="AH1140" s="985"/>
      <c r="AI1140" s="985"/>
      <c r="AJ1140" s="996"/>
      <c r="AK1140" s="996"/>
      <c r="AL1140" s="996"/>
      <c r="AM1140" s="996"/>
      <c r="AN1140" s="996"/>
      <c r="AO1140" s="996"/>
      <c r="AP1140" s="996"/>
      <c r="AQ1140" s="996"/>
      <c r="AR1140" s="996"/>
      <c r="AS1140" s="996"/>
      <c r="AT1140" s="996"/>
      <c r="AU1140" s="996"/>
      <c r="AV1140" s="996"/>
      <c r="AW1140" s="996"/>
      <c r="AX1140" s="996"/>
      <c r="AY1140" s="996"/>
      <c r="AZ1140" s="996"/>
      <c r="BA1140" s="996"/>
      <c r="BB1140" s="996"/>
      <c r="BC1140" s="996"/>
      <c r="BD1140" s="996"/>
      <c r="BE1140" s="996"/>
      <c r="BF1140" s="996"/>
      <c r="BG1140" s="996"/>
      <c r="BH1140" s="996"/>
      <c r="BI1140" s="996"/>
      <c r="BJ1140" s="996"/>
      <c r="BK1140" s="996"/>
      <c r="BL1140" s="996"/>
      <c r="BM1140" s="996"/>
      <c r="BN1140" s="996"/>
      <c r="BO1140" s="996"/>
      <c r="BP1140" s="996"/>
      <c r="BQ1140" s="996"/>
      <c r="BR1140" s="996"/>
      <c r="BS1140" s="996"/>
      <c r="BT1140" s="996">
        <v>0.45481824525788239</v>
      </c>
      <c r="BU1140" s="996">
        <v>0.47139408146500772</v>
      </c>
      <c r="BV1140" s="996">
        <v>0.39826811697791176</v>
      </c>
      <c r="BW1140" s="996">
        <v>0.38263584040581411</v>
      </c>
      <c r="BX1140" s="996">
        <v>0.39143851112281458</v>
      </c>
      <c r="BY1140" s="996">
        <v>0.49846616583723397</v>
      </c>
      <c r="BZ1140" s="996">
        <v>0.48624250313974571</v>
      </c>
      <c r="CA1140" s="996">
        <v>0.74837046676981001</v>
      </c>
      <c r="CB1140" s="996">
        <v>0.5986822429906542</v>
      </c>
      <c r="CC1140" s="996">
        <v>0.56029516994633277</v>
      </c>
      <c r="CD1140" s="996">
        <v>0.50878659909909907</v>
      </c>
      <c r="CE1140" s="996">
        <v>0.48049310586585647</v>
      </c>
      <c r="CF1140" s="996">
        <v>0.47885049707664057</v>
      </c>
      <c r="CG1140" s="996">
        <v>0.52255328826466052</v>
      </c>
      <c r="CH1140" s="996">
        <v>0.60737673519271806</v>
      </c>
      <c r="CI1140" s="996">
        <v>0.55946941215030754</v>
      </c>
      <c r="CJ1140" s="996">
        <v>0.5252457095712102</v>
      </c>
      <c r="CK1140" s="996">
        <v>0.37311653758272428</v>
      </c>
      <c r="CL1140" s="996">
        <v>0.35593407194221394</v>
      </c>
      <c r="CM1140" s="996">
        <v>0.38737169480390327</v>
      </c>
      <c r="CN1140" s="996">
        <v>0.36311528748782135</v>
      </c>
      <c r="CO1140" s="996">
        <v>0.34517985611510793</v>
      </c>
      <c r="CP1140" s="996">
        <v>0.37482099133651903</v>
      </c>
      <c r="CQ1140" s="996">
        <v>0.38946041001217402</v>
      </c>
      <c r="CR1140" s="996">
        <v>0.41548042704626337</v>
      </c>
      <c r="CS1140" s="996">
        <v>0.398160869924363</v>
      </c>
      <c r="CT1140" s="996">
        <v>0.40395682181393566</v>
      </c>
      <c r="CU1140" s="996">
        <v>0.40561182661407874</v>
      </c>
      <c r="CV1140" s="996">
        <v>0.37035501926866193</v>
      </c>
      <c r="CW1140" s="996">
        <v>0.3309191724262171</v>
      </c>
      <c r="CX1140" s="996">
        <v>0.33300184036354397</v>
      </c>
      <c r="CY1140" s="996">
        <v>0.34992364560899636</v>
      </c>
      <c r="CZ1140" s="996">
        <v>0.32246888286178532</v>
      </c>
      <c r="DA1140" s="996">
        <v>0.28305699246431892</v>
      </c>
      <c r="DB1140" s="996">
        <v>0.28401170957095107</v>
      </c>
      <c r="DC1140" s="996">
        <v>0.30054898904539218</v>
      </c>
      <c r="DD1140" s="996">
        <v>0.27864755769252092</v>
      </c>
      <c r="DE1140" s="996">
        <v>0.24491367827845081</v>
      </c>
      <c r="DF1140" s="996">
        <v>0.24662499298450763</v>
      </c>
      <c r="DG1140" s="996">
        <v>0.27863736384107923</v>
      </c>
      <c r="DH1140" s="996">
        <v>0.2604797342411474</v>
      </c>
      <c r="DI1140" s="996">
        <v>0.23406821105171549</v>
      </c>
      <c r="DJ1140" s="996">
        <v>0.24572923671393107</v>
      </c>
      <c r="DK1140" s="996">
        <v>0.27553334415823555</v>
      </c>
      <c r="DL1140" s="996">
        <v>0.24746128014294946</v>
      </c>
      <c r="DM1140" s="996">
        <v>0.23021118786726494</v>
      </c>
      <c r="DN1140" s="996">
        <v>0.24249793438671263</v>
      </c>
      <c r="DO1140" s="996">
        <v>0.27781846785230629</v>
      </c>
    </row>
    <row r="1141" spans="2:119" s="941" customFormat="1" ht="12" customHeight="1">
      <c r="B1141" s="1334"/>
      <c r="C1141" s="987" t="s">
        <v>739</v>
      </c>
      <c r="D1141" s="1036"/>
      <c r="E1141" s="1036"/>
      <c r="F1141" s="996">
        <v>0.71068662126985871</v>
      </c>
      <c r="G1141" s="996">
        <v>0.72327398203206483</v>
      </c>
      <c r="H1141" s="996">
        <v>0.69216608656003664</v>
      </c>
      <c r="I1141" s="996">
        <v>0.67245441282133211</v>
      </c>
      <c r="J1141" s="996">
        <v>0.63820029056224903</v>
      </c>
      <c r="K1141" s="996">
        <v>0.59791675143693657</v>
      </c>
      <c r="L1141" s="996">
        <v>0.59230718776655489</v>
      </c>
      <c r="M1141" s="996">
        <v>0.63541973981053024</v>
      </c>
      <c r="N1141" s="996">
        <v>0.58057757324036818</v>
      </c>
      <c r="O1141" s="996">
        <v>0.53637942418842766</v>
      </c>
      <c r="P1141" s="996">
        <v>0.571503035294888</v>
      </c>
      <c r="Q1141" s="996">
        <v>0.5078564873255208</v>
      </c>
      <c r="R1141" s="996">
        <v>0.5124706314618438</v>
      </c>
      <c r="S1141" s="996">
        <v>0.41123090944312202</v>
      </c>
      <c r="T1141" s="996">
        <v>0.39439809217666316</v>
      </c>
      <c r="U1141" s="1668">
        <v>0.43158659385834602</v>
      </c>
      <c r="V1141" s="1668">
        <v>0.39711668434786929</v>
      </c>
      <c r="W1141" s="1668">
        <v>0.36796949646641364</v>
      </c>
      <c r="X1141" s="1668">
        <v>0.34626139711102927</v>
      </c>
      <c r="Y1141" s="1668">
        <v>0.3467636225264592</v>
      </c>
      <c r="Z1141" s="1668">
        <v>0.34355680136083594</v>
      </c>
      <c r="AA1141" s="403"/>
      <c r="AB1141" s="1049"/>
      <c r="AC1141" s="1049"/>
      <c r="AD1141" s="1049"/>
      <c r="AE1141" s="1049"/>
      <c r="AF1141" s="1049"/>
      <c r="AG1141" s="1049"/>
      <c r="AH1141" s="1049"/>
      <c r="AI1141" s="1049"/>
      <c r="AJ1141" s="996">
        <v>0.73420983636242909</v>
      </c>
      <c r="AK1141" s="996">
        <v>0.71772583643699828</v>
      </c>
      <c r="AL1141" s="996">
        <v>0.70416776976504347</v>
      </c>
      <c r="AM1141" s="996">
        <v>0.69472843528951556</v>
      </c>
      <c r="AN1141" s="996">
        <v>0.73010411270196851</v>
      </c>
      <c r="AO1141" s="996">
        <v>0.73782107929002816</v>
      </c>
      <c r="AP1141" s="996">
        <v>0.71474738974051366</v>
      </c>
      <c r="AQ1141" s="996">
        <v>0.71019724412774432</v>
      </c>
      <c r="AR1141" s="996">
        <v>0.74042989126470204</v>
      </c>
      <c r="AS1141" s="996">
        <v>0.69829396548407741</v>
      </c>
      <c r="AT1141" s="996">
        <v>0.67135732929886993</v>
      </c>
      <c r="AU1141" s="996">
        <v>0.66808008292864007</v>
      </c>
      <c r="AV1141" s="996">
        <v>0.67492899602635359</v>
      </c>
      <c r="AW1141" s="996">
        <v>0.66133544263902133</v>
      </c>
      <c r="AX1141" s="996">
        <v>0.68748064991821101</v>
      </c>
      <c r="AY1141" s="996">
        <v>0.66637856176407362</v>
      </c>
      <c r="AZ1141" s="996">
        <v>0.6601325889801376</v>
      </c>
      <c r="BA1141" s="996">
        <v>0.64582344826472993</v>
      </c>
      <c r="BB1141" s="996">
        <v>0.61171588470913085</v>
      </c>
      <c r="BC1141" s="996">
        <v>0.63957174229620595</v>
      </c>
      <c r="BD1141" s="996">
        <v>0.64125154310170407</v>
      </c>
      <c r="BE1141" s="996">
        <v>0.58052594509899458</v>
      </c>
      <c r="BF1141" s="996">
        <v>0.59571435204802059</v>
      </c>
      <c r="BG1141" s="996">
        <v>0.57597857795092278</v>
      </c>
      <c r="BH1141" s="996">
        <v>0.61365604703246646</v>
      </c>
      <c r="BI1141" s="996">
        <v>0.59500111195725136</v>
      </c>
      <c r="BJ1141" s="996">
        <v>0.60137243969998821</v>
      </c>
      <c r="BK1141" s="996">
        <v>0.56120436893971659</v>
      </c>
      <c r="BL1141" s="996">
        <v>0.61244547145710437</v>
      </c>
      <c r="BM1141" s="996">
        <v>0.73595960467586818</v>
      </c>
      <c r="BN1141" s="996">
        <v>0.56937955925339501</v>
      </c>
      <c r="BO1141" s="996">
        <v>0.58956534713728981</v>
      </c>
      <c r="BP1141" s="996">
        <v>0.635081418601804</v>
      </c>
      <c r="BQ1141" s="996">
        <v>0.57961011723221678</v>
      </c>
      <c r="BR1141" s="996">
        <v>0.53945736496947971</v>
      </c>
      <c r="BS1141" s="996">
        <v>0.5704502176278563</v>
      </c>
      <c r="BT1141" s="996">
        <v>0.56388576462352824</v>
      </c>
      <c r="BU1141" s="996">
        <v>0.56200099129925885</v>
      </c>
      <c r="BV1141" s="996">
        <v>0.51902471519380355</v>
      </c>
      <c r="BW1141" s="996">
        <v>0.51177938060394768</v>
      </c>
      <c r="BX1141" s="996">
        <v>0.51156500833688778</v>
      </c>
      <c r="BY1141" s="996">
        <v>0.55741146260003782</v>
      </c>
      <c r="BZ1141" s="996">
        <v>0.53451638135816226</v>
      </c>
      <c r="CA1141" s="996">
        <v>0.63344624541713257</v>
      </c>
      <c r="CB1141" s="996">
        <v>0.54845816863825114</v>
      </c>
      <c r="CC1141" s="996">
        <v>0.51681434912463076</v>
      </c>
      <c r="CD1141" s="996">
        <v>0.4933903746819408</v>
      </c>
      <c r="CE1141" s="996">
        <v>0.47944212033448519</v>
      </c>
      <c r="CF1141" s="996">
        <v>0.48932232745437643</v>
      </c>
      <c r="CG1141" s="996">
        <v>0.51085292166460483</v>
      </c>
      <c r="CH1141" s="996">
        <v>0.53473069803023843</v>
      </c>
      <c r="CI1141" s="996">
        <v>0.50760941818563476</v>
      </c>
      <c r="CJ1141" s="996">
        <v>0.50236951531641216</v>
      </c>
      <c r="CK1141" s="996">
        <v>0.4207257504432117</v>
      </c>
      <c r="CL1141" s="996">
        <v>0.38456867775101761</v>
      </c>
      <c r="CM1141" s="996">
        <v>0.3801749443594124</v>
      </c>
      <c r="CN1141" s="996">
        <v>0.38873420798588376</v>
      </c>
      <c r="CO1141" s="996">
        <v>0.38250731329539206</v>
      </c>
      <c r="CP1141" s="996">
        <v>0.41024257044772361</v>
      </c>
      <c r="CQ1141" s="996">
        <v>0.3937692471944767</v>
      </c>
      <c r="CR1141" s="955">
        <v>0.44286391654812707</v>
      </c>
      <c r="CS1141" s="955">
        <v>0.43228785067433068</v>
      </c>
      <c r="CT1141" s="955">
        <v>0.43801117017434815</v>
      </c>
      <c r="CU1141" s="955">
        <v>0.41746554477382375</v>
      </c>
      <c r="CV1141" s="955">
        <v>0.42179654468784739</v>
      </c>
      <c r="CW1141" s="955">
        <v>0.3878778479642333</v>
      </c>
      <c r="CX1141" s="955">
        <v>0.3946658386886982</v>
      </c>
      <c r="CY1141" s="955">
        <v>0.38901122425369378</v>
      </c>
      <c r="CZ1141" s="955">
        <v>0.39559175834722515</v>
      </c>
      <c r="DA1141" s="955">
        <v>0.35816811258824488</v>
      </c>
      <c r="DB1141" s="955">
        <v>0.36422670316589201</v>
      </c>
      <c r="DC1141" s="955">
        <v>0.35987596937311828</v>
      </c>
      <c r="DD1141" s="955">
        <v>0.36841846836171704</v>
      </c>
      <c r="DE1141" s="955">
        <v>0.33224511621153391</v>
      </c>
      <c r="DF1141" s="955">
        <v>0.33905954715689623</v>
      </c>
      <c r="DG1141" s="955">
        <v>0.3490670914383423</v>
      </c>
      <c r="DH1141" s="955">
        <v>0.36019327515158905</v>
      </c>
      <c r="DI1141" s="955">
        <v>0.32907004197421014</v>
      </c>
      <c r="DJ1141" s="955">
        <v>0.34537571551590224</v>
      </c>
      <c r="DK1141" s="955">
        <v>0.35318883550886382</v>
      </c>
      <c r="DL1141" s="955">
        <v>0.34846432125021082</v>
      </c>
      <c r="DM1141" s="955">
        <v>0.32541210088800859</v>
      </c>
      <c r="DN1141" s="955">
        <v>0.34238908448733746</v>
      </c>
      <c r="DO1141" s="955">
        <v>0.35507791297575297</v>
      </c>
    </row>
    <row r="1142" spans="2:119" s="941" customFormat="1" ht="12" customHeight="1">
      <c r="B1142" s="1334"/>
      <c r="C1142" s="987"/>
      <c r="D1142" s="1036"/>
      <c r="E1142" s="1036"/>
      <c r="F1142" s="996"/>
      <c r="G1142" s="996"/>
      <c r="H1142" s="996"/>
      <c r="I1142" s="996"/>
      <c r="J1142" s="996"/>
      <c r="K1142" s="996"/>
      <c r="L1142" s="996"/>
      <c r="M1142" s="996"/>
      <c r="N1142" s="996"/>
      <c r="O1142" s="996"/>
      <c r="P1142" s="996"/>
      <c r="Q1142" s="996"/>
      <c r="R1142" s="996"/>
      <c r="S1142" s="996"/>
      <c r="T1142" s="996"/>
      <c r="U1142" s="1668"/>
      <c r="V1142" s="1668"/>
      <c r="W1142" s="1668"/>
      <c r="X1142" s="1668"/>
      <c r="Y1142" s="1668"/>
      <c r="Z1142" s="1668"/>
      <c r="AA1142" s="403"/>
      <c r="AB1142" s="1049"/>
      <c r="AC1142" s="1049"/>
      <c r="AD1142" s="1049"/>
      <c r="AE1142" s="1049"/>
      <c r="AF1142" s="1049"/>
      <c r="AG1142" s="1049"/>
      <c r="AH1142" s="1049"/>
      <c r="AI1142" s="1049"/>
      <c r="AJ1142" s="996"/>
      <c r="AK1142" s="996"/>
      <c r="AL1142" s="996"/>
      <c r="AM1142" s="996"/>
      <c r="AN1142" s="996"/>
      <c r="AO1142" s="996"/>
      <c r="AP1142" s="996"/>
      <c r="AQ1142" s="996"/>
      <c r="AR1142" s="996"/>
      <c r="AS1142" s="996"/>
      <c r="AT1142" s="996"/>
      <c r="AU1142" s="996"/>
      <c r="AV1142" s="996"/>
      <c r="AW1142" s="996"/>
      <c r="AX1142" s="996"/>
      <c r="AY1142" s="996"/>
      <c r="AZ1142" s="996"/>
      <c r="BA1142" s="996"/>
      <c r="BB1142" s="996"/>
      <c r="BC1142" s="996"/>
      <c r="BD1142" s="996"/>
      <c r="BE1142" s="996"/>
      <c r="BF1142" s="996"/>
      <c r="BG1142" s="996"/>
      <c r="BH1142" s="996"/>
      <c r="BI1142" s="996"/>
      <c r="BJ1142" s="996"/>
      <c r="BK1142" s="996"/>
      <c r="BL1142" s="996"/>
      <c r="BM1142" s="996"/>
      <c r="BN1142" s="996"/>
      <c r="BO1142" s="996"/>
      <c r="BP1142" s="996"/>
      <c r="BQ1142" s="996"/>
      <c r="BR1142" s="996"/>
      <c r="BS1142" s="996"/>
      <c r="BT1142" s="996"/>
      <c r="BU1142" s="996"/>
      <c r="BV1142" s="996"/>
      <c r="BW1142" s="996"/>
      <c r="BX1142" s="996"/>
      <c r="BY1142" s="996"/>
      <c r="BZ1142" s="996"/>
      <c r="CA1142" s="996"/>
      <c r="CB1142" s="996"/>
      <c r="CC1142" s="996"/>
      <c r="CD1142" s="996"/>
      <c r="CE1142" s="996"/>
      <c r="CF1142" s="996"/>
      <c r="CG1142" s="996"/>
      <c r="CH1142" s="996"/>
      <c r="CI1142" s="996"/>
      <c r="CJ1142" s="996"/>
      <c r="CK1142" s="996"/>
      <c r="CL1142" s="996"/>
      <c r="CM1142" s="996"/>
      <c r="CN1142" s="996"/>
      <c r="CO1142" s="996"/>
      <c r="CP1142" s="996"/>
      <c r="CQ1142" s="996"/>
      <c r="CR1142" s="996"/>
      <c r="CS1142" s="996"/>
      <c r="CT1142" s="996"/>
      <c r="CU1142" s="996"/>
      <c r="CV1142" s="996"/>
      <c r="CW1142" s="996"/>
      <c r="CX1142" s="996"/>
      <c r="CY1142" s="996"/>
      <c r="CZ1142" s="996"/>
      <c r="DA1142" s="996"/>
      <c r="DB1142" s="996"/>
      <c r="DC1142" s="996"/>
      <c r="DD1142" s="996"/>
      <c r="DE1142" s="996"/>
      <c r="DF1142" s="996"/>
      <c r="DG1142" s="996"/>
      <c r="DH1142" s="996"/>
      <c r="DI1142" s="996"/>
      <c r="DJ1142" s="996"/>
      <c r="DK1142" s="996"/>
      <c r="DL1142" s="996"/>
      <c r="DM1142" s="996"/>
      <c r="DN1142" s="996"/>
      <c r="DO1142" s="996"/>
    </row>
    <row r="1143" spans="2:119" s="941" customFormat="1" ht="12" customHeight="1">
      <c r="B1143" s="1334"/>
      <c r="C1143" s="978" t="s">
        <v>88</v>
      </c>
      <c r="D1143" s="1107"/>
      <c r="E1143" s="1107"/>
      <c r="F1143" s="1108">
        <v>-4.2811819999999763</v>
      </c>
      <c r="G1143" s="1108">
        <v>-7.3097019999999997</v>
      </c>
      <c r="H1143" s="1108">
        <v>-12.143088400000035</v>
      </c>
      <c r="I1143" s="1108">
        <v>-15.855991999999999</v>
      </c>
      <c r="J1143" s="1108">
        <v>-23.349786300000002</v>
      </c>
      <c r="K1143" s="1108">
        <v>-28.390024</v>
      </c>
      <c r="L1143" s="1108">
        <v>-40.888132999999996</v>
      </c>
      <c r="M1143" s="1108">
        <v>-53.599639000000003</v>
      </c>
      <c r="N1143" s="1108">
        <v>-76.42</v>
      </c>
      <c r="O1143" s="1108">
        <v>-98.478999999999999</v>
      </c>
      <c r="P1143" s="1108">
        <v>-127.18100000000001</v>
      </c>
      <c r="Q1143" s="1108">
        <v>-146.20699999999999</v>
      </c>
      <c r="R1143" s="1108">
        <v>-223.80700000000002</v>
      </c>
      <c r="S1143" s="1108">
        <v>-352.47400000000005</v>
      </c>
      <c r="T1143" s="1108">
        <v>-640.32799999999997</v>
      </c>
      <c r="U1143" s="1732">
        <v>-1061.3775992129688</v>
      </c>
      <c r="V1143" s="1732">
        <v>-1111.5819585541772</v>
      </c>
      <c r="W1143" s="1732">
        <v>-1235.2703308754581</v>
      </c>
      <c r="X1143" s="1732">
        <v>-1297.1684802952018</v>
      </c>
      <c r="Y1143" s="1732">
        <v>-1339.8757440213735</v>
      </c>
      <c r="Z1143" s="1732">
        <v>-995.14404155975387</v>
      </c>
      <c r="AA1143" s="403"/>
      <c r="AB1143" s="1049"/>
      <c r="AC1143" s="1049"/>
      <c r="AD1143" s="1049"/>
      <c r="AE1143" s="1049"/>
      <c r="AF1143" s="1049"/>
      <c r="AG1143" s="1049"/>
      <c r="AH1143" s="1049"/>
      <c r="AI1143" s="1049"/>
      <c r="AJ1143" s="1108">
        <v>-0.88542499999997626</v>
      </c>
      <c r="AK1143" s="1108">
        <v>-1.029096</v>
      </c>
      <c r="AL1143" s="1108">
        <v>-1.154317</v>
      </c>
      <c r="AM1143" s="1108">
        <v>-1.2123440000000001</v>
      </c>
      <c r="AN1143" s="1108">
        <v>-1.7445109999999999</v>
      </c>
      <c r="AO1143" s="1108">
        <v>-1.73078</v>
      </c>
      <c r="AP1143" s="1108">
        <v>-1.7446079999999999</v>
      </c>
      <c r="AQ1143" s="1108">
        <v>-2.0898029999999999</v>
      </c>
      <c r="AR1143" s="1108">
        <v>-2.636050400000034</v>
      </c>
      <c r="AS1143" s="1108">
        <v>-3.0872060000000001</v>
      </c>
      <c r="AT1143" s="1108">
        <v>-3.295436</v>
      </c>
      <c r="AU1143" s="1108">
        <v>-3.124396</v>
      </c>
      <c r="AV1143" s="1108">
        <v>-3.2247750000000002</v>
      </c>
      <c r="AW1143" s="1108">
        <v>-3.9764659999999998</v>
      </c>
      <c r="AX1143" s="1108">
        <v>-4.2244760000000001</v>
      </c>
      <c r="AY1143" s="1108">
        <v>-4.430275</v>
      </c>
      <c r="AZ1143" s="1108">
        <v>-5.1568899999999998</v>
      </c>
      <c r="BA1143" s="1108">
        <v>-5.5188920000000001</v>
      </c>
      <c r="BB1143" s="1108">
        <v>-5.9250189999999998</v>
      </c>
      <c r="BC1143" s="1108">
        <v>-6.7489853000000002</v>
      </c>
      <c r="BD1143" s="1108">
        <v>-7.586074</v>
      </c>
      <c r="BE1143" s="1108">
        <v>-6.1338189999999999</v>
      </c>
      <c r="BF1143" s="1108">
        <v>-7.983301</v>
      </c>
      <c r="BG1143" s="1108">
        <v>-6.6868299999999996</v>
      </c>
      <c r="BH1143" s="1108">
        <v>-9.3823889999999999</v>
      </c>
      <c r="BI1143" s="1108">
        <v>-9.7602200000000003</v>
      </c>
      <c r="BJ1143" s="1108">
        <v>-12.074586</v>
      </c>
      <c r="BK1143" s="1108">
        <v>-9.6709379999999996</v>
      </c>
      <c r="BL1143" s="1108">
        <v>-12.257198000000001</v>
      </c>
      <c r="BM1143" s="1108">
        <v>-11.740807999999999</v>
      </c>
      <c r="BN1143" s="1108">
        <v>-13.574467</v>
      </c>
      <c r="BO1143" s="1108">
        <v>-16.027166000000001</v>
      </c>
      <c r="BP1143" s="1108">
        <v>-17.245000000000001</v>
      </c>
      <c r="BQ1143" s="1108">
        <v>-19.635999999999999</v>
      </c>
      <c r="BR1143" s="1108">
        <v>-17.042000000000002</v>
      </c>
      <c r="BS1143" s="1108">
        <v>-22.497</v>
      </c>
      <c r="BT1143" s="1108">
        <v>-21.940999999999999</v>
      </c>
      <c r="BU1143" s="1108">
        <v>-24.216000000000001</v>
      </c>
      <c r="BV1143" s="1108">
        <v>-26.065999999999999</v>
      </c>
      <c r="BW1143" s="1108">
        <v>-26.256</v>
      </c>
      <c r="BX1143" s="1108">
        <v>-30.302</v>
      </c>
      <c r="BY1143" s="1108">
        <v>-30.338000000000001</v>
      </c>
      <c r="BZ1143" s="1108">
        <v>-32.380000000000003</v>
      </c>
      <c r="CA1143" s="1108">
        <v>-34.161000000000001</v>
      </c>
      <c r="CB1143" s="1108">
        <v>-38.396000000000001</v>
      </c>
      <c r="CC1143" s="1108">
        <v>-33.369999999999997</v>
      </c>
      <c r="CD1143" s="1108">
        <v>-35.478000000000002</v>
      </c>
      <c r="CE1143" s="1108">
        <v>-38.963000000000001</v>
      </c>
      <c r="CF1143" s="1108">
        <v>-52.369</v>
      </c>
      <c r="CG1143" s="1108">
        <v>-53.923000000000002</v>
      </c>
      <c r="CH1143" s="1108">
        <v>-59.494999999999997</v>
      </c>
      <c r="CI1143" s="1108">
        <v>-58.02</v>
      </c>
      <c r="CJ1143" s="1108">
        <v>-73.435000000000002</v>
      </c>
      <c r="CK1143" s="1108">
        <v>-73.254000000000005</v>
      </c>
      <c r="CL1143" s="1108">
        <v>-88.796000000000006</v>
      </c>
      <c r="CM1143" s="1108">
        <v>-116.989</v>
      </c>
      <c r="CN1143" s="1108">
        <v>-126.035</v>
      </c>
      <c r="CO1143" s="1108">
        <v>-146.98500000000001</v>
      </c>
      <c r="CP1143" s="1108">
        <v>-187.67099999999999</v>
      </c>
      <c r="CQ1143" s="1108">
        <v>-179.637</v>
      </c>
      <c r="CR1143" s="1108">
        <v>-234</v>
      </c>
      <c r="CS1143" s="1372">
        <v>-250.81520726281084</v>
      </c>
      <c r="CT1143" s="1372">
        <v>-286.16998853477367</v>
      </c>
      <c r="CU1143" s="1372">
        <v>-290.39240341538419</v>
      </c>
      <c r="CV1143" s="1372">
        <v>-234.14518222727986</v>
      </c>
      <c r="CW1143" s="1372">
        <v>-258.36480541003783</v>
      </c>
      <c r="CX1143" s="1372">
        <v>-293.41126338295351</v>
      </c>
      <c r="CY1143" s="1372">
        <v>-325.66070753390579</v>
      </c>
      <c r="CZ1143" s="1372">
        <v>-254.1998934357471</v>
      </c>
      <c r="DA1143" s="1372">
        <v>-291.18459428992463</v>
      </c>
      <c r="DB1143" s="1372">
        <v>-330.08294733993944</v>
      </c>
      <c r="DC1143" s="1372">
        <v>-359.80289580984675</v>
      </c>
      <c r="DD1143" s="1372">
        <v>-259.23301703786058</v>
      </c>
      <c r="DE1143" s="1372">
        <v>-310.02032234880403</v>
      </c>
      <c r="DF1143" s="1372">
        <v>-354.16259880530157</v>
      </c>
      <c r="DG1143" s="1372">
        <v>-373.75254210323561</v>
      </c>
      <c r="DH1143" s="1372">
        <v>-263.2833534965805</v>
      </c>
      <c r="DI1143" s="1372">
        <v>-319.2825361104077</v>
      </c>
      <c r="DJ1143" s="1372">
        <v>-365.40826934455771</v>
      </c>
      <c r="DK1143" s="1372">
        <v>-391.90158506982777</v>
      </c>
      <c r="DL1143" s="1372">
        <v>-214.02235540252843</v>
      </c>
      <c r="DM1143" s="1372">
        <v>-233.42805621266808</v>
      </c>
      <c r="DN1143" s="1372">
        <v>-260.62865303533846</v>
      </c>
      <c r="DO1143" s="1372">
        <v>-287.0649769092189</v>
      </c>
    </row>
    <row r="1144" spans="2:119" s="941" customFormat="1" ht="12" customHeight="1">
      <c r="B1144" s="1334"/>
      <c r="C1144" s="1062" t="s">
        <v>94</v>
      </c>
      <c r="D1144" s="939"/>
      <c r="E1144" s="939"/>
      <c r="F1144" s="940" t="s">
        <v>1045</v>
      </c>
      <c r="G1144" s="940">
        <v>0.7074027686746418</v>
      </c>
      <c r="H1144" s="940">
        <v>0.66122892561147317</v>
      </c>
      <c r="I1144" s="940">
        <v>0.3057627086038468</v>
      </c>
      <c r="J1144" s="940">
        <v>0.47261592336827629</v>
      </c>
      <c r="K1144" s="940">
        <v>0.21585797982228216</v>
      </c>
      <c r="L1144" s="940">
        <v>0.44022889871456239</v>
      </c>
      <c r="M1144" s="940">
        <v>0.31088496997405102</v>
      </c>
      <c r="N1144" s="940">
        <v>0.42575587122890868</v>
      </c>
      <c r="O1144" s="940">
        <v>0.28865480240774666</v>
      </c>
      <c r="P1144" s="940">
        <v>0.29145300013200792</v>
      </c>
      <c r="Q1144" s="940">
        <v>0.14959781728402821</v>
      </c>
      <c r="R1144" s="940">
        <v>0.53075434144740008</v>
      </c>
      <c r="S1144" s="940">
        <v>0.57490158931579449</v>
      </c>
      <c r="T1144" s="940">
        <v>0.81666732865402802</v>
      </c>
      <c r="U1144" s="1677">
        <v>0.65755300285629992</v>
      </c>
      <c r="V1144" s="1677">
        <v>4.7301129568247724E-2</v>
      </c>
      <c r="W1144" s="1677">
        <v>0.11127238200425738</v>
      </c>
      <c r="X1144" s="1677">
        <v>5.0108990617361737E-2</v>
      </c>
      <c r="Y1144" s="1677">
        <v>3.2923451637101753E-2</v>
      </c>
      <c r="Z1144" s="1677">
        <v>-0.23283362440838451</v>
      </c>
      <c r="AA1144" s="403"/>
      <c r="AB1144" s="985"/>
      <c r="AC1144" s="985"/>
      <c r="AD1144" s="985"/>
      <c r="AE1144" s="985"/>
      <c r="AF1144" s="985"/>
      <c r="AG1144" s="985"/>
      <c r="AH1144" s="985"/>
      <c r="AI1144" s="985"/>
      <c r="AJ1144" s="940"/>
      <c r="AK1144" s="940"/>
      <c r="AL1144" s="940"/>
      <c r="AM1144" s="940"/>
      <c r="AN1144" s="940">
        <v>0.97025270350401982</v>
      </c>
      <c r="AO1144" s="940">
        <v>0.68184503680900521</v>
      </c>
      <c r="AP1144" s="940">
        <v>0.51137685748368944</v>
      </c>
      <c r="AQ1144" s="940">
        <v>0.72377064595527307</v>
      </c>
      <c r="AR1144" s="940">
        <v>0.51105404322473991</v>
      </c>
      <c r="AS1144" s="940">
        <v>0.78370792359514208</v>
      </c>
      <c r="AT1144" s="940">
        <v>0.88892633760707285</v>
      </c>
      <c r="AU1144" s="940">
        <v>0.49506723839519817</v>
      </c>
      <c r="AV1144" s="940">
        <v>0.22333586641589198</v>
      </c>
      <c r="AW1144" s="940">
        <v>0.28804686179024008</v>
      </c>
      <c r="AX1144" s="940">
        <v>0.28191717272008932</v>
      </c>
      <c r="AY1144" s="940">
        <v>0.41796206370767353</v>
      </c>
      <c r="AZ1144" s="940">
        <v>0.59914722732593728</v>
      </c>
      <c r="BA1144" s="940">
        <v>0.38788864283009095</v>
      </c>
      <c r="BB1144" s="940">
        <v>0.40254530976149461</v>
      </c>
      <c r="BC1144" s="940">
        <v>0.52337841330391455</v>
      </c>
      <c r="BD1144" s="940">
        <v>0.47105600468499431</v>
      </c>
      <c r="BE1144" s="940">
        <v>0.11142218401809645</v>
      </c>
      <c r="BF1144" s="940">
        <v>0.34738825310096066</v>
      </c>
      <c r="BG1144" s="940">
        <v>-9.2095770307871749E-3</v>
      </c>
      <c r="BH1144" s="940">
        <v>0.2367911254227153</v>
      </c>
      <c r="BI1144" s="940">
        <v>0.5912142174394126</v>
      </c>
      <c r="BJ1144" s="940">
        <v>0.5124803636991766</v>
      </c>
      <c r="BK1144" s="940">
        <v>0.44626646707034578</v>
      </c>
      <c r="BL1144" s="940">
        <v>0.30640479732827108</v>
      </c>
      <c r="BM1144" s="940">
        <v>0.20292452424228125</v>
      </c>
      <c r="BN1144" s="940">
        <v>0.12421800631508195</v>
      </c>
      <c r="BO1144" s="940">
        <v>0.65725041355864366</v>
      </c>
      <c r="BP1144" s="940">
        <v>0.40692840239669792</v>
      </c>
      <c r="BQ1144" s="940">
        <v>0.67245729595441817</v>
      </c>
      <c r="BR1144" s="940">
        <v>0.25544524142273883</v>
      </c>
      <c r="BS1144" s="940">
        <v>0.40367922813053769</v>
      </c>
      <c r="BT1144" s="940">
        <v>0.27231081472890684</v>
      </c>
      <c r="BU1144" s="940">
        <v>0.23324506009370549</v>
      </c>
      <c r="BV1144" s="940">
        <v>0.52951531510386074</v>
      </c>
      <c r="BW1144" s="940">
        <v>0.16708894519269246</v>
      </c>
      <c r="BX1144" s="940">
        <v>0.3810674080488583</v>
      </c>
      <c r="BY1144" s="940">
        <v>0.25280806078625706</v>
      </c>
      <c r="BZ1144" s="940">
        <v>0.24223125911148635</v>
      </c>
      <c r="CA1144" s="940">
        <v>0.30107404021937856</v>
      </c>
      <c r="CB1144" s="940">
        <v>0.26711108177678056</v>
      </c>
      <c r="CC1144" s="940">
        <v>9.9940668468587068E-2</v>
      </c>
      <c r="CD1144" s="940">
        <v>9.5676343421865262E-2</v>
      </c>
      <c r="CE1144" s="940">
        <v>0.14056965545505107</v>
      </c>
      <c r="CF1144" s="940">
        <v>0.36391811647046568</v>
      </c>
      <c r="CG1144" s="940">
        <v>0.6159124962541207</v>
      </c>
      <c r="CH1144" s="940">
        <v>0.67695473251028782</v>
      </c>
      <c r="CI1144" s="940">
        <v>0.48910504837923163</v>
      </c>
      <c r="CJ1144" s="940">
        <v>0.40226087952796497</v>
      </c>
      <c r="CK1144" s="940">
        <v>0.35849266546742586</v>
      </c>
      <c r="CL1144" s="940">
        <v>0.4924951676611482</v>
      </c>
      <c r="CM1144" s="940">
        <v>1.016356428817649</v>
      </c>
      <c r="CN1144" s="940">
        <v>0.71627970313883016</v>
      </c>
      <c r="CO1144" s="940">
        <v>1.0065115898107955</v>
      </c>
      <c r="CP1144" s="940">
        <v>1.1135073651966301</v>
      </c>
      <c r="CQ1144" s="940">
        <v>0.53550333792065907</v>
      </c>
      <c r="CR1144" s="940">
        <v>0.85662712738525015</v>
      </c>
      <c r="CS1144" s="940">
        <v>0.70640002219825715</v>
      </c>
      <c r="CT1144" s="940">
        <v>0.52484927631212952</v>
      </c>
      <c r="CU1144" s="940">
        <v>0.61655117495496015</v>
      </c>
      <c r="CV1144" s="940">
        <v>6.2043686871726678E-4</v>
      </c>
      <c r="CW1144" s="940">
        <v>3.0100240849097792E-2</v>
      </c>
      <c r="CX1144" s="940">
        <v>2.5304102939850859E-2</v>
      </c>
      <c r="CY1144" s="940">
        <v>0.12145050526019774</v>
      </c>
      <c r="CZ1144" s="940">
        <v>8.5650753168179827E-2</v>
      </c>
      <c r="DA1144" s="940">
        <v>0.12702886845520678</v>
      </c>
      <c r="DB1144" s="940">
        <v>0.12498389984818981</v>
      </c>
      <c r="DC1144" s="940">
        <v>0.10483975341847551</v>
      </c>
      <c r="DD1144" s="940">
        <v>1.9799865114363824E-2</v>
      </c>
      <c r="DE1144" s="940">
        <v>6.4686554262294527E-2</v>
      </c>
      <c r="DF1144" s="940">
        <v>7.2950304338392336E-2</v>
      </c>
      <c r="DG1144" s="940">
        <v>3.8770244641836316E-2</v>
      </c>
      <c r="DH1144" s="940">
        <v>1.5624307833166151E-2</v>
      </c>
      <c r="DI1144" s="940">
        <v>2.9876150348565611E-2</v>
      </c>
      <c r="DJ1144" s="940">
        <v>3.1752846227103726E-2</v>
      </c>
      <c r="DK1144" s="940">
        <v>4.8558982005744156E-2</v>
      </c>
      <c r="DL1144" s="940">
        <v>-0.18710259285227415</v>
      </c>
      <c r="DM1144" s="940">
        <v>-0.26889813938351825</v>
      </c>
      <c r="DN1144" s="940">
        <v>-0.2867467025230851</v>
      </c>
      <c r="DO1144" s="940">
        <v>-0.26750748696749826</v>
      </c>
    </row>
    <row r="1145" spans="2:119" s="1093" customFormat="1" ht="12" customHeight="1">
      <c r="B1145" s="1334"/>
      <c r="C1145" s="978" t="s">
        <v>880</v>
      </c>
      <c r="D1145" s="1102"/>
      <c r="E1145" s="953"/>
      <c r="F1145" s="996">
        <v>5.0292094664329302E-2</v>
      </c>
      <c r="G1145" s="996">
        <v>5.3346681007851116E-2</v>
      </c>
      <c r="H1145" s="996">
        <v>7.0254767295682419E-2</v>
      </c>
      <c r="I1145" s="996">
        <v>7.316493902237288E-2</v>
      </c>
      <c r="J1145" s="996">
        <v>7.8110793061791292E-2</v>
      </c>
      <c r="K1145" s="996">
        <v>7.5990124386386956E-2</v>
      </c>
      <c r="L1145" s="996">
        <v>8.6518381946727896E-2</v>
      </c>
      <c r="M1145" s="996">
        <v>9.6309383227123874E-2</v>
      </c>
      <c r="N1145" s="996">
        <v>0.117254087859246</v>
      </c>
      <c r="O1145" s="996">
        <v>0.11662655910260115</v>
      </c>
      <c r="P1145" s="996">
        <v>0.10452267831709786</v>
      </c>
      <c r="Q1145" s="996">
        <v>0.10155711133168895</v>
      </c>
      <c r="R1145" s="996">
        <v>9.7463587296859236E-2</v>
      </c>
      <c r="S1145" s="996">
        <v>8.8706959794537021E-2</v>
      </c>
      <c r="T1145" s="996">
        <v>9.0577302855160871E-2</v>
      </c>
      <c r="U1145" s="1668">
        <v>9.8608943090158413E-2</v>
      </c>
      <c r="V1145" s="1668">
        <v>8.4263279467031368E-2</v>
      </c>
      <c r="W1145" s="1668">
        <v>7.6252572322717926E-2</v>
      </c>
      <c r="X1145" s="1668">
        <v>6.8239176168341811E-2</v>
      </c>
      <c r="Y1145" s="1668">
        <v>6.0239594558304639E-2</v>
      </c>
      <c r="Z1145" s="1668">
        <v>5.2256120706728429E-2</v>
      </c>
      <c r="AA1145" s="403"/>
      <c r="AB1145" s="449"/>
      <c r="AC1145" s="449"/>
      <c r="AD1145" s="449"/>
      <c r="AE1145" s="449"/>
      <c r="AF1145" s="449"/>
      <c r="AG1145" s="449"/>
      <c r="AH1145" s="449"/>
      <c r="AI1145" s="449"/>
      <c r="AJ1145" s="996"/>
      <c r="AK1145" s="996"/>
      <c r="AL1145" s="996"/>
      <c r="AM1145" s="996"/>
      <c r="AN1145" s="996"/>
      <c r="AO1145" s="996"/>
      <c r="AP1145" s="996"/>
      <c r="AQ1145" s="996"/>
      <c r="AR1145" s="996"/>
      <c r="AS1145" s="996"/>
      <c r="AT1145" s="996"/>
      <c r="AU1145" s="996"/>
      <c r="AV1145" s="996"/>
      <c r="AW1145" s="996"/>
      <c r="AX1145" s="996"/>
      <c r="AY1145" s="996"/>
      <c r="AZ1145" s="996"/>
      <c r="BA1145" s="996"/>
      <c r="BB1145" s="996"/>
      <c r="BC1145" s="996"/>
      <c r="BD1145" s="996"/>
      <c r="BE1145" s="996"/>
      <c r="BF1145" s="996"/>
      <c r="BG1145" s="996"/>
      <c r="BH1145" s="996"/>
      <c r="BI1145" s="996"/>
      <c r="BJ1145" s="996"/>
      <c r="BK1145" s="996"/>
      <c r="BL1145" s="996"/>
      <c r="BM1145" s="996"/>
      <c r="BN1145" s="996"/>
      <c r="BO1145" s="996"/>
      <c r="BP1145" s="996"/>
      <c r="BQ1145" s="996"/>
      <c r="BR1145" s="996"/>
      <c r="BS1145" s="996"/>
      <c r="BT1145" s="996">
        <v>0.13919304700881813</v>
      </c>
      <c r="BU1145" s="996">
        <v>0.12129590671395084</v>
      </c>
      <c r="BV1145" s="996">
        <v>0.11291461444159984</v>
      </c>
      <c r="BW1145" s="996">
        <v>0.10245244366403279</v>
      </c>
      <c r="BX1145" s="996">
        <v>0.1123853040878847</v>
      </c>
      <c r="BY1145" s="996">
        <v>0.10685065632605335</v>
      </c>
      <c r="BZ1145" s="996">
        <v>0.10617751122274652</v>
      </c>
      <c r="CA1145" s="996">
        <v>9.5401002016320471E-2</v>
      </c>
      <c r="CB1145" s="996">
        <v>0.11961370716510904</v>
      </c>
      <c r="CC1145" s="996">
        <v>9.9493142516398334E-2</v>
      </c>
      <c r="CD1145" s="996">
        <v>9.9881756756756743E-2</v>
      </c>
      <c r="CE1145" s="996">
        <v>9.1056321570460397E-2</v>
      </c>
      <c r="CF1145" s="996">
        <v>0.11053675834265572</v>
      </c>
      <c r="CG1145" s="996">
        <v>9.8897370341976598E-2</v>
      </c>
      <c r="CH1145" s="996">
        <v>9.8659936222184275E-2</v>
      </c>
      <c r="CI1145" s="996">
        <v>8.6048487922511879E-2</v>
      </c>
      <c r="CJ1145" s="996">
        <v>0.11261465040922203</v>
      </c>
      <c r="CK1145" s="996">
        <v>8.3397751969844114E-2</v>
      </c>
      <c r="CL1145" s="996">
        <v>7.9587631453229862E-2</v>
      </c>
      <c r="CM1145" s="996">
        <v>8.8140320529434102E-2</v>
      </c>
      <c r="CN1145" s="996">
        <v>9.1433002935925434E-2</v>
      </c>
      <c r="CO1145" s="996">
        <v>8.6322125972691247E-2</v>
      </c>
      <c r="CP1145" s="996">
        <v>0.10103679664400479</v>
      </c>
      <c r="CQ1145" s="996">
        <v>8.4306301114247167E-2</v>
      </c>
      <c r="CR1145" s="955">
        <v>0.10409252669039146</v>
      </c>
      <c r="CS1145" s="1373">
        <v>9.6322125972691242E-2</v>
      </c>
      <c r="CT1145" s="1373">
        <v>0.10103679664400479</v>
      </c>
      <c r="CU1145" s="1373">
        <v>9.4306301114247162E-2</v>
      </c>
      <c r="CV1145" s="1373">
        <v>8.5000000000000006E-2</v>
      </c>
      <c r="CW1145" s="1373">
        <v>8.3000000000000004E-2</v>
      </c>
      <c r="CX1145" s="1373">
        <v>8.4000000000000005E-2</v>
      </c>
      <c r="CY1145" s="1373">
        <v>8.5000000000000006E-2</v>
      </c>
      <c r="CZ1145" s="1373">
        <v>7.7000000000000013E-2</v>
      </c>
      <c r="DA1145" s="1373">
        <v>7.5000000000000011E-2</v>
      </c>
      <c r="DB1145" s="1373">
        <v>7.6000000000000012E-2</v>
      </c>
      <c r="DC1145" s="1373">
        <v>7.7000000000000013E-2</v>
      </c>
      <c r="DD1145" s="1373">
        <v>6.9000000000000006E-2</v>
      </c>
      <c r="DE1145" s="1373">
        <v>6.7000000000000004E-2</v>
      </c>
      <c r="DF1145" s="1373">
        <v>6.8000000000000005E-2</v>
      </c>
      <c r="DG1145" s="1373">
        <v>6.9000000000000006E-2</v>
      </c>
      <c r="DH1145" s="1373">
        <v>6.1000000000000006E-2</v>
      </c>
      <c r="DI1145" s="1373">
        <v>5.9000000000000004E-2</v>
      </c>
      <c r="DJ1145" s="1373">
        <v>6.0000000000000005E-2</v>
      </c>
      <c r="DK1145" s="1373">
        <v>6.1000000000000006E-2</v>
      </c>
      <c r="DL1145" s="1373">
        <v>5.3000000000000005E-2</v>
      </c>
      <c r="DM1145" s="1373">
        <v>5.1000000000000004E-2</v>
      </c>
      <c r="DN1145" s="1373">
        <v>5.2000000000000005E-2</v>
      </c>
      <c r="DO1145" s="1373">
        <v>5.3000000000000005E-2</v>
      </c>
    </row>
    <row r="1146" spans="2:119" s="941" customFormat="1" ht="12" customHeight="1">
      <c r="B1146" s="1334"/>
      <c r="C1146" s="978" t="s">
        <v>739</v>
      </c>
      <c r="D1146" s="1036"/>
      <c r="E1146" s="1036"/>
      <c r="F1146" s="996">
        <v>6.7457879340174609E-2</v>
      </c>
      <c r="G1146" s="996">
        <v>7.3465309678602903E-2</v>
      </c>
      <c r="H1146" s="996">
        <v>0.10395598269148168</v>
      </c>
      <c r="I1146" s="996">
        <v>0.11156986877980779</v>
      </c>
      <c r="J1146" s="996">
        <v>0.11724166427347964</v>
      </c>
      <c r="K1146" s="996">
        <v>0.11637944770697879</v>
      </c>
      <c r="L1146" s="996">
        <v>0.12815343180519315</v>
      </c>
      <c r="M1146" s="996">
        <v>0.12291537164169267</v>
      </c>
      <c r="N1146" s="996">
        <v>0.14908514162308109</v>
      </c>
      <c r="O1146" s="996">
        <v>0.14845886435654607</v>
      </c>
      <c r="P1146" s="996">
        <v>0.10957474855213938</v>
      </c>
      <c r="Q1146" s="996">
        <v>9.688132605764227E-2</v>
      </c>
      <c r="R1146" s="996">
        <v>9.136937507016811E-2</v>
      </c>
      <c r="S1146" s="996">
        <v>9.1651314480805782E-2</v>
      </c>
      <c r="T1146" s="996">
        <v>9.6599245765312258E-2</v>
      </c>
      <c r="U1146" s="1668">
        <v>0.10496950426326193</v>
      </c>
      <c r="V1146" s="1668">
        <v>9.6929130376486441E-2</v>
      </c>
      <c r="W1146" s="1668">
        <v>9.4667868697549493E-2</v>
      </c>
      <c r="X1146" s="1668">
        <v>9.0302851735549541E-2</v>
      </c>
      <c r="Y1146" s="1668">
        <v>8.2122335393336396E-2</v>
      </c>
      <c r="Z1146" s="1668">
        <v>7.1627524726340763E-2</v>
      </c>
      <c r="AA1146" s="403"/>
      <c r="AB1146" s="1049"/>
      <c r="AC1146" s="1049"/>
      <c r="AD1146" s="1049"/>
      <c r="AE1146" s="1049"/>
      <c r="AF1146" s="1049"/>
      <c r="AG1146" s="1049"/>
      <c r="AH1146" s="1049"/>
      <c r="AI1146" s="1049"/>
      <c r="AJ1146" s="996">
        <v>6.5818753176458911E-2</v>
      </c>
      <c r="AK1146" s="996">
        <v>7.262321930928424E-2</v>
      </c>
      <c r="AL1146" s="996">
        <v>6.9946910089397782E-2</v>
      </c>
      <c r="AM1146" s="996">
        <v>6.2689252179992244E-2</v>
      </c>
      <c r="AN1146" s="996">
        <v>7.8234356994327167E-2</v>
      </c>
      <c r="AO1146" s="996">
        <v>6.5750030447919078E-2</v>
      </c>
      <c r="AP1146" s="996">
        <v>6.1032917392958318E-2</v>
      </c>
      <c r="AQ1146" s="996">
        <v>9.3747539736218008E-2</v>
      </c>
      <c r="AR1146" s="996">
        <v>0.10314159375068542</v>
      </c>
      <c r="AS1146" s="996">
        <v>0.10836265165897871</v>
      </c>
      <c r="AT1146" s="996">
        <v>0.10423012028430595</v>
      </c>
      <c r="AU1146" s="996">
        <v>0.10031511778757812</v>
      </c>
      <c r="AV1146" s="996">
        <v>0.10596133051766495</v>
      </c>
      <c r="AW1146" s="996">
        <v>0.11801085738848359</v>
      </c>
      <c r="AX1146" s="996">
        <v>0.11529471948549415</v>
      </c>
      <c r="AY1146" s="996">
        <v>0.10714810538114206</v>
      </c>
      <c r="AZ1146" s="996">
        <v>0.12229243469629661</v>
      </c>
      <c r="BA1146" s="996">
        <v>0.11539338340752854</v>
      </c>
      <c r="BB1146" s="996">
        <v>0.11468277172795568</v>
      </c>
      <c r="BC1146" s="996">
        <v>0.11737414342232258</v>
      </c>
      <c r="BD1146" s="996">
        <v>0.12900331946484653</v>
      </c>
      <c r="BE1146" s="996">
        <v>0.10768805687178665</v>
      </c>
      <c r="BF1146" s="996">
        <v>0.1256162386547425</v>
      </c>
      <c r="BG1146" s="996">
        <v>0.10346945764533239</v>
      </c>
      <c r="BH1146" s="996">
        <v>0.1265247696220663</v>
      </c>
      <c r="BI1146" s="996">
        <v>0.1271953988101634</v>
      </c>
      <c r="BJ1146" s="996">
        <v>0.14096542127492495</v>
      </c>
      <c r="BK1146" s="996">
        <v>0.11720772824551656</v>
      </c>
      <c r="BL1146" s="996">
        <v>0.15061455447123237</v>
      </c>
      <c r="BM1146" s="996">
        <v>8.5222677410333944E-2</v>
      </c>
      <c r="BN1146" s="996">
        <v>0.13468242165942682</v>
      </c>
      <c r="BO1146" s="996">
        <v>0.13800666637539211</v>
      </c>
      <c r="BP1146" s="996">
        <v>0.1407582744970004</v>
      </c>
      <c r="BQ1146" s="996">
        <v>0.16407496845676278</v>
      </c>
      <c r="BR1146" s="996">
        <v>0.13814738855878275</v>
      </c>
      <c r="BS1146" s="996">
        <v>0.1529991838955386</v>
      </c>
      <c r="BT1146" s="996">
        <v>0.17257218363863741</v>
      </c>
      <c r="BU1146" s="996">
        <v>0.14461025815582507</v>
      </c>
      <c r="BV1146" s="996">
        <v>0.1471508089737944</v>
      </c>
      <c r="BW1146" s="996">
        <v>0.13703119944051856</v>
      </c>
      <c r="BX1146" s="996">
        <v>0.14687463647291479</v>
      </c>
      <c r="BY1146" s="996">
        <v>0.11948610498456111</v>
      </c>
      <c r="BZ1146" s="996">
        <v>0.11671875394259226</v>
      </c>
      <c r="CA1146" s="996">
        <v>8.0750656552643588E-2</v>
      </c>
      <c r="CB1146" s="996">
        <v>0.10957918920075915</v>
      </c>
      <c r="CC1146" s="996">
        <v>9.1772134492791868E-2</v>
      </c>
      <c r="CD1146" s="996">
        <v>9.6859267672079599E-2</v>
      </c>
      <c r="CE1146" s="996">
        <v>9.0857153517178976E-2</v>
      </c>
      <c r="CF1146" s="996">
        <v>0.11295405182138382</v>
      </c>
      <c r="CG1146" s="996">
        <v>9.6682982805300077E-2</v>
      </c>
      <c r="CH1146" s="996">
        <v>8.6859593900922114E-2</v>
      </c>
      <c r="CI1146" s="996">
        <v>7.807222690195087E-2</v>
      </c>
      <c r="CJ1146" s="996">
        <v>0.10770990854888272</v>
      </c>
      <c r="CK1146" s="996">
        <v>9.4039202899201896E-2</v>
      </c>
      <c r="CL1146" s="996">
        <v>8.599039149663916E-2</v>
      </c>
      <c r="CM1146" s="996">
        <v>8.6502813454300789E-2</v>
      </c>
      <c r="CN1146" s="996">
        <v>9.7883887582838419E-2</v>
      </c>
      <c r="CO1146" s="996">
        <v>9.5656927537363712E-2</v>
      </c>
      <c r="CP1146" s="996">
        <v>0.11058504225508139</v>
      </c>
      <c r="CQ1146" s="996">
        <v>8.5239032954518484E-2</v>
      </c>
      <c r="CR1146" s="955">
        <v>0.11095305832147938</v>
      </c>
      <c r="CS1146" s="955">
        <v>0.10457804358581693</v>
      </c>
      <c r="CT1146" s="955">
        <v>0.1095543957643383</v>
      </c>
      <c r="CU1146" s="955">
        <v>9.7062335925727009E-2</v>
      </c>
      <c r="CV1146" s="955">
        <v>9.6806319431731153E-2</v>
      </c>
      <c r="CW1146" s="955">
        <v>9.7286177603412877E-2</v>
      </c>
      <c r="CX1146" s="955">
        <v>9.9554796494992645E-2</v>
      </c>
      <c r="CY1146" s="955">
        <v>9.4494769006012738E-2</v>
      </c>
      <c r="CZ1146" s="955">
        <v>9.4460479790827348E-2</v>
      </c>
      <c r="DA1146" s="955">
        <v>9.4901765931483098E-2</v>
      </c>
      <c r="DB1146" s="955">
        <v>9.7465099176456821E-2</v>
      </c>
      <c r="DC1146" s="955">
        <v>9.2199443856871455E-2</v>
      </c>
      <c r="DD1146" s="955">
        <v>9.1229489063060928E-2</v>
      </c>
      <c r="DE1146" s="955">
        <v>9.0890892426449668E-2</v>
      </c>
      <c r="DF1146" s="955">
        <v>9.3486264014277218E-2</v>
      </c>
      <c r="DG1146" s="955">
        <v>8.6440773689571856E-2</v>
      </c>
      <c r="DH1146" s="955">
        <v>8.4351244630439678E-2</v>
      </c>
      <c r="DI1146" s="955">
        <v>8.2946472693760126E-2</v>
      </c>
      <c r="DJ1146" s="955">
        <v>8.4330799249087957E-2</v>
      </c>
      <c r="DK1146" s="955">
        <v>7.8192057051606534E-2</v>
      </c>
      <c r="DL1146" s="955">
        <v>7.4632318298816377E-2</v>
      </c>
      <c r="DM1146" s="955">
        <v>7.2090402291209943E-2</v>
      </c>
      <c r="DN1146" s="955">
        <v>7.3420140416326399E-2</v>
      </c>
      <c r="DO1146" s="955">
        <v>6.7738943106257166E-2</v>
      </c>
    </row>
    <row r="1147" spans="2:119" s="941" customFormat="1" ht="12" customHeight="1">
      <c r="B1147" s="1334"/>
      <c r="C1147" s="978"/>
      <c r="D1147" s="1036"/>
      <c r="E1147" s="1036"/>
      <c r="F1147" s="996"/>
      <c r="G1147" s="996"/>
      <c r="H1147" s="996"/>
      <c r="I1147" s="996"/>
      <c r="J1147" s="996"/>
      <c r="K1147" s="996"/>
      <c r="L1147" s="996"/>
      <c r="M1147" s="996"/>
      <c r="N1147" s="996"/>
      <c r="O1147" s="996"/>
      <c r="P1147" s="996"/>
      <c r="Q1147" s="996"/>
      <c r="R1147" s="996"/>
      <c r="S1147" s="996"/>
      <c r="T1147" s="996"/>
      <c r="U1147" s="1668"/>
      <c r="V1147" s="1668"/>
      <c r="W1147" s="1668"/>
      <c r="X1147" s="1668"/>
      <c r="Y1147" s="1668"/>
      <c r="Z1147" s="1668"/>
      <c r="AA1147" s="403"/>
      <c r="AB1147" s="1049"/>
      <c r="AC1147" s="1049"/>
      <c r="AD1147" s="1049"/>
      <c r="AE1147" s="1049"/>
      <c r="AF1147" s="1049"/>
      <c r="AG1147" s="1049"/>
      <c r="AH1147" s="1049"/>
      <c r="AI1147" s="1049"/>
      <c r="AJ1147" s="996"/>
      <c r="AK1147" s="996"/>
      <c r="AL1147" s="996"/>
      <c r="AM1147" s="996"/>
      <c r="AN1147" s="996"/>
      <c r="AO1147" s="996"/>
      <c r="AP1147" s="996"/>
      <c r="AQ1147" s="996"/>
      <c r="AR1147" s="996"/>
      <c r="AS1147" s="996"/>
      <c r="AT1147" s="996"/>
      <c r="AU1147" s="996"/>
      <c r="AV1147" s="996"/>
      <c r="AW1147" s="996"/>
      <c r="AX1147" s="996"/>
      <c r="AY1147" s="996"/>
      <c r="AZ1147" s="996"/>
      <c r="BA1147" s="996"/>
      <c r="BB1147" s="996"/>
      <c r="BC1147" s="996"/>
      <c r="BD1147" s="996"/>
      <c r="BE1147" s="996"/>
      <c r="BF1147" s="996"/>
      <c r="BG1147" s="996"/>
      <c r="BH1147" s="996"/>
      <c r="BI1147" s="996"/>
      <c r="BJ1147" s="996"/>
      <c r="BK1147" s="996"/>
      <c r="BL1147" s="996"/>
      <c r="BM1147" s="996"/>
      <c r="BN1147" s="996"/>
      <c r="BO1147" s="996"/>
      <c r="BP1147" s="996"/>
      <c r="BQ1147" s="996"/>
      <c r="BR1147" s="996"/>
      <c r="BS1147" s="996"/>
      <c r="BT1147" s="996"/>
      <c r="BU1147" s="996"/>
      <c r="BV1147" s="996"/>
      <c r="BW1147" s="996"/>
      <c r="BX1147" s="996"/>
      <c r="BY1147" s="996"/>
      <c r="BZ1147" s="996"/>
      <c r="CA1147" s="996"/>
      <c r="CB1147" s="996"/>
      <c r="CC1147" s="996"/>
      <c r="CD1147" s="996"/>
      <c r="CE1147" s="996"/>
      <c r="CF1147" s="996"/>
      <c r="CG1147" s="996"/>
      <c r="CH1147" s="996"/>
      <c r="CI1147" s="996"/>
      <c r="CJ1147" s="996"/>
      <c r="CK1147" s="1086"/>
      <c r="CL1147" s="1086"/>
      <c r="CM1147" s="996"/>
      <c r="CN1147" s="996"/>
      <c r="CO1147" s="996"/>
      <c r="CP1147" s="996"/>
      <c r="CQ1147" s="996"/>
      <c r="CR1147" s="996"/>
      <c r="CS1147" s="996"/>
      <c r="CT1147" s="996"/>
      <c r="CU1147" s="996"/>
      <c r="CV1147" s="996"/>
      <c r="CW1147" s="996"/>
      <c r="CX1147" s="996"/>
      <c r="CY1147" s="996"/>
      <c r="CZ1147" s="996"/>
      <c r="DA1147" s="996"/>
      <c r="DB1147" s="996"/>
      <c r="DC1147" s="996"/>
      <c r="DD1147" s="996"/>
      <c r="DE1147" s="996"/>
      <c r="DF1147" s="996"/>
      <c r="DG1147" s="996"/>
      <c r="DH1147" s="996"/>
      <c r="DI1147" s="996"/>
      <c r="DJ1147" s="996"/>
      <c r="DK1147" s="996"/>
      <c r="DL1147" s="996"/>
      <c r="DM1147" s="996"/>
      <c r="DN1147" s="996"/>
      <c r="DO1147" s="996"/>
    </row>
    <row r="1148" spans="2:119" s="941" customFormat="1" ht="12" customHeight="1">
      <c r="B1148" s="1334"/>
      <c r="C1148" s="978" t="s">
        <v>89</v>
      </c>
      <c r="D1148" s="1107"/>
      <c r="E1148" s="1107"/>
      <c r="F1148" s="1108">
        <v>-27.598682000000004</v>
      </c>
      <c r="G1148" s="1108">
        <v>-39.975492000000003</v>
      </c>
      <c r="H1148" s="1108">
        <v>-42.861592999999999</v>
      </c>
      <c r="I1148" s="1108">
        <v>-48.883169000000002</v>
      </c>
      <c r="J1148" s="1108">
        <v>-64.968753300000003</v>
      </c>
      <c r="K1148" s="1108">
        <v>-72.002955</v>
      </c>
      <c r="L1148" s="1108">
        <v>-90.484296000000001</v>
      </c>
      <c r="M1148" s="1108">
        <v>-111.62730500000001</v>
      </c>
      <c r="N1148" s="1108">
        <v>-128.60900000000001</v>
      </c>
      <c r="O1148" s="1108">
        <v>-156.29700000000003</v>
      </c>
      <c r="P1148" s="1108">
        <v>-325.35899999999998</v>
      </c>
      <c r="Q1148" s="1108">
        <v>-482.41700000000003</v>
      </c>
      <c r="R1148" s="1108">
        <v>-834.02199999999993</v>
      </c>
      <c r="S1148" s="1108">
        <v>-902.55399999999997</v>
      </c>
      <c r="T1148" s="1108">
        <v>-1509.4930000000002</v>
      </c>
      <c r="U1148" s="1732">
        <v>-2540.2192185540043</v>
      </c>
      <c r="V1148" s="1732">
        <v>-2642.1292432299078</v>
      </c>
      <c r="W1148" s="1732">
        <v>-2725.7281559648286</v>
      </c>
      <c r="X1148" s="1732">
        <v>-2794.2934706629126</v>
      </c>
      <c r="Y1148" s="1732">
        <v>-3391.1998239886043</v>
      </c>
      <c r="Z1148" s="1732">
        <v>-2805.0875903208962</v>
      </c>
      <c r="AA1148" s="403"/>
      <c r="AB1148" s="1049"/>
      <c r="AC1148" s="1049"/>
      <c r="AD1148" s="1049"/>
      <c r="AE1148" s="1049"/>
      <c r="AF1148" s="1049"/>
      <c r="AG1148" s="1049"/>
      <c r="AH1148" s="1049"/>
      <c r="AI1148" s="1049"/>
      <c r="AJ1148" s="1108">
        <v>-6.3163970000000003</v>
      </c>
      <c r="AK1148" s="1108">
        <v>-6.3301280000000002</v>
      </c>
      <c r="AL1148" s="1108">
        <v>-6.9824760000000001</v>
      </c>
      <c r="AM1148" s="1108">
        <v>-7.9696809999999996</v>
      </c>
      <c r="AN1148" s="1108">
        <v>-9.2146589999999993</v>
      </c>
      <c r="AO1148" s="1108">
        <v>-10.265389000000001</v>
      </c>
      <c r="AP1148" s="1108">
        <v>-11.425167999999999</v>
      </c>
      <c r="AQ1148" s="1108">
        <v>-9.0702759999999998</v>
      </c>
      <c r="AR1148" s="1108">
        <v>-10.216177</v>
      </c>
      <c r="AS1148" s="1108">
        <v>-10.077284000000001</v>
      </c>
      <c r="AT1148" s="1108">
        <v>-11.048799000000001</v>
      </c>
      <c r="AU1148" s="1108">
        <v>-11.519333</v>
      </c>
      <c r="AV1148" s="1108">
        <v>-11.108801</v>
      </c>
      <c r="AW1148" s="1108">
        <v>-11.473145000000001</v>
      </c>
      <c r="AX1148" s="1108">
        <v>-12.281672</v>
      </c>
      <c r="AY1148" s="1108">
        <v>-14.019551</v>
      </c>
      <c r="AZ1148" s="1108">
        <v>-13.228942</v>
      </c>
      <c r="BA1148" s="1108">
        <v>-15.636412999999999</v>
      </c>
      <c r="BB1148" s="1108">
        <v>-16.701982000000001</v>
      </c>
      <c r="BC1148" s="1108">
        <v>-19.401416300000001</v>
      </c>
      <c r="BD1148" s="1108">
        <v>-17.427679000000001</v>
      </c>
      <c r="BE1148" s="1108">
        <v>-16.805361999999999</v>
      </c>
      <c r="BF1148" s="1108">
        <v>-18.587485999999998</v>
      </c>
      <c r="BG1148" s="1108">
        <v>-19.182428000000002</v>
      </c>
      <c r="BH1148" s="1108">
        <v>-22.337937</v>
      </c>
      <c r="BI1148" s="1108">
        <v>-20.823546</v>
      </c>
      <c r="BJ1148" s="1108">
        <v>-24.175447999999999</v>
      </c>
      <c r="BK1148" s="1108">
        <v>-23.147365000000001</v>
      </c>
      <c r="BL1148" s="1108">
        <v>-22.351958</v>
      </c>
      <c r="BM1148" s="1108">
        <v>-26.469194000000002</v>
      </c>
      <c r="BN1148" s="1108">
        <v>-29.406148999999999</v>
      </c>
      <c r="BO1148" s="1108">
        <v>-33.400004000000003</v>
      </c>
      <c r="BP1148" s="1108">
        <v>-26.202000000000002</v>
      </c>
      <c r="BQ1148" s="1108">
        <v>-29.114999999999998</v>
      </c>
      <c r="BR1148" s="1108">
        <v>-31.125</v>
      </c>
      <c r="BS1148" s="1108">
        <v>-42.167000000000002</v>
      </c>
      <c r="BT1148" s="1108">
        <v>-32.683</v>
      </c>
      <c r="BU1148" s="1108">
        <v>-35.337000000000003</v>
      </c>
      <c r="BV1148" s="1108">
        <v>-39.722999999999999</v>
      </c>
      <c r="BW1148" s="1108">
        <v>-48.554000000000002</v>
      </c>
      <c r="BX1148" s="1108">
        <v>-46.930999999999997</v>
      </c>
      <c r="BY1148" s="1108">
        <v>-76.855999999999995</v>
      </c>
      <c r="BZ1148" s="1108">
        <v>-84.138999999999996</v>
      </c>
      <c r="CA1148" s="1108">
        <v>-117.43300000000001</v>
      </c>
      <c r="CB1148" s="1108">
        <v>-110.723</v>
      </c>
      <c r="CC1148" s="1108">
        <v>-121.21599999999999</v>
      </c>
      <c r="CD1148" s="1108">
        <v>-110.443</v>
      </c>
      <c r="CE1148" s="1108">
        <v>-140.035</v>
      </c>
      <c r="CF1148" s="1108">
        <v>-130.67599999999999</v>
      </c>
      <c r="CG1148" s="1108">
        <v>-180.69200000000001</v>
      </c>
      <c r="CH1148" s="1108">
        <v>-252.90299999999999</v>
      </c>
      <c r="CI1148" s="1108">
        <v>-269.75099999999998</v>
      </c>
      <c r="CJ1148" s="1108">
        <v>-206.50700000000001</v>
      </c>
      <c r="CK1148" s="1108">
        <v>-184.07599999999999</v>
      </c>
      <c r="CL1148" s="1108">
        <v>-229.62100000000001</v>
      </c>
      <c r="CM1148" s="1108">
        <v>-282.35000000000002</v>
      </c>
      <c r="CN1148" s="1108">
        <v>-288.15899999999999</v>
      </c>
      <c r="CO1148" s="1108">
        <v>-333.10700000000003</v>
      </c>
      <c r="CP1148" s="1108">
        <v>-385.52300000000002</v>
      </c>
      <c r="CQ1148" s="1108">
        <v>-502.70400000000001</v>
      </c>
      <c r="CR1148" s="1108">
        <v>-541</v>
      </c>
      <c r="CS1148" s="1372">
        <v>-605.1494789479716</v>
      </c>
      <c r="CT1148" s="1372">
        <v>-661.03945495156427</v>
      </c>
      <c r="CU1148" s="1372">
        <v>-733.03028465446857</v>
      </c>
      <c r="CV1148" s="1372">
        <v>-619.10297630740934</v>
      </c>
      <c r="CW1148" s="1372">
        <v>-581.87447931124188</v>
      </c>
      <c r="CX1148" s="1372">
        <v>-662.98334412994905</v>
      </c>
      <c r="CY1148" s="1372">
        <v>-778.16844348130758</v>
      </c>
      <c r="CZ1148" s="1372">
        <v>-635.0682644838663</v>
      </c>
      <c r="DA1148" s="1372">
        <v>-608.42493173196112</v>
      </c>
      <c r="DB1148" s="1372">
        <v>-686.3189697435314</v>
      </c>
      <c r="DC1148" s="1372">
        <v>-795.91599000546955</v>
      </c>
      <c r="DD1148" s="1372">
        <v>-603.58355101813231</v>
      </c>
      <c r="DE1148" s="1372">
        <v>-613.92096023671161</v>
      </c>
      <c r="DF1148" s="1372">
        <v>-702.35518399212094</v>
      </c>
      <c r="DG1148" s="1372">
        <v>-874.43377541594793</v>
      </c>
      <c r="DH1148" s="1372">
        <v>-667.71308634206446</v>
      </c>
      <c r="DI1148" s="1372">
        <v>-727.6121207043949</v>
      </c>
      <c r="DJ1148" s="1372">
        <v>-891.74538194043919</v>
      </c>
      <c r="DK1148" s="1372">
        <v>-1104.1292350017056</v>
      </c>
      <c r="DL1148" s="1372">
        <v>-582.33653742636739</v>
      </c>
      <c r="DM1148" s="1372">
        <v>-589.48276478033176</v>
      </c>
      <c r="DN1148" s="1372">
        <v>-703.4528625141736</v>
      </c>
      <c r="DO1148" s="1372">
        <v>-929.81542560002322</v>
      </c>
    </row>
    <row r="1149" spans="2:119" s="941" customFormat="1" ht="12" customHeight="1">
      <c r="B1149" s="1334"/>
      <c r="C1149" s="1062" t="s">
        <v>94</v>
      </c>
      <c r="D1149" s="939"/>
      <c r="E1149" s="939"/>
      <c r="F1149" s="940" t="s">
        <v>1045</v>
      </c>
      <c r="G1149" s="940">
        <v>0.44845656035313564</v>
      </c>
      <c r="H1149" s="940">
        <v>7.219675995482433E-2</v>
      </c>
      <c r="I1149" s="940">
        <v>0.14048885210589357</v>
      </c>
      <c r="J1149" s="940">
        <v>0.32906181471172613</v>
      </c>
      <c r="K1149" s="940">
        <v>0.1082705353374851</v>
      </c>
      <c r="L1149" s="940">
        <v>0.25667475730683553</v>
      </c>
      <c r="M1149" s="940">
        <v>0.23366495551891142</v>
      </c>
      <c r="N1149" s="940">
        <v>0.15212850475965545</v>
      </c>
      <c r="O1149" s="940">
        <v>0.21528819911514763</v>
      </c>
      <c r="P1149" s="940">
        <v>1.081671433232883</v>
      </c>
      <c r="Q1149" s="940">
        <v>0.48272216228842613</v>
      </c>
      <c r="R1149" s="940">
        <v>0.72884040156130458</v>
      </c>
      <c r="S1149" s="940">
        <v>8.2170494303507535E-2</v>
      </c>
      <c r="T1149" s="940">
        <v>0.67246835092415536</v>
      </c>
      <c r="U1149" s="1677">
        <v>0.68282941262662633</v>
      </c>
      <c r="V1149" s="1677">
        <v>4.0118594462849044E-2</v>
      </c>
      <c r="W1149" s="1677">
        <v>3.1640735573073009E-2</v>
      </c>
      <c r="X1149" s="1677">
        <v>2.5154861664410388E-2</v>
      </c>
      <c r="Y1149" s="1677">
        <v>0.21361620015670102</v>
      </c>
      <c r="Z1149" s="1677">
        <v>3.8629155352900568E-3</v>
      </c>
      <c r="AA1149" s="403"/>
      <c r="AB1149" s="985"/>
      <c r="AC1149" s="985"/>
      <c r="AD1149" s="985"/>
      <c r="AE1149" s="985"/>
      <c r="AF1149" s="985"/>
      <c r="AG1149" s="985"/>
      <c r="AH1149" s="985"/>
      <c r="AI1149" s="985"/>
      <c r="AJ1149" s="940"/>
      <c r="AK1149" s="940"/>
      <c r="AL1149" s="940"/>
      <c r="AM1149" s="940"/>
      <c r="AN1149" s="940">
        <v>0.45884734604237187</v>
      </c>
      <c r="AO1149" s="940">
        <v>0.62167163128454916</v>
      </c>
      <c r="AP1149" s="940">
        <v>0.63626312500035787</v>
      </c>
      <c r="AQ1149" s="940">
        <v>0.13809774820347265</v>
      </c>
      <c r="AR1149" s="940">
        <v>0.10868747286253355</v>
      </c>
      <c r="AS1149" s="940">
        <v>-1.8324195994910641E-2</v>
      </c>
      <c r="AT1149" s="940">
        <v>-3.294209765668199E-2</v>
      </c>
      <c r="AU1149" s="940">
        <v>0.27000909343883239</v>
      </c>
      <c r="AV1149" s="940">
        <v>8.7373584071614996E-2</v>
      </c>
      <c r="AW1149" s="940">
        <v>0.13851559606735298</v>
      </c>
      <c r="AX1149" s="940">
        <v>0.11158434504962944</v>
      </c>
      <c r="AY1149" s="940">
        <v>0.21704537927673417</v>
      </c>
      <c r="AZ1149" s="940">
        <v>0.19085237011627099</v>
      </c>
      <c r="BA1149" s="940">
        <v>0.36287068628523378</v>
      </c>
      <c r="BB1149" s="940">
        <v>0.35991109353840423</v>
      </c>
      <c r="BC1149" s="940">
        <v>0.38388285758937646</v>
      </c>
      <c r="BD1149" s="940">
        <v>0.3173902342303716</v>
      </c>
      <c r="BE1149" s="940">
        <v>7.4758130269391154E-2</v>
      </c>
      <c r="BF1149" s="940">
        <v>0.11289103293249858</v>
      </c>
      <c r="BG1149" s="940">
        <v>-1.1287232674863978E-2</v>
      </c>
      <c r="BH1149" s="940">
        <v>0.28175054176749526</v>
      </c>
      <c r="BI1149" s="940">
        <v>0.23910130588082557</v>
      </c>
      <c r="BJ1149" s="940">
        <v>0.30063032730730788</v>
      </c>
      <c r="BK1149" s="940">
        <v>0.2066963055980191</v>
      </c>
      <c r="BL1149" s="940">
        <v>6.2767658445816998E-4</v>
      </c>
      <c r="BM1149" s="940">
        <v>0.27111847328980376</v>
      </c>
      <c r="BN1149" s="940">
        <v>0.21636418071756114</v>
      </c>
      <c r="BO1149" s="940">
        <v>0.44292898997358887</v>
      </c>
      <c r="BP1149" s="940">
        <v>0.17224629717002871</v>
      </c>
      <c r="BQ1149" s="940">
        <v>9.9957936006664916E-2</v>
      </c>
      <c r="BR1149" s="940">
        <v>5.8452094492209783E-2</v>
      </c>
      <c r="BS1149" s="940">
        <v>0.26248487874432591</v>
      </c>
      <c r="BT1149" s="940">
        <v>0.24734753072284543</v>
      </c>
      <c r="BU1149" s="940">
        <v>0.2137042761463166</v>
      </c>
      <c r="BV1149" s="940">
        <v>0.27624096385542174</v>
      </c>
      <c r="BW1149" s="940">
        <v>0.15146915834657437</v>
      </c>
      <c r="BX1149" s="940">
        <v>0.43594529265979243</v>
      </c>
      <c r="BY1149" s="940">
        <v>1.1749441095735347</v>
      </c>
      <c r="BZ1149" s="940">
        <v>1.1181431412531784</v>
      </c>
      <c r="CA1149" s="940">
        <v>1.4186060880668947</v>
      </c>
      <c r="CB1149" s="940">
        <v>1.3592721229038376</v>
      </c>
      <c r="CC1149" s="940">
        <v>0.57718330384094929</v>
      </c>
      <c r="CD1149" s="940">
        <v>0.31262553631490753</v>
      </c>
      <c r="CE1149" s="940">
        <v>0.19246719405959123</v>
      </c>
      <c r="CF1149" s="940">
        <v>0.18020646116886274</v>
      </c>
      <c r="CG1149" s="940">
        <v>0.49066129883843734</v>
      </c>
      <c r="CH1149" s="940">
        <v>1.2898961455230298</v>
      </c>
      <c r="CI1149" s="940">
        <v>0.92631127932302637</v>
      </c>
      <c r="CJ1149" s="940">
        <v>0.58029783586886663</v>
      </c>
      <c r="CK1149" s="940">
        <v>1.8728001239678438E-2</v>
      </c>
      <c r="CL1149" s="940">
        <v>-9.205901076697387E-2</v>
      </c>
      <c r="CM1149" s="940">
        <v>4.6706036307557985E-2</v>
      </c>
      <c r="CN1149" s="940">
        <v>0.39539579772114264</v>
      </c>
      <c r="CO1149" s="940">
        <v>0.80961668006692911</v>
      </c>
      <c r="CP1149" s="940">
        <v>0.67895358002970108</v>
      </c>
      <c r="CQ1149" s="940">
        <v>0.78042854613068879</v>
      </c>
      <c r="CR1149" s="940">
        <v>0.8774357212511148</v>
      </c>
      <c r="CS1149" s="940">
        <v>0.816681963897401</v>
      </c>
      <c r="CT1149" s="940">
        <v>0.71465633685036756</v>
      </c>
      <c r="CU1149" s="940">
        <v>0.45817476020574444</v>
      </c>
      <c r="CV1149" s="940">
        <v>0.14436779354419471</v>
      </c>
      <c r="CW1149" s="940">
        <v>-3.8461570977789461E-2</v>
      </c>
      <c r="CX1149" s="940">
        <v>2.9406553025299598E-3</v>
      </c>
      <c r="CY1149" s="940">
        <v>6.1577481547185897E-2</v>
      </c>
      <c r="CZ1149" s="940">
        <v>2.578777487338324E-2</v>
      </c>
      <c r="DA1149" s="940">
        <v>4.5629174959085139E-2</v>
      </c>
      <c r="DB1149" s="940">
        <v>3.5197906282557145E-2</v>
      </c>
      <c r="DC1149" s="940">
        <v>2.28068185915693E-2</v>
      </c>
      <c r="DD1149" s="940">
        <v>-4.9576896259053815E-2</v>
      </c>
      <c r="DE1149" s="940">
        <v>9.0332072505729943E-3</v>
      </c>
      <c r="DF1149" s="940">
        <v>2.3365541323419947E-2</v>
      </c>
      <c r="DG1149" s="940">
        <v>9.8650845562153977E-2</v>
      </c>
      <c r="DH1149" s="940">
        <v>0.10624798375594846</v>
      </c>
      <c r="DI1149" s="940">
        <v>0.18518859565219437</v>
      </c>
      <c r="DJ1149" s="940">
        <v>0.26965017453397611</v>
      </c>
      <c r="DK1149" s="940">
        <v>0.2626790799297487</v>
      </c>
      <c r="DL1149" s="940">
        <v>-0.12786412407073788</v>
      </c>
      <c r="DM1149" s="940">
        <v>-0.18983927286744662</v>
      </c>
      <c r="DN1149" s="940">
        <v>-0.21115054054615989</v>
      </c>
      <c r="DO1149" s="940">
        <v>-0.15787446240513059</v>
      </c>
    </row>
    <row r="1150" spans="2:119" s="1093" customFormat="1" ht="12" customHeight="1">
      <c r="B1150" s="1334"/>
      <c r="C1150" s="978" t="s">
        <v>880</v>
      </c>
      <c r="D1150" s="953"/>
      <c r="E1150" s="953"/>
      <c r="F1150" s="996">
        <v>0.32420848442199585</v>
      </c>
      <c r="G1150" s="996">
        <v>0.2917437427484601</v>
      </c>
      <c r="H1150" s="996">
        <v>0.24797902666485092</v>
      </c>
      <c r="I1150" s="996">
        <v>0.22556356480914902</v>
      </c>
      <c r="J1150" s="996">
        <v>0.21733650061280732</v>
      </c>
      <c r="K1150" s="996">
        <v>0.19272662491012416</v>
      </c>
      <c r="L1150" s="996">
        <v>0.19146276210529797</v>
      </c>
      <c r="M1150" s="996">
        <v>0.20057517357264368</v>
      </c>
      <c r="N1150" s="996">
        <v>0.19732963864812575</v>
      </c>
      <c r="O1150" s="996">
        <v>0.18509917147878488</v>
      </c>
      <c r="P1150" s="996">
        <v>0.26739366803667713</v>
      </c>
      <c r="Q1150" s="996">
        <v>0.33509255355283529</v>
      </c>
      <c r="R1150" s="996">
        <v>0.36320032887488385</v>
      </c>
      <c r="S1150" s="996">
        <v>0.22714532530172027</v>
      </c>
      <c r="T1150" s="996">
        <v>0.21352463833964058</v>
      </c>
      <c r="U1150" s="1668">
        <v>0.23600303279875159</v>
      </c>
      <c r="V1150" s="1668">
        <v>0.20028615352832471</v>
      </c>
      <c r="W1150" s="1668">
        <v>0.16825773124290458</v>
      </c>
      <c r="X1150" s="1668">
        <v>0.14699731554317438</v>
      </c>
      <c r="Y1150" s="1668">
        <v>0.15246525909197209</v>
      </c>
      <c r="Z1150" s="1668">
        <v>0.14729826999014706</v>
      </c>
      <c r="AA1150" s="403"/>
      <c r="AB1150" s="449"/>
      <c r="AC1150" s="449"/>
      <c r="AD1150" s="449"/>
      <c r="AE1150" s="449"/>
      <c r="AF1150" s="449"/>
      <c r="AG1150" s="449"/>
      <c r="AH1150" s="449"/>
      <c r="AI1150" s="449"/>
      <c r="AJ1150" s="996"/>
      <c r="AK1150" s="996"/>
      <c r="AL1150" s="996"/>
      <c r="AM1150" s="996"/>
      <c r="AN1150" s="996"/>
      <c r="AO1150" s="996"/>
      <c r="AP1150" s="996"/>
      <c r="AQ1150" s="996"/>
      <c r="AR1150" s="996"/>
      <c r="AS1150" s="996"/>
      <c r="AT1150" s="996"/>
      <c r="AU1150" s="996"/>
      <c r="AV1150" s="996"/>
      <c r="AW1150" s="996"/>
      <c r="AX1150" s="996"/>
      <c r="AY1150" s="996"/>
      <c r="AZ1150" s="996"/>
      <c r="BA1150" s="996"/>
      <c r="BB1150" s="996"/>
      <c r="BC1150" s="996"/>
      <c r="BD1150" s="996"/>
      <c r="BE1150" s="996"/>
      <c r="BF1150" s="996"/>
      <c r="BG1150" s="996"/>
      <c r="BH1150" s="996"/>
      <c r="BI1150" s="996"/>
      <c r="BJ1150" s="996"/>
      <c r="BK1150" s="996"/>
      <c r="BL1150" s="996"/>
      <c r="BM1150" s="996"/>
      <c r="BN1150" s="996"/>
      <c r="BO1150" s="996"/>
      <c r="BP1150" s="996"/>
      <c r="BQ1150" s="996"/>
      <c r="BR1150" s="996"/>
      <c r="BS1150" s="996"/>
      <c r="BT1150" s="996">
        <v>0.20733997335532578</v>
      </c>
      <c r="BU1150" s="996">
        <v>0.17700006010699046</v>
      </c>
      <c r="BV1150" s="996">
        <v>0.1720750107213869</v>
      </c>
      <c r="BW1150" s="996">
        <v>0.18946054043507954</v>
      </c>
      <c r="BX1150" s="996">
        <v>0.17405962333009428</v>
      </c>
      <c r="BY1150" s="996">
        <v>0.27068739015739851</v>
      </c>
      <c r="BZ1150" s="996">
        <v>0.27590085289594407</v>
      </c>
      <c r="CA1150" s="996">
        <v>0.32795368606839853</v>
      </c>
      <c r="CB1150" s="996">
        <v>0.3449314641744548</v>
      </c>
      <c r="CC1150" s="996">
        <v>0.361407274895647</v>
      </c>
      <c r="CD1150" s="996">
        <v>0.31093186936936934</v>
      </c>
      <c r="CE1150" s="996">
        <v>0.32726104229960273</v>
      </c>
      <c r="CF1150" s="996">
        <v>0.27582160119889398</v>
      </c>
      <c r="CG1150" s="996">
        <v>0.3313978013432568</v>
      </c>
      <c r="CH1150" s="996">
        <v>0.41938639970416119</v>
      </c>
      <c r="CI1150" s="996">
        <v>0.40006317934480351</v>
      </c>
      <c r="CJ1150" s="996">
        <v>0.31668432780087441</v>
      </c>
      <c r="CK1150" s="996">
        <v>0.20956568367053025</v>
      </c>
      <c r="CL1150" s="996">
        <v>0.20580872473897577</v>
      </c>
      <c r="CM1150" s="996">
        <v>0.21272443991730605</v>
      </c>
      <c r="CN1150" s="996">
        <v>0.20904703211816827</v>
      </c>
      <c r="CO1150" s="996">
        <v>0.19562883570694467</v>
      </c>
      <c r="CP1150" s="996">
        <v>0.20755475780800797</v>
      </c>
      <c r="CQ1150" s="996">
        <v>0.23592642270432324</v>
      </c>
      <c r="CR1150" s="996">
        <v>0.24065836298932383</v>
      </c>
      <c r="CS1150" s="955">
        <v>0.23239932291050408</v>
      </c>
      <c r="CT1150" s="955">
        <v>0.23339033322667632</v>
      </c>
      <c r="CU1150" s="955">
        <v>0.23805503841504533</v>
      </c>
      <c r="CV1150" s="955">
        <v>0.22474839108604427</v>
      </c>
      <c r="CW1150" s="955">
        <v>0.18692786622460278</v>
      </c>
      <c r="CX1150" s="955">
        <v>0.1898038959541565</v>
      </c>
      <c r="CY1150" s="955">
        <v>0.20310806973550719</v>
      </c>
      <c r="CZ1150" s="1362">
        <v>0.19236930316659634</v>
      </c>
      <c r="DA1150" s="955">
        <v>0.15671114054359164</v>
      </c>
      <c r="DB1150" s="955">
        <v>0.15802161887142452</v>
      </c>
      <c r="DC1150" s="955">
        <v>0.1703308448712712</v>
      </c>
      <c r="DD1150" s="1362">
        <v>0.16065571236309228</v>
      </c>
      <c r="DE1150" s="955">
        <v>0.13267744522109506</v>
      </c>
      <c r="DF1150" s="955">
        <v>0.13485374421967136</v>
      </c>
      <c r="DG1150" s="955">
        <v>0.16143282976530177</v>
      </c>
      <c r="DH1150" s="955">
        <v>0.15470214020726131</v>
      </c>
      <c r="DI1150" s="955">
        <v>0.13445494277430334</v>
      </c>
      <c r="DJ1150" s="955">
        <v>0.14642449940281638</v>
      </c>
      <c r="DK1150" s="955">
        <v>0.17185917562212336</v>
      </c>
      <c r="DL1150" s="955">
        <v>0.14420847030465328</v>
      </c>
      <c r="DM1150" s="955">
        <v>0.12879180631314951</v>
      </c>
      <c r="DN1150" s="955">
        <v>0.14035121781401844</v>
      </c>
      <c r="DO1150" s="955">
        <v>0.17166920913652786</v>
      </c>
    </row>
    <row r="1151" spans="2:119" s="941" customFormat="1" ht="12" customHeight="1">
      <c r="B1151" s="1334"/>
      <c r="C1151" s="978" t="s">
        <v>154</v>
      </c>
      <c r="D1151" s="1036"/>
      <c r="E1151" s="1036"/>
      <c r="F1151" s="996">
        <v>0.43486788468788751</v>
      </c>
      <c r="G1151" s="996">
        <v>0.40176903235378308</v>
      </c>
      <c r="H1151" s="996">
        <v>0.36693457819489478</v>
      </c>
      <c r="I1151" s="996">
        <v>0.3439638939570081</v>
      </c>
      <c r="J1151" s="996">
        <v>0.32621475266628552</v>
      </c>
      <c r="K1151" s="996">
        <v>0.29516227729044703</v>
      </c>
      <c r="L1151" s="996">
        <v>0.28359996424578526</v>
      </c>
      <c r="M1151" s="996">
        <v>0.25598515093423629</v>
      </c>
      <c r="N1151" s="996">
        <v>0.25089886127980682</v>
      </c>
      <c r="O1151" s="996">
        <v>0.23562053963114049</v>
      </c>
      <c r="P1151" s="996">
        <v>0.28031805548136524</v>
      </c>
      <c r="Q1151" s="996">
        <v>0.31966457606509685</v>
      </c>
      <c r="R1151" s="996">
        <v>0.34049010502250482</v>
      </c>
      <c r="S1151" s="996">
        <v>0.23468471572345526</v>
      </c>
      <c r="T1151" s="996">
        <v>0.22772061394788065</v>
      </c>
      <c r="U1151" s="1668">
        <v>0.25122590894074559</v>
      </c>
      <c r="V1151" s="1668">
        <v>0.23039172947864756</v>
      </c>
      <c r="W1151" s="1668">
        <v>0.20889263566398084</v>
      </c>
      <c r="X1151" s="1668">
        <v>0.19452574805815726</v>
      </c>
      <c r="Y1151" s="1668">
        <v>0.20785005667433967</v>
      </c>
      <c r="Z1151" s="1668">
        <v>0.20190190800956245</v>
      </c>
      <c r="AA1151" s="403"/>
      <c r="AB1151" s="1049"/>
      <c r="AC1151" s="1049"/>
      <c r="AD1151" s="1049"/>
      <c r="AE1151" s="1049"/>
      <c r="AF1151" s="1049"/>
      <c r="AG1151" s="1049"/>
      <c r="AH1151" s="1049"/>
      <c r="AI1151" s="1049"/>
      <c r="AJ1151" s="996">
        <v>0.46953426332838666</v>
      </c>
      <c r="AK1151" s="996">
        <v>0.44671660758553217</v>
      </c>
      <c r="AL1151" s="996">
        <v>0.42310961458020441</v>
      </c>
      <c r="AM1151" s="996">
        <v>0.41210526220535815</v>
      </c>
      <c r="AN1151" s="996">
        <v>0.41324068566319716</v>
      </c>
      <c r="AO1151" s="996">
        <v>0.38996847624177172</v>
      </c>
      <c r="AP1151" s="996">
        <v>0.39969513767257214</v>
      </c>
      <c r="AQ1151" s="996">
        <v>0.40688814195810064</v>
      </c>
      <c r="AR1151" s="996">
        <v>0.39973165073743755</v>
      </c>
      <c r="AS1151" s="996">
        <v>0.35371828629531027</v>
      </c>
      <c r="AT1151" s="996">
        <v>0.34945835657773944</v>
      </c>
      <c r="AU1151" s="996">
        <v>0.36985172389458176</v>
      </c>
      <c r="AV1151" s="996">
        <v>0.36501874841375498</v>
      </c>
      <c r="AW1151" s="996">
        <v>0.34049220548909348</v>
      </c>
      <c r="AX1151" s="996">
        <v>0.33519232398357757</v>
      </c>
      <c r="AY1151" s="996">
        <v>0.33906886772137068</v>
      </c>
      <c r="AZ1151" s="996">
        <v>0.31371612069214111</v>
      </c>
      <c r="BA1151" s="996">
        <v>0.32693855948394418</v>
      </c>
      <c r="BB1151" s="996">
        <v>0.32327821887329389</v>
      </c>
      <c r="BC1151" s="996">
        <v>0.3374173328533383</v>
      </c>
      <c r="BD1151" s="996">
        <v>0.29636257721290321</v>
      </c>
      <c r="BE1151" s="996">
        <v>0.29504241628371525</v>
      </c>
      <c r="BF1151" s="996">
        <v>0.29247175790662089</v>
      </c>
      <c r="BG1151" s="996">
        <v>0.29682157636438167</v>
      </c>
      <c r="BH1151" s="996">
        <v>0.30123482758572795</v>
      </c>
      <c r="BI1151" s="996">
        <v>0.27137290328617414</v>
      </c>
      <c r="BJ1151" s="996">
        <v>0.28223760316337482</v>
      </c>
      <c r="BK1151" s="996">
        <v>0.28053639331777142</v>
      </c>
      <c r="BL1151" s="996">
        <v>0.27465740503903896</v>
      </c>
      <c r="BM1151" s="996">
        <v>0.19213120439185677</v>
      </c>
      <c r="BN1151" s="996">
        <v>0.2917603585465221</v>
      </c>
      <c r="BO1151" s="996">
        <v>0.28760064062260055</v>
      </c>
      <c r="BP1151" s="996">
        <v>0.21386768967065262</v>
      </c>
      <c r="BQ1151" s="996">
        <v>0.24327982820424979</v>
      </c>
      <c r="BR1151" s="996">
        <v>0.25230826598357664</v>
      </c>
      <c r="BS1151" s="996">
        <v>0.28677230685527744</v>
      </c>
      <c r="BT1151" s="996">
        <v>0.25706105819523206</v>
      </c>
      <c r="BU1151" s="996">
        <v>0.21102133682079577</v>
      </c>
      <c r="BV1151" s="996">
        <v>0.22424889069538997</v>
      </c>
      <c r="BW1151" s="996">
        <v>0.25340542571735752</v>
      </c>
      <c r="BX1151" s="996">
        <v>0.22747586180154328</v>
      </c>
      <c r="BY1151" s="996">
        <v>0.30269708236183757</v>
      </c>
      <c r="BZ1151" s="996">
        <v>0.30329213211784339</v>
      </c>
      <c r="CA1151" s="996">
        <v>0.27759116685537877</v>
      </c>
      <c r="CB1151" s="996">
        <v>0.31599480586195583</v>
      </c>
      <c r="CC1151" s="996">
        <v>0.33336083472215339</v>
      </c>
      <c r="CD1151" s="996">
        <v>0.30152286204147599</v>
      </c>
      <c r="CE1151" s="996">
        <v>0.32654522220512172</v>
      </c>
      <c r="CF1151" s="996">
        <v>0.2818534567360681</v>
      </c>
      <c r="CG1151" s="996">
        <v>0.32397755186201216</v>
      </c>
      <c r="CH1151" s="996">
        <v>0.3692251765076881</v>
      </c>
      <c r="CI1151" s="996">
        <v>0.36297933952133998</v>
      </c>
      <c r="CJ1151" s="996">
        <v>0.30289167406147099</v>
      </c>
      <c r="CK1151" s="996">
        <v>0.23630600803878951</v>
      </c>
      <c r="CL1151" s="996">
        <v>0.22236586879870468</v>
      </c>
      <c r="CM1151" s="996">
        <v>0.20877235790392112</v>
      </c>
      <c r="CN1151" s="996">
        <v>0.2237959547902022</v>
      </c>
      <c r="CO1151" s="996">
        <v>0.21678397225015214</v>
      </c>
      <c r="CP1151" s="996">
        <v>0.22716923363388988</v>
      </c>
      <c r="CQ1151" s="996">
        <v>0.23853662008588575</v>
      </c>
      <c r="CR1151" s="955">
        <v>0.25651967757230915</v>
      </c>
      <c r="CS1151" s="955">
        <v>0.25231862643417513</v>
      </c>
      <c r="CT1151" s="955">
        <v>0.25306559375567134</v>
      </c>
      <c r="CU1151" s="955">
        <v>0.24501202819375822</v>
      </c>
      <c r="CV1151" s="955">
        <v>0.25596546516756752</v>
      </c>
      <c r="CW1151" s="955">
        <v>0.21910238063317722</v>
      </c>
      <c r="CX1151" s="955">
        <v>0.22495105042467631</v>
      </c>
      <c r="CY1151" s="955">
        <v>0.22579588391663385</v>
      </c>
      <c r="CZ1151" s="955">
        <v>0.23599086589797152</v>
      </c>
      <c r="DA1151" s="955">
        <v>0.19829551971631576</v>
      </c>
      <c r="DB1151" s="955">
        <v>0.20265253625431115</v>
      </c>
      <c r="DC1151" s="955">
        <v>0.20395336582860063</v>
      </c>
      <c r="DD1151" s="955">
        <v>0.2124136022311158</v>
      </c>
      <c r="DE1151" s="955">
        <v>0.17998763285084657</v>
      </c>
      <c r="DF1151" s="955">
        <v>0.18539665787402951</v>
      </c>
      <c r="DG1151" s="955">
        <v>0.20223737251898011</v>
      </c>
      <c r="DH1151" s="955">
        <v>0.21392324710615201</v>
      </c>
      <c r="DI1151" s="955">
        <v>0.18902649558253951</v>
      </c>
      <c r="DJ1151" s="955">
        <v>0.2058015844047851</v>
      </c>
      <c r="DK1151" s="955">
        <v>0.2202954502473301</v>
      </c>
      <c r="DL1151" s="955">
        <v>0.20306815956909988</v>
      </c>
      <c r="DM1151" s="955">
        <v>0.18205202213581451</v>
      </c>
      <c r="DN1151" s="955">
        <v>0.19816550229822394</v>
      </c>
      <c r="DO1151" s="955">
        <v>0.21940926020368717</v>
      </c>
    </row>
    <row r="1152" spans="2:119" s="941" customFormat="1" ht="12" customHeight="1">
      <c r="B1152" s="1334"/>
      <c r="C1152" s="949"/>
      <c r="D1152" s="1036"/>
      <c r="E1152" s="1036"/>
      <c r="F1152" s="996"/>
      <c r="G1152" s="996"/>
      <c r="H1152" s="996"/>
      <c r="I1152" s="996"/>
      <c r="J1152" s="996"/>
      <c r="K1152" s="996"/>
      <c r="L1152" s="996"/>
      <c r="M1152" s="996"/>
      <c r="N1152" s="996"/>
      <c r="O1152" s="996"/>
      <c r="P1152" s="996"/>
      <c r="Q1152" s="996"/>
      <c r="R1152" s="996"/>
      <c r="S1152" s="1109"/>
      <c r="T1152" s="1109"/>
      <c r="U1152" s="1668"/>
      <c r="V1152" s="1668"/>
      <c r="W1152" s="1668"/>
      <c r="X1152" s="1668"/>
      <c r="Y1152" s="1668"/>
      <c r="Z1152" s="1668"/>
      <c r="AA1152" s="403"/>
      <c r="AB1152" s="1049"/>
      <c r="AC1152" s="1049"/>
      <c r="AD1152" s="1049"/>
      <c r="AE1152" s="1049"/>
      <c r="AF1152" s="1049"/>
      <c r="AG1152" s="1049"/>
      <c r="AH1152" s="1049"/>
      <c r="AI1152" s="1049"/>
      <c r="AJ1152" s="996"/>
      <c r="AK1152" s="996"/>
      <c r="AL1152" s="996"/>
      <c r="AM1152" s="996"/>
      <c r="AN1152" s="996"/>
      <c r="AO1152" s="996"/>
      <c r="AP1152" s="996"/>
      <c r="AQ1152" s="996"/>
      <c r="AR1152" s="996"/>
      <c r="AS1152" s="996"/>
      <c r="AT1152" s="996"/>
      <c r="AU1152" s="996"/>
      <c r="AV1152" s="996"/>
      <c r="AW1152" s="996"/>
      <c r="AX1152" s="996"/>
      <c r="AY1152" s="996"/>
      <c r="AZ1152" s="996"/>
      <c r="BA1152" s="996"/>
      <c r="BB1152" s="996"/>
      <c r="BC1152" s="996"/>
      <c r="BD1152" s="996"/>
      <c r="BE1152" s="996"/>
      <c r="BF1152" s="996"/>
      <c r="BG1152" s="996"/>
      <c r="BH1152" s="996"/>
      <c r="BI1152" s="996"/>
      <c r="BJ1152" s="996"/>
      <c r="BK1152" s="996"/>
      <c r="BL1152" s="996"/>
      <c r="BM1152" s="996"/>
      <c r="BN1152" s="996"/>
      <c r="BO1152" s="996"/>
      <c r="BP1152" s="1108"/>
      <c r="BQ1152" s="996"/>
      <c r="BR1152" s="996"/>
      <c r="BS1152" s="996"/>
      <c r="BT1152" s="996"/>
      <c r="BU1152" s="990"/>
      <c r="BV1152" s="955"/>
      <c r="BW1152" s="990"/>
      <c r="BX1152" s="996"/>
      <c r="BY1152" s="996"/>
      <c r="BZ1152" s="996"/>
      <c r="CA1152" s="996"/>
      <c r="CB1152" s="996"/>
      <c r="CC1152" s="996"/>
      <c r="CD1152" s="996"/>
      <c r="CE1152" s="996"/>
      <c r="CF1152" s="997"/>
      <c r="CG1152" s="997"/>
      <c r="CH1152" s="997"/>
      <c r="CI1152" s="997"/>
      <c r="CJ1152" s="997"/>
      <c r="CK1152" s="997"/>
      <c r="CL1152" s="997"/>
      <c r="CM1152" s="997"/>
      <c r="CN1152" s="997"/>
      <c r="CO1152" s="997"/>
      <c r="CP1152" s="997"/>
      <c r="CQ1152" s="997"/>
      <c r="CR1152" s="996"/>
      <c r="CS1152" s="996"/>
      <c r="CT1152" s="996"/>
      <c r="CU1152" s="996"/>
      <c r="CV1152" s="996"/>
      <c r="CW1152" s="996"/>
      <c r="CX1152" s="996"/>
      <c r="CY1152" s="996"/>
      <c r="CZ1152" s="996"/>
      <c r="DA1152" s="996"/>
      <c r="DB1152" s="996"/>
      <c r="DC1152" s="996"/>
      <c r="DD1152" s="996"/>
      <c r="DE1152" s="996"/>
      <c r="DF1152" s="996"/>
      <c r="DG1152" s="996"/>
      <c r="DH1152" s="996"/>
      <c r="DI1152" s="996"/>
      <c r="DJ1152" s="996"/>
      <c r="DK1152" s="996"/>
      <c r="DL1152" s="996"/>
      <c r="DM1152" s="996"/>
      <c r="DN1152" s="996"/>
      <c r="DO1152" s="996"/>
    </row>
    <row r="1153" spans="1:119" s="941" customFormat="1" ht="12" customHeight="1">
      <c r="B1153" s="1334"/>
      <c r="C1153" s="981" t="s">
        <v>861</v>
      </c>
      <c r="D1153" s="1036"/>
      <c r="E1153" s="1036"/>
      <c r="F1153" s="1108">
        <v>-27.598682000000004</v>
      </c>
      <c r="G1153" s="1108">
        <v>-39.975492000000003</v>
      </c>
      <c r="H1153" s="1108">
        <v>-42.861592999999999</v>
      </c>
      <c r="I1153" s="1108">
        <v>-48.883169000000002</v>
      </c>
      <c r="J1153" s="1108">
        <v>-64.968753300000003</v>
      </c>
      <c r="K1153" s="1108">
        <v>-72.002955</v>
      </c>
      <c r="L1153" s="1108">
        <v>-90.484296000000001</v>
      </c>
      <c r="M1153" s="1108">
        <v>-111.62730500000001</v>
      </c>
      <c r="N1153" s="1108">
        <v>-128.60900000000001</v>
      </c>
      <c r="O1153" s="1108">
        <v>-156.29700000000003</v>
      </c>
      <c r="P1153" s="1108">
        <v>-325.35899999999998</v>
      </c>
      <c r="Q1153" s="1108">
        <v>-482.41700000000003</v>
      </c>
      <c r="R1153" s="1108">
        <v>-834.02199999999993</v>
      </c>
      <c r="S1153" s="1110">
        <v>-811.529</v>
      </c>
      <c r="T1153" s="1110">
        <v>-1075.3720000000001</v>
      </c>
      <c r="U1153" s="1732">
        <v>-1378.9540488060356</v>
      </c>
      <c r="V1153" s="1732">
        <v>-1380.4557420299084</v>
      </c>
      <c r="W1153" s="1732">
        <v>-1511.0735430083071</v>
      </c>
      <c r="X1153" s="1732">
        <v>-1477.7645998455218</v>
      </c>
      <c r="Y1153" s="1732">
        <v>-1917.9413256929527</v>
      </c>
      <c r="Z1153" s="1732">
        <v>-2805.0875903208962</v>
      </c>
      <c r="AA1153" s="403"/>
      <c r="AB1153" s="1049"/>
      <c r="AC1153" s="1049"/>
      <c r="AD1153" s="1049"/>
      <c r="AE1153" s="1049"/>
      <c r="AF1153" s="1049"/>
      <c r="AG1153" s="1049"/>
      <c r="AH1153" s="1049"/>
      <c r="AI1153" s="1049"/>
      <c r="AJ1153" s="1108">
        <v>-6.3163970000000003</v>
      </c>
      <c r="AK1153" s="1108">
        <v>-6.3301280000000002</v>
      </c>
      <c r="AL1153" s="1108">
        <v>-6.9824760000000001</v>
      </c>
      <c r="AM1153" s="1108">
        <v>-7.9696809999999996</v>
      </c>
      <c r="AN1153" s="1108">
        <v>-9.2146589999999993</v>
      </c>
      <c r="AO1153" s="1108">
        <v>-10.265389000000001</v>
      </c>
      <c r="AP1153" s="1108">
        <v>-11.425167999999999</v>
      </c>
      <c r="AQ1153" s="1108">
        <v>-9.0702759999999998</v>
      </c>
      <c r="AR1153" s="1108">
        <v>-10.216177</v>
      </c>
      <c r="AS1153" s="1108">
        <v>-10.077284000000001</v>
      </c>
      <c r="AT1153" s="1108">
        <v>-11.048799000000001</v>
      </c>
      <c r="AU1153" s="1108">
        <v>-11.519333</v>
      </c>
      <c r="AV1153" s="1108">
        <v>-11.108801</v>
      </c>
      <c r="AW1153" s="1108">
        <v>-11.473145000000001</v>
      </c>
      <c r="AX1153" s="1108">
        <v>-12.281672</v>
      </c>
      <c r="AY1153" s="1108">
        <v>-14.019551</v>
      </c>
      <c r="AZ1153" s="1108">
        <v>-13.228942</v>
      </c>
      <c r="BA1153" s="1108">
        <v>-15.636412999999999</v>
      </c>
      <c r="BB1153" s="1108">
        <v>-16.701982000000001</v>
      </c>
      <c r="BC1153" s="1108">
        <v>-19.401416300000001</v>
      </c>
      <c r="BD1153" s="1108">
        <v>-17.427679000000001</v>
      </c>
      <c r="BE1153" s="1108">
        <v>-16.805361999999999</v>
      </c>
      <c r="BF1153" s="1108">
        <v>-18.587485999999998</v>
      </c>
      <c r="BG1153" s="1108">
        <v>-19.182428000000002</v>
      </c>
      <c r="BH1153" s="1108">
        <v>-22.337937</v>
      </c>
      <c r="BI1153" s="1108">
        <v>-20.823546</v>
      </c>
      <c r="BJ1153" s="1108">
        <v>-24.175447999999999</v>
      </c>
      <c r="BK1153" s="1108">
        <v>-23.147365000000001</v>
      </c>
      <c r="BL1153" s="1108">
        <v>-22.351958</v>
      </c>
      <c r="BM1153" s="1108">
        <v>-26.469194000000002</v>
      </c>
      <c r="BN1153" s="1108">
        <v>-29.406148999999999</v>
      </c>
      <c r="BO1153" s="1108">
        <v>-33.400004000000003</v>
      </c>
      <c r="BP1153" s="1108">
        <v>-26.202000000000002</v>
      </c>
      <c r="BQ1153" s="1108">
        <v>-29.114999999999998</v>
      </c>
      <c r="BR1153" s="1108">
        <v>-31.125</v>
      </c>
      <c r="BS1153" s="1108">
        <v>-42.167000000000002</v>
      </c>
      <c r="BT1153" s="1108">
        <v>-32.683</v>
      </c>
      <c r="BU1153" s="1108">
        <v>-35.337000000000003</v>
      </c>
      <c r="BV1153" s="1108">
        <v>-39.722999999999999</v>
      </c>
      <c r="BW1153" s="1108">
        <v>-48.554000000000002</v>
      </c>
      <c r="BX1153" s="1108">
        <v>-46.930999999999997</v>
      </c>
      <c r="BY1153" s="1108">
        <v>-76.855999999999995</v>
      </c>
      <c r="BZ1153" s="1108">
        <v>-84.138999999999996</v>
      </c>
      <c r="CA1153" s="1108">
        <v>-117.43300000000001</v>
      </c>
      <c r="CB1153" s="1108">
        <v>-110.723</v>
      </c>
      <c r="CC1153" s="1108">
        <v>-121.21599999999999</v>
      </c>
      <c r="CD1153" s="1108">
        <v>-110.443</v>
      </c>
      <c r="CE1153" s="1108">
        <v>-140.035</v>
      </c>
      <c r="CF1153" s="1108">
        <v>-130.67599999999999</v>
      </c>
      <c r="CG1153" s="1108">
        <v>-180.69200000000001</v>
      </c>
      <c r="CH1153" s="1108">
        <v>-252.90299999999999</v>
      </c>
      <c r="CI1153" s="1108">
        <v>-269.75099999999998</v>
      </c>
      <c r="CJ1153" s="1108">
        <v>-182.08799999999999</v>
      </c>
      <c r="CK1153" s="1108">
        <v>-173.881</v>
      </c>
      <c r="CL1153" s="1108">
        <v>-215.202</v>
      </c>
      <c r="CM1153" s="1108">
        <v>-240.358</v>
      </c>
      <c r="CN1153" s="1108">
        <v>-202.16199999999998</v>
      </c>
      <c r="CO1153" s="1108">
        <v>-252.07900000000001</v>
      </c>
      <c r="CP1153" s="1108">
        <v>-280.75600000000009</v>
      </c>
      <c r="CQ1153" s="1108">
        <v>-340.375</v>
      </c>
      <c r="CR1153" s="1108">
        <v>-288</v>
      </c>
      <c r="CS1153" s="1372">
        <v>-333.59842083043736</v>
      </c>
      <c r="CT1153" s="1372">
        <v>-362.86133867417311</v>
      </c>
      <c r="CU1153" s="1372">
        <v>-394.49428930142523</v>
      </c>
      <c r="CV1153" s="1764">
        <v>-344.82612822045292</v>
      </c>
      <c r="CW1153" s="1764">
        <v>-280.16994641558978</v>
      </c>
      <c r="CX1153" s="1764">
        <v>-333.85112642560136</v>
      </c>
      <c r="CY1153" s="1764">
        <v>-421.60854096826421</v>
      </c>
      <c r="CZ1153" s="1764">
        <v>-360.79141639690988</v>
      </c>
      <c r="DA1153" s="1764">
        <v>-314.55688021022206</v>
      </c>
      <c r="DB1153" s="1764">
        <v>-372.85971478700981</v>
      </c>
      <c r="DC1153" s="1764">
        <v>-462.86553161416532</v>
      </c>
      <c r="DD1153" s="1764">
        <v>-321.4702215572629</v>
      </c>
      <c r="DE1153" s="1764">
        <v>-286.35603880714649</v>
      </c>
      <c r="DF1153" s="1764">
        <v>-357.55000353994717</v>
      </c>
      <c r="DG1153" s="1764">
        <v>-512.38833594116545</v>
      </c>
      <c r="DH1153" s="1764">
        <v>-322.90790588989069</v>
      </c>
      <c r="DI1153" s="1764">
        <v>-367.13397750439503</v>
      </c>
      <c r="DJ1153" s="1764">
        <v>-515.59427599261323</v>
      </c>
      <c r="DK1153" s="1764">
        <v>-712.30516630605371</v>
      </c>
      <c r="DL1153" s="1764">
        <v>-582.33653742636739</v>
      </c>
      <c r="DM1153" s="1764">
        <v>-589.48276478033176</v>
      </c>
      <c r="DN1153" s="1764">
        <v>-703.4528625141736</v>
      </c>
      <c r="DO1153" s="1764">
        <v>-929.81542560002322</v>
      </c>
    </row>
    <row r="1154" spans="1:119" s="941" customFormat="1" ht="12" customHeight="1">
      <c r="B1154" s="1334"/>
      <c r="C1154" s="972" t="s">
        <v>94</v>
      </c>
      <c r="D1154" s="1036"/>
      <c r="E1154" s="1036"/>
      <c r="F1154" s="940" t="s">
        <v>1045</v>
      </c>
      <c r="G1154" s="940">
        <v>0.44845656035313564</v>
      </c>
      <c r="H1154" s="940">
        <v>7.219675995482433E-2</v>
      </c>
      <c r="I1154" s="940">
        <v>0.14048885210589357</v>
      </c>
      <c r="J1154" s="940">
        <v>0.32906181471172613</v>
      </c>
      <c r="K1154" s="940">
        <v>0.1082705353374851</v>
      </c>
      <c r="L1154" s="940">
        <v>0.25667475730683553</v>
      </c>
      <c r="M1154" s="940">
        <v>0.23366495551891142</v>
      </c>
      <c r="N1154" s="940">
        <v>0.15212850475965545</v>
      </c>
      <c r="O1154" s="940">
        <v>0.21528819911514763</v>
      </c>
      <c r="P1154" s="940">
        <v>1.081671433232883</v>
      </c>
      <c r="Q1154" s="940">
        <v>0.48272216228842613</v>
      </c>
      <c r="R1154" s="940">
        <v>0.72884040156130458</v>
      </c>
      <c r="S1154" s="1111">
        <v>-2.6969312560100267E-2</v>
      </c>
      <c r="T1154" s="1111">
        <v>0.32511838763617829</v>
      </c>
      <c r="U1154" s="1677">
        <v>0.28230421547709583</v>
      </c>
      <c r="V1154" s="1677">
        <v>1.0890088942216991E-3</v>
      </c>
      <c r="W1154" s="1677">
        <v>9.4619332588185889E-2</v>
      </c>
      <c r="X1154" s="1677">
        <v>-2.2043230997528029E-2</v>
      </c>
      <c r="Y1154" s="1677">
        <v>0.29786660601657711</v>
      </c>
      <c r="Z1154" s="1677">
        <v>0.89819649937082402</v>
      </c>
      <c r="AA1154" s="403"/>
      <c r="AB1154" s="1049"/>
      <c r="AC1154" s="1049"/>
      <c r="AD1154" s="1049"/>
      <c r="AE1154" s="1049"/>
      <c r="AF1154" s="1049"/>
      <c r="AG1154" s="1049"/>
      <c r="AH1154" s="1049"/>
      <c r="AI1154" s="1049"/>
      <c r="AJ1154" s="940" t="s">
        <v>1045</v>
      </c>
      <c r="AK1154" s="940" t="s">
        <v>1045</v>
      </c>
      <c r="AL1154" s="940" t="s">
        <v>1045</v>
      </c>
      <c r="AM1154" s="940" t="s">
        <v>1045</v>
      </c>
      <c r="AN1154" s="940">
        <v>0.45884734604237187</v>
      </c>
      <c r="AO1154" s="940">
        <v>0.62167163128454916</v>
      </c>
      <c r="AP1154" s="940">
        <v>0.63626312500035787</v>
      </c>
      <c r="AQ1154" s="940">
        <v>0.13809774820347265</v>
      </c>
      <c r="AR1154" s="940">
        <v>0.10868747286253355</v>
      </c>
      <c r="AS1154" s="940">
        <v>-1.8324195994910641E-2</v>
      </c>
      <c r="AT1154" s="940">
        <v>-3.294209765668199E-2</v>
      </c>
      <c r="AU1154" s="940">
        <v>0.27000909343883239</v>
      </c>
      <c r="AV1154" s="940">
        <v>8.7373584071614996E-2</v>
      </c>
      <c r="AW1154" s="940">
        <v>0.13851559606735298</v>
      </c>
      <c r="AX1154" s="940">
        <v>0.11158434504962944</v>
      </c>
      <c r="AY1154" s="940">
        <v>0.21704537927673417</v>
      </c>
      <c r="AZ1154" s="940">
        <v>0.19085237011627099</v>
      </c>
      <c r="BA1154" s="940">
        <v>0.36287068628523378</v>
      </c>
      <c r="BB1154" s="940">
        <v>0.35991109353840423</v>
      </c>
      <c r="BC1154" s="940">
        <v>0.38388285758937646</v>
      </c>
      <c r="BD1154" s="940">
        <v>0.3173902342303716</v>
      </c>
      <c r="BE1154" s="940">
        <v>7.4758130269391154E-2</v>
      </c>
      <c r="BF1154" s="940">
        <v>0.11289103293249858</v>
      </c>
      <c r="BG1154" s="940">
        <v>-1.1287232674863978E-2</v>
      </c>
      <c r="BH1154" s="940">
        <v>0.28175054176749526</v>
      </c>
      <c r="BI1154" s="940">
        <v>0.23910130588082557</v>
      </c>
      <c r="BJ1154" s="940">
        <v>0.30063032730730788</v>
      </c>
      <c r="BK1154" s="940">
        <v>0.2066963055980191</v>
      </c>
      <c r="BL1154" s="940">
        <v>6.2767658445816998E-4</v>
      </c>
      <c r="BM1154" s="940">
        <v>0.27111847328980376</v>
      </c>
      <c r="BN1154" s="940">
        <v>0.21636418071756114</v>
      </c>
      <c r="BO1154" s="940">
        <v>0.44292898997358887</v>
      </c>
      <c r="BP1154" s="940">
        <v>0.17224629717002871</v>
      </c>
      <c r="BQ1154" s="940">
        <v>9.9957936006664916E-2</v>
      </c>
      <c r="BR1154" s="940">
        <v>5.8452094492209783E-2</v>
      </c>
      <c r="BS1154" s="940">
        <v>0.26248487874432591</v>
      </c>
      <c r="BT1154" s="940">
        <v>0.24734753072284543</v>
      </c>
      <c r="BU1154" s="940">
        <v>0.2137042761463166</v>
      </c>
      <c r="BV1154" s="940">
        <v>0.27624096385542174</v>
      </c>
      <c r="BW1154" s="940">
        <v>0.15146915834657437</v>
      </c>
      <c r="BX1154" s="940">
        <v>0.43594529265979243</v>
      </c>
      <c r="BY1154" s="940">
        <v>1.1749441095735347</v>
      </c>
      <c r="BZ1154" s="940">
        <v>1.1181431412531784</v>
      </c>
      <c r="CA1154" s="940">
        <v>1.4186060880668947</v>
      </c>
      <c r="CB1154" s="940">
        <v>1.3592721229038376</v>
      </c>
      <c r="CC1154" s="940">
        <v>0.57718330384094929</v>
      </c>
      <c r="CD1154" s="940">
        <v>0.31262553631490753</v>
      </c>
      <c r="CE1154" s="940">
        <v>0.19246719405959123</v>
      </c>
      <c r="CF1154" s="940">
        <v>0.18020646116886274</v>
      </c>
      <c r="CG1154" s="940">
        <v>0.49066129883843734</v>
      </c>
      <c r="CH1154" s="940">
        <v>1.2898961455230298</v>
      </c>
      <c r="CI1154" s="940">
        <v>0.92631127932302637</v>
      </c>
      <c r="CJ1154" s="940">
        <v>0.39343108145336569</v>
      </c>
      <c r="CK1154" s="940">
        <v>-3.769397649038142E-2</v>
      </c>
      <c r="CL1154" s="940">
        <v>-0.14907296473351439</v>
      </c>
      <c r="CM1154" s="940">
        <v>-0.10896345147932718</v>
      </c>
      <c r="CN1154" s="940">
        <v>0.11024339879618639</v>
      </c>
      <c r="CO1154" s="940">
        <v>0.44972136116079398</v>
      </c>
      <c r="CP1154" s="940">
        <v>0.30461612810289918</v>
      </c>
      <c r="CQ1154" s="940">
        <v>0.4161167924512601</v>
      </c>
      <c r="CR1154" s="940">
        <v>0.42460007320861504</v>
      </c>
      <c r="CS1154" s="940">
        <v>0.32338838550786608</v>
      </c>
      <c r="CT1154" s="940">
        <v>0.29244375427122837</v>
      </c>
      <c r="CU1154" s="940">
        <v>0.15899901373903846</v>
      </c>
      <c r="CV1154" s="940">
        <v>0.19731294520990605</v>
      </c>
      <c r="CW1154" s="940">
        <v>-0.16015805555028217</v>
      </c>
      <c r="CX1154" s="940">
        <v>-7.994847936837135E-2</v>
      </c>
      <c r="CY1154" s="940">
        <v>6.8731670906702291E-2</v>
      </c>
      <c r="CZ1154" s="940">
        <v>4.6299531473583899E-2</v>
      </c>
      <c r="DA1154" s="940">
        <v>0.12273598305088895</v>
      </c>
      <c r="DB1154" s="940">
        <v>0.11684426162959638</v>
      </c>
      <c r="DC1154" s="940">
        <v>9.7856154790295413E-2</v>
      </c>
      <c r="DD1154" s="940">
        <v>-0.10898594881312085</v>
      </c>
      <c r="DE1154" s="940">
        <v>-8.9652597597701944E-2</v>
      </c>
      <c r="DF1154" s="940">
        <v>-4.1060245019519104E-2</v>
      </c>
      <c r="DG1154" s="940">
        <v>0.10699177394846782</v>
      </c>
      <c r="DH1154" s="940">
        <v>4.4722161998811405E-3</v>
      </c>
      <c r="DI1154" s="940">
        <v>0.28208917483891605</v>
      </c>
      <c r="DJ1154" s="940">
        <v>0.44202005562281754</v>
      </c>
      <c r="DK1154" s="940">
        <v>0.39016663015499153</v>
      </c>
      <c r="DL1154" s="940">
        <v>0.80341368794153967</v>
      </c>
      <c r="DM1154" s="940">
        <v>0.60563391268593469</v>
      </c>
      <c r="DN1154" s="940">
        <v>0.36435351451467968</v>
      </c>
      <c r="DO1154" s="940">
        <v>0.30536105812899939</v>
      </c>
    </row>
    <row r="1155" spans="1:119" s="941" customFormat="1" ht="12" customHeight="1">
      <c r="B1155" s="1334"/>
      <c r="C1155" s="981" t="s">
        <v>880</v>
      </c>
      <c r="D1155" s="1036"/>
      <c r="E1155" s="1036"/>
      <c r="F1155" s="996">
        <v>0.32420848442199585</v>
      </c>
      <c r="G1155" s="996">
        <v>0.2917437427484601</v>
      </c>
      <c r="H1155" s="996">
        <v>0.24797902666485092</v>
      </c>
      <c r="I1155" s="996">
        <v>0.22556356480914902</v>
      </c>
      <c r="J1155" s="996">
        <v>0.21733650061280732</v>
      </c>
      <c r="K1155" s="996">
        <v>0.19272662491012416</v>
      </c>
      <c r="L1155" s="996">
        <v>0.19146276210529797</v>
      </c>
      <c r="M1155" s="996">
        <v>0.20057517357264368</v>
      </c>
      <c r="N1155" s="996">
        <v>0.19732963864812575</v>
      </c>
      <c r="O1155" s="996">
        <v>0.18509917147878488</v>
      </c>
      <c r="P1155" s="996">
        <v>0.26739366803667713</v>
      </c>
      <c r="Q1155" s="996">
        <v>0.33509255355283529</v>
      </c>
      <c r="R1155" s="996">
        <v>0.36320032887488385</v>
      </c>
      <c r="S1155" s="1109">
        <v>0.20423710791462865</v>
      </c>
      <c r="T1155" s="1109">
        <v>0.1521162518677304</v>
      </c>
      <c r="U1155" s="1668">
        <v>0.12811387900355869</v>
      </c>
      <c r="V1155" s="1668">
        <v>0.10464521044748942</v>
      </c>
      <c r="W1155" s="1668">
        <v>9.3277756085605804E-2</v>
      </c>
      <c r="X1155" s="1668">
        <v>7.7739661729406828E-2</v>
      </c>
      <c r="Y1155" s="1668">
        <v>8.6228897240577085E-2</v>
      </c>
      <c r="Z1155" s="1668">
        <v>0.14729826999014706</v>
      </c>
      <c r="AA1155" s="403"/>
      <c r="AB1155" s="1049"/>
      <c r="AC1155" s="1049"/>
      <c r="AD1155" s="1049"/>
      <c r="AE1155" s="1049"/>
      <c r="AF1155" s="1049"/>
      <c r="AG1155" s="1049"/>
      <c r="AH1155" s="1049"/>
      <c r="AI1155" s="1049"/>
      <c r="AJ1155" s="996"/>
      <c r="AK1155" s="996"/>
      <c r="AL1155" s="996"/>
      <c r="AM1155" s="996"/>
      <c r="AN1155" s="996"/>
      <c r="AO1155" s="996"/>
      <c r="AP1155" s="996"/>
      <c r="AQ1155" s="996"/>
      <c r="AR1155" s="996"/>
      <c r="AS1155" s="996"/>
      <c r="AT1155" s="996"/>
      <c r="AU1155" s="996"/>
      <c r="AV1155" s="996"/>
      <c r="AW1155" s="996"/>
      <c r="AX1155" s="996"/>
      <c r="AY1155" s="996"/>
      <c r="AZ1155" s="996"/>
      <c r="BA1155" s="996"/>
      <c r="BB1155" s="996"/>
      <c r="BC1155" s="996"/>
      <c r="BD1155" s="996"/>
      <c r="BE1155" s="996"/>
      <c r="BF1155" s="996"/>
      <c r="BG1155" s="996"/>
      <c r="BH1155" s="996"/>
      <c r="BI1155" s="996"/>
      <c r="BJ1155" s="996"/>
      <c r="BK1155" s="996"/>
      <c r="BL1155" s="996"/>
      <c r="BM1155" s="996"/>
      <c r="BN1155" s="996"/>
      <c r="BO1155" s="996"/>
      <c r="BP1155" s="1108"/>
      <c r="BQ1155" s="996"/>
      <c r="BR1155" s="996"/>
      <c r="BS1155" s="996"/>
      <c r="BT1155" s="996">
        <v>0.20733997335532578</v>
      </c>
      <c r="BU1155" s="996">
        <v>0.17700006010699046</v>
      </c>
      <c r="BV1155" s="996">
        <v>0.1720750107213869</v>
      </c>
      <c r="BW1155" s="996">
        <v>0.18946054043507954</v>
      </c>
      <c r="BX1155" s="996">
        <v>0.17405962333009428</v>
      </c>
      <c r="BY1155" s="996">
        <v>0.27068739015739851</v>
      </c>
      <c r="BZ1155" s="996">
        <v>0.27590085289594407</v>
      </c>
      <c r="CA1155" s="996">
        <v>0.32795368606839853</v>
      </c>
      <c r="CB1155" s="996">
        <v>0.3449314641744548</v>
      </c>
      <c r="CC1155" s="996">
        <v>0.361407274895647</v>
      </c>
      <c r="CD1155" s="996">
        <v>0.31093186936936934</v>
      </c>
      <c r="CE1155" s="996">
        <v>0.32726104229960273</v>
      </c>
      <c r="CF1155" s="996">
        <v>0.27582160119889398</v>
      </c>
      <c r="CG1155" s="996">
        <v>0.3313978013432568</v>
      </c>
      <c r="CH1155" s="996">
        <v>0.41938639970416119</v>
      </c>
      <c r="CI1155" s="996">
        <v>0.40006317934480351</v>
      </c>
      <c r="CJ1155" s="996">
        <v>0.27923710034335697</v>
      </c>
      <c r="CK1155" s="996">
        <v>0.19795894436165209</v>
      </c>
      <c r="CL1155" s="996">
        <v>0.19288501130679275</v>
      </c>
      <c r="CM1155" s="996">
        <v>0.18108737711933362</v>
      </c>
      <c r="CN1155" s="996">
        <v>0.14665988605968625</v>
      </c>
      <c r="CO1155" s="996">
        <v>0.14804228453971516</v>
      </c>
      <c r="CP1155" s="996">
        <v>0.15115114683986455</v>
      </c>
      <c r="CQ1155" s="996">
        <v>0.15974302199302973</v>
      </c>
      <c r="CR1155" s="996">
        <v>0.12811387900355872</v>
      </c>
      <c r="CS1155" s="996">
        <v>0.12811387900355872</v>
      </c>
      <c r="CT1155" s="996">
        <v>0.12811387900355872</v>
      </c>
      <c r="CU1155" s="996">
        <v>0.12811387900355872</v>
      </c>
      <c r="CV1155" s="996">
        <v>0.12517968817435532</v>
      </c>
      <c r="CW1155" s="996">
        <v>9.0004927395542625E-2</v>
      </c>
      <c r="CX1155" s="996">
        <v>9.5577430451771042E-2</v>
      </c>
      <c r="CY1155" s="996">
        <v>0.11004313739191689</v>
      </c>
      <c r="CZ1155" s="996">
        <v>0.10928776832703167</v>
      </c>
      <c r="DA1155" s="996">
        <v>8.1019966297657134E-2</v>
      </c>
      <c r="DB1155" s="996">
        <v>8.5849143532486821E-2</v>
      </c>
      <c r="DC1155" s="996">
        <v>9.9056028590516293E-2</v>
      </c>
      <c r="DD1155" s="996">
        <v>8.5565664207856579E-2</v>
      </c>
      <c r="DE1155" s="996">
        <v>6.1885796565596764E-2</v>
      </c>
      <c r="DF1155" s="996">
        <v>6.8650389179244001E-2</v>
      </c>
      <c r="DG1155" s="996">
        <v>9.4594126319480484E-2</v>
      </c>
      <c r="DH1155" s="996">
        <v>7.481438532929946E-2</v>
      </c>
      <c r="DI1155" s="996">
        <v>6.7842434906207907E-2</v>
      </c>
      <c r="DJ1155" s="996">
        <v>8.4660526744637948E-2</v>
      </c>
      <c r="DK1155" s="996">
        <v>0.11087124114827805</v>
      </c>
      <c r="DL1155" s="996">
        <v>0.14420847030465328</v>
      </c>
      <c r="DM1155" s="996">
        <v>0.12879180631314951</v>
      </c>
      <c r="DN1155" s="996">
        <v>0.14035121781401844</v>
      </c>
      <c r="DO1155" s="996">
        <v>0.17166920913652786</v>
      </c>
    </row>
    <row r="1156" spans="1:119" s="941" customFormat="1" ht="12" customHeight="1">
      <c r="B1156" s="1334"/>
      <c r="C1156" s="981" t="s">
        <v>154</v>
      </c>
      <c r="D1156" s="1036"/>
      <c r="E1156" s="1036"/>
      <c r="F1156" s="996">
        <v>0.43486788468788751</v>
      </c>
      <c r="G1156" s="996">
        <v>0.40176903235378308</v>
      </c>
      <c r="H1156" s="996">
        <v>0.36693457819489478</v>
      </c>
      <c r="I1156" s="996">
        <v>0.3439638939570081</v>
      </c>
      <c r="J1156" s="996">
        <v>0.32621475266628552</v>
      </c>
      <c r="K1156" s="996">
        <v>0.29516227729044703</v>
      </c>
      <c r="L1156" s="996">
        <v>0.28359996424578526</v>
      </c>
      <c r="M1156" s="996">
        <v>0.25598515093423629</v>
      </c>
      <c r="N1156" s="996">
        <v>0.25089886127980682</v>
      </c>
      <c r="O1156" s="996">
        <v>0.23562053963114049</v>
      </c>
      <c r="P1156" s="996">
        <v>0.28031805548136524</v>
      </c>
      <c r="Q1156" s="996">
        <v>0.31966457606509685</v>
      </c>
      <c r="R1156" s="996">
        <v>0.34049010502250482</v>
      </c>
      <c r="S1156" s="1109">
        <v>0.21101613052109894</v>
      </c>
      <c r="T1156" s="1109">
        <v>0.16222955128798894</v>
      </c>
      <c r="U1156" s="1668">
        <v>0.13637759362202564</v>
      </c>
      <c r="V1156" s="1668">
        <v>0.12037472681926832</v>
      </c>
      <c r="W1156" s="1668">
        <v>0.11580470135672179</v>
      </c>
      <c r="X1156" s="1668">
        <v>0.10287511575175258</v>
      </c>
      <c r="Y1156" s="1668">
        <v>0.11755255777716682</v>
      </c>
      <c r="Z1156" s="1668">
        <v>0.20190190800956245</v>
      </c>
      <c r="AA1156" s="403"/>
      <c r="AB1156" s="1049"/>
      <c r="AC1156" s="1049"/>
      <c r="AD1156" s="1049"/>
      <c r="AE1156" s="1049"/>
      <c r="AF1156" s="1049"/>
      <c r="AG1156" s="1049"/>
      <c r="AH1156" s="1049"/>
      <c r="AI1156" s="1049"/>
      <c r="AJ1156" s="996">
        <v>0.46953426332838666</v>
      </c>
      <c r="AK1156" s="996">
        <v>0.44671660758553217</v>
      </c>
      <c r="AL1156" s="996">
        <v>0.42310961458020441</v>
      </c>
      <c r="AM1156" s="996">
        <v>0.41210526220535815</v>
      </c>
      <c r="AN1156" s="996">
        <v>0.41324068566319716</v>
      </c>
      <c r="AO1156" s="996">
        <v>0.38996847624177172</v>
      </c>
      <c r="AP1156" s="996">
        <v>0.39969513767257214</v>
      </c>
      <c r="AQ1156" s="996">
        <v>0.40688814195810064</v>
      </c>
      <c r="AR1156" s="996">
        <v>0.39973165073743755</v>
      </c>
      <c r="AS1156" s="996">
        <v>0.35371828629531027</v>
      </c>
      <c r="AT1156" s="996">
        <v>0.34945835657773944</v>
      </c>
      <c r="AU1156" s="996">
        <v>0.36985172389458176</v>
      </c>
      <c r="AV1156" s="996">
        <v>0.36501874841375498</v>
      </c>
      <c r="AW1156" s="996">
        <v>0.34049220548909348</v>
      </c>
      <c r="AX1156" s="996">
        <v>0.33519232398357757</v>
      </c>
      <c r="AY1156" s="996">
        <v>0.33906886772137068</v>
      </c>
      <c r="AZ1156" s="996">
        <v>0.31371612069214111</v>
      </c>
      <c r="BA1156" s="996">
        <v>0.32693855948394418</v>
      </c>
      <c r="BB1156" s="996">
        <v>0.32327821887329389</v>
      </c>
      <c r="BC1156" s="996">
        <v>0.3374173328533383</v>
      </c>
      <c r="BD1156" s="996">
        <v>0.29636257721290321</v>
      </c>
      <c r="BE1156" s="996">
        <v>0.29504241628371525</v>
      </c>
      <c r="BF1156" s="996">
        <v>0.29247175790662089</v>
      </c>
      <c r="BG1156" s="996">
        <v>0.29682157636438167</v>
      </c>
      <c r="BH1156" s="996">
        <v>0.30123482758572795</v>
      </c>
      <c r="BI1156" s="996">
        <v>0.27137290328617414</v>
      </c>
      <c r="BJ1156" s="996">
        <v>0.28223760316337482</v>
      </c>
      <c r="BK1156" s="996">
        <v>0.28053639331777142</v>
      </c>
      <c r="BL1156" s="996">
        <v>0.27465740503903896</v>
      </c>
      <c r="BM1156" s="996">
        <v>0.19213120439185677</v>
      </c>
      <c r="BN1156" s="996">
        <v>0.2917603585465221</v>
      </c>
      <c r="BO1156" s="996">
        <v>0.28760064062260055</v>
      </c>
      <c r="BP1156" s="996">
        <v>0.21386768967065262</v>
      </c>
      <c r="BQ1156" s="996">
        <v>0.24327982820424979</v>
      </c>
      <c r="BR1156" s="996">
        <v>0.25230826598357664</v>
      </c>
      <c r="BS1156" s="996">
        <v>0.28677230685527744</v>
      </c>
      <c r="BT1156" s="996">
        <v>0.25706105819523206</v>
      </c>
      <c r="BU1156" s="996">
        <v>0.21102133682079577</v>
      </c>
      <c r="BV1156" s="996">
        <v>0.22424889069538997</v>
      </c>
      <c r="BW1156" s="996">
        <v>0.25340542571735752</v>
      </c>
      <c r="BX1156" s="996">
        <v>0.22747586180154328</v>
      </c>
      <c r="BY1156" s="996">
        <v>0.30269708236183757</v>
      </c>
      <c r="BZ1156" s="996">
        <v>0.30329213211784339</v>
      </c>
      <c r="CA1156" s="996">
        <v>0.27759116685537877</v>
      </c>
      <c r="CB1156" s="996">
        <v>0.31599480586195583</v>
      </c>
      <c r="CC1156" s="996">
        <v>0.33336083472215339</v>
      </c>
      <c r="CD1156" s="996">
        <v>0.30152286204147599</v>
      </c>
      <c r="CE1156" s="996">
        <v>0.32654522220512172</v>
      </c>
      <c r="CF1156" s="996">
        <v>0.2818534567360681</v>
      </c>
      <c r="CG1156" s="996">
        <v>0.32397755186201216</v>
      </c>
      <c r="CH1156" s="996">
        <v>0.3692251765076881</v>
      </c>
      <c r="CI1156" s="996">
        <v>0.36297933952133998</v>
      </c>
      <c r="CJ1156" s="996">
        <v>0.26707539766935323</v>
      </c>
      <c r="CK1156" s="996">
        <v>0.22321826302066949</v>
      </c>
      <c r="CL1156" s="996">
        <v>0.20840245316072503</v>
      </c>
      <c r="CM1156" s="996">
        <v>0.17772306145234876</v>
      </c>
      <c r="CN1156" s="996">
        <v>0.15700720023423476</v>
      </c>
      <c r="CO1156" s="996">
        <v>0.16405145175828217</v>
      </c>
      <c r="CP1156" s="996">
        <v>0.16543533163550919</v>
      </c>
      <c r="CQ1156" s="996">
        <v>0.16151035611758283</v>
      </c>
      <c r="CR1156" s="955">
        <v>0.13655761024182078</v>
      </c>
      <c r="CS1156" s="955">
        <v>0.1390947166820295</v>
      </c>
      <c r="CT1156" s="955">
        <v>0.13891412900503158</v>
      </c>
      <c r="CU1156" s="955">
        <v>0.13185791631809382</v>
      </c>
      <c r="CV1156" s="955">
        <v>0.14256688093848399</v>
      </c>
      <c r="CW1156" s="955">
        <v>0.10549681146728965</v>
      </c>
      <c r="CX1156" s="955">
        <v>0.11327609093024261</v>
      </c>
      <c r="CY1156" s="955">
        <v>0.12233530410054246</v>
      </c>
      <c r="CZ1156" s="955">
        <v>0.1340698056031194</v>
      </c>
      <c r="DA1156" s="955">
        <v>0.10251917169809206</v>
      </c>
      <c r="DB1156" s="955">
        <v>0.11009599063957505</v>
      </c>
      <c r="DC1156" s="955">
        <v>0.11860923047683063</v>
      </c>
      <c r="DD1156" s="955">
        <v>0.11313205546411877</v>
      </c>
      <c r="DE1156" s="955">
        <v>8.3953063856250787E-2</v>
      </c>
      <c r="DF1156" s="955">
        <v>9.4380417757260054E-2</v>
      </c>
      <c r="DG1156" s="955">
        <v>0.11850419515282587</v>
      </c>
      <c r="DH1156" s="955">
        <v>0.10345387735717565</v>
      </c>
      <c r="DI1156" s="955">
        <v>9.5377808041118173E-2</v>
      </c>
      <c r="DJ1156" s="955">
        <v>0.11899149808706842</v>
      </c>
      <c r="DK1156" s="955">
        <v>0.14211885923358333</v>
      </c>
      <c r="DL1156" s="955">
        <v>0.20306815956909988</v>
      </c>
      <c r="DM1156" s="955">
        <v>0.18205202213581451</v>
      </c>
      <c r="DN1156" s="955">
        <v>0.19816550229822394</v>
      </c>
      <c r="DO1156" s="955">
        <v>0.21940926020368717</v>
      </c>
    </row>
    <row r="1157" spans="1:119" s="941" customFormat="1" ht="12" customHeight="1">
      <c r="B1157" s="1334"/>
      <c r="C1157" s="949"/>
      <c r="D1157" s="1036"/>
      <c r="E1157" s="1036"/>
      <c r="F1157" s="996"/>
      <c r="G1157" s="996"/>
      <c r="H1157" s="996"/>
      <c r="I1157" s="996"/>
      <c r="J1157" s="996"/>
      <c r="K1157" s="996"/>
      <c r="L1157" s="996"/>
      <c r="M1157" s="996"/>
      <c r="N1157" s="996"/>
      <c r="O1157" s="996"/>
      <c r="P1157" s="996"/>
      <c r="Q1157" s="996"/>
      <c r="R1157" s="996"/>
      <c r="S1157" s="1109"/>
      <c r="T1157" s="1109"/>
      <c r="U1157" s="1668"/>
      <c r="V1157" s="1668"/>
      <c r="W1157" s="1668"/>
      <c r="X1157" s="1668"/>
      <c r="Y1157" s="1668"/>
      <c r="Z1157" s="1668"/>
      <c r="AA1157" s="403"/>
      <c r="AB1157" s="1049"/>
      <c r="AC1157" s="1049"/>
      <c r="AD1157" s="1049"/>
      <c r="AE1157" s="1049"/>
      <c r="AF1157" s="1049"/>
      <c r="AG1157" s="1049"/>
      <c r="AH1157" s="1049"/>
      <c r="AI1157" s="1049"/>
      <c r="AJ1157" s="996"/>
      <c r="AK1157" s="996"/>
      <c r="AL1157" s="996"/>
      <c r="AM1157" s="996"/>
      <c r="AN1157" s="996"/>
      <c r="AO1157" s="996"/>
      <c r="AP1157" s="996"/>
      <c r="AQ1157" s="996"/>
      <c r="AR1157" s="996"/>
      <c r="AS1157" s="996"/>
      <c r="AT1157" s="996"/>
      <c r="AU1157" s="996"/>
      <c r="AV1157" s="996"/>
      <c r="AW1157" s="996"/>
      <c r="AX1157" s="996"/>
      <c r="AY1157" s="996"/>
      <c r="AZ1157" s="996"/>
      <c r="BA1157" s="996"/>
      <c r="BB1157" s="996"/>
      <c r="BC1157" s="996"/>
      <c r="BD1157" s="996"/>
      <c r="BE1157" s="996"/>
      <c r="BF1157" s="996"/>
      <c r="BG1157" s="996"/>
      <c r="BH1157" s="996"/>
      <c r="BI1157" s="996"/>
      <c r="BJ1157" s="996"/>
      <c r="BK1157" s="996"/>
      <c r="BL1157" s="996"/>
      <c r="BM1157" s="996"/>
      <c r="BN1157" s="996"/>
      <c r="BO1157" s="996"/>
      <c r="BP1157" s="1108"/>
      <c r="BQ1157" s="996"/>
      <c r="BR1157" s="996"/>
      <c r="BS1157" s="996"/>
      <c r="BT1157" s="996"/>
      <c r="BU1157" s="990"/>
      <c r="BV1157" s="955"/>
      <c r="BW1157" s="990"/>
      <c r="BX1157" s="996"/>
      <c r="BY1157" s="996"/>
      <c r="BZ1157" s="996"/>
      <c r="CA1157" s="996"/>
      <c r="CB1157" s="996"/>
      <c r="CC1157" s="996"/>
      <c r="CD1157" s="996"/>
      <c r="CE1157" s="996"/>
      <c r="CF1157" s="997"/>
      <c r="CG1157" s="997"/>
      <c r="CH1157" s="997"/>
      <c r="CI1157" s="997"/>
      <c r="CJ1157" s="997"/>
      <c r="CK1157" s="997"/>
      <c r="CL1157" s="997"/>
      <c r="CM1157" s="997"/>
      <c r="CN1157" s="997"/>
      <c r="CO1157" s="997"/>
      <c r="CP1157" s="997"/>
      <c r="CQ1157" s="997"/>
      <c r="CR1157" s="996"/>
      <c r="CS1157" s="996"/>
      <c r="CT1157" s="996"/>
      <c r="CU1157" s="996"/>
      <c r="CV1157" s="996"/>
      <c r="CW1157" s="996"/>
      <c r="CX1157" s="996"/>
      <c r="CY1157" s="996"/>
      <c r="CZ1157" s="996"/>
      <c r="DA1157" s="996"/>
      <c r="DB1157" s="996"/>
      <c r="DC1157" s="996"/>
      <c r="DD1157" s="996"/>
      <c r="DE1157" s="996"/>
      <c r="DF1157" s="996"/>
      <c r="DG1157" s="996"/>
      <c r="DH1157" s="996"/>
      <c r="DI1157" s="996"/>
      <c r="DJ1157" s="996"/>
      <c r="DK1157" s="996"/>
      <c r="DL1157" s="996"/>
      <c r="DM1157" s="996"/>
      <c r="DN1157" s="996"/>
      <c r="DO1157" s="996"/>
    </row>
    <row r="1158" spans="1:119" s="941" customFormat="1" ht="12" customHeight="1">
      <c r="A1158" s="941">
        <v>1158</v>
      </c>
      <c r="B1158" s="1334"/>
      <c r="C1158" s="981" t="s">
        <v>866</v>
      </c>
      <c r="D1158" s="1036"/>
      <c r="E1158" s="1036"/>
      <c r="F1158" s="1108"/>
      <c r="G1158" s="1108"/>
      <c r="H1158" s="1108"/>
      <c r="I1158" s="1108"/>
      <c r="J1158" s="1108"/>
      <c r="K1158" s="1108"/>
      <c r="L1158" s="1108"/>
      <c r="M1158" s="1108"/>
      <c r="N1158" s="1108"/>
      <c r="O1158" s="1108"/>
      <c r="P1158" s="1108"/>
      <c r="Q1158" s="1108"/>
      <c r="R1158" s="1108"/>
      <c r="S1158" s="1110">
        <v>-91.025000000000006</v>
      </c>
      <c r="T1158" s="1110">
        <v>-434.12099999999998</v>
      </c>
      <c r="U1158" s="1732">
        <v>-1161.2651697479687</v>
      </c>
      <c r="V1158" s="1732">
        <v>-1261.6735011999995</v>
      </c>
      <c r="W1158" s="1732">
        <v>-1214.6546129565213</v>
      </c>
      <c r="X1158" s="1732">
        <v>-1316.5288708173907</v>
      </c>
      <c r="Y1158" s="1732">
        <v>-1473.2584982956514</v>
      </c>
      <c r="Z1158" s="1732">
        <v>0</v>
      </c>
      <c r="AA1158" s="403"/>
      <c r="AB1158" s="1049"/>
      <c r="AC1158" s="1049"/>
      <c r="AD1158" s="1049"/>
      <c r="AE1158" s="1049"/>
      <c r="AF1158" s="1049"/>
      <c r="AG1158" s="1049"/>
      <c r="AH1158" s="1049"/>
      <c r="AI1158" s="1049"/>
      <c r="AJ1158" s="1108">
        <v>0</v>
      </c>
      <c r="AK1158" s="1108">
        <v>0</v>
      </c>
      <c r="AL1158" s="1108">
        <v>0</v>
      </c>
      <c r="AM1158" s="1108">
        <v>0</v>
      </c>
      <c r="AN1158" s="1108">
        <v>0</v>
      </c>
      <c r="AO1158" s="1108">
        <v>0</v>
      </c>
      <c r="AP1158" s="1108">
        <v>0</v>
      </c>
      <c r="AQ1158" s="1108">
        <v>0</v>
      </c>
      <c r="AR1158" s="1108">
        <v>0</v>
      </c>
      <c r="AS1158" s="1108">
        <v>0</v>
      </c>
      <c r="AT1158" s="1108">
        <v>0</v>
      </c>
      <c r="AU1158" s="1108">
        <v>0</v>
      </c>
      <c r="AV1158" s="1108">
        <v>0</v>
      </c>
      <c r="AW1158" s="1108">
        <v>0</v>
      </c>
      <c r="AX1158" s="1108">
        <v>0</v>
      </c>
      <c r="AY1158" s="1108">
        <v>0</v>
      </c>
      <c r="AZ1158" s="1108">
        <v>0</v>
      </c>
      <c r="BA1158" s="1108">
        <v>0</v>
      </c>
      <c r="BB1158" s="1108">
        <v>0</v>
      </c>
      <c r="BC1158" s="1108">
        <v>0</v>
      </c>
      <c r="BD1158" s="1108">
        <v>0</v>
      </c>
      <c r="BE1158" s="1108">
        <v>0</v>
      </c>
      <c r="BF1158" s="1108">
        <v>0</v>
      </c>
      <c r="BG1158" s="1108">
        <v>0</v>
      </c>
      <c r="BH1158" s="1108">
        <v>0</v>
      </c>
      <c r="BI1158" s="1108">
        <v>0</v>
      </c>
      <c r="BJ1158" s="1108">
        <v>0</v>
      </c>
      <c r="BK1158" s="1108">
        <v>0</v>
      </c>
      <c r="BL1158" s="1108">
        <v>0</v>
      </c>
      <c r="BM1158" s="1108">
        <v>0</v>
      </c>
      <c r="BN1158" s="1108">
        <v>0</v>
      </c>
      <c r="BO1158" s="1108">
        <v>0</v>
      </c>
      <c r="BP1158" s="1108">
        <v>0</v>
      </c>
      <c r="BQ1158" s="1108">
        <v>0</v>
      </c>
      <c r="BR1158" s="1108">
        <v>0</v>
      </c>
      <c r="BS1158" s="1108">
        <v>0</v>
      </c>
      <c r="BT1158" s="1108">
        <v>0</v>
      </c>
      <c r="BU1158" s="1108">
        <v>0</v>
      </c>
      <c r="BV1158" s="1108">
        <v>0</v>
      </c>
      <c r="BW1158" s="1108">
        <v>0</v>
      </c>
      <c r="BX1158" s="1108">
        <v>0</v>
      </c>
      <c r="BY1158" s="1108">
        <v>0</v>
      </c>
      <c r="BZ1158" s="1108">
        <v>0</v>
      </c>
      <c r="CA1158" s="1108">
        <v>0</v>
      </c>
      <c r="CB1158" s="1108">
        <v>0</v>
      </c>
      <c r="CC1158" s="1108">
        <v>0</v>
      </c>
      <c r="CD1158" s="1108">
        <v>0</v>
      </c>
      <c r="CE1158" s="1108">
        <v>0</v>
      </c>
      <c r="CF1158" s="1108">
        <v>0</v>
      </c>
      <c r="CG1158" s="1108">
        <v>0</v>
      </c>
      <c r="CH1158" s="1108">
        <v>0</v>
      </c>
      <c r="CI1158" s="1108">
        <v>0</v>
      </c>
      <c r="CJ1158" s="1108">
        <v>-24.419</v>
      </c>
      <c r="CK1158" s="1108">
        <v>-10.194999999999997</v>
      </c>
      <c r="CL1158" s="1108">
        <v>-14.419000000000008</v>
      </c>
      <c r="CM1158" s="1108">
        <v>-41.992000000000004</v>
      </c>
      <c r="CN1158" s="1108">
        <v>-85.997</v>
      </c>
      <c r="CO1158" s="1108">
        <v>-81.028000000000006</v>
      </c>
      <c r="CP1158" s="1108">
        <v>-104.76699999999995</v>
      </c>
      <c r="CQ1158" s="1108">
        <v>-162.32900000000001</v>
      </c>
      <c r="CR1158" s="1108">
        <v>-253</v>
      </c>
      <c r="CS1158" s="1374">
        <v>-271.55105811753424</v>
      </c>
      <c r="CT1158" s="1374">
        <v>-298.17811627739115</v>
      </c>
      <c r="CU1158" s="1374">
        <v>-338.53599535304335</v>
      </c>
      <c r="CV1158" s="1374">
        <v>-274.27684808695636</v>
      </c>
      <c r="CW1158" s="1374">
        <v>-301.70453289565205</v>
      </c>
      <c r="CX1158" s="1374">
        <v>-329.13221770434762</v>
      </c>
      <c r="CY1158" s="1374">
        <v>-356.55990251304331</v>
      </c>
      <c r="CZ1158" s="1374">
        <v>-274.27684808695642</v>
      </c>
      <c r="DA1158" s="1374">
        <v>-293.86805152173901</v>
      </c>
      <c r="DB1158" s="1374">
        <v>-313.45925495652159</v>
      </c>
      <c r="DC1158" s="1374">
        <v>-333.05045839130423</v>
      </c>
      <c r="DD1158" s="1374">
        <v>-282.11332946086947</v>
      </c>
      <c r="DE1158" s="1374">
        <v>-327.56492142956506</v>
      </c>
      <c r="DF1158" s="1374">
        <v>-344.80518045217377</v>
      </c>
      <c r="DG1158" s="1374">
        <v>-362.04543947478248</v>
      </c>
      <c r="DH1158" s="1374">
        <v>-344.80518045217377</v>
      </c>
      <c r="DI1158" s="1374">
        <v>-360.47814319999986</v>
      </c>
      <c r="DJ1158" s="1374">
        <v>-376.15110594782595</v>
      </c>
      <c r="DK1158" s="1374">
        <v>-391.82406869565204</v>
      </c>
      <c r="DL1158" s="1374">
        <v>0</v>
      </c>
      <c r="DM1158" s="1374">
        <v>0</v>
      </c>
      <c r="DN1158" s="1374">
        <v>0</v>
      </c>
      <c r="DO1158" s="1374">
        <v>0</v>
      </c>
    </row>
    <row r="1159" spans="1:119" s="941" customFormat="1" ht="12" customHeight="1">
      <c r="B1159" s="1334"/>
      <c r="C1159" s="972" t="s">
        <v>94</v>
      </c>
      <c r="D1159" s="1036"/>
      <c r="E1159" s="1036"/>
      <c r="F1159" s="940"/>
      <c r="G1159" s="940"/>
      <c r="H1159" s="940"/>
      <c r="I1159" s="940"/>
      <c r="J1159" s="940"/>
      <c r="K1159" s="940"/>
      <c r="L1159" s="940"/>
      <c r="M1159" s="940"/>
      <c r="N1159" s="940"/>
      <c r="O1159" s="940"/>
      <c r="P1159" s="940"/>
      <c r="Q1159" s="940"/>
      <c r="R1159" s="940"/>
      <c r="S1159" s="1111" t="s">
        <v>1045</v>
      </c>
      <c r="T1159" s="1111">
        <v>3.7692502059873654</v>
      </c>
      <c r="U1159" s="1677">
        <v>1.6749804081073449</v>
      </c>
      <c r="V1159" s="1677">
        <v>8.6464602631475262E-2</v>
      </c>
      <c r="W1159" s="1677">
        <v>-3.7267080745341574E-2</v>
      </c>
      <c r="X1159" s="1677">
        <v>8.3870967741935365E-2</v>
      </c>
      <c r="Y1159" s="1677">
        <v>0.11904761904761885</v>
      </c>
      <c r="Z1159" s="1677">
        <v>-1</v>
      </c>
      <c r="AA1159" s="403"/>
      <c r="AB1159" s="1049"/>
      <c r="AC1159" s="1049"/>
      <c r="AD1159" s="1049"/>
      <c r="AE1159" s="1049"/>
      <c r="AF1159" s="1049"/>
      <c r="AG1159" s="1049"/>
      <c r="AH1159" s="1049"/>
      <c r="AI1159" s="1049"/>
      <c r="AJ1159" s="996"/>
      <c r="AK1159" s="996"/>
      <c r="AL1159" s="996"/>
      <c r="AM1159" s="996"/>
      <c r="AN1159" s="996"/>
      <c r="AO1159" s="996"/>
      <c r="AP1159" s="996"/>
      <c r="AQ1159" s="996"/>
      <c r="AR1159" s="996"/>
      <c r="AS1159" s="996"/>
      <c r="AT1159" s="996"/>
      <c r="AU1159" s="996"/>
      <c r="AV1159" s="940" t="s">
        <v>1045</v>
      </c>
      <c r="AW1159" s="940" t="s">
        <v>1045</v>
      </c>
      <c r="AX1159" s="940" t="s">
        <v>1045</v>
      </c>
      <c r="AY1159" s="940" t="s">
        <v>1045</v>
      </c>
      <c r="AZ1159" s="940" t="s">
        <v>1045</v>
      </c>
      <c r="BA1159" s="940" t="s">
        <v>1045</v>
      </c>
      <c r="BB1159" s="940" t="s">
        <v>1045</v>
      </c>
      <c r="BC1159" s="940" t="s">
        <v>1045</v>
      </c>
      <c r="BD1159" s="940" t="s">
        <v>1045</v>
      </c>
      <c r="BE1159" s="940" t="s">
        <v>1045</v>
      </c>
      <c r="BF1159" s="940" t="s">
        <v>1045</v>
      </c>
      <c r="BG1159" s="940" t="s">
        <v>1045</v>
      </c>
      <c r="BH1159" s="940" t="s">
        <v>1045</v>
      </c>
      <c r="BI1159" s="940" t="s">
        <v>1045</v>
      </c>
      <c r="BJ1159" s="940" t="s">
        <v>1045</v>
      </c>
      <c r="BK1159" s="940" t="s">
        <v>1045</v>
      </c>
      <c r="BL1159" s="940" t="s">
        <v>1045</v>
      </c>
      <c r="BM1159" s="940" t="s">
        <v>1045</v>
      </c>
      <c r="BN1159" s="940" t="s">
        <v>1045</v>
      </c>
      <c r="BO1159" s="940" t="s">
        <v>1045</v>
      </c>
      <c r="BP1159" s="940" t="s">
        <v>1045</v>
      </c>
      <c r="BQ1159" s="940" t="s">
        <v>1045</v>
      </c>
      <c r="BR1159" s="940" t="s">
        <v>1045</v>
      </c>
      <c r="BS1159" s="940" t="s">
        <v>1045</v>
      </c>
      <c r="BT1159" s="940" t="s">
        <v>1045</v>
      </c>
      <c r="BU1159" s="940" t="s">
        <v>1045</v>
      </c>
      <c r="BV1159" s="940" t="s">
        <v>1045</v>
      </c>
      <c r="BW1159" s="940" t="s">
        <v>1045</v>
      </c>
      <c r="BX1159" s="940" t="s">
        <v>1045</v>
      </c>
      <c r="BY1159" s="940" t="s">
        <v>1045</v>
      </c>
      <c r="BZ1159" s="940" t="s">
        <v>1045</v>
      </c>
      <c r="CA1159" s="940" t="s">
        <v>1045</v>
      </c>
      <c r="CB1159" s="940" t="s">
        <v>1045</v>
      </c>
      <c r="CC1159" s="940" t="s">
        <v>1045</v>
      </c>
      <c r="CD1159" s="940" t="s">
        <v>1045</v>
      </c>
      <c r="CE1159" s="940" t="s">
        <v>1045</v>
      </c>
      <c r="CF1159" s="940" t="s">
        <v>1045</v>
      </c>
      <c r="CG1159" s="940" t="s">
        <v>1045</v>
      </c>
      <c r="CH1159" s="940" t="s">
        <v>1045</v>
      </c>
      <c r="CI1159" s="940" t="s">
        <v>1045</v>
      </c>
      <c r="CJ1159" s="940" t="s">
        <v>1045</v>
      </c>
      <c r="CK1159" s="940" t="s">
        <v>1045</v>
      </c>
      <c r="CL1159" s="940" t="s">
        <v>1045</v>
      </c>
      <c r="CM1159" s="940" t="s">
        <v>1045</v>
      </c>
      <c r="CN1159" s="940">
        <v>2.5217248863589825</v>
      </c>
      <c r="CO1159" s="940">
        <v>6.9478175576262906</v>
      </c>
      <c r="CP1159" s="940">
        <v>6.2658991608294539</v>
      </c>
      <c r="CQ1159" s="940">
        <v>2.8657125166698418</v>
      </c>
      <c r="CR1159" s="940">
        <v>1.9419630917357584</v>
      </c>
      <c r="CS1159" s="940">
        <v>2.3513237167094614</v>
      </c>
      <c r="CT1159" s="940">
        <v>1.8461072310688604</v>
      </c>
      <c r="CU1159" s="940">
        <v>1.0854930132819356</v>
      </c>
      <c r="CV1159" s="940">
        <v>8.4098213782436204E-2</v>
      </c>
      <c r="CW1159" s="940">
        <v>0.11104163978277204</v>
      </c>
      <c r="CX1159" s="940">
        <v>0.1038107752956634</v>
      </c>
      <c r="CY1159" s="940">
        <v>5.32407407407407E-2</v>
      </c>
      <c r="CZ1159" s="940">
        <v>2.2204460492503131E-16</v>
      </c>
      <c r="DA1159" s="940">
        <v>-2.5974025974025983E-2</v>
      </c>
      <c r="DB1159" s="940">
        <v>-4.761904761904745E-2</v>
      </c>
      <c r="DC1159" s="940">
        <v>-6.5934065934065811E-2</v>
      </c>
      <c r="DD1159" s="940">
        <v>2.8571428571428692E-2</v>
      </c>
      <c r="DE1159" s="940">
        <v>0.11466666666666669</v>
      </c>
      <c r="DF1159" s="940">
        <v>0.10000000000000009</v>
      </c>
      <c r="DG1159" s="940">
        <v>8.7058823529411855E-2</v>
      </c>
      <c r="DH1159" s="940">
        <v>0.2222222222222221</v>
      </c>
      <c r="DI1159" s="940">
        <v>0.10047846889952172</v>
      </c>
      <c r="DJ1159" s="940">
        <v>9.090909090909105E-2</v>
      </c>
      <c r="DK1159" s="940">
        <v>8.2251082251082241E-2</v>
      </c>
      <c r="DL1159" s="940">
        <v>-1</v>
      </c>
      <c r="DM1159" s="940">
        <v>-1</v>
      </c>
      <c r="DN1159" s="940">
        <v>-1</v>
      </c>
      <c r="DO1159" s="940">
        <v>-1</v>
      </c>
    </row>
    <row r="1160" spans="1:119" s="941" customFormat="1" ht="12" customHeight="1">
      <c r="B1160" s="1334"/>
      <c r="C1160" s="981" t="s">
        <v>880</v>
      </c>
      <c r="D1160" s="1036"/>
      <c r="E1160" s="1036"/>
      <c r="F1160" s="996"/>
      <c r="G1160" s="996"/>
      <c r="H1160" s="996"/>
      <c r="I1160" s="996"/>
      <c r="J1160" s="996"/>
      <c r="K1160" s="996"/>
      <c r="L1160" s="996"/>
      <c r="M1160" s="996"/>
      <c r="N1160" s="996"/>
      <c r="O1160" s="996"/>
      <c r="P1160" s="996"/>
      <c r="Q1160" s="996"/>
      <c r="R1160" s="996"/>
      <c r="S1160" s="1109">
        <v>2.2908217387091621E-2</v>
      </c>
      <c r="T1160" s="1109">
        <v>6.1408386471910173E-2</v>
      </c>
      <c r="U1160" s="1668">
        <v>0.1078891537951929</v>
      </c>
      <c r="V1160" s="1668">
        <v>9.5640943080835303E-2</v>
      </c>
      <c r="W1160" s="1668">
        <v>7.4979975157298775E-2</v>
      </c>
      <c r="X1160" s="1668">
        <v>6.9257653813767556E-2</v>
      </c>
      <c r="Y1160" s="1668">
        <v>6.623636185139499E-2</v>
      </c>
      <c r="Z1160" s="1668">
        <v>0</v>
      </c>
      <c r="AA1160" s="403"/>
      <c r="AB1160" s="1049"/>
      <c r="AC1160" s="1049"/>
      <c r="AD1160" s="1049"/>
      <c r="AE1160" s="1049"/>
      <c r="AF1160" s="1049"/>
      <c r="AG1160" s="1049"/>
      <c r="AH1160" s="1049"/>
      <c r="AI1160" s="1049"/>
      <c r="AJ1160" s="996"/>
      <c r="AK1160" s="996"/>
      <c r="AL1160" s="996"/>
      <c r="AM1160" s="996"/>
      <c r="AN1160" s="996"/>
      <c r="AO1160" s="996"/>
      <c r="AP1160" s="996"/>
      <c r="AQ1160" s="996"/>
      <c r="AR1160" s="996"/>
      <c r="AS1160" s="996"/>
      <c r="AT1160" s="996"/>
      <c r="AU1160" s="996"/>
      <c r="AV1160" s="996"/>
      <c r="AW1160" s="996"/>
      <c r="AX1160" s="996"/>
      <c r="AY1160" s="996"/>
      <c r="AZ1160" s="996"/>
      <c r="BA1160" s="996"/>
      <c r="BB1160" s="996"/>
      <c r="BC1160" s="996"/>
      <c r="BD1160" s="996"/>
      <c r="BE1160" s="996"/>
      <c r="BF1160" s="996"/>
      <c r="BG1160" s="996"/>
      <c r="BH1160" s="996"/>
      <c r="BI1160" s="996"/>
      <c r="BJ1160" s="996"/>
      <c r="BK1160" s="996"/>
      <c r="BL1160" s="996"/>
      <c r="BM1160" s="996"/>
      <c r="BN1160" s="996"/>
      <c r="BO1160" s="996"/>
      <c r="BP1160" s="1108"/>
      <c r="BQ1160" s="996"/>
      <c r="BR1160" s="996"/>
      <c r="BS1160" s="996"/>
      <c r="BT1160" s="996"/>
      <c r="BU1160" s="996"/>
      <c r="BV1160" s="996"/>
      <c r="BW1160" s="996"/>
      <c r="BX1160" s="996"/>
      <c r="BY1160" s="996"/>
      <c r="BZ1160" s="996"/>
      <c r="CA1160" s="996"/>
      <c r="CB1160" s="996"/>
      <c r="CC1160" s="996"/>
      <c r="CD1160" s="996"/>
      <c r="CE1160" s="996"/>
      <c r="CF1160" s="996"/>
      <c r="CG1160" s="996"/>
      <c r="CH1160" s="996"/>
      <c r="CI1160" s="996"/>
      <c r="CJ1160" s="996">
        <v>3.7447227457517433E-2</v>
      </c>
      <c r="CK1160" s="996">
        <v>1.1606739308878155E-2</v>
      </c>
      <c r="CL1160" s="996">
        <v>1.2923713432183001E-2</v>
      </c>
      <c r="CM1160" s="996">
        <v>3.1637062797972432E-2</v>
      </c>
      <c r="CN1160" s="996">
        <v>6.2387146058482008E-2</v>
      </c>
      <c r="CO1160" s="996">
        <v>4.7586551167229485E-2</v>
      </c>
      <c r="CP1160" s="996">
        <v>5.6403610968143433E-2</v>
      </c>
      <c r="CQ1160" s="996">
        <v>7.6183400711293495E-2</v>
      </c>
      <c r="CR1160" s="996">
        <v>0.11254448398576512</v>
      </c>
      <c r="CS1160" s="955">
        <v>0.10428544390694536</v>
      </c>
      <c r="CT1160" s="955">
        <v>0.10527645422311759</v>
      </c>
      <c r="CU1160" s="955">
        <v>0.10994115941148662</v>
      </c>
      <c r="CV1160" s="955">
        <v>9.9568702911688914E-2</v>
      </c>
      <c r="CW1160" s="955">
        <v>9.692293882906014E-2</v>
      </c>
      <c r="CX1160" s="955">
        <v>9.4226465502385448E-2</v>
      </c>
      <c r="CY1160" s="955">
        <v>9.306493234359027E-2</v>
      </c>
      <c r="CZ1160" s="1362">
        <v>8.3081534839564666E-2</v>
      </c>
      <c r="DA1160" s="955">
        <v>7.5691174245934509E-2</v>
      </c>
      <c r="DB1160" s="955">
        <v>7.2172475338937683E-2</v>
      </c>
      <c r="DC1160" s="955">
        <v>7.127481628075491E-2</v>
      </c>
      <c r="DD1160" s="1362">
        <v>7.509004815523572E-2</v>
      </c>
      <c r="DE1160" s="955">
        <v>7.0791648655498293E-2</v>
      </c>
      <c r="DF1160" s="955">
        <v>6.6203355040427375E-2</v>
      </c>
      <c r="DG1160" s="955">
        <v>6.6838703445821268E-2</v>
      </c>
      <c r="DH1160" s="955">
        <v>7.9887754877961847E-2</v>
      </c>
      <c r="DI1160" s="955">
        <v>6.661250786809543E-2</v>
      </c>
      <c r="DJ1160" s="955">
        <v>6.1763972658178422E-2</v>
      </c>
      <c r="DK1160" s="955">
        <v>6.0987934473845325E-2</v>
      </c>
      <c r="DL1160" s="955">
        <v>0</v>
      </c>
      <c r="DM1160" s="955">
        <v>0</v>
      </c>
      <c r="DN1160" s="955">
        <v>0</v>
      </c>
      <c r="DO1160" s="955">
        <v>0</v>
      </c>
    </row>
    <row r="1161" spans="1:119" s="941" customFormat="1" ht="12" customHeight="1">
      <c r="B1161" s="1334"/>
      <c r="C1161" s="981" t="s">
        <v>154</v>
      </c>
      <c r="D1161" s="1036"/>
      <c r="E1161" s="1036"/>
      <c r="F1161" s="996"/>
      <c r="G1161" s="996"/>
      <c r="H1161" s="996"/>
      <c r="I1161" s="996"/>
      <c r="J1161" s="996"/>
      <c r="K1161" s="996"/>
      <c r="L1161" s="996"/>
      <c r="M1161" s="996"/>
      <c r="N1161" s="996"/>
      <c r="O1161" s="996"/>
      <c r="P1161" s="996"/>
      <c r="Q1161" s="996"/>
      <c r="R1161" s="996"/>
      <c r="S1161" s="1109">
        <v>2.3668585202356332E-2</v>
      </c>
      <c r="T1161" s="1109">
        <v>6.5491062659891686E-2</v>
      </c>
      <c r="U1161" s="1668">
        <v>0.11484831531871993</v>
      </c>
      <c r="V1161" s="1668">
        <v>0.11001700265937922</v>
      </c>
      <c r="W1161" s="1668">
        <v>9.3087934307259021E-2</v>
      </c>
      <c r="X1161" s="1668">
        <v>9.1650632306404689E-2</v>
      </c>
      <c r="Y1161" s="1668">
        <v>9.0297498897172826E-2</v>
      </c>
      <c r="Z1161" s="1668">
        <v>0</v>
      </c>
      <c r="AA1161" s="403"/>
      <c r="AB1161" s="1049"/>
      <c r="AC1161" s="1049"/>
      <c r="AD1161" s="1049"/>
      <c r="AE1161" s="1049"/>
      <c r="AF1161" s="1049"/>
      <c r="AG1161" s="1049"/>
      <c r="AH1161" s="1049"/>
      <c r="AI1161" s="1049"/>
      <c r="AJ1161" s="996"/>
      <c r="AK1161" s="996"/>
      <c r="AL1161" s="996"/>
      <c r="AM1161" s="996"/>
      <c r="AN1161" s="996"/>
      <c r="AO1161" s="996"/>
      <c r="AP1161" s="996"/>
      <c r="AQ1161" s="996"/>
      <c r="AR1161" s="996"/>
      <c r="AS1161" s="996"/>
      <c r="AT1161" s="996"/>
      <c r="AU1161" s="996"/>
      <c r="AV1161" s="996"/>
      <c r="AW1161" s="996"/>
      <c r="AX1161" s="996"/>
      <c r="AY1161" s="996"/>
      <c r="AZ1161" s="996"/>
      <c r="BA1161" s="996"/>
      <c r="BB1161" s="996"/>
      <c r="BC1161" s="996"/>
      <c r="BD1161" s="996"/>
      <c r="BE1161" s="996"/>
      <c r="BF1161" s="996"/>
      <c r="BG1161" s="996"/>
      <c r="BH1161" s="996"/>
      <c r="BI1161" s="996"/>
      <c r="BJ1161" s="996"/>
      <c r="BK1161" s="996"/>
      <c r="BL1161" s="996"/>
      <c r="BM1161" s="996"/>
      <c r="BN1161" s="996"/>
      <c r="BO1161" s="996"/>
      <c r="BP1161" s="996"/>
      <c r="BQ1161" s="996"/>
      <c r="BR1161" s="996"/>
      <c r="BS1161" s="996"/>
      <c r="BT1161" s="996"/>
      <c r="BU1161" s="996"/>
      <c r="BV1161" s="996"/>
      <c r="BW1161" s="996"/>
      <c r="BX1161" s="996"/>
      <c r="BY1161" s="996"/>
      <c r="BZ1161" s="996"/>
      <c r="CA1161" s="996"/>
      <c r="CB1161" s="996"/>
      <c r="CC1161" s="996"/>
      <c r="CD1161" s="996"/>
      <c r="CE1161" s="996"/>
      <c r="CF1161" s="996"/>
      <c r="CG1161" s="996"/>
      <c r="CH1161" s="996"/>
      <c r="CI1161" s="996"/>
      <c r="CJ1161" s="996">
        <v>3.5816276392117749E-2</v>
      </c>
      <c r="CK1161" s="996">
        <v>1.3087745018120007E-2</v>
      </c>
      <c r="CL1161" s="996">
        <v>1.3963415637979646E-2</v>
      </c>
      <c r="CM1161" s="996">
        <v>3.1049296451572363E-2</v>
      </c>
      <c r="CN1161" s="996">
        <v>6.6788754555967431E-2</v>
      </c>
      <c r="CO1161" s="996">
        <v>5.2732520491869959E-2</v>
      </c>
      <c r="CP1161" s="996">
        <v>6.1733901998380719E-2</v>
      </c>
      <c r="CQ1161" s="996">
        <v>7.7026263968302922E-2</v>
      </c>
      <c r="CR1161" s="955">
        <v>0.11996206733048838</v>
      </c>
      <c r="CS1161" s="955">
        <v>0.11322390975214566</v>
      </c>
      <c r="CT1161" s="955">
        <v>0.11415146475063974</v>
      </c>
      <c r="CU1161" s="955">
        <v>0.1131541118756644</v>
      </c>
      <c r="CV1161" s="955">
        <v>0.11339858422908349</v>
      </c>
      <c r="CW1161" s="955">
        <v>0.11360556916588754</v>
      </c>
      <c r="CX1161" s="955">
        <v>0.11167495949443368</v>
      </c>
      <c r="CY1161" s="955">
        <v>0.10346057981609137</v>
      </c>
      <c r="CZ1161" s="955">
        <v>0.10192106029485214</v>
      </c>
      <c r="DA1161" s="955">
        <v>9.5776348018223684E-2</v>
      </c>
      <c r="DB1161" s="955">
        <v>9.2556545614736113E-2</v>
      </c>
      <c r="DC1161" s="955">
        <v>8.534413535176999E-2</v>
      </c>
      <c r="DD1161" s="955">
        <v>9.9281546766997034E-2</v>
      </c>
      <c r="DE1161" s="955">
        <v>9.6034568994595754E-2</v>
      </c>
      <c r="DF1161" s="955">
        <v>9.1016240116769453E-2</v>
      </c>
      <c r="DG1161" s="955">
        <v>8.3733177366154238E-2</v>
      </c>
      <c r="DH1161" s="955">
        <v>0.11046936974897638</v>
      </c>
      <c r="DI1161" s="955">
        <v>9.3648687541421333E-2</v>
      </c>
      <c r="DJ1161" s="955">
        <v>8.6810086317716695E-2</v>
      </c>
      <c r="DK1161" s="955">
        <v>7.8176591013746799E-2</v>
      </c>
      <c r="DL1161" s="955">
        <v>0</v>
      </c>
      <c r="DM1161" s="955">
        <v>0</v>
      </c>
      <c r="DN1161" s="955">
        <v>0</v>
      </c>
      <c r="DO1161" s="955">
        <v>0</v>
      </c>
    </row>
    <row r="1162" spans="1:119" s="941" customFormat="1" ht="12" customHeight="1">
      <c r="B1162" s="1334"/>
      <c r="C1162" s="981" t="s">
        <v>865</v>
      </c>
      <c r="D1162" s="1036"/>
      <c r="E1162" s="1036"/>
      <c r="F1162" s="996"/>
      <c r="G1162" s="996"/>
      <c r="H1162" s="996"/>
      <c r="I1162" s="996"/>
      <c r="J1162" s="996"/>
      <c r="K1162" s="996"/>
      <c r="L1162" s="996"/>
      <c r="M1162" s="996"/>
      <c r="N1162" s="996"/>
      <c r="O1162" s="996"/>
      <c r="P1162" s="996"/>
      <c r="Q1162" s="996"/>
      <c r="R1162" s="996"/>
      <c r="S1162" s="1109">
        <v>0.42057443333077754</v>
      </c>
      <c r="T1162" s="1109">
        <v>0.54930967966274125</v>
      </c>
      <c r="U1162" s="1668">
        <v>0.53574499047212865</v>
      </c>
      <c r="V1162" s="1668">
        <v>0.35000000000000003</v>
      </c>
      <c r="W1162" s="1668">
        <v>0.25</v>
      </c>
      <c r="X1162" s="1668">
        <v>0.21538461538461537</v>
      </c>
      <c r="Y1162" s="1668">
        <v>0.19999999999999998</v>
      </c>
      <c r="Z1162" s="1668" t="e">
        <v>#DIV/0!</v>
      </c>
      <c r="AA1162" s="403"/>
      <c r="AB1162" s="1049"/>
      <c r="AC1162" s="1049"/>
      <c r="AD1162" s="1049"/>
      <c r="AE1162" s="1049"/>
      <c r="AF1162" s="1049"/>
      <c r="AG1162" s="1049"/>
      <c r="AH1162" s="1049"/>
      <c r="AI1162" s="1049"/>
      <c r="AJ1162" s="996"/>
      <c r="AK1162" s="996"/>
      <c r="AL1162" s="996"/>
      <c r="AM1162" s="996"/>
      <c r="AN1162" s="996"/>
      <c r="AO1162" s="996"/>
      <c r="AP1162" s="996"/>
      <c r="AQ1162" s="996"/>
      <c r="AR1162" s="996"/>
      <c r="AS1162" s="996"/>
      <c r="AT1162" s="996"/>
      <c r="AU1162" s="996"/>
      <c r="AV1162" s="996"/>
      <c r="AW1162" s="996"/>
      <c r="AX1162" s="996"/>
      <c r="AY1162" s="996"/>
      <c r="AZ1162" s="996"/>
      <c r="BA1162" s="996"/>
      <c r="BB1162" s="996"/>
      <c r="BC1162" s="996"/>
      <c r="BD1162" s="996"/>
      <c r="BE1162" s="996"/>
      <c r="BF1162" s="996"/>
      <c r="BG1162" s="996"/>
      <c r="BH1162" s="996"/>
      <c r="BI1162" s="996"/>
      <c r="BJ1162" s="996"/>
      <c r="BK1162" s="996"/>
      <c r="BL1162" s="996"/>
      <c r="BM1162" s="996"/>
      <c r="BN1162" s="996"/>
      <c r="BO1162" s="996"/>
      <c r="BP1162" s="1108"/>
      <c r="BQ1162" s="996"/>
      <c r="BR1162" s="996"/>
      <c r="BS1162" s="996"/>
      <c r="BT1162" s="996"/>
      <c r="BU1162" s="990"/>
      <c r="BV1162" s="955"/>
      <c r="BW1162" s="990"/>
      <c r="BX1162" s="996"/>
      <c r="BY1162" s="996"/>
      <c r="BZ1162" s="996"/>
      <c r="CA1162" s="996"/>
      <c r="CB1162" s="996"/>
      <c r="CC1162" s="996"/>
      <c r="CD1162" s="996"/>
      <c r="CE1162" s="996"/>
      <c r="CF1162" s="997"/>
      <c r="CG1162" s="997"/>
      <c r="CH1162" s="997"/>
      <c r="CI1162" s="997"/>
      <c r="CJ1162" s="996">
        <v>0.67272864879441319</v>
      </c>
      <c r="CK1162" s="996">
        <v>0.33162112311080438</v>
      </c>
      <c r="CL1162" s="996">
        <v>0.24384364966383021</v>
      </c>
      <c r="CM1162" s="996">
        <v>0.46525092349959457</v>
      </c>
      <c r="CN1162" s="996">
        <v>0.69183473313008337</v>
      </c>
      <c r="CO1162" s="996">
        <v>0.52600926176968288</v>
      </c>
      <c r="CP1162" s="996">
        <v>0.48766908741076553</v>
      </c>
      <c r="CQ1162" s="996">
        <v>0.54633241748620476</v>
      </c>
      <c r="CR1162" s="955">
        <v>0.66842438438409302</v>
      </c>
      <c r="CS1162" s="1370">
        <v>0.55710878776268657</v>
      </c>
      <c r="CT1162" s="1370">
        <v>0.5</v>
      </c>
      <c r="CU1162" s="1370">
        <v>0.48</v>
      </c>
      <c r="CV1162" s="1370">
        <v>0.35</v>
      </c>
      <c r="CW1162" s="1370">
        <v>0.35</v>
      </c>
      <c r="CX1162" s="1370">
        <v>0.35</v>
      </c>
      <c r="CY1162" s="1370">
        <v>0.35</v>
      </c>
      <c r="CZ1162" s="1370">
        <v>0.25</v>
      </c>
      <c r="DA1162" s="1370">
        <v>0.25</v>
      </c>
      <c r="DB1162" s="1370">
        <v>0.25</v>
      </c>
      <c r="DC1162" s="1370">
        <v>0.25</v>
      </c>
      <c r="DD1162" s="1370">
        <v>0.2</v>
      </c>
      <c r="DE1162" s="1370">
        <v>0.22</v>
      </c>
      <c r="DF1162" s="1370">
        <v>0.22</v>
      </c>
      <c r="DG1162" s="1370">
        <v>0.22</v>
      </c>
      <c r="DH1162" s="1370">
        <v>0.2</v>
      </c>
      <c r="DI1162" s="1370">
        <v>0.2</v>
      </c>
      <c r="DJ1162" s="1370">
        <v>0.2</v>
      </c>
      <c r="DK1162" s="1370">
        <v>0.2</v>
      </c>
      <c r="DL1162" s="1370">
        <v>0.15</v>
      </c>
      <c r="DM1162" s="1370">
        <v>0.15</v>
      </c>
      <c r="DN1162" s="1370">
        <v>0.15</v>
      </c>
      <c r="DO1162" s="1370">
        <v>0.15</v>
      </c>
    </row>
    <row r="1163" spans="1:119" s="941" customFormat="1" ht="12" customHeight="1">
      <c r="B1163" s="1334"/>
      <c r="C1163" s="949"/>
      <c r="D1163" s="1036"/>
      <c r="E1163" s="1036"/>
      <c r="F1163" s="996"/>
      <c r="G1163" s="996"/>
      <c r="H1163" s="996"/>
      <c r="I1163" s="996"/>
      <c r="J1163" s="996"/>
      <c r="K1163" s="996"/>
      <c r="L1163" s="996"/>
      <c r="M1163" s="996"/>
      <c r="N1163" s="996"/>
      <c r="O1163" s="996"/>
      <c r="P1163" s="996"/>
      <c r="Q1163" s="996"/>
      <c r="R1163" s="996"/>
      <c r="S1163" s="1109"/>
      <c r="T1163" s="1109"/>
      <c r="U1163" s="1668"/>
      <c r="V1163" s="1668"/>
      <c r="W1163" s="1668"/>
      <c r="X1163" s="1668"/>
      <c r="Y1163" s="1668"/>
      <c r="Z1163" s="1668"/>
      <c r="AA1163" s="403"/>
      <c r="AB1163" s="1049"/>
      <c r="AC1163" s="1049"/>
      <c r="AD1163" s="1049"/>
      <c r="AE1163" s="1049"/>
      <c r="AF1163" s="1049"/>
      <c r="AG1163" s="1049"/>
      <c r="AH1163" s="1049"/>
      <c r="AI1163" s="1049"/>
      <c r="AJ1163" s="996"/>
      <c r="AK1163" s="996"/>
      <c r="AL1163" s="996"/>
      <c r="AM1163" s="996"/>
      <c r="AN1163" s="996"/>
      <c r="AO1163" s="996"/>
      <c r="AP1163" s="996"/>
      <c r="AQ1163" s="996"/>
      <c r="AR1163" s="996"/>
      <c r="AS1163" s="996"/>
      <c r="AT1163" s="996"/>
      <c r="AU1163" s="996"/>
      <c r="AV1163" s="996"/>
      <c r="AW1163" s="996"/>
      <c r="AX1163" s="996"/>
      <c r="AY1163" s="996"/>
      <c r="AZ1163" s="996"/>
      <c r="BA1163" s="996"/>
      <c r="BB1163" s="996"/>
      <c r="BC1163" s="996"/>
      <c r="BD1163" s="996"/>
      <c r="BE1163" s="996"/>
      <c r="BF1163" s="996"/>
      <c r="BG1163" s="996"/>
      <c r="BH1163" s="996"/>
      <c r="BI1163" s="996"/>
      <c r="BJ1163" s="996"/>
      <c r="BK1163" s="996"/>
      <c r="BL1163" s="996"/>
      <c r="BM1163" s="996"/>
      <c r="BN1163" s="996"/>
      <c r="BO1163" s="996"/>
      <c r="BP1163" s="1108"/>
      <c r="BQ1163" s="996"/>
      <c r="BR1163" s="996"/>
      <c r="BS1163" s="996"/>
      <c r="BT1163" s="996"/>
      <c r="BU1163" s="990"/>
      <c r="BV1163" s="955"/>
      <c r="BW1163" s="990"/>
      <c r="BX1163" s="996"/>
      <c r="BY1163" s="996"/>
      <c r="BZ1163" s="996"/>
      <c r="CA1163" s="996"/>
      <c r="CB1163" s="996"/>
      <c r="CC1163" s="996"/>
      <c r="CD1163" s="996"/>
      <c r="CE1163" s="996"/>
      <c r="CF1163" s="997"/>
      <c r="CG1163" s="997"/>
      <c r="CH1163" s="997"/>
      <c r="CI1163" s="997"/>
      <c r="CJ1163" s="997"/>
      <c r="CK1163" s="997"/>
      <c r="CL1163" s="997"/>
      <c r="CM1163" s="997"/>
      <c r="CN1163" s="997"/>
      <c r="CO1163" s="997"/>
      <c r="CP1163" s="997"/>
      <c r="CQ1163" s="997"/>
      <c r="CR1163" s="996"/>
      <c r="CS1163" s="996"/>
      <c r="CT1163" s="996"/>
      <c r="CU1163" s="996"/>
      <c r="CV1163" s="996"/>
      <c r="CW1163" s="996"/>
      <c r="CX1163" s="996"/>
      <c r="CY1163" s="996"/>
      <c r="CZ1163" s="996"/>
      <c r="DA1163" s="996"/>
      <c r="DB1163" s="996"/>
      <c r="DC1163" s="996"/>
      <c r="DD1163" s="996"/>
      <c r="DE1163" s="996"/>
      <c r="DF1163" s="996"/>
      <c r="DG1163" s="996"/>
      <c r="DH1163" s="996"/>
      <c r="DI1163" s="996"/>
      <c r="DJ1163" s="996"/>
      <c r="DK1163" s="996"/>
      <c r="DL1163" s="996"/>
      <c r="DM1163" s="996"/>
      <c r="DN1163" s="996"/>
      <c r="DO1163" s="996"/>
    </row>
    <row r="1164" spans="1:119" s="941" customFormat="1" ht="12" customHeight="1">
      <c r="B1164" s="1334"/>
      <c r="C1164" s="978" t="s">
        <v>90</v>
      </c>
      <c r="D1164" s="1107"/>
      <c r="E1164" s="1107"/>
      <c r="F1164" s="1108">
        <v>-13.223521999999999</v>
      </c>
      <c r="G1164" s="1108">
        <v>-24.679618999999999</v>
      </c>
      <c r="H1164" s="1108">
        <v>-25.847173000000002</v>
      </c>
      <c r="I1164" s="1108">
        <v>-30.828144999999999</v>
      </c>
      <c r="J1164" s="1108">
        <v>-38.785084300000001</v>
      </c>
      <c r="K1164" s="1108">
        <v>-45.464998999999999</v>
      </c>
      <c r="L1164" s="1108">
        <v>-57.606787000000004</v>
      </c>
      <c r="M1164" s="1108">
        <v>-111.860195</v>
      </c>
      <c r="N1164" s="1108">
        <v>-92.570999999999998</v>
      </c>
      <c r="O1164" s="1108">
        <v>-101.02699999999999</v>
      </c>
      <c r="P1164" s="1108">
        <v>-210.791</v>
      </c>
      <c r="Q1164" s="1108">
        <v>-137.80000000000001</v>
      </c>
      <c r="R1164" s="1108">
        <v>-197.45499999999998</v>
      </c>
      <c r="S1164" s="1110">
        <v>-326.49</v>
      </c>
      <c r="T1164" s="1110">
        <v>-464.52800000000002</v>
      </c>
      <c r="U1164" s="1732">
        <v>-762.30245047216613</v>
      </c>
      <c r="V1164" s="1732">
        <v>-800.41757299577444</v>
      </c>
      <c r="W1164" s="1732">
        <v>-840.43845164556319</v>
      </c>
      <c r="X1164" s="1732">
        <v>-882.4603742278415</v>
      </c>
      <c r="Y1164" s="1732">
        <v>-926.58339293923359</v>
      </c>
      <c r="Z1164" s="1732">
        <v>-972.91256258619546</v>
      </c>
      <c r="AA1164" s="403"/>
      <c r="AB1164" s="1049"/>
      <c r="AC1164" s="1049"/>
      <c r="AD1164" s="1049"/>
      <c r="AE1164" s="1049"/>
      <c r="AF1164" s="1049"/>
      <c r="AG1164" s="1049"/>
      <c r="AH1164" s="1049"/>
      <c r="AI1164" s="1049"/>
      <c r="AJ1164" s="1108">
        <v>-2.675116</v>
      </c>
      <c r="AK1164" s="1108">
        <v>-2.8111980000000001</v>
      </c>
      <c r="AL1164" s="1108">
        <v>-3.4839180000000001</v>
      </c>
      <c r="AM1164" s="1108">
        <v>-4.2532899999999998</v>
      </c>
      <c r="AN1164" s="1108">
        <v>-5.3210769999999998</v>
      </c>
      <c r="AO1164" s="1108">
        <v>-7.4259659999999998</v>
      </c>
      <c r="AP1164" s="1108">
        <v>-7.2610679999999999</v>
      </c>
      <c r="AQ1164" s="1108">
        <v>-4.6715080000000002</v>
      </c>
      <c r="AR1164" s="1108">
        <v>-6.0713749999999997</v>
      </c>
      <c r="AS1164" s="1108">
        <v>-6.729609</v>
      </c>
      <c r="AT1164" s="1108">
        <v>-6.8820199999999998</v>
      </c>
      <c r="AU1164" s="1108">
        <v>-6.1641690000000002</v>
      </c>
      <c r="AV1164" s="1108">
        <v>-6.2068810000000001</v>
      </c>
      <c r="AW1164" s="1108">
        <v>-6.8345919999999998</v>
      </c>
      <c r="AX1164" s="1108">
        <v>-8.683605</v>
      </c>
      <c r="AY1164" s="1108">
        <v>-9.1030669999999994</v>
      </c>
      <c r="AZ1164" s="1108">
        <v>-9.450977</v>
      </c>
      <c r="BA1164" s="1108">
        <v>-9.7323400000000007</v>
      </c>
      <c r="BB1164" s="1108">
        <v>-8.9769459999999999</v>
      </c>
      <c r="BC1164" s="1108">
        <v>-10.624821300000001</v>
      </c>
      <c r="BD1164" s="1108">
        <v>-12.695212</v>
      </c>
      <c r="BE1164" s="1108">
        <v>-10.127077</v>
      </c>
      <c r="BF1164" s="1108">
        <v>-11.288705</v>
      </c>
      <c r="BG1164" s="1108">
        <v>-11.354005000000001</v>
      </c>
      <c r="BH1164" s="1108">
        <v>-13.785069999999999</v>
      </c>
      <c r="BI1164" s="1108">
        <v>-15.073088</v>
      </c>
      <c r="BJ1164" s="1108">
        <v>-15.261345</v>
      </c>
      <c r="BK1164" s="1108">
        <v>-13.487284000000001</v>
      </c>
      <c r="BL1164" s="1108">
        <v>-15.232411000000001</v>
      </c>
      <c r="BM1164" s="1108">
        <v>-63.180386999999996</v>
      </c>
      <c r="BN1164" s="1108">
        <v>-14.406413000000001</v>
      </c>
      <c r="BO1164" s="1108">
        <v>-19.040984000000002</v>
      </c>
      <c r="BP1164" s="1108">
        <v>-34.36</v>
      </c>
      <c r="BQ1164" s="1108">
        <v>-20.614999999999998</v>
      </c>
      <c r="BR1164" s="1108">
        <v>-18.381</v>
      </c>
      <c r="BS1164" s="1108">
        <v>-19.215</v>
      </c>
      <c r="BT1164" s="1108">
        <v>-17.068999999999999</v>
      </c>
      <c r="BU1164" s="990">
        <v>-34.558</v>
      </c>
      <c r="BV1164" s="990">
        <v>-26.15</v>
      </c>
      <c r="BW1164" s="990">
        <v>-23.25</v>
      </c>
      <c r="BX1164" s="990">
        <v>-28.309000000000001</v>
      </c>
      <c r="BY1164" s="990">
        <v>-34.335000000000001</v>
      </c>
      <c r="BZ1164" s="990">
        <v>-31.765999999999998</v>
      </c>
      <c r="CA1164" s="990">
        <v>-116.381</v>
      </c>
      <c r="CB1164" s="990">
        <v>-43.058</v>
      </c>
      <c r="CC1164" s="990">
        <v>-33.337000000000003</v>
      </c>
      <c r="CD1164" s="990">
        <v>-34.799999999999997</v>
      </c>
      <c r="CE1164" s="990">
        <v>-26.605</v>
      </c>
      <c r="CF1164" s="990">
        <v>-43.82</v>
      </c>
      <c r="CG1164" s="990">
        <v>-50.302999999999997</v>
      </c>
      <c r="CH1164" s="990">
        <v>-53.869</v>
      </c>
      <c r="CI1164" s="990">
        <v>-49.463000000000001</v>
      </c>
      <c r="CJ1164" s="990">
        <v>-62.566000000000003</v>
      </c>
      <c r="CK1164" s="990">
        <v>-70.403999999999996</v>
      </c>
      <c r="CL1164" s="990">
        <v>-78.698999999999998</v>
      </c>
      <c r="CM1164" s="990">
        <v>-114.821</v>
      </c>
      <c r="CN1164" s="990">
        <v>-86.338999999999999</v>
      </c>
      <c r="CO1164" s="990">
        <v>-107.663</v>
      </c>
      <c r="CP1164" s="990">
        <v>-123.018</v>
      </c>
      <c r="CQ1164" s="990">
        <v>-147.50800000000001</v>
      </c>
      <c r="CR1164" s="990">
        <v>-159</v>
      </c>
      <c r="CS1164" s="1372">
        <v>-180.81476716562372</v>
      </c>
      <c r="CT1164" s="1372">
        <v>-196.9313340003653</v>
      </c>
      <c r="CU1164" s="1372">
        <v>-225.55634930617711</v>
      </c>
      <c r="CV1164" s="1764">
        <v>-166.95000000000002</v>
      </c>
      <c r="CW1164" s="1764">
        <v>-189.85550552390492</v>
      </c>
      <c r="CX1164" s="1764">
        <v>-206.77790070038358</v>
      </c>
      <c r="CY1164" s="1764">
        <v>-236.83416677148597</v>
      </c>
      <c r="CZ1164" s="1764">
        <v>-175.29750000000001</v>
      </c>
      <c r="DA1164" s="1764">
        <v>-199.34828080010018</v>
      </c>
      <c r="DB1164" s="1764">
        <v>-217.11679573540277</v>
      </c>
      <c r="DC1164" s="1764">
        <v>-248.67587511006028</v>
      </c>
      <c r="DD1164" s="1764">
        <v>-184.06237500000003</v>
      </c>
      <c r="DE1164" s="1764">
        <v>-209.31569484010521</v>
      </c>
      <c r="DF1164" s="1764">
        <v>-227.97263552217294</v>
      </c>
      <c r="DG1164" s="1764">
        <v>-261.10966886556332</v>
      </c>
      <c r="DH1164" s="1764">
        <v>-193.26549375000005</v>
      </c>
      <c r="DI1164" s="1764">
        <v>-219.78147958211048</v>
      </c>
      <c r="DJ1164" s="1764">
        <v>-239.37126729828159</v>
      </c>
      <c r="DK1164" s="1764">
        <v>-274.16515230884153</v>
      </c>
      <c r="DL1164" s="1764">
        <v>-202.92876843750005</v>
      </c>
      <c r="DM1164" s="1764">
        <v>-230.77055356121602</v>
      </c>
      <c r="DN1164" s="1764">
        <v>-251.3398306631957</v>
      </c>
      <c r="DO1164" s="1764">
        <v>-287.87340992428364</v>
      </c>
    </row>
    <row r="1165" spans="1:119" s="941" customFormat="1" ht="12" customHeight="1">
      <c r="B1165" s="1334"/>
      <c r="C1165" s="1062" t="s">
        <v>94</v>
      </c>
      <c r="D1165" s="939"/>
      <c r="E1165" s="939"/>
      <c r="F1165" s="940" t="s">
        <v>1045</v>
      </c>
      <c r="G1165" s="940">
        <v>0.86634234056554682</v>
      </c>
      <c r="H1165" s="940">
        <v>4.7308428869992092E-2</v>
      </c>
      <c r="I1165" s="940">
        <v>0.19270857977388856</v>
      </c>
      <c r="J1165" s="940">
        <v>0.25810632783776</v>
      </c>
      <c r="K1165" s="940">
        <v>0.17222895916201475</v>
      </c>
      <c r="L1165" s="940">
        <v>0.26705791855400696</v>
      </c>
      <c r="M1165" s="940">
        <v>0.94178847363939933</v>
      </c>
      <c r="N1165" s="940">
        <v>-0.17244020538315707</v>
      </c>
      <c r="O1165" s="940">
        <v>9.1346101910965594E-2</v>
      </c>
      <c r="P1165" s="940">
        <v>1.0864818315895755</v>
      </c>
      <c r="Q1165" s="940">
        <v>-0.34627189965415972</v>
      </c>
      <c r="R1165" s="940">
        <v>0.43291001451378786</v>
      </c>
      <c r="S1165" s="1111">
        <v>0.65349066875997086</v>
      </c>
      <c r="T1165" s="1111">
        <v>0.42279395999877489</v>
      </c>
      <c r="U1165" s="1677">
        <v>0.6410258379950533</v>
      </c>
      <c r="V1165" s="1677">
        <v>5.0000000000000044E-2</v>
      </c>
      <c r="W1165" s="1677">
        <v>5.0000000000000044E-2</v>
      </c>
      <c r="X1165" s="1677">
        <v>5.0000000000000266E-2</v>
      </c>
      <c r="Y1165" s="1677">
        <v>5.0000000000000044E-2</v>
      </c>
      <c r="Z1165" s="1677">
        <v>0.10250000000000026</v>
      </c>
      <c r="AA1165" s="403"/>
      <c r="AB1165" s="985"/>
      <c r="AC1165" s="985"/>
      <c r="AD1165" s="985"/>
      <c r="AE1165" s="985"/>
      <c r="AF1165" s="985"/>
      <c r="AG1165" s="985"/>
      <c r="AH1165" s="985"/>
      <c r="AI1165" s="985"/>
      <c r="AJ1165" s="940"/>
      <c r="AK1165" s="940"/>
      <c r="AL1165" s="940"/>
      <c r="AM1165" s="940"/>
      <c r="AN1165" s="940">
        <v>0.98910140719131423</v>
      </c>
      <c r="AO1165" s="940">
        <v>1.6415663357757082</v>
      </c>
      <c r="AP1165" s="940">
        <v>1.0841673081857839</v>
      </c>
      <c r="AQ1165" s="940">
        <v>9.8328117762955358E-2</v>
      </c>
      <c r="AR1165" s="940">
        <v>0.14100491310311791</v>
      </c>
      <c r="AS1165" s="940">
        <v>-9.3773254550317042E-2</v>
      </c>
      <c r="AT1165" s="940">
        <v>-5.2202788901026698E-2</v>
      </c>
      <c r="AU1165" s="940">
        <v>0.31952444478314068</v>
      </c>
      <c r="AV1165" s="940">
        <v>2.2318832224990315E-2</v>
      </c>
      <c r="AW1165" s="940">
        <v>1.5600163397308853E-2</v>
      </c>
      <c r="AX1165" s="940">
        <v>0.26178142463985865</v>
      </c>
      <c r="AY1165" s="940">
        <v>0.47677115925926095</v>
      </c>
      <c r="AZ1165" s="940">
        <v>0.52266122066783627</v>
      </c>
      <c r="BA1165" s="940">
        <v>0.42398258740243766</v>
      </c>
      <c r="BB1165" s="940">
        <v>3.3781016064180713E-2</v>
      </c>
      <c r="BC1165" s="940">
        <v>0.16716940565196348</v>
      </c>
      <c r="BD1165" s="940">
        <v>0.3432698016300324</v>
      </c>
      <c r="BE1165" s="940">
        <v>4.0559310504976187E-2</v>
      </c>
      <c r="BF1165" s="940">
        <v>0.25752176742513555</v>
      </c>
      <c r="BG1165" s="940">
        <v>6.863020839701095E-2</v>
      </c>
      <c r="BH1165" s="940">
        <v>8.5847955906525941E-2</v>
      </c>
      <c r="BI1165" s="940">
        <v>0.48839472633613834</v>
      </c>
      <c r="BJ1165" s="940">
        <v>0.35191281905231819</v>
      </c>
      <c r="BK1165" s="940">
        <v>0.18788779818222734</v>
      </c>
      <c r="BL1165" s="940">
        <v>0.10499337326542424</v>
      </c>
      <c r="BM1165" s="940">
        <v>3.1916020791492752</v>
      </c>
      <c r="BN1165" s="940">
        <v>-5.6019439964170914E-2</v>
      </c>
      <c r="BO1165" s="940">
        <v>0.41177304489176625</v>
      </c>
      <c r="BP1165" s="940">
        <v>1.2557164456762622</v>
      </c>
      <c r="BQ1165" s="940">
        <v>-0.67371203345114039</v>
      </c>
      <c r="BR1165" s="940">
        <v>0.27589011921288109</v>
      </c>
      <c r="BS1165" s="940">
        <v>9.1390234874415555E-3</v>
      </c>
      <c r="BT1165" s="940">
        <v>-0.50323050058207219</v>
      </c>
      <c r="BU1165" s="940">
        <v>0.67635217074945442</v>
      </c>
      <c r="BV1165" s="940">
        <v>0.42266470812251766</v>
      </c>
      <c r="BW1165" s="940">
        <v>0.20999219359875099</v>
      </c>
      <c r="BX1165" s="940">
        <v>0.65850372019450476</v>
      </c>
      <c r="BY1165" s="940">
        <v>-6.4529197291509632E-3</v>
      </c>
      <c r="BZ1165" s="940">
        <v>0.21476099426386241</v>
      </c>
      <c r="CA1165" s="940">
        <v>4.0056344086021509</v>
      </c>
      <c r="CB1165" s="940">
        <v>0.52100038856900621</v>
      </c>
      <c r="CC1165" s="940">
        <v>-2.9066550167467509E-2</v>
      </c>
      <c r="CD1165" s="940">
        <v>9.5510923629037237E-2</v>
      </c>
      <c r="CE1165" s="940">
        <v>-0.77139739304525656</v>
      </c>
      <c r="CF1165" s="940">
        <v>1.7697059779831825E-2</v>
      </c>
      <c r="CG1165" s="940">
        <v>0.5089240183579804</v>
      </c>
      <c r="CH1165" s="940">
        <v>0.54795977011494257</v>
      </c>
      <c r="CI1165" s="940">
        <v>0.8591618116895321</v>
      </c>
      <c r="CJ1165" s="940">
        <v>0.42779552715654967</v>
      </c>
      <c r="CK1165" s="940">
        <v>0.39959843349303226</v>
      </c>
      <c r="CL1165" s="940">
        <v>0.4609330041396722</v>
      </c>
      <c r="CM1165" s="940">
        <v>1.3213513131027232</v>
      </c>
      <c r="CN1165" s="940">
        <v>0.37996675510660727</v>
      </c>
      <c r="CO1165" s="940">
        <v>0.52921708993807171</v>
      </c>
      <c r="CP1165" s="940">
        <v>0.56314565623451385</v>
      </c>
      <c r="CQ1165" s="940">
        <v>0.28467788993302623</v>
      </c>
      <c r="CR1165" s="940">
        <v>0.84157796592501644</v>
      </c>
      <c r="CS1165" s="940">
        <v>0.67945131721783469</v>
      </c>
      <c r="CT1165" s="940">
        <v>0.60083348778524526</v>
      </c>
      <c r="CU1165" s="940">
        <v>0.5291126535928703</v>
      </c>
      <c r="CV1165" s="940">
        <v>5.0000000000000044E-2</v>
      </c>
      <c r="CW1165" s="940">
        <v>5.0000000000000044E-2</v>
      </c>
      <c r="CX1165" s="940">
        <v>5.0000000000000044E-2</v>
      </c>
      <c r="CY1165" s="940">
        <v>5.0000000000000044E-2</v>
      </c>
      <c r="CZ1165" s="940">
        <v>5.0000000000000044E-2</v>
      </c>
      <c r="DA1165" s="940">
        <v>5.0000000000000044E-2</v>
      </c>
      <c r="DB1165" s="940">
        <v>5.0000000000000044E-2</v>
      </c>
      <c r="DC1165" s="940">
        <v>5.0000000000000044E-2</v>
      </c>
      <c r="DD1165" s="940">
        <v>5.0000000000000044E-2</v>
      </c>
      <c r="DE1165" s="940">
        <v>5.0000000000000044E-2</v>
      </c>
      <c r="DF1165" s="940">
        <v>5.0000000000000044E-2</v>
      </c>
      <c r="DG1165" s="940">
        <v>5.0000000000000044E-2</v>
      </c>
      <c r="DH1165" s="940">
        <v>5.0000000000000044E-2</v>
      </c>
      <c r="DI1165" s="940">
        <v>5.0000000000000044E-2</v>
      </c>
      <c r="DJ1165" s="940">
        <v>5.0000000000000044E-2</v>
      </c>
      <c r="DK1165" s="940">
        <v>5.0000000000000044E-2</v>
      </c>
      <c r="DL1165" s="940">
        <v>5.0000000000000044E-2</v>
      </c>
      <c r="DM1165" s="940">
        <v>5.0000000000000044E-2</v>
      </c>
      <c r="DN1165" s="940">
        <v>5.0000000000000044E-2</v>
      </c>
      <c r="DO1165" s="940">
        <v>5.0000000000000044E-2</v>
      </c>
    </row>
    <row r="1166" spans="1:119" s="1093" customFormat="1" ht="12" customHeight="1">
      <c r="B1166" s="1334"/>
      <c r="C1166" s="978" t="s">
        <v>880</v>
      </c>
      <c r="D1166" s="1102"/>
      <c r="E1166" s="953"/>
      <c r="F1166" s="996">
        <v>0.1553399552319534</v>
      </c>
      <c r="G1166" s="996">
        <v>0.18011346593722993</v>
      </c>
      <c r="H1166" s="996">
        <v>0.14954079757553609</v>
      </c>
      <c r="I1166" s="996">
        <v>0.14225154434348034</v>
      </c>
      <c r="J1166" s="996">
        <v>0.1297456711045544</v>
      </c>
      <c r="K1166" s="996">
        <v>0.12169383616008773</v>
      </c>
      <c r="L1166" s="996">
        <v>0.1218946827528124</v>
      </c>
      <c r="M1166" s="996">
        <v>0.20099363706751469</v>
      </c>
      <c r="N1166" s="996">
        <v>0.14203517622635778</v>
      </c>
      <c r="O1166" s="996">
        <v>0.11964410063524696</v>
      </c>
      <c r="P1166" s="996">
        <v>0.17323688196459669</v>
      </c>
      <c r="Q1166" s="996">
        <v>9.5717509705463749E-2</v>
      </c>
      <c r="R1166" s="996">
        <v>8.5987804803698442E-2</v>
      </c>
      <c r="S1166" s="1109">
        <v>8.2167579178374542E-2</v>
      </c>
      <c r="T1166" s="1109">
        <v>6.5709594677574895E-2</v>
      </c>
      <c r="U1166" s="1668">
        <v>7.0822899420374022E-2</v>
      </c>
      <c r="V1166" s="1668">
        <v>6.0675516658611449E-2</v>
      </c>
      <c r="W1166" s="1668">
        <v>5.1879813037748405E-2</v>
      </c>
      <c r="X1166" s="1668">
        <v>4.6422935688978803E-2</v>
      </c>
      <c r="Y1166" s="1668">
        <v>4.165834642815007E-2</v>
      </c>
      <c r="Z1166" s="1668">
        <v>5.1088721013604101E-2</v>
      </c>
      <c r="AA1166" s="1092"/>
      <c r="AB1166" s="449"/>
      <c r="AC1166" s="449"/>
      <c r="AD1166" s="449"/>
      <c r="AE1166" s="449"/>
      <c r="AF1166" s="449"/>
      <c r="AG1166" s="449"/>
      <c r="AH1166" s="449"/>
      <c r="AI1166" s="449"/>
      <c r="AJ1166" s="996"/>
      <c r="AK1166" s="996"/>
      <c r="AL1166" s="996"/>
      <c r="AM1166" s="996"/>
      <c r="AN1166" s="996"/>
      <c r="AO1166" s="996"/>
      <c r="AP1166" s="996"/>
      <c r="AQ1166" s="996"/>
      <c r="AR1166" s="996"/>
      <c r="AS1166" s="996"/>
      <c r="AT1166" s="996"/>
      <c r="AU1166" s="996"/>
      <c r="AV1166" s="996"/>
      <c r="AW1166" s="996"/>
      <c r="AX1166" s="996"/>
      <c r="AY1166" s="996"/>
      <c r="AZ1166" s="996"/>
      <c r="BA1166" s="996"/>
      <c r="BB1166" s="996"/>
      <c r="BC1166" s="996"/>
      <c r="BD1166" s="996"/>
      <c r="BE1166" s="996"/>
      <c r="BF1166" s="996"/>
      <c r="BG1166" s="996"/>
      <c r="BH1166" s="996"/>
      <c r="BI1166" s="996"/>
      <c r="BJ1166" s="996"/>
      <c r="BK1166" s="996"/>
      <c r="BL1166" s="996"/>
      <c r="BM1166" s="996"/>
      <c r="BN1166" s="996"/>
      <c r="BO1166" s="996"/>
      <c r="BP1166" s="996"/>
      <c r="BQ1166" s="996"/>
      <c r="BR1166" s="996"/>
      <c r="BS1166" s="996"/>
      <c r="BT1166" s="996">
        <v>0.1082852248937385</v>
      </c>
      <c r="BU1166" s="996">
        <v>0.17309811464406644</v>
      </c>
      <c r="BV1166" s="996">
        <v>0.11327849181492503</v>
      </c>
      <c r="BW1166" s="996">
        <v>9.0722856306701793E-2</v>
      </c>
      <c r="BX1166" s="996">
        <v>0.10499358370483559</v>
      </c>
      <c r="BY1166" s="996">
        <v>0.12092811935378212</v>
      </c>
      <c r="BZ1166" s="996">
        <v>0.10416413902105515</v>
      </c>
      <c r="CA1166" s="996">
        <v>0.32501577868509096</v>
      </c>
      <c r="CB1166" s="996">
        <v>0.13413707165109034</v>
      </c>
      <c r="CC1166" s="996">
        <v>9.9394752534287437E-2</v>
      </c>
      <c r="CD1166" s="996">
        <v>9.7972972972972958E-2</v>
      </c>
      <c r="CE1166" s="996">
        <v>6.2175741995793413E-2</v>
      </c>
      <c r="CF1166" s="996">
        <v>9.2492137535090876E-2</v>
      </c>
      <c r="CG1166" s="996">
        <v>9.2258116579427119E-2</v>
      </c>
      <c r="CH1166" s="996">
        <v>8.933039926637272E-2</v>
      </c>
      <c r="CI1166" s="996">
        <v>7.3357744882992154E-2</v>
      </c>
      <c r="CJ1166" s="996">
        <v>9.5946731361113716E-2</v>
      </c>
      <c r="CK1166" s="996">
        <v>8.0153101942349966E-2</v>
      </c>
      <c r="CL1166" s="996">
        <v>7.0537715750008292E-2</v>
      </c>
      <c r="CM1166" s="996">
        <v>8.6506934357163084E-2</v>
      </c>
      <c r="CN1166" s="996">
        <v>6.2635252433727667E-2</v>
      </c>
      <c r="CO1166" s="996">
        <v>6.3228894435472027E-2</v>
      </c>
      <c r="CP1166" s="996">
        <v>6.6229436884506304E-2</v>
      </c>
      <c r="CQ1166" s="996">
        <v>6.9227686193603616E-2</v>
      </c>
      <c r="CR1166" s="996">
        <v>7.0729537366548037E-2</v>
      </c>
      <c r="CS1166" s="996">
        <v>6.9439421041167612E-2</v>
      </c>
      <c r="CT1166" s="996">
        <v>6.9529691943254535E-2</v>
      </c>
      <c r="CU1166" s="996">
        <v>7.3250487084786306E-2</v>
      </c>
      <c r="CV1166" s="996">
        <v>6.0606628182617639E-2</v>
      </c>
      <c r="CW1166" s="996">
        <v>6.099130620161429E-2</v>
      </c>
      <c r="CX1166" s="996">
        <v>5.919794440938745E-2</v>
      </c>
      <c r="CY1166" s="996">
        <v>6.1815575873489133E-2</v>
      </c>
      <c r="CZ1166" s="996">
        <v>5.3099579695188998E-2</v>
      </c>
      <c r="DA1166" s="996">
        <v>5.134585192072727E-2</v>
      </c>
      <c r="DB1166" s="996">
        <v>4.9990090699526535E-2</v>
      </c>
      <c r="DC1166" s="996">
        <v>5.3218144174120949E-2</v>
      </c>
      <c r="DD1166" s="996">
        <v>4.8991845329428629E-2</v>
      </c>
      <c r="DE1166" s="996">
        <v>4.5236233057355739E-2</v>
      </c>
      <c r="DF1166" s="996">
        <v>4.3771248764836269E-2</v>
      </c>
      <c r="DG1166" s="996">
        <v>4.8204534075777461E-2</v>
      </c>
      <c r="DH1166" s="996">
        <v>4.4777594033886085E-2</v>
      </c>
      <c r="DI1166" s="996">
        <v>4.061326827741215E-2</v>
      </c>
      <c r="DJ1166" s="996">
        <v>3.9304737311114724E-2</v>
      </c>
      <c r="DK1166" s="996">
        <v>4.2674168536112174E-2</v>
      </c>
      <c r="DL1166" s="996">
        <v>5.0252809838296185E-2</v>
      </c>
      <c r="DM1166" s="996">
        <v>5.0419381554115433E-2</v>
      </c>
      <c r="DN1166" s="996">
        <v>5.0146716572694212E-2</v>
      </c>
      <c r="DO1166" s="996">
        <v>5.3149258715778427E-2</v>
      </c>
    </row>
    <row r="1167" spans="1:119" s="941" customFormat="1" ht="12" customHeight="1">
      <c r="B1167" s="1334"/>
      <c r="C1167" s="978" t="s">
        <v>739</v>
      </c>
      <c r="D1167" s="1036"/>
      <c r="E1167" s="1036"/>
      <c r="F1167" s="996">
        <v>0.20836085724179662</v>
      </c>
      <c r="G1167" s="996">
        <v>0.24803963999967879</v>
      </c>
      <c r="H1167" s="996">
        <v>0.22127552567366018</v>
      </c>
      <c r="I1167" s="996">
        <v>0.21692065008451616</v>
      </c>
      <c r="J1167" s="996">
        <v>0.19474387362248388</v>
      </c>
      <c r="K1167" s="996">
        <v>0.18637502643951068</v>
      </c>
      <c r="L1167" s="996">
        <v>0.18055379171557645</v>
      </c>
      <c r="M1167" s="996">
        <v>0.25651921723460136</v>
      </c>
      <c r="N1167" s="996">
        <v>0.18059357033748022</v>
      </c>
      <c r="O1167" s="996">
        <v>0.15230002020074104</v>
      </c>
      <c r="P1167" s="996">
        <v>0.18161023126138345</v>
      </c>
      <c r="Q1167" s="996">
        <v>9.1310585202781722E-2</v>
      </c>
      <c r="R1167" s="996">
        <v>8.0611151369170936E-2</v>
      </c>
      <c r="S1167" s="1109">
        <v>8.4894879238860951E-2</v>
      </c>
      <c r="T1167" s="1109">
        <v>7.0078232463470252E-2</v>
      </c>
      <c r="U1167" s="1668">
        <v>7.5391180654338544E-2</v>
      </c>
      <c r="V1167" s="1668">
        <v>6.9795824492735262E-2</v>
      </c>
      <c r="W1167" s="1668">
        <v>6.4408992104883309E-2</v>
      </c>
      <c r="X1167" s="1668">
        <v>6.1432797317322471E-2</v>
      </c>
      <c r="Y1167" s="1668">
        <v>5.6791230458783142E-2</v>
      </c>
      <c r="Z1167" s="1668">
        <v>7.0027368624932737E-2</v>
      </c>
      <c r="AA1167" s="403"/>
      <c r="AB1167" s="1049"/>
      <c r="AC1167" s="1049"/>
      <c r="AD1167" s="1049"/>
      <c r="AE1167" s="1049"/>
      <c r="AF1167" s="1049"/>
      <c r="AG1167" s="1049"/>
      <c r="AH1167" s="1049"/>
      <c r="AI1167" s="1049"/>
      <c r="AJ1167" s="996">
        <v>0.19885681985758341</v>
      </c>
      <c r="AK1167" s="996">
        <v>0.19838600954218191</v>
      </c>
      <c r="AL1167" s="996">
        <v>0.2111112450954413</v>
      </c>
      <c r="AM1167" s="996">
        <v>0.21993392090416514</v>
      </c>
      <c r="AN1167" s="996">
        <v>0.2386290700444442</v>
      </c>
      <c r="AO1167" s="996">
        <v>0.28210257260033733</v>
      </c>
      <c r="AP1167" s="996">
        <v>0.25401933467498317</v>
      </c>
      <c r="AQ1167" s="996">
        <v>0.20956156243342572</v>
      </c>
      <c r="AR1167" s="996">
        <v>0.23755664677657895</v>
      </c>
      <c r="AS1167" s="996">
        <v>0.23621302752978843</v>
      </c>
      <c r="AT1167" s="996">
        <v>0.21766885243682449</v>
      </c>
      <c r="AU1167" s="996">
        <v>0.19791324124648019</v>
      </c>
      <c r="AV1167" s="996">
        <v>0.20394891709493365</v>
      </c>
      <c r="AW1167" s="996">
        <v>0.20283237976144416</v>
      </c>
      <c r="AX1167" s="996">
        <v>0.23699360644913936</v>
      </c>
      <c r="AY1167" s="996">
        <v>0.22016158866156088</v>
      </c>
      <c r="AZ1167" s="996">
        <v>0.22412403359169988</v>
      </c>
      <c r="BA1167" s="996">
        <v>0.20349150537325725</v>
      </c>
      <c r="BB1167" s="996">
        <v>0.17375489410788134</v>
      </c>
      <c r="BC1167" s="996">
        <v>0.18478026602054504</v>
      </c>
      <c r="BD1167" s="996">
        <v>0.21588564642395436</v>
      </c>
      <c r="BE1167" s="996">
        <v>0.17779547194349271</v>
      </c>
      <c r="BF1167" s="996">
        <v>0.17762635548665706</v>
      </c>
      <c r="BG1167" s="996">
        <v>0.17568754394120867</v>
      </c>
      <c r="BH1167" s="996">
        <v>0.18589644982467229</v>
      </c>
      <c r="BI1167" s="996">
        <v>0.1964328098609138</v>
      </c>
      <c r="BJ1167" s="996">
        <v>0.17816941526168842</v>
      </c>
      <c r="BK1167" s="996">
        <v>0.16346024737642861</v>
      </c>
      <c r="BL1167" s="996">
        <v>0.18717351194683313</v>
      </c>
      <c r="BM1167" s="996">
        <v>0.45860572287367751</v>
      </c>
      <c r="BN1167" s="996">
        <v>0.14293677904744606</v>
      </c>
      <c r="BO1167" s="996">
        <v>0.16395804013929718</v>
      </c>
      <c r="BP1167" s="996">
        <v>0.28045545443415093</v>
      </c>
      <c r="BQ1167" s="996">
        <v>0.17225532057120416</v>
      </c>
      <c r="BR1167" s="996">
        <v>0.14900171042712038</v>
      </c>
      <c r="BS1167" s="996">
        <v>0.13067872687704024</v>
      </c>
      <c r="BT1167" s="996">
        <v>0.13425252278965874</v>
      </c>
      <c r="BU1167" s="996">
        <v>0.20636939632263801</v>
      </c>
      <c r="BV1167" s="996">
        <v>0.14762501552461918</v>
      </c>
      <c r="BW1167" s="996">
        <v>0.12134275544607163</v>
      </c>
      <c r="BX1167" s="996">
        <v>0.13721451006242971</v>
      </c>
      <c r="BY1167" s="996">
        <v>0.1352282752536392</v>
      </c>
      <c r="BZ1167" s="996">
        <v>0.11450549529772655</v>
      </c>
      <c r="CA1167" s="996">
        <v>0.27510442200911017</v>
      </c>
      <c r="CB1167" s="996">
        <v>0.12288417357553619</v>
      </c>
      <c r="CC1167" s="996">
        <v>9.1681379909685431E-2</v>
      </c>
      <c r="CD1167" s="996">
        <v>9.5008244968385183E-2</v>
      </c>
      <c r="CE1167" s="996">
        <v>6.2039744612184554E-2</v>
      </c>
      <c r="CF1167" s="996">
        <v>9.4514818896924493E-2</v>
      </c>
      <c r="CG1167" s="996">
        <v>9.0192386997292609E-2</v>
      </c>
      <c r="CH1167" s="996">
        <v>7.8645927621628267E-2</v>
      </c>
      <c r="CI1167" s="996">
        <v>6.6557851762343939E-2</v>
      </c>
      <c r="CJ1167" s="996">
        <v>9.1767932706058375E-2</v>
      </c>
      <c r="CK1167" s="996">
        <v>9.038053950522032E-2</v>
      </c>
      <c r="CL1167" s="996">
        <v>7.6212417455673739E-2</v>
      </c>
      <c r="CM1167" s="996">
        <v>8.4899773001190462E-2</v>
      </c>
      <c r="CN1167" s="996">
        <v>6.7054365612843142E-2</v>
      </c>
      <c r="CO1167" s="996">
        <v>7.0066413507876235E-2</v>
      </c>
      <c r="CP1167" s="996">
        <v>7.2488294558752303E-2</v>
      </c>
      <c r="CQ1167" s="996">
        <v>6.9993594154072455E-2</v>
      </c>
      <c r="CR1167" s="996">
        <v>7.5391180654338544E-2</v>
      </c>
      <c r="CS1167" s="996">
        <v>7.5391180654338544E-2</v>
      </c>
      <c r="CT1167" s="996">
        <v>7.5391180654338544E-2</v>
      </c>
      <c r="CU1167" s="996">
        <v>7.5391180654338544E-2</v>
      </c>
      <c r="CV1167" s="996">
        <v>6.9024760088548728E-2</v>
      </c>
      <c r="CW1167" s="996">
        <v>7.1489289727643193E-2</v>
      </c>
      <c r="CX1167" s="996">
        <v>7.015999176902922E-2</v>
      </c>
      <c r="CY1167" s="996">
        <v>6.872057133104717E-2</v>
      </c>
      <c r="CZ1167" s="996">
        <v>6.5140412658426308E-2</v>
      </c>
      <c r="DA1167" s="996">
        <v>6.4970826940445994E-2</v>
      </c>
      <c r="DB1167" s="996">
        <v>6.4109067735124009E-2</v>
      </c>
      <c r="DC1167" s="996">
        <v>6.3723159687646164E-2</v>
      </c>
      <c r="DD1167" s="996">
        <v>6.4775377067540316E-2</v>
      </c>
      <c r="DE1167" s="996">
        <v>6.1366590934237707E-2</v>
      </c>
      <c r="DF1167" s="996">
        <v>6.0176625268589544E-2</v>
      </c>
      <c r="DG1167" s="996">
        <v>6.0388945229790353E-2</v>
      </c>
      <c r="DH1167" s="996">
        <v>6.1918783414997389E-2</v>
      </c>
      <c r="DI1167" s="996">
        <v>5.7097073697910526E-2</v>
      </c>
      <c r="DJ1167" s="996">
        <v>5.5243331862029219E-2</v>
      </c>
      <c r="DK1167" s="996">
        <v>5.4701328209927146E-2</v>
      </c>
      <c r="DL1167" s="996">
        <v>7.0763843382294564E-2</v>
      </c>
      <c r="DM1167" s="996">
        <v>7.1269676460984158E-2</v>
      </c>
      <c r="DN1167" s="996">
        <v>7.0803441772787135E-2</v>
      </c>
      <c r="DO1167" s="996">
        <v>6.7929709665808621E-2</v>
      </c>
    </row>
    <row r="1168" spans="1:119" s="1093" customFormat="1" ht="12" customHeight="1">
      <c r="B1168" s="1334"/>
      <c r="C1168" s="1098" t="s">
        <v>62</v>
      </c>
      <c r="D1168" s="1099"/>
      <c r="E1168" s="1100"/>
      <c r="F1168" s="1101"/>
      <c r="G1168" s="1101"/>
      <c r="H1168" s="1101"/>
      <c r="I1168" s="1101"/>
      <c r="J1168" s="1101"/>
      <c r="K1168" s="1101"/>
      <c r="L1168" s="1101"/>
      <c r="M1168" s="1101"/>
      <c r="N1168" s="1101"/>
      <c r="O1168" s="1101"/>
      <c r="P1168" s="1101"/>
      <c r="Q1168" s="1101"/>
      <c r="R1168" s="1101"/>
      <c r="S1168" s="1112"/>
      <c r="T1168" s="1112"/>
      <c r="U1168" s="1733"/>
      <c r="V1168" s="1733"/>
      <c r="W1168" s="1733"/>
      <c r="X1168" s="1733"/>
      <c r="Y1168" s="1733"/>
      <c r="Z1168" s="1733"/>
      <c r="AA1168" s="1092"/>
      <c r="AB1168" s="1049"/>
      <c r="AC1168" s="1049"/>
      <c r="AD1168" s="1049"/>
      <c r="AE1168" s="1049"/>
      <c r="AF1168" s="1049"/>
      <c r="AG1168" s="1049"/>
      <c r="AH1168" s="1049"/>
      <c r="AI1168" s="1049"/>
      <c r="AJ1168" s="1101">
        <v>0</v>
      </c>
      <c r="AK1168" s="1101">
        <v>0</v>
      </c>
      <c r="AL1168" s="1101">
        <v>0</v>
      </c>
      <c r="AM1168" s="1101">
        <v>0</v>
      </c>
      <c r="AN1168" s="1101">
        <v>0</v>
      </c>
      <c r="AO1168" s="1101">
        <v>0</v>
      </c>
      <c r="AP1168" s="1101">
        <v>0</v>
      </c>
      <c r="AQ1168" s="1101">
        <v>0</v>
      </c>
      <c r="AR1168" s="1101">
        <v>0</v>
      </c>
      <c r="AS1168" s="1101">
        <v>0</v>
      </c>
      <c r="AT1168" s="1101">
        <v>0</v>
      </c>
      <c r="AU1168" s="1101">
        <v>0</v>
      </c>
      <c r="AV1168" s="1101">
        <v>0</v>
      </c>
      <c r="AW1168" s="1101">
        <v>0</v>
      </c>
      <c r="AX1168" s="1101">
        <v>0</v>
      </c>
      <c r="AY1168" s="1101">
        <v>0</v>
      </c>
      <c r="AZ1168" s="1101">
        <v>0</v>
      </c>
      <c r="BA1168" s="1101">
        <v>0</v>
      </c>
      <c r="BB1168" s="1101">
        <v>0</v>
      </c>
      <c r="BC1168" s="1101">
        <v>0</v>
      </c>
      <c r="BD1168" s="1101">
        <v>0</v>
      </c>
      <c r="BE1168" s="1101">
        <v>0</v>
      </c>
      <c r="BF1168" s="1101">
        <v>0</v>
      </c>
      <c r="BG1168" s="1101">
        <v>0</v>
      </c>
      <c r="BH1168" s="1101">
        <v>0</v>
      </c>
      <c r="BI1168" s="1101">
        <v>0</v>
      </c>
      <c r="BJ1168" s="1101">
        <v>0</v>
      </c>
      <c r="BK1168" s="1101">
        <v>0</v>
      </c>
      <c r="BL1168" s="1101">
        <v>0</v>
      </c>
      <c r="BM1168" s="1101">
        <v>3.1313912155772616E-5</v>
      </c>
      <c r="BN1168" s="1101">
        <v>0</v>
      </c>
      <c r="BO1168" s="1101">
        <v>0</v>
      </c>
      <c r="BP1168" s="1101">
        <v>0</v>
      </c>
      <c r="BQ1168" s="1101">
        <v>0</v>
      </c>
      <c r="BR1168" s="1101">
        <v>0</v>
      </c>
      <c r="BS1168" s="1101">
        <v>-6.8008705113031809E-6</v>
      </c>
      <c r="BT1168" s="1101">
        <v>0</v>
      </c>
      <c r="BU1168" s="1101">
        <v>0</v>
      </c>
      <c r="BV1168" s="1101">
        <v>0</v>
      </c>
      <c r="BW1168" s="1101">
        <v>0</v>
      </c>
      <c r="BX1168" s="1101">
        <v>-8.4338283764395783E-4</v>
      </c>
      <c r="BY1168" s="1101">
        <v>1.1421639674841222E-4</v>
      </c>
      <c r="BZ1168" s="1101">
        <v>-1.405815751625572E-4</v>
      </c>
      <c r="CA1168" s="1101">
        <v>8.2970289072265002E-4</v>
      </c>
      <c r="CB1168" s="1101">
        <v>0</v>
      </c>
      <c r="CC1168" s="1101">
        <v>1.8425930509496924E-4</v>
      </c>
      <c r="CD1168" s="1101">
        <v>0</v>
      </c>
      <c r="CE1168" s="1101">
        <v>0</v>
      </c>
      <c r="CF1168" s="1112">
        <v>0</v>
      </c>
      <c r="CG1168" s="1112">
        <v>0</v>
      </c>
      <c r="CH1168" s="1112">
        <v>0</v>
      </c>
      <c r="CI1168" s="1112">
        <v>0</v>
      </c>
      <c r="CJ1168" s="1112">
        <v>0</v>
      </c>
      <c r="CK1168" s="1112">
        <v>5.3917144753556911E-5</v>
      </c>
      <c r="CL1168" s="1112">
        <v>0</v>
      </c>
      <c r="CM1168" s="1112">
        <v>0</v>
      </c>
      <c r="CN1168" s="1112">
        <v>0</v>
      </c>
      <c r="CO1168" s="1112">
        <v>0</v>
      </c>
      <c r="CP1168" s="1112">
        <v>-2.946247482431541E-2</v>
      </c>
      <c r="CQ1168" s="1112">
        <v>0</v>
      </c>
      <c r="CR1168" s="1101">
        <v>0</v>
      </c>
      <c r="CS1168" s="1101">
        <v>-1.5568879993533069E-2</v>
      </c>
      <c r="CT1168" s="1101">
        <v>-8.0879011602414952E-3</v>
      </c>
      <c r="CU1168" s="1101">
        <v>1.437460379158817E-3</v>
      </c>
      <c r="CV1168" s="1101">
        <v>0</v>
      </c>
      <c r="CW1168" s="1101">
        <v>0</v>
      </c>
      <c r="CX1168" s="1101">
        <v>0</v>
      </c>
      <c r="CY1168" s="1101">
        <v>0</v>
      </c>
      <c r="CZ1168" s="1101">
        <v>0</v>
      </c>
      <c r="DA1168" s="1101">
        <v>0</v>
      </c>
      <c r="DB1168" s="1101">
        <v>0</v>
      </c>
      <c r="DC1168" s="1101">
        <v>0</v>
      </c>
      <c r="DD1168" s="1101">
        <v>0</v>
      </c>
      <c r="DE1168" s="1101">
        <v>0</v>
      </c>
      <c r="DF1168" s="1101">
        <v>0</v>
      </c>
      <c r="DG1168" s="1101">
        <v>0</v>
      </c>
      <c r="DH1168" s="1101">
        <v>0</v>
      </c>
      <c r="DI1168" s="1101">
        <v>0</v>
      </c>
      <c r="DJ1168" s="1101">
        <v>0</v>
      </c>
      <c r="DK1168" s="1101">
        <v>0</v>
      </c>
      <c r="DL1168" s="1101">
        <v>0</v>
      </c>
      <c r="DM1168" s="1101">
        <v>0</v>
      </c>
      <c r="DN1168" s="1101">
        <v>0</v>
      </c>
      <c r="DO1168" s="1101">
        <v>0</v>
      </c>
    </row>
    <row r="1169" spans="1:119" s="941" customFormat="1" ht="12" customHeight="1">
      <c r="B1169" s="1334"/>
      <c r="C1169" s="987"/>
      <c r="D1169" s="1036"/>
      <c r="E1169" s="1036"/>
      <c r="F1169" s="996"/>
      <c r="G1169" s="1049"/>
      <c r="H1169" s="1049"/>
      <c r="I1169" s="1049"/>
      <c r="J1169" s="1049"/>
      <c r="K1169" s="1049"/>
      <c r="L1169" s="1049"/>
      <c r="M1169" s="1049"/>
      <c r="N1169" s="1049"/>
      <c r="O1169" s="996"/>
      <c r="P1169" s="996"/>
      <c r="Q1169" s="996"/>
      <c r="R1169" s="996"/>
      <c r="S1169" s="997"/>
      <c r="T1169" s="997"/>
      <c r="U1169" s="1668"/>
      <c r="V1169" s="1668"/>
      <c r="W1169" s="1668"/>
      <c r="X1169" s="1668"/>
      <c r="Y1169" s="1668"/>
      <c r="Z1169" s="1668"/>
      <c r="AA1169" s="403"/>
      <c r="AB1169" s="1049"/>
      <c r="AC1169" s="1049"/>
      <c r="AD1169" s="1049"/>
      <c r="AE1169" s="1049"/>
      <c r="AF1169" s="1049"/>
      <c r="AG1169" s="1049"/>
      <c r="AH1169" s="1049"/>
      <c r="AI1169" s="1049"/>
      <c r="AJ1169" s="996"/>
      <c r="AK1169" s="996"/>
      <c r="AL1169" s="996"/>
      <c r="AM1169" s="996"/>
      <c r="AN1169" s="996"/>
      <c r="AO1169" s="996"/>
      <c r="AP1169" s="996"/>
      <c r="AQ1169" s="996"/>
      <c r="AR1169" s="996"/>
      <c r="AS1169" s="996"/>
      <c r="AT1169" s="996"/>
      <c r="AU1169" s="996"/>
      <c r="AV1169" s="996"/>
      <c r="AW1169" s="996"/>
      <c r="AX1169" s="996"/>
      <c r="AY1169" s="996"/>
      <c r="AZ1169" s="996"/>
      <c r="BA1169" s="996"/>
      <c r="BB1169" s="996"/>
      <c r="BC1169" s="996"/>
      <c r="BD1169" s="996"/>
      <c r="BE1169" s="996"/>
      <c r="BF1169" s="996"/>
      <c r="BG1169" s="996"/>
      <c r="BH1169" s="996"/>
      <c r="BI1169" s="996"/>
      <c r="BJ1169" s="996"/>
      <c r="BK1169" s="996"/>
      <c r="BL1169" s="996"/>
      <c r="BM1169" s="996"/>
      <c r="BN1169" s="996"/>
      <c r="BO1169" s="996"/>
      <c r="BP1169" s="996"/>
      <c r="BQ1169" s="996"/>
      <c r="BR1169" s="996"/>
      <c r="BS1169" s="996"/>
      <c r="BT1169" s="996"/>
      <c r="BU1169" s="996"/>
      <c r="BV1169" s="996"/>
      <c r="BW1169" s="996"/>
      <c r="BX1169" s="996"/>
      <c r="BY1169" s="996"/>
      <c r="BZ1169" s="996"/>
      <c r="CA1169" s="996"/>
      <c r="CB1169" s="996"/>
      <c r="CC1169" s="996"/>
      <c r="CD1169" s="996"/>
      <c r="CE1169" s="996"/>
      <c r="CF1169" s="996"/>
      <c r="CG1169" s="996"/>
      <c r="CH1169" s="996"/>
      <c r="CI1169" s="996"/>
      <c r="CJ1169" s="996"/>
      <c r="CK1169" s="996"/>
      <c r="CL1169" s="996"/>
      <c r="CM1169" s="996"/>
      <c r="CN1169" s="996"/>
      <c r="CO1169" s="996"/>
      <c r="CP1169" s="996"/>
      <c r="CQ1169" s="996"/>
      <c r="CR1169" s="996"/>
      <c r="CS1169" s="996"/>
      <c r="CT1169" s="996"/>
      <c r="CU1169" s="996"/>
      <c r="CV1169" s="996"/>
      <c r="CW1169" s="996"/>
      <c r="CX1169" s="996"/>
      <c r="CY1169" s="996"/>
      <c r="CZ1169" s="996"/>
      <c r="DA1169" s="996"/>
      <c r="DB1169" s="996"/>
      <c r="DC1169" s="996"/>
      <c r="DD1169" s="996"/>
      <c r="DE1169" s="996"/>
      <c r="DF1169" s="996"/>
      <c r="DG1169" s="996"/>
      <c r="DH1169" s="996"/>
      <c r="DI1169" s="996"/>
      <c r="DJ1169" s="996"/>
      <c r="DK1169" s="996"/>
      <c r="DL1169" s="996"/>
      <c r="DM1169" s="996"/>
      <c r="DN1169" s="996"/>
      <c r="DO1169" s="996"/>
    </row>
    <row r="1170" spans="1:119" s="941" customFormat="1" ht="12" customHeight="1">
      <c r="B1170" s="1334"/>
      <c r="C1170" s="1113"/>
      <c r="D1170" s="1036"/>
      <c r="E1170" s="1036"/>
      <c r="F1170" s="996"/>
      <c r="G1170" s="1049"/>
      <c r="H1170" s="1049"/>
      <c r="I1170" s="1049"/>
      <c r="J1170" s="1049"/>
      <c r="K1170" s="1049"/>
      <c r="L1170" s="1049"/>
      <c r="M1170" s="1049"/>
      <c r="N1170" s="1049"/>
      <c r="O1170" s="996"/>
      <c r="P1170" s="996"/>
      <c r="Q1170" s="996"/>
      <c r="R1170" s="996"/>
      <c r="S1170" s="997"/>
      <c r="T1170" s="997"/>
      <c r="U1170" s="1668"/>
      <c r="V1170" s="1668"/>
      <c r="W1170" s="1668"/>
      <c r="X1170" s="1668"/>
      <c r="Y1170" s="1668"/>
      <c r="Z1170" s="1668"/>
      <c r="AA1170" s="403"/>
      <c r="AB1170" s="1049"/>
      <c r="AC1170" s="1049"/>
      <c r="AD1170" s="1049"/>
      <c r="AE1170" s="1049"/>
      <c r="AF1170" s="1049"/>
      <c r="AG1170" s="1049"/>
      <c r="AH1170" s="1049"/>
      <c r="AI1170" s="1049"/>
      <c r="AJ1170" s="996"/>
      <c r="AK1170" s="996"/>
      <c r="AL1170" s="996"/>
      <c r="AM1170" s="996"/>
      <c r="AN1170" s="996"/>
      <c r="AO1170" s="996"/>
      <c r="AP1170" s="996"/>
      <c r="AQ1170" s="996"/>
      <c r="AR1170" s="996"/>
      <c r="AS1170" s="996"/>
      <c r="AT1170" s="996"/>
      <c r="AU1170" s="996"/>
      <c r="AV1170" s="996"/>
      <c r="AW1170" s="996"/>
      <c r="AX1170" s="996"/>
      <c r="AY1170" s="996"/>
      <c r="AZ1170" s="996"/>
      <c r="BA1170" s="996"/>
      <c r="BB1170" s="996"/>
      <c r="BC1170" s="996"/>
      <c r="BD1170" s="996"/>
      <c r="BE1170" s="996"/>
      <c r="BF1170" s="996"/>
      <c r="BG1170" s="996"/>
      <c r="BH1170" s="996"/>
      <c r="BI1170" s="996"/>
      <c r="BJ1170" s="996"/>
      <c r="BK1170" s="996"/>
      <c r="BL1170" s="996"/>
      <c r="BM1170" s="996"/>
      <c r="BN1170" s="996"/>
      <c r="BO1170" s="996"/>
      <c r="BP1170" s="996"/>
      <c r="BQ1170" s="996"/>
      <c r="BR1170" s="996"/>
      <c r="BS1170" s="996"/>
      <c r="BT1170" s="996"/>
      <c r="BU1170" s="996"/>
      <c r="BV1170" s="996"/>
      <c r="BW1170" s="996"/>
      <c r="BX1170" s="996"/>
      <c r="BY1170" s="996"/>
      <c r="BZ1170" s="996"/>
      <c r="CA1170" s="996"/>
      <c r="CB1170" s="996"/>
      <c r="CC1170" s="996"/>
      <c r="CD1170" s="996"/>
      <c r="CE1170" s="996"/>
      <c r="CF1170" s="996"/>
      <c r="CG1170" s="996"/>
      <c r="CH1170" s="996"/>
      <c r="CI1170" s="996"/>
      <c r="CJ1170" s="996"/>
      <c r="CK1170" s="996"/>
      <c r="CL1170" s="996"/>
      <c r="CM1170" s="996"/>
      <c r="CN1170" s="996"/>
      <c r="CO1170" s="996"/>
      <c r="CP1170" s="996"/>
      <c r="CQ1170" s="996"/>
      <c r="CR1170" s="996"/>
      <c r="CS1170" s="996"/>
      <c r="CT1170" s="996"/>
      <c r="CU1170" s="996"/>
      <c r="CV1170" s="996"/>
      <c r="CW1170" s="996"/>
      <c r="CX1170" s="996"/>
      <c r="CY1170" s="996"/>
      <c r="CZ1170" s="996"/>
      <c r="DA1170" s="996"/>
      <c r="DB1170" s="996"/>
      <c r="DC1170" s="996"/>
      <c r="DD1170" s="996"/>
      <c r="DE1170" s="996"/>
      <c r="DF1170" s="996"/>
      <c r="DG1170" s="996"/>
      <c r="DH1170" s="996"/>
      <c r="DI1170" s="996"/>
      <c r="DJ1170" s="996"/>
      <c r="DK1170" s="996"/>
      <c r="DL1170" s="996"/>
      <c r="DM1170" s="996"/>
      <c r="DN1170" s="996"/>
      <c r="DO1170" s="996"/>
    </row>
    <row r="1171" spans="1:119">
      <c r="S1171" s="199"/>
      <c r="T1171" s="199"/>
      <c r="U1171" s="1648"/>
      <c r="V1171" s="1648"/>
      <c r="W1171" s="1648"/>
      <c r="X1171" s="1648"/>
      <c r="Y1171" s="1648"/>
      <c r="Z1171" s="1648"/>
    </row>
    <row r="1172" spans="1:119" s="150" customFormat="1">
      <c r="B1172" s="1318"/>
      <c r="C1172" s="155"/>
      <c r="D1172" s="156"/>
      <c r="E1172" s="157"/>
      <c r="F1172" s="158"/>
      <c r="G1172" s="158"/>
      <c r="H1172" s="158"/>
      <c r="I1172" s="158"/>
      <c r="J1172" s="158"/>
      <c r="K1172" s="158"/>
      <c r="L1172" s="158"/>
      <c r="M1172" s="158"/>
      <c r="N1172" s="158"/>
      <c r="O1172" s="148"/>
      <c r="P1172" s="148"/>
      <c r="Q1172" s="148"/>
      <c r="R1172" s="191"/>
      <c r="S1172" s="149"/>
      <c r="T1172" s="149"/>
      <c r="U1172" s="1642"/>
      <c r="V1172" s="1642"/>
      <c r="W1172" s="1642"/>
      <c r="X1172" s="1642"/>
      <c r="Y1172" s="1642"/>
      <c r="Z1172" s="1642"/>
      <c r="AB1172" s="158"/>
      <c r="AC1172" s="158"/>
      <c r="AD1172" s="158"/>
      <c r="AE1172" s="158"/>
      <c r="AF1172" s="158"/>
      <c r="AG1172" s="158"/>
      <c r="AH1172" s="158"/>
      <c r="AI1172" s="158"/>
      <c r="AJ1172" s="148"/>
      <c r="AK1172" s="148"/>
      <c r="AL1172" s="148"/>
      <c r="AM1172" s="148"/>
      <c r="AN1172" s="148"/>
      <c r="AO1172" s="148"/>
      <c r="AP1172" s="148"/>
      <c r="AQ1172" s="148"/>
      <c r="AR1172" s="148"/>
      <c r="AS1172" s="148"/>
      <c r="AT1172" s="148"/>
      <c r="AU1172" s="148"/>
      <c r="AV1172" s="148"/>
      <c r="AW1172" s="148"/>
      <c r="AX1172" s="148"/>
      <c r="AY1172" s="148"/>
      <c r="AZ1172" s="148"/>
      <c r="BA1172" s="148"/>
      <c r="BB1172" s="148"/>
      <c r="BC1172" s="148"/>
      <c r="BD1172" s="148"/>
      <c r="BE1172" s="148"/>
      <c r="BF1172" s="148"/>
      <c r="BG1172" s="148"/>
      <c r="BH1172" s="148"/>
      <c r="BI1172" s="148"/>
      <c r="BJ1172" s="148"/>
      <c r="BK1172" s="148"/>
      <c r="BL1172" s="148"/>
      <c r="BM1172" s="148"/>
      <c r="BN1172" s="148"/>
      <c r="BO1172" s="148"/>
      <c r="BP1172" s="148"/>
      <c r="BQ1172" s="148"/>
      <c r="BR1172" s="148"/>
      <c r="BS1172" s="148"/>
      <c r="BT1172" s="148"/>
      <c r="BU1172" s="413"/>
      <c r="BV1172" s="413"/>
      <c r="BW1172" s="413"/>
      <c r="BX1172" s="413"/>
      <c r="BY1172" s="148"/>
      <c r="BZ1172" s="148"/>
      <c r="CA1172" s="148"/>
      <c r="CB1172" s="148"/>
      <c r="CC1172" s="148"/>
      <c r="CD1172" s="148"/>
      <c r="CE1172" s="148"/>
      <c r="CF1172" s="148"/>
      <c r="CG1172" s="148"/>
      <c r="CH1172" s="148"/>
      <c r="CI1172" s="148"/>
      <c r="CJ1172" s="148"/>
      <c r="CK1172" s="148"/>
      <c r="CL1172" s="148"/>
      <c r="CM1172" s="148"/>
      <c r="CN1172" s="148"/>
      <c r="CO1172" s="148"/>
      <c r="CP1172" s="148"/>
      <c r="CQ1172" s="148"/>
      <c r="CR1172" s="148"/>
      <c r="CS1172" s="148"/>
      <c r="CT1172" s="148"/>
      <c r="CU1172" s="148"/>
      <c r="CV1172" s="148"/>
      <c r="CW1172" s="148"/>
      <c r="CX1172" s="148"/>
      <c r="CY1172" s="148"/>
      <c r="CZ1172" s="148"/>
      <c r="DA1172" s="148"/>
      <c r="DB1172" s="148"/>
      <c r="DC1172" s="148"/>
      <c r="DD1172" s="148"/>
      <c r="DE1172" s="148"/>
      <c r="DF1172" s="148"/>
      <c r="DG1172" s="148"/>
      <c r="DH1172" s="148"/>
      <c r="DI1172" s="148"/>
      <c r="DJ1172" s="148"/>
      <c r="DK1172" s="148"/>
      <c r="DL1172" s="148"/>
      <c r="DM1172" s="148"/>
      <c r="DN1172" s="148"/>
      <c r="DO1172" s="148"/>
    </row>
    <row r="1173" spans="1:119" s="168" customFormat="1">
      <c r="B1173" s="1320"/>
      <c r="C1173" s="161" t="s">
        <v>17</v>
      </c>
      <c r="D1173" s="405"/>
      <c r="E1173" s="406"/>
      <c r="F1173" s="165"/>
      <c r="G1173" s="165"/>
      <c r="H1173" s="165"/>
      <c r="I1173" s="165"/>
      <c r="J1173" s="165"/>
      <c r="K1173" s="165"/>
      <c r="L1173" s="165"/>
      <c r="M1173" s="165"/>
      <c r="N1173" s="165"/>
      <c r="O1173" s="165"/>
      <c r="P1173" s="165"/>
      <c r="Q1173" s="165"/>
      <c r="R1173" s="165"/>
      <c r="S1173" s="166"/>
      <c r="T1173" s="166"/>
      <c r="U1173" s="166"/>
      <c r="V1173" s="166"/>
      <c r="W1173" s="166"/>
      <c r="X1173" s="166"/>
      <c r="Y1173" s="166"/>
      <c r="Z1173" s="166"/>
      <c r="AA1173" s="166"/>
      <c r="AB1173" s="164"/>
      <c r="AC1173" s="164"/>
      <c r="AD1173" s="164"/>
      <c r="AE1173" s="164"/>
      <c r="AF1173" s="164"/>
      <c r="AG1173" s="164"/>
      <c r="AH1173" s="164"/>
      <c r="AI1173" s="164"/>
      <c r="AJ1173" s="165"/>
      <c r="AK1173" s="165"/>
      <c r="AL1173" s="165"/>
      <c r="AM1173" s="165"/>
      <c r="AN1173" s="165"/>
      <c r="AO1173" s="165"/>
      <c r="AP1173" s="165"/>
      <c r="AQ1173" s="165"/>
      <c r="AR1173" s="165"/>
      <c r="AS1173" s="165"/>
      <c r="AT1173" s="165"/>
      <c r="AU1173" s="165"/>
      <c r="AV1173" s="165"/>
      <c r="AW1173" s="165"/>
      <c r="AX1173" s="165"/>
      <c r="AY1173" s="165"/>
      <c r="AZ1173" s="165"/>
      <c r="BA1173" s="165"/>
      <c r="BB1173" s="165"/>
      <c r="BC1173" s="165"/>
      <c r="BD1173" s="165"/>
      <c r="BE1173" s="165"/>
      <c r="BF1173" s="165"/>
      <c r="BG1173" s="165"/>
      <c r="BH1173" s="165"/>
      <c r="BI1173" s="165"/>
      <c r="BJ1173" s="165"/>
      <c r="BK1173" s="165"/>
      <c r="BL1173" s="165"/>
      <c r="BM1173" s="165"/>
      <c r="BN1173" s="165"/>
      <c r="BO1173" s="165"/>
      <c r="BP1173" s="165"/>
      <c r="BQ1173" s="165"/>
      <c r="BR1173" s="165"/>
      <c r="BS1173" s="165"/>
      <c r="BT1173" s="165"/>
      <c r="BU1173" s="165"/>
      <c r="BV1173" s="165"/>
      <c r="BW1173" s="165"/>
      <c r="BX1173" s="165"/>
      <c r="BY1173" s="165"/>
      <c r="BZ1173" s="165"/>
      <c r="CA1173" s="165"/>
      <c r="CB1173" s="165"/>
      <c r="CC1173" s="165"/>
      <c r="CD1173" s="165"/>
      <c r="CE1173" s="165"/>
      <c r="CF1173" s="165"/>
      <c r="CG1173" s="165"/>
      <c r="CH1173" s="165"/>
      <c r="CI1173" s="165"/>
      <c r="CJ1173" s="165"/>
      <c r="CK1173" s="414" t="s">
        <v>590</v>
      </c>
      <c r="CL1173" s="165"/>
      <c r="CM1173" s="165"/>
      <c r="CN1173" s="165"/>
      <c r="CO1173" s="165"/>
      <c r="CP1173" s="165"/>
      <c r="CQ1173" s="165"/>
      <c r="CR1173" s="165"/>
      <c r="CS1173" s="165"/>
      <c r="CT1173" s="165"/>
      <c r="CU1173" s="165"/>
      <c r="CV1173" s="165"/>
      <c r="CW1173" s="165"/>
      <c r="CX1173" s="165"/>
      <c r="CY1173" s="165"/>
      <c r="CZ1173" s="165"/>
      <c r="DA1173" s="165"/>
      <c r="DB1173" s="165"/>
      <c r="DC1173" s="165"/>
      <c r="DD1173" s="165"/>
      <c r="DE1173" s="165"/>
      <c r="DF1173" s="165"/>
      <c r="DG1173" s="165"/>
      <c r="DH1173" s="165"/>
      <c r="DI1173" s="165"/>
      <c r="DJ1173" s="165"/>
      <c r="DK1173" s="165"/>
      <c r="DL1173" s="165"/>
      <c r="DM1173" s="165"/>
      <c r="DN1173" s="165"/>
      <c r="DO1173" s="165"/>
    </row>
    <row r="1174" spans="1:119" s="150" customFormat="1">
      <c r="A1174" s="150">
        <v>1174</v>
      </c>
      <c r="B1174" s="1318"/>
      <c r="C1174" s="1382" t="s">
        <v>84</v>
      </c>
      <c r="D1174" s="1383"/>
      <c r="E1174" s="1383"/>
      <c r="F1174" s="1384"/>
      <c r="G1174" s="1384"/>
      <c r="H1174" s="1384"/>
      <c r="I1174" s="1384"/>
      <c r="J1174" s="1384"/>
      <c r="K1174" s="1384"/>
      <c r="L1174" s="1384"/>
      <c r="M1174" s="1384"/>
      <c r="N1174" s="1384"/>
      <c r="O1174" s="390"/>
      <c r="P1174" s="390"/>
      <c r="Q1174" s="390"/>
      <c r="R1174" s="390"/>
      <c r="S1174" s="390"/>
      <c r="T1174" s="390"/>
      <c r="U1174" s="1734"/>
      <c r="V1174" s="1734"/>
      <c r="W1174" s="1734"/>
      <c r="X1174" s="1734"/>
      <c r="Y1174" s="1734"/>
      <c r="Z1174" s="1734"/>
      <c r="AA1174" s="399"/>
      <c r="AB1174" s="1384"/>
      <c r="AC1174" s="1384"/>
      <c r="AD1174" s="1384"/>
      <c r="AE1174" s="1384"/>
      <c r="AF1174" s="1384"/>
      <c r="AG1174" s="1384"/>
      <c r="AH1174" s="1384"/>
      <c r="AI1174" s="1384"/>
      <c r="AJ1174" s="390"/>
      <c r="AK1174" s="390"/>
      <c r="AL1174" s="390"/>
      <c r="AM1174" s="390"/>
      <c r="AN1174" s="390"/>
      <c r="AO1174" s="390"/>
      <c r="AP1174" s="390"/>
      <c r="AQ1174" s="390"/>
      <c r="AR1174" s="390"/>
      <c r="AS1174" s="390"/>
      <c r="AT1174" s="390"/>
      <c r="AU1174" s="390"/>
      <c r="AV1174" s="390"/>
      <c r="AW1174" s="390"/>
      <c r="AX1174" s="390"/>
      <c r="AY1174" s="390"/>
      <c r="AZ1174" s="390"/>
      <c r="BA1174" s="390"/>
      <c r="BB1174" s="390"/>
      <c r="BC1174" s="390"/>
      <c r="BD1174" s="390"/>
      <c r="BE1174" s="390"/>
      <c r="BF1174" s="390"/>
      <c r="BG1174" s="390"/>
      <c r="BH1174" s="390"/>
      <c r="BI1174" s="390"/>
      <c r="BJ1174" s="390"/>
      <c r="BK1174" s="390"/>
      <c r="BL1174" s="390"/>
      <c r="BM1174" s="390"/>
      <c r="BN1174" s="390"/>
      <c r="BO1174" s="390"/>
      <c r="BP1174" s="390"/>
      <c r="BQ1174" s="390"/>
      <c r="BR1174" s="390"/>
      <c r="BS1174" s="390"/>
      <c r="BT1174" s="390"/>
      <c r="BU1174" s="390"/>
      <c r="BV1174" s="390"/>
      <c r="BW1174" s="390"/>
      <c r="BX1174" s="1385"/>
      <c r="BY1174" s="390"/>
      <c r="BZ1174" s="1386"/>
      <c r="CA1174" s="390"/>
      <c r="CB1174" s="390"/>
      <c r="CC1174" s="390"/>
      <c r="CD1174" s="390"/>
      <c r="CE1174" s="390"/>
      <c r="CF1174" s="390"/>
      <c r="CG1174" s="390"/>
      <c r="CH1174" s="390"/>
      <c r="CI1174" s="390"/>
      <c r="CJ1174" s="390"/>
      <c r="CK1174" s="390"/>
      <c r="CL1174" s="390"/>
      <c r="CM1174" s="390"/>
      <c r="CN1174" s="390"/>
      <c r="CO1174" s="390"/>
      <c r="CP1174" s="390"/>
      <c r="CQ1174" s="390"/>
      <c r="CR1174" s="390"/>
      <c r="CS1174" s="390"/>
      <c r="CT1174" s="390"/>
      <c r="CU1174" s="390"/>
      <c r="CV1174" s="390"/>
      <c r="CW1174" s="390"/>
      <c r="CX1174" s="390"/>
      <c r="CY1174" s="390"/>
      <c r="CZ1174" s="390"/>
      <c r="DA1174" s="390"/>
      <c r="DB1174" s="390"/>
      <c r="DC1174" s="390"/>
      <c r="DD1174" s="390"/>
      <c r="DE1174" s="390"/>
      <c r="DF1174" s="390"/>
      <c r="DG1174" s="390"/>
      <c r="DH1174" s="390"/>
      <c r="DI1174" s="390"/>
      <c r="DJ1174" s="390"/>
      <c r="DK1174" s="390"/>
      <c r="DL1174" s="390"/>
      <c r="DM1174" s="390"/>
      <c r="DN1174" s="390"/>
      <c r="DO1174" s="390"/>
    </row>
    <row r="1175" spans="1:119" s="150" customFormat="1">
      <c r="A1175" s="150">
        <v>1175</v>
      </c>
      <c r="B1175" s="1318"/>
      <c r="C1175" s="1383" t="s">
        <v>18</v>
      </c>
      <c r="D1175" s="1387"/>
      <c r="E1175" s="1387"/>
      <c r="F1175" s="1316">
        <v>6.0629601695077022E-2</v>
      </c>
      <c r="G1175" s="1316">
        <v>5.1252561838342599E-2</v>
      </c>
      <c r="H1175" s="1316">
        <v>-1.1716288229272516E-3</v>
      </c>
      <c r="I1175" s="1316">
        <v>7.5818486379727559E-2</v>
      </c>
      <c r="J1175" s="1316">
        <v>3.9362439997782696E-2</v>
      </c>
      <c r="K1175" s="1316">
        <v>1.9093134607485952E-2</v>
      </c>
      <c r="L1175" s="1316">
        <v>3.01941606041542E-2</v>
      </c>
      <c r="M1175" s="1316">
        <v>1.4194466824213297E-3</v>
      </c>
      <c r="N1175" s="1316">
        <v>-3.8392788867729601E-2</v>
      </c>
      <c r="O1175" s="1388">
        <v>-3.5430542515110623E-2</v>
      </c>
      <c r="P1175" s="1388">
        <v>1.15E-2</v>
      </c>
      <c r="Q1175" s="1388">
        <v>1.2750000000000001E-2</v>
      </c>
      <c r="R1175" s="1388">
        <v>1.15E-2</v>
      </c>
      <c r="S1175" s="1388">
        <v>-3.8726226288117505E-2</v>
      </c>
      <c r="T1175" s="1388">
        <v>4.8097512682749997E-2</v>
      </c>
      <c r="U1175" s="1735">
        <v>5.6300282622399993E-3</v>
      </c>
      <c r="V1175" s="1735">
        <v>1.3786690223895001E-2</v>
      </c>
      <c r="W1175" s="1735">
        <v>2.5871670094625002E-2</v>
      </c>
      <c r="X1175" s="1735">
        <v>2.4725919403999999E-2</v>
      </c>
      <c r="Y1175" s="1735">
        <v>2.4216865295999999E-2</v>
      </c>
      <c r="Z1175" s="1735">
        <v>2.4216865295999999E-2</v>
      </c>
      <c r="AA1175" s="399"/>
      <c r="AB1175" s="1388"/>
      <c r="AC1175" s="1388"/>
      <c r="AD1175" s="1388"/>
      <c r="AE1175" s="1388"/>
      <c r="AF1175" s="1388"/>
      <c r="AG1175" s="1388"/>
      <c r="AH1175" s="1388"/>
      <c r="AI1175" s="1388"/>
      <c r="AJ1175" s="1386">
        <v>5.1958183804025504E-2</v>
      </c>
      <c r="AK1175" s="1386">
        <v>6.5390146068266194E-2</v>
      </c>
      <c r="AL1175" s="1386">
        <v>5.8733177296664801E-2</v>
      </c>
      <c r="AM1175" s="1386">
        <v>6.6436899611351602E-2</v>
      </c>
      <c r="AN1175" s="1386">
        <v>6.1554434885790404E-2</v>
      </c>
      <c r="AO1175" s="1386">
        <v>6.33657739575193E-2</v>
      </c>
      <c r="AP1175" s="1386">
        <v>6.9844559585492391E-2</v>
      </c>
      <c r="AQ1175" s="1386">
        <v>1.0245478924568301E-2</v>
      </c>
      <c r="AR1175" s="1386">
        <v>-2.4311862512225703E-2</v>
      </c>
      <c r="AS1175" s="1386">
        <v>-2.2045560825706502E-2</v>
      </c>
      <c r="AT1175" s="1386">
        <v>-1.1623401782255001E-2</v>
      </c>
      <c r="AU1175" s="1386">
        <v>5.3294309828478201E-2</v>
      </c>
      <c r="AV1175" s="1386">
        <v>9.2223972504654098E-2</v>
      </c>
      <c r="AW1175" s="1386">
        <v>8.5320035521551998E-2</v>
      </c>
      <c r="AX1175" s="1386">
        <v>6.9057885796419707E-2</v>
      </c>
      <c r="AY1175" s="1386">
        <v>5.6672051696284399E-2</v>
      </c>
      <c r="AZ1175" s="1386">
        <v>5.1461911629736304E-2</v>
      </c>
      <c r="BA1175" s="1386">
        <v>4.6324269889224598E-2</v>
      </c>
      <c r="BB1175" s="1386">
        <v>3.4651347552404801E-2</v>
      </c>
      <c r="BC1175" s="1386">
        <v>2.5012230919765101E-2</v>
      </c>
      <c r="BD1175" s="1386">
        <v>1.6584575098198301E-2</v>
      </c>
      <c r="BE1175" s="1386">
        <v>9.62463907603461E-3</v>
      </c>
      <c r="BF1175" s="1386">
        <v>2.4926166568222097E-2</v>
      </c>
      <c r="BG1175" s="1386">
        <v>2.5237157687488798E-2</v>
      </c>
      <c r="BH1175" s="1386">
        <v>2.80895430849433E-2</v>
      </c>
      <c r="BI1175" s="1386">
        <v>4.0931839847473804E-2</v>
      </c>
      <c r="BJ1175" s="1386">
        <v>2.7604887044720999E-2</v>
      </c>
      <c r="BK1175" s="1386">
        <v>2.4150372439478696E-2</v>
      </c>
      <c r="BL1175" s="1386">
        <v>3.1676907474795797E-2</v>
      </c>
      <c r="BM1175" s="1386">
        <v>-8.3567053975158699E-3</v>
      </c>
      <c r="BN1175" s="1386">
        <v>-1.0823846110706099E-2</v>
      </c>
      <c r="BO1175" s="1386">
        <v>-6.8185692368885097E-3</v>
      </c>
      <c r="BP1175" s="1386">
        <v>-2.01804093905401E-2</v>
      </c>
      <c r="BQ1175" s="1386">
        <v>-2.9956709956710001E-2</v>
      </c>
      <c r="BR1175" s="1386">
        <v>-4.4506179838984E-2</v>
      </c>
      <c r="BS1175" s="1386">
        <v>-5.8927856284684305E-2</v>
      </c>
      <c r="BT1175" s="1388">
        <v>-5.4222170060442505E-2</v>
      </c>
      <c r="BU1175" s="1388">
        <v>-3.5999999999999997E-2</v>
      </c>
      <c r="BV1175" s="1388">
        <v>-2.9000000000000001E-2</v>
      </c>
      <c r="BW1175" s="1388">
        <v>-2.2499999999999999E-2</v>
      </c>
      <c r="BX1175" s="1388">
        <v>0</v>
      </c>
      <c r="BY1175" s="1388">
        <v>4.0000000000000001E-3</v>
      </c>
      <c r="BZ1175" s="1388">
        <v>1.4E-2</v>
      </c>
      <c r="CA1175" s="1389">
        <v>2.8000000000000001E-2</v>
      </c>
      <c r="CB1175" s="1390">
        <v>1.2E-2</v>
      </c>
      <c r="CC1175" s="1391">
        <v>1.2E-2</v>
      </c>
      <c r="CD1175" s="1390">
        <v>1.0999999999999999E-2</v>
      </c>
      <c r="CE1175" s="1388">
        <v>1.6E-2</v>
      </c>
      <c r="CF1175" s="1388">
        <v>6.0000000000000001E-3</v>
      </c>
      <c r="CG1175" s="1388">
        <v>1.1000000000000001E-2</v>
      </c>
      <c r="CH1175" s="1388">
        <v>1.2E-2</v>
      </c>
      <c r="CI1175" s="1388">
        <v>1.7000000000000001E-2</v>
      </c>
      <c r="CJ1175" s="1388">
        <v>-1.2545349744E-3</v>
      </c>
      <c r="CK1175" s="1388">
        <v>-0.10734301192923</v>
      </c>
      <c r="CL1175" s="1388">
        <v>-3.7064110011030001E-2</v>
      </c>
      <c r="CM1175" s="1388">
        <v>-9.2432482378099999E-3</v>
      </c>
      <c r="CN1175" s="1388">
        <v>1.2866648560559999E-2</v>
      </c>
      <c r="CO1175" s="1388">
        <v>0.12298665869427</v>
      </c>
      <c r="CP1175" s="1388">
        <v>4.0039446394920006E-2</v>
      </c>
      <c r="CQ1175" s="1388">
        <v>1.6497297081250001E-2</v>
      </c>
      <c r="CR1175" s="1388">
        <v>3.1235226338299999E-3</v>
      </c>
      <c r="CS1175" s="1388">
        <v>7.53379842184E-3</v>
      </c>
      <c r="CT1175" s="1388">
        <v>8.1583902932899997E-3</v>
      </c>
      <c r="CU1175" s="1388">
        <v>3.7044017000000002E-3</v>
      </c>
      <c r="CV1175" s="1388">
        <v>3.4484600142600003E-3</v>
      </c>
      <c r="CW1175" s="1388">
        <v>9.1312068638400006E-3</v>
      </c>
      <c r="CX1175" s="1388">
        <v>1.8381638395469999E-2</v>
      </c>
      <c r="CY1175" s="1388">
        <v>2.4185455622010001E-2</v>
      </c>
      <c r="CZ1175" s="1388">
        <v>2.6252320437500001E-2</v>
      </c>
      <c r="DA1175" s="1388">
        <v>2.7273467025000001E-2</v>
      </c>
      <c r="DB1175" s="1388">
        <v>2.5744027620000002E-2</v>
      </c>
      <c r="DC1175" s="1388">
        <v>2.4216865295999999E-2</v>
      </c>
      <c r="DD1175" s="1388">
        <v>2.4725919403999999E-2</v>
      </c>
      <c r="DE1175" s="1388">
        <v>2.4725919403999999E-2</v>
      </c>
      <c r="DF1175" s="1388">
        <v>2.4725919403999999E-2</v>
      </c>
      <c r="DG1175" s="1388">
        <v>2.4725919403999999E-2</v>
      </c>
      <c r="DH1175" s="1388">
        <v>2.4216865295999999E-2</v>
      </c>
      <c r="DI1175" s="1388">
        <v>2.4216865295999999E-2</v>
      </c>
      <c r="DJ1175" s="1388">
        <v>2.4216865295999999E-2</v>
      </c>
      <c r="DK1175" s="1388">
        <v>2.4216865295999999E-2</v>
      </c>
      <c r="DL1175" s="1388">
        <v>2.4216865295999999E-2</v>
      </c>
      <c r="DM1175" s="1388">
        <v>2.4216865295999999E-2</v>
      </c>
      <c r="DN1175" s="1388">
        <v>2.4216865295999999E-2</v>
      </c>
      <c r="DO1175" s="1388">
        <v>2.4216865295999999E-2</v>
      </c>
    </row>
    <row r="1176" spans="1:119" s="150" customFormat="1">
      <c r="A1176" s="150">
        <v>1176</v>
      </c>
      <c r="B1176" s="1318"/>
      <c r="C1176" s="1383" t="s">
        <v>19</v>
      </c>
      <c r="D1176" s="1387"/>
      <c r="E1176" s="1387"/>
      <c r="F1176" s="1316">
        <v>4.4576585533737195E-2</v>
      </c>
      <c r="G1176" s="1316">
        <v>5.9027243906546498E-2</v>
      </c>
      <c r="H1176" s="1316">
        <v>4.31165006256784E-2</v>
      </c>
      <c r="I1176" s="1316">
        <v>5.9086887217945298E-2</v>
      </c>
      <c r="J1176" s="1316">
        <v>6.50335274368017E-2</v>
      </c>
      <c r="K1176" s="1316">
        <v>5.8385947181474496E-2</v>
      </c>
      <c r="L1176" s="1316">
        <v>5.9106832553310805E-2</v>
      </c>
      <c r="M1176" s="1316">
        <v>6.4074707959081503E-2</v>
      </c>
      <c r="N1176" s="1316">
        <v>0.106730281339751</v>
      </c>
      <c r="O1176" s="1388">
        <v>6.2899999999999998E-2</v>
      </c>
      <c r="P1176" s="1388">
        <v>2.7799999999999998E-2</v>
      </c>
      <c r="Q1176" s="1388">
        <v>4.1200000000000001E-2</v>
      </c>
      <c r="R1176" s="1388">
        <v>4.2999999999999997E-2</v>
      </c>
      <c r="S1176" s="1388">
        <v>4.5174568864250003E-2</v>
      </c>
      <c r="T1176" s="1388">
        <v>0.10060982737443</v>
      </c>
      <c r="U1176" s="1735">
        <v>7.8937380361309997E-2</v>
      </c>
      <c r="V1176" s="1735">
        <v>4.4999999999999998E-2</v>
      </c>
      <c r="W1176" s="1735">
        <v>3.3000000000000002E-2</v>
      </c>
      <c r="X1176" s="1735">
        <v>3.2500000000000001E-2</v>
      </c>
      <c r="Y1176" s="1735">
        <v>0.03</v>
      </c>
      <c r="Z1176" s="1735">
        <v>0.03</v>
      </c>
      <c r="AA1176" s="399"/>
      <c r="AB1176" s="1388"/>
      <c r="AC1176" s="1388"/>
      <c r="AD1176" s="1388"/>
      <c r="AE1176" s="1388"/>
      <c r="AF1176" s="1388"/>
      <c r="AG1176" s="1388"/>
      <c r="AH1176" s="1388"/>
      <c r="AI1176" s="1388"/>
      <c r="AJ1176" s="1386">
        <v>2.95703837345394E-2</v>
      </c>
      <c r="AK1176" s="1386">
        <v>3.6898061288305202E-2</v>
      </c>
      <c r="AL1176" s="1386">
        <v>4.1461877269440402E-2</v>
      </c>
      <c r="AM1176" s="1386">
        <v>4.4576585533737195E-2</v>
      </c>
      <c r="AN1176" s="1386">
        <v>4.7283109506472999E-2</v>
      </c>
      <c r="AO1176" s="1386">
        <v>6.0605833564348198E-2</v>
      </c>
      <c r="AP1176" s="1386">
        <v>6.2505337496890509E-2</v>
      </c>
      <c r="AQ1176" s="1386">
        <v>5.9027243906546498E-2</v>
      </c>
      <c r="AR1176" s="1386">
        <v>5.6071227660219103E-2</v>
      </c>
      <c r="AS1176" s="1386">
        <v>4.8015654360756797E-2</v>
      </c>
      <c r="AT1176" s="1386">
        <v>4.3431007670667904E-2</v>
      </c>
      <c r="AU1176" s="1386">
        <v>4.31165006256784E-2</v>
      </c>
      <c r="AV1176" s="1386">
        <v>5.1660025200012304E-2</v>
      </c>
      <c r="AW1176" s="1386">
        <v>4.8410906272117395E-2</v>
      </c>
      <c r="AX1176" s="1386">
        <v>4.7042195972309298E-2</v>
      </c>
      <c r="AY1176" s="1386">
        <v>5.9086887217945298E-2</v>
      </c>
      <c r="AZ1176" s="1386">
        <v>6.2989876163202202E-2</v>
      </c>
      <c r="BA1176" s="1386">
        <v>6.7125507114063107E-2</v>
      </c>
      <c r="BB1176" s="1386">
        <v>7.3109020596297897E-2</v>
      </c>
      <c r="BC1176" s="1386">
        <v>6.50335274368017E-2</v>
      </c>
      <c r="BD1176" s="1386">
        <v>5.2399919361243198E-2</v>
      </c>
      <c r="BE1176" s="1386">
        <v>4.9154252835474505E-2</v>
      </c>
      <c r="BF1176" s="1386">
        <v>5.2822033772001807E-2</v>
      </c>
      <c r="BG1176" s="1386">
        <v>5.8385947181474496E-2</v>
      </c>
      <c r="BH1176" s="1386">
        <v>6.5887659233589094E-2</v>
      </c>
      <c r="BI1176" s="1386">
        <v>6.6959158358983903E-2</v>
      </c>
      <c r="BJ1176" s="1386">
        <v>5.8586207482319103E-2</v>
      </c>
      <c r="BK1176" s="1386">
        <v>5.9106832553310805E-2</v>
      </c>
      <c r="BL1176" s="1386">
        <v>6.1528910091982893E-2</v>
      </c>
      <c r="BM1176" s="1386">
        <v>6.5232836013692494E-2</v>
      </c>
      <c r="BN1176" s="1386">
        <v>6.7464743152562609E-2</v>
      </c>
      <c r="BO1176" s="1386">
        <v>6.4074707959081503E-2</v>
      </c>
      <c r="BP1176" s="1386">
        <v>8.1285046609104405E-2</v>
      </c>
      <c r="BQ1176" s="1386">
        <v>8.8944299601851198E-2</v>
      </c>
      <c r="BR1176" s="1386">
        <v>9.492789208366309E-2</v>
      </c>
      <c r="BS1176" s="1386">
        <v>0.106730281339751</v>
      </c>
      <c r="BT1176" s="1388">
        <v>9.4E-2</v>
      </c>
      <c r="BU1176" s="1388">
        <v>8.7999999999999995E-2</v>
      </c>
      <c r="BV1176" s="1388">
        <v>8.5000000000000006E-2</v>
      </c>
      <c r="BW1176" s="1388">
        <v>6.2899999999999998E-2</v>
      </c>
      <c r="BX1176" s="1388">
        <v>4.5999999999999999E-2</v>
      </c>
      <c r="BY1176" s="1388">
        <v>0.03</v>
      </c>
      <c r="BZ1176" s="1388">
        <v>2.5000000000000001E-2</v>
      </c>
      <c r="CA1176" s="1389">
        <v>2.7799999999999998E-2</v>
      </c>
      <c r="CB1176" s="1390">
        <v>2.7E-2</v>
      </c>
      <c r="CC1176" s="1390">
        <v>3.3399999999999999E-2</v>
      </c>
      <c r="CD1176" s="1391">
        <v>4.3999999999999997E-2</v>
      </c>
      <c r="CE1176" s="1391">
        <v>4.1200000000000001E-2</v>
      </c>
      <c r="CF1176" s="1392">
        <v>4.5999999999999999E-2</v>
      </c>
      <c r="CG1176" s="1392">
        <v>3.4000000000000002E-2</v>
      </c>
      <c r="CH1176" s="1392">
        <v>2.8999999999999998E-2</v>
      </c>
      <c r="CI1176" s="1392">
        <v>4.2999999999999997E-2</v>
      </c>
      <c r="CJ1176" s="1392">
        <v>3.30315771989E-2</v>
      </c>
      <c r="CK1176" s="1392">
        <v>2.1324173853669998E-2</v>
      </c>
      <c r="CL1176" s="1392">
        <v>3.1353293138269997E-2</v>
      </c>
      <c r="CM1176" s="1392">
        <v>4.5174568864250003E-2</v>
      </c>
      <c r="CN1176" s="1392">
        <v>6.099478544412E-2</v>
      </c>
      <c r="CO1176" s="1392">
        <v>8.3470723655800008E-2</v>
      </c>
      <c r="CP1176" s="1392">
        <v>0.10246394955256</v>
      </c>
      <c r="CQ1176" s="1392">
        <v>0.10060982737443</v>
      </c>
      <c r="CR1176" s="1392">
        <v>0.11299412129585001</v>
      </c>
      <c r="CS1176" s="1392">
        <v>0.11442221594846</v>
      </c>
      <c r="CT1176" s="1392">
        <v>9.6208383546359993E-2</v>
      </c>
      <c r="CU1176" s="1392">
        <v>7.8937380361309997E-2</v>
      </c>
      <c r="CV1176" s="1392">
        <v>6.0894168705759998E-2</v>
      </c>
      <c r="CW1176" s="1392">
        <v>5.3471276445419998E-2</v>
      </c>
      <c r="CX1176" s="1392">
        <v>4.6681884640950001E-2</v>
      </c>
      <c r="CY1176" s="1392">
        <v>4.4999999999999998E-2</v>
      </c>
      <c r="CZ1176" s="1392">
        <v>4.0949533003459999E-2</v>
      </c>
      <c r="DA1176" s="1392">
        <v>3.7970226980429997E-2</v>
      </c>
      <c r="DB1176" s="1392">
        <v>3.6128119290550001E-2</v>
      </c>
      <c r="DC1176" s="1392">
        <v>3.3000000000000002E-2</v>
      </c>
      <c r="DD1176" s="1392">
        <v>3.2832519401970003E-2</v>
      </c>
      <c r="DE1176" s="1392">
        <v>3.2708495350649999E-2</v>
      </c>
      <c r="DF1176" s="1392">
        <v>3.2631454329739996E-2</v>
      </c>
      <c r="DG1176" s="1392">
        <v>3.2500000000000001E-2</v>
      </c>
      <c r="DH1176" s="1392">
        <v>3.1662866610889996E-2</v>
      </c>
      <c r="DI1176" s="1392">
        <v>3.1042771015209997E-2</v>
      </c>
      <c r="DJ1176" s="1392">
        <v>3.0657506228620002E-2</v>
      </c>
      <c r="DK1176" s="1392">
        <v>0.03</v>
      </c>
      <c r="DL1176" s="1392">
        <v>0.03</v>
      </c>
      <c r="DM1176" s="1392">
        <v>0.03</v>
      </c>
      <c r="DN1176" s="1392">
        <v>0.03</v>
      </c>
      <c r="DO1176" s="1392">
        <v>0.03</v>
      </c>
    </row>
    <row r="1177" spans="1:119" s="150" customFormat="1">
      <c r="A1177" s="150">
        <v>1177</v>
      </c>
      <c r="B1177" s="1318"/>
      <c r="C1177" s="1383" t="s">
        <v>20</v>
      </c>
      <c r="D1177" s="1393"/>
      <c r="E1177" s="1393"/>
      <c r="F1177" s="1394">
        <v>1.7708999999999999</v>
      </c>
      <c r="G1177" s="1394">
        <v>2.3365999999999998</v>
      </c>
      <c r="H1177" s="1394">
        <v>1.7407999999999999</v>
      </c>
      <c r="I1177" s="1394">
        <v>1.6657999999999999</v>
      </c>
      <c r="J1177" s="1394">
        <v>1.8754500000000001</v>
      </c>
      <c r="K1177" s="1394">
        <v>2.0432000000000001</v>
      </c>
      <c r="L1177" s="1394">
        <v>2.3422999999999998</v>
      </c>
      <c r="M1177" s="1394">
        <v>2.6558999999999999</v>
      </c>
      <c r="N1177" s="1394">
        <v>3.9045000000000001</v>
      </c>
      <c r="O1177" s="1304">
        <v>3.254</v>
      </c>
      <c r="P1177" s="1304">
        <v>3.25</v>
      </c>
      <c r="Q1177" s="1304">
        <v>3.88</v>
      </c>
      <c r="R1177" s="1304">
        <v>4.0304000000000002</v>
      </c>
      <c r="S1177" s="1304">
        <v>5.1985000000000001</v>
      </c>
      <c r="T1177" s="1304">
        <v>5.5698999999999996</v>
      </c>
      <c r="U1177" s="1736">
        <v>5.4649999999999999</v>
      </c>
      <c r="V1177" s="1736">
        <v>5.7504018418587721</v>
      </c>
      <c r="W1177" s="1736">
        <v>5.8661090294952682</v>
      </c>
      <c r="X1177" s="1736">
        <v>5.9380846115622736</v>
      </c>
      <c r="Y1177" s="1736">
        <v>6.0000839635874206</v>
      </c>
      <c r="Z1177" s="1736">
        <v>6.05383993701951</v>
      </c>
      <c r="AA1177" s="399"/>
      <c r="AB1177" s="1394"/>
      <c r="AC1177" s="1394"/>
      <c r="AD1177" s="1394"/>
      <c r="AE1177" s="1394"/>
      <c r="AF1177" s="1394"/>
      <c r="AG1177" s="1394"/>
      <c r="AH1177" s="1394"/>
      <c r="AI1177" s="1394"/>
      <c r="AJ1177" s="1304">
        <v>2.0499999999999998</v>
      </c>
      <c r="AK1177" s="1304">
        <v>1.9258</v>
      </c>
      <c r="AL1177" s="1304">
        <v>1.8385</v>
      </c>
      <c r="AM1177" s="1304">
        <v>1.7708999999999999</v>
      </c>
      <c r="AN1177" s="1304">
        <v>1.7486999999999999</v>
      </c>
      <c r="AO1177" s="1304">
        <v>1.5914999999999999</v>
      </c>
      <c r="AP1177" s="1304">
        <v>1.9138999999999999</v>
      </c>
      <c r="AQ1177" s="1304">
        <v>2.3365999999999998</v>
      </c>
      <c r="AR1177" s="1304">
        <v>2.3148</v>
      </c>
      <c r="AS1177" s="1304">
        <v>1.9512</v>
      </c>
      <c r="AT1177" s="1304">
        <v>1.7777000000000001</v>
      </c>
      <c r="AU1177" s="1304">
        <v>1.7407999999999999</v>
      </c>
      <c r="AV1177" s="1304">
        <v>1.7806</v>
      </c>
      <c r="AW1177" s="1304">
        <v>1.8010999999999999</v>
      </c>
      <c r="AX1177" s="1304">
        <v>1.6938</v>
      </c>
      <c r="AY1177" s="1304">
        <v>1.6657999999999999</v>
      </c>
      <c r="AZ1177" s="1304">
        <v>1.6283000000000001</v>
      </c>
      <c r="BA1177" s="1304">
        <v>1.5607</v>
      </c>
      <c r="BB1177" s="1304">
        <v>1.8540000000000001</v>
      </c>
      <c r="BC1177" s="1304">
        <v>1.8754500000000001</v>
      </c>
      <c r="BD1177" s="1304">
        <v>1.8218000000000001</v>
      </c>
      <c r="BE1177" s="1304">
        <v>2.0209999999999999</v>
      </c>
      <c r="BF1177" s="1304">
        <v>2.0303</v>
      </c>
      <c r="BG1177" s="1304">
        <v>2.0432000000000001</v>
      </c>
      <c r="BH1177" s="1304">
        <v>2.0135000000000001</v>
      </c>
      <c r="BI1177" s="1304">
        <v>2.2153</v>
      </c>
      <c r="BJ1177" s="1304">
        <v>2.2296999999999998</v>
      </c>
      <c r="BK1177" s="1304">
        <v>2.3422999999999998</v>
      </c>
      <c r="BL1177" s="1304">
        <v>2.2627000000000002</v>
      </c>
      <c r="BM1177" s="1304">
        <v>2.2021999999999999</v>
      </c>
      <c r="BN1177" s="1304">
        <v>2.4506999999999999</v>
      </c>
      <c r="BO1177" s="1304">
        <v>2.6558999999999999</v>
      </c>
      <c r="BP1177" s="1304">
        <v>3.2077</v>
      </c>
      <c r="BQ1177" s="1304">
        <v>3.1022500000000002</v>
      </c>
      <c r="BR1177" s="1304">
        <v>3.97255</v>
      </c>
      <c r="BS1177" s="1304">
        <v>3.9045000000000001</v>
      </c>
      <c r="BT1177" s="1395">
        <v>3.5586000000000002</v>
      </c>
      <c r="BU1177" s="1395">
        <v>3.2094999999999998</v>
      </c>
      <c r="BV1177" s="1395">
        <v>3.2458999999999998</v>
      </c>
      <c r="BW1177" s="1395">
        <v>3.254</v>
      </c>
      <c r="BX1177" s="1395">
        <v>3.17</v>
      </c>
      <c r="BY1177" s="1395">
        <v>3.31</v>
      </c>
      <c r="BZ1177" s="1395">
        <v>3.17</v>
      </c>
      <c r="CA1177" s="1396">
        <v>3.25</v>
      </c>
      <c r="CB1177" s="1397">
        <v>3.31</v>
      </c>
      <c r="CC1177" s="1398">
        <v>3.86</v>
      </c>
      <c r="CD1177" s="1398">
        <v>3.71</v>
      </c>
      <c r="CE1177" s="1399">
        <v>3.88</v>
      </c>
      <c r="CF1177" s="1399">
        <v>3.9</v>
      </c>
      <c r="CG1177" s="1399">
        <v>3.83</v>
      </c>
      <c r="CH1177" s="1399">
        <v>4.1562000000000001</v>
      </c>
      <c r="CI1177" s="1399">
        <v>4.0304000000000002</v>
      </c>
      <c r="CJ1177" s="1399">
        <v>5.2058999999999997</v>
      </c>
      <c r="CK1177" s="1399">
        <v>5.3562000000000003</v>
      </c>
      <c r="CL1177" s="1399">
        <v>5.6094999999999997</v>
      </c>
      <c r="CM1177" s="1399">
        <v>5.1985000000000001</v>
      </c>
      <c r="CN1177" s="1399">
        <v>5.8175330000000001</v>
      </c>
      <c r="CO1177" s="1399">
        <v>5.1974790000000004</v>
      </c>
      <c r="CP1177" s="1399">
        <v>5.4428999999999998</v>
      </c>
      <c r="CQ1177" s="1399">
        <v>5.5698999999999996</v>
      </c>
      <c r="CR1177" s="1399">
        <v>4.7725999999999997</v>
      </c>
      <c r="CS1177" s="1399">
        <v>5.2080000000000002</v>
      </c>
      <c r="CT1177" s="1399">
        <v>5.343</v>
      </c>
      <c r="CU1177" s="1399">
        <v>5.4649999999999999</v>
      </c>
      <c r="CV1177" s="1399">
        <v>5.5860000000000003</v>
      </c>
      <c r="CW1177" s="1399">
        <v>5.6549849021363778</v>
      </c>
      <c r="CX1177" s="1399">
        <v>5.7082250756385884</v>
      </c>
      <c r="CY1177" s="1399">
        <v>5.7504018418587721</v>
      </c>
      <c r="CZ1177" s="1399">
        <v>5.7860106774746249</v>
      </c>
      <c r="DA1177" s="1399">
        <v>5.8164429798082447</v>
      </c>
      <c r="DB1177" s="1399">
        <v>5.8433328285791069</v>
      </c>
      <c r="DC1177" s="1399">
        <v>5.8661090294952682</v>
      </c>
      <c r="DD1177" s="1399">
        <v>5.8860909648720208</v>
      </c>
      <c r="DE1177" s="1399">
        <v>5.9042634370164073</v>
      </c>
      <c r="DF1177" s="1399">
        <v>5.9212394627766143</v>
      </c>
      <c r="DG1177" s="1399">
        <v>5.9380846115622736</v>
      </c>
      <c r="DH1177" s="1399">
        <v>5.9545560807716837</v>
      </c>
      <c r="DI1177" s="1399">
        <v>5.970471008170497</v>
      </c>
      <c r="DJ1177" s="1399">
        <v>5.9857126600431432</v>
      </c>
      <c r="DK1177" s="1399">
        <v>6.0000839635874206</v>
      </c>
      <c r="DL1177" s="1399">
        <v>6.0138833003013055</v>
      </c>
      <c r="DM1177" s="1399">
        <v>6.0273330914137278</v>
      </c>
      <c r="DN1177" s="1399">
        <v>6.0405719747818329</v>
      </c>
      <c r="DO1177" s="1399">
        <v>6.05383993701951</v>
      </c>
    </row>
    <row r="1178" spans="1:119" s="182" customFormat="1">
      <c r="A1178" s="150">
        <v>1178</v>
      </c>
      <c r="B1178" s="1323"/>
      <c r="C1178" s="1383" t="s">
        <v>129</v>
      </c>
      <c r="D1178" s="1400"/>
      <c r="E1178" s="1400"/>
      <c r="F1178" s="1401">
        <v>1.8915833333333332</v>
      </c>
      <c r="G1178" s="1401">
        <v>1.8269625</v>
      </c>
      <c r="H1178" s="1401">
        <v>2.0206</v>
      </c>
      <c r="I1178" s="1401">
        <v>1.7446999999999999</v>
      </c>
      <c r="J1178" s="1401">
        <v>1.70340625</v>
      </c>
      <c r="K1178" s="1401">
        <v>1.9581062500000002</v>
      </c>
      <c r="L1178" s="1401">
        <v>2.1628124999999998</v>
      </c>
      <c r="M1178" s="1401">
        <v>2.353675</v>
      </c>
      <c r="N1178" s="1401">
        <v>3.3906750000000003</v>
      </c>
      <c r="O1178" s="398">
        <v>3.4320749999999998</v>
      </c>
      <c r="P1178" s="398">
        <v>3.2250000000000001</v>
      </c>
      <c r="Q1178" s="398">
        <v>3.6954481374546888</v>
      </c>
      <c r="R1178" s="398">
        <v>3.9603395445841616</v>
      </c>
      <c r="S1178" s="398">
        <v>5.1660882826825274</v>
      </c>
      <c r="T1178" s="398">
        <v>5.412198174434657</v>
      </c>
      <c r="U1178" s="1737">
        <v>5.2102624999999998</v>
      </c>
      <c r="V1178" s="1737">
        <v>5.639227724676088</v>
      </c>
      <c r="W1178" s="1737">
        <v>5.8135104803847479</v>
      </c>
      <c r="X1178" s="1737">
        <v>5.9034226712984532</v>
      </c>
      <c r="Y1178" s="1737">
        <v>5.9699560091400423</v>
      </c>
      <c r="Z1178" s="1737">
        <v>6.0271875792000831</v>
      </c>
      <c r="AA1178" s="594"/>
      <c r="AB1178" s="1401"/>
      <c r="AC1178" s="1401"/>
      <c r="AD1178" s="1401"/>
      <c r="AE1178" s="1401"/>
      <c r="AF1178" s="1401"/>
      <c r="AG1178" s="1401"/>
      <c r="AH1178" s="1401"/>
      <c r="AI1178" s="1401"/>
      <c r="AJ1178" s="398"/>
      <c r="AK1178" s="398">
        <v>1.9878999999999998</v>
      </c>
      <c r="AL1178" s="398">
        <v>1.88215</v>
      </c>
      <c r="AM1178" s="398">
        <v>1.8047</v>
      </c>
      <c r="AN1178" s="398">
        <v>1.7597999999999998</v>
      </c>
      <c r="AO1178" s="398">
        <v>1.6700999999999999</v>
      </c>
      <c r="AP1178" s="398">
        <v>1.7526999999999999</v>
      </c>
      <c r="AQ1178" s="398">
        <v>2.1252499999999999</v>
      </c>
      <c r="AR1178" s="398">
        <v>2.3256999999999999</v>
      </c>
      <c r="AS1178" s="398">
        <v>2.133</v>
      </c>
      <c r="AT1178" s="398">
        <v>1.8644500000000002</v>
      </c>
      <c r="AU1178" s="398">
        <v>1.75925</v>
      </c>
      <c r="AV1178" s="398">
        <v>1.7606999999999999</v>
      </c>
      <c r="AW1178" s="398">
        <v>1.7908499999999998</v>
      </c>
      <c r="AX1178" s="398">
        <v>1.7474499999999999</v>
      </c>
      <c r="AY1178" s="398">
        <v>1.6798</v>
      </c>
      <c r="AZ1178" s="398">
        <v>1.6470500000000001</v>
      </c>
      <c r="BA1178" s="398">
        <v>1.5945</v>
      </c>
      <c r="BB1178" s="398">
        <v>1.7073499999999999</v>
      </c>
      <c r="BC1178" s="398">
        <v>1.864725</v>
      </c>
      <c r="BD1178" s="398">
        <v>1.8486250000000002</v>
      </c>
      <c r="BE1178" s="398">
        <v>1.9214</v>
      </c>
      <c r="BF1178" s="398">
        <v>2.0256499999999997</v>
      </c>
      <c r="BG1178" s="398">
        <v>2.0367500000000001</v>
      </c>
      <c r="BH1178" s="398">
        <v>2.0283500000000001</v>
      </c>
      <c r="BI1178" s="398">
        <v>2.1143999999999998</v>
      </c>
      <c r="BJ1178" s="398">
        <v>2.2225000000000001</v>
      </c>
      <c r="BK1178" s="398">
        <v>2.2859999999999996</v>
      </c>
      <c r="BL1178" s="398">
        <v>2.3025000000000002</v>
      </c>
      <c r="BM1178" s="398">
        <v>2.23245</v>
      </c>
      <c r="BN1178" s="398">
        <v>2.3264499999999999</v>
      </c>
      <c r="BO1178" s="398">
        <v>2.5533000000000001</v>
      </c>
      <c r="BP1178" s="398">
        <v>2.9318</v>
      </c>
      <c r="BQ1178" s="398">
        <v>3.1549750000000003</v>
      </c>
      <c r="BR1178" s="398">
        <v>3.5373999999999999</v>
      </c>
      <c r="BS1178" s="398">
        <v>3.9385250000000003</v>
      </c>
      <c r="BT1178" s="398">
        <v>3.7315500000000004</v>
      </c>
      <c r="BU1178" s="398">
        <v>3.3840500000000002</v>
      </c>
      <c r="BV1178" s="398">
        <v>3.2276999999999996</v>
      </c>
      <c r="BW1178" s="398">
        <v>3.3849999999999998</v>
      </c>
      <c r="BX1178" s="398">
        <v>3.1</v>
      </c>
      <c r="BY1178" s="398">
        <v>3.24</v>
      </c>
      <c r="BZ1178" s="398">
        <v>3.24</v>
      </c>
      <c r="CA1178" s="398">
        <v>3.32</v>
      </c>
      <c r="CB1178" s="398">
        <v>3.1984296923787032</v>
      </c>
      <c r="CC1178" s="398">
        <v>3.6410480037173394</v>
      </c>
      <c r="CD1178" s="398">
        <v>4.0420917637256144</v>
      </c>
      <c r="CE1178" s="398">
        <v>3.9002230899970978</v>
      </c>
      <c r="CF1178" s="398">
        <v>3.7204449514524582</v>
      </c>
      <c r="CG1178" s="398">
        <v>3.8650000000000002</v>
      </c>
      <c r="CH1178" s="398">
        <v>4.0516756658058526</v>
      </c>
      <c r="CI1178" s="398">
        <v>4.2042375610783349</v>
      </c>
      <c r="CJ1178" s="398">
        <v>4.3873892383386979</v>
      </c>
      <c r="CK1178" s="398">
        <v>5.2945803522458634</v>
      </c>
      <c r="CL1178" s="398">
        <v>5.4843617268290599</v>
      </c>
      <c r="CM1178" s="398">
        <v>5.4980218133164884</v>
      </c>
      <c r="CN1178" s="398">
        <v>5.4214245060417081</v>
      </c>
      <c r="CO1178" s="398">
        <v>5.2064180657761092</v>
      </c>
      <c r="CP1178" s="398">
        <v>5.3269442793794957</v>
      </c>
      <c r="CQ1178" s="398">
        <v>5.694005846541315</v>
      </c>
      <c r="CR1178" s="398">
        <v>5.1712499999999997</v>
      </c>
      <c r="CS1178" s="398">
        <v>4.9902999999999995</v>
      </c>
      <c r="CT1178" s="398">
        <v>5.2755000000000001</v>
      </c>
      <c r="CU1178" s="398">
        <v>5.4039999999999999</v>
      </c>
      <c r="CV1178" s="398">
        <v>5.5255000000000001</v>
      </c>
      <c r="CW1178" s="398">
        <v>5.6204924510681895</v>
      </c>
      <c r="CX1178" s="398">
        <v>5.6816049888874831</v>
      </c>
      <c r="CY1178" s="398">
        <v>5.7293134587486803</v>
      </c>
      <c r="CZ1178" s="398">
        <v>5.7682062596666981</v>
      </c>
      <c r="DA1178" s="398">
        <v>5.8012268286414344</v>
      </c>
      <c r="DB1178" s="398">
        <v>5.8298879041936758</v>
      </c>
      <c r="DC1178" s="398">
        <v>5.8547209290371871</v>
      </c>
      <c r="DD1178" s="398">
        <v>5.8760999971836441</v>
      </c>
      <c r="DE1178" s="398">
        <v>5.8951772009442145</v>
      </c>
      <c r="DF1178" s="398">
        <v>5.9127514498965112</v>
      </c>
      <c r="DG1178" s="398">
        <v>5.929662037169444</v>
      </c>
      <c r="DH1178" s="398">
        <v>5.9463203461669787</v>
      </c>
      <c r="DI1178" s="398">
        <v>5.9625135444710899</v>
      </c>
      <c r="DJ1178" s="398">
        <v>5.9780918341068201</v>
      </c>
      <c r="DK1178" s="398">
        <v>5.9928983118152814</v>
      </c>
      <c r="DL1178" s="398">
        <v>6.0069836319443635</v>
      </c>
      <c r="DM1178" s="398">
        <v>6.0206081958575162</v>
      </c>
      <c r="DN1178" s="398">
        <v>6.0339525330977803</v>
      </c>
      <c r="DO1178" s="398">
        <v>6.0472059559006714</v>
      </c>
    </row>
    <row r="1179" spans="1:119" s="150" customFormat="1">
      <c r="A1179" s="150">
        <v>1179</v>
      </c>
      <c r="B1179" s="1318"/>
      <c r="C1179" s="1383" t="s">
        <v>21</v>
      </c>
      <c r="D1179" s="1402"/>
      <c r="E1179" s="1402"/>
      <c r="F1179" s="1295">
        <v>0.11812499999999999</v>
      </c>
      <c r="G1179" s="1295">
        <v>0.1275</v>
      </c>
      <c r="H1179" s="1295">
        <v>9.5000000000000001E-2</v>
      </c>
      <c r="I1179" s="1295">
        <v>0.10124999999999999</v>
      </c>
      <c r="J1179" s="1295">
        <v>0.11749999999999999</v>
      </c>
      <c r="K1179" s="1295">
        <v>8.2500000000000004E-2</v>
      </c>
      <c r="L1179" s="1295">
        <v>8.5625000000000007E-2</v>
      </c>
      <c r="M1179" s="1295">
        <v>0.11125</v>
      </c>
      <c r="N1179" s="1295">
        <v>0.13749999999999998</v>
      </c>
      <c r="O1179" s="1386">
        <v>0.14124999999999999</v>
      </c>
      <c r="P1179" s="1386">
        <v>9.4375000000000001E-2</v>
      </c>
      <c r="Q1179" s="1386">
        <v>6.5000000000000002E-2</v>
      </c>
      <c r="R1179" s="1386">
        <v>5.7499999999999996E-2</v>
      </c>
      <c r="S1179" s="1386">
        <v>2.5000000000000001E-2</v>
      </c>
      <c r="T1179" s="1386">
        <v>5.6250000000000001E-2</v>
      </c>
      <c r="U1179" s="1738">
        <v>0.12875</v>
      </c>
      <c r="V1179" s="1738">
        <v>0.11249999999999999</v>
      </c>
      <c r="W1179" s="1738">
        <v>7.6874999999999999E-2</v>
      </c>
      <c r="X1179" s="1738">
        <v>6.7500000000000004E-2</v>
      </c>
      <c r="Y1179" s="1738">
        <v>6.7500000000000004E-2</v>
      </c>
      <c r="Z1179" s="1738">
        <v>6.7500000000000004E-2</v>
      </c>
      <c r="AA1179" s="399"/>
      <c r="AB1179" s="1388"/>
      <c r="AC1179" s="1388"/>
      <c r="AD1179" s="1388"/>
      <c r="AE1179" s="1388"/>
      <c r="AF1179" s="1388"/>
      <c r="AG1179" s="1388"/>
      <c r="AH1179" s="1388"/>
      <c r="AI1179" s="1388"/>
      <c r="AJ1179" s="1386">
        <v>0.1275</v>
      </c>
      <c r="AK1179" s="1386">
        <v>0.12</v>
      </c>
      <c r="AL1179" s="1386">
        <v>0.1125</v>
      </c>
      <c r="AM1179" s="1386">
        <v>0.1125</v>
      </c>
      <c r="AN1179" s="1386">
        <v>0.1125</v>
      </c>
      <c r="AO1179" s="1386">
        <v>0.1225</v>
      </c>
      <c r="AP1179" s="1386">
        <v>0.13750000000000001</v>
      </c>
      <c r="AQ1179" s="1386">
        <v>0.13750000000000001</v>
      </c>
      <c r="AR1179" s="1386">
        <v>0.1125</v>
      </c>
      <c r="AS1179" s="1386">
        <v>9.2499999999999999E-2</v>
      </c>
      <c r="AT1179" s="1386">
        <v>8.7499999999999994E-2</v>
      </c>
      <c r="AU1179" s="1386">
        <v>8.7499999999999994E-2</v>
      </c>
      <c r="AV1179" s="1386">
        <v>8.7499999999999994E-2</v>
      </c>
      <c r="AW1179" s="1386">
        <v>0.10249999999999999</v>
      </c>
      <c r="AX1179" s="1386">
        <v>0.1075</v>
      </c>
      <c r="AY1179" s="1386">
        <v>0.1075</v>
      </c>
      <c r="AZ1179" s="1386">
        <v>0.11749999999999999</v>
      </c>
      <c r="BA1179" s="1386">
        <v>0.1225</v>
      </c>
      <c r="BB1179" s="1386">
        <v>0.12</v>
      </c>
      <c r="BC1179" s="1386">
        <v>0.11</v>
      </c>
      <c r="BD1179" s="1386">
        <v>9.7500000000000003E-2</v>
      </c>
      <c r="BE1179" s="1386">
        <v>8.5000000000000006E-2</v>
      </c>
      <c r="BF1179" s="1386">
        <v>7.4999999999999997E-2</v>
      </c>
      <c r="BG1179" s="1386">
        <v>7.2499999999999995E-2</v>
      </c>
      <c r="BH1179" s="1386">
        <v>7.2499999999999995E-2</v>
      </c>
      <c r="BI1179" s="1386">
        <v>0.08</v>
      </c>
      <c r="BJ1179" s="1386">
        <v>0.09</v>
      </c>
      <c r="BK1179" s="1386">
        <v>0.1</v>
      </c>
      <c r="BL1179" s="1386">
        <v>0.1075</v>
      </c>
      <c r="BM1179" s="1386">
        <v>0.11</v>
      </c>
      <c r="BN1179" s="1386">
        <v>0.11</v>
      </c>
      <c r="BO1179" s="1386">
        <v>0.11749999999999999</v>
      </c>
      <c r="BP1179" s="1386">
        <v>0.1275</v>
      </c>
      <c r="BQ1179" s="1386">
        <v>0.13750000000000001</v>
      </c>
      <c r="BR1179" s="1386">
        <v>0.14249999999999999</v>
      </c>
      <c r="BS1179" s="1386">
        <v>0.14249999999999999</v>
      </c>
      <c r="BT1179" s="1295">
        <v>0.14249999999999999</v>
      </c>
      <c r="BU1179" s="1295">
        <v>0.14249999999999999</v>
      </c>
      <c r="BV1179" s="1295">
        <v>0.14249999999999999</v>
      </c>
      <c r="BW1179" s="1295">
        <v>0.13750000000000001</v>
      </c>
      <c r="BX1179" s="1403">
        <v>0.1225</v>
      </c>
      <c r="BY1179" s="1403">
        <v>0.10249999999999999</v>
      </c>
      <c r="BZ1179" s="1403">
        <v>8.2500000000000004E-2</v>
      </c>
      <c r="CA1179" s="1404">
        <v>7.0000000000000007E-2</v>
      </c>
      <c r="CB1179" s="1404">
        <v>6.5000000000000002E-2</v>
      </c>
      <c r="CC1179" s="1404">
        <v>6.5000000000000002E-2</v>
      </c>
      <c r="CD1179" s="1404">
        <v>6.5000000000000002E-2</v>
      </c>
      <c r="CE1179" s="1404">
        <v>6.5000000000000002E-2</v>
      </c>
      <c r="CF1179" s="1404">
        <v>6.5000000000000002E-2</v>
      </c>
      <c r="CG1179" s="1404">
        <v>6.5000000000000002E-2</v>
      </c>
      <c r="CH1179" s="1404">
        <v>5.5E-2</v>
      </c>
      <c r="CI1179" s="1404">
        <v>4.4999999999999998E-2</v>
      </c>
      <c r="CJ1179" s="1404">
        <v>3.7499999999999999E-2</v>
      </c>
      <c r="CK1179" s="1404">
        <v>2.2499999999999999E-2</v>
      </c>
      <c r="CL1179" s="1404">
        <v>0.02</v>
      </c>
      <c r="CM1179" s="1404">
        <v>0.02</v>
      </c>
      <c r="CN1179" s="1404">
        <v>2.75E-2</v>
      </c>
      <c r="CO1179" s="1404">
        <v>4.2500000000000003E-2</v>
      </c>
      <c r="CP1179" s="1404">
        <v>6.25E-2</v>
      </c>
      <c r="CQ1179" s="1404">
        <v>9.2499999999999999E-2</v>
      </c>
      <c r="CR1179" s="1404">
        <v>0.11749999999999999</v>
      </c>
      <c r="CS1179" s="1404">
        <v>0.13250000000000001</v>
      </c>
      <c r="CT1179" s="1404">
        <v>0.13250000000000001</v>
      </c>
      <c r="CU1179" s="1404">
        <v>0.13250000000000001</v>
      </c>
      <c r="CV1179" s="1404">
        <v>0.13250000000000001</v>
      </c>
      <c r="CW1179" s="1404">
        <v>0.1225</v>
      </c>
      <c r="CX1179" s="1404">
        <v>0.105</v>
      </c>
      <c r="CY1179" s="1404">
        <v>0.09</v>
      </c>
      <c r="CZ1179" s="1404">
        <v>8.5000000000000006E-2</v>
      </c>
      <c r="DA1179" s="1404">
        <v>0.08</v>
      </c>
      <c r="DB1179" s="1404">
        <v>7.2499999999999995E-2</v>
      </c>
      <c r="DC1179" s="1404">
        <v>7.0000000000000007E-2</v>
      </c>
      <c r="DD1179" s="1404">
        <v>6.7500000000000004E-2</v>
      </c>
      <c r="DE1179" s="1404">
        <v>6.7500000000000004E-2</v>
      </c>
      <c r="DF1179" s="1404">
        <v>6.7500000000000004E-2</v>
      </c>
      <c r="DG1179" s="1404">
        <v>6.7500000000000004E-2</v>
      </c>
      <c r="DH1179" s="1404">
        <v>6.7500000000000004E-2</v>
      </c>
      <c r="DI1179" s="1404">
        <v>6.7500000000000004E-2</v>
      </c>
      <c r="DJ1179" s="1404">
        <v>6.7500000000000004E-2</v>
      </c>
      <c r="DK1179" s="1404">
        <v>6.7500000000000004E-2</v>
      </c>
      <c r="DL1179" s="1404">
        <v>6.7500000000000004E-2</v>
      </c>
      <c r="DM1179" s="1404">
        <v>6.7500000000000004E-2</v>
      </c>
      <c r="DN1179" s="1404">
        <v>6.7500000000000004E-2</v>
      </c>
      <c r="DO1179" s="1404">
        <v>6.7500000000000004E-2</v>
      </c>
    </row>
    <row r="1180" spans="1:119" s="150" customFormat="1">
      <c r="A1180" s="150">
        <v>1180</v>
      </c>
      <c r="B1180" s="1318"/>
      <c r="C1180" s="1382" t="s">
        <v>85</v>
      </c>
      <c r="D1180" s="1383"/>
      <c r="E1180" s="1383"/>
      <c r="F1180" s="1384"/>
      <c r="G1180" s="1384"/>
      <c r="H1180" s="1384"/>
      <c r="I1180" s="1384"/>
      <c r="J1180" s="1384"/>
      <c r="K1180" s="1384"/>
      <c r="L1180" s="1384"/>
      <c r="M1180" s="1384"/>
      <c r="N1180" s="1384"/>
      <c r="O1180" s="390"/>
      <c r="P1180" s="390"/>
      <c r="Q1180" s="390"/>
      <c r="R1180" s="390"/>
      <c r="S1180" s="390"/>
      <c r="T1180" s="390"/>
      <c r="U1180" s="1734"/>
      <c r="V1180" s="1734"/>
      <c r="W1180" s="1734"/>
      <c r="X1180" s="1734"/>
      <c r="Y1180" s="1734"/>
      <c r="Z1180" s="1734"/>
      <c r="AA1180" s="399"/>
      <c r="AB1180" s="1384"/>
      <c r="AC1180" s="1384"/>
      <c r="AD1180" s="1384"/>
      <c r="AE1180" s="1384"/>
      <c r="AF1180" s="1384"/>
      <c r="AG1180" s="1384"/>
      <c r="AH1180" s="1384"/>
      <c r="AI1180" s="1384"/>
      <c r="AJ1180" s="390"/>
      <c r="AK1180" s="390"/>
      <c r="AL1180" s="390"/>
      <c r="AM1180" s="390"/>
      <c r="AN1180" s="390"/>
      <c r="AO1180" s="390"/>
      <c r="AP1180" s="390"/>
      <c r="AQ1180" s="390"/>
      <c r="AR1180" s="390"/>
      <c r="AS1180" s="390"/>
      <c r="AT1180" s="390"/>
      <c r="AU1180" s="390"/>
      <c r="AV1180" s="390"/>
      <c r="AW1180" s="390"/>
      <c r="AX1180" s="390"/>
      <c r="AY1180" s="390"/>
      <c r="AZ1180" s="390"/>
      <c r="BA1180" s="390"/>
      <c r="BB1180" s="390"/>
      <c r="BC1180" s="390"/>
      <c r="BD1180" s="390"/>
      <c r="BE1180" s="390"/>
      <c r="BF1180" s="390"/>
      <c r="BG1180" s="390"/>
      <c r="BH1180" s="390"/>
      <c r="BI1180" s="390"/>
      <c r="BJ1180" s="390"/>
      <c r="BK1180" s="390"/>
      <c r="BL1180" s="390"/>
      <c r="BM1180" s="390"/>
      <c r="BN1180" s="390"/>
      <c r="BO1180" s="390"/>
      <c r="BP1180" s="390"/>
      <c r="BQ1180" s="390"/>
      <c r="BR1180" s="390"/>
      <c r="BS1180" s="390"/>
      <c r="BT1180" s="390"/>
      <c r="BU1180" s="390"/>
      <c r="BV1180" s="390"/>
      <c r="BW1180" s="1405"/>
      <c r="BX1180" s="1405"/>
      <c r="BY1180" s="1386"/>
      <c r="BZ1180" s="390"/>
      <c r="CA1180" s="1406"/>
      <c r="CB1180" s="1406"/>
      <c r="CC1180" s="1406"/>
      <c r="CD1180" s="1406"/>
      <c r="CE1180" s="1406"/>
      <c r="CF1180" s="1406"/>
      <c r="CG1180" s="1406"/>
      <c r="CH1180" s="1406"/>
      <c r="CI1180" s="1406"/>
      <c r="CJ1180" s="1406"/>
      <c r="CK1180" s="1406"/>
      <c r="CL1180" s="1406"/>
      <c r="CM1180" s="1406"/>
      <c r="CN1180" s="1406"/>
      <c r="CO1180" s="1406"/>
      <c r="CP1180" s="1406"/>
      <c r="CQ1180" s="1406"/>
      <c r="CR1180" s="1406"/>
      <c r="CS1180" s="1406"/>
      <c r="CT1180" s="1406"/>
      <c r="CU1180" s="1406"/>
      <c r="CV1180" s="1406"/>
      <c r="CW1180" s="1406"/>
      <c r="CX1180" s="1406"/>
      <c r="CY1180" s="1406"/>
      <c r="CZ1180" s="1406"/>
      <c r="DA1180" s="1406"/>
      <c r="DB1180" s="1406"/>
      <c r="DC1180" s="1406"/>
      <c r="DD1180" s="1406"/>
      <c r="DE1180" s="1406"/>
      <c r="DF1180" s="1406"/>
      <c r="DG1180" s="1406"/>
      <c r="DH1180" s="1406"/>
      <c r="DI1180" s="1406"/>
      <c r="DJ1180" s="1406"/>
      <c r="DK1180" s="1406"/>
      <c r="DL1180" s="1406"/>
      <c r="DM1180" s="1406"/>
      <c r="DN1180" s="1406"/>
      <c r="DO1180" s="1406"/>
    </row>
    <row r="1181" spans="1:119" s="150" customFormat="1">
      <c r="A1181" s="150">
        <v>1181</v>
      </c>
      <c r="B1181" s="1318"/>
      <c r="C1181" s="1383" t="s">
        <v>18</v>
      </c>
      <c r="D1181" s="1387"/>
      <c r="E1181" s="1387"/>
      <c r="F1181" s="1316">
        <v>7.9337700298510186E-2</v>
      </c>
      <c r="G1181" s="1316">
        <v>3.2344817039189573E-2</v>
      </c>
      <c r="H1181" s="1316">
        <v>6.8562132321963419E-4</v>
      </c>
      <c r="I1181" s="1316">
        <v>9.4005734632477522E-2</v>
      </c>
      <c r="J1181" s="1316">
        <v>8.4545481581700999E-2</v>
      </c>
      <c r="K1181" s="1316">
        <v>8.8867277465212516E-3</v>
      </c>
      <c r="L1181" s="1316">
        <v>2.8820071288282074E-2</v>
      </c>
      <c r="M1181" s="1316">
        <v>4.5867229467474726E-3</v>
      </c>
      <c r="N1181" s="1316">
        <v>1.723567806097295E-2</v>
      </c>
      <c r="O1181" s="1388">
        <v>-2.2250000000000002E-2</v>
      </c>
      <c r="P1181" s="1388">
        <v>2.6750000000000003E-2</v>
      </c>
      <c r="Q1181" s="1388">
        <v>-2.0250000000000001E-2</v>
      </c>
      <c r="R1181" s="1388">
        <v>-2.1749999999999999E-2</v>
      </c>
      <c r="S1181" s="1388">
        <v>-9.6095072694710001E-2</v>
      </c>
      <c r="T1181" s="1388">
        <v>0.10335571816474001</v>
      </c>
      <c r="U1181" s="1735">
        <v>4.2992350439882497E-2</v>
      </c>
      <c r="V1181" s="1735">
        <v>1.50107752741675E-2</v>
      </c>
      <c r="W1181" s="1735">
        <v>2.1570590622054998E-2</v>
      </c>
      <c r="X1181" s="1735">
        <v>1.98813088382425E-2</v>
      </c>
      <c r="Y1181" s="1735">
        <v>2.02502503237975E-2</v>
      </c>
      <c r="Z1181" s="1735">
        <v>2.0181903963792502E-2</v>
      </c>
      <c r="AA1181" s="399"/>
      <c r="AB1181" s="1388"/>
      <c r="AC1181" s="1388"/>
      <c r="AD1181" s="1388"/>
      <c r="AE1181" s="1388"/>
      <c r="AF1181" s="1388"/>
      <c r="AG1181" s="1388"/>
      <c r="AH1181" s="1388"/>
      <c r="AI1181" s="1388"/>
      <c r="AJ1181" s="1386">
        <v>7.2019688043946803E-2</v>
      </c>
      <c r="AK1181" s="1386">
        <v>7.8422298675799404E-2</v>
      </c>
      <c r="AL1181" s="1386">
        <v>7.5336851757107096E-2</v>
      </c>
      <c r="AM1181" s="1386">
        <v>9.1571962717187413E-2</v>
      </c>
      <c r="AN1181" s="1386">
        <v>5.9065318941843498E-2</v>
      </c>
      <c r="AO1181" s="1386">
        <v>4.40571793751681E-2</v>
      </c>
      <c r="AP1181" s="1386">
        <v>5.4175232224872999E-2</v>
      </c>
      <c r="AQ1181" s="1386">
        <v>-2.79184623851263E-2</v>
      </c>
      <c r="AR1181" s="1386">
        <v>-3.2478341685092697E-3</v>
      </c>
      <c r="AS1181" s="1386">
        <v>-3.51605765836367E-2</v>
      </c>
      <c r="AT1181" s="1386">
        <v>-1.7077870198918398E-2</v>
      </c>
      <c r="AU1181" s="1386">
        <v>5.8228766243942902E-2</v>
      </c>
      <c r="AV1181" s="1386">
        <v>5.3006429165184395E-2</v>
      </c>
      <c r="AW1181" s="1386">
        <v>0.12469439124608099</v>
      </c>
      <c r="AX1181" s="1386">
        <v>0.109168616630092</v>
      </c>
      <c r="AY1181" s="1386">
        <v>8.9153501488552694E-2</v>
      </c>
      <c r="AZ1181" s="1386">
        <v>0.10375759357162301</v>
      </c>
      <c r="BA1181" s="1386">
        <v>7.8218486598829809E-2</v>
      </c>
      <c r="BB1181" s="1386">
        <v>8.2811364700104098E-2</v>
      </c>
      <c r="BC1181" s="1386">
        <v>7.3394481456247093E-2</v>
      </c>
      <c r="BD1181" s="1386">
        <v>4.3445363839713605E-2</v>
      </c>
      <c r="BE1181" s="1386">
        <v>-1.4066844100664199E-2</v>
      </c>
      <c r="BF1181" s="1386">
        <v>8.6525134321635598E-4</v>
      </c>
      <c r="BG1181" s="1386">
        <v>5.3031399038192496E-3</v>
      </c>
      <c r="BH1181" s="1386">
        <v>1.30727172838847E-2</v>
      </c>
      <c r="BI1181" s="1386">
        <v>5.1791288170912407E-2</v>
      </c>
      <c r="BJ1181" s="1386">
        <v>3.3329160816282496E-2</v>
      </c>
      <c r="BK1181" s="1386">
        <v>1.70871188820487E-2</v>
      </c>
      <c r="BL1181" s="1386">
        <v>8.3551508028940607E-3</v>
      </c>
      <c r="BM1181" s="1386">
        <v>7.0852251114355003E-3</v>
      </c>
      <c r="BN1181" s="1386">
        <v>-1.8895791928169601E-3</v>
      </c>
      <c r="BO1181" s="1386">
        <v>4.7960950654772896E-3</v>
      </c>
      <c r="BP1181" s="1386">
        <v>2.0922938699271299E-2</v>
      </c>
      <c r="BQ1181" s="1386">
        <v>2.3019773544620498E-2</v>
      </c>
      <c r="BR1181" s="1386">
        <v>2.2000000000000002E-2</v>
      </c>
      <c r="BS1181" s="1386">
        <v>3.0000000000000001E-3</v>
      </c>
      <c r="BT1181" s="1386">
        <v>6.0000000000000001E-3</v>
      </c>
      <c r="BU1181" s="1386">
        <v>-3.6999999999999998E-2</v>
      </c>
      <c r="BV1181" s="1386">
        <v>-3.6999999999999998E-2</v>
      </c>
      <c r="BW1181" s="1405">
        <v>-2.1000000000000001E-2</v>
      </c>
      <c r="BX1181" s="1405">
        <v>3.0000000000000001E-3</v>
      </c>
      <c r="BY1181" s="1386">
        <v>2.7000000000000003E-2</v>
      </c>
      <c r="BZ1181" s="1386">
        <v>0.04</v>
      </c>
      <c r="CA1181" s="1389">
        <v>3.6999999999999998E-2</v>
      </c>
      <c r="CB1181" s="1389">
        <v>3.5999999999999997E-2</v>
      </c>
      <c r="CC1181" s="1389">
        <v>-2.9000000000000001E-2</v>
      </c>
      <c r="CD1181" s="1389">
        <v>-3.7999999999999999E-2</v>
      </c>
      <c r="CE1181" s="1389">
        <v>-0.05</v>
      </c>
      <c r="CF1181" s="1389">
        <v>-5.7999999999999996E-2</v>
      </c>
      <c r="CG1181" s="1389">
        <v>0</v>
      </c>
      <c r="CH1181" s="1389">
        <v>-1.8000000000000002E-2</v>
      </c>
      <c r="CI1181" s="1389">
        <v>-1.1000000000000001E-2</v>
      </c>
      <c r="CJ1181" s="1389">
        <v>-4.990530052422E-2</v>
      </c>
      <c r="CK1181" s="1389">
        <v>-0.19014134438354</v>
      </c>
      <c r="CL1181" s="1389">
        <v>-0.10161437831303</v>
      </c>
      <c r="CM1181" s="1389">
        <v>-4.2719267558049993E-2</v>
      </c>
      <c r="CN1181" s="1389">
        <v>2.9016816698190003E-2</v>
      </c>
      <c r="CO1181" s="1389">
        <v>0.17927105192706003</v>
      </c>
      <c r="CP1181" s="1389">
        <v>0.11869517321944001</v>
      </c>
      <c r="CQ1181" s="1389">
        <v>8.6439830814270008E-2</v>
      </c>
      <c r="CR1181" s="1389">
        <v>5.9171106597609997E-2</v>
      </c>
      <c r="CS1181" s="1389">
        <v>7.3761145552240004E-2</v>
      </c>
      <c r="CT1181" s="1389">
        <v>2.805593479916E-2</v>
      </c>
      <c r="CU1181" s="1389">
        <v>1.098121481052E-2</v>
      </c>
      <c r="CV1181" s="1389">
        <v>8.6341586069500001E-3</v>
      </c>
      <c r="CW1181" s="1389">
        <v>1.5340925440649999E-2</v>
      </c>
      <c r="CX1181" s="1389">
        <v>1.4796589786800001E-2</v>
      </c>
      <c r="CY1181" s="1389">
        <v>2.127142726227E-2</v>
      </c>
      <c r="CZ1181" s="1389">
        <v>2.165738048157E-2</v>
      </c>
      <c r="DA1181" s="1389">
        <v>2.115780356524E-2</v>
      </c>
      <c r="DB1181" s="1389">
        <v>2.1872547709419998E-2</v>
      </c>
      <c r="DC1181" s="1389">
        <v>2.159463073199E-2</v>
      </c>
      <c r="DD1181" s="1389">
        <v>2.0743747159180002E-2</v>
      </c>
      <c r="DE1181" s="1389">
        <v>1.7830368737819999E-2</v>
      </c>
      <c r="DF1181" s="1389">
        <v>2.0725326564600001E-2</v>
      </c>
      <c r="DG1181" s="1389">
        <v>2.0225792891370001E-2</v>
      </c>
      <c r="DH1181" s="1389">
        <v>1.9837070028620001E-2</v>
      </c>
      <c r="DI1181" s="1389">
        <v>2.144962157656E-2</v>
      </c>
      <c r="DJ1181" s="1389">
        <v>1.9953870293819998E-2</v>
      </c>
      <c r="DK1181" s="1389">
        <v>1.9760439396189999E-2</v>
      </c>
      <c r="DL1181" s="1389">
        <v>2.0237016892119999E-2</v>
      </c>
      <c r="DM1181" s="1389">
        <v>2.0459207266280002E-2</v>
      </c>
      <c r="DN1181" s="1389">
        <v>1.9834403747149999E-2</v>
      </c>
      <c r="DO1181" s="1389">
        <v>2.0196987949620004E-2</v>
      </c>
    </row>
    <row r="1182" spans="1:119" s="150" customFormat="1">
      <c r="A1182" s="150">
        <v>1182</v>
      </c>
      <c r="B1182" s="1318"/>
      <c r="C1182" s="1383" t="s">
        <v>168</v>
      </c>
      <c r="D1182" s="1387"/>
      <c r="E1182" s="1387"/>
      <c r="F1182" s="1316">
        <v>8.4679228353521804E-2</v>
      </c>
      <c r="G1182" s="1316">
        <v>7.2381346293041202E-2</v>
      </c>
      <c r="H1182" s="1316">
        <v>7.6945328319352205E-2</v>
      </c>
      <c r="I1182" s="1316">
        <v>0.10923090697466201</v>
      </c>
      <c r="J1182" s="1316">
        <v>9.5084349019291192E-2</v>
      </c>
      <c r="K1182" s="1316">
        <v>0.10842485442618101</v>
      </c>
      <c r="L1182" s="1316">
        <v>0.109456044686794</v>
      </c>
      <c r="M1182" s="1316">
        <v>0.23927555088736899</v>
      </c>
      <c r="N1182" s="1316">
        <v>0.147219908978656</v>
      </c>
      <c r="O1182" s="1388">
        <v>0.34833333333333333</v>
      </c>
      <c r="P1182" s="1388">
        <v>0.25</v>
      </c>
      <c r="Q1182" s="1388">
        <v>0.47299999999999998</v>
      </c>
      <c r="R1182" s="1388">
        <v>0.52900000000000003</v>
      </c>
      <c r="S1182" s="1388">
        <v>0.36140587812344999</v>
      </c>
      <c r="T1182" s="1388">
        <v>0.50941633543465992</v>
      </c>
      <c r="U1182" s="1735">
        <v>0.57799533482730003</v>
      </c>
      <c r="V1182" s="1735">
        <v>0.38606691936479998</v>
      </c>
      <c r="W1182" s="1735">
        <v>0.24845197979190001</v>
      </c>
      <c r="X1182" s="1735">
        <v>0.18039212930388998</v>
      </c>
      <c r="Y1182" s="1735">
        <v>0.15275269247047998</v>
      </c>
      <c r="Z1182" s="1735">
        <v>0.13297599338473001</v>
      </c>
      <c r="AA1182" s="399"/>
      <c r="AB1182" s="1388"/>
      <c r="AC1182" s="1388"/>
      <c r="AD1182" s="1388"/>
      <c r="AE1182" s="1388"/>
      <c r="AF1182" s="1388"/>
      <c r="AG1182" s="1388"/>
      <c r="AH1182" s="1388"/>
      <c r="AI1182" s="1388"/>
      <c r="AJ1182" s="1386">
        <v>9.1146793603969198E-2</v>
      </c>
      <c r="AK1182" s="1386">
        <v>8.7662471123095803E-2</v>
      </c>
      <c r="AL1182" s="1386">
        <v>8.5618573660318803E-2</v>
      </c>
      <c r="AM1182" s="1386">
        <v>8.4679228353521804E-2</v>
      </c>
      <c r="AN1182" s="1386">
        <v>8.8215931533904002E-2</v>
      </c>
      <c r="AO1182" s="1386">
        <v>9.2754562142317407E-2</v>
      </c>
      <c r="AP1182" s="1386">
        <v>8.6892020769312198E-2</v>
      </c>
      <c r="AQ1182" s="1386">
        <v>7.2381346293041202E-2</v>
      </c>
      <c r="AR1182" s="1386">
        <v>6.2512603347449E-2</v>
      </c>
      <c r="AS1182" s="1386">
        <v>5.2667984189723301E-2</v>
      </c>
      <c r="AT1182" s="1386">
        <v>6.1518962659647097E-2</v>
      </c>
      <c r="AU1182" s="1386">
        <v>7.6945328319352205E-2</v>
      </c>
      <c r="AV1182" s="1386">
        <v>9.6602770924274106E-2</v>
      </c>
      <c r="AW1182" s="1386">
        <v>0.110015957946118</v>
      </c>
      <c r="AX1182" s="1386">
        <v>0.110855988243938</v>
      </c>
      <c r="AY1182" s="1386">
        <v>0.10923090697466201</v>
      </c>
      <c r="AZ1182" s="1386">
        <v>9.7005884389062005E-2</v>
      </c>
      <c r="BA1182" s="1386">
        <v>9.6744186046511693E-2</v>
      </c>
      <c r="BB1182" s="1386">
        <v>9.888383629599011E-2</v>
      </c>
      <c r="BC1182" s="1386">
        <v>9.5084349019291192E-2</v>
      </c>
      <c r="BD1182" s="1386">
        <v>9.8130472509268887E-2</v>
      </c>
      <c r="BE1182" s="1386">
        <v>9.9005320379366199E-2</v>
      </c>
      <c r="BF1182" s="1386">
        <v>0.10014295387856499</v>
      </c>
      <c r="BG1182" s="1386">
        <v>0.10842485442618101</v>
      </c>
      <c r="BH1182" s="1386">
        <v>0.105883198046117</v>
      </c>
      <c r="BI1182" s="1386">
        <v>0.10460955588297199</v>
      </c>
      <c r="BJ1182" s="1386">
        <v>0.10491040897278101</v>
      </c>
      <c r="BK1182" s="1386">
        <v>0.109456044686794</v>
      </c>
      <c r="BL1182" s="1386">
        <v>0.30399999999999999</v>
      </c>
      <c r="BM1182" s="1386">
        <v>0.317</v>
      </c>
      <c r="BN1182" s="1386">
        <v>0.23767438206379801</v>
      </c>
      <c r="BO1182" s="1386">
        <v>0.23927555088736899</v>
      </c>
      <c r="BP1182" s="1386">
        <v>0.16537467700258401</v>
      </c>
      <c r="BQ1182" s="1386">
        <v>0.14956290383884402</v>
      </c>
      <c r="BR1182" s="1386">
        <v>0.144459644322845</v>
      </c>
      <c r="BS1182" s="1386">
        <v>0.147219908978656</v>
      </c>
      <c r="BT1182" s="1386">
        <v>0.27800000000000002</v>
      </c>
      <c r="BU1182" s="1386">
        <v>0.35199999999999998</v>
      </c>
      <c r="BV1182" s="1386">
        <v>0.41299999999999998</v>
      </c>
      <c r="BW1182" s="1295">
        <v>0.34833333333333333</v>
      </c>
      <c r="BX1182" s="1295">
        <v>0.28366666666666668</v>
      </c>
      <c r="BY1182" s="1386">
        <v>0.21899999999999997</v>
      </c>
      <c r="BZ1182" s="1386">
        <v>0.24100000000000002</v>
      </c>
      <c r="CA1182" s="1389">
        <v>0.25</v>
      </c>
      <c r="CB1182" s="1389">
        <v>0.25600000000000001</v>
      </c>
      <c r="CC1182" s="1389">
        <v>0.29499999999999998</v>
      </c>
      <c r="CD1182" s="1389">
        <v>0.40400000000000003</v>
      </c>
      <c r="CE1182" s="1389">
        <v>0.47299999999999998</v>
      </c>
      <c r="CF1182" s="1389">
        <v>0.54100000000000004</v>
      </c>
      <c r="CG1182" s="1389">
        <v>0.54799999999999993</v>
      </c>
      <c r="CH1182" s="1389">
        <v>0.52400000000000002</v>
      </c>
      <c r="CI1182" s="1389">
        <v>0.52900000000000003</v>
      </c>
      <c r="CJ1182" s="1389">
        <v>0.48356866551335004</v>
      </c>
      <c r="CK1182" s="1389">
        <v>0.42758749118770001</v>
      </c>
      <c r="CL1182" s="1389">
        <v>0.36620719230051002</v>
      </c>
      <c r="CM1182" s="1389">
        <v>0.36140587812344999</v>
      </c>
      <c r="CN1182" s="1389">
        <v>0.42648849702913999</v>
      </c>
      <c r="CO1182" s="1389">
        <v>0.50200078391472003</v>
      </c>
      <c r="CP1182" s="1389">
        <v>0.52471217096959</v>
      </c>
      <c r="CQ1182" s="1389">
        <v>0.50941633543465992</v>
      </c>
      <c r="CR1182" s="1389">
        <v>0.55106630322138006</v>
      </c>
      <c r="CS1182" s="1389">
        <v>0.56112366337272002</v>
      </c>
      <c r="CT1182" s="1389">
        <v>0.57770800894190999</v>
      </c>
      <c r="CU1182" s="1389">
        <v>0.57799533482730003</v>
      </c>
      <c r="CV1182" s="1389">
        <v>0.49136442833228999</v>
      </c>
      <c r="CW1182" s="1389">
        <v>0.45436573038787997</v>
      </c>
      <c r="CX1182" s="1389">
        <v>0.42363172009638</v>
      </c>
      <c r="CY1182" s="1389">
        <v>0.38606691936479998</v>
      </c>
      <c r="CZ1182" s="1389">
        <v>0.34745666102577999</v>
      </c>
      <c r="DA1182" s="1389">
        <v>0.31176032711579998</v>
      </c>
      <c r="DB1182" s="1389">
        <v>0.27880974791711999</v>
      </c>
      <c r="DC1182" s="1389">
        <v>0.24845197979190001</v>
      </c>
      <c r="DD1182" s="1389">
        <v>0.22296639440119001</v>
      </c>
      <c r="DE1182" s="1389">
        <v>0.20328368150035001</v>
      </c>
      <c r="DF1182" s="1389">
        <v>0.18915111978715998</v>
      </c>
      <c r="DG1182" s="1389">
        <v>0.18039212930388998</v>
      </c>
      <c r="DH1182" s="1389">
        <v>0.17342589857246998</v>
      </c>
      <c r="DI1182" s="1389">
        <v>0.16649737246246998</v>
      </c>
      <c r="DJ1182" s="1389">
        <v>0.15960636535913</v>
      </c>
      <c r="DK1182" s="1389">
        <v>0.15275269247047998</v>
      </c>
      <c r="DL1182" s="1389">
        <v>0.14650320763374</v>
      </c>
      <c r="DM1182" s="1389">
        <v>0.14113121467782999</v>
      </c>
      <c r="DN1182" s="1389">
        <v>0.13662529546794999</v>
      </c>
      <c r="DO1182" s="1389">
        <v>0.13297599338473001</v>
      </c>
    </row>
    <row r="1183" spans="1:119" s="150" customFormat="1">
      <c r="A1183" s="150">
        <v>1183</v>
      </c>
      <c r="B1183" s="1318"/>
      <c r="C1183" s="1383" t="s">
        <v>125</v>
      </c>
      <c r="D1183" s="1393"/>
      <c r="E1183" s="1393"/>
      <c r="F1183" s="1394">
        <v>3.1496</v>
      </c>
      <c r="G1183" s="1394">
        <v>3.4542000000000002</v>
      </c>
      <c r="H1183" s="1394">
        <v>3.8008000000000002</v>
      </c>
      <c r="I1183" s="1394">
        <v>3.9698000000000002</v>
      </c>
      <c r="J1183" s="1394">
        <v>4.3089000000000004</v>
      </c>
      <c r="K1183" s="1394">
        <v>4.9150999999999998</v>
      </c>
      <c r="L1183" s="1394">
        <v>6.5186999999999999</v>
      </c>
      <c r="M1183" s="1394">
        <v>8.4646000000000008</v>
      </c>
      <c r="N1183" s="1394">
        <v>12.94</v>
      </c>
      <c r="O1183" s="1304">
        <v>15.856</v>
      </c>
      <c r="P1183" s="1304">
        <v>18.600000000000001</v>
      </c>
      <c r="Q1183" s="1304">
        <v>37.61</v>
      </c>
      <c r="R1183" s="1407">
        <v>59.872700000000002</v>
      </c>
      <c r="S1183" s="1407">
        <v>84.569699999999997</v>
      </c>
      <c r="T1183" s="1407">
        <v>102.72799999999999</v>
      </c>
      <c r="U1183" s="1736">
        <v>164.167</v>
      </c>
      <c r="V1183" s="1736">
        <v>244.00324039454233</v>
      </c>
      <c r="W1183" s="1736">
        <v>322.35535311923428</v>
      </c>
      <c r="X1183" s="1736">
        <v>388.16642703823237</v>
      </c>
      <c r="Y1183" s="1736">
        <v>446.41527477041711</v>
      </c>
      <c r="Z1183" s="1736">
        <v>501.70668622667966</v>
      </c>
      <c r="AA1183" s="399"/>
      <c r="AB1183" s="1394"/>
      <c r="AC1183" s="1394"/>
      <c r="AD1183" s="1394"/>
      <c r="AE1183" s="1394"/>
      <c r="AF1183" s="1394"/>
      <c r="AG1183" s="1394"/>
      <c r="AH1183" s="1394"/>
      <c r="AI1183" s="1394"/>
      <c r="AJ1183" s="1304">
        <v>3.0989</v>
      </c>
      <c r="AK1183" s="1304">
        <v>3.0920999999999998</v>
      </c>
      <c r="AL1183" s="1304">
        <v>3.1496</v>
      </c>
      <c r="AM1183" s="1304">
        <v>3.1496</v>
      </c>
      <c r="AN1183" s="1304">
        <v>3.1686000000000001</v>
      </c>
      <c r="AO1183" s="1304">
        <v>3.0238999999999998</v>
      </c>
      <c r="AP1183" s="1304">
        <v>3.1337999999999999</v>
      </c>
      <c r="AQ1183" s="1304">
        <v>3.4542000000000002</v>
      </c>
      <c r="AR1183" s="1304">
        <v>3.7120000000000002</v>
      </c>
      <c r="AS1183" s="1304">
        <v>3.7978999999999998</v>
      </c>
      <c r="AT1183" s="1304">
        <v>3.8431999999999999</v>
      </c>
      <c r="AU1183" s="1304">
        <v>3.8008000000000002</v>
      </c>
      <c r="AV1183" s="1304">
        <v>3.8730000000000002</v>
      </c>
      <c r="AW1183" s="1304">
        <v>3.9323999999999999</v>
      </c>
      <c r="AX1183" s="1304">
        <v>3.9603999999999999</v>
      </c>
      <c r="AY1183" s="1304">
        <v>3.9698000000000002</v>
      </c>
      <c r="AZ1183" s="1304">
        <v>4.0552000000000001</v>
      </c>
      <c r="BA1183" s="1304">
        <v>4.1094999999999997</v>
      </c>
      <c r="BB1183" s="1304">
        <v>4.2228000000000003</v>
      </c>
      <c r="BC1183" s="1304">
        <v>4.3089000000000004</v>
      </c>
      <c r="BD1183" s="1304">
        <v>4.3807999999999998</v>
      </c>
      <c r="BE1183" s="1304">
        <v>4.5267999999999997</v>
      </c>
      <c r="BF1183" s="1304">
        <v>4.6966999999999999</v>
      </c>
      <c r="BG1183" s="1304">
        <v>4.9150999999999998</v>
      </c>
      <c r="BH1183" s="1304">
        <v>5.1193</v>
      </c>
      <c r="BI1183" s="1304">
        <v>5.3872999999999998</v>
      </c>
      <c r="BJ1183" s="1304">
        <v>5.7908999999999997</v>
      </c>
      <c r="BK1183" s="1304">
        <v>6.5186999999999999</v>
      </c>
      <c r="BL1183" s="1304">
        <v>8.0013000000000005</v>
      </c>
      <c r="BM1183" s="1304">
        <v>8.1311</v>
      </c>
      <c r="BN1183" s="1304">
        <v>8.4331999999999994</v>
      </c>
      <c r="BO1183" s="1304">
        <v>8.4646000000000008</v>
      </c>
      <c r="BP1183" s="1304">
        <v>8.8196999999999992</v>
      </c>
      <c r="BQ1183" s="1304">
        <v>9.0986999999999991</v>
      </c>
      <c r="BR1183" s="1304">
        <v>9.4248999999999992</v>
      </c>
      <c r="BS1183" s="1304">
        <v>12.94</v>
      </c>
      <c r="BT1183" s="1304">
        <v>14.622</v>
      </c>
      <c r="BU1183" s="1304">
        <v>15.04</v>
      </c>
      <c r="BV1183" s="1304">
        <v>15</v>
      </c>
      <c r="BW1183" s="1399">
        <v>15.856</v>
      </c>
      <c r="BX1183" s="1408">
        <v>15.369</v>
      </c>
      <c r="BY1183" s="1395">
        <v>16.899999999999999</v>
      </c>
      <c r="BZ1183" s="1395">
        <v>17.7</v>
      </c>
      <c r="CA1183" s="1397">
        <v>18.600000000000001</v>
      </c>
      <c r="CB1183" s="1397">
        <v>20.12</v>
      </c>
      <c r="CC1183" s="1397">
        <v>28.94</v>
      </c>
      <c r="CD1183" s="1397">
        <v>35.85</v>
      </c>
      <c r="CE1183" s="1397">
        <v>37.61</v>
      </c>
      <c r="CF1183" s="1397">
        <v>43.32</v>
      </c>
      <c r="CG1183" s="1397">
        <v>42.48</v>
      </c>
      <c r="CH1183" s="1397">
        <v>57.592500000000001</v>
      </c>
      <c r="CI1183" s="1397">
        <v>59.872700000000002</v>
      </c>
      <c r="CJ1183" s="1397">
        <v>64.4024</v>
      </c>
      <c r="CK1183" s="1397">
        <v>70.844800000000006</v>
      </c>
      <c r="CL1183" s="1397">
        <v>76.174999999999997</v>
      </c>
      <c r="CM1183" s="1397">
        <v>84.569699999999997</v>
      </c>
      <c r="CN1183" s="1397">
        <v>92.140299999999996</v>
      </c>
      <c r="CO1183" s="1397">
        <v>96.702600000000004</v>
      </c>
      <c r="CP1183" s="1397">
        <v>98.7363</v>
      </c>
      <c r="CQ1183" s="1397">
        <v>102.72799999999999</v>
      </c>
      <c r="CR1183" s="1397">
        <v>110.88</v>
      </c>
      <c r="CS1183" s="1397">
        <v>125.444</v>
      </c>
      <c r="CT1183" s="1397">
        <v>144.559</v>
      </c>
      <c r="CU1183" s="1397">
        <v>164.167</v>
      </c>
      <c r="CV1183" s="1397">
        <v>184.39599999999999</v>
      </c>
      <c r="CW1183" s="1397">
        <v>203.86282268388732</v>
      </c>
      <c r="CX1183" s="1397">
        <v>223.94821532305514</v>
      </c>
      <c r="CY1183" s="1397">
        <v>244.00324039454233</v>
      </c>
      <c r="CZ1183" s="1397">
        <v>264.17657737483756</v>
      </c>
      <c r="DA1183" s="1397">
        <v>284.18305699306399</v>
      </c>
      <c r="DB1183" s="1397">
        <v>303.66040713338663</v>
      </c>
      <c r="DC1183" s="1397">
        <v>322.35535311923428</v>
      </c>
      <c r="DD1183" s="1397">
        <v>340.12906147326117</v>
      </c>
      <c r="DE1183" s="1397">
        <v>356.94442884114932</v>
      </c>
      <c r="DF1183" s="1397">
        <v>372.88446361479885</v>
      </c>
      <c r="DG1183" s="1397">
        <v>388.16642703823237</v>
      </c>
      <c r="DH1183" s="1397">
        <v>403.02710405654108</v>
      </c>
      <c r="DI1183" s="1397">
        <v>417.6435215439891</v>
      </c>
      <c r="DJ1183" s="1397">
        <v>432.10964874773094</v>
      </c>
      <c r="DK1183" s="1397">
        <v>446.41527477041711</v>
      </c>
      <c r="DL1183" s="1397">
        <v>460.52582522316368</v>
      </c>
      <c r="DM1183" s="1397">
        <v>474.42969065019292</v>
      </c>
      <c r="DN1183" s="1397">
        <v>488.14174493673181</v>
      </c>
      <c r="DO1183" s="1397">
        <v>501.70668622667966</v>
      </c>
    </row>
    <row r="1184" spans="1:119" s="182" customFormat="1">
      <c r="A1184" s="150">
        <v>1184</v>
      </c>
      <c r="B1184" s="1323"/>
      <c r="C1184" s="1383" t="s">
        <v>130</v>
      </c>
      <c r="D1184" s="1400"/>
      <c r="E1184" s="1400"/>
      <c r="F1184" s="1401">
        <v>3.1219833333333331</v>
      </c>
      <c r="G1184" s="1401">
        <v>3.1570499999999999</v>
      </c>
      <c r="H1184" s="1401">
        <v>3.7451499999999998</v>
      </c>
      <c r="I1184" s="1401">
        <v>3.9127749999999999</v>
      </c>
      <c r="J1184" s="1401">
        <v>4.1317125000000008</v>
      </c>
      <c r="K1184" s="1401">
        <v>4.5540749999999992</v>
      </c>
      <c r="L1184" s="1401">
        <v>5.5035999999999996</v>
      </c>
      <c r="M1184" s="1401">
        <v>8.0143125000000008</v>
      </c>
      <c r="N1184" s="1401">
        <v>9.2157874999999994</v>
      </c>
      <c r="O1184" s="398">
        <v>14.765499999999999</v>
      </c>
      <c r="P1184" s="398">
        <v>16.571124999999999</v>
      </c>
      <c r="Q1184" s="398">
        <v>27.900730453801806</v>
      </c>
      <c r="R1184" s="398">
        <v>48.087664620047981</v>
      </c>
      <c r="S1184" s="398">
        <v>70.736275838085163</v>
      </c>
      <c r="T1184" s="398">
        <v>95.232406667636383</v>
      </c>
      <c r="U1184" s="1737">
        <v>128.58262500000001</v>
      </c>
      <c r="V1184" s="1737">
        <v>204.0730395510534</v>
      </c>
      <c r="W1184" s="1737">
        <v>283.79983456454414</v>
      </c>
      <c r="X1184" s="1737">
        <v>356.30471100198565</v>
      </c>
      <c r="Y1184" s="1737">
        <v>417.51778131314649</v>
      </c>
      <c r="Z1184" s="1737">
        <v>474.28956032715922</v>
      </c>
      <c r="AA1184" s="594"/>
      <c r="AB1184" s="1401"/>
      <c r="AC1184" s="1401"/>
      <c r="AD1184" s="1401"/>
      <c r="AE1184" s="1401"/>
      <c r="AF1184" s="1401"/>
      <c r="AG1184" s="1401"/>
      <c r="AH1184" s="1401"/>
      <c r="AI1184" s="1401"/>
      <c r="AJ1184" s="398"/>
      <c r="AK1184" s="398">
        <v>3.0954999999999999</v>
      </c>
      <c r="AL1184" s="398">
        <v>3.1208499999999999</v>
      </c>
      <c r="AM1184" s="398">
        <v>3.1496</v>
      </c>
      <c r="AN1184" s="398">
        <v>3.1591</v>
      </c>
      <c r="AO1184" s="398">
        <v>3.0962499999999999</v>
      </c>
      <c r="AP1184" s="398">
        <v>3.0788500000000001</v>
      </c>
      <c r="AQ1184" s="398">
        <v>3.294</v>
      </c>
      <c r="AR1184" s="398">
        <v>3.5831</v>
      </c>
      <c r="AS1184" s="398">
        <v>3.75495</v>
      </c>
      <c r="AT1184" s="398">
        <v>3.8205499999999999</v>
      </c>
      <c r="AU1184" s="398">
        <v>3.8220000000000001</v>
      </c>
      <c r="AV1184" s="398">
        <v>3.8369</v>
      </c>
      <c r="AW1184" s="398">
        <v>3.9027000000000003</v>
      </c>
      <c r="AX1184" s="398">
        <v>3.9463999999999997</v>
      </c>
      <c r="AY1184" s="398">
        <v>3.9651000000000001</v>
      </c>
      <c r="AZ1184" s="398">
        <v>4.0125000000000002</v>
      </c>
      <c r="BA1184" s="398">
        <v>4.0823499999999999</v>
      </c>
      <c r="BB1184" s="398">
        <v>4.16615</v>
      </c>
      <c r="BC1184" s="398">
        <v>4.2658500000000004</v>
      </c>
      <c r="BD1184" s="398">
        <v>4.3448500000000001</v>
      </c>
      <c r="BE1184" s="398">
        <v>4.4537999999999993</v>
      </c>
      <c r="BF1184" s="398">
        <v>4.6117499999999998</v>
      </c>
      <c r="BG1184" s="398">
        <v>4.8058999999999994</v>
      </c>
      <c r="BH1184" s="398">
        <v>5.0171999999999999</v>
      </c>
      <c r="BI1184" s="398">
        <v>5.2532999999999994</v>
      </c>
      <c r="BJ1184" s="398">
        <v>5.5891000000000002</v>
      </c>
      <c r="BK1184" s="398">
        <v>6.1547999999999998</v>
      </c>
      <c r="BL1184" s="398">
        <v>7.26</v>
      </c>
      <c r="BM1184" s="398">
        <v>8.0662000000000003</v>
      </c>
      <c r="BN1184" s="398">
        <v>8.2821499999999997</v>
      </c>
      <c r="BO1184" s="398">
        <v>8.4489000000000001</v>
      </c>
      <c r="BP1184" s="398">
        <v>8.6421500000000009</v>
      </c>
      <c r="BQ1184" s="398">
        <v>8.9591999999999992</v>
      </c>
      <c r="BR1184" s="398">
        <v>9.2617999999999991</v>
      </c>
      <c r="BS1184" s="398">
        <v>10</v>
      </c>
      <c r="BT1184" s="398">
        <v>13.780999999999999</v>
      </c>
      <c r="BU1184" s="398">
        <v>14.831</v>
      </c>
      <c r="BV1184" s="398">
        <v>15.02</v>
      </c>
      <c r="BW1184" s="398">
        <v>15.43</v>
      </c>
      <c r="BX1184" s="398">
        <v>15.7</v>
      </c>
      <c r="BY1184" s="398">
        <v>16.134499999999999</v>
      </c>
      <c r="BZ1184" s="398">
        <v>17.299999999999997</v>
      </c>
      <c r="CA1184" s="398">
        <v>17.149999999999999</v>
      </c>
      <c r="CB1184" s="398">
        <v>19.749851185512906</v>
      </c>
      <c r="CC1184" s="398">
        <v>23.827035061432426</v>
      </c>
      <c r="CD1184" s="398">
        <v>31.69772320042048</v>
      </c>
      <c r="CE1184" s="398">
        <v>36.328312367841406</v>
      </c>
      <c r="CF1184" s="398">
        <v>39.28833119774783</v>
      </c>
      <c r="CG1184" s="398">
        <v>45.020740670511714</v>
      </c>
      <c r="CH1184" s="398">
        <v>50.009548875674469</v>
      </c>
      <c r="CI1184" s="398">
        <v>58.032037736257926</v>
      </c>
      <c r="CJ1184" s="398">
        <v>61.832796822055755</v>
      </c>
      <c r="CK1184" s="398">
        <v>69.465429146328034</v>
      </c>
      <c r="CL1184" s="398">
        <v>73.470610520515464</v>
      </c>
      <c r="CM1184" s="398">
        <v>78.176266863441413</v>
      </c>
      <c r="CN1184" s="398">
        <v>89.281870954628744</v>
      </c>
      <c r="CO1184" s="398">
        <v>96.2293499291643</v>
      </c>
      <c r="CP1184" s="398">
        <v>97.388841362562061</v>
      </c>
      <c r="CQ1184" s="398">
        <v>98.029564424190397</v>
      </c>
      <c r="CR1184" s="398">
        <v>106.804</v>
      </c>
      <c r="CS1184" s="398">
        <v>118.16200000000001</v>
      </c>
      <c r="CT1184" s="398">
        <v>135.00149999999999</v>
      </c>
      <c r="CU1184" s="398">
        <v>154.363</v>
      </c>
      <c r="CV1184" s="398">
        <v>174.28149999999999</v>
      </c>
      <c r="CW1184" s="398">
        <v>194.12941134194364</v>
      </c>
      <c r="CX1184" s="398">
        <v>213.90551900347123</v>
      </c>
      <c r="CY1184" s="398">
        <v>233.97572785879873</v>
      </c>
      <c r="CZ1184" s="398">
        <v>254.08990888468995</v>
      </c>
      <c r="DA1184" s="398">
        <v>274.17981718395077</v>
      </c>
      <c r="DB1184" s="398">
        <v>293.92173206322531</v>
      </c>
      <c r="DC1184" s="398">
        <v>313.00788012631045</v>
      </c>
      <c r="DD1184" s="398">
        <v>331.24220729624773</v>
      </c>
      <c r="DE1184" s="398">
        <v>348.53674515720525</v>
      </c>
      <c r="DF1184" s="398">
        <v>364.91444622797405</v>
      </c>
      <c r="DG1184" s="398">
        <v>380.52544532651564</v>
      </c>
      <c r="DH1184" s="398">
        <v>395.59676554738672</v>
      </c>
      <c r="DI1184" s="398">
        <v>410.33531280026511</v>
      </c>
      <c r="DJ1184" s="398">
        <v>424.87658514586002</v>
      </c>
      <c r="DK1184" s="398">
        <v>439.26246175907403</v>
      </c>
      <c r="DL1184" s="398">
        <v>453.4705499967904</v>
      </c>
      <c r="DM1184" s="398">
        <v>467.4777579366783</v>
      </c>
      <c r="DN1184" s="398">
        <v>481.28571779346237</v>
      </c>
      <c r="DO1184" s="398">
        <v>494.92421558170577</v>
      </c>
    </row>
    <row r="1185" spans="1:119" s="150" customFormat="1">
      <c r="A1185" s="150">
        <v>1185</v>
      </c>
      <c r="B1185" s="1318"/>
      <c r="C1185" s="1383" t="s">
        <v>128</v>
      </c>
      <c r="D1185" s="1402"/>
      <c r="E1185" s="1402"/>
      <c r="F1185" s="1295">
        <v>8.2924999999999999E-2</v>
      </c>
      <c r="G1185" s="1295">
        <v>0.119975</v>
      </c>
      <c r="H1185" s="1295">
        <v>0.11144999999999999</v>
      </c>
      <c r="I1185" s="1295">
        <v>9.2524999999999996E-2</v>
      </c>
      <c r="J1185" s="1295">
        <v>0.11097500000000002</v>
      </c>
      <c r="K1185" s="1295">
        <v>0.12225</v>
      </c>
      <c r="L1185" s="1295">
        <v>0.15502500000000002</v>
      </c>
      <c r="M1185" s="1295">
        <v>0.20507500000000001</v>
      </c>
      <c r="N1185" s="1295">
        <v>0.22087499999999999</v>
      </c>
      <c r="O1185" s="1386">
        <v>0.23854999999999998</v>
      </c>
      <c r="P1185" s="1386">
        <v>0.19692499999999999</v>
      </c>
      <c r="Q1185" s="1386">
        <v>0.45194999999999996</v>
      </c>
      <c r="R1185" s="1386">
        <v>0.71181249999999996</v>
      </c>
      <c r="S1185" s="1386">
        <v>0.45250000000000001</v>
      </c>
      <c r="T1185" s="1386">
        <v>0.35137499999999999</v>
      </c>
      <c r="U1185" s="1738">
        <v>0.61855809299384013</v>
      </c>
      <c r="V1185" s="1738">
        <v>0.96532826603681676</v>
      </c>
      <c r="W1185" s="1738">
        <v>0.60011516426348244</v>
      </c>
      <c r="X1185" s="1738">
        <v>0.49690395958380001</v>
      </c>
      <c r="Y1185" s="1738">
        <v>0.49690395958380001</v>
      </c>
      <c r="Z1185" s="1738">
        <v>0.49690395958380001</v>
      </c>
      <c r="AA1185" s="399"/>
      <c r="AB1185" s="1388"/>
      <c r="AC1185" s="1388"/>
      <c r="AD1185" s="1388"/>
      <c r="AE1185" s="1388"/>
      <c r="AF1185" s="1388"/>
      <c r="AG1185" s="1388"/>
      <c r="AH1185" s="1388"/>
      <c r="AI1185" s="1388"/>
      <c r="AJ1185" s="1386">
        <v>7.1199999999999999E-2</v>
      </c>
      <c r="AK1185" s="1386">
        <v>6.7400000000000002E-2</v>
      </c>
      <c r="AL1185" s="1386">
        <v>9.69E-2</v>
      </c>
      <c r="AM1185" s="1386">
        <v>9.6199999999999994E-2</v>
      </c>
      <c r="AN1185" s="1386">
        <v>8.0299999999999996E-2</v>
      </c>
      <c r="AO1185" s="1386">
        <v>0.13009999999999999</v>
      </c>
      <c r="AP1185" s="1386">
        <v>0.1084</v>
      </c>
      <c r="AQ1185" s="1386">
        <v>0.16109999999999999</v>
      </c>
      <c r="AR1185" s="1386">
        <v>0.1168</v>
      </c>
      <c r="AS1185" s="1386">
        <v>0.1201</v>
      </c>
      <c r="AT1185" s="1386">
        <v>0.11359999999999999</v>
      </c>
      <c r="AU1185" s="1386">
        <v>9.5299999999999996E-2</v>
      </c>
      <c r="AV1185" s="1386">
        <v>9.11E-2</v>
      </c>
      <c r="AW1185" s="1386">
        <v>0.09</v>
      </c>
      <c r="AX1185" s="1386">
        <v>9.2699999999999991E-2</v>
      </c>
      <c r="AY1185" s="1386">
        <v>9.6300000000000011E-2</v>
      </c>
      <c r="AZ1185" s="1386">
        <v>9.4800000000000009E-2</v>
      </c>
      <c r="BA1185" s="1386">
        <v>9.6500000000000002E-2</v>
      </c>
      <c r="BB1185" s="1386">
        <v>0.10550000000000001</v>
      </c>
      <c r="BC1185" s="1386">
        <v>0.14710000000000001</v>
      </c>
      <c r="BD1185" s="1386">
        <v>0.11789999999999999</v>
      </c>
      <c r="BE1185" s="1386">
        <v>0.11199999999999999</v>
      </c>
      <c r="BF1185" s="1386">
        <v>0.1208</v>
      </c>
      <c r="BG1185" s="1386">
        <v>0.13830000000000001</v>
      </c>
      <c r="BH1185" s="1386">
        <v>0.13650000000000001</v>
      </c>
      <c r="BI1185" s="1386">
        <v>0.15160000000000001</v>
      </c>
      <c r="BJ1185" s="1386">
        <v>0.154</v>
      </c>
      <c r="BK1185" s="1386">
        <v>0.17800000000000002</v>
      </c>
      <c r="BL1185" s="1386">
        <v>0.21710000000000002</v>
      </c>
      <c r="BM1185" s="1386">
        <v>0.21050000000000002</v>
      </c>
      <c r="BN1185" s="1386">
        <v>0.19210000000000002</v>
      </c>
      <c r="BO1185" s="1386">
        <v>0.2006</v>
      </c>
      <c r="BP1185" s="1386">
        <v>0.2009</v>
      </c>
      <c r="BQ1185" s="1386">
        <v>0.20469999999999999</v>
      </c>
      <c r="BR1185" s="1386">
        <v>0.21210000000000001</v>
      </c>
      <c r="BS1185" s="1386">
        <v>0.26579999999999998</v>
      </c>
      <c r="BT1185" s="1386">
        <v>0.2747</v>
      </c>
      <c r="BU1185" s="1386">
        <v>0.27279999999999999</v>
      </c>
      <c r="BV1185" s="1386">
        <v>0.2172</v>
      </c>
      <c r="BW1185" s="1386">
        <v>0.1895</v>
      </c>
      <c r="BX1185" s="1403">
        <v>0.18149999999999999</v>
      </c>
      <c r="BY1185" s="1409">
        <v>0.19079999999999997</v>
      </c>
      <c r="BZ1185" s="1409">
        <v>0.19539999999999999</v>
      </c>
      <c r="CA1185" s="1409">
        <v>0.22</v>
      </c>
      <c r="CB1185" s="1409">
        <v>0.20780000000000001</v>
      </c>
      <c r="CC1185" s="1409">
        <v>0.4</v>
      </c>
      <c r="CD1185" s="1409">
        <v>0.6</v>
      </c>
      <c r="CE1185" s="1409">
        <v>0.6</v>
      </c>
      <c r="CF1185" s="1409">
        <v>0.75</v>
      </c>
      <c r="CG1185" s="1409">
        <v>0.75750000000000006</v>
      </c>
      <c r="CH1185" s="1409">
        <v>0.7097500000000001</v>
      </c>
      <c r="CI1185" s="1409">
        <v>0.63</v>
      </c>
      <c r="CJ1185" s="1409">
        <v>0.55899999999999994</v>
      </c>
      <c r="CK1185" s="1409">
        <v>0.48799999999999993</v>
      </c>
      <c r="CL1185" s="1409">
        <v>0.41699999999999993</v>
      </c>
      <c r="CM1185" s="1409">
        <v>0.34599999999999997</v>
      </c>
      <c r="CN1185" s="1409">
        <v>0.45</v>
      </c>
      <c r="CO1185" s="1409">
        <v>0.40850000000000003</v>
      </c>
      <c r="CP1185" s="1409">
        <v>0.36700000000000005</v>
      </c>
      <c r="CQ1185" s="1409">
        <v>0.18</v>
      </c>
      <c r="CR1185" s="1409">
        <v>0.35542323719753599</v>
      </c>
      <c r="CS1185" s="1409">
        <v>0.53084647439507204</v>
      </c>
      <c r="CT1185" s="1409">
        <v>0.7062697115926081</v>
      </c>
      <c r="CU1185" s="1409">
        <v>0.88169294879014415</v>
      </c>
      <c r="CV1185" s="1409">
        <v>1.0571161859876801</v>
      </c>
      <c r="CW1185" s="1409">
        <v>1.029726408472549</v>
      </c>
      <c r="CX1185" s="1409">
        <v>1.002336630957418</v>
      </c>
      <c r="CY1185" s="1409">
        <v>0.77213383872961994</v>
      </c>
      <c r="CZ1185" s="1409">
        <v>0.70332636894316491</v>
      </c>
      <c r="DA1185" s="1409">
        <v>0.63451889915670989</v>
      </c>
      <c r="DB1185" s="1409">
        <v>0.56571142937025487</v>
      </c>
      <c r="DC1185" s="1409">
        <v>0.49690395958380001</v>
      </c>
      <c r="DD1185" s="1409">
        <v>0.49690395958380001</v>
      </c>
      <c r="DE1185" s="1409">
        <v>0.49690395958380001</v>
      </c>
      <c r="DF1185" s="1409">
        <v>0.49690395958380001</v>
      </c>
      <c r="DG1185" s="1409">
        <v>0.49690395958380001</v>
      </c>
      <c r="DH1185" s="1409">
        <v>0.49690395958380001</v>
      </c>
      <c r="DI1185" s="1409">
        <v>0.49690395958380001</v>
      </c>
      <c r="DJ1185" s="1409">
        <v>0.49690395958380001</v>
      </c>
      <c r="DK1185" s="1409">
        <v>0.49690395958380001</v>
      </c>
      <c r="DL1185" s="1409">
        <v>0.49690395958380001</v>
      </c>
      <c r="DM1185" s="1409">
        <v>0.49690395958380001</v>
      </c>
      <c r="DN1185" s="1409">
        <v>0.49690395958380001</v>
      </c>
      <c r="DO1185" s="1409">
        <v>0.49690395958380001</v>
      </c>
    </row>
    <row r="1186" spans="1:119" s="150" customFormat="1">
      <c r="A1186" s="150">
        <v>1186</v>
      </c>
      <c r="B1186" s="1318"/>
      <c r="C1186" s="1382" t="s">
        <v>86</v>
      </c>
      <c r="D1186" s="1383"/>
      <c r="E1186" s="1383"/>
      <c r="F1186" s="1384"/>
      <c r="G1186" s="1384"/>
      <c r="H1186" s="1384"/>
      <c r="I1186" s="1384"/>
      <c r="J1186" s="1384"/>
      <c r="K1186" s="1384"/>
      <c r="L1186" s="1384"/>
      <c r="M1186" s="1384"/>
      <c r="N1186" s="1384"/>
      <c r="O1186" s="390"/>
      <c r="P1186" s="390"/>
      <c r="Q1186" s="390"/>
      <c r="R1186" s="390"/>
      <c r="S1186" s="390"/>
      <c r="T1186" s="390"/>
      <c r="U1186" s="1734"/>
      <c r="V1186" s="1734"/>
      <c r="W1186" s="1734"/>
      <c r="X1186" s="1734"/>
      <c r="Y1186" s="1734"/>
      <c r="Z1186" s="1734"/>
      <c r="AA1186" s="399"/>
      <c r="AB1186" s="1384"/>
      <c r="AC1186" s="1384"/>
      <c r="AD1186" s="1384"/>
      <c r="AE1186" s="1384"/>
      <c r="AF1186" s="1384"/>
      <c r="AG1186" s="1384"/>
      <c r="AH1186" s="1384"/>
      <c r="AI1186" s="1384"/>
      <c r="AJ1186" s="390"/>
      <c r="AK1186" s="390"/>
      <c r="AL1186" s="390"/>
      <c r="AM1186" s="390"/>
      <c r="AN1186" s="390"/>
      <c r="AO1186" s="390"/>
      <c r="AP1186" s="390"/>
      <c r="AQ1186" s="390"/>
      <c r="AR1186" s="390"/>
      <c r="AS1186" s="390"/>
      <c r="AT1186" s="390"/>
      <c r="AU1186" s="390"/>
      <c r="AV1186" s="390"/>
      <c r="AW1186" s="390"/>
      <c r="AX1186" s="390"/>
      <c r="AY1186" s="390"/>
      <c r="AZ1186" s="390"/>
      <c r="BA1186" s="390"/>
      <c r="BB1186" s="390"/>
      <c r="BC1186" s="390"/>
      <c r="BD1186" s="390"/>
      <c r="BE1186" s="390"/>
      <c r="BF1186" s="390"/>
      <c r="BG1186" s="390"/>
      <c r="BH1186" s="390"/>
      <c r="BI1186" s="390"/>
      <c r="BJ1186" s="390"/>
      <c r="BK1186" s="390"/>
      <c r="BL1186" s="390"/>
      <c r="BM1186" s="390"/>
      <c r="BN1186" s="390"/>
      <c r="BO1186" s="390"/>
      <c r="BP1186" s="390"/>
      <c r="BQ1186" s="390"/>
      <c r="BR1186" s="390"/>
      <c r="BS1186" s="390"/>
      <c r="BT1186" s="390"/>
      <c r="BU1186" s="390"/>
      <c r="BV1186" s="390"/>
      <c r="BW1186" s="390"/>
      <c r="BX1186" s="1388"/>
      <c r="BY1186" s="390"/>
      <c r="BZ1186" s="390"/>
      <c r="CA1186" s="390"/>
      <c r="CB1186" s="390"/>
      <c r="CC1186" s="390"/>
      <c r="CD1186" s="390"/>
      <c r="CE1186" s="390"/>
      <c r="CF1186" s="390"/>
      <c r="CG1186" s="390"/>
      <c r="CH1186" s="390"/>
      <c r="CI1186" s="390"/>
      <c r="CJ1186" s="390"/>
      <c r="CK1186" s="390"/>
      <c r="CL1186" s="390"/>
      <c r="CM1186" s="390"/>
      <c r="CN1186" s="390"/>
      <c r="CO1186" s="390"/>
      <c r="CP1186" s="390"/>
      <c r="CQ1186" s="390"/>
      <c r="CR1186" s="390"/>
      <c r="CS1186" s="390"/>
      <c r="CT1186" s="390"/>
      <c r="CU1186" s="390"/>
      <c r="CV1186" s="390"/>
      <c r="CW1186" s="390"/>
      <c r="CX1186" s="390"/>
      <c r="CY1186" s="390"/>
      <c r="CZ1186" s="390"/>
      <c r="DA1186" s="390"/>
      <c r="DB1186" s="390"/>
      <c r="DC1186" s="390"/>
      <c r="DD1186" s="390"/>
      <c r="DE1186" s="390"/>
      <c r="DF1186" s="390"/>
      <c r="DG1186" s="390"/>
      <c r="DH1186" s="390"/>
      <c r="DI1186" s="390"/>
      <c r="DJ1186" s="390"/>
      <c r="DK1186" s="390"/>
      <c r="DL1186" s="390"/>
      <c r="DM1186" s="390"/>
      <c r="DN1186" s="390"/>
      <c r="DO1186" s="390"/>
    </row>
    <row r="1187" spans="1:119" s="150" customFormat="1">
      <c r="A1187" s="150">
        <v>1187</v>
      </c>
      <c r="B1187" s="1318"/>
      <c r="C1187" s="1383" t="s">
        <v>18</v>
      </c>
      <c r="D1187" s="1387"/>
      <c r="E1187" s="1387"/>
      <c r="F1187" s="1316">
        <v>3.1432981885055056E-2</v>
      </c>
      <c r="G1187" s="1316">
        <v>1.4260242207572049E-2</v>
      </c>
      <c r="H1187" s="1316">
        <v>-4.6969092285859479E-2</v>
      </c>
      <c r="I1187" s="1316">
        <v>5.1171008528174231E-2</v>
      </c>
      <c r="J1187" s="1316">
        <v>4.0441060924578831E-2</v>
      </c>
      <c r="K1187" s="1316">
        <v>4.0318829252146977E-2</v>
      </c>
      <c r="L1187" s="1316">
        <v>1.3609821104245592E-2</v>
      </c>
      <c r="M1187" s="1316">
        <v>2.2418690112826149E-2</v>
      </c>
      <c r="N1187" s="1316">
        <v>2.4658150139552922E-2</v>
      </c>
      <c r="O1187" s="1388">
        <v>2.325E-2</v>
      </c>
      <c r="P1187" s="1388">
        <v>1.95E-2</v>
      </c>
      <c r="Q1187" s="1388">
        <v>2.1249999999999998E-2</v>
      </c>
      <c r="R1187" s="1388">
        <v>-1.2500000000000002E-3</v>
      </c>
      <c r="S1187" s="1388">
        <v>-8.1655888167905005E-2</v>
      </c>
      <c r="T1187" s="1388">
        <v>5.4266103412455004E-2</v>
      </c>
      <c r="U1187" s="1735">
        <v>1.5763549372159999E-2</v>
      </c>
      <c r="V1187" s="1735">
        <v>1.899649120556E-2</v>
      </c>
      <c r="W1187" s="1735">
        <v>2.42149917555575E-2</v>
      </c>
      <c r="X1187" s="1735">
        <v>2.5127762531510001E-2</v>
      </c>
      <c r="Y1187" s="1735">
        <v>2.5135706204307499E-2</v>
      </c>
      <c r="Z1187" s="1735">
        <v>2.4783689200380002E-2</v>
      </c>
      <c r="AA1187" s="399"/>
      <c r="AB1187" s="1388"/>
      <c r="AC1187" s="1388"/>
      <c r="AD1187" s="1388"/>
      <c r="AE1187" s="1388"/>
      <c r="AF1187" s="1388"/>
      <c r="AG1187" s="1388"/>
      <c r="AH1187" s="1388"/>
      <c r="AI1187" s="1388"/>
      <c r="AJ1187" s="1386">
        <v>2.92000824868477E-2</v>
      </c>
      <c r="AK1187" s="1386">
        <v>2.7497114856720198E-2</v>
      </c>
      <c r="AL1187" s="1386">
        <v>3.1599615113440803E-2</v>
      </c>
      <c r="AM1187" s="1386">
        <v>3.7435115083211498E-2</v>
      </c>
      <c r="AN1187" s="1386">
        <v>2.1551291766016799E-2</v>
      </c>
      <c r="AO1187" s="1386">
        <v>3.0807702788974399E-2</v>
      </c>
      <c r="AP1187" s="1386">
        <v>1.5864592935141298E-2</v>
      </c>
      <c r="AQ1187" s="1386">
        <v>-1.1182618659844299E-2</v>
      </c>
      <c r="AR1187" s="1386">
        <v>-5.2304765879283996E-2</v>
      </c>
      <c r="AS1187" s="1386">
        <v>-7.9391148245313903E-2</v>
      </c>
      <c r="AT1187" s="1386">
        <v>-4.57378246640378E-2</v>
      </c>
      <c r="AU1187" s="1386">
        <v>-1.0442630354802201E-2</v>
      </c>
      <c r="AV1187" s="1386">
        <v>3.6998616268938897E-2</v>
      </c>
      <c r="AW1187" s="1386">
        <v>6.7418969712380608E-2</v>
      </c>
      <c r="AX1187" s="1386">
        <v>5.4397544352602398E-2</v>
      </c>
      <c r="AY1187" s="1386">
        <v>4.5868903778775005E-2</v>
      </c>
      <c r="AZ1187" s="1386">
        <v>4.4498999228851803E-2</v>
      </c>
      <c r="BA1187" s="1386">
        <v>3.2282730341316901E-2</v>
      </c>
      <c r="BB1187" s="1386">
        <v>4.1726537526357098E-2</v>
      </c>
      <c r="BC1187" s="1386">
        <v>4.3255976601789502E-2</v>
      </c>
      <c r="BD1187" s="1386">
        <v>4.8527252071940002E-2</v>
      </c>
      <c r="BE1187" s="1386">
        <v>4.5036428712107404E-2</v>
      </c>
      <c r="BF1187" s="1386">
        <v>3.2239533949063801E-2</v>
      </c>
      <c r="BG1187" s="1386">
        <v>3.5472102275476695E-2</v>
      </c>
      <c r="BH1187" s="1386">
        <v>9.8094445753089694E-3</v>
      </c>
      <c r="BI1187" s="1386">
        <v>1.74671895315213E-2</v>
      </c>
      <c r="BJ1187" s="1386">
        <v>1.56940612159715E-2</v>
      </c>
      <c r="BK1187" s="1386">
        <v>1.1468589094180599E-2</v>
      </c>
      <c r="BL1187" s="1386">
        <v>2.29997411695473E-2</v>
      </c>
      <c r="BM1187" s="1386">
        <v>1.76732099026E-2</v>
      </c>
      <c r="BN1187" s="1386">
        <v>2.29084902689345E-2</v>
      </c>
      <c r="BO1187" s="1386">
        <v>2.60933191102228E-2</v>
      </c>
      <c r="BP1187" s="1386">
        <v>2.55348182130513E-2</v>
      </c>
      <c r="BQ1187" s="1386">
        <v>2.26057954985459E-2</v>
      </c>
      <c r="BR1187" s="1386">
        <v>2.6562509209550701E-2</v>
      </c>
      <c r="BS1187" s="1386">
        <v>2.3929477637063799E-2</v>
      </c>
      <c r="BT1187" s="1386">
        <v>2.2000000000000002E-2</v>
      </c>
      <c r="BU1187" s="1386">
        <v>2.6000000000000002E-2</v>
      </c>
      <c r="BV1187" s="1386">
        <v>2.1000000000000001E-2</v>
      </c>
      <c r="BW1187" s="1386">
        <v>2.4E-2</v>
      </c>
      <c r="BX1187" s="1405">
        <v>2.8000000000000001E-2</v>
      </c>
      <c r="BY1187" s="1386">
        <v>1.7999999999999999E-2</v>
      </c>
      <c r="BZ1187" s="1386">
        <v>1.4999999999999999E-2</v>
      </c>
      <c r="CA1187" s="1386">
        <v>1.7000000000000001E-2</v>
      </c>
      <c r="CB1187" s="1386">
        <v>1.2999999999999999E-2</v>
      </c>
      <c r="CC1187" s="1386">
        <v>2.4E-2</v>
      </c>
      <c r="CD1187" s="1386">
        <v>2.3E-2</v>
      </c>
      <c r="CE1187" s="1386">
        <v>2.5000000000000001E-2</v>
      </c>
      <c r="CF1187" s="1386">
        <v>1.2E-2</v>
      </c>
      <c r="CG1187" s="1386">
        <v>-9.0000000000000011E-3</v>
      </c>
      <c r="CH1187" s="1386">
        <v>-3.0000000000000001E-3</v>
      </c>
      <c r="CI1187" s="1386">
        <v>-5.0000000000000001E-3</v>
      </c>
      <c r="CJ1187" s="1386">
        <v>-9.9520856565799998E-3</v>
      </c>
      <c r="CK1187" s="1386">
        <v>-0.18712212917255999</v>
      </c>
      <c r="CL1187" s="1386">
        <v>-8.5402413265940003E-2</v>
      </c>
      <c r="CM1187" s="1386">
        <v>-4.4146924576539993E-2</v>
      </c>
      <c r="CN1187" s="1386">
        <v>-3.7905269656399995E-2</v>
      </c>
      <c r="CO1187" s="1386">
        <v>0.19862360480458999</v>
      </c>
      <c r="CP1187" s="1386">
        <v>4.5344489336339999E-2</v>
      </c>
      <c r="CQ1187" s="1386">
        <v>1.100158916529E-2</v>
      </c>
      <c r="CR1187" s="1386">
        <v>1.600002762078E-2</v>
      </c>
      <c r="CS1187" s="1386">
        <v>5.3872044322199998E-3</v>
      </c>
      <c r="CT1187" s="1386">
        <v>1.9257611005029998E-2</v>
      </c>
      <c r="CU1187" s="1386">
        <v>2.2409354430609998E-2</v>
      </c>
      <c r="CV1187" s="1386">
        <v>1.6634209828719999E-2</v>
      </c>
      <c r="CW1187" s="1386">
        <v>1.808989760193E-2</v>
      </c>
      <c r="CX1187" s="1386">
        <v>1.9927143998750001E-2</v>
      </c>
      <c r="CY1187" s="1386">
        <v>2.1334713392840002E-2</v>
      </c>
      <c r="CZ1187" s="1386">
        <v>2.2388615223579999E-2</v>
      </c>
      <c r="DA1187" s="1386">
        <v>2.4608332265379999E-2</v>
      </c>
      <c r="DB1187" s="1386">
        <v>2.4818172190499997E-2</v>
      </c>
      <c r="DC1187" s="1386">
        <v>2.5044847342769998E-2</v>
      </c>
      <c r="DD1187" s="1386">
        <v>2.649238960401E-2</v>
      </c>
      <c r="DE1187" s="1386">
        <v>2.414607242775E-2</v>
      </c>
      <c r="DF1187" s="1386">
        <v>2.484820563077E-2</v>
      </c>
      <c r="DG1187" s="1386">
        <v>2.5024382463510002E-2</v>
      </c>
      <c r="DH1187" s="1386">
        <v>2.4998396327280001E-2</v>
      </c>
      <c r="DI1187" s="1386">
        <v>2.5593447286869998E-2</v>
      </c>
      <c r="DJ1187" s="1386">
        <v>2.4942048040880002E-2</v>
      </c>
      <c r="DK1187" s="1386">
        <v>2.5008933162200001E-2</v>
      </c>
      <c r="DL1187" s="1386">
        <v>2.3795708000850003E-2</v>
      </c>
      <c r="DM1187" s="1386">
        <v>2.5237407976070002E-2</v>
      </c>
      <c r="DN1187" s="1386">
        <v>2.5081050212779999E-2</v>
      </c>
      <c r="DO1187" s="1386">
        <v>2.502059061182E-2</v>
      </c>
    </row>
    <row r="1188" spans="1:119" s="150" customFormat="1">
      <c r="A1188" s="150">
        <v>1188</v>
      </c>
      <c r="B1188" s="1318"/>
      <c r="C1188" s="1383" t="s">
        <v>168</v>
      </c>
      <c r="D1188" s="1387"/>
      <c r="E1188" s="1387"/>
      <c r="F1188" s="1316">
        <v>3.7590876573226704E-2</v>
      </c>
      <c r="G1188" s="1316">
        <v>6.5281487871890101E-2</v>
      </c>
      <c r="H1188" s="1316">
        <v>3.5735851961227597E-2</v>
      </c>
      <c r="I1188" s="1316">
        <v>4.4015407643111806E-2</v>
      </c>
      <c r="J1188" s="1316">
        <v>3.8187485525169602E-2</v>
      </c>
      <c r="K1188" s="1316">
        <v>3.5682900213421395E-2</v>
      </c>
      <c r="L1188" s="1316">
        <v>3.9740409898737498E-2</v>
      </c>
      <c r="M1188" s="1316">
        <v>4.0813215195322404E-2</v>
      </c>
      <c r="N1188" s="1316">
        <v>2.1308127762603501E-2</v>
      </c>
      <c r="O1188" s="1388">
        <v>3.4000000000000002E-2</v>
      </c>
      <c r="P1188" s="1388">
        <v>0.06</v>
      </c>
      <c r="Q1188" s="1388">
        <v>4.3999999999999997E-2</v>
      </c>
      <c r="R1188" s="1388">
        <v>2.7999999999999997E-2</v>
      </c>
      <c r="S1188" s="1388">
        <v>3.1500745747349998E-2</v>
      </c>
      <c r="T1188" s="1388">
        <v>7.3551079426380006E-2</v>
      </c>
      <c r="U1188" s="1735">
        <v>7.0654433605950001E-2</v>
      </c>
      <c r="V1188" s="1735">
        <v>4.239747666694E-2</v>
      </c>
      <c r="W1188" s="1735">
        <v>0.03</v>
      </c>
      <c r="X1188" s="1735">
        <v>0.03</v>
      </c>
      <c r="Y1188" s="1735">
        <v>0.03</v>
      </c>
      <c r="Z1188" s="1735">
        <v>0.03</v>
      </c>
      <c r="AA1188" s="399"/>
      <c r="AB1188" s="1388"/>
      <c r="AC1188" s="1388"/>
      <c r="AD1188" s="1388"/>
      <c r="AE1188" s="1388"/>
      <c r="AF1188" s="1388"/>
      <c r="AG1188" s="1388"/>
      <c r="AH1188" s="1388"/>
      <c r="AI1188" s="1388"/>
      <c r="AJ1188" s="1386">
        <v>4.2067852970808096E-2</v>
      </c>
      <c r="AK1188" s="1386">
        <v>3.9826270299331903E-2</v>
      </c>
      <c r="AL1188" s="1386">
        <v>3.7920972318894901E-2</v>
      </c>
      <c r="AM1188" s="1386">
        <v>3.7590876573226704E-2</v>
      </c>
      <c r="AN1188" s="1386">
        <v>4.2489436360746202E-2</v>
      </c>
      <c r="AO1188" s="1386">
        <v>5.2554266244132501E-2</v>
      </c>
      <c r="AP1188" s="1386">
        <v>5.47346799523067E-2</v>
      </c>
      <c r="AQ1188" s="1386">
        <v>6.5281487871890101E-2</v>
      </c>
      <c r="AR1188" s="1386">
        <v>6.0436684402893001E-2</v>
      </c>
      <c r="AS1188" s="1386">
        <v>5.7360952491983606E-2</v>
      </c>
      <c r="AT1188" s="1386">
        <v>4.8941962146954704E-2</v>
      </c>
      <c r="AU1188" s="1386">
        <v>3.5735851961227597E-2</v>
      </c>
      <c r="AV1188" s="1386">
        <v>4.9704050579666002E-2</v>
      </c>
      <c r="AW1188" s="1386">
        <v>3.6932210483947799E-2</v>
      </c>
      <c r="AX1188" s="1386">
        <v>3.69908028997517E-2</v>
      </c>
      <c r="AY1188" s="1386">
        <v>4.4015407643111806E-2</v>
      </c>
      <c r="AZ1188" s="1386">
        <v>3.0395528277430001E-2</v>
      </c>
      <c r="BA1188" s="1386">
        <v>3.2764444517855401E-2</v>
      </c>
      <c r="BB1188" s="1386">
        <v>3.1368092755376803E-2</v>
      </c>
      <c r="BC1188" s="1386">
        <v>3.8187485525169602E-2</v>
      </c>
      <c r="BD1188" s="1386">
        <v>3.7292776570731399E-2</v>
      </c>
      <c r="BE1188" s="1386">
        <v>4.3352225587509202E-2</v>
      </c>
      <c r="BF1188" s="1386">
        <v>4.7717657316674204E-2</v>
      </c>
      <c r="BG1188" s="1386">
        <v>3.5682900213421395E-2</v>
      </c>
      <c r="BH1188" s="1386">
        <v>4.2522667278778806E-2</v>
      </c>
      <c r="BI1188" s="1386">
        <v>4.0880262124202399E-2</v>
      </c>
      <c r="BJ1188" s="1386">
        <v>3.3902953386985499E-2</v>
      </c>
      <c r="BK1188" s="1386">
        <v>3.9740409898737498E-2</v>
      </c>
      <c r="BL1188" s="1386">
        <v>3.7586466303370696E-2</v>
      </c>
      <c r="BM1188" s="1386">
        <v>3.7525887063371496E-2</v>
      </c>
      <c r="BN1188" s="1386">
        <v>4.2175837845748403E-2</v>
      </c>
      <c r="BO1188" s="1386">
        <v>4.0813215195322404E-2</v>
      </c>
      <c r="BP1188" s="1386">
        <v>3.1370745983607201E-2</v>
      </c>
      <c r="BQ1188" s="1386">
        <v>2.8707794396834799E-2</v>
      </c>
      <c r="BR1188" s="1386">
        <v>2.5188916876574399E-2</v>
      </c>
      <c r="BS1188" s="1386">
        <v>2.1308127762603501E-2</v>
      </c>
      <c r="BT1188" s="1386">
        <v>2.6010098845233899E-2</v>
      </c>
      <c r="BU1188" s="1386">
        <v>2.5000000000000001E-2</v>
      </c>
      <c r="BV1188" s="1386">
        <v>0.03</v>
      </c>
      <c r="BW1188" s="1386">
        <v>3.4000000000000002E-2</v>
      </c>
      <c r="BX1188" s="1405">
        <v>5.3999999999999999E-2</v>
      </c>
      <c r="BY1188" s="1386">
        <v>6.3E-2</v>
      </c>
      <c r="BZ1188" s="1386">
        <v>6.3E-2</v>
      </c>
      <c r="CA1188" s="1386">
        <v>0.06</v>
      </c>
      <c r="CB1188" s="1386">
        <v>0.05</v>
      </c>
      <c r="CC1188" s="1386">
        <v>4.5999999999999999E-2</v>
      </c>
      <c r="CD1188" s="1386">
        <v>4.8000000000000001E-2</v>
      </c>
      <c r="CE1188" s="1386">
        <v>4.3999999999999997E-2</v>
      </c>
      <c r="CF1188" s="1386">
        <v>0.04</v>
      </c>
      <c r="CG1188" s="1386">
        <v>3.9E-2</v>
      </c>
      <c r="CH1188" s="1386">
        <v>0.03</v>
      </c>
      <c r="CI1188" s="1386">
        <v>2.7999999999999997E-2</v>
      </c>
      <c r="CJ1188" s="1386">
        <v>3.2490625845610001E-2</v>
      </c>
      <c r="CK1188" s="1386">
        <v>3.3340109778409996E-2</v>
      </c>
      <c r="CL1188" s="1386">
        <v>4.0137769140479999E-2</v>
      </c>
      <c r="CM1188" s="1386">
        <v>3.1500745747349998E-2</v>
      </c>
      <c r="CN1188" s="1386">
        <v>4.6668788258859999E-2</v>
      </c>
      <c r="CO1188" s="1386">
        <v>5.8786056228510006E-2</v>
      </c>
      <c r="CP1188" s="1386">
        <v>6.0001479919339996E-2</v>
      </c>
      <c r="CQ1188" s="1386">
        <v>7.3551079426380006E-2</v>
      </c>
      <c r="CR1188" s="1386">
        <v>7.4536772070400006E-2</v>
      </c>
      <c r="CS1188" s="1386">
        <v>7.7487757519550005E-2</v>
      </c>
      <c r="CT1188" s="1386">
        <v>7.6477444366609998E-2</v>
      </c>
      <c r="CU1188" s="1386">
        <v>7.0654433605950001E-2</v>
      </c>
      <c r="CV1188" s="1386">
        <v>5.7910769842030002E-2</v>
      </c>
      <c r="CW1188" s="1386">
        <v>4.8261899803389997E-2</v>
      </c>
      <c r="CX1188" s="1386">
        <v>4.6791254800860001E-2</v>
      </c>
      <c r="CY1188" s="1386">
        <v>4.239747666694E-2</v>
      </c>
      <c r="CZ1188" s="1386">
        <v>3.9285909093230001E-2</v>
      </c>
      <c r="DA1188" s="1386">
        <v>3.6175520365540004E-2</v>
      </c>
      <c r="DB1188" s="1386">
        <v>3.3082039182299995E-2</v>
      </c>
      <c r="DC1188" s="1386">
        <v>0.03</v>
      </c>
      <c r="DD1188" s="1386">
        <v>0.03</v>
      </c>
      <c r="DE1188" s="1386">
        <v>0.03</v>
      </c>
      <c r="DF1188" s="1386">
        <v>0.03</v>
      </c>
      <c r="DG1188" s="1386">
        <v>0.03</v>
      </c>
      <c r="DH1188" s="1386">
        <v>0.03</v>
      </c>
      <c r="DI1188" s="1386">
        <v>2.999999999999E-2</v>
      </c>
      <c r="DJ1188" s="1386">
        <v>0.03</v>
      </c>
      <c r="DK1188" s="1386">
        <v>0.03</v>
      </c>
      <c r="DL1188" s="1386">
        <v>0.03</v>
      </c>
      <c r="DM1188" s="1386">
        <v>3.0000000000010001E-2</v>
      </c>
      <c r="DN1188" s="1386">
        <v>0.03</v>
      </c>
      <c r="DO1188" s="1386">
        <v>0.03</v>
      </c>
    </row>
    <row r="1189" spans="1:119" s="150" customFormat="1">
      <c r="A1189" s="150">
        <v>1189</v>
      </c>
      <c r="B1189" s="1318"/>
      <c r="C1189" s="1383" t="s">
        <v>126</v>
      </c>
      <c r="D1189" s="1393"/>
      <c r="E1189" s="1393"/>
      <c r="F1189" s="1394">
        <v>10.866199999999999</v>
      </c>
      <c r="G1189" s="1394">
        <v>13.5383</v>
      </c>
      <c r="H1189" s="1394">
        <v>13.0587</v>
      </c>
      <c r="I1189" s="1394">
        <v>12.357100000000001</v>
      </c>
      <c r="J1189" s="1394">
        <v>13.990399999999999</v>
      </c>
      <c r="K1189" s="1394">
        <v>13.0101</v>
      </c>
      <c r="L1189" s="1394">
        <v>13.076499999999999</v>
      </c>
      <c r="M1189" s="1394">
        <v>14.718</v>
      </c>
      <c r="N1189" s="1394">
        <v>17.206499999999998</v>
      </c>
      <c r="O1189" s="1304">
        <v>20.71</v>
      </c>
      <c r="P1189" s="1304">
        <v>19</v>
      </c>
      <c r="Q1189" s="1304">
        <v>19.64</v>
      </c>
      <c r="R1189" s="1304">
        <v>18.926500000000001</v>
      </c>
      <c r="S1189" s="1304">
        <v>20.2532</v>
      </c>
      <c r="T1189" s="1304">
        <v>20.495200000000001</v>
      </c>
      <c r="U1189" s="1736">
        <v>21.231000000000002</v>
      </c>
      <c r="V1189" s="1736">
        <v>22.1582318613805</v>
      </c>
      <c r="W1189" s="1736">
        <v>22.558062203633735</v>
      </c>
      <c r="X1189" s="1736">
        <v>22.773938928275214</v>
      </c>
      <c r="Y1189" s="1736">
        <v>22.974688634792788</v>
      </c>
      <c r="Z1189" s="1736">
        <v>23.177207927361998</v>
      </c>
      <c r="AA1189" s="399"/>
      <c r="AB1189" s="1394"/>
      <c r="AC1189" s="1394"/>
      <c r="AD1189" s="1394"/>
      <c r="AE1189" s="1394"/>
      <c r="AF1189" s="1394"/>
      <c r="AG1189" s="1394"/>
      <c r="AH1189" s="1394"/>
      <c r="AI1189" s="1394"/>
      <c r="AJ1189" s="1304">
        <v>11.081300000000001</v>
      </c>
      <c r="AK1189" s="1304">
        <v>10.866099999999999</v>
      </c>
      <c r="AL1189" s="1304">
        <v>10.924300000000001</v>
      </c>
      <c r="AM1189" s="1304">
        <v>10.866199999999999</v>
      </c>
      <c r="AN1189" s="1304">
        <v>10.696199999999999</v>
      </c>
      <c r="AO1189" s="1304">
        <v>10.2841</v>
      </c>
      <c r="AP1189" s="1304">
        <v>10.7919</v>
      </c>
      <c r="AQ1189" s="1304">
        <v>13.5383</v>
      </c>
      <c r="AR1189" s="1304">
        <v>14.3317</v>
      </c>
      <c r="AS1189" s="1304">
        <v>13.202299999999999</v>
      </c>
      <c r="AT1189" s="1304">
        <v>13.504200000000001</v>
      </c>
      <c r="AU1189" s="1304">
        <v>13.0587</v>
      </c>
      <c r="AV1189" s="1304">
        <v>12.464</v>
      </c>
      <c r="AW1189" s="1304">
        <v>12.656700000000001</v>
      </c>
      <c r="AX1189" s="1304">
        <v>12.501099999999999</v>
      </c>
      <c r="AY1189" s="1304">
        <v>12.357100000000001</v>
      </c>
      <c r="AZ1189" s="1304">
        <v>11.9678</v>
      </c>
      <c r="BA1189" s="1304">
        <v>11.838900000000001</v>
      </c>
      <c r="BB1189" s="1304">
        <v>13.4217</v>
      </c>
      <c r="BC1189" s="1304">
        <v>13.990399999999999</v>
      </c>
      <c r="BD1189" s="1304">
        <v>12.803900000000001</v>
      </c>
      <c r="BE1189" s="1304">
        <v>13.6652</v>
      </c>
      <c r="BF1189" s="1304">
        <v>12.917</v>
      </c>
      <c r="BG1189" s="1304">
        <v>13.0101</v>
      </c>
      <c r="BH1189" s="1304">
        <v>12.357900000000001</v>
      </c>
      <c r="BI1189" s="1304">
        <v>13.1884</v>
      </c>
      <c r="BJ1189" s="1304">
        <v>13.011900000000001</v>
      </c>
      <c r="BK1189" s="1304">
        <v>13.076499999999999</v>
      </c>
      <c r="BL1189" s="1304">
        <v>13.0837</v>
      </c>
      <c r="BM1189" s="1304">
        <v>13.032299999999999</v>
      </c>
      <c r="BN1189" s="1304">
        <v>13.4541</v>
      </c>
      <c r="BO1189" s="1304">
        <v>14.718</v>
      </c>
      <c r="BP1189" s="1304">
        <v>15.154199999999999</v>
      </c>
      <c r="BQ1189" s="1304">
        <v>15.567600000000001</v>
      </c>
      <c r="BR1189" s="1304">
        <v>17.007300000000001</v>
      </c>
      <c r="BS1189" s="1304">
        <v>17.206499999999998</v>
      </c>
      <c r="BT1189" s="1304">
        <v>17.401499999999999</v>
      </c>
      <c r="BU1189" s="1304">
        <v>18.91</v>
      </c>
      <c r="BV1189" s="1304">
        <v>19.5002</v>
      </c>
      <c r="BW1189" s="1304">
        <v>20.71</v>
      </c>
      <c r="BX1189" s="1399">
        <v>18.77</v>
      </c>
      <c r="BY1189" s="1395">
        <v>17.2</v>
      </c>
      <c r="BZ1189" s="1395">
        <v>17.899999999999999</v>
      </c>
      <c r="CA1189" s="1395">
        <v>19</v>
      </c>
      <c r="CB1189" s="1395">
        <v>18.329999999999998</v>
      </c>
      <c r="CC1189" s="1395">
        <v>20.059999999999999</v>
      </c>
      <c r="CD1189" s="1395">
        <v>18.350000000000001</v>
      </c>
      <c r="CE1189" s="1395">
        <v>19.64</v>
      </c>
      <c r="CF1189" s="1395">
        <v>19.426200000000001</v>
      </c>
      <c r="CG1189" s="1395">
        <v>19.22</v>
      </c>
      <c r="CH1189" s="1395">
        <v>19.734400000000001</v>
      </c>
      <c r="CI1189" s="1395">
        <v>18.926500000000001</v>
      </c>
      <c r="CJ1189" s="1395">
        <v>23.627300000000002</v>
      </c>
      <c r="CK1189" s="1395">
        <v>21.903199999999998</v>
      </c>
      <c r="CL1189" s="1395">
        <v>22.114599999999999</v>
      </c>
      <c r="CM1189" s="1395">
        <v>20.2532</v>
      </c>
      <c r="CN1189" s="1395">
        <v>21.281593999999998</v>
      </c>
      <c r="CO1189" s="1395">
        <v>19.979474</v>
      </c>
      <c r="CP1189" s="1395">
        <v>20.64</v>
      </c>
      <c r="CQ1189" s="1395">
        <v>20.495200000000001</v>
      </c>
      <c r="CR1189" s="1395">
        <v>19.871032</v>
      </c>
      <c r="CS1189" s="1395">
        <v>20.513999999999999</v>
      </c>
      <c r="CT1189" s="1395">
        <v>20.87</v>
      </c>
      <c r="CU1189" s="1395">
        <v>21.231000000000002</v>
      </c>
      <c r="CV1189" s="1395">
        <v>21.605</v>
      </c>
      <c r="CW1189" s="1395">
        <v>21.825512848537112</v>
      </c>
      <c r="CX1189" s="1395">
        <v>22.009703459526964</v>
      </c>
      <c r="CY1189" s="1395">
        <v>22.1582318613805</v>
      </c>
      <c r="CZ1189" s="1395">
        <v>22.282963020846591</v>
      </c>
      <c r="DA1189" s="1395">
        <v>22.392167680218794</v>
      </c>
      <c r="DB1189" s="1395">
        <v>22.483366656136162</v>
      </c>
      <c r="DC1189" s="1395">
        <v>22.558062203633735</v>
      </c>
      <c r="DD1189" s="1395">
        <v>22.620299439553996</v>
      </c>
      <c r="DE1189" s="1395">
        <v>22.674222832493452</v>
      </c>
      <c r="DF1189" s="1395">
        <v>22.724026184488288</v>
      </c>
      <c r="DG1189" s="1395">
        <v>22.773938928275214</v>
      </c>
      <c r="DH1189" s="1395">
        <v>22.823961304130513</v>
      </c>
      <c r="DI1189" s="1395">
        <v>22.874093552858216</v>
      </c>
      <c r="DJ1189" s="1395">
        <v>22.924335915791293</v>
      </c>
      <c r="DK1189" s="1395">
        <v>22.974688634792788</v>
      </c>
      <c r="DL1189" s="1395">
        <v>23.025151952256987</v>
      </c>
      <c r="DM1189" s="1395">
        <v>23.075726111110619</v>
      </c>
      <c r="DN1189" s="1395">
        <v>23.126411354813943</v>
      </c>
      <c r="DO1189" s="1395">
        <v>23.177207927361998</v>
      </c>
    </row>
    <row r="1190" spans="1:119" s="182" customFormat="1">
      <c r="A1190" s="150">
        <v>1190</v>
      </c>
      <c r="B1190" s="1323"/>
      <c r="C1190" s="1383" t="s">
        <v>131</v>
      </c>
      <c r="D1190" s="1400"/>
      <c r="E1190" s="1400"/>
      <c r="F1190" s="1401">
        <v>10.921383333333333</v>
      </c>
      <c r="G1190" s="1401">
        <v>10.993612499999999</v>
      </c>
      <c r="H1190" s="1401">
        <v>13.584175</v>
      </c>
      <c r="I1190" s="1401">
        <v>12.582424999999999</v>
      </c>
      <c r="J1190" s="1401">
        <v>12.6005375</v>
      </c>
      <c r="K1190" s="1401">
        <v>13.2215875</v>
      </c>
      <c r="L1190" s="1401">
        <v>12.900375</v>
      </c>
      <c r="M1190" s="1401">
        <v>13.366837500000001</v>
      </c>
      <c r="N1190" s="1401">
        <v>15.9228375</v>
      </c>
      <c r="O1190" s="398">
        <v>18.6774375</v>
      </c>
      <c r="P1190" s="398">
        <v>18.80875</v>
      </c>
      <c r="Q1190" s="398">
        <v>19.252925240228905</v>
      </c>
      <c r="R1190" s="398">
        <v>19.442393490424362</v>
      </c>
      <c r="S1190" s="398">
        <v>21.659153846073544</v>
      </c>
      <c r="T1190" s="398">
        <v>20.527531654428014</v>
      </c>
      <c r="U1190" s="1737">
        <v>20.529533000000001</v>
      </c>
      <c r="V1190" s="1737">
        <v>21.783708059688578</v>
      </c>
      <c r="W1190" s="1737">
        <v>22.379161097427165</v>
      </c>
      <c r="X1190" s="1737">
        <v>22.671137255622551</v>
      </c>
      <c r="Y1190" s="1737">
        <v>22.874176138578505</v>
      </c>
      <c r="Z1190" s="1737">
        <v>23.075809424814736</v>
      </c>
      <c r="AA1190" s="594"/>
      <c r="AB1190" s="1401"/>
      <c r="AC1190" s="1401"/>
      <c r="AD1190" s="1401"/>
      <c r="AE1190" s="1401"/>
      <c r="AF1190" s="1401"/>
      <c r="AG1190" s="1401"/>
      <c r="AH1190" s="1401"/>
      <c r="AI1190" s="1401"/>
      <c r="AJ1190" s="398"/>
      <c r="AK1190" s="398">
        <v>10.973700000000001</v>
      </c>
      <c r="AL1190" s="398">
        <v>10.895199999999999</v>
      </c>
      <c r="AM1190" s="398">
        <v>10.895250000000001</v>
      </c>
      <c r="AN1190" s="398">
        <v>10.781199999999998</v>
      </c>
      <c r="AO1190" s="398">
        <v>10.49015</v>
      </c>
      <c r="AP1190" s="398">
        <v>10.538</v>
      </c>
      <c r="AQ1190" s="398">
        <v>12.165099999999999</v>
      </c>
      <c r="AR1190" s="398">
        <v>13.934999999999999</v>
      </c>
      <c r="AS1190" s="398">
        <v>13.766999999999999</v>
      </c>
      <c r="AT1190" s="398">
        <v>13.353249999999999</v>
      </c>
      <c r="AU1190" s="398">
        <v>13.28145</v>
      </c>
      <c r="AV1190" s="398">
        <v>12.76135</v>
      </c>
      <c r="AW1190" s="398">
        <v>12.56035</v>
      </c>
      <c r="AX1190" s="398">
        <v>12.578900000000001</v>
      </c>
      <c r="AY1190" s="398">
        <v>12.4291</v>
      </c>
      <c r="AZ1190" s="398">
        <v>12.16245</v>
      </c>
      <c r="BA1190" s="398">
        <v>11.90335</v>
      </c>
      <c r="BB1190" s="398">
        <v>12.6303</v>
      </c>
      <c r="BC1190" s="398">
        <v>13.706049999999999</v>
      </c>
      <c r="BD1190" s="398">
        <v>13.39715</v>
      </c>
      <c r="BE1190" s="398">
        <v>13.23455</v>
      </c>
      <c r="BF1190" s="398">
        <v>13.2911</v>
      </c>
      <c r="BG1190" s="398">
        <v>12.96355</v>
      </c>
      <c r="BH1190" s="398">
        <v>12.684000000000001</v>
      </c>
      <c r="BI1190" s="398">
        <v>12.773150000000001</v>
      </c>
      <c r="BJ1190" s="398">
        <v>13.100149999999999</v>
      </c>
      <c r="BK1190" s="398">
        <v>13.0442</v>
      </c>
      <c r="BL1190" s="398">
        <v>13.0801</v>
      </c>
      <c r="BM1190" s="398">
        <v>13.058</v>
      </c>
      <c r="BN1190" s="398">
        <v>13.2432</v>
      </c>
      <c r="BO1190" s="398">
        <v>14.08605</v>
      </c>
      <c r="BP1190" s="398">
        <v>14.9361</v>
      </c>
      <c r="BQ1190" s="398">
        <v>15.360900000000001</v>
      </c>
      <c r="BR1190" s="398">
        <v>16.28745</v>
      </c>
      <c r="BS1190" s="398">
        <v>17.1069</v>
      </c>
      <c r="BT1190" s="398">
        <v>17.303999999999998</v>
      </c>
      <c r="BU1190" s="398">
        <v>18.155749999999998</v>
      </c>
      <c r="BV1190" s="398">
        <v>18.5</v>
      </c>
      <c r="BW1190" s="398">
        <v>20.75</v>
      </c>
      <c r="BX1190" s="398">
        <v>20.2</v>
      </c>
      <c r="BY1190" s="398">
        <v>17.984999999999999</v>
      </c>
      <c r="BZ1190" s="398">
        <v>17.549999999999997</v>
      </c>
      <c r="CA1190" s="398">
        <v>19.5</v>
      </c>
      <c r="CB1190" s="398">
        <v>18.994122254384468</v>
      </c>
      <c r="CC1190" s="398">
        <v>18.801613114231014</v>
      </c>
      <c r="CD1190" s="398">
        <v>18.675885643256681</v>
      </c>
      <c r="CE1190" s="398">
        <v>20.540079949043466</v>
      </c>
      <c r="CF1190" s="398">
        <v>19.426338534968242</v>
      </c>
      <c r="CG1190" s="398">
        <v>19.3231</v>
      </c>
      <c r="CH1190" s="398">
        <v>19.175694047418865</v>
      </c>
      <c r="CI1190" s="398">
        <v>19.844441379310343</v>
      </c>
      <c r="CJ1190" s="398">
        <v>20.246915947986746</v>
      </c>
      <c r="CK1190" s="398">
        <v>23.517937812343124</v>
      </c>
      <c r="CL1190" s="398">
        <v>21.839440392103281</v>
      </c>
      <c r="CM1190" s="398">
        <v>21.032321231861019</v>
      </c>
      <c r="CN1190" s="398">
        <v>20.641357356115606</v>
      </c>
      <c r="CO1190" s="398">
        <v>20.192496521219482</v>
      </c>
      <c r="CP1190" s="398">
        <v>19.829948498504269</v>
      </c>
      <c r="CQ1190" s="398">
        <v>21.446324241872698</v>
      </c>
      <c r="CR1190" s="398">
        <v>20.183115999999998</v>
      </c>
      <c r="CS1190" s="398">
        <v>20.192515999999998</v>
      </c>
      <c r="CT1190" s="398">
        <v>20.692</v>
      </c>
      <c r="CU1190" s="398">
        <v>21.0505</v>
      </c>
      <c r="CV1190" s="398">
        <v>21.417999999999999</v>
      </c>
      <c r="CW1190" s="398">
        <v>21.715256424268556</v>
      </c>
      <c r="CX1190" s="398">
        <v>21.917608154032038</v>
      </c>
      <c r="CY1190" s="398">
        <v>22.08396766045373</v>
      </c>
      <c r="CZ1190" s="398">
        <v>22.220597441113547</v>
      </c>
      <c r="DA1190" s="398">
        <v>22.337565350532692</v>
      </c>
      <c r="DB1190" s="398">
        <v>22.43776716817748</v>
      </c>
      <c r="DC1190" s="398">
        <v>22.520714429884947</v>
      </c>
      <c r="DD1190" s="398">
        <v>22.589180821593864</v>
      </c>
      <c r="DE1190" s="398">
        <v>22.647261136023722</v>
      </c>
      <c r="DF1190" s="398">
        <v>22.699124508490868</v>
      </c>
      <c r="DG1190" s="398">
        <v>22.748982556381751</v>
      </c>
      <c r="DH1190" s="398">
        <v>22.798950116202864</v>
      </c>
      <c r="DI1190" s="398">
        <v>22.849027428494367</v>
      </c>
      <c r="DJ1190" s="398">
        <v>22.899214734324755</v>
      </c>
      <c r="DK1190" s="398">
        <v>22.94951227529204</v>
      </c>
      <c r="DL1190" s="398">
        <v>22.999920293524887</v>
      </c>
      <c r="DM1190" s="398">
        <v>23.050439031683801</v>
      </c>
      <c r="DN1190" s="398">
        <v>23.101068732962283</v>
      </c>
      <c r="DO1190" s="398">
        <v>23.151809641087972</v>
      </c>
    </row>
    <row r="1191" spans="1:119" s="150" customFormat="1">
      <c r="A1191" s="150">
        <v>1191</v>
      </c>
      <c r="B1191" s="1318"/>
      <c r="C1191" s="1383" t="s">
        <v>128</v>
      </c>
      <c r="D1191" s="1402"/>
      <c r="E1191" s="1402"/>
      <c r="F1191" s="1295">
        <v>7.3533333333333326E-2</v>
      </c>
      <c r="G1191" s="1295">
        <v>7.9375000000000001E-2</v>
      </c>
      <c r="H1191" s="1295">
        <v>5.1250000000000004E-2</v>
      </c>
      <c r="I1191" s="1295">
        <v>4.4999999999999998E-2</v>
      </c>
      <c r="J1191" s="1295">
        <v>4.4999999999999998E-2</v>
      </c>
      <c r="K1191" s="1295">
        <v>4.4999999999999998E-2</v>
      </c>
      <c r="L1191" s="1295">
        <v>3.8124999999999999E-2</v>
      </c>
      <c r="M1191" s="1295">
        <v>3.125E-2</v>
      </c>
      <c r="N1191" s="1295">
        <v>3.0624999999999999E-2</v>
      </c>
      <c r="O1191" s="1386">
        <v>4.6249999999999999E-2</v>
      </c>
      <c r="P1191" s="1386">
        <v>6.9375000000000006E-2</v>
      </c>
      <c r="Q1191" s="1386">
        <v>7.8125E-2</v>
      </c>
      <c r="R1191" s="1386">
        <v>7.8750000000000001E-2</v>
      </c>
      <c r="S1191" s="1386">
        <v>0.05</v>
      </c>
      <c r="T1191" s="1386">
        <v>4.5624999999999999E-2</v>
      </c>
      <c r="U1191" s="1738">
        <v>7.5625000000000012E-2</v>
      </c>
      <c r="V1191" s="1738">
        <v>8.2500000000000004E-2</v>
      </c>
      <c r="W1191" s="1738">
        <v>7.1874999999999994E-2</v>
      </c>
      <c r="X1191" s="1738">
        <v>6.5000000000000002E-2</v>
      </c>
      <c r="Y1191" s="1738">
        <v>6.5000000000000002E-2</v>
      </c>
      <c r="Z1191" s="1738">
        <v>6.5000000000000002E-2</v>
      </c>
      <c r="AA1191" s="399"/>
      <c r="AB1191" s="1388"/>
      <c r="AC1191" s="1388"/>
      <c r="AD1191" s="1388"/>
      <c r="AE1191" s="1388"/>
      <c r="AF1191" s="1388"/>
      <c r="AG1191" s="1388"/>
      <c r="AH1191" s="1388"/>
      <c r="AI1191" s="1388"/>
      <c r="AJ1191" s="1386">
        <v>7.1966666666666693E-2</v>
      </c>
      <c r="AK1191" s="1386">
        <v>7.31333333333333E-2</v>
      </c>
      <c r="AL1191" s="1386">
        <v>7.3599999999999999E-2</v>
      </c>
      <c r="AM1191" s="1386">
        <v>7.5433333333333297E-2</v>
      </c>
      <c r="AN1191" s="1386">
        <v>7.4999999999999997E-2</v>
      </c>
      <c r="AO1191" s="1386">
        <v>7.7499999999999999E-2</v>
      </c>
      <c r="AP1191" s="1386">
        <v>8.2500000000000004E-2</v>
      </c>
      <c r="AQ1191" s="1386">
        <v>8.2500000000000004E-2</v>
      </c>
      <c r="AR1191" s="1386">
        <v>6.7500000000000004E-2</v>
      </c>
      <c r="AS1191" s="1386">
        <v>4.7500000000000001E-2</v>
      </c>
      <c r="AT1191" s="1386">
        <v>4.4999999999999998E-2</v>
      </c>
      <c r="AU1191" s="1386">
        <v>4.4999999999999998E-2</v>
      </c>
      <c r="AV1191" s="1386">
        <v>4.4999999999999998E-2</v>
      </c>
      <c r="AW1191" s="1386">
        <v>4.4999999999999998E-2</v>
      </c>
      <c r="AX1191" s="1386">
        <v>4.4999999999999998E-2</v>
      </c>
      <c r="AY1191" s="1386">
        <v>4.4999999999999998E-2</v>
      </c>
      <c r="AZ1191" s="1386">
        <v>4.4999999999999998E-2</v>
      </c>
      <c r="BA1191" s="1386">
        <v>4.4999999999999998E-2</v>
      </c>
      <c r="BB1191" s="1386">
        <v>4.4999999999999998E-2</v>
      </c>
      <c r="BC1191" s="1386">
        <v>4.4999999999999998E-2</v>
      </c>
      <c r="BD1191" s="1386">
        <v>4.4999999999999998E-2</v>
      </c>
      <c r="BE1191" s="1386">
        <v>4.4999999999999998E-2</v>
      </c>
      <c r="BF1191" s="1386">
        <v>4.4999999999999998E-2</v>
      </c>
      <c r="BG1191" s="1386">
        <v>4.4999999999999998E-2</v>
      </c>
      <c r="BH1191" s="1386">
        <v>0.04</v>
      </c>
      <c r="BI1191" s="1386">
        <v>0.04</v>
      </c>
      <c r="BJ1191" s="1386">
        <v>3.7499999999999999E-2</v>
      </c>
      <c r="BK1191" s="1386">
        <v>3.5000000000000003E-2</v>
      </c>
      <c r="BL1191" s="1386">
        <v>3.5000000000000003E-2</v>
      </c>
      <c r="BM1191" s="1386">
        <v>0.03</v>
      </c>
      <c r="BN1191" s="1386">
        <v>0.03</v>
      </c>
      <c r="BO1191" s="1386">
        <v>0.03</v>
      </c>
      <c r="BP1191" s="1386">
        <v>0.03</v>
      </c>
      <c r="BQ1191" s="1386">
        <v>0.03</v>
      </c>
      <c r="BR1191" s="1386">
        <v>0.03</v>
      </c>
      <c r="BS1191" s="1386">
        <v>3.2500000000000001E-2</v>
      </c>
      <c r="BT1191" s="1386">
        <v>3.7499999999999999E-2</v>
      </c>
      <c r="BU1191" s="1386">
        <v>4.2500000000000003E-2</v>
      </c>
      <c r="BV1191" s="1386">
        <v>4.7500000000000001E-2</v>
      </c>
      <c r="BW1191" s="1386">
        <v>5.7500000000000002E-2</v>
      </c>
      <c r="BX1191" s="1409">
        <v>6.5000000000000002E-2</v>
      </c>
      <c r="BY1191" s="1409">
        <v>7.0000000000000007E-2</v>
      </c>
      <c r="BZ1191" s="1409">
        <v>7.0000000000000007E-2</v>
      </c>
      <c r="CA1191" s="1409">
        <v>7.2499999999999995E-2</v>
      </c>
      <c r="CB1191" s="1409">
        <v>7.4999999999999997E-2</v>
      </c>
      <c r="CC1191" s="1409">
        <v>7.7499999999999999E-2</v>
      </c>
      <c r="CD1191" s="1409">
        <v>7.7499999999999999E-2</v>
      </c>
      <c r="CE1191" s="1409">
        <v>8.2500000000000004E-2</v>
      </c>
      <c r="CF1191" s="1409">
        <v>8.2500000000000004E-2</v>
      </c>
      <c r="CG1191" s="1409">
        <v>8.2500000000000004E-2</v>
      </c>
      <c r="CH1191" s="1409">
        <v>7.7499999999999999E-2</v>
      </c>
      <c r="CI1191" s="1409">
        <v>7.2499999999999995E-2</v>
      </c>
      <c r="CJ1191" s="1409">
        <v>6.5000000000000002E-2</v>
      </c>
      <c r="CK1191" s="1409">
        <v>0.05</v>
      </c>
      <c r="CL1191" s="1409">
        <v>4.2500000000000003E-2</v>
      </c>
      <c r="CM1191" s="1409">
        <v>4.2500000000000003E-2</v>
      </c>
      <c r="CN1191" s="1409">
        <v>0.04</v>
      </c>
      <c r="CO1191" s="1409">
        <v>4.2500000000000003E-2</v>
      </c>
      <c r="CP1191" s="1409">
        <v>4.4999999999999998E-2</v>
      </c>
      <c r="CQ1191" s="1409">
        <v>5.5E-2</v>
      </c>
      <c r="CR1191" s="1409">
        <v>6.5000000000000002E-2</v>
      </c>
      <c r="CS1191" s="1409">
        <v>7.4999999999999997E-2</v>
      </c>
      <c r="CT1191" s="1409">
        <v>0.08</v>
      </c>
      <c r="CU1191" s="1409">
        <v>8.2500000000000004E-2</v>
      </c>
      <c r="CV1191" s="1409">
        <v>8.2500000000000004E-2</v>
      </c>
      <c r="CW1191" s="1409">
        <v>8.2500000000000004E-2</v>
      </c>
      <c r="CX1191" s="1409">
        <v>8.2500000000000004E-2</v>
      </c>
      <c r="CY1191" s="1409">
        <v>8.2500000000000004E-2</v>
      </c>
      <c r="CZ1191" s="1409">
        <v>7.7499999999999999E-2</v>
      </c>
      <c r="DA1191" s="1409">
        <v>7.4999999999999997E-2</v>
      </c>
      <c r="DB1191" s="1409">
        <v>7.0000000000000007E-2</v>
      </c>
      <c r="DC1191" s="1409">
        <v>6.5000000000000002E-2</v>
      </c>
      <c r="DD1191" s="1409">
        <v>6.5000000000000002E-2</v>
      </c>
      <c r="DE1191" s="1409">
        <v>6.5000000000000002E-2</v>
      </c>
      <c r="DF1191" s="1409">
        <v>6.5000000000000002E-2</v>
      </c>
      <c r="DG1191" s="1409">
        <v>6.5000000000000002E-2</v>
      </c>
      <c r="DH1191" s="1409">
        <v>6.5000000000000002E-2</v>
      </c>
      <c r="DI1191" s="1409">
        <v>6.5000000000000002E-2</v>
      </c>
      <c r="DJ1191" s="1409">
        <v>6.5000000000000002E-2</v>
      </c>
      <c r="DK1191" s="1409">
        <v>6.5000000000000002E-2</v>
      </c>
      <c r="DL1191" s="1409">
        <v>6.5000000000000002E-2</v>
      </c>
      <c r="DM1191" s="1409">
        <v>6.5000000000000002E-2</v>
      </c>
      <c r="DN1191" s="1409">
        <v>6.5000000000000002E-2</v>
      </c>
      <c r="DO1191" s="1409">
        <v>6.5000000000000002E-2</v>
      </c>
    </row>
    <row r="1192" spans="1:119" s="150" customFormat="1" hidden="1" outlineLevel="1">
      <c r="B1192" s="1318"/>
      <c r="C1192" s="415" t="s">
        <v>87</v>
      </c>
      <c r="D1192" s="416"/>
      <c r="E1192" s="157"/>
      <c r="F1192" s="417"/>
      <c r="G1192" s="417"/>
      <c r="H1192" s="417"/>
      <c r="I1192" s="417"/>
      <c r="J1192" s="417"/>
      <c r="K1192" s="417"/>
      <c r="L1192" s="417"/>
      <c r="M1192" s="417"/>
      <c r="N1192" s="417"/>
      <c r="O1192" s="417"/>
      <c r="P1192" s="417"/>
      <c r="Q1192" s="417"/>
      <c r="R1192" s="417"/>
      <c r="S1192" s="429"/>
      <c r="T1192" s="418"/>
      <c r="U1192" s="1642"/>
      <c r="V1192" s="1642"/>
      <c r="W1192" s="1642"/>
      <c r="X1192" s="1642"/>
      <c r="Y1192" s="1642"/>
      <c r="Z1192" s="1642"/>
      <c r="AB1192" s="417"/>
      <c r="AC1192" s="417"/>
      <c r="AD1192" s="417"/>
      <c r="AE1192" s="417"/>
      <c r="AF1192" s="417"/>
      <c r="AG1192" s="417"/>
      <c r="AH1192" s="417"/>
      <c r="AI1192" s="417"/>
      <c r="AJ1192" s="417"/>
      <c r="AK1192" s="417"/>
      <c r="AL1192" s="417"/>
      <c r="AM1192" s="417"/>
      <c r="AN1192" s="417"/>
      <c r="AO1192" s="417"/>
      <c r="AP1192" s="417"/>
      <c r="AQ1192" s="417"/>
      <c r="AR1192" s="417"/>
      <c r="AS1192" s="417"/>
      <c r="AT1192" s="417"/>
      <c r="AU1192" s="417"/>
      <c r="AV1192" s="417"/>
      <c r="AW1192" s="417"/>
      <c r="AX1192" s="417"/>
      <c r="AY1192" s="417"/>
      <c r="AZ1192" s="417"/>
      <c r="BA1192" s="417"/>
      <c r="BB1192" s="417"/>
      <c r="BC1192" s="417"/>
      <c r="BD1192" s="417"/>
      <c r="BE1192" s="417"/>
      <c r="BF1192" s="417"/>
      <c r="BG1192" s="417"/>
      <c r="BH1192" s="417"/>
      <c r="BI1192" s="417"/>
      <c r="BJ1192" s="417"/>
      <c r="BK1192" s="417"/>
      <c r="BL1192" s="417"/>
      <c r="BM1192" s="417"/>
      <c r="BN1192" s="417"/>
      <c r="BO1192" s="417"/>
      <c r="BP1192" s="417"/>
      <c r="BQ1192" s="417"/>
      <c r="BR1192" s="417"/>
      <c r="BS1192" s="417"/>
      <c r="BT1192" s="417"/>
      <c r="BU1192" s="417"/>
      <c r="BV1192" s="417"/>
      <c r="BW1192" s="417"/>
      <c r="BX1192" s="417"/>
      <c r="BY1192" s="417"/>
      <c r="BZ1192" s="417"/>
      <c r="CA1192" s="417"/>
      <c r="CB1192" s="417"/>
      <c r="CC1192" s="417"/>
      <c r="CD1192" s="417"/>
      <c r="CE1192" s="417"/>
      <c r="CF1192" s="432"/>
      <c r="CG1192" s="432"/>
      <c r="CH1192" s="432"/>
      <c r="CI1192" s="432"/>
      <c r="CJ1192" s="432"/>
      <c r="CK1192" s="432"/>
      <c r="CL1192" s="432"/>
      <c r="CM1192" s="432"/>
      <c r="CN1192" s="432"/>
      <c r="CO1192" s="432"/>
      <c r="CP1192" s="432"/>
      <c r="CQ1192" s="432"/>
      <c r="CR1192" s="433"/>
      <c r="CS1192" s="433"/>
      <c r="CT1192" s="433"/>
      <c r="CU1192" s="433"/>
      <c r="CV1192" s="433"/>
      <c r="CW1192" s="433"/>
      <c r="CX1192" s="433"/>
      <c r="CY1192" s="433"/>
      <c r="CZ1192" s="433"/>
      <c r="DA1192" s="433"/>
      <c r="DB1192" s="433"/>
      <c r="DC1192" s="433"/>
      <c r="DD1192" s="433"/>
      <c r="DE1192" s="433"/>
      <c r="DF1192" s="433"/>
      <c r="DG1192" s="433"/>
      <c r="DH1192" s="433"/>
      <c r="DI1192" s="433"/>
      <c r="DJ1192" s="433"/>
      <c r="DK1192" s="433"/>
      <c r="DL1192" s="433"/>
      <c r="DM1192" s="433"/>
      <c r="DN1192" s="433"/>
      <c r="DO1192" s="433"/>
    </row>
    <row r="1193" spans="1:119" s="150" customFormat="1" hidden="1" outlineLevel="1">
      <c r="B1193" s="1318"/>
      <c r="C1193" s="420" t="s">
        <v>18</v>
      </c>
      <c r="D1193" s="421"/>
      <c r="E1193" s="422"/>
      <c r="F1193" s="419">
        <v>8.8000000000000009E-2</v>
      </c>
      <c r="G1193" s="419">
        <v>5.3249999999999999E-2</v>
      </c>
      <c r="H1193" s="419">
        <v>-3.0249999999999999E-2</v>
      </c>
      <c r="I1193" s="419">
        <v>-1.5500000000000002E-2</v>
      </c>
      <c r="J1193" s="419">
        <v>4.1749999999999995E-2</v>
      </c>
      <c r="K1193" s="419">
        <v>5.6249999999999994E-2</v>
      </c>
      <c r="L1193" s="419">
        <v>1.375E-2</v>
      </c>
      <c r="M1193" s="419">
        <v>-3.9750000000000001E-2</v>
      </c>
      <c r="N1193" s="419">
        <v>-5.5E-2</v>
      </c>
      <c r="O1193" s="419">
        <v>-0.10124999999999998</v>
      </c>
      <c r="P1193" s="419">
        <v>-5.3749999999999999E-2</v>
      </c>
      <c r="Q1193" s="419"/>
      <c r="R1193" s="423"/>
      <c r="S1193" s="424"/>
      <c r="T1193" s="424"/>
      <c r="U1193" s="1739"/>
      <c r="V1193" s="1739"/>
      <c r="W1193" s="1739"/>
      <c r="X1193" s="1739"/>
      <c r="Y1193" s="1739"/>
      <c r="Z1193" s="1739"/>
      <c r="AB1193" s="419"/>
      <c r="AC1193" s="419"/>
      <c r="AD1193" s="419"/>
      <c r="AE1193" s="419"/>
      <c r="AF1193" s="419"/>
      <c r="AG1193" s="419"/>
      <c r="AH1193" s="419"/>
      <c r="AI1193" s="419"/>
      <c r="AJ1193" s="419">
        <v>0.09</v>
      </c>
      <c r="AK1193" s="419">
        <v>8.4000000000000005E-2</v>
      </c>
      <c r="AL1193" s="419">
        <v>0.10100000000000001</v>
      </c>
      <c r="AM1193" s="419">
        <v>7.6999999999999999E-2</v>
      </c>
      <c r="AN1193" s="419">
        <v>5.1999999999999998E-2</v>
      </c>
      <c r="AO1193" s="419">
        <v>7.8E-2</v>
      </c>
      <c r="AP1193" s="419">
        <v>4.3999999999999997E-2</v>
      </c>
      <c r="AQ1193" s="419">
        <v>3.9E-2</v>
      </c>
      <c r="AR1193" s="419">
        <v>7.0000000000000001E-3</v>
      </c>
      <c r="AS1193" s="419">
        <v>-2.5000000000000001E-2</v>
      </c>
      <c r="AT1193" s="419">
        <v>-4.4999999999999998E-2</v>
      </c>
      <c r="AU1193" s="419">
        <v>-5.8000000000000003E-2</v>
      </c>
      <c r="AV1193" s="419">
        <v>-4.8000000000000001E-2</v>
      </c>
      <c r="AW1193" s="419">
        <v>-1.7000000000000001E-2</v>
      </c>
      <c r="AX1193" s="419">
        <v>-2E-3</v>
      </c>
      <c r="AY1193" s="419">
        <v>5.0000000000000001E-3</v>
      </c>
      <c r="AZ1193" s="419">
        <v>4.8000000000000001E-2</v>
      </c>
      <c r="BA1193" s="419">
        <v>2.5999999999999999E-2</v>
      </c>
      <c r="BB1193" s="419">
        <v>4.3999999999999997E-2</v>
      </c>
      <c r="BC1193" s="419">
        <v>4.9000000000000002E-2</v>
      </c>
      <c r="BD1193" s="419">
        <v>5.8999999999999997E-2</v>
      </c>
      <c r="BE1193" s="419">
        <v>5.6000000000000001E-2</v>
      </c>
      <c r="BF1193" s="419">
        <v>5.5E-2</v>
      </c>
      <c r="BG1193" s="419">
        <v>5.5E-2</v>
      </c>
      <c r="BH1193" s="419">
        <v>8.0000000000000002E-3</v>
      </c>
      <c r="BI1193" s="419">
        <v>2.5999999999999999E-2</v>
      </c>
      <c r="BJ1193" s="419">
        <v>1.0999999999999999E-2</v>
      </c>
      <c r="BK1193" s="419">
        <v>0.01</v>
      </c>
      <c r="BL1193" s="419">
        <v>-5.1999999999999998E-2</v>
      </c>
      <c r="BM1193" s="419">
        <v>-5.3999999999999999E-2</v>
      </c>
      <c r="BN1193" s="419">
        <v>-2.7E-2</v>
      </c>
      <c r="BO1193" s="419">
        <v>-2.5999999999999999E-2</v>
      </c>
      <c r="BP1193" s="419">
        <v>-1.4E-2</v>
      </c>
      <c r="BQ1193" s="419">
        <v>-4.7E-2</v>
      </c>
      <c r="BR1193" s="419">
        <v>-7.0999999999999994E-2</v>
      </c>
      <c r="BS1193" s="419">
        <v>-8.7999999999999995E-2</v>
      </c>
      <c r="BT1193" s="419">
        <v>-0.105</v>
      </c>
      <c r="BU1193" s="419">
        <v>-0.11199999999999999</v>
      </c>
      <c r="BV1193" s="419">
        <v>-9.8000000000000004E-2</v>
      </c>
      <c r="BW1193" s="419">
        <v>-0.09</v>
      </c>
      <c r="BX1193" s="419">
        <v>-7.4999999999999997E-2</v>
      </c>
      <c r="BY1193" s="419">
        <v>-0.06</v>
      </c>
      <c r="BZ1193" s="419">
        <v>-4.4999999999999998E-2</v>
      </c>
      <c r="CA1193" s="419">
        <v>-3.5000000000000003E-2</v>
      </c>
      <c r="CB1193" s="430"/>
      <c r="CC1193" s="430"/>
      <c r="CD1193" s="430"/>
      <c r="CE1193" s="430"/>
      <c r="CF1193" s="434"/>
      <c r="CG1193" s="434"/>
      <c r="CH1193" s="434"/>
      <c r="CI1193" s="434"/>
      <c r="CJ1193" s="434"/>
      <c r="CK1193" s="434"/>
      <c r="CL1193" s="434"/>
      <c r="CM1193" s="434"/>
      <c r="CN1193" s="434"/>
      <c r="CO1193" s="434"/>
      <c r="CP1193" s="434"/>
      <c r="CQ1193" s="434"/>
      <c r="CR1193" s="430"/>
      <c r="CS1193" s="430"/>
      <c r="CT1193" s="430"/>
      <c r="CU1193" s="430"/>
      <c r="CV1193" s="430"/>
      <c r="CW1193" s="430"/>
      <c r="CX1193" s="430"/>
      <c r="CY1193" s="430"/>
      <c r="CZ1193" s="430"/>
      <c r="DA1193" s="430"/>
      <c r="DB1193" s="430"/>
      <c r="DC1193" s="430"/>
      <c r="DD1193" s="430"/>
      <c r="DE1193" s="430"/>
      <c r="DF1193" s="430"/>
      <c r="DG1193" s="430"/>
      <c r="DH1193" s="430"/>
      <c r="DI1193" s="430"/>
      <c r="DJ1193" s="430"/>
      <c r="DK1193" s="430"/>
      <c r="DL1193" s="430"/>
      <c r="DM1193" s="430"/>
      <c r="DN1193" s="430"/>
      <c r="DO1193" s="430"/>
    </row>
    <row r="1194" spans="1:119" s="150" customFormat="1" hidden="1" outlineLevel="1">
      <c r="B1194" s="1318"/>
      <c r="C1194" s="420" t="s">
        <v>168</v>
      </c>
      <c r="D1194" s="421"/>
      <c r="E1194" s="422"/>
      <c r="F1194" s="419">
        <v>0.22500000000000001</v>
      </c>
      <c r="G1194" s="419">
        <v>0.31900000000000001</v>
      </c>
      <c r="H1194" s="419">
        <v>0.251</v>
      </c>
      <c r="I1194" s="419">
        <v>0.27200000000000002</v>
      </c>
      <c r="J1194" s="419">
        <v>0.27600000000000002</v>
      </c>
      <c r="K1194" s="419">
        <v>0.20100000000000001</v>
      </c>
      <c r="L1194" s="419">
        <v>0.56200000000000006</v>
      </c>
      <c r="M1194" s="419">
        <v>0.68500000000000005</v>
      </c>
      <c r="N1194" s="419">
        <v>1.8089999999999999</v>
      </c>
      <c r="O1194" s="419">
        <v>4.8310000000000004</v>
      </c>
      <c r="P1194" s="419">
        <v>8.4220000000000006</v>
      </c>
      <c r="Q1194" s="419"/>
      <c r="R1194" s="423"/>
      <c r="S1194" s="424"/>
      <c r="T1194" s="424"/>
      <c r="U1194" s="1739"/>
      <c r="V1194" s="1739"/>
      <c r="W1194" s="1739"/>
      <c r="X1194" s="1739"/>
      <c r="Y1194" s="1739"/>
      <c r="Z1194" s="1739"/>
      <c r="AB1194" s="419"/>
      <c r="AC1194" s="419"/>
      <c r="AD1194" s="419"/>
      <c r="AE1194" s="419"/>
      <c r="AF1194" s="419"/>
      <c r="AG1194" s="419"/>
      <c r="AH1194" s="419"/>
      <c r="AI1194" s="419"/>
      <c r="AJ1194" s="419">
        <v>0.185</v>
      </c>
      <c r="AK1194" s="419">
        <v>0.19400000000000001</v>
      </c>
      <c r="AL1194" s="419">
        <v>0.153</v>
      </c>
      <c r="AM1194" s="419">
        <v>0.22500000000000001</v>
      </c>
      <c r="AN1194" s="419">
        <v>0.29099999999999998</v>
      </c>
      <c r="AO1194" s="419">
        <v>0.32200000000000001</v>
      </c>
      <c r="AP1194" s="419">
        <v>0.36</v>
      </c>
      <c r="AQ1194" s="419">
        <v>0.31900000000000001</v>
      </c>
      <c r="AR1194" s="419">
        <v>0.28100000000000003</v>
      </c>
      <c r="AS1194" s="419">
        <v>0.26</v>
      </c>
      <c r="AT1194" s="419">
        <v>0.27300000000000002</v>
      </c>
      <c r="AU1194" s="419">
        <v>0.251</v>
      </c>
      <c r="AV1194" s="419">
        <v>0.26200000000000001</v>
      </c>
      <c r="AW1194" s="419">
        <v>0.313</v>
      </c>
      <c r="AX1194" s="419">
        <v>0.27900000000000003</v>
      </c>
      <c r="AY1194" s="419">
        <v>0.27200000000000002</v>
      </c>
      <c r="AZ1194" s="419">
        <v>0.27400000000000002</v>
      </c>
      <c r="BA1194" s="419">
        <v>0.23599999999999999</v>
      </c>
      <c r="BB1194" s="419">
        <v>0.26500000000000001</v>
      </c>
      <c r="BC1194" s="419">
        <v>0.27600000000000002</v>
      </c>
      <c r="BD1194" s="419">
        <v>0.246</v>
      </c>
      <c r="BE1194" s="419">
        <v>0.21299999999999999</v>
      </c>
      <c r="BF1194" s="419">
        <v>0.18</v>
      </c>
      <c r="BG1194" s="419">
        <v>0.20100000000000001</v>
      </c>
      <c r="BH1194" s="419">
        <v>0.251</v>
      </c>
      <c r="BI1194" s="419">
        <v>0.39600000000000002</v>
      </c>
      <c r="BJ1194" s="419">
        <v>0.49399999999999999</v>
      </c>
      <c r="BK1194" s="419">
        <v>0.56200000000000006</v>
      </c>
      <c r="BL1194" s="419">
        <v>0.59299999999999997</v>
      </c>
      <c r="BM1194" s="419">
        <v>0.60499999999999998</v>
      </c>
      <c r="BN1194" s="419">
        <v>0.64</v>
      </c>
      <c r="BO1194" s="419">
        <v>0.68500000000000005</v>
      </c>
      <c r="BP1194" s="419">
        <v>0.82399999999999995</v>
      </c>
      <c r="BQ1194" s="419">
        <v>0.97199999999999998</v>
      </c>
      <c r="BR1194" s="419">
        <v>1.415</v>
      </c>
      <c r="BS1194" s="419">
        <v>1.8089999999999999</v>
      </c>
      <c r="BT1194" s="419">
        <v>2.1880000000000002</v>
      </c>
      <c r="BU1194" s="419">
        <v>2.7589999999999999</v>
      </c>
      <c r="BV1194" s="419">
        <v>3.5410000000000004</v>
      </c>
      <c r="BW1194" s="419">
        <v>4.8310000000000004</v>
      </c>
      <c r="BX1194" s="419">
        <v>5.3470000000000004</v>
      </c>
      <c r="BY1194" s="419">
        <v>6.0810000000000004</v>
      </c>
      <c r="BZ1194" s="419">
        <v>7.1389999999999993</v>
      </c>
      <c r="CA1194" s="419">
        <v>8.4220000000000006</v>
      </c>
      <c r="CB1194" s="430"/>
      <c r="CC1194" s="430"/>
      <c r="CD1194" s="430"/>
      <c r="CE1194" s="430"/>
      <c r="CF1194" s="434"/>
      <c r="CG1194" s="434"/>
      <c r="CH1194" s="434"/>
      <c r="CI1194" s="434"/>
      <c r="CJ1194" s="434"/>
      <c r="CK1194" s="434"/>
      <c r="CL1194" s="434"/>
      <c r="CM1194" s="434"/>
      <c r="CN1194" s="434"/>
      <c r="CO1194" s="434"/>
      <c r="CP1194" s="434"/>
      <c r="CQ1194" s="434"/>
      <c r="CR1194" s="430"/>
      <c r="CS1194" s="430"/>
      <c r="CT1194" s="430"/>
      <c r="CU1194" s="430"/>
      <c r="CV1194" s="430"/>
      <c r="CW1194" s="430"/>
      <c r="CX1194" s="430"/>
      <c r="CY1194" s="430"/>
      <c r="CZ1194" s="430"/>
      <c r="DA1194" s="430"/>
      <c r="DB1194" s="430"/>
      <c r="DC1194" s="430"/>
      <c r="DD1194" s="430"/>
      <c r="DE1194" s="430"/>
      <c r="DF1194" s="430"/>
      <c r="DG1194" s="430"/>
      <c r="DH1194" s="430"/>
      <c r="DI1194" s="430"/>
      <c r="DJ1194" s="430"/>
      <c r="DK1194" s="430"/>
      <c r="DL1194" s="430"/>
      <c r="DM1194" s="430"/>
      <c r="DN1194" s="430"/>
      <c r="DO1194" s="430"/>
    </row>
    <row r="1195" spans="1:119" s="150" customFormat="1" hidden="1" outlineLevel="1">
      <c r="B1195" s="1318"/>
      <c r="C1195" s="420" t="s">
        <v>127</v>
      </c>
      <c r="D1195" s="425"/>
      <c r="E1195" s="426"/>
      <c r="F1195" s="431">
        <v>2.15</v>
      </c>
      <c r="G1195" s="431">
        <v>2.15</v>
      </c>
      <c r="H1195" s="431">
        <v>2.15</v>
      </c>
      <c r="I1195" s="431">
        <v>4.29</v>
      </c>
      <c r="J1195" s="431">
        <v>4.29</v>
      </c>
      <c r="K1195" s="431">
        <v>4.29</v>
      </c>
      <c r="L1195" s="431">
        <v>6.29</v>
      </c>
      <c r="M1195" s="431">
        <v>6.29</v>
      </c>
      <c r="N1195" s="431">
        <v>198.7</v>
      </c>
      <c r="O1195" s="431">
        <v>674</v>
      </c>
      <c r="P1195" s="431">
        <v>5824.3964800100657</v>
      </c>
      <c r="Q1195" s="431"/>
      <c r="R1195" s="431"/>
      <c r="S1195" s="435"/>
      <c r="T1195" s="435"/>
      <c r="U1195" s="1740"/>
      <c r="V1195" s="1740"/>
      <c r="W1195" s="1740"/>
      <c r="X1195" s="1740"/>
      <c r="Y1195" s="1740"/>
      <c r="Z1195" s="1740"/>
      <c r="AB1195" s="431"/>
      <c r="AC1195" s="431"/>
      <c r="AD1195" s="431"/>
      <c r="AE1195" s="431"/>
      <c r="AF1195" s="431"/>
      <c r="AG1195" s="431"/>
      <c r="AH1195" s="431"/>
      <c r="AI1195" s="431"/>
      <c r="AJ1195" s="431">
        <v>2.15</v>
      </c>
      <c r="AK1195" s="431">
        <v>2.15</v>
      </c>
      <c r="AL1195" s="431">
        <v>2.15</v>
      </c>
      <c r="AM1195" s="431">
        <v>2.15</v>
      </c>
      <c r="AN1195" s="431">
        <v>2.15</v>
      </c>
      <c r="AO1195" s="431">
        <v>2.15</v>
      </c>
      <c r="AP1195" s="431">
        <v>2.15</v>
      </c>
      <c r="AQ1195" s="431">
        <v>2.15</v>
      </c>
      <c r="AR1195" s="431">
        <v>2.15</v>
      </c>
      <c r="AS1195" s="431">
        <v>2.15</v>
      </c>
      <c r="AT1195" s="431">
        <v>2.15</v>
      </c>
      <c r="AU1195" s="431">
        <v>2.15</v>
      </c>
      <c r="AV1195" s="431">
        <v>4.29</v>
      </c>
      <c r="AW1195" s="431">
        <v>4.29</v>
      </c>
      <c r="AX1195" s="431">
        <v>4.29</v>
      </c>
      <c r="AY1195" s="431">
        <v>4.29</v>
      </c>
      <c r="AZ1195" s="431">
        <v>4.29</v>
      </c>
      <c r="BA1195" s="431">
        <v>4.29</v>
      </c>
      <c r="BB1195" s="431">
        <v>4.29</v>
      </c>
      <c r="BC1195" s="431">
        <v>4.29</v>
      </c>
      <c r="BD1195" s="431">
        <v>4.29</v>
      </c>
      <c r="BE1195" s="431">
        <v>4.29</v>
      </c>
      <c r="BF1195" s="431">
        <v>4.29</v>
      </c>
      <c r="BG1195" s="431">
        <v>4.29</v>
      </c>
      <c r="BH1195" s="431">
        <v>6.29</v>
      </c>
      <c r="BI1195" s="431">
        <v>6.29</v>
      </c>
      <c r="BJ1195" s="431">
        <v>6.29</v>
      </c>
      <c r="BK1195" s="431">
        <v>6.29</v>
      </c>
      <c r="BL1195" s="431">
        <v>6.29</v>
      </c>
      <c r="BM1195" s="431">
        <v>6.29</v>
      </c>
      <c r="BN1195" s="431">
        <v>6.29</v>
      </c>
      <c r="BO1195" s="431">
        <v>6.29</v>
      </c>
      <c r="BP1195" s="431">
        <v>192.95</v>
      </c>
      <c r="BQ1195" s="431">
        <v>197.3</v>
      </c>
      <c r="BR1195" s="431">
        <v>199.42</v>
      </c>
      <c r="BS1195" s="431">
        <v>198.7</v>
      </c>
      <c r="BT1195" s="431">
        <v>273</v>
      </c>
      <c r="BU1195" s="431">
        <v>628</v>
      </c>
      <c r="BV1195" s="431">
        <v>658.88530000000003</v>
      </c>
      <c r="BW1195" s="431">
        <v>674</v>
      </c>
      <c r="BX1195" s="431">
        <v>709.7</v>
      </c>
      <c r="BY1195" s="436">
        <v>2640</v>
      </c>
      <c r="BZ1195" s="436">
        <v>3345</v>
      </c>
      <c r="CA1195" s="436">
        <v>5824.3964800100657</v>
      </c>
      <c r="CB1195" s="436"/>
      <c r="CC1195" s="436"/>
      <c r="CD1195" s="436"/>
      <c r="CE1195" s="436"/>
      <c r="CF1195" s="437"/>
      <c r="CG1195" s="437"/>
      <c r="CH1195" s="437"/>
      <c r="CI1195" s="437"/>
      <c r="CJ1195" s="437"/>
      <c r="CK1195" s="437"/>
      <c r="CL1195" s="437"/>
      <c r="CM1195" s="437"/>
      <c r="CN1195" s="437"/>
      <c r="CO1195" s="437"/>
      <c r="CP1195" s="437"/>
      <c r="CQ1195" s="437"/>
      <c r="CR1195" s="436"/>
      <c r="CS1195" s="436"/>
      <c r="CT1195" s="436"/>
      <c r="CU1195" s="436"/>
      <c r="CV1195" s="436"/>
      <c r="CW1195" s="436"/>
      <c r="CX1195" s="436"/>
      <c r="CY1195" s="436"/>
      <c r="CZ1195" s="436"/>
      <c r="DA1195" s="436"/>
      <c r="DB1195" s="436"/>
      <c r="DC1195" s="436"/>
      <c r="DD1195" s="436"/>
      <c r="DE1195" s="436"/>
      <c r="DF1195" s="436"/>
      <c r="DG1195" s="436"/>
      <c r="DH1195" s="436"/>
      <c r="DI1195" s="436"/>
      <c r="DJ1195" s="436"/>
      <c r="DK1195" s="436"/>
      <c r="DL1195" s="436"/>
      <c r="DM1195" s="436"/>
      <c r="DN1195" s="436"/>
      <c r="DO1195" s="436"/>
    </row>
    <row r="1196" spans="1:119" s="150" customFormat="1" hidden="1" outlineLevel="1">
      <c r="B1196" s="1318"/>
      <c r="C1196" s="420" t="s">
        <v>132</v>
      </c>
      <c r="D1196" s="425"/>
      <c r="E1196" s="426"/>
      <c r="F1196" s="431">
        <v>2.15</v>
      </c>
      <c r="G1196" s="431">
        <v>2.15</v>
      </c>
      <c r="H1196" s="431">
        <v>2.15</v>
      </c>
      <c r="I1196" s="431">
        <v>4.0225</v>
      </c>
      <c r="J1196" s="431">
        <v>4.29</v>
      </c>
      <c r="K1196" s="431">
        <v>4.29</v>
      </c>
      <c r="L1196" s="431">
        <v>6.04</v>
      </c>
      <c r="M1196" s="431">
        <v>6.29</v>
      </c>
      <c r="N1196" s="431">
        <v>173.04124999999999</v>
      </c>
      <c r="O1196" s="431">
        <v>499.05882499999996</v>
      </c>
      <c r="P1196" s="431">
        <v>2175.5500000000002</v>
      </c>
      <c r="Q1196" s="431"/>
      <c r="R1196" s="431"/>
      <c r="S1196" s="435"/>
      <c r="T1196" s="435"/>
      <c r="U1196" s="1740"/>
      <c r="V1196" s="1740"/>
      <c r="W1196" s="1740"/>
      <c r="X1196" s="1740"/>
      <c r="Y1196" s="1740"/>
      <c r="Z1196" s="1740"/>
      <c r="AB1196" s="431"/>
      <c r="AC1196" s="431"/>
      <c r="AD1196" s="431"/>
      <c r="AE1196" s="431"/>
      <c r="AF1196" s="431"/>
      <c r="AG1196" s="431"/>
      <c r="AH1196" s="431"/>
      <c r="AI1196" s="431"/>
      <c r="AJ1196" s="431"/>
      <c r="AK1196" s="431">
        <v>2.15</v>
      </c>
      <c r="AL1196" s="431">
        <v>2.15</v>
      </c>
      <c r="AM1196" s="431">
        <v>2.15</v>
      </c>
      <c r="AN1196" s="431">
        <v>2.15</v>
      </c>
      <c r="AO1196" s="431">
        <v>2.15</v>
      </c>
      <c r="AP1196" s="431">
        <v>2.15</v>
      </c>
      <c r="AQ1196" s="431">
        <v>2.15</v>
      </c>
      <c r="AR1196" s="431">
        <v>2.15</v>
      </c>
      <c r="AS1196" s="431">
        <v>2.15</v>
      </c>
      <c r="AT1196" s="431">
        <v>2.15</v>
      </c>
      <c r="AU1196" s="431">
        <v>2.15</v>
      </c>
      <c r="AV1196" s="431">
        <v>3.2199999999999998</v>
      </c>
      <c r="AW1196" s="431">
        <v>4.29</v>
      </c>
      <c r="AX1196" s="431">
        <v>4.29</v>
      </c>
      <c r="AY1196" s="431">
        <v>4.29</v>
      </c>
      <c r="AZ1196" s="431">
        <v>4.29</v>
      </c>
      <c r="BA1196" s="431">
        <v>4.29</v>
      </c>
      <c r="BB1196" s="431">
        <v>4.29</v>
      </c>
      <c r="BC1196" s="431">
        <v>4.29</v>
      </c>
      <c r="BD1196" s="431">
        <v>4.29</v>
      </c>
      <c r="BE1196" s="431">
        <v>4.29</v>
      </c>
      <c r="BF1196" s="431">
        <v>4.29</v>
      </c>
      <c r="BG1196" s="431">
        <v>4.29</v>
      </c>
      <c r="BH1196" s="431">
        <v>5.29</v>
      </c>
      <c r="BI1196" s="431">
        <v>6.29</v>
      </c>
      <c r="BJ1196" s="431">
        <v>6.29</v>
      </c>
      <c r="BK1196" s="431">
        <v>6.29</v>
      </c>
      <c r="BL1196" s="431">
        <v>6.29</v>
      </c>
      <c r="BM1196" s="431">
        <v>6.29</v>
      </c>
      <c r="BN1196" s="431">
        <v>6.29</v>
      </c>
      <c r="BO1196" s="431">
        <v>6.29</v>
      </c>
      <c r="BP1196" s="431">
        <v>99.61999999999999</v>
      </c>
      <c r="BQ1196" s="431">
        <v>195.125</v>
      </c>
      <c r="BR1196" s="431">
        <v>198.36</v>
      </c>
      <c r="BS1196" s="431">
        <v>199.06</v>
      </c>
      <c r="BT1196" s="431">
        <v>235.85</v>
      </c>
      <c r="BU1196" s="431">
        <v>450.5</v>
      </c>
      <c r="BV1196" s="431">
        <v>643.44264999999996</v>
      </c>
      <c r="BW1196" s="431">
        <v>666.44264999999996</v>
      </c>
      <c r="BX1196" s="431">
        <v>691.85</v>
      </c>
      <c r="BY1196" s="431">
        <v>1674.85</v>
      </c>
      <c r="BZ1196" s="431">
        <v>2992.5</v>
      </c>
      <c r="CA1196" s="431">
        <v>3343</v>
      </c>
      <c r="CB1196" s="438"/>
      <c r="CC1196" s="438"/>
      <c r="CD1196" s="438"/>
      <c r="CE1196" s="438"/>
      <c r="CF1196" s="439"/>
      <c r="CG1196" s="439"/>
      <c r="CH1196" s="439"/>
      <c r="CI1196" s="439"/>
      <c r="CJ1196" s="439"/>
      <c r="CK1196" s="439"/>
      <c r="CL1196" s="439"/>
      <c r="CM1196" s="439"/>
      <c r="CN1196" s="439"/>
      <c r="CO1196" s="439"/>
      <c r="CP1196" s="439"/>
      <c r="CQ1196" s="439"/>
      <c r="CR1196" s="438"/>
      <c r="CS1196" s="438"/>
      <c r="CT1196" s="438"/>
      <c r="CU1196" s="438"/>
      <c r="CV1196" s="438"/>
      <c r="CW1196" s="438"/>
      <c r="CX1196" s="438"/>
      <c r="CY1196" s="438"/>
      <c r="CZ1196" s="438"/>
      <c r="DA1196" s="438"/>
      <c r="DB1196" s="438"/>
      <c r="DC1196" s="438"/>
      <c r="DD1196" s="438"/>
      <c r="DE1196" s="438"/>
      <c r="DF1196" s="438"/>
      <c r="DG1196" s="438"/>
      <c r="DH1196" s="438"/>
      <c r="DI1196" s="438"/>
      <c r="DJ1196" s="438"/>
      <c r="DK1196" s="438"/>
      <c r="DL1196" s="438"/>
      <c r="DM1196" s="438"/>
      <c r="DN1196" s="438"/>
      <c r="DO1196" s="438"/>
    </row>
    <row r="1197" spans="1:119" s="150" customFormat="1" hidden="1" outlineLevel="1">
      <c r="B1197" s="1318"/>
      <c r="C1197" s="420" t="s">
        <v>128</v>
      </c>
      <c r="D1197" s="427"/>
      <c r="E1197" s="287"/>
      <c r="F1197" s="419">
        <v>0.10614999999999999</v>
      </c>
      <c r="G1197" s="419">
        <v>0.16642499999999999</v>
      </c>
      <c r="H1197" s="419">
        <v>0.15335000000000001</v>
      </c>
      <c r="I1197" s="419">
        <v>0.14707499999999998</v>
      </c>
      <c r="J1197" s="419">
        <v>0.14657500000000001</v>
      </c>
      <c r="K1197" s="419">
        <v>0.14512499999999998</v>
      </c>
      <c r="L1197" s="419">
        <v>0.14557499999999998</v>
      </c>
      <c r="M1197" s="419">
        <v>0.14532499999999998</v>
      </c>
      <c r="N1197" s="419">
        <v>0.14737499999999998</v>
      </c>
      <c r="O1197" s="419">
        <v>0.148925</v>
      </c>
      <c r="P1197" s="419">
        <v>0.16440000000000002</v>
      </c>
      <c r="Q1197" s="419"/>
      <c r="R1197" s="419"/>
      <c r="S1197" s="428"/>
      <c r="T1197" s="428"/>
      <c r="U1197" s="1653"/>
      <c r="V1197" s="1653"/>
      <c r="W1197" s="1653"/>
      <c r="X1197" s="1653"/>
      <c r="Y1197" s="1653"/>
      <c r="Z1197" s="1653"/>
      <c r="AB1197" s="419"/>
      <c r="AC1197" s="419"/>
      <c r="AD1197" s="419"/>
      <c r="AE1197" s="419"/>
      <c r="AF1197" s="419"/>
      <c r="AG1197" s="419"/>
      <c r="AH1197" s="419"/>
      <c r="AI1197" s="419"/>
      <c r="AJ1197" s="419">
        <v>0.1012</v>
      </c>
      <c r="AK1197" s="419">
        <v>0.1014</v>
      </c>
      <c r="AL1197" s="419">
        <v>0.1105</v>
      </c>
      <c r="AM1197" s="419">
        <v>0.1115</v>
      </c>
      <c r="AN1197" s="419">
        <v>0.14099999999999999</v>
      </c>
      <c r="AO1197" s="419">
        <v>0.1779</v>
      </c>
      <c r="AP1197" s="419">
        <v>0.17050000000000001</v>
      </c>
      <c r="AQ1197" s="419">
        <v>0.17630000000000001</v>
      </c>
      <c r="AR1197" s="419">
        <v>0.17100000000000001</v>
      </c>
      <c r="AS1197" s="419">
        <v>0.14710000000000001</v>
      </c>
      <c r="AT1197" s="419">
        <v>0.14530000000000001</v>
      </c>
      <c r="AU1197" s="419">
        <v>0.15</v>
      </c>
      <c r="AV1197" s="419">
        <v>0.14510000000000001</v>
      </c>
      <c r="AW1197" s="419">
        <v>0.14549999999999999</v>
      </c>
      <c r="AX1197" s="419">
        <v>0.1477</v>
      </c>
      <c r="AY1197" s="419">
        <v>0.15</v>
      </c>
      <c r="AZ1197" s="419">
        <v>0.14860000000000001</v>
      </c>
      <c r="BA1197" s="419">
        <v>0.1477</v>
      </c>
      <c r="BB1197" s="419">
        <v>0.14499999999999999</v>
      </c>
      <c r="BC1197" s="419">
        <v>0.14499999999999999</v>
      </c>
      <c r="BD1197" s="419">
        <v>0.14499999999999999</v>
      </c>
      <c r="BE1197" s="419">
        <v>0.14499999999999999</v>
      </c>
      <c r="BF1197" s="419">
        <v>0.14499999999999999</v>
      </c>
      <c r="BG1197" s="419">
        <v>0.14549999999999999</v>
      </c>
      <c r="BH1197" s="419">
        <v>0.14499999999999999</v>
      </c>
      <c r="BI1197" s="419">
        <v>0.14499999999999999</v>
      </c>
      <c r="BJ1197" s="419">
        <v>0.14499999999999999</v>
      </c>
      <c r="BK1197" s="419">
        <v>0.14729999999999999</v>
      </c>
      <c r="BL1197" s="419">
        <v>0.14499999999999999</v>
      </c>
      <c r="BM1197" s="419">
        <v>0.14549999999999999</v>
      </c>
      <c r="BN1197" s="419">
        <v>0.14560000000000001</v>
      </c>
      <c r="BO1197" s="419">
        <v>0.1452</v>
      </c>
      <c r="BP1197" s="419">
        <v>0.14549999999999999</v>
      </c>
      <c r="BQ1197" s="419">
        <v>0.14510000000000001</v>
      </c>
      <c r="BR1197" s="419">
        <v>0.1482</v>
      </c>
      <c r="BS1197" s="419">
        <v>0.1507</v>
      </c>
      <c r="BT1197" s="419">
        <v>0.1477</v>
      </c>
      <c r="BU1197" s="419">
        <v>0.1454</v>
      </c>
      <c r="BV1197" s="419">
        <v>0.14760000000000001</v>
      </c>
      <c r="BW1197" s="419">
        <v>0.155</v>
      </c>
      <c r="BX1197" s="419">
        <v>0.1588</v>
      </c>
      <c r="BY1197" s="419">
        <v>0.16250000000000001</v>
      </c>
      <c r="BZ1197" s="419">
        <v>0.1663</v>
      </c>
      <c r="CA1197" s="419">
        <v>0.17</v>
      </c>
      <c r="CB1197" s="430"/>
      <c r="CC1197" s="430"/>
      <c r="CD1197" s="430"/>
      <c r="CE1197" s="430"/>
      <c r="CF1197" s="434"/>
      <c r="CG1197" s="434"/>
      <c r="CH1197" s="434"/>
      <c r="CI1197" s="434"/>
      <c r="CJ1197" s="434"/>
      <c r="CK1197" s="434"/>
      <c r="CL1197" s="434"/>
      <c r="CM1197" s="434"/>
      <c r="CN1197" s="434"/>
      <c r="CO1197" s="434"/>
      <c r="CP1197" s="434"/>
      <c r="CQ1197" s="434"/>
      <c r="CR1197" s="430"/>
      <c r="CS1197" s="430"/>
      <c r="CT1197" s="430"/>
      <c r="CU1197" s="430"/>
      <c r="CV1197" s="430"/>
      <c r="CW1197" s="430"/>
      <c r="CX1197" s="430"/>
      <c r="CY1197" s="430"/>
      <c r="CZ1197" s="430"/>
      <c r="DA1197" s="430"/>
      <c r="DB1197" s="430"/>
      <c r="DC1197" s="430"/>
      <c r="DD1197" s="430"/>
      <c r="DE1197" s="430"/>
      <c r="DF1197" s="430"/>
      <c r="DG1197" s="430"/>
      <c r="DH1197" s="430"/>
      <c r="DI1197" s="430"/>
      <c r="DJ1197" s="430"/>
      <c r="DK1197" s="430"/>
      <c r="DL1197" s="430"/>
      <c r="DM1197" s="430"/>
      <c r="DN1197" s="430"/>
      <c r="DO1197" s="430"/>
    </row>
    <row r="1198" spans="1:119" s="150" customFormat="1" collapsed="1">
      <c r="B1198" s="1318"/>
      <c r="C1198" s="155"/>
      <c r="D1198" s="155"/>
      <c r="E1198" s="157"/>
      <c r="F1198" s="158"/>
      <c r="G1198" s="158"/>
      <c r="H1198" s="158"/>
      <c r="I1198" s="158"/>
      <c r="J1198" s="158"/>
      <c r="K1198" s="158"/>
      <c r="L1198" s="158"/>
      <c r="M1198" s="158"/>
      <c r="N1198" s="158"/>
      <c r="O1198" s="148"/>
      <c r="P1198" s="191"/>
      <c r="Q1198" s="191"/>
      <c r="R1198" s="191"/>
      <c r="S1198" s="192"/>
      <c r="T1198" s="192"/>
      <c r="U1198" s="1647"/>
      <c r="V1198" s="1647"/>
      <c r="W1198" s="1647"/>
      <c r="X1198" s="1647"/>
      <c r="Y1198" s="1647"/>
      <c r="Z1198" s="1647"/>
      <c r="AB1198" s="158"/>
      <c r="AC1198" s="158"/>
      <c r="AD1198" s="158"/>
      <c r="AE1198" s="158"/>
      <c r="AF1198" s="158"/>
      <c r="AG1198" s="158"/>
      <c r="AH1198" s="158"/>
      <c r="AI1198" s="158"/>
      <c r="AJ1198" s="148"/>
      <c r="AK1198" s="148"/>
      <c r="AL1198" s="148"/>
      <c r="AM1198" s="148"/>
      <c r="AN1198" s="148"/>
      <c r="AO1198" s="148"/>
      <c r="AP1198" s="148"/>
      <c r="AQ1198" s="148"/>
      <c r="AR1198" s="148"/>
      <c r="AS1198" s="148"/>
      <c r="AT1198" s="148"/>
      <c r="AU1198" s="148"/>
      <c r="AV1198" s="148"/>
      <c r="AW1198" s="148"/>
      <c r="AX1198" s="148"/>
      <c r="AY1198" s="148"/>
      <c r="AZ1198" s="148"/>
      <c r="BA1198" s="148"/>
      <c r="BB1198" s="148"/>
      <c r="BC1198" s="148"/>
      <c r="BD1198" s="148"/>
      <c r="BE1198" s="148"/>
      <c r="BF1198" s="148"/>
      <c r="BG1198" s="148"/>
      <c r="BH1198" s="148"/>
      <c r="BI1198" s="148"/>
      <c r="BJ1198" s="148"/>
      <c r="BK1198" s="148"/>
      <c r="BL1198" s="148"/>
      <c r="BM1198" s="148"/>
      <c r="BN1198" s="148"/>
      <c r="BO1198" s="148"/>
      <c r="BP1198" s="148"/>
      <c r="BQ1198" s="148"/>
      <c r="BR1198" s="148"/>
      <c r="BS1198" s="148"/>
      <c r="BT1198" s="148"/>
      <c r="BU1198" s="148"/>
      <c r="BV1198" s="148"/>
      <c r="BW1198" s="148"/>
      <c r="BX1198" s="148"/>
      <c r="BY1198" s="148"/>
      <c r="BZ1198" s="148"/>
      <c r="CA1198" s="148"/>
      <c r="CB1198" s="148"/>
      <c r="CC1198" s="148"/>
      <c r="CD1198" s="148"/>
      <c r="CE1198" s="148"/>
      <c r="CF1198" s="148"/>
      <c r="CG1198" s="148"/>
      <c r="CH1198" s="148"/>
      <c r="CI1198" s="148"/>
      <c r="CJ1198" s="148"/>
      <c r="CK1198" s="148"/>
      <c r="CL1198" s="148"/>
      <c r="CM1198" s="148"/>
      <c r="CN1198" s="148"/>
      <c r="CO1198" s="148"/>
      <c r="CP1198" s="148"/>
      <c r="CQ1198" s="148"/>
      <c r="CR1198" s="148"/>
      <c r="CS1198" s="148"/>
      <c r="CT1198" s="148"/>
      <c r="CU1198" s="148"/>
      <c r="CV1198" s="148"/>
      <c r="CW1198" s="148"/>
      <c r="CX1198" s="148"/>
      <c r="CY1198" s="148"/>
      <c r="CZ1198" s="148"/>
      <c r="DA1198" s="148"/>
      <c r="DB1198" s="148"/>
      <c r="DC1198" s="148"/>
      <c r="DD1198" s="148"/>
      <c r="DE1198" s="148"/>
      <c r="DF1198" s="148"/>
      <c r="DG1198" s="148"/>
      <c r="DH1198" s="148"/>
      <c r="DI1198" s="148"/>
      <c r="DJ1198" s="148"/>
      <c r="DK1198" s="148"/>
      <c r="DL1198" s="148"/>
      <c r="DM1198" s="148"/>
      <c r="DN1198" s="148"/>
      <c r="DO1198" s="148"/>
    </row>
    <row r="1199" spans="1:119" s="168" customFormat="1">
      <c r="B1199" s="1320"/>
      <c r="C1199" s="161" t="s">
        <v>305</v>
      </c>
      <c r="D1199" s="405"/>
      <c r="E1199" s="406"/>
      <c r="F1199" s="165"/>
      <c r="G1199" s="165"/>
      <c r="H1199" s="165"/>
      <c r="I1199" s="165"/>
      <c r="J1199" s="165"/>
      <c r="K1199" s="165"/>
      <c r="L1199" s="165"/>
      <c r="M1199" s="165"/>
      <c r="N1199" s="165"/>
      <c r="O1199" s="165"/>
      <c r="P1199" s="165"/>
      <c r="Q1199" s="165"/>
      <c r="R1199" s="165"/>
      <c r="S1199" s="166"/>
      <c r="T1199" s="166"/>
      <c r="U1199" s="166"/>
      <c r="V1199" s="166"/>
      <c r="W1199" s="166"/>
      <c r="X1199" s="166"/>
      <c r="Y1199" s="166"/>
      <c r="Z1199" s="166"/>
      <c r="AA1199" s="166"/>
      <c r="AB1199" s="164"/>
      <c r="AC1199" s="164"/>
      <c r="AD1199" s="164"/>
      <c r="AE1199" s="164"/>
      <c r="AF1199" s="164"/>
      <c r="AG1199" s="164"/>
      <c r="AH1199" s="164"/>
      <c r="AI1199" s="164"/>
      <c r="AJ1199" s="165"/>
      <c r="AK1199" s="165"/>
      <c r="AL1199" s="165"/>
      <c r="AM1199" s="165"/>
      <c r="AN1199" s="165"/>
      <c r="AO1199" s="165"/>
      <c r="AP1199" s="165"/>
      <c r="AQ1199" s="165"/>
      <c r="AR1199" s="165"/>
      <c r="AS1199" s="165"/>
      <c r="AT1199" s="165"/>
      <c r="AU1199" s="165"/>
      <c r="AV1199" s="165"/>
      <c r="AW1199" s="165"/>
      <c r="AX1199" s="165"/>
      <c r="AY1199" s="165"/>
      <c r="AZ1199" s="165"/>
      <c r="BA1199" s="165"/>
      <c r="BB1199" s="165"/>
      <c r="BC1199" s="165"/>
      <c r="BD1199" s="165"/>
      <c r="BE1199" s="165"/>
      <c r="BF1199" s="165"/>
      <c r="BG1199" s="165"/>
      <c r="BH1199" s="165"/>
      <c r="BI1199" s="165"/>
      <c r="BJ1199" s="165"/>
      <c r="BK1199" s="165"/>
      <c r="BL1199" s="165"/>
      <c r="BM1199" s="165"/>
      <c r="BN1199" s="165"/>
      <c r="BO1199" s="165"/>
      <c r="BP1199" s="165"/>
      <c r="BQ1199" s="165"/>
      <c r="BR1199" s="165"/>
      <c r="BS1199" s="165"/>
      <c r="BT1199" s="165"/>
      <c r="BU1199" s="165"/>
      <c r="BV1199" s="165"/>
      <c r="BW1199" s="165"/>
      <c r="BX1199" s="165"/>
      <c r="BY1199" s="165"/>
      <c r="BZ1199" s="165"/>
      <c r="CA1199" s="165"/>
      <c r="CB1199" s="165"/>
      <c r="CC1199" s="165"/>
      <c r="CD1199" s="165"/>
      <c r="CE1199" s="165"/>
      <c r="CF1199" s="165"/>
      <c r="CG1199" s="165"/>
      <c r="CH1199" s="165"/>
      <c r="CI1199" s="165"/>
      <c r="CJ1199" s="165"/>
      <c r="CK1199" s="165"/>
      <c r="CL1199" s="165"/>
      <c r="CM1199" s="165"/>
      <c r="CN1199" s="165"/>
      <c r="CO1199" s="165"/>
      <c r="CP1199" s="165"/>
      <c r="CQ1199" s="165"/>
      <c r="CR1199" s="165"/>
      <c r="CS1199" s="165"/>
      <c r="CT1199" s="165"/>
      <c r="CU1199" s="165"/>
      <c r="CV1199" s="165"/>
      <c r="CW1199" s="165"/>
      <c r="CX1199" s="165"/>
      <c r="CY1199" s="165"/>
      <c r="CZ1199" s="165"/>
      <c r="DA1199" s="165"/>
      <c r="DB1199" s="165"/>
      <c r="DC1199" s="165"/>
      <c r="DD1199" s="165"/>
      <c r="DE1199" s="165"/>
      <c r="DF1199" s="165"/>
      <c r="DG1199" s="165"/>
      <c r="DH1199" s="165"/>
      <c r="DI1199" s="165"/>
      <c r="DJ1199" s="165"/>
      <c r="DK1199" s="165"/>
      <c r="DL1199" s="165"/>
      <c r="DM1199" s="165"/>
      <c r="DN1199" s="165"/>
      <c r="DO1199" s="165"/>
    </row>
    <row r="1200" spans="1:119" s="150" customFormat="1">
      <c r="B1200" s="1318"/>
      <c r="C1200" s="440"/>
      <c r="D1200" s="441"/>
      <c r="E1200" s="442"/>
      <c r="F1200" s="443"/>
      <c r="G1200" s="443"/>
      <c r="H1200" s="443"/>
      <c r="I1200" s="443"/>
      <c r="J1200" s="443"/>
      <c r="K1200" s="443"/>
      <c r="L1200" s="443"/>
      <c r="M1200" s="443"/>
      <c r="N1200" s="203"/>
      <c r="O1200" s="148"/>
      <c r="P1200" s="148"/>
      <c r="Q1200" s="148"/>
      <c r="R1200" s="148"/>
      <c r="S1200" s="149"/>
      <c r="T1200" s="149"/>
      <c r="U1200" s="1642"/>
      <c r="V1200" s="1642"/>
      <c r="W1200" s="1642"/>
      <c r="X1200" s="1642"/>
      <c r="Y1200" s="1642"/>
      <c r="Z1200" s="1642"/>
      <c r="AB1200" s="444"/>
      <c r="AC1200" s="444"/>
      <c r="AD1200" s="444"/>
      <c r="AE1200" s="444"/>
      <c r="AF1200" s="444"/>
      <c r="AG1200" s="444"/>
      <c r="AH1200" s="444"/>
      <c r="AI1200" s="444"/>
      <c r="AJ1200" s="148"/>
      <c r="AK1200" s="148"/>
      <c r="AL1200" s="148"/>
      <c r="AM1200" s="148"/>
      <c r="AN1200" s="148"/>
      <c r="AO1200" s="148"/>
      <c r="AP1200" s="148"/>
      <c r="AQ1200" s="148"/>
      <c r="AR1200" s="148"/>
      <c r="AS1200" s="148"/>
      <c r="AT1200" s="148"/>
      <c r="AU1200" s="148"/>
      <c r="AV1200" s="148"/>
      <c r="AW1200" s="148"/>
      <c r="AX1200" s="148"/>
      <c r="AY1200" s="148"/>
      <c r="AZ1200" s="148"/>
      <c r="BA1200" s="148"/>
      <c r="BB1200" s="148"/>
      <c r="BC1200" s="148"/>
      <c r="BD1200" s="148"/>
      <c r="BE1200" s="148"/>
      <c r="BF1200" s="148"/>
      <c r="BG1200" s="148"/>
      <c r="BH1200" s="148"/>
      <c r="BI1200" s="148"/>
      <c r="BJ1200" s="148"/>
      <c r="BK1200" s="148"/>
      <c r="BL1200" s="148"/>
      <c r="BM1200" s="148"/>
      <c r="BN1200" s="148"/>
      <c r="BO1200" s="148"/>
      <c r="BP1200" s="148"/>
      <c r="BQ1200" s="148"/>
      <c r="BR1200" s="148"/>
      <c r="BS1200" s="148"/>
      <c r="BT1200" s="148"/>
      <c r="BU1200" s="148"/>
      <c r="BV1200" s="148"/>
      <c r="BW1200" s="148"/>
      <c r="BX1200" s="148"/>
      <c r="BY1200" s="148"/>
      <c r="BZ1200" s="148"/>
      <c r="CA1200" s="148"/>
      <c r="CB1200" s="148"/>
      <c r="CC1200" s="148"/>
      <c r="CD1200" s="148"/>
      <c r="CE1200" s="194"/>
      <c r="CF1200" s="148"/>
      <c r="CG1200" s="148"/>
      <c r="CH1200" s="148"/>
      <c r="CI1200" s="148"/>
      <c r="CJ1200" s="148"/>
      <c r="CK1200" s="148"/>
      <c r="CL1200" s="148"/>
      <c r="CM1200" s="148"/>
      <c r="CN1200" s="148"/>
      <c r="CO1200" s="148"/>
      <c r="CP1200" s="148"/>
      <c r="CQ1200" s="148"/>
      <c r="CR1200" s="148"/>
      <c r="CS1200" s="148"/>
      <c r="CT1200" s="148"/>
      <c r="CU1200" s="148"/>
      <c r="CV1200" s="148"/>
      <c r="CW1200" s="148"/>
      <c r="CX1200" s="148"/>
      <c r="CY1200" s="148"/>
      <c r="CZ1200" s="148"/>
      <c r="DA1200" s="148"/>
      <c r="DB1200" s="148"/>
      <c r="DC1200" s="148"/>
      <c r="DD1200" s="148"/>
      <c r="DE1200" s="148"/>
      <c r="DF1200" s="148"/>
      <c r="DG1200" s="148"/>
      <c r="DH1200" s="148"/>
      <c r="DI1200" s="148"/>
      <c r="DJ1200" s="148"/>
      <c r="DK1200" s="148"/>
      <c r="DL1200" s="148"/>
      <c r="DM1200" s="148"/>
      <c r="DN1200" s="148"/>
      <c r="DO1200" s="148"/>
    </row>
    <row r="1201" spans="2:119" s="150" customFormat="1">
      <c r="B1201" s="1318"/>
      <c r="C1201" s="155" t="s">
        <v>106</v>
      </c>
      <c r="D1201" s="445"/>
      <c r="E1201" s="379"/>
      <c r="F1201" s="446">
        <v>67.977413999999996</v>
      </c>
      <c r="G1201" s="446">
        <v>49.113512</v>
      </c>
      <c r="H1201" s="446">
        <v>64.383587000000006</v>
      </c>
      <c r="I1201" s="446">
        <v>62.173231999999999</v>
      </c>
      <c r="J1201" s="446">
        <v>142.31029699999999</v>
      </c>
      <c r="K1201" s="446">
        <v>195.183807</v>
      </c>
      <c r="L1201" s="446">
        <v>216.87831799999998</v>
      </c>
      <c r="M1201" s="446">
        <v>371.95376499999998</v>
      </c>
      <c r="N1201" s="447">
        <v>368.99299999999999</v>
      </c>
      <c r="O1201" s="194">
        <v>487.46100000000001</v>
      </c>
      <c r="P1201" s="194">
        <v>597.69200000000001</v>
      </c>
      <c r="Q1201" s="194">
        <v>926.23599999999999</v>
      </c>
      <c r="R1201" s="194">
        <v>3048.665</v>
      </c>
      <c r="S1201" s="448">
        <v>3749.53</v>
      </c>
      <c r="T1201" s="448">
        <v>4457.4849999999997</v>
      </c>
      <c r="U1201" s="1686">
        <v>4019.9262312100004</v>
      </c>
      <c r="V1201" s="1686">
        <v>4685.2769493050173</v>
      </c>
      <c r="W1201" s="1686">
        <v>6386.6480740580437</v>
      </c>
      <c r="X1201" s="1686">
        <v>9090.5173011942134</v>
      </c>
      <c r="Y1201" s="1686">
        <v>12655.551158617352</v>
      </c>
      <c r="Z1201" s="1686">
        <v>17818.878650291088</v>
      </c>
      <c r="AB1201" s="449"/>
      <c r="AC1201" s="449"/>
      <c r="AD1201" s="449"/>
      <c r="AE1201" s="449"/>
      <c r="AF1201" s="449"/>
      <c r="AG1201" s="449"/>
      <c r="AH1201" s="449"/>
      <c r="AI1201" s="449"/>
      <c r="AJ1201" s="194"/>
      <c r="AK1201" s="194">
        <v>16.236407</v>
      </c>
      <c r="AL1201" s="194">
        <v>62.909596999999998</v>
      </c>
      <c r="AM1201" s="194">
        <v>67.977413999999996</v>
      </c>
      <c r="AN1201" s="194">
        <v>51.869590000000002</v>
      </c>
      <c r="AO1201" s="194">
        <v>49.417380000000001</v>
      </c>
      <c r="AP1201" s="194">
        <v>30.892590999999999</v>
      </c>
      <c r="AQ1201" s="194">
        <v>49.113512</v>
      </c>
      <c r="AR1201" s="194">
        <v>46.360402999999998</v>
      </c>
      <c r="AS1201" s="194">
        <v>48.022286999999999</v>
      </c>
      <c r="AT1201" s="194">
        <v>53.199582999999997</v>
      </c>
      <c r="AU1201" s="194">
        <v>64.383587000000006</v>
      </c>
      <c r="AV1201" s="194">
        <v>41.712161000000002</v>
      </c>
      <c r="AW1201" s="194">
        <v>42.84834</v>
      </c>
      <c r="AX1201" s="194">
        <v>51.036352999999998</v>
      </c>
      <c r="AY1201" s="194">
        <v>62.173231999999999</v>
      </c>
      <c r="AZ1201" s="194">
        <v>54.147463000000002</v>
      </c>
      <c r="BA1201" s="194">
        <v>116.634151</v>
      </c>
      <c r="BB1201" s="194">
        <v>126.661911</v>
      </c>
      <c r="BC1201" s="194">
        <v>142.31029699999999</v>
      </c>
      <c r="BD1201" s="194">
        <v>158.59708800000001</v>
      </c>
      <c r="BE1201" s="194">
        <v>170.611906</v>
      </c>
      <c r="BF1201" s="194">
        <v>177.562344</v>
      </c>
      <c r="BG1201" s="194">
        <v>195.183807</v>
      </c>
      <c r="BH1201" s="194">
        <v>197.71290900000002</v>
      </c>
      <c r="BI1201" s="194">
        <v>202.491288</v>
      </c>
      <c r="BJ1201" s="194">
        <v>219.42717299999998</v>
      </c>
      <c r="BK1201" s="194">
        <v>216.87831799999998</v>
      </c>
      <c r="BL1201" s="194">
        <v>218.530393</v>
      </c>
      <c r="BM1201" s="194">
        <v>490.74877300000003</v>
      </c>
      <c r="BN1201" s="194">
        <v>407.34750400000001</v>
      </c>
      <c r="BO1201" s="194">
        <v>371.95376499999998</v>
      </c>
      <c r="BP1201" s="194">
        <v>367.82</v>
      </c>
      <c r="BQ1201" s="194">
        <v>337.55200000000002</v>
      </c>
      <c r="BR1201" s="194">
        <v>341.03899999999999</v>
      </c>
      <c r="BS1201" s="194">
        <v>368.99299999999999</v>
      </c>
      <c r="BT1201" s="194">
        <v>333.64491999999996</v>
      </c>
      <c r="BU1201" s="194">
        <v>391.47768000000002</v>
      </c>
      <c r="BV1201" s="194">
        <v>466.92854999999997</v>
      </c>
      <c r="BW1201" s="194">
        <v>487.46100000000001</v>
      </c>
      <c r="BX1201" s="194">
        <v>550.12296300000003</v>
      </c>
      <c r="BY1201" s="194">
        <v>580.12166000000002</v>
      </c>
      <c r="BZ1201" s="194">
        <v>622.36301399999991</v>
      </c>
      <c r="CA1201" s="194">
        <v>597.69200000000001</v>
      </c>
      <c r="CB1201" s="194">
        <v>509.85699999999997</v>
      </c>
      <c r="CC1201" s="450">
        <v>593.44299999999998</v>
      </c>
      <c r="CD1201" s="450">
        <v>1144.771</v>
      </c>
      <c r="CE1201" s="194">
        <v>926.23599999999999</v>
      </c>
      <c r="CF1201" s="450">
        <v>2954.7179999999998</v>
      </c>
      <c r="CG1201" s="194">
        <v>2917.6760000000004</v>
      </c>
      <c r="CH1201" s="194">
        <v>3183.154</v>
      </c>
      <c r="CI1201" s="194">
        <v>3048.665</v>
      </c>
      <c r="CJ1201" s="194">
        <v>2823.7080000000001</v>
      </c>
      <c r="CK1201" s="194">
        <v>3788.2299999999996</v>
      </c>
      <c r="CL1201" s="194">
        <v>3811.6079999999997</v>
      </c>
      <c r="CM1201" s="194">
        <v>3749.53</v>
      </c>
      <c r="CN1201" s="194">
        <v>2168.4319999999998</v>
      </c>
      <c r="CO1201" s="194">
        <v>2329.4560000000001</v>
      </c>
      <c r="CP1201" s="194">
        <v>2464.4290000000001</v>
      </c>
      <c r="CQ1201" s="194">
        <v>4457.4849999999997</v>
      </c>
      <c r="CR1201" s="194">
        <v>3826</v>
      </c>
      <c r="CS1201" s="194">
        <v>3794.2388919690957</v>
      </c>
      <c r="CT1201" s="194">
        <v>3656.8472305397058</v>
      </c>
      <c r="CU1201" s="194">
        <v>4019.9262312100004</v>
      </c>
      <c r="CV1201" s="194">
        <v>3607.0905904653887</v>
      </c>
      <c r="CW1201" s="194">
        <v>3803.3188027749284</v>
      </c>
      <c r="CX1201" s="194">
        <v>3932.5890932482239</v>
      </c>
      <c r="CY1201" s="194">
        <v>4685.2769493050173</v>
      </c>
      <c r="CZ1201" s="194">
        <v>4197.0603000733126</v>
      </c>
      <c r="DA1201" s="194">
        <v>4527.3772989791787</v>
      </c>
      <c r="DB1201" s="194">
        <v>4933.7168798916091</v>
      </c>
      <c r="DC1201" s="194">
        <v>6386.6480740580437</v>
      </c>
      <c r="DD1201" s="194">
        <v>5903.1434714577845</v>
      </c>
      <c r="DE1201" s="194">
        <v>6361.8561266107536</v>
      </c>
      <c r="DF1201" s="194">
        <v>7073.4388490740002</v>
      </c>
      <c r="DG1201" s="194">
        <v>9090.5173011942134</v>
      </c>
      <c r="DH1201" s="194">
        <v>8717.7120864321187</v>
      </c>
      <c r="DI1201" s="194">
        <v>9335.1505158372129</v>
      </c>
      <c r="DJ1201" s="194">
        <v>10278.453456316744</v>
      </c>
      <c r="DK1201" s="194">
        <v>12655.551158617352</v>
      </c>
      <c r="DL1201" s="194">
        <v>13055.18882070329</v>
      </c>
      <c r="DM1201" s="194">
        <v>14181.93675944445</v>
      </c>
      <c r="DN1201" s="194">
        <v>15370.561020850742</v>
      </c>
      <c r="DO1201" s="194">
        <v>17818.878650291088</v>
      </c>
    </row>
    <row r="1202" spans="2:119" s="150" customFormat="1">
      <c r="B1202" s="1318"/>
      <c r="C1202" s="157" t="s">
        <v>108</v>
      </c>
      <c r="D1202" s="445"/>
      <c r="E1202" s="379"/>
      <c r="F1202" s="446">
        <v>3.211252</v>
      </c>
      <c r="G1202" s="446">
        <v>3.856392</v>
      </c>
      <c r="H1202" s="446">
        <v>4.8683769999999997</v>
      </c>
      <c r="I1202" s="446">
        <v>12.618173000000001</v>
      </c>
      <c r="J1202" s="446">
        <v>16.815086999999998</v>
      </c>
      <c r="K1202" s="446">
        <v>19.837022000000001</v>
      </c>
      <c r="L1202" s="446">
        <v>25.884260000000001</v>
      </c>
      <c r="M1202" s="446">
        <v>46.672494999999998</v>
      </c>
      <c r="N1202" s="447">
        <v>28.428000000000001</v>
      </c>
      <c r="O1202" s="194">
        <v>25.434999999999999</v>
      </c>
      <c r="P1202" s="194">
        <v>28.167999999999999</v>
      </c>
      <c r="Q1202" s="194">
        <v>35.152999999999999</v>
      </c>
      <c r="R1202" s="194">
        <v>35.445999999999998</v>
      </c>
      <c r="S1202" s="448">
        <v>49.691000000000003</v>
      </c>
      <c r="T1202" s="448">
        <v>98.192999999999998</v>
      </c>
      <c r="U1202" s="1686">
        <v>129.01538506396591</v>
      </c>
      <c r="V1202" s="1686">
        <v>150.01217435436561</v>
      </c>
      <c r="W1202" s="1686">
        <v>176.98728958196432</v>
      </c>
      <c r="X1202" s="1686">
        <v>203.85499835140823</v>
      </c>
      <c r="Y1202" s="1686">
        <v>237.11385952149013</v>
      </c>
      <c r="Z1202" s="1686">
        <v>277.06184256662459</v>
      </c>
      <c r="AB1202" s="449"/>
      <c r="AC1202" s="449"/>
      <c r="AD1202" s="449"/>
      <c r="AE1202" s="449"/>
      <c r="AF1202" s="449"/>
      <c r="AG1202" s="449"/>
      <c r="AH1202" s="449"/>
      <c r="AI1202" s="449"/>
      <c r="AJ1202" s="194"/>
      <c r="AK1202" s="194">
        <v>2.1647430000000001</v>
      </c>
      <c r="AL1202" s="194">
        <v>2.4997799999999999</v>
      </c>
      <c r="AM1202" s="194">
        <v>3.211252</v>
      </c>
      <c r="AN1202" s="194">
        <v>3.0396999999999998</v>
      </c>
      <c r="AO1202" s="194">
        <v>3.5078</v>
      </c>
      <c r="AP1202" s="194">
        <v>5.7148060000000003</v>
      </c>
      <c r="AQ1202" s="194">
        <v>3.856392</v>
      </c>
      <c r="AR1202" s="194">
        <v>3.481627</v>
      </c>
      <c r="AS1202" s="194">
        <v>4.5080720000000003</v>
      </c>
      <c r="AT1202" s="194">
        <v>4.778842</v>
      </c>
      <c r="AU1202" s="194">
        <v>4.8683769999999997</v>
      </c>
      <c r="AV1202" s="194">
        <v>7.578659</v>
      </c>
      <c r="AW1202" s="194">
        <v>8.9969439999999992</v>
      </c>
      <c r="AX1202" s="194">
        <v>11.132566000000001</v>
      </c>
      <c r="AY1202" s="194">
        <v>12.618173000000001</v>
      </c>
      <c r="AZ1202" s="194">
        <v>13.446387</v>
      </c>
      <c r="BA1202" s="194">
        <v>14.984135999999999</v>
      </c>
      <c r="BB1202" s="194">
        <v>15.429301000000001</v>
      </c>
      <c r="BC1202" s="194">
        <v>16.815086999999998</v>
      </c>
      <c r="BD1202" s="194">
        <v>16.338070999999999</v>
      </c>
      <c r="BE1202" s="194">
        <v>16.559971999999998</v>
      </c>
      <c r="BF1202" s="194">
        <v>16.447126000000001</v>
      </c>
      <c r="BG1202" s="194">
        <v>19.837022000000001</v>
      </c>
      <c r="BH1202" s="194">
        <v>20.438433</v>
      </c>
      <c r="BI1202" s="194">
        <v>21.323148</v>
      </c>
      <c r="BJ1202" s="194">
        <v>26.621653999999999</v>
      </c>
      <c r="BK1202" s="194">
        <v>25.884260000000001</v>
      </c>
      <c r="BL1202" s="194">
        <v>30.331296999999999</v>
      </c>
      <c r="BM1202" s="194">
        <v>34.690697</v>
      </c>
      <c r="BN1202" s="194">
        <v>39.243327000000001</v>
      </c>
      <c r="BO1202" s="194">
        <v>46.672494999999998</v>
      </c>
      <c r="BP1202" s="194">
        <v>54.054000000000002</v>
      </c>
      <c r="BQ1202" s="194">
        <v>46.122999999999998</v>
      </c>
      <c r="BR1202" s="194">
        <v>54.551000000000002</v>
      </c>
      <c r="BS1202" s="194">
        <v>28.428000000000001</v>
      </c>
      <c r="BT1202" s="194">
        <v>47.118000000000002</v>
      </c>
      <c r="BU1202" s="194">
        <v>40.055</v>
      </c>
      <c r="BV1202" s="194">
        <v>31.085999999999999</v>
      </c>
      <c r="BW1202" s="194">
        <v>25.434999999999999</v>
      </c>
      <c r="BX1202" s="194">
        <v>24.097000000000001</v>
      </c>
      <c r="BY1202" s="194">
        <v>24.733000000000001</v>
      </c>
      <c r="BZ1202" s="194">
        <v>28.564</v>
      </c>
      <c r="CA1202" s="194">
        <v>28.167999999999999</v>
      </c>
      <c r="CB1202" s="194">
        <v>29.914000000000001</v>
      </c>
      <c r="CC1202" s="194">
        <v>27.47</v>
      </c>
      <c r="CD1202" s="194">
        <v>27.140999999999998</v>
      </c>
      <c r="CE1202" s="194">
        <v>35.152999999999999</v>
      </c>
      <c r="CF1202" s="194">
        <v>34.524000000000001</v>
      </c>
      <c r="CG1202" s="194">
        <v>40.174999999999997</v>
      </c>
      <c r="CH1202" s="194">
        <v>35.790999999999997</v>
      </c>
      <c r="CI1202" s="194">
        <v>35.445999999999998</v>
      </c>
      <c r="CJ1202" s="194">
        <v>34.06</v>
      </c>
      <c r="CK1202" s="194">
        <v>42.423000000000002</v>
      </c>
      <c r="CL1202" s="194">
        <v>40.890999999999998</v>
      </c>
      <c r="CM1202" s="194">
        <v>49.691000000000003</v>
      </c>
      <c r="CN1202" s="194">
        <v>64.814999999999998</v>
      </c>
      <c r="CO1202" s="194">
        <v>69.843999999999994</v>
      </c>
      <c r="CP1202" s="194">
        <v>70.542000000000002</v>
      </c>
      <c r="CQ1202" s="194">
        <v>98.192999999999998</v>
      </c>
      <c r="CR1202" s="194">
        <v>98</v>
      </c>
      <c r="CS1202" s="194">
        <v>92.099268975658916</v>
      </c>
      <c r="CT1202" s="194">
        <v>92.592996093490441</v>
      </c>
      <c r="CU1202" s="194">
        <v>129.01538506396591</v>
      </c>
      <c r="CV1202" s="194">
        <v>115.84330804148371</v>
      </c>
      <c r="CW1202" s="194">
        <v>103.72633298872233</v>
      </c>
      <c r="CX1202" s="194">
        <v>107.8470279934904</v>
      </c>
      <c r="CY1202" s="194">
        <v>150.01217435436561</v>
      </c>
      <c r="CZ1202" s="194">
        <v>134.39398599887963</v>
      </c>
      <c r="DA1202" s="194">
        <v>120.98448295063768</v>
      </c>
      <c r="DB1202" s="194">
        <v>127.08144080195325</v>
      </c>
      <c r="DC1202" s="194">
        <v>176.98728958196432</v>
      </c>
      <c r="DD1202" s="194">
        <v>151.81068207073213</v>
      </c>
      <c r="DE1202" s="194">
        <v>137.53335348989452</v>
      </c>
      <c r="DF1202" s="194">
        <v>146.20967130240351</v>
      </c>
      <c r="DG1202" s="194">
        <v>203.85499835140823</v>
      </c>
      <c r="DH1202" s="194">
        <v>175.16599168967386</v>
      </c>
      <c r="DI1202" s="194">
        <v>159.63168914229129</v>
      </c>
      <c r="DJ1202" s="194">
        <v>170.57765014093471</v>
      </c>
      <c r="DK1202" s="194">
        <v>237.11385952149013</v>
      </c>
      <c r="DL1202" s="194">
        <v>202.44340371081</v>
      </c>
      <c r="DM1202" s="194">
        <v>186.26722766689227</v>
      </c>
      <c r="DN1202" s="194">
        <v>199.93755742830643</v>
      </c>
      <c r="DO1202" s="194">
        <v>277.06184256662459</v>
      </c>
    </row>
    <row r="1203" spans="2:119" s="150" customFormat="1">
      <c r="B1203" s="1318"/>
      <c r="C1203" s="157" t="s">
        <v>107</v>
      </c>
      <c r="D1203" s="379"/>
      <c r="E1203" s="379"/>
      <c r="F1203" s="447">
        <v>29.162763000000002</v>
      </c>
      <c r="G1203" s="447">
        <v>2.322416</v>
      </c>
      <c r="H1203" s="447">
        <v>3.7858019999999999</v>
      </c>
      <c r="I1203" s="447">
        <v>6.1515180000000003</v>
      </c>
      <c r="J1203" s="447">
        <v>23.855689000000002</v>
      </c>
      <c r="K1203" s="447">
        <v>35.816505999999997</v>
      </c>
      <c r="L1203" s="447">
        <v>52.045850999999999</v>
      </c>
      <c r="M1203" s="447">
        <v>85.162276000000006</v>
      </c>
      <c r="N1203" s="447">
        <v>131.946</v>
      </c>
      <c r="O1203" s="194">
        <v>307.904</v>
      </c>
      <c r="P1203" s="194">
        <v>521.13</v>
      </c>
      <c r="Q1203" s="194">
        <v>360.298</v>
      </c>
      <c r="R1203" s="194">
        <v>379.96899999999999</v>
      </c>
      <c r="S1203" s="448">
        <v>863.07299999999998</v>
      </c>
      <c r="T1203" s="448">
        <v>1839.3889999999999</v>
      </c>
      <c r="U1203" s="1686">
        <v>3426.1110350374456</v>
      </c>
      <c r="V1203" s="1686">
        <v>3983.6982673859588</v>
      </c>
      <c r="W1203" s="1686">
        <v>4700.0449256303291</v>
      </c>
      <c r="X1203" s="1686">
        <v>5413.5393158964571</v>
      </c>
      <c r="Y1203" s="1686">
        <v>6296.756082727019</v>
      </c>
      <c r="Z1203" s="1686">
        <v>7357.6080537579592</v>
      </c>
      <c r="AB1203" s="193"/>
      <c r="AC1203" s="193"/>
      <c r="AD1203" s="193"/>
      <c r="AE1203" s="193"/>
      <c r="AF1203" s="193"/>
      <c r="AG1203" s="193"/>
      <c r="AH1203" s="193"/>
      <c r="AI1203" s="193"/>
      <c r="AJ1203" s="194"/>
      <c r="AK1203" s="194">
        <v>11.18905</v>
      </c>
      <c r="AL1203" s="194">
        <v>17.216571999999999</v>
      </c>
      <c r="AM1203" s="194">
        <v>29.162763000000002</v>
      </c>
      <c r="AN1203" s="194">
        <v>25.639164000000001</v>
      </c>
      <c r="AO1203" s="194">
        <v>36.094639999999998</v>
      </c>
      <c r="AP1203" s="194">
        <v>34.893877000000003</v>
      </c>
      <c r="AQ1203" s="194">
        <v>2.322416</v>
      </c>
      <c r="AR1203" s="194">
        <v>3.2098270000000002</v>
      </c>
      <c r="AS1203" s="194">
        <v>1.9224699999999999</v>
      </c>
      <c r="AT1203" s="194">
        <v>3.0633599999999999</v>
      </c>
      <c r="AU1203" s="194">
        <v>3.7858019999999999</v>
      </c>
      <c r="AV1203" s="194">
        <v>3.238299</v>
      </c>
      <c r="AW1203" s="194">
        <v>3.406625</v>
      </c>
      <c r="AX1203" s="194">
        <v>4.6886099999999997</v>
      </c>
      <c r="AY1203" s="194">
        <v>6.1515180000000003</v>
      </c>
      <c r="AZ1203" s="194">
        <v>5.6337869999999999</v>
      </c>
      <c r="BA1203" s="194">
        <v>7.9104340000000004</v>
      </c>
      <c r="BB1203" s="194">
        <v>13.244197</v>
      </c>
      <c r="BC1203" s="194">
        <v>23.855689000000002</v>
      </c>
      <c r="BD1203" s="194">
        <v>23.964431000000001</v>
      </c>
      <c r="BE1203" s="194">
        <v>28.021663</v>
      </c>
      <c r="BF1203" s="194">
        <v>39.799359000000003</v>
      </c>
      <c r="BG1203" s="194">
        <v>35.816505999999997</v>
      </c>
      <c r="BH1203" s="194">
        <v>40.679729000000002</v>
      </c>
      <c r="BI1203" s="194">
        <v>61.619241000000002</v>
      </c>
      <c r="BJ1203" s="194">
        <v>37.867649999999998</v>
      </c>
      <c r="BK1203" s="194">
        <v>52.045850999999999</v>
      </c>
      <c r="BL1203" s="194">
        <v>54.322496000000001</v>
      </c>
      <c r="BM1203" s="194">
        <v>59.432409</v>
      </c>
      <c r="BN1203" s="194">
        <v>86.469054999999997</v>
      </c>
      <c r="BO1203" s="194">
        <v>85.162276000000006</v>
      </c>
      <c r="BP1203" s="194">
        <v>133.64400000000001</v>
      </c>
      <c r="BQ1203" s="194">
        <v>130.971</v>
      </c>
      <c r="BR1203" s="194">
        <v>187.566</v>
      </c>
      <c r="BS1203" s="194">
        <v>131.946</v>
      </c>
      <c r="BT1203" s="194">
        <v>193.666</v>
      </c>
      <c r="BU1203" s="194">
        <v>215.43700000000001</v>
      </c>
      <c r="BV1203" s="194">
        <v>226.81800000000001</v>
      </c>
      <c r="BW1203" s="194">
        <v>307.904</v>
      </c>
      <c r="BX1203" s="194">
        <v>300.61200000000002</v>
      </c>
      <c r="BY1203" s="194">
        <v>265.21199999999999</v>
      </c>
      <c r="BZ1203" s="194">
        <v>406.88299999999998</v>
      </c>
      <c r="CA1203" s="194">
        <v>521.13</v>
      </c>
      <c r="CB1203" s="194">
        <v>530.18499999999995</v>
      </c>
      <c r="CC1203" s="194">
        <v>307.61399999999998</v>
      </c>
      <c r="CD1203" s="194">
        <v>266.46100000000001</v>
      </c>
      <c r="CE1203" s="194">
        <v>360.298</v>
      </c>
      <c r="CF1203" s="194">
        <v>308.46800000000002</v>
      </c>
      <c r="CG1203" s="194">
        <v>433.04599999999999</v>
      </c>
      <c r="CH1203" s="194">
        <v>288.58800000000002</v>
      </c>
      <c r="CI1203" s="194">
        <v>379.96899999999999</v>
      </c>
      <c r="CJ1203" s="194">
        <v>366.803</v>
      </c>
      <c r="CK1203" s="194">
        <v>646.73900000000003</v>
      </c>
      <c r="CL1203" s="194">
        <v>660.40200000000004</v>
      </c>
      <c r="CM1203" s="194">
        <v>863.07299999999998</v>
      </c>
      <c r="CN1203" s="194">
        <v>883.67</v>
      </c>
      <c r="CO1203" s="194">
        <v>1189.8019999999999</v>
      </c>
      <c r="CP1203" s="194">
        <v>1428.454</v>
      </c>
      <c r="CQ1203" s="194">
        <v>1839.3889999999999</v>
      </c>
      <c r="CR1203" s="194">
        <v>2512</v>
      </c>
      <c r="CS1203" s="194">
        <v>3034.8168550799569</v>
      </c>
      <c r="CT1203" s="194">
        <v>3146.4189651508514</v>
      </c>
      <c r="CU1203" s="194">
        <v>3426.1110350374456</v>
      </c>
      <c r="CV1203" s="194">
        <v>2969.3713244919086</v>
      </c>
      <c r="CW1203" s="194">
        <v>3417.9470387871074</v>
      </c>
      <c r="CX1203" s="194">
        <v>3664.768919144296</v>
      </c>
      <c r="CY1203" s="194">
        <v>3983.6982673859588</v>
      </c>
      <c r="CZ1203" s="194">
        <v>3444.8744166243432</v>
      </c>
      <c r="DA1203" s="194">
        <v>3986.6304276396354</v>
      </c>
      <c r="DB1203" s="194">
        <v>4318.3769002812478</v>
      </c>
      <c r="DC1203" s="194">
        <v>4700.0449256303291</v>
      </c>
      <c r="DD1203" s="194">
        <v>3891.3105445069295</v>
      </c>
      <c r="DE1203" s="194">
        <v>4531.9419355772961</v>
      </c>
      <c r="DF1203" s="194">
        <v>4968.3766816429488</v>
      </c>
      <c r="DG1203" s="194">
        <v>5413.5393158964571</v>
      </c>
      <c r="DH1203" s="194">
        <v>4489.9690931067416</v>
      </c>
      <c r="DI1203" s="194">
        <v>5260.117112785626</v>
      </c>
      <c r="DJ1203" s="194">
        <v>5796.4292773547686</v>
      </c>
      <c r="DK1203" s="194">
        <v>6296.756082727019</v>
      </c>
      <c r="DL1203" s="194">
        <v>5189.1615318525983</v>
      </c>
      <c r="DM1203" s="194">
        <v>6137.8003143749283</v>
      </c>
      <c r="DN1203" s="194">
        <v>6794.1134759607112</v>
      </c>
      <c r="DO1203" s="194">
        <v>7357.6080537579592</v>
      </c>
    </row>
    <row r="1204" spans="2:119" s="150" customFormat="1" ht="12" customHeight="1">
      <c r="B1204" s="1318"/>
      <c r="C1204" s="157" t="s">
        <v>109</v>
      </c>
      <c r="D1204" s="379"/>
      <c r="E1204" s="379"/>
      <c r="F1204" s="447">
        <v>0.28347699999999998</v>
      </c>
      <c r="G1204" s="447">
        <v>0.54713800000000001</v>
      </c>
      <c r="H1204" s="447">
        <v>0.54713800000000001</v>
      </c>
      <c r="I1204" s="447">
        <v>0.91326200000000002</v>
      </c>
      <c r="J1204" s="447">
        <v>1.2695939999999999</v>
      </c>
      <c r="K1204" s="447">
        <v>2.080079</v>
      </c>
      <c r="L1204" s="447">
        <v>3.8360810000000001</v>
      </c>
      <c r="M1204" s="447">
        <v>3.4576929999999999</v>
      </c>
      <c r="N1204" s="447">
        <v>6.0069999999999997</v>
      </c>
      <c r="O1204" s="194">
        <v>15.06</v>
      </c>
      <c r="P1204" s="194">
        <v>5.8639999999999999</v>
      </c>
      <c r="Q1204" s="194">
        <v>27.477</v>
      </c>
      <c r="R1204" s="194">
        <v>45.308999999999997</v>
      </c>
      <c r="S1204" s="448">
        <v>28.378</v>
      </c>
      <c r="T1204" s="448">
        <v>40.426000000000002</v>
      </c>
      <c r="U1204" s="1686">
        <v>79</v>
      </c>
      <c r="V1204" s="1686">
        <v>79</v>
      </c>
      <c r="W1204" s="1686">
        <v>79</v>
      </c>
      <c r="X1204" s="1686">
        <v>79</v>
      </c>
      <c r="Y1204" s="1686">
        <v>79</v>
      </c>
      <c r="Z1204" s="1686">
        <v>79</v>
      </c>
      <c r="AB1204" s="193"/>
      <c r="AC1204" s="193"/>
      <c r="AD1204" s="193"/>
      <c r="AE1204" s="193"/>
      <c r="AF1204" s="193"/>
      <c r="AG1204" s="193"/>
      <c r="AH1204" s="193"/>
      <c r="AI1204" s="174"/>
      <c r="AJ1204" s="194"/>
      <c r="AK1204" s="194"/>
      <c r="AL1204" s="194">
        <v>0.59089800000000003</v>
      </c>
      <c r="AM1204" s="194">
        <v>0.28347699999999998</v>
      </c>
      <c r="AN1204" s="194">
        <v>1.9821009999999999</v>
      </c>
      <c r="AO1204" s="194">
        <v>0.84108300000000003</v>
      </c>
      <c r="AP1204" s="194">
        <v>0.79368300000000003</v>
      </c>
      <c r="AQ1204" s="194">
        <v>0.54713800000000001</v>
      </c>
      <c r="AR1204" s="194">
        <v>0.804176</v>
      </c>
      <c r="AS1204" s="194">
        <v>0.52662799999999999</v>
      </c>
      <c r="AT1204" s="194">
        <v>1.041145</v>
      </c>
      <c r="AU1204" s="194">
        <v>0.54713800000000001</v>
      </c>
      <c r="AV1204" s="194">
        <v>0.47173300000000001</v>
      </c>
      <c r="AW1204" s="194">
        <v>0.50692099999999995</v>
      </c>
      <c r="AX1204" s="194">
        <v>0.68192299999999995</v>
      </c>
      <c r="AY1204" s="194">
        <v>0.91326200000000002</v>
      </c>
      <c r="AZ1204" s="194">
        <v>0.84390799999999999</v>
      </c>
      <c r="BA1204" s="194">
        <v>1.33189</v>
      </c>
      <c r="BB1204" s="194">
        <v>1.140002</v>
      </c>
      <c r="BC1204" s="194">
        <v>1.2695939999999999</v>
      </c>
      <c r="BD1204" s="194">
        <v>1.955533</v>
      </c>
      <c r="BE1204" s="194">
        <v>1.9408110000000001</v>
      </c>
      <c r="BF1204" s="194">
        <v>2.2320340000000001</v>
      </c>
      <c r="BG1204" s="194">
        <v>2.080079</v>
      </c>
      <c r="BH1204" s="194">
        <v>3.0828139999999999</v>
      </c>
      <c r="BI1204" s="194">
        <v>3.5220199999999999</v>
      </c>
      <c r="BJ1204" s="194">
        <v>4.1581630000000001</v>
      </c>
      <c r="BK1204" s="194">
        <v>3.8360810000000001</v>
      </c>
      <c r="BL1204" s="194">
        <v>4.5542660000000001</v>
      </c>
      <c r="BM1204" s="194">
        <v>4.9826870000000003</v>
      </c>
      <c r="BN1204" s="194">
        <v>5.8781239999999997</v>
      </c>
      <c r="BO1204" s="194">
        <v>3.4576929999999999</v>
      </c>
      <c r="BP1204" s="194">
        <v>6.4329999999999998</v>
      </c>
      <c r="BQ1204" s="194">
        <v>5.3319999999999999</v>
      </c>
      <c r="BR1204" s="194">
        <v>7.6139999999999999</v>
      </c>
      <c r="BS1204" s="194">
        <v>6.0069999999999997</v>
      </c>
      <c r="BT1204" s="194">
        <v>7.319</v>
      </c>
      <c r="BU1204" s="194">
        <v>6.0039999999999996</v>
      </c>
      <c r="BV1204" s="194">
        <v>6.2990000000000004</v>
      </c>
      <c r="BW1204" s="194">
        <v>15.06</v>
      </c>
      <c r="BX1204" s="194">
        <v>14.846</v>
      </c>
      <c r="BY1204" s="194">
        <v>9.57</v>
      </c>
      <c r="BZ1204" s="194">
        <v>8.1989999999999998</v>
      </c>
      <c r="CA1204" s="194">
        <v>5.8639999999999999</v>
      </c>
      <c r="CB1204" s="194">
        <v>21.861999999999998</v>
      </c>
      <c r="CC1204" s="194">
        <v>14.41</v>
      </c>
      <c r="CD1204" s="194">
        <v>11.013</v>
      </c>
      <c r="CE1204" s="194">
        <v>27.477</v>
      </c>
      <c r="CF1204" s="194">
        <v>24.132000000000001</v>
      </c>
      <c r="CG1204" s="194">
        <v>18.617999999999999</v>
      </c>
      <c r="CH1204" s="194">
        <v>17.898</v>
      </c>
      <c r="CI1204" s="194">
        <v>45.308999999999997</v>
      </c>
      <c r="CJ1204" s="194">
        <v>35.293999999999997</v>
      </c>
      <c r="CK1204" s="194">
        <v>23.140999999999998</v>
      </c>
      <c r="CL1204" s="194">
        <v>28.387</v>
      </c>
      <c r="CM1204" s="194">
        <v>28.378</v>
      </c>
      <c r="CN1204" s="194">
        <v>43.290999999999997</v>
      </c>
      <c r="CO1204" s="194">
        <v>58.143000000000001</v>
      </c>
      <c r="CP1204" s="194">
        <v>52.337000000000003</v>
      </c>
      <c r="CQ1204" s="194">
        <v>40.426000000000002</v>
      </c>
      <c r="CR1204" s="194">
        <v>79</v>
      </c>
      <c r="CS1204" s="194">
        <v>79</v>
      </c>
      <c r="CT1204" s="194">
        <v>79</v>
      </c>
      <c r="CU1204" s="194">
        <v>79</v>
      </c>
      <c r="CV1204" s="194">
        <v>79</v>
      </c>
      <c r="CW1204" s="194">
        <v>79</v>
      </c>
      <c r="CX1204" s="194">
        <v>79</v>
      </c>
      <c r="CY1204" s="194">
        <v>79</v>
      </c>
      <c r="CZ1204" s="194">
        <v>79</v>
      </c>
      <c r="DA1204" s="194">
        <v>79</v>
      </c>
      <c r="DB1204" s="194">
        <v>79</v>
      </c>
      <c r="DC1204" s="194">
        <v>79</v>
      </c>
      <c r="DD1204" s="194">
        <v>79</v>
      </c>
      <c r="DE1204" s="194">
        <v>79</v>
      </c>
      <c r="DF1204" s="194">
        <v>79</v>
      </c>
      <c r="DG1204" s="194">
        <v>79</v>
      </c>
      <c r="DH1204" s="194">
        <v>79</v>
      </c>
      <c r="DI1204" s="194">
        <v>79</v>
      </c>
      <c r="DJ1204" s="194">
        <v>79</v>
      </c>
      <c r="DK1204" s="194">
        <v>79</v>
      </c>
      <c r="DL1204" s="194">
        <v>79</v>
      </c>
      <c r="DM1204" s="194">
        <v>79</v>
      </c>
      <c r="DN1204" s="194">
        <v>79</v>
      </c>
      <c r="DO1204" s="194">
        <v>79</v>
      </c>
    </row>
    <row r="1205" spans="2:119" s="150" customFormat="1" ht="12" customHeight="1">
      <c r="B1205" s="1318"/>
      <c r="C1205" s="157" t="s">
        <v>810</v>
      </c>
      <c r="D1205" s="379"/>
      <c r="E1205" s="379"/>
      <c r="F1205" s="447"/>
      <c r="G1205" s="447"/>
      <c r="H1205" s="447"/>
      <c r="I1205" s="447"/>
      <c r="J1205" s="447"/>
      <c r="K1205" s="447"/>
      <c r="L1205" s="447"/>
      <c r="M1205" s="447"/>
      <c r="N1205" s="447"/>
      <c r="O1205" s="194"/>
      <c r="P1205" s="194"/>
      <c r="Q1205" s="194">
        <v>4.6120000000000001</v>
      </c>
      <c r="R1205" s="194">
        <v>8.6259999999999994</v>
      </c>
      <c r="S1205" s="448">
        <v>118.14</v>
      </c>
      <c r="T1205" s="448">
        <v>253.077</v>
      </c>
      <c r="U1205" s="1686">
        <v>365.73073541319877</v>
      </c>
      <c r="V1205" s="1686">
        <v>455.05443958021107</v>
      </c>
      <c r="W1205" s="1686">
        <v>554.9972722014486</v>
      </c>
      <c r="X1205" s="1686">
        <v>643.35693073854054</v>
      </c>
      <c r="Y1205" s="1686">
        <v>763.069516343386</v>
      </c>
      <c r="Z1205" s="1686">
        <v>643.31141823276607</v>
      </c>
      <c r="AB1205" s="193"/>
      <c r="AC1205" s="193"/>
      <c r="AD1205" s="193"/>
      <c r="AE1205" s="193"/>
      <c r="AF1205" s="193"/>
      <c r="AG1205" s="193"/>
      <c r="AH1205" s="193"/>
      <c r="AI1205" s="174"/>
      <c r="AJ1205" s="194"/>
      <c r="AK1205" s="194"/>
      <c r="AL1205" s="194"/>
      <c r="AM1205" s="194"/>
      <c r="AN1205" s="194"/>
      <c r="AO1205" s="194"/>
      <c r="AP1205" s="194"/>
      <c r="AQ1205" s="194"/>
      <c r="AR1205" s="194"/>
      <c r="AS1205" s="194"/>
      <c r="AT1205" s="194"/>
      <c r="AU1205" s="194"/>
      <c r="AV1205" s="194"/>
      <c r="AW1205" s="194"/>
      <c r="AX1205" s="194"/>
      <c r="AY1205" s="194"/>
      <c r="AZ1205" s="194"/>
      <c r="BA1205" s="194"/>
      <c r="BB1205" s="194"/>
      <c r="BC1205" s="194"/>
      <c r="BD1205" s="194"/>
      <c r="BE1205" s="194"/>
      <c r="BF1205" s="194"/>
      <c r="BG1205" s="194"/>
      <c r="BH1205" s="194"/>
      <c r="BI1205" s="194"/>
      <c r="BJ1205" s="194"/>
      <c r="BK1205" s="194"/>
      <c r="BL1205" s="194"/>
      <c r="BM1205" s="194"/>
      <c r="BN1205" s="194"/>
      <c r="BO1205" s="194"/>
      <c r="BP1205" s="194"/>
      <c r="BQ1205" s="194"/>
      <c r="BR1205" s="194"/>
      <c r="BS1205" s="194"/>
      <c r="BT1205" s="194"/>
      <c r="BU1205" s="194"/>
      <c r="BV1205" s="194"/>
      <c r="BW1205" s="194"/>
      <c r="BX1205" s="194"/>
      <c r="BY1205" s="194"/>
      <c r="BZ1205" s="194"/>
      <c r="CA1205" s="194"/>
      <c r="CB1205" s="194"/>
      <c r="CC1205" s="194"/>
      <c r="CD1205" s="194"/>
      <c r="CE1205" s="194">
        <v>4.6120000000000001</v>
      </c>
      <c r="CF1205" s="194">
        <v>3.0030000000000001</v>
      </c>
      <c r="CG1205" s="194">
        <v>5.95</v>
      </c>
      <c r="CH1205" s="194">
        <v>10.132</v>
      </c>
      <c r="CI1205" s="194">
        <v>8.6259999999999994</v>
      </c>
      <c r="CJ1205" s="194">
        <v>12.114000000000001</v>
      </c>
      <c r="CK1205" s="194">
        <v>20.831</v>
      </c>
      <c r="CL1205" s="194">
        <v>46.643999999999998</v>
      </c>
      <c r="CM1205" s="194">
        <v>118.14</v>
      </c>
      <c r="CN1205" s="194">
        <v>131.46</v>
      </c>
      <c r="CO1205" s="194">
        <v>169.44900000000001</v>
      </c>
      <c r="CP1205" s="194">
        <v>226.69399999999999</v>
      </c>
      <c r="CQ1205" s="194">
        <v>253.077</v>
      </c>
      <c r="CR1205" s="194">
        <v>239</v>
      </c>
      <c r="CS1205" s="194">
        <v>259.12894477845305</v>
      </c>
      <c r="CT1205" s="194">
        <v>345.67418184430187</v>
      </c>
      <c r="CU1205" s="194">
        <v>365.73073541319877</v>
      </c>
      <c r="CV1205" s="194">
        <v>292.86528444797932</v>
      </c>
      <c r="CW1205" s="194">
        <v>309.77287210395303</v>
      </c>
      <c r="CX1205" s="194">
        <v>426.3045042690282</v>
      </c>
      <c r="CY1205" s="194">
        <v>455.05443958021107</v>
      </c>
      <c r="CZ1205" s="194">
        <v>350.98312226246441</v>
      </c>
      <c r="DA1205" s="194">
        <v>386.3627529414843</v>
      </c>
      <c r="DB1205" s="194">
        <v>530.06840939178062</v>
      </c>
      <c r="DC1205" s="194">
        <v>554.9972722014486</v>
      </c>
      <c r="DD1205" s="194">
        <v>399.43196575409178</v>
      </c>
      <c r="DE1205" s="194">
        <v>460.47227028869008</v>
      </c>
      <c r="DF1205" s="194">
        <v>635.64730366849972</v>
      </c>
      <c r="DG1205" s="194">
        <v>643.35693073854054</v>
      </c>
      <c r="DH1205" s="194">
        <v>458.87580571205541</v>
      </c>
      <c r="DI1205" s="194">
        <v>538.53170182205224</v>
      </c>
      <c r="DJ1205" s="194">
        <v>743.27503672409978</v>
      </c>
      <c r="DK1205" s="194">
        <v>763.069516343386</v>
      </c>
      <c r="DL1205" s="194">
        <v>429.32370023840309</v>
      </c>
      <c r="DM1205" s="194">
        <v>455.48176907805299</v>
      </c>
      <c r="DN1205" s="194">
        <v>611.70388947200672</v>
      </c>
      <c r="DO1205" s="194">
        <v>643.31141823276607</v>
      </c>
    </row>
    <row r="1206" spans="2:119" s="150" customFormat="1" ht="12" customHeight="1">
      <c r="B1206" s="1318"/>
      <c r="C1206" s="157" t="s">
        <v>811</v>
      </c>
      <c r="D1206" s="379"/>
      <c r="E1206" s="379"/>
      <c r="F1206" s="447"/>
      <c r="G1206" s="447"/>
      <c r="H1206" s="447"/>
      <c r="I1206" s="447"/>
      <c r="J1206" s="447"/>
      <c r="K1206" s="447"/>
      <c r="L1206" s="447"/>
      <c r="M1206" s="447"/>
      <c r="N1206" s="447"/>
      <c r="O1206" s="194"/>
      <c r="P1206" s="194"/>
      <c r="Q1206" s="194">
        <v>95.778000000000006</v>
      </c>
      <c r="R1206" s="194">
        <v>182.10499999999999</v>
      </c>
      <c r="S1206" s="448">
        <v>385.036</v>
      </c>
      <c r="T1206" s="448">
        <v>1199.059</v>
      </c>
      <c r="U1206" s="1686">
        <v>2269.7119353210473</v>
      </c>
      <c r="V1206" s="1686">
        <v>2824.0516662323735</v>
      </c>
      <c r="W1206" s="1686">
        <v>3444.2933306195177</v>
      </c>
      <c r="X1206" s="1686">
        <v>3992.6502286416357</v>
      </c>
      <c r="Y1206" s="1686">
        <v>4735.5822768559638</v>
      </c>
      <c r="Z1206" s="1686">
        <v>3992.3677796496313</v>
      </c>
      <c r="AB1206" s="193"/>
      <c r="AC1206" s="193"/>
      <c r="AD1206" s="193"/>
      <c r="AE1206" s="193"/>
      <c r="AF1206" s="193"/>
      <c r="AG1206" s="193"/>
      <c r="AH1206" s="193"/>
      <c r="AI1206" s="174"/>
      <c r="AJ1206" s="194"/>
      <c r="AK1206" s="194"/>
      <c r="AL1206" s="194"/>
      <c r="AM1206" s="194"/>
      <c r="AN1206" s="194"/>
      <c r="AO1206" s="194"/>
      <c r="AP1206" s="194"/>
      <c r="AQ1206" s="194"/>
      <c r="AR1206" s="194"/>
      <c r="AS1206" s="194"/>
      <c r="AT1206" s="194"/>
      <c r="AU1206" s="194"/>
      <c r="AV1206" s="194"/>
      <c r="AW1206" s="194"/>
      <c r="AX1206" s="194"/>
      <c r="AY1206" s="194"/>
      <c r="AZ1206" s="194"/>
      <c r="BA1206" s="194"/>
      <c r="BB1206" s="194"/>
      <c r="BC1206" s="194"/>
      <c r="BD1206" s="194"/>
      <c r="BE1206" s="194"/>
      <c r="BF1206" s="194"/>
      <c r="BG1206" s="194"/>
      <c r="BH1206" s="194"/>
      <c r="BI1206" s="194"/>
      <c r="BJ1206" s="194"/>
      <c r="BK1206" s="194"/>
      <c r="BL1206" s="194"/>
      <c r="BM1206" s="194"/>
      <c r="BN1206" s="194"/>
      <c r="BO1206" s="194"/>
      <c r="BP1206" s="194"/>
      <c r="BQ1206" s="194"/>
      <c r="BR1206" s="194"/>
      <c r="BS1206" s="194"/>
      <c r="BT1206" s="194"/>
      <c r="BU1206" s="194"/>
      <c r="BV1206" s="194"/>
      <c r="BW1206" s="194"/>
      <c r="BX1206" s="194"/>
      <c r="BY1206" s="194"/>
      <c r="BZ1206" s="194"/>
      <c r="CA1206" s="194"/>
      <c r="CB1206" s="194"/>
      <c r="CC1206" s="194"/>
      <c r="CD1206" s="194"/>
      <c r="CE1206" s="194">
        <v>95.778000000000006</v>
      </c>
      <c r="CF1206" s="194">
        <v>134.63999999999999</v>
      </c>
      <c r="CG1206" s="194">
        <v>192.881</v>
      </c>
      <c r="CH1206" s="194">
        <v>176.07400000000001</v>
      </c>
      <c r="CI1206" s="194">
        <v>182.10499999999999</v>
      </c>
      <c r="CJ1206" s="194">
        <v>141.41900000000001</v>
      </c>
      <c r="CK1206" s="194">
        <v>139.148</v>
      </c>
      <c r="CL1206" s="194">
        <v>239.13499999999999</v>
      </c>
      <c r="CM1206" s="194">
        <v>385.036</v>
      </c>
      <c r="CN1206" s="194">
        <v>416.6</v>
      </c>
      <c r="CO1206" s="194">
        <v>547.18299999999999</v>
      </c>
      <c r="CP1206" s="194">
        <v>772.75300000000004</v>
      </c>
      <c r="CQ1206" s="194">
        <v>1199.059</v>
      </c>
      <c r="CR1206" s="194">
        <v>1657</v>
      </c>
      <c r="CS1206" s="194">
        <v>1919.3492476251204</v>
      </c>
      <c r="CT1206" s="194">
        <v>2087.7126325802251</v>
      </c>
      <c r="CU1206" s="194">
        <v>2269.7119353210473</v>
      </c>
      <c r="CV1206" s="194">
        <v>2030.4509469887103</v>
      </c>
      <c r="CW1206" s="194">
        <v>2294.4651340116657</v>
      </c>
      <c r="CX1206" s="194">
        <v>2574.6825931280396</v>
      </c>
      <c r="CY1206" s="194">
        <v>2824.0516662323735</v>
      </c>
      <c r="CZ1206" s="194">
        <v>2433.3850777778389</v>
      </c>
      <c r="DA1206" s="194">
        <v>2861.7608110225683</v>
      </c>
      <c r="DB1206" s="194">
        <v>3201.3687239082665</v>
      </c>
      <c r="DC1206" s="194">
        <v>3444.2933306195177</v>
      </c>
      <c r="DD1206" s="194">
        <v>2769.2835449980339</v>
      </c>
      <c r="DE1206" s="194">
        <v>3410.684616056516</v>
      </c>
      <c r="DF1206" s="194">
        <v>3839.016552101114</v>
      </c>
      <c r="DG1206" s="194">
        <v>3992.6502286416357</v>
      </c>
      <c r="DH1206" s="194">
        <v>3181.4109207735391</v>
      </c>
      <c r="DI1206" s="194">
        <v>3988.865148191579</v>
      </c>
      <c r="DJ1206" s="194">
        <v>4489.0384215890581</v>
      </c>
      <c r="DK1206" s="194">
        <v>4735.5822768559638</v>
      </c>
      <c r="DL1206" s="194">
        <v>2976.5245660880078</v>
      </c>
      <c r="DM1206" s="194">
        <v>3373.7203365465684</v>
      </c>
      <c r="DN1206" s="194">
        <v>3694.4093731141857</v>
      </c>
      <c r="DO1206" s="194">
        <v>3992.3677796496313</v>
      </c>
    </row>
    <row r="1207" spans="2:119" s="150" customFormat="1" ht="12" customHeight="1">
      <c r="B1207" s="1318"/>
      <c r="C1207" s="157" t="s">
        <v>28</v>
      </c>
      <c r="D1207" s="379"/>
      <c r="E1207" s="379"/>
      <c r="F1207" s="447">
        <v>0</v>
      </c>
      <c r="G1207" s="447">
        <v>0</v>
      </c>
      <c r="H1207" s="447">
        <v>0</v>
      </c>
      <c r="I1207" s="447">
        <v>19.779022999999999</v>
      </c>
      <c r="J1207" s="447">
        <v>15.994888</v>
      </c>
      <c r="K1207" s="447">
        <v>22.443761000000002</v>
      </c>
      <c r="L1207" s="447">
        <v>27.519725000000001</v>
      </c>
      <c r="M1207" s="447">
        <v>25.503989000000001</v>
      </c>
      <c r="N1207" s="447">
        <v>22.088999999999999</v>
      </c>
      <c r="O1207" s="194">
        <v>33.600999999999999</v>
      </c>
      <c r="P1207" s="194">
        <v>134.065</v>
      </c>
      <c r="Q1207" s="194">
        <v>61.569000000000003</v>
      </c>
      <c r="R1207" s="194">
        <v>88.736000000000004</v>
      </c>
      <c r="S1207" s="448">
        <v>152.959</v>
      </c>
      <c r="T1207" s="448">
        <v>287.35000000000002</v>
      </c>
      <c r="U1207" s="1686">
        <v>473.68096480832565</v>
      </c>
      <c r="V1207" s="1686">
        <v>589.36973327423379</v>
      </c>
      <c r="W1207" s="1686">
        <v>718.812005409824</v>
      </c>
      <c r="X1207" s="1686">
        <v>833.25217751813022</v>
      </c>
      <c r="Y1207" s="1686">
        <v>988.29950485018264</v>
      </c>
      <c r="Z1207" s="1686">
        <v>833.19323139859853</v>
      </c>
      <c r="AB1207" s="193"/>
      <c r="AC1207" s="193"/>
      <c r="AD1207" s="193"/>
      <c r="AE1207" s="193"/>
      <c r="AF1207" s="193"/>
      <c r="AG1207" s="193"/>
      <c r="AH1207" s="193"/>
      <c r="AI1207" s="174"/>
      <c r="AJ1207" s="194"/>
      <c r="AK1207" s="194"/>
      <c r="AL1207" s="194"/>
      <c r="AM1207" s="194"/>
      <c r="AN1207" s="194"/>
      <c r="AO1207" s="194"/>
      <c r="AP1207" s="194"/>
      <c r="AQ1207" s="194"/>
      <c r="AR1207" s="194"/>
      <c r="AS1207" s="194"/>
      <c r="AT1207" s="194"/>
      <c r="AU1207" s="194"/>
      <c r="AV1207" s="194">
        <v>8.894285</v>
      </c>
      <c r="AW1207" s="194">
        <v>11.525569000000001</v>
      </c>
      <c r="AX1207" s="194">
        <v>17.895716999999998</v>
      </c>
      <c r="AY1207" s="194">
        <v>19.779022999999999</v>
      </c>
      <c r="AZ1207" s="194">
        <v>20.152918</v>
      </c>
      <c r="BA1207" s="194">
        <v>18.361105000000002</v>
      </c>
      <c r="BB1207" s="194">
        <v>18.015535999999997</v>
      </c>
      <c r="BC1207" s="194">
        <v>15.994888</v>
      </c>
      <c r="BD1207" s="194">
        <v>16.34404</v>
      </c>
      <c r="BE1207" s="194">
        <v>16.410052</v>
      </c>
      <c r="BF1207" s="194">
        <v>18.870859000000003</v>
      </c>
      <c r="BG1207" s="194">
        <v>22.443761000000002</v>
      </c>
      <c r="BH1207" s="194">
        <v>26.651174000000001</v>
      </c>
      <c r="BI1207" s="194">
        <v>24.043914999999998</v>
      </c>
      <c r="BJ1207" s="194">
        <v>29.674455000000002</v>
      </c>
      <c r="BK1207" s="194">
        <v>27.519725000000001</v>
      </c>
      <c r="BL1207" s="194">
        <v>29.472679999999997</v>
      </c>
      <c r="BM1207" s="194">
        <v>24.361581000000001</v>
      </c>
      <c r="BN1207" s="194">
        <v>30.953619</v>
      </c>
      <c r="BO1207" s="194">
        <v>25.503989000000001</v>
      </c>
      <c r="BP1207" s="194">
        <v>26.224</v>
      </c>
      <c r="BQ1207" s="194">
        <v>27.376000000000001</v>
      </c>
      <c r="BR1207" s="194">
        <v>34.444000000000003</v>
      </c>
      <c r="BS1207" s="194">
        <v>22.088999999999999</v>
      </c>
      <c r="BT1207" s="194">
        <v>16.492000000000001</v>
      </c>
      <c r="BU1207" s="194">
        <v>16.338999999999999</v>
      </c>
      <c r="BV1207" s="194">
        <v>23.259</v>
      </c>
      <c r="BW1207" s="194">
        <v>33.600999999999999</v>
      </c>
      <c r="BX1207" s="194">
        <v>40.283999999999999</v>
      </c>
      <c r="BY1207" s="194">
        <v>69.713999999999999</v>
      </c>
      <c r="BZ1207" s="194">
        <v>102.14699999999999</v>
      </c>
      <c r="CA1207" s="194">
        <v>134.065</v>
      </c>
      <c r="CB1207" s="194">
        <v>193.74200000000002</v>
      </c>
      <c r="CC1207" s="194">
        <v>182.15700000000001</v>
      </c>
      <c r="CD1207" s="194">
        <v>152.29300000000001</v>
      </c>
      <c r="CE1207" s="194">
        <v>61.569000000000003</v>
      </c>
      <c r="CF1207" s="194">
        <v>60.968000000000004</v>
      </c>
      <c r="CG1207" s="194">
        <v>68.085999999999785</v>
      </c>
      <c r="CH1207" s="194">
        <v>68.992999999999995</v>
      </c>
      <c r="CI1207" s="194">
        <v>88.736000000000004</v>
      </c>
      <c r="CJ1207" s="194">
        <v>96.876000000000005</v>
      </c>
      <c r="CK1207" s="194">
        <v>94.042000000000002</v>
      </c>
      <c r="CL1207" s="194">
        <v>96.823999999999998</v>
      </c>
      <c r="CM1207" s="194">
        <v>152.959</v>
      </c>
      <c r="CN1207" s="194">
        <v>191.923</v>
      </c>
      <c r="CO1207" s="194">
        <v>203.774</v>
      </c>
      <c r="CP1207" s="194">
        <v>267.91199999999998</v>
      </c>
      <c r="CQ1207" s="194">
        <v>287.35000000000002</v>
      </c>
      <c r="CR1207" s="194">
        <v>294</v>
      </c>
      <c r="CS1207" s="194">
        <v>400.53512165629837</v>
      </c>
      <c r="CT1207" s="194">
        <v>488.33145588968313</v>
      </c>
      <c r="CU1207" s="194">
        <v>473.68096480832565</v>
      </c>
      <c r="CV1207" s="194">
        <v>457.06590418031919</v>
      </c>
      <c r="CW1207" s="194">
        <v>478.81534469280479</v>
      </c>
      <c r="CX1207" s="194">
        <v>602.23733838413023</v>
      </c>
      <c r="CY1207" s="194">
        <v>589.36973327423379</v>
      </c>
      <c r="CZ1207" s="194">
        <v>547.76863851003861</v>
      </c>
      <c r="DA1207" s="194">
        <v>597.2001791817878</v>
      </c>
      <c r="DB1207" s="194">
        <v>748.82386847163286</v>
      </c>
      <c r="DC1207" s="194">
        <v>718.812005409824</v>
      </c>
      <c r="DD1207" s="194">
        <v>623.38126872918929</v>
      </c>
      <c r="DE1207" s="194">
        <v>711.7511204976297</v>
      </c>
      <c r="DF1207" s="194">
        <v>897.97442081631345</v>
      </c>
      <c r="DG1207" s="194">
        <v>833.25217751813022</v>
      </c>
      <c r="DH1207" s="194">
        <v>716.15345410291502</v>
      </c>
      <c r="DI1207" s="194">
        <v>832.40743672802137</v>
      </c>
      <c r="DJ1207" s="194">
        <v>1050.0193531185485</v>
      </c>
      <c r="DK1207" s="194">
        <v>988.29950485018264</v>
      </c>
      <c r="DL1207" s="194">
        <v>670.03238572771693</v>
      </c>
      <c r="DM1207" s="194">
        <v>704.03731218016298</v>
      </c>
      <c r="DN1207" s="194">
        <v>864.14973003044054</v>
      </c>
      <c r="DO1207" s="194">
        <v>833.19323139859853</v>
      </c>
    </row>
    <row r="1208" spans="2:119" s="182" customFormat="1">
      <c r="B1208" s="1323"/>
      <c r="C1208" s="277" t="s">
        <v>22</v>
      </c>
      <c r="D1208" s="377"/>
      <c r="E1208" s="377"/>
      <c r="F1208" s="451">
        <v>100.634906</v>
      </c>
      <c r="G1208" s="451">
        <v>55.839457999999993</v>
      </c>
      <c r="H1208" s="451">
        <v>73.584904000000009</v>
      </c>
      <c r="I1208" s="451">
        <v>101.63520799999999</v>
      </c>
      <c r="J1208" s="451">
        <v>200.24555500000002</v>
      </c>
      <c r="K1208" s="451">
        <v>275.361175</v>
      </c>
      <c r="L1208" s="451">
        <v>326.16423499999996</v>
      </c>
      <c r="M1208" s="451">
        <v>532.75021800000002</v>
      </c>
      <c r="N1208" s="451">
        <v>557.46299999999997</v>
      </c>
      <c r="O1208" s="451">
        <v>869.4609999999999</v>
      </c>
      <c r="P1208" s="451">
        <v>1286.9190000000001</v>
      </c>
      <c r="Q1208" s="451">
        <v>1511.123</v>
      </c>
      <c r="R1208" s="451">
        <v>3788.8560000000002</v>
      </c>
      <c r="S1208" s="452">
        <v>5346.8069999999998</v>
      </c>
      <c r="T1208" s="452">
        <v>8174.9790000000012</v>
      </c>
      <c r="U1208" s="1685">
        <v>10763.176286853983</v>
      </c>
      <c r="V1208" s="1685">
        <v>12766.463230132162</v>
      </c>
      <c r="W1208" s="1685">
        <v>16060.782897501127</v>
      </c>
      <c r="X1208" s="1685">
        <v>20256.170952340384</v>
      </c>
      <c r="Y1208" s="1685">
        <v>25755.372398915391</v>
      </c>
      <c r="Z1208" s="1685">
        <v>31001.420975896668</v>
      </c>
      <c r="AA1208" s="150"/>
      <c r="AB1208" s="180"/>
      <c r="AC1208" s="180"/>
      <c r="AD1208" s="180"/>
      <c r="AE1208" s="180"/>
      <c r="AF1208" s="180"/>
      <c r="AG1208" s="180"/>
      <c r="AH1208" s="180"/>
      <c r="AI1208" s="180"/>
      <c r="AJ1208" s="194"/>
      <c r="AK1208" s="451">
        <v>29.590200000000003</v>
      </c>
      <c r="AL1208" s="451">
        <v>83.216846999999987</v>
      </c>
      <c r="AM1208" s="451">
        <v>100.634906</v>
      </c>
      <c r="AN1208" s="451">
        <v>82.530554999999993</v>
      </c>
      <c r="AO1208" s="451">
        <v>89.860903000000008</v>
      </c>
      <c r="AP1208" s="451">
        <v>72.294956999999997</v>
      </c>
      <c r="AQ1208" s="451">
        <v>55.839457999999993</v>
      </c>
      <c r="AR1208" s="451">
        <v>53.856032999999996</v>
      </c>
      <c r="AS1208" s="451">
        <v>54.979456999999996</v>
      </c>
      <c r="AT1208" s="451">
        <v>62.082929999999998</v>
      </c>
      <c r="AU1208" s="451">
        <v>73.584904000000009</v>
      </c>
      <c r="AV1208" s="451">
        <v>61.895137000000005</v>
      </c>
      <c r="AW1208" s="451">
        <v>67.284398999999993</v>
      </c>
      <c r="AX1208" s="451">
        <v>85.435169000000002</v>
      </c>
      <c r="AY1208" s="451">
        <v>101.63520799999999</v>
      </c>
      <c r="AZ1208" s="451">
        <v>94.224463</v>
      </c>
      <c r="BA1208" s="451">
        <v>159.22171600000001</v>
      </c>
      <c r="BB1208" s="451">
        <v>174.49094700000003</v>
      </c>
      <c r="BC1208" s="451">
        <v>200.24555500000002</v>
      </c>
      <c r="BD1208" s="451">
        <v>217.199163</v>
      </c>
      <c r="BE1208" s="451">
        <v>233.54440399999999</v>
      </c>
      <c r="BF1208" s="451">
        <v>254.911722</v>
      </c>
      <c r="BG1208" s="451">
        <v>275.361175</v>
      </c>
      <c r="BH1208" s="451">
        <v>288.56505900000002</v>
      </c>
      <c r="BI1208" s="451">
        <v>312.99961199999996</v>
      </c>
      <c r="BJ1208" s="451">
        <v>317.74909500000001</v>
      </c>
      <c r="BK1208" s="451">
        <v>326.16423499999996</v>
      </c>
      <c r="BL1208" s="451">
        <v>337.21113200000002</v>
      </c>
      <c r="BM1208" s="451">
        <v>614.21614700000009</v>
      </c>
      <c r="BN1208" s="451">
        <v>569.89162899999997</v>
      </c>
      <c r="BO1208" s="451">
        <v>532.75021800000002</v>
      </c>
      <c r="BP1208" s="451">
        <v>588.17500000000007</v>
      </c>
      <c r="BQ1208" s="451">
        <v>547.35399999999993</v>
      </c>
      <c r="BR1208" s="451">
        <v>625.21399999999994</v>
      </c>
      <c r="BS1208" s="451">
        <v>557.46299999999997</v>
      </c>
      <c r="BT1208" s="451">
        <v>598.23991999999987</v>
      </c>
      <c r="BU1208" s="451">
        <v>669.31268</v>
      </c>
      <c r="BV1208" s="451">
        <v>754.39054999999996</v>
      </c>
      <c r="BW1208" s="451">
        <v>869.4609999999999</v>
      </c>
      <c r="BX1208" s="451">
        <v>929.96196300000008</v>
      </c>
      <c r="BY1208" s="451">
        <v>949.35066000000006</v>
      </c>
      <c r="BZ1208" s="451">
        <v>1168.1560139999999</v>
      </c>
      <c r="CA1208" s="451">
        <v>1286.9190000000001</v>
      </c>
      <c r="CB1208" s="451">
        <v>1285.56</v>
      </c>
      <c r="CC1208" s="451">
        <v>1125.0940000000001</v>
      </c>
      <c r="CD1208" s="451">
        <v>1601.6790000000001</v>
      </c>
      <c r="CE1208" s="451">
        <v>1511.123</v>
      </c>
      <c r="CF1208" s="451">
        <v>3520.4529999999995</v>
      </c>
      <c r="CG1208" s="451">
        <v>3676.4319999999998</v>
      </c>
      <c r="CH1208" s="451">
        <v>3780.63</v>
      </c>
      <c r="CI1208" s="451">
        <v>3788.8560000000002</v>
      </c>
      <c r="CJ1208" s="451">
        <v>3510.2739999999999</v>
      </c>
      <c r="CK1208" s="451">
        <v>4754.5540000000001</v>
      </c>
      <c r="CL1208" s="451">
        <v>4923.8909999999996</v>
      </c>
      <c r="CM1208" s="451">
        <v>5346.8069999999998</v>
      </c>
      <c r="CN1208" s="451">
        <v>3900.1909999999998</v>
      </c>
      <c r="CO1208" s="451">
        <v>4567.6509999999998</v>
      </c>
      <c r="CP1208" s="451">
        <v>5283.1210000000001</v>
      </c>
      <c r="CQ1208" s="451">
        <v>8174.9790000000003</v>
      </c>
      <c r="CR1208" s="451">
        <v>8705</v>
      </c>
      <c r="CS1208" s="451">
        <v>9579.1683300845834</v>
      </c>
      <c r="CT1208" s="451">
        <v>9896.5774620982575</v>
      </c>
      <c r="CU1208" s="451">
        <v>10763.176286853983</v>
      </c>
      <c r="CV1208" s="451">
        <v>9551.687358615789</v>
      </c>
      <c r="CW1208" s="451">
        <v>10487.045525359181</v>
      </c>
      <c r="CX1208" s="451">
        <v>11387.429476167208</v>
      </c>
      <c r="CY1208" s="451">
        <v>12766.463230132162</v>
      </c>
      <c r="CZ1208" s="451">
        <v>11187.465541246878</v>
      </c>
      <c r="DA1208" s="451">
        <v>12559.315952715291</v>
      </c>
      <c r="DB1208" s="451">
        <v>13938.43622274649</v>
      </c>
      <c r="DC1208" s="451">
        <v>16060.782897501127</v>
      </c>
      <c r="DD1208" s="451">
        <v>13817.361477516763</v>
      </c>
      <c r="DE1208" s="451">
        <v>15693.239422520781</v>
      </c>
      <c r="DF1208" s="451">
        <v>17639.663478605282</v>
      </c>
      <c r="DG1208" s="451">
        <v>20256.170952340384</v>
      </c>
      <c r="DH1208" s="451">
        <v>17818.287351817045</v>
      </c>
      <c r="DI1208" s="451">
        <v>20193.703604506783</v>
      </c>
      <c r="DJ1208" s="451">
        <v>22606.79319524415</v>
      </c>
      <c r="DK1208" s="451">
        <v>25755.372398915391</v>
      </c>
      <c r="DL1208" s="451">
        <v>22601.674408320829</v>
      </c>
      <c r="DM1208" s="451">
        <v>25118.243719291058</v>
      </c>
      <c r="DN1208" s="451">
        <v>27613.875046856389</v>
      </c>
      <c r="DO1208" s="451">
        <v>31001.420975896668</v>
      </c>
    </row>
    <row r="1209" spans="2:119" s="150" customFormat="1">
      <c r="B1209" s="1318"/>
      <c r="C1209" s="157"/>
      <c r="D1209" s="453"/>
      <c r="E1209" s="454"/>
      <c r="F1209" s="455"/>
      <c r="G1209" s="455"/>
      <c r="H1209" s="455"/>
      <c r="I1209" s="455"/>
      <c r="J1209" s="455"/>
      <c r="K1209" s="455"/>
      <c r="L1209" s="455"/>
      <c r="M1209" s="455"/>
      <c r="N1209" s="447"/>
      <c r="O1209" s="194"/>
      <c r="P1209" s="148"/>
      <c r="Q1209" s="148"/>
      <c r="R1209" s="148"/>
      <c r="S1209" s="456"/>
      <c r="T1209" s="456"/>
      <c r="U1209" s="1642"/>
      <c r="V1209" s="1642"/>
      <c r="W1209" s="1642"/>
      <c r="X1209" s="1642"/>
      <c r="Y1209" s="1642"/>
      <c r="Z1209" s="1642"/>
      <c r="AB1209" s="347"/>
      <c r="AC1209" s="347"/>
      <c r="AD1209" s="347"/>
      <c r="AE1209" s="347"/>
      <c r="AF1209" s="347"/>
      <c r="AG1209" s="347"/>
      <c r="AH1209" s="347"/>
      <c r="AI1209" s="193"/>
      <c r="AJ1209" s="194"/>
      <c r="AK1209" s="148"/>
      <c r="AL1209" s="148"/>
      <c r="AM1209" s="148"/>
      <c r="AN1209" s="148"/>
      <c r="AO1209" s="148"/>
      <c r="AP1209" s="148"/>
      <c r="AQ1209" s="148"/>
      <c r="AR1209" s="148"/>
      <c r="AS1209" s="148"/>
      <c r="AT1209" s="148"/>
      <c r="AU1209" s="148"/>
      <c r="AV1209" s="148"/>
      <c r="AW1209" s="148"/>
      <c r="AX1209" s="148"/>
      <c r="AY1209" s="148"/>
      <c r="AZ1209" s="148"/>
      <c r="BA1209" s="148"/>
      <c r="BB1209" s="148"/>
      <c r="BC1209" s="148"/>
      <c r="BD1209" s="148"/>
      <c r="BE1209" s="148"/>
      <c r="BF1209" s="148"/>
      <c r="BG1209" s="148"/>
      <c r="BH1209" s="148"/>
      <c r="BI1209" s="148"/>
      <c r="BJ1209" s="148"/>
      <c r="BK1209" s="148"/>
      <c r="BL1209" s="148"/>
      <c r="BM1209" s="148"/>
      <c r="BN1209" s="148"/>
      <c r="BO1209" s="148"/>
      <c r="BP1209" s="148"/>
      <c r="BQ1209" s="148"/>
      <c r="BR1209" s="148"/>
      <c r="BS1209" s="148"/>
      <c r="BT1209" s="148"/>
      <c r="BU1209" s="148"/>
      <c r="BV1209" s="148"/>
      <c r="BW1209" s="148"/>
      <c r="BX1209" s="148"/>
      <c r="BY1209" s="148"/>
      <c r="BZ1209" s="148"/>
      <c r="CA1209" s="148"/>
      <c r="CB1209" s="457">
        <v>0</v>
      </c>
      <c r="CC1209" s="457">
        <v>0</v>
      </c>
      <c r="CD1209" s="457">
        <v>0</v>
      </c>
      <c r="CE1209" s="458">
        <v>0</v>
      </c>
      <c r="CF1209" s="457">
        <v>-3.4106051316484809E-13</v>
      </c>
      <c r="CG1209" s="457">
        <v>-3.1263880373444408E-13</v>
      </c>
      <c r="CH1209" s="457">
        <v>0</v>
      </c>
      <c r="CI1209" s="457">
        <v>2.2737367544323206E-13</v>
      </c>
      <c r="CJ1209" s="457">
        <v>0</v>
      </c>
      <c r="CK1209" s="457">
        <v>5.1159076974727213E-13</v>
      </c>
      <c r="CL1209" s="457">
        <v>-2.2737367544323206E-13</v>
      </c>
      <c r="CM1209" s="457">
        <v>-4.5474735088646412E-13</v>
      </c>
      <c r="CN1209" s="457">
        <v>0</v>
      </c>
      <c r="CO1209" s="457">
        <v>0</v>
      </c>
      <c r="CP1209" s="457">
        <v>0</v>
      </c>
      <c r="CQ1209" s="457">
        <v>0</v>
      </c>
      <c r="CR1209" s="457">
        <v>0</v>
      </c>
      <c r="CS1209" s="457">
        <v>0</v>
      </c>
      <c r="CT1209" s="457">
        <v>0</v>
      </c>
      <c r="CU1209" s="457">
        <v>0</v>
      </c>
      <c r="CV1209" s="457">
        <v>0</v>
      </c>
      <c r="CW1209" s="457">
        <v>0</v>
      </c>
      <c r="CX1209" s="457">
        <v>0</v>
      </c>
      <c r="CY1209" s="457">
        <v>0</v>
      </c>
      <c r="CZ1209" s="457">
        <v>0</v>
      </c>
      <c r="DA1209" s="457">
        <v>0</v>
      </c>
      <c r="DB1209" s="457">
        <v>0</v>
      </c>
      <c r="DC1209" s="457">
        <v>0</v>
      </c>
      <c r="DD1209" s="457">
        <v>0</v>
      </c>
      <c r="DE1209" s="457">
        <v>0</v>
      </c>
      <c r="DF1209" s="457">
        <v>0</v>
      </c>
      <c r="DG1209" s="457">
        <v>0</v>
      </c>
      <c r="DH1209" s="457">
        <v>0</v>
      </c>
      <c r="DI1209" s="457">
        <v>0</v>
      </c>
      <c r="DJ1209" s="457">
        <v>0</v>
      </c>
      <c r="DK1209" s="457">
        <v>0</v>
      </c>
      <c r="DL1209" s="457">
        <v>0</v>
      </c>
      <c r="DM1209" s="457">
        <v>0</v>
      </c>
      <c r="DN1209" s="457">
        <v>-4.0927261579781771E-12</v>
      </c>
      <c r="DO1209" s="457">
        <v>0</v>
      </c>
    </row>
    <row r="1210" spans="2:119" s="150" customFormat="1">
      <c r="B1210" s="1318"/>
      <c r="C1210" s="157"/>
      <c r="D1210" s="453"/>
      <c r="E1210" s="454"/>
      <c r="F1210" s="455"/>
      <c r="G1210" s="455"/>
      <c r="H1210" s="455"/>
      <c r="I1210" s="455"/>
      <c r="J1210" s="455"/>
      <c r="K1210" s="455"/>
      <c r="L1210" s="455"/>
      <c r="M1210" s="455"/>
      <c r="N1210" s="447"/>
      <c r="O1210" s="194"/>
      <c r="P1210" s="148"/>
      <c r="Q1210" s="148"/>
      <c r="R1210" s="148"/>
      <c r="S1210" s="456"/>
      <c r="T1210" s="456"/>
      <c r="U1210" s="1642"/>
      <c r="V1210" s="1642"/>
      <c r="W1210" s="1642"/>
      <c r="X1210" s="1642"/>
      <c r="Y1210" s="1642"/>
      <c r="Z1210" s="1642"/>
      <c r="AB1210" s="347"/>
      <c r="AC1210" s="347"/>
      <c r="AD1210" s="347"/>
      <c r="AE1210" s="347"/>
      <c r="AF1210" s="347"/>
      <c r="AG1210" s="347"/>
      <c r="AH1210" s="347"/>
      <c r="AI1210" s="193"/>
      <c r="AJ1210" s="194"/>
      <c r="AK1210" s="148"/>
      <c r="AL1210" s="148"/>
      <c r="AM1210" s="148"/>
      <c r="AN1210" s="148"/>
      <c r="AO1210" s="148"/>
      <c r="AP1210" s="148"/>
      <c r="AQ1210" s="148"/>
      <c r="AR1210" s="148"/>
      <c r="AS1210" s="148"/>
      <c r="AT1210" s="148"/>
      <c r="AU1210" s="148"/>
      <c r="AV1210" s="148"/>
      <c r="AW1210" s="148"/>
      <c r="AX1210" s="148"/>
      <c r="AY1210" s="148"/>
      <c r="AZ1210" s="148"/>
      <c r="BA1210" s="148"/>
      <c r="BB1210" s="148"/>
      <c r="BC1210" s="148"/>
      <c r="BD1210" s="148"/>
      <c r="BE1210" s="148"/>
      <c r="BF1210" s="148"/>
      <c r="BG1210" s="148"/>
      <c r="BH1210" s="148"/>
      <c r="BI1210" s="148"/>
      <c r="BJ1210" s="148"/>
      <c r="BK1210" s="148"/>
      <c r="BL1210" s="148"/>
      <c r="BM1210" s="148"/>
      <c r="BN1210" s="148"/>
      <c r="BO1210" s="148"/>
      <c r="BP1210" s="148"/>
      <c r="BQ1210" s="148"/>
      <c r="BR1210" s="148"/>
      <c r="BS1210" s="148"/>
      <c r="BT1210" s="148"/>
      <c r="BU1210" s="148"/>
      <c r="BV1210" s="148"/>
      <c r="BW1210" s="148"/>
      <c r="BX1210" s="148"/>
      <c r="BY1210" s="148"/>
      <c r="BZ1210" s="148"/>
      <c r="CA1210" s="148"/>
      <c r="CB1210" s="148"/>
      <c r="CC1210" s="194"/>
      <c r="CD1210" s="148"/>
      <c r="CE1210" s="457"/>
      <c r="CF1210" s="148"/>
      <c r="CG1210" s="148"/>
      <c r="CH1210" s="148"/>
      <c r="CI1210" s="148"/>
      <c r="CJ1210" s="148"/>
      <c r="CK1210" s="148"/>
      <c r="CL1210" s="148"/>
      <c r="CM1210" s="148"/>
      <c r="CN1210" s="148"/>
      <c r="CO1210" s="148"/>
      <c r="CP1210" s="148"/>
      <c r="CQ1210" s="148"/>
      <c r="CR1210" s="148"/>
      <c r="CS1210" s="148"/>
      <c r="CT1210" s="148"/>
      <c r="CU1210" s="148"/>
      <c r="CV1210" s="148"/>
      <c r="CW1210" s="148"/>
      <c r="CX1210" s="148"/>
      <c r="CY1210" s="148"/>
      <c r="CZ1210" s="148"/>
      <c r="DA1210" s="148"/>
      <c r="DB1210" s="148"/>
      <c r="DC1210" s="148"/>
      <c r="DD1210" s="148"/>
      <c r="DE1210" s="148"/>
      <c r="DF1210" s="148"/>
      <c r="DG1210" s="148"/>
      <c r="DH1210" s="148"/>
      <c r="DI1210" s="148"/>
      <c r="DJ1210" s="148"/>
      <c r="DK1210" s="148"/>
      <c r="DL1210" s="148"/>
      <c r="DM1210" s="148"/>
      <c r="DN1210" s="148"/>
      <c r="DO1210" s="148"/>
    </row>
    <row r="1211" spans="2:119" s="150" customFormat="1">
      <c r="B1211" s="1318"/>
      <c r="C1211" s="157" t="s">
        <v>23</v>
      </c>
      <c r="D1211" s="459"/>
      <c r="E1211" s="379"/>
      <c r="F1211" s="447">
        <v>1.3237890000000001</v>
      </c>
      <c r="G1211" s="447">
        <v>9.2181529999999992</v>
      </c>
      <c r="H1211" s="447">
        <v>26.627357</v>
      </c>
      <c r="I1211" s="447">
        <v>78.846281000000005</v>
      </c>
      <c r="J1211" s="447">
        <v>43.933315999999998</v>
      </c>
      <c r="K1211" s="447">
        <v>85.955584000000002</v>
      </c>
      <c r="L1211" s="447">
        <v>45.719737000000002</v>
      </c>
      <c r="M1211" s="447">
        <v>205.26504199999999</v>
      </c>
      <c r="N1211" s="447">
        <v>187.62100000000001</v>
      </c>
      <c r="O1211" s="194">
        <v>153.803</v>
      </c>
      <c r="P1211" s="194">
        <v>34.72</v>
      </c>
      <c r="Q1211" s="194">
        <v>276.13600000000002</v>
      </c>
      <c r="R1211" s="194">
        <v>263.983</v>
      </c>
      <c r="S1211" s="448">
        <v>166.11099999999999</v>
      </c>
      <c r="T1211" s="448">
        <v>88.597999999999999</v>
      </c>
      <c r="U1211" s="1686">
        <v>121</v>
      </c>
      <c r="V1211" s="1686">
        <v>121</v>
      </c>
      <c r="W1211" s="1686">
        <v>121</v>
      </c>
      <c r="X1211" s="1686">
        <v>121</v>
      </c>
      <c r="Y1211" s="1686">
        <v>121</v>
      </c>
      <c r="Z1211" s="1686">
        <v>121</v>
      </c>
      <c r="AB1211" s="193"/>
      <c r="AC1211" s="193"/>
      <c r="AD1211" s="193"/>
      <c r="AE1211" s="193"/>
      <c r="AF1211" s="193"/>
      <c r="AG1211" s="193"/>
      <c r="AH1211" s="193"/>
      <c r="AI1211" s="193"/>
      <c r="AJ1211" s="194"/>
      <c r="AK1211" s="194">
        <v>1.447859</v>
      </c>
      <c r="AL1211" s="194">
        <v>1.459271</v>
      </c>
      <c r="AM1211" s="194">
        <v>1.3237890000000001</v>
      </c>
      <c r="AN1211" s="194">
        <v>1.4274309999999999</v>
      </c>
      <c r="AO1211" s="194">
        <v>2.2442760000000002</v>
      </c>
      <c r="AP1211" s="194">
        <v>3.0570650000000001</v>
      </c>
      <c r="AQ1211" s="194">
        <v>9.2181529999999992</v>
      </c>
      <c r="AR1211" s="194">
        <v>13.763469000000001</v>
      </c>
      <c r="AS1211" s="194">
        <v>22.402035000000001</v>
      </c>
      <c r="AT1211" s="194">
        <v>24.314404</v>
      </c>
      <c r="AU1211" s="194">
        <v>26.627357</v>
      </c>
      <c r="AV1211" s="194">
        <v>54.864792000000001</v>
      </c>
      <c r="AW1211" s="194">
        <v>66.112729000000002</v>
      </c>
      <c r="AX1211" s="194">
        <v>65.852573000000007</v>
      </c>
      <c r="AY1211" s="194">
        <v>78.846281000000005</v>
      </c>
      <c r="AZ1211" s="194">
        <v>101.824319</v>
      </c>
      <c r="BA1211" s="194">
        <v>50.201025000000001</v>
      </c>
      <c r="BB1211" s="194">
        <v>41.002761999999997</v>
      </c>
      <c r="BC1211" s="194">
        <v>43.933315999999998</v>
      </c>
      <c r="BD1211" s="194">
        <v>43.084473000000003</v>
      </c>
      <c r="BE1211" s="194">
        <v>49.571882000000002</v>
      </c>
      <c r="BF1211" s="194">
        <v>59.418011999999997</v>
      </c>
      <c r="BG1211" s="194">
        <v>85.955584000000002</v>
      </c>
      <c r="BH1211" s="194">
        <v>94.956562000000005</v>
      </c>
      <c r="BI1211" s="194">
        <v>59.437584999999999</v>
      </c>
      <c r="BJ1211" s="194">
        <v>69.806905999999998</v>
      </c>
      <c r="BK1211" s="194">
        <v>45.719737000000002</v>
      </c>
      <c r="BL1211" s="194">
        <v>45.001998</v>
      </c>
      <c r="BM1211" s="194">
        <v>52.145285000000001</v>
      </c>
      <c r="BN1211" s="194">
        <v>158.83905300000001</v>
      </c>
      <c r="BO1211" s="194">
        <v>205.26504199999999</v>
      </c>
      <c r="BP1211" s="194">
        <v>190.15199999999999</v>
      </c>
      <c r="BQ1211" s="194">
        <v>209.32400000000001</v>
      </c>
      <c r="BR1211" s="194">
        <v>185.733</v>
      </c>
      <c r="BS1211" s="194">
        <v>187.62100000000001</v>
      </c>
      <c r="BT1211" s="194">
        <v>187.88900000000001</v>
      </c>
      <c r="BU1211" s="194">
        <v>157.83199999999999</v>
      </c>
      <c r="BV1211" s="194">
        <v>155.178</v>
      </c>
      <c r="BW1211" s="194">
        <v>153.803</v>
      </c>
      <c r="BX1211" s="194">
        <v>170.352</v>
      </c>
      <c r="BY1211" s="194">
        <v>186.322</v>
      </c>
      <c r="BZ1211" s="194">
        <v>45.55</v>
      </c>
      <c r="CA1211" s="194">
        <v>34.72</v>
      </c>
      <c r="CB1211" s="194">
        <v>33.409999999999997</v>
      </c>
      <c r="CC1211" s="194">
        <v>11.394</v>
      </c>
      <c r="CD1211" s="194">
        <v>2.823</v>
      </c>
      <c r="CE1211" s="194">
        <v>276.13600000000002</v>
      </c>
      <c r="CF1211" s="194">
        <v>275.43200000000002</v>
      </c>
      <c r="CG1211" s="194">
        <v>207.047</v>
      </c>
      <c r="CH1211" s="194">
        <v>3.5950000000000002</v>
      </c>
      <c r="CI1211" s="194">
        <v>263.983</v>
      </c>
      <c r="CJ1211" s="194">
        <v>269.95499999999998</v>
      </c>
      <c r="CK1211" s="194">
        <v>5.79</v>
      </c>
      <c r="CL1211" s="194">
        <v>6.89</v>
      </c>
      <c r="CM1211" s="194">
        <v>166.11099999999999</v>
      </c>
      <c r="CN1211" s="194">
        <v>175.601</v>
      </c>
      <c r="CO1211" s="194">
        <v>181.411</v>
      </c>
      <c r="CP1211" s="194">
        <v>38.027000000000001</v>
      </c>
      <c r="CQ1211" s="194">
        <v>88.597999999999999</v>
      </c>
      <c r="CR1211" s="194">
        <v>121</v>
      </c>
      <c r="CS1211" s="194">
        <v>121</v>
      </c>
      <c r="CT1211" s="194">
        <v>121</v>
      </c>
      <c r="CU1211" s="194">
        <v>121</v>
      </c>
      <c r="CV1211" s="194">
        <v>121</v>
      </c>
      <c r="CW1211" s="194">
        <v>121</v>
      </c>
      <c r="CX1211" s="194">
        <v>121</v>
      </c>
      <c r="CY1211" s="194">
        <v>121</v>
      </c>
      <c r="CZ1211" s="194">
        <v>121</v>
      </c>
      <c r="DA1211" s="194">
        <v>121</v>
      </c>
      <c r="DB1211" s="194">
        <v>121</v>
      </c>
      <c r="DC1211" s="194">
        <v>121</v>
      </c>
      <c r="DD1211" s="194">
        <v>121</v>
      </c>
      <c r="DE1211" s="194">
        <v>121</v>
      </c>
      <c r="DF1211" s="194">
        <v>121</v>
      </c>
      <c r="DG1211" s="194">
        <v>121</v>
      </c>
      <c r="DH1211" s="194">
        <v>121</v>
      </c>
      <c r="DI1211" s="194">
        <v>121</v>
      </c>
      <c r="DJ1211" s="194">
        <v>121</v>
      </c>
      <c r="DK1211" s="194">
        <v>121</v>
      </c>
      <c r="DL1211" s="194">
        <v>121</v>
      </c>
      <c r="DM1211" s="194">
        <v>121</v>
      </c>
      <c r="DN1211" s="194">
        <v>121</v>
      </c>
      <c r="DO1211" s="194">
        <v>121</v>
      </c>
    </row>
    <row r="1212" spans="2:119" s="150" customFormat="1">
      <c r="B1212" s="1318"/>
      <c r="C1212" s="157" t="s">
        <v>110</v>
      </c>
      <c r="D1212" s="379"/>
      <c r="E1212" s="379"/>
      <c r="F1212" s="447">
        <v>4.1432039999999999</v>
      </c>
      <c r="G1212" s="447">
        <v>5.9401599999999997</v>
      </c>
      <c r="H1212" s="447">
        <v>5.9482759999999999</v>
      </c>
      <c r="I1212" s="447">
        <v>20.817712</v>
      </c>
      <c r="J1212" s="447">
        <v>30.877718999999999</v>
      </c>
      <c r="K1212" s="447">
        <v>37.726222</v>
      </c>
      <c r="L1212" s="447">
        <v>131.37190899999999</v>
      </c>
      <c r="M1212" s="447">
        <v>91.544836000000004</v>
      </c>
      <c r="N1212" s="447">
        <v>81.632999999999996</v>
      </c>
      <c r="O1212" s="194">
        <v>124.261</v>
      </c>
      <c r="P1212" s="194">
        <v>114.837</v>
      </c>
      <c r="Q1212" s="194">
        <v>165.614</v>
      </c>
      <c r="R1212" s="194">
        <v>244.25700000000001</v>
      </c>
      <c r="S1212" s="448">
        <v>391.68400000000003</v>
      </c>
      <c r="T1212" s="448">
        <v>807.36699999999996</v>
      </c>
      <c r="U1212" s="1686">
        <v>1379.577641696364</v>
      </c>
      <c r="V1212" s="1686">
        <v>1849.5862488934281</v>
      </c>
      <c r="W1212" s="1686">
        <v>2262.2723549012253</v>
      </c>
      <c r="X1212" s="1686">
        <v>2583.0628107652315</v>
      </c>
      <c r="Y1212" s="1686">
        <v>2912.6940763622779</v>
      </c>
      <c r="Z1212" s="1686">
        <v>2961.9025408309217</v>
      </c>
      <c r="AB1212" s="193"/>
      <c r="AC1212" s="193"/>
      <c r="AD1212" s="193"/>
      <c r="AE1212" s="193"/>
      <c r="AF1212" s="193"/>
      <c r="AG1212" s="193"/>
      <c r="AH1212" s="193"/>
      <c r="AI1212" s="193"/>
      <c r="AJ1212" s="194"/>
      <c r="AK1212" s="194">
        <v>4.0170320000000004</v>
      </c>
      <c r="AL1212" s="194">
        <v>4.171087</v>
      </c>
      <c r="AM1212" s="194">
        <v>4.1432039999999999</v>
      </c>
      <c r="AN1212" s="194">
        <v>4.7323490000000001</v>
      </c>
      <c r="AO1212" s="194">
        <v>5.6763820000000003</v>
      </c>
      <c r="AP1212" s="194">
        <v>5.8748680000000002</v>
      </c>
      <c r="AQ1212" s="194">
        <v>5.9401599999999997</v>
      </c>
      <c r="AR1212" s="194">
        <v>6.7304310000000003</v>
      </c>
      <c r="AS1212" s="194">
        <v>6.402482</v>
      </c>
      <c r="AT1212" s="194">
        <v>6.3945119999999998</v>
      </c>
      <c r="AU1212" s="194">
        <v>5.9482759999999999</v>
      </c>
      <c r="AV1212" s="194">
        <v>7.263001</v>
      </c>
      <c r="AW1212" s="194">
        <v>7.6890999999999998</v>
      </c>
      <c r="AX1212" s="194">
        <v>19.062411000000001</v>
      </c>
      <c r="AY1212" s="194">
        <v>20.817712</v>
      </c>
      <c r="AZ1212" s="194">
        <v>22.672951999999999</v>
      </c>
      <c r="BA1212" s="194">
        <v>31.316388</v>
      </c>
      <c r="BB1212" s="194">
        <v>31.351966000000001</v>
      </c>
      <c r="BC1212" s="194">
        <v>30.877718999999999</v>
      </c>
      <c r="BD1212" s="194">
        <v>33.117055000000001</v>
      </c>
      <c r="BE1212" s="194">
        <v>35.103152999999999</v>
      </c>
      <c r="BF1212" s="194">
        <v>35.217385999999998</v>
      </c>
      <c r="BG1212" s="194">
        <v>37.726222</v>
      </c>
      <c r="BH1212" s="194">
        <v>38.017200000000003</v>
      </c>
      <c r="BI1212" s="194">
        <v>80.081659000000002</v>
      </c>
      <c r="BJ1212" s="194">
        <v>106.16787600000001</v>
      </c>
      <c r="BK1212" s="194">
        <v>131.37190899999999</v>
      </c>
      <c r="BL1212" s="194">
        <v>129.46492699999999</v>
      </c>
      <c r="BM1212" s="194">
        <v>83.780843000000004</v>
      </c>
      <c r="BN1212" s="194">
        <v>83.926940999999999</v>
      </c>
      <c r="BO1212" s="194">
        <v>91.544836000000004</v>
      </c>
      <c r="BP1212" s="194">
        <v>75.944999999999993</v>
      </c>
      <c r="BQ1212" s="194">
        <v>82.734999999999999</v>
      </c>
      <c r="BR1212" s="194">
        <v>82.51</v>
      </c>
      <c r="BS1212" s="194">
        <v>81.632999999999996</v>
      </c>
      <c r="BT1212" s="194">
        <v>89.932000000000002</v>
      </c>
      <c r="BU1212" s="194">
        <v>104.80800000000001</v>
      </c>
      <c r="BV1212" s="194">
        <v>121.006</v>
      </c>
      <c r="BW1212" s="194">
        <v>124.261</v>
      </c>
      <c r="BX1212" s="194">
        <v>131.96799999999999</v>
      </c>
      <c r="BY1212" s="194">
        <v>130.59399999999999</v>
      </c>
      <c r="BZ1212" s="194">
        <v>136.101</v>
      </c>
      <c r="CA1212" s="194">
        <v>114.837</v>
      </c>
      <c r="CB1212" s="194">
        <v>122.85899999999999</v>
      </c>
      <c r="CC1212" s="194">
        <v>113.17</v>
      </c>
      <c r="CD1212" s="194">
        <v>138.417</v>
      </c>
      <c r="CE1212" s="194">
        <v>165.614</v>
      </c>
      <c r="CF1212" s="194">
        <v>188.95599999999999</v>
      </c>
      <c r="CG1212" s="194">
        <v>216.005</v>
      </c>
      <c r="CH1212" s="194">
        <v>220.85400000000001</v>
      </c>
      <c r="CI1212" s="194">
        <v>244.25700000000001</v>
      </c>
      <c r="CJ1212" s="194">
        <v>239.249</v>
      </c>
      <c r="CK1212" s="194">
        <v>263.041</v>
      </c>
      <c r="CL1212" s="194">
        <v>302.48899999999998</v>
      </c>
      <c r="CM1212" s="194">
        <v>391.68400000000003</v>
      </c>
      <c r="CN1212" s="194">
        <v>458.64</v>
      </c>
      <c r="CO1212" s="194">
        <v>618.99699999999996</v>
      </c>
      <c r="CP1212" s="194">
        <v>702.52800000000002</v>
      </c>
      <c r="CQ1212" s="194">
        <v>807.36699999999996</v>
      </c>
      <c r="CR1212" s="194">
        <v>967</v>
      </c>
      <c r="CS1212" s="194">
        <v>1097.0862405412859</v>
      </c>
      <c r="CT1212" s="194">
        <v>1234.3125521117636</v>
      </c>
      <c r="CU1212" s="194">
        <v>1379.577641696364</v>
      </c>
      <c r="CV1212" s="194">
        <v>1478.0352595086042</v>
      </c>
      <c r="CW1212" s="194">
        <v>1590.7055859434267</v>
      </c>
      <c r="CX1212" s="194">
        <v>1716.5513923734025</v>
      </c>
      <c r="CY1212" s="194">
        <v>1849.5862488934281</v>
      </c>
      <c r="CZ1212" s="194">
        <v>1922.6548198874302</v>
      </c>
      <c r="DA1212" s="194">
        <v>2024.6509435976509</v>
      </c>
      <c r="DB1212" s="194">
        <v>2141.9699076892616</v>
      </c>
      <c r="DC1212" s="194">
        <v>2262.2723549012253</v>
      </c>
      <c r="DD1212" s="194">
        <v>2300.5211878892155</v>
      </c>
      <c r="DE1212" s="194">
        <v>2384.2077922308804</v>
      </c>
      <c r="DF1212" s="194">
        <v>2487.3528954079679</v>
      </c>
      <c r="DG1212" s="194">
        <v>2583.0628107652315</v>
      </c>
      <c r="DH1212" s="194">
        <v>2598.2897658649936</v>
      </c>
      <c r="DI1212" s="194">
        <v>2677.8067624866503</v>
      </c>
      <c r="DJ1212" s="194">
        <v>2790.5346240645958</v>
      </c>
      <c r="DK1212" s="194">
        <v>2912.6940763622779</v>
      </c>
      <c r="DL1212" s="194">
        <v>2880.1389359054137</v>
      </c>
      <c r="DM1212" s="194">
        <v>2882.9875133020187</v>
      </c>
      <c r="DN1212" s="194">
        <v>2911.671422494248</v>
      </c>
      <c r="DO1212" s="194">
        <v>2961.9025408309217</v>
      </c>
    </row>
    <row r="1213" spans="2:119" s="150" customFormat="1">
      <c r="B1213" s="1318"/>
      <c r="C1213" s="157" t="s">
        <v>111</v>
      </c>
      <c r="D1213" s="379"/>
      <c r="E1213" s="379"/>
      <c r="F1213" s="447">
        <v>23.428646000000001</v>
      </c>
      <c r="G1213" s="447">
        <v>72.911546000000001</v>
      </c>
      <c r="H1213" s="447">
        <v>59.822746000000002</v>
      </c>
      <c r="I1213" s="447">
        <v>60.496313999999998</v>
      </c>
      <c r="J1213" s="447">
        <v>62.093947999999997</v>
      </c>
      <c r="K1213" s="447">
        <v>60.366062999999997</v>
      </c>
      <c r="L1213" s="447">
        <v>55.101218000000003</v>
      </c>
      <c r="M1213" s="447">
        <v>68.828503999999995</v>
      </c>
      <c r="N1213" s="447">
        <v>86.545000000000002</v>
      </c>
      <c r="O1213" s="194">
        <v>91.796999999999997</v>
      </c>
      <c r="P1213" s="194">
        <v>92.278999999999996</v>
      </c>
      <c r="Q1213" s="194">
        <v>88.882999999999996</v>
      </c>
      <c r="R1213" s="194">
        <v>87.608999999999995</v>
      </c>
      <c r="S1213" s="448">
        <v>85.210999999999999</v>
      </c>
      <c r="T1213" s="448">
        <v>148.24299999999999</v>
      </c>
      <c r="U1213" s="1686">
        <v>162</v>
      </c>
      <c r="V1213" s="1686">
        <v>162</v>
      </c>
      <c r="W1213" s="1686">
        <v>162</v>
      </c>
      <c r="X1213" s="1686">
        <v>162</v>
      </c>
      <c r="Y1213" s="1686">
        <v>162</v>
      </c>
      <c r="Z1213" s="1686">
        <v>162</v>
      </c>
      <c r="AB1213" s="193"/>
      <c r="AC1213" s="193"/>
      <c r="AD1213" s="193"/>
      <c r="AE1213" s="193"/>
      <c r="AF1213" s="193"/>
      <c r="AG1213" s="193"/>
      <c r="AH1213" s="193"/>
      <c r="AI1213" s="193"/>
      <c r="AJ1213" s="194"/>
      <c r="AK1213" s="194">
        <v>22.645835000000002</v>
      </c>
      <c r="AL1213" s="194">
        <v>23.018001000000002</v>
      </c>
      <c r="AM1213" s="194">
        <v>23.428646000000001</v>
      </c>
      <c r="AN1213" s="194">
        <v>42.812153000000002</v>
      </c>
      <c r="AO1213" s="194">
        <v>43.893180999999998</v>
      </c>
      <c r="AP1213" s="194">
        <v>80.592074999999994</v>
      </c>
      <c r="AQ1213" s="194">
        <v>72.911546000000001</v>
      </c>
      <c r="AR1213" s="194">
        <v>71.431003000000004</v>
      </c>
      <c r="AS1213" s="194">
        <v>74.488033999999999</v>
      </c>
      <c r="AT1213" s="194">
        <v>75.525514000000001</v>
      </c>
      <c r="AU1213" s="194">
        <v>59.822746000000002</v>
      </c>
      <c r="AV1213" s="194">
        <v>63.769288000000003</v>
      </c>
      <c r="AW1213" s="194">
        <v>62.932378999999997</v>
      </c>
      <c r="AX1213" s="194">
        <v>64.790278000000001</v>
      </c>
      <c r="AY1213" s="194">
        <v>60.496313999999998</v>
      </c>
      <c r="AZ1213" s="194">
        <v>60.480828000000002</v>
      </c>
      <c r="BA1213" s="194">
        <v>61.356715999999999</v>
      </c>
      <c r="BB1213" s="194">
        <v>62.861759999999997</v>
      </c>
      <c r="BC1213" s="194">
        <v>62.093947999999997</v>
      </c>
      <c r="BD1213" s="194">
        <v>63.935487000000002</v>
      </c>
      <c r="BE1213" s="194">
        <v>61.112402000000003</v>
      </c>
      <c r="BF1213" s="194">
        <v>61.357722000000003</v>
      </c>
      <c r="BG1213" s="194">
        <v>60.366062999999997</v>
      </c>
      <c r="BH1213" s="194">
        <v>62.818466000000001</v>
      </c>
      <c r="BI1213" s="194">
        <v>59.558022999999999</v>
      </c>
      <c r="BJ1213" s="194">
        <v>57.855465000000002</v>
      </c>
      <c r="BK1213" s="194">
        <v>55.101218000000003</v>
      </c>
      <c r="BL1213" s="194">
        <v>51.959429999999998</v>
      </c>
      <c r="BM1213" s="194">
        <v>70.267846000000006</v>
      </c>
      <c r="BN1213" s="194">
        <v>67.068984999999998</v>
      </c>
      <c r="BO1213" s="194">
        <v>68.828503999999995</v>
      </c>
      <c r="BP1213" s="194">
        <v>65.576999999999998</v>
      </c>
      <c r="BQ1213" s="194">
        <v>101.84</v>
      </c>
      <c r="BR1213" s="194">
        <v>91.856999999999999</v>
      </c>
      <c r="BS1213" s="194">
        <v>86.545000000000002</v>
      </c>
      <c r="BT1213" s="194">
        <v>91.379000000000005</v>
      </c>
      <c r="BU1213" s="194">
        <v>96.15</v>
      </c>
      <c r="BV1213" s="194">
        <v>94.492999999999995</v>
      </c>
      <c r="BW1213" s="194">
        <v>91.796999999999997</v>
      </c>
      <c r="BX1213" s="194">
        <v>95.849000000000004</v>
      </c>
      <c r="BY1213" s="194">
        <v>94.117999999999995</v>
      </c>
      <c r="BZ1213" s="194">
        <v>95.248999999999995</v>
      </c>
      <c r="CA1213" s="194">
        <v>92.278999999999996</v>
      </c>
      <c r="CB1213" s="194">
        <v>93.713999999999999</v>
      </c>
      <c r="CC1213" s="194">
        <v>83.637</v>
      </c>
      <c r="CD1213" s="194">
        <v>88.65</v>
      </c>
      <c r="CE1213" s="194">
        <v>88.882999999999996</v>
      </c>
      <c r="CF1213" s="194">
        <v>89.826999999999998</v>
      </c>
      <c r="CG1213" s="194">
        <v>90.375</v>
      </c>
      <c r="CH1213" s="194">
        <v>86.114000000000004</v>
      </c>
      <c r="CI1213" s="194">
        <v>87.608999999999995</v>
      </c>
      <c r="CJ1213" s="194">
        <v>82.283000000000001</v>
      </c>
      <c r="CK1213" s="194">
        <v>81.799000000000007</v>
      </c>
      <c r="CL1213" s="194">
        <v>79.063999999999993</v>
      </c>
      <c r="CM1213" s="194">
        <v>85.210999999999999</v>
      </c>
      <c r="CN1213" s="194">
        <v>82.83</v>
      </c>
      <c r="CO1213" s="194">
        <v>85.165000000000006</v>
      </c>
      <c r="CP1213" s="194">
        <v>80.948999999999998</v>
      </c>
      <c r="CQ1213" s="194">
        <v>148.24299999999999</v>
      </c>
      <c r="CR1213" s="194">
        <v>162</v>
      </c>
      <c r="CS1213" s="194">
        <v>162</v>
      </c>
      <c r="CT1213" s="194">
        <v>162</v>
      </c>
      <c r="CU1213" s="194">
        <v>162</v>
      </c>
      <c r="CV1213" s="194">
        <v>162</v>
      </c>
      <c r="CW1213" s="194">
        <v>162</v>
      </c>
      <c r="CX1213" s="194">
        <v>162</v>
      </c>
      <c r="CY1213" s="194">
        <v>162</v>
      </c>
      <c r="CZ1213" s="194">
        <v>162</v>
      </c>
      <c r="DA1213" s="194">
        <v>162</v>
      </c>
      <c r="DB1213" s="194">
        <v>162</v>
      </c>
      <c r="DC1213" s="194">
        <v>162</v>
      </c>
      <c r="DD1213" s="194">
        <v>162</v>
      </c>
      <c r="DE1213" s="194">
        <v>162</v>
      </c>
      <c r="DF1213" s="194">
        <v>162</v>
      </c>
      <c r="DG1213" s="194">
        <v>162</v>
      </c>
      <c r="DH1213" s="194">
        <v>162</v>
      </c>
      <c r="DI1213" s="194">
        <v>162</v>
      </c>
      <c r="DJ1213" s="194">
        <v>162</v>
      </c>
      <c r="DK1213" s="194">
        <v>162</v>
      </c>
      <c r="DL1213" s="194">
        <v>162</v>
      </c>
      <c r="DM1213" s="194">
        <v>162</v>
      </c>
      <c r="DN1213" s="194">
        <v>162</v>
      </c>
      <c r="DO1213" s="194">
        <v>162</v>
      </c>
    </row>
    <row r="1214" spans="2:119" s="150" customFormat="1">
      <c r="B1214" s="1318"/>
      <c r="C1214" s="157" t="s">
        <v>24</v>
      </c>
      <c r="D1214" s="379"/>
      <c r="E1214" s="379"/>
      <c r="F1214" s="447">
        <v>0</v>
      </c>
      <c r="G1214" s="447">
        <v>0</v>
      </c>
      <c r="H1214" s="447">
        <v>4.5158180000000003</v>
      </c>
      <c r="I1214" s="447">
        <v>4.1411670000000003</v>
      </c>
      <c r="J1214" s="447">
        <v>6.4948569999999997</v>
      </c>
      <c r="K1214" s="447">
        <v>7.279865</v>
      </c>
      <c r="L1214" s="447">
        <v>6.5915850000000002</v>
      </c>
      <c r="M1214" s="447">
        <v>23.171348999999999</v>
      </c>
      <c r="N1214" s="447">
        <v>28.991</v>
      </c>
      <c r="O1214" s="194">
        <v>26.277000000000001</v>
      </c>
      <c r="P1214" s="194">
        <v>23.173999999999999</v>
      </c>
      <c r="Q1214" s="194">
        <v>18.581</v>
      </c>
      <c r="R1214" s="194">
        <v>14.275</v>
      </c>
      <c r="S1214" s="448">
        <v>14.154999999999999</v>
      </c>
      <c r="T1214" s="448">
        <v>44.973999999999997</v>
      </c>
      <c r="U1214" s="1686">
        <v>38.279801631911752</v>
      </c>
      <c r="V1214" s="1686">
        <v>32.782190969007175</v>
      </c>
      <c r="W1214" s="1686">
        <v>28.074127840635441</v>
      </c>
      <c r="X1214" s="1686">
        <v>24.042220202959534</v>
      </c>
      <c r="Y1214" s="1686">
        <v>20.589360979219371</v>
      </c>
      <c r="Z1214" s="1686">
        <v>17.632389269956761</v>
      </c>
      <c r="AB1214" s="193"/>
      <c r="AC1214" s="193"/>
      <c r="AD1214" s="193"/>
      <c r="AE1214" s="193"/>
      <c r="AF1214" s="193"/>
      <c r="AG1214" s="193"/>
      <c r="AH1214" s="193"/>
      <c r="AI1214" s="193"/>
      <c r="AJ1214" s="194"/>
      <c r="AK1214" s="194">
        <v>0</v>
      </c>
      <c r="AL1214" s="194">
        <v>0</v>
      </c>
      <c r="AM1214" s="194">
        <v>0</v>
      </c>
      <c r="AN1214" s="194">
        <v>0</v>
      </c>
      <c r="AO1214" s="194">
        <v>0</v>
      </c>
      <c r="AP1214" s="194">
        <v>0</v>
      </c>
      <c r="AQ1214" s="194">
        <v>0</v>
      </c>
      <c r="AR1214" s="194">
        <v>0</v>
      </c>
      <c r="AS1214" s="194">
        <v>0</v>
      </c>
      <c r="AT1214" s="194">
        <v>0</v>
      </c>
      <c r="AU1214" s="194">
        <v>4.5158180000000003</v>
      </c>
      <c r="AV1214" s="194">
        <v>0</v>
      </c>
      <c r="AW1214" s="194">
        <v>0</v>
      </c>
      <c r="AX1214" s="194">
        <v>0</v>
      </c>
      <c r="AY1214" s="194">
        <v>4.1411670000000003</v>
      </c>
      <c r="AZ1214" s="194">
        <v>3.9789029999999999</v>
      </c>
      <c r="BA1214" s="194">
        <v>3.819064</v>
      </c>
      <c r="BB1214" s="194">
        <v>6.7101249999999997</v>
      </c>
      <c r="BC1214" s="194">
        <v>6.4948569999999997</v>
      </c>
      <c r="BD1214" s="194">
        <v>6.6267870000000002</v>
      </c>
      <c r="BE1214" s="194">
        <v>7.6226979999999998</v>
      </c>
      <c r="BF1214" s="194">
        <v>7.5352759999999996</v>
      </c>
      <c r="BG1214" s="194">
        <v>7.279865</v>
      </c>
      <c r="BH1214" s="194">
        <v>7.1676099999999998</v>
      </c>
      <c r="BI1214" s="194">
        <v>6.7177660000000001</v>
      </c>
      <c r="BJ1214" s="194">
        <v>6.4386840000000003</v>
      </c>
      <c r="BK1214" s="194">
        <v>6.5915850000000002</v>
      </c>
      <c r="BL1214" s="194">
        <v>6.3936039999999998</v>
      </c>
      <c r="BM1214" s="194">
        <v>25.683101000000001</v>
      </c>
      <c r="BN1214" s="194">
        <v>23.304027999999999</v>
      </c>
      <c r="BO1214" s="194">
        <v>23.171348999999999</v>
      </c>
      <c r="BP1214" s="194">
        <v>22.800999999999998</v>
      </c>
      <c r="BQ1214" s="194">
        <v>34.265000000000001</v>
      </c>
      <c r="BR1214" s="194">
        <v>30.509</v>
      </c>
      <c r="BS1214" s="194">
        <v>28.991</v>
      </c>
      <c r="BT1214" s="194">
        <v>29.056000000000001</v>
      </c>
      <c r="BU1214" s="194">
        <v>29.126000000000001</v>
      </c>
      <c r="BV1214" s="194">
        <v>27.725000000000001</v>
      </c>
      <c r="BW1214" s="194">
        <v>26.277000000000001</v>
      </c>
      <c r="BX1214" s="194">
        <v>26.227</v>
      </c>
      <c r="BY1214" s="194">
        <v>25.359000000000002</v>
      </c>
      <c r="BZ1214" s="194">
        <v>24.641999999999999</v>
      </c>
      <c r="CA1214" s="194">
        <v>23.173999999999999</v>
      </c>
      <c r="CB1214" s="194">
        <v>22.391999999999999</v>
      </c>
      <c r="CC1214" s="194">
        <v>19.256</v>
      </c>
      <c r="CD1214" s="194">
        <v>18.719000000000001</v>
      </c>
      <c r="CE1214" s="194">
        <v>18.581</v>
      </c>
      <c r="CF1214" s="194">
        <v>17.683</v>
      </c>
      <c r="CG1214" s="194">
        <v>16.808</v>
      </c>
      <c r="CH1214" s="194">
        <v>15.114000000000001</v>
      </c>
      <c r="CI1214" s="194">
        <v>14.275</v>
      </c>
      <c r="CJ1214" s="194">
        <v>17.132999999999999</v>
      </c>
      <c r="CK1214" s="194">
        <v>15.942</v>
      </c>
      <c r="CL1214" s="194">
        <v>14.23</v>
      </c>
      <c r="CM1214" s="194">
        <v>14.154999999999999</v>
      </c>
      <c r="CN1214" s="194">
        <v>20.271000000000001</v>
      </c>
      <c r="CO1214" s="194">
        <v>23.893999999999998</v>
      </c>
      <c r="CP1214" s="194">
        <v>30.709</v>
      </c>
      <c r="CQ1214" s="194">
        <v>44.973999999999997</v>
      </c>
      <c r="CR1214" s="194">
        <v>43</v>
      </c>
      <c r="CS1214" s="194">
        <v>41.365238235544382</v>
      </c>
      <c r="CT1214" s="194">
        <v>39.792626378682399</v>
      </c>
      <c r="CU1214" s="194">
        <v>38.279801631911752</v>
      </c>
      <c r="CV1214" s="194">
        <v>36.824491025893266</v>
      </c>
      <c r="CW1214" s="194">
        <v>35.424508004389331</v>
      </c>
      <c r="CX1214" s="194">
        <v>34.077749139035198</v>
      </c>
      <c r="CY1214" s="194">
        <v>32.782190969007175</v>
      </c>
      <c r="CZ1214" s="194">
        <v>31.535886960839385</v>
      </c>
      <c r="DA1214" s="194">
        <v>30.33696458382137</v>
      </c>
      <c r="DB1214" s="194">
        <v>29.183622496582409</v>
      </c>
      <c r="DC1214" s="194">
        <v>28.074127840635441</v>
      </c>
      <c r="DD1214" s="194">
        <v>27.006813636814286</v>
      </c>
      <c r="DE1214" s="194">
        <v>25.980076280692366</v>
      </c>
      <c r="DF1214" s="194">
        <v>24.9923731332199</v>
      </c>
      <c r="DG1214" s="194">
        <v>24.042220202959534</v>
      </c>
      <c r="DH1214" s="194">
        <v>23.128189916438124</v>
      </c>
      <c r="DI1214" s="194">
        <v>22.248908973264612</v>
      </c>
      <c r="DJ1214" s="194">
        <v>21.403056282791439</v>
      </c>
      <c r="DK1214" s="194">
        <v>20.589360979219371</v>
      </c>
      <c r="DL1214" s="194">
        <v>19.806600512163506</v>
      </c>
      <c r="DM1214" s="194">
        <v>19.053598809811604</v>
      </c>
      <c r="DN1214" s="194">
        <v>18.32922451191493</v>
      </c>
      <c r="DO1214" s="194">
        <v>17.632389269956761</v>
      </c>
    </row>
    <row r="1215" spans="2:119" s="150" customFormat="1">
      <c r="B1215" s="1318"/>
      <c r="C1215" s="157" t="s">
        <v>112</v>
      </c>
      <c r="D1215" s="379"/>
      <c r="E1215" s="379"/>
      <c r="F1215" s="447">
        <v>0.269596</v>
      </c>
      <c r="G1215" s="447">
        <v>1.427E-2</v>
      </c>
      <c r="H1215" s="447">
        <v>2.8974920000000002</v>
      </c>
      <c r="I1215" s="447">
        <v>2.9751180000000002</v>
      </c>
      <c r="J1215" s="447">
        <v>6.4916460000000002</v>
      </c>
      <c r="K1215" s="447">
        <v>5.862247</v>
      </c>
      <c r="L1215" s="447">
        <v>3.0149050000000002</v>
      </c>
      <c r="M1215" s="447">
        <v>21.553695999999999</v>
      </c>
      <c r="N1215" s="447">
        <v>17.398</v>
      </c>
      <c r="O1215" s="194">
        <v>45.017000000000003</v>
      </c>
      <c r="P1215" s="194">
        <v>57.323999999999998</v>
      </c>
      <c r="Q1215" s="194">
        <v>141.43799999999999</v>
      </c>
      <c r="R1215" s="194">
        <v>117.58199999999999</v>
      </c>
      <c r="S1215" s="448">
        <v>134.916</v>
      </c>
      <c r="T1215" s="448">
        <v>181.26599999999999</v>
      </c>
      <c r="U1215" s="1686">
        <v>235</v>
      </c>
      <c r="V1215" s="1686">
        <v>235</v>
      </c>
      <c r="W1215" s="1686">
        <v>235</v>
      </c>
      <c r="X1215" s="1686">
        <v>235</v>
      </c>
      <c r="Y1215" s="1686">
        <v>235</v>
      </c>
      <c r="Z1215" s="1686">
        <v>235</v>
      </c>
      <c r="AB1215" s="193"/>
      <c r="AC1215" s="193"/>
      <c r="AD1215" s="193"/>
      <c r="AE1215" s="193"/>
      <c r="AF1215" s="193"/>
      <c r="AG1215" s="193"/>
      <c r="AH1215" s="193"/>
      <c r="AI1215" s="193"/>
      <c r="AJ1215" s="194"/>
      <c r="AK1215" s="194"/>
      <c r="AL1215" s="194">
        <v>0.56108499999999994</v>
      </c>
      <c r="AM1215" s="194">
        <v>0.269596</v>
      </c>
      <c r="AN1215" s="194">
        <v>0</v>
      </c>
      <c r="AO1215" s="194">
        <v>3.3405999999999998E-2</v>
      </c>
      <c r="AP1215" s="194">
        <v>0</v>
      </c>
      <c r="AQ1215" s="194">
        <v>1.427E-2</v>
      </c>
      <c r="AR1215" s="194">
        <v>1.2708000000000001E-2</v>
      </c>
      <c r="AS1215" s="194">
        <v>2.556092</v>
      </c>
      <c r="AT1215" s="194">
        <v>2.9188160000000001</v>
      </c>
      <c r="AU1215" s="194">
        <v>2.8974920000000002</v>
      </c>
      <c r="AV1215" s="194">
        <v>4.0145160000000004</v>
      </c>
      <c r="AW1215" s="194">
        <v>4.0537409999999996</v>
      </c>
      <c r="AX1215" s="194">
        <v>4.8871650000000004</v>
      </c>
      <c r="AY1215" s="194">
        <v>2.9751180000000002</v>
      </c>
      <c r="AZ1215" s="194">
        <v>2.8416329999999999</v>
      </c>
      <c r="BA1215" s="194">
        <v>1.9391910000000001</v>
      </c>
      <c r="BB1215" s="194">
        <v>3.4959159999999998</v>
      </c>
      <c r="BC1215" s="194">
        <v>6.4916460000000002</v>
      </c>
      <c r="BD1215" s="194">
        <v>6.5378040000000004</v>
      </c>
      <c r="BE1215" s="194">
        <v>5.9656409999999997</v>
      </c>
      <c r="BF1215" s="194">
        <v>6.1375450000000003</v>
      </c>
      <c r="BG1215" s="194">
        <v>5.862247</v>
      </c>
      <c r="BH1215" s="194">
        <v>5.3677520000000003</v>
      </c>
      <c r="BI1215" s="194">
        <v>4.8278590000000001</v>
      </c>
      <c r="BJ1215" s="194">
        <v>5.2932220000000001</v>
      </c>
      <c r="BK1215" s="194">
        <v>3.0149050000000002</v>
      </c>
      <c r="BL1215" s="194">
        <v>2.906037</v>
      </c>
      <c r="BM1215" s="194">
        <v>15.617709</v>
      </c>
      <c r="BN1215" s="194">
        <v>12.122286000000001</v>
      </c>
      <c r="BO1215" s="194">
        <v>21.553695999999999</v>
      </c>
      <c r="BP1215" s="194">
        <v>13.817</v>
      </c>
      <c r="BQ1215" s="194">
        <v>13.343</v>
      </c>
      <c r="BR1215" s="194">
        <v>16.004000000000001</v>
      </c>
      <c r="BS1215" s="194">
        <v>17.398</v>
      </c>
      <c r="BT1215" s="194">
        <v>32.631</v>
      </c>
      <c r="BU1215" s="194">
        <v>36.417000000000002</v>
      </c>
      <c r="BV1215" s="194">
        <v>44.066000000000003</v>
      </c>
      <c r="BW1215" s="194">
        <v>45.017000000000003</v>
      </c>
      <c r="BX1215" s="194">
        <v>51.441000000000003</v>
      </c>
      <c r="BY1215" s="194">
        <v>58.064999999999998</v>
      </c>
      <c r="BZ1215" s="194">
        <v>66.162999999999997</v>
      </c>
      <c r="CA1215" s="194">
        <v>57.323999999999998</v>
      </c>
      <c r="CB1215" s="194">
        <v>93.707999999999998</v>
      </c>
      <c r="CC1215" s="194">
        <v>106.33</v>
      </c>
      <c r="CD1215" s="194">
        <v>125.521</v>
      </c>
      <c r="CE1215" s="194">
        <v>141.43799999999999</v>
      </c>
      <c r="CF1215" s="194">
        <v>160.846</v>
      </c>
      <c r="CG1215" s="194">
        <v>184.92599999999999</v>
      </c>
      <c r="CH1215" s="194">
        <v>108.551</v>
      </c>
      <c r="CI1215" s="194">
        <v>117.58199999999999</v>
      </c>
      <c r="CJ1215" s="194">
        <v>102.29600000000001</v>
      </c>
      <c r="CK1215" s="194">
        <v>93.897000000000006</v>
      </c>
      <c r="CL1215" s="194">
        <v>125.012</v>
      </c>
      <c r="CM1215" s="194">
        <v>134.916</v>
      </c>
      <c r="CN1215" s="194">
        <v>124.27200000000001</v>
      </c>
      <c r="CO1215" s="194">
        <v>132.61799999999999</v>
      </c>
      <c r="CP1215" s="194">
        <v>127.508</v>
      </c>
      <c r="CQ1215" s="194">
        <v>181.26599999999999</v>
      </c>
      <c r="CR1215" s="194">
        <v>235</v>
      </c>
      <c r="CS1215" s="194">
        <v>235</v>
      </c>
      <c r="CT1215" s="194">
        <v>235</v>
      </c>
      <c r="CU1215" s="194">
        <v>235</v>
      </c>
      <c r="CV1215" s="194">
        <v>235</v>
      </c>
      <c r="CW1215" s="194">
        <v>235</v>
      </c>
      <c r="CX1215" s="194">
        <v>235</v>
      </c>
      <c r="CY1215" s="194">
        <v>235</v>
      </c>
      <c r="CZ1215" s="194">
        <v>235</v>
      </c>
      <c r="DA1215" s="194">
        <v>235</v>
      </c>
      <c r="DB1215" s="194">
        <v>235</v>
      </c>
      <c r="DC1215" s="194">
        <v>235</v>
      </c>
      <c r="DD1215" s="194">
        <v>235</v>
      </c>
      <c r="DE1215" s="194">
        <v>235</v>
      </c>
      <c r="DF1215" s="194">
        <v>235</v>
      </c>
      <c r="DG1215" s="194">
        <v>235</v>
      </c>
      <c r="DH1215" s="194">
        <v>235</v>
      </c>
      <c r="DI1215" s="194">
        <v>235</v>
      </c>
      <c r="DJ1215" s="194">
        <v>235</v>
      </c>
      <c r="DK1215" s="194">
        <v>235</v>
      </c>
      <c r="DL1215" s="194">
        <v>235</v>
      </c>
      <c r="DM1215" s="194">
        <v>235</v>
      </c>
      <c r="DN1215" s="194">
        <v>235</v>
      </c>
      <c r="DO1215" s="194">
        <v>235</v>
      </c>
    </row>
    <row r="1216" spans="2:119" s="150" customFormat="1">
      <c r="B1216" s="1318"/>
      <c r="C1216" s="157" t="s">
        <v>28</v>
      </c>
      <c r="D1216" s="379"/>
      <c r="E1216" s="379"/>
      <c r="F1216" s="447">
        <v>4.6926589999999857</v>
      </c>
      <c r="G1216" s="447">
        <v>12.815161999999983</v>
      </c>
      <c r="H1216" s="447">
        <v>9.2180559999999563</v>
      </c>
      <c r="I1216" s="447">
        <v>0.77122299999999999</v>
      </c>
      <c r="J1216" s="447">
        <v>5.7943949999999997</v>
      </c>
      <c r="K1216" s="447">
        <v>6.1181200000000002</v>
      </c>
      <c r="L1216" s="447">
        <v>24.399184000000002</v>
      </c>
      <c r="M1216" s="447">
        <v>23.734089999999998</v>
      </c>
      <c r="N1216" s="447">
        <v>43.954999999999998</v>
      </c>
      <c r="O1216" s="194">
        <v>56.819000000000003</v>
      </c>
      <c r="P1216" s="194">
        <v>63.933999999999997</v>
      </c>
      <c r="Q1216" s="194">
        <v>37.744</v>
      </c>
      <c r="R1216" s="194">
        <v>64.680000000000007</v>
      </c>
      <c r="S1216" s="448">
        <v>84.233999999999995</v>
      </c>
      <c r="T1216" s="448">
        <v>194.55599999999998</v>
      </c>
      <c r="U1216" s="1686">
        <v>543.11397892522507</v>
      </c>
      <c r="V1216" s="1686">
        <v>675.76061669734543</v>
      </c>
      <c r="W1216" s="1686">
        <v>824.17677162797418</v>
      </c>
      <c r="X1216" s="1686">
        <v>955.3917915259774</v>
      </c>
      <c r="Y1216" s="1686">
        <v>1133.1662370393358</v>
      </c>
      <c r="Z1216" s="1686">
        <v>955.32420497743612</v>
      </c>
      <c r="AB1216" s="193"/>
      <c r="AC1216" s="193"/>
      <c r="AD1216" s="193"/>
      <c r="AE1216" s="193"/>
      <c r="AF1216" s="193"/>
      <c r="AG1216" s="193"/>
      <c r="AH1216" s="193"/>
      <c r="AI1216" s="193"/>
      <c r="AJ1216" s="194"/>
      <c r="AK1216" s="194">
        <v>4.5223920000000009</v>
      </c>
      <c r="AL1216" s="194">
        <v>3.0322500000000003</v>
      </c>
      <c r="AM1216" s="194">
        <v>4.6926589999999857</v>
      </c>
      <c r="AN1216" s="194">
        <v>5.5740800000000199</v>
      </c>
      <c r="AO1216" s="194">
        <v>5.7080639999999949</v>
      </c>
      <c r="AP1216" s="194">
        <v>7.3057960000000026</v>
      </c>
      <c r="AQ1216" s="194">
        <v>12.815161999999983</v>
      </c>
      <c r="AR1216" s="194">
        <v>15.104845999999988</v>
      </c>
      <c r="AS1216" s="194">
        <v>22.391611999999991</v>
      </c>
      <c r="AT1216" s="194">
        <v>24.247845999999996</v>
      </c>
      <c r="AU1216" s="194">
        <v>9.2180559999999563</v>
      </c>
      <c r="AV1216" s="194">
        <v>0.53049800000000003</v>
      </c>
      <c r="AW1216" s="194">
        <v>0.56938200000000005</v>
      </c>
      <c r="AX1216" s="194">
        <v>0.70505600000000002</v>
      </c>
      <c r="AY1216" s="194">
        <v>0.77122299999999999</v>
      </c>
      <c r="AZ1216" s="194">
        <v>0.71007600000000004</v>
      </c>
      <c r="BA1216" s="194">
        <v>0.67189759999999998</v>
      </c>
      <c r="BB1216" s="194">
        <v>5.4301139999999997</v>
      </c>
      <c r="BC1216" s="194">
        <v>5.7943949999999997</v>
      </c>
      <c r="BD1216" s="194">
        <v>6.0686869999999997</v>
      </c>
      <c r="BE1216" s="194">
        <v>5.6315530000000003</v>
      </c>
      <c r="BF1216" s="194">
        <v>6.0468890000000002</v>
      </c>
      <c r="BG1216" s="194">
        <v>6.1181200000000002</v>
      </c>
      <c r="BH1216" s="194">
        <v>6.3281429999999999</v>
      </c>
      <c r="BI1216" s="194">
        <v>5.9597280000000001</v>
      </c>
      <c r="BJ1216" s="194">
        <v>6.0099970000000003</v>
      </c>
      <c r="BK1216" s="194">
        <v>24.399184000000002</v>
      </c>
      <c r="BL1216" s="194">
        <v>24.92154</v>
      </c>
      <c r="BM1216" s="194">
        <v>26.253966999999999</v>
      </c>
      <c r="BN1216" s="194">
        <v>24.045705999999999</v>
      </c>
      <c r="BO1216" s="194">
        <v>23.734089999999998</v>
      </c>
      <c r="BP1216" s="194">
        <v>20.315999999999999</v>
      </c>
      <c r="BQ1216" s="194">
        <v>31.774000000000001</v>
      </c>
      <c r="BR1216" s="194">
        <v>37.000999999999998</v>
      </c>
      <c r="BS1216" s="194">
        <v>43.954999999999998</v>
      </c>
      <c r="BT1216" s="194">
        <v>47.533000000000001</v>
      </c>
      <c r="BU1216" s="194">
        <v>42.548999999999999</v>
      </c>
      <c r="BV1216" s="194">
        <v>54.481999999999999</v>
      </c>
      <c r="BW1216" s="194">
        <v>56.819000000000003</v>
      </c>
      <c r="BX1216" s="194">
        <v>61.417000000000002</v>
      </c>
      <c r="BY1216" s="194">
        <v>58.795000000000002</v>
      </c>
      <c r="BZ1216" s="194">
        <v>68.430999999999997</v>
      </c>
      <c r="CA1216" s="194">
        <v>63.933999999999997</v>
      </c>
      <c r="CB1216" s="194">
        <v>68.043999999999997</v>
      </c>
      <c r="CC1216" s="194">
        <v>60.5</v>
      </c>
      <c r="CD1216" s="194">
        <v>42.542000000000002</v>
      </c>
      <c r="CE1216" s="194">
        <v>37.744</v>
      </c>
      <c r="CF1216" s="194">
        <v>41.463999999999999</v>
      </c>
      <c r="CG1216" s="194">
        <v>46.055999999999926</v>
      </c>
      <c r="CH1216" s="194">
        <v>49.460999999999999</v>
      </c>
      <c r="CI1216" s="194">
        <v>64.680000000000007</v>
      </c>
      <c r="CJ1216" s="194">
        <v>53.355999999999995</v>
      </c>
      <c r="CK1216" s="194">
        <v>50.862000000000002</v>
      </c>
      <c r="CL1216" s="194">
        <v>60.798000000000002</v>
      </c>
      <c r="CM1216" s="194">
        <v>84.233999999999995</v>
      </c>
      <c r="CN1216" s="194">
        <v>90.737000000000009</v>
      </c>
      <c r="CO1216" s="194">
        <v>136.70500000000001</v>
      </c>
      <c r="CP1216" s="194">
        <v>147.369</v>
      </c>
      <c r="CQ1216" s="194">
        <v>194.55599999999998</v>
      </c>
      <c r="CR1216" s="194">
        <v>248</v>
      </c>
      <c r="CS1216" s="194">
        <v>411.86070613911738</v>
      </c>
      <c r="CT1216" s="194">
        <v>419.14599452484919</v>
      </c>
      <c r="CU1216" s="194">
        <v>543.11397892522507</v>
      </c>
      <c r="CV1216" s="194">
        <v>591.85745769194136</v>
      </c>
      <c r="CW1216" s="194">
        <v>492.35439119530315</v>
      </c>
      <c r="CX1216" s="194">
        <v>516.91400398756764</v>
      </c>
      <c r="CY1216" s="194">
        <v>675.76061669734543</v>
      </c>
      <c r="CZ1216" s="194">
        <v>709.30898766849486</v>
      </c>
      <c r="DA1216" s="194">
        <v>614.0866910424927</v>
      </c>
      <c r="DB1216" s="194">
        <v>642.73255652282137</v>
      </c>
      <c r="DC1216" s="194">
        <v>824.17677162797418</v>
      </c>
      <c r="DD1216" s="194">
        <v>807.22024878337356</v>
      </c>
      <c r="DE1216" s="194">
        <v>731.87669004220061</v>
      </c>
      <c r="DF1216" s="194">
        <v>770.75186767398429</v>
      </c>
      <c r="DG1216" s="194">
        <v>955.3917915259774</v>
      </c>
      <c r="DH1216" s="194">
        <v>927.35152367750095</v>
      </c>
      <c r="DI1216" s="194">
        <v>855.94470035125937</v>
      </c>
      <c r="DJ1216" s="194">
        <v>901.25549096848783</v>
      </c>
      <c r="DK1216" s="194">
        <v>1133.1662370393358</v>
      </c>
      <c r="DL1216" s="194">
        <v>867.62906784581025</v>
      </c>
      <c r="DM1216" s="194">
        <v>723.94476505266152</v>
      </c>
      <c r="DN1216" s="194">
        <v>741.71936631051904</v>
      </c>
      <c r="DO1216" s="194">
        <v>955.32420497743612</v>
      </c>
    </row>
    <row r="1217" spans="2:119" s="150" customFormat="1">
      <c r="B1217" s="1318"/>
      <c r="C1217" s="460" t="s">
        <v>612</v>
      </c>
      <c r="D1217" s="379"/>
      <c r="E1217" s="379"/>
      <c r="F1217" s="447">
        <v>0</v>
      </c>
      <c r="G1217" s="447">
        <v>0</v>
      </c>
      <c r="H1217" s="447">
        <v>0</v>
      </c>
      <c r="I1217" s="447">
        <v>0</v>
      </c>
      <c r="J1217" s="447">
        <v>0</v>
      </c>
      <c r="K1217" s="447">
        <v>0</v>
      </c>
      <c r="L1217" s="447">
        <v>0</v>
      </c>
      <c r="M1217" s="447">
        <v>0</v>
      </c>
      <c r="N1217" s="447">
        <v>0</v>
      </c>
      <c r="O1217" s="194">
        <v>0</v>
      </c>
      <c r="P1217" s="194">
        <v>0</v>
      </c>
      <c r="Q1217" s="194">
        <v>0</v>
      </c>
      <c r="R1217" s="194">
        <v>200.44900000000001</v>
      </c>
      <c r="S1217" s="448">
        <v>303.214</v>
      </c>
      <c r="T1217" s="448">
        <v>461.17500000000001</v>
      </c>
      <c r="U1217" s="1686">
        <v>542</v>
      </c>
      <c r="V1217" s="1686">
        <v>542</v>
      </c>
      <c r="W1217" s="1686">
        <v>542</v>
      </c>
      <c r="X1217" s="1686">
        <v>542</v>
      </c>
      <c r="Y1217" s="1686">
        <v>542</v>
      </c>
      <c r="Z1217" s="1686">
        <v>542</v>
      </c>
      <c r="AB1217" s="193"/>
      <c r="AC1217" s="193"/>
      <c r="AD1217" s="193"/>
      <c r="AE1217" s="193"/>
      <c r="AF1217" s="193"/>
      <c r="AG1217" s="193"/>
      <c r="AH1217" s="193"/>
      <c r="AI1217" s="193"/>
      <c r="AJ1217" s="194"/>
      <c r="AK1217" s="447">
        <v>0</v>
      </c>
      <c r="AL1217" s="447">
        <v>0</v>
      </c>
      <c r="AM1217" s="447">
        <v>0</v>
      </c>
      <c r="AN1217" s="447">
        <v>0</v>
      </c>
      <c r="AO1217" s="447">
        <v>0</v>
      </c>
      <c r="AP1217" s="447">
        <v>0</v>
      </c>
      <c r="AQ1217" s="447">
        <v>0</v>
      </c>
      <c r="AR1217" s="447">
        <v>0</v>
      </c>
      <c r="AS1217" s="447">
        <v>0</v>
      </c>
      <c r="AT1217" s="447">
        <v>0</v>
      </c>
      <c r="AU1217" s="447">
        <v>0</v>
      </c>
      <c r="AV1217" s="447">
        <v>0</v>
      </c>
      <c r="AW1217" s="447">
        <v>0</v>
      </c>
      <c r="AX1217" s="447">
        <v>0</v>
      </c>
      <c r="AY1217" s="447">
        <v>0</v>
      </c>
      <c r="AZ1217" s="447">
        <v>0</v>
      </c>
      <c r="BA1217" s="447">
        <v>0</v>
      </c>
      <c r="BB1217" s="447">
        <v>0</v>
      </c>
      <c r="BC1217" s="447">
        <v>0</v>
      </c>
      <c r="BD1217" s="447">
        <v>0</v>
      </c>
      <c r="BE1217" s="447">
        <v>0</v>
      </c>
      <c r="BF1217" s="447">
        <v>0</v>
      </c>
      <c r="BG1217" s="447">
        <v>0</v>
      </c>
      <c r="BH1217" s="447">
        <v>0</v>
      </c>
      <c r="BI1217" s="447">
        <v>0</v>
      </c>
      <c r="BJ1217" s="447">
        <v>0</v>
      </c>
      <c r="BK1217" s="447">
        <v>0</v>
      </c>
      <c r="BL1217" s="447">
        <v>0</v>
      </c>
      <c r="BM1217" s="447">
        <v>0</v>
      </c>
      <c r="BN1217" s="447">
        <v>0</v>
      </c>
      <c r="BO1217" s="447">
        <v>0</v>
      </c>
      <c r="BP1217" s="447">
        <v>0</v>
      </c>
      <c r="BQ1217" s="447">
        <v>0</v>
      </c>
      <c r="BR1217" s="447">
        <v>0</v>
      </c>
      <c r="BS1217" s="447">
        <v>0</v>
      </c>
      <c r="BT1217" s="447">
        <v>0</v>
      </c>
      <c r="BU1217" s="447">
        <v>0</v>
      </c>
      <c r="BV1217" s="447">
        <v>0</v>
      </c>
      <c r="BW1217" s="447">
        <v>0</v>
      </c>
      <c r="BX1217" s="447">
        <v>0</v>
      </c>
      <c r="BY1217" s="447">
        <v>0</v>
      </c>
      <c r="BZ1217" s="447">
        <v>0</v>
      </c>
      <c r="CA1217" s="447">
        <v>0</v>
      </c>
      <c r="CB1217" s="447">
        <v>0</v>
      </c>
      <c r="CC1217" s="447">
        <v>0</v>
      </c>
      <c r="CD1217" s="447">
        <v>0</v>
      </c>
      <c r="CE1217" s="447">
        <v>0</v>
      </c>
      <c r="CF1217" s="447">
        <v>153.44900000000001</v>
      </c>
      <c r="CG1217" s="447">
        <v>157.84299999999999</v>
      </c>
      <c r="CH1217" s="447">
        <v>175.02199999999999</v>
      </c>
      <c r="CI1217" s="447">
        <v>200.44900000000001</v>
      </c>
      <c r="CJ1217" s="447">
        <v>183.53399999999999</v>
      </c>
      <c r="CK1217" s="447">
        <v>186.851</v>
      </c>
      <c r="CL1217" s="447">
        <v>225.345</v>
      </c>
      <c r="CM1217" s="447">
        <v>303.214</v>
      </c>
      <c r="CN1217" s="447">
        <v>345.31299999999999</v>
      </c>
      <c r="CO1217" s="447">
        <v>396.25299999999999</v>
      </c>
      <c r="CP1217" s="447">
        <v>389.80599999999998</v>
      </c>
      <c r="CQ1217" s="447">
        <v>461.17500000000001</v>
      </c>
      <c r="CR1217" s="447">
        <v>542</v>
      </c>
      <c r="CS1217" s="194">
        <v>542</v>
      </c>
      <c r="CT1217" s="194">
        <v>542</v>
      </c>
      <c r="CU1217" s="194">
        <v>542</v>
      </c>
      <c r="CV1217" s="194">
        <v>542</v>
      </c>
      <c r="CW1217" s="194">
        <v>542</v>
      </c>
      <c r="CX1217" s="194">
        <v>542</v>
      </c>
      <c r="CY1217" s="194">
        <v>542</v>
      </c>
      <c r="CZ1217" s="194">
        <v>542</v>
      </c>
      <c r="DA1217" s="194">
        <v>542</v>
      </c>
      <c r="DB1217" s="194">
        <v>542</v>
      </c>
      <c r="DC1217" s="194">
        <v>542</v>
      </c>
      <c r="DD1217" s="194">
        <v>542</v>
      </c>
      <c r="DE1217" s="194">
        <v>542</v>
      </c>
      <c r="DF1217" s="194">
        <v>542</v>
      </c>
      <c r="DG1217" s="194">
        <v>542</v>
      </c>
      <c r="DH1217" s="194">
        <v>542</v>
      </c>
      <c r="DI1217" s="194">
        <v>542</v>
      </c>
      <c r="DJ1217" s="194">
        <v>542</v>
      </c>
      <c r="DK1217" s="194">
        <v>542</v>
      </c>
      <c r="DL1217" s="194">
        <v>542</v>
      </c>
      <c r="DM1217" s="194">
        <v>542</v>
      </c>
      <c r="DN1217" s="194">
        <v>542</v>
      </c>
      <c r="DO1217" s="194">
        <v>542</v>
      </c>
    </row>
    <row r="1218" spans="2:119" s="150" customFormat="1">
      <c r="B1218" s="1318"/>
      <c r="C1218" s="277" t="s">
        <v>25</v>
      </c>
      <c r="D1218" s="386"/>
      <c r="E1218" s="386"/>
      <c r="F1218" s="451">
        <v>33.857893999999987</v>
      </c>
      <c r="G1218" s="451">
        <v>100.89929099999999</v>
      </c>
      <c r="H1218" s="451">
        <v>109.02974499999996</v>
      </c>
      <c r="I1218" s="451">
        <v>168.04781499999999</v>
      </c>
      <c r="J1218" s="451">
        <v>155.68588100000002</v>
      </c>
      <c r="K1218" s="451">
        <v>203.30810099999999</v>
      </c>
      <c r="L1218" s="451">
        <v>266.19853799999999</v>
      </c>
      <c r="M1218" s="451">
        <v>434.09751700000004</v>
      </c>
      <c r="N1218" s="451">
        <v>446.14300000000003</v>
      </c>
      <c r="O1218" s="451">
        <v>497.97399999999999</v>
      </c>
      <c r="P1218" s="451">
        <v>386.26800000000003</v>
      </c>
      <c r="Q1218" s="451">
        <v>728.39600000000007</v>
      </c>
      <c r="R1218" s="451">
        <v>992.83500000000004</v>
      </c>
      <c r="S1218" s="452">
        <v>1179.5250000000001</v>
      </c>
      <c r="T1218" s="452">
        <v>1926.1789999999999</v>
      </c>
      <c r="U1218" s="1685">
        <v>3020.9714222535008</v>
      </c>
      <c r="V1218" s="1685">
        <v>3618.129056559781</v>
      </c>
      <c r="W1218" s="1685">
        <v>4174.5232543698348</v>
      </c>
      <c r="X1218" s="1685">
        <v>4622.4968224941686</v>
      </c>
      <c r="Y1218" s="1685">
        <v>5126.4496743808331</v>
      </c>
      <c r="Z1218" s="1685">
        <v>4994.8591350783145</v>
      </c>
      <c r="AB1218" s="180"/>
      <c r="AC1218" s="180"/>
      <c r="AD1218" s="180"/>
      <c r="AE1218" s="180"/>
      <c r="AF1218" s="180"/>
      <c r="AG1218" s="180"/>
      <c r="AH1218" s="180"/>
      <c r="AI1218" s="180"/>
      <c r="AJ1218" s="194"/>
      <c r="AK1218" s="451">
        <v>32.633118000000003</v>
      </c>
      <c r="AL1218" s="451">
        <v>32.241694000000003</v>
      </c>
      <c r="AM1218" s="451">
        <v>33.857893999999987</v>
      </c>
      <c r="AN1218" s="451">
        <v>54.546013000000016</v>
      </c>
      <c r="AO1218" s="451">
        <v>57.555308999999994</v>
      </c>
      <c r="AP1218" s="451">
        <v>96.829803999999996</v>
      </c>
      <c r="AQ1218" s="451">
        <v>100.89929099999999</v>
      </c>
      <c r="AR1218" s="451">
        <v>107.04245699999998</v>
      </c>
      <c r="AS1218" s="451">
        <v>128.24025499999999</v>
      </c>
      <c r="AT1218" s="451">
        <v>133.40109200000001</v>
      </c>
      <c r="AU1218" s="451">
        <v>109.02974499999996</v>
      </c>
      <c r="AV1218" s="451">
        <v>130.44209500000002</v>
      </c>
      <c r="AW1218" s="451">
        <v>141.35733099999999</v>
      </c>
      <c r="AX1218" s="451">
        <v>155.29748300000003</v>
      </c>
      <c r="AY1218" s="451">
        <v>168.04781499999999</v>
      </c>
      <c r="AZ1218" s="451">
        <v>192.50871099999998</v>
      </c>
      <c r="BA1218" s="451">
        <v>149.3042816</v>
      </c>
      <c r="BB1218" s="451">
        <v>150.852643</v>
      </c>
      <c r="BC1218" s="451">
        <v>155.68588100000002</v>
      </c>
      <c r="BD1218" s="451">
        <v>159.370293</v>
      </c>
      <c r="BE1218" s="451">
        <v>165.00732900000003</v>
      </c>
      <c r="BF1218" s="451">
        <v>175.71283</v>
      </c>
      <c r="BG1218" s="451">
        <v>203.30810099999999</v>
      </c>
      <c r="BH1218" s="451">
        <v>214.65573300000003</v>
      </c>
      <c r="BI1218" s="451">
        <v>216.58262000000002</v>
      </c>
      <c r="BJ1218" s="451">
        <v>251.57215000000002</v>
      </c>
      <c r="BK1218" s="451">
        <v>266.19853799999999</v>
      </c>
      <c r="BL1218" s="451">
        <v>260.647536</v>
      </c>
      <c r="BM1218" s="451">
        <v>273.74875100000003</v>
      </c>
      <c r="BN1218" s="451">
        <v>369.30699899999996</v>
      </c>
      <c r="BO1218" s="451">
        <v>434.09751700000004</v>
      </c>
      <c r="BP1218" s="451">
        <v>388.60799999999995</v>
      </c>
      <c r="BQ1218" s="451">
        <v>473.28100000000001</v>
      </c>
      <c r="BR1218" s="451">
        <v>443.61400000000003</v>
      </c>
      <c r="BS1218" s="451">
        <v>446.14300000000003</v>
      </c>
      <c r="BT1218" s="451">
        <v>478.42000000000007</v>
      </c>
      <c r="BU1218" s="451">
        <v>466.88199999999995</v>
      </c>
      <c r="BV1218" s="451">
        <v>496.94999999999993</v>
      </c>
      <c r="BW1218" s="451">
        <v>497.97399999999999</v>
      </c>
      <c r="BX1218" s="451">
        <v>537.25400000000002</v>
      </c>
      <c r="BY1218" s="451">
        <v>553.25299999999993</v>
      </c>
      <c r="BZ1218" s="451">
        <v>436.13599999999997</v>
      </c>
      <c r="CA1218" s="451">
        <v>386.26800000000003</v>
      </c>
      <c r="CB1218" s="451">
        <v>434.12699999999995</v>
      </c>
      <c r="CC1218" s="451">
        <v>394.28700000000003</v>
      </c>
      <c r="CD1218" s="451">
        <v>416.67200000000003</v>
      </c>
      <c r="CE1218" s="451">
        <v>728.39600000000007</v>
      </c>
      <c r="CF1218" s="451">
        <v>927.70699999999999</v>
      </c>
      <c r="CG1218" s="451">
        <v>919.06</v>
      </c>
      <c r="CH1218" s="451">
        <v>658.71100000000001</v>
      </c>
      <c r="CI1218" s="451">
        <v>992.83500000000004</v>
      </c>
      <c r="CJ1218" s="451">
        <v>947.80600000000004</v>
      </c>
      <c r="CK1218" s="451">
        <v>698.18200000000002</v>
      </c>
      <c r="CL1218" s="451">
        <v>813.82799999999997</v>
      </c>
      <c r="CM1218" s="451">
        <v>1179.5250000000001</v>
      </c>
      <c r="CN1218" s="451">
        <v>1297.664</v>
      </c>
      <c r="CO1218" s="451">
        <v>1575.0429999999999</v>
      </c>
      <c r="CP1218" s="451">
        <v>1516.896</v>
      </c>
      <c r="CQ1218" s="451">
        <v>1926.1790000000001</v>
      </c>
      <c r="CR1218" s="451">
        <v>2318</v>
      </c>
      <c r="CS1218" s="451">
        <v>2610.3121849159479</v>
      </c>
      <c r="CT1218" s="451">
        <v>2753.2511730152951</v>
      </c>
      <c r="CU1218" s="451">
        <v>3020.9714222535008</v>
      </c>
      <c r="CV1218" s="451">
        <v>3166.7172082264387</v>
      </c>
      <c r="CW1218" s="451">
        <v>3178.4844851431189</v>
      </c>
      <c r="CX1218" s="451">
        <v>3327.5431455000053</v>
      </c>
      <c r="CY1218" s="451">
        <v>3618.129056559781</v>
      </c>
      <c r="CZ1218" s="451">
        <v>3723.4996945167645</v>
      </c>
      <c r="DA1218" s="451">
        <v>3729.0745992239654</v>
      </c>
      <c r="DB1218" s="451">
        <v>3873.8860867086651</v>
      </c>
      <c r="DC1218" s="1363">
        <v>4174.5232543698348</v>
      </c>
      <c r="DD1218" s="451">
        <v>4194.7482503094034</v>
      </c>
      <c r="DE1218" s="451">
        <v>4202.0645585537732</v>
      </c>
      <c r="DF1218" s="451">
        <v>4343.0971362151722</v>
      </c>
      <c r="DG1218" s="1363">
        <v>4622.4968224941686</v>
      </c>
      <c r="DH1218" s="451">
        <v>4608.7694794589333</v>
      </c>
      <c r="DI1218" s="451">
        <v>4616.0003718111739</v>
      </c>
      <c r="DJ1218" s="451">
        <v>4773.1931713158756</v>
      </c>
      <c r="DK1218" s="1363">
        <v>5126.4496743808331</v>
      </c>
      <c r="DL1218" s="451">
        <v>4827.5746042633873</v>
      </c>
      <c r="DM1218" s="451">
        <v>4685.9858771644922</v>
      </c>
      <c r="DN1218" s="451">
        <v>4731.7200133166825</v>
      </c>
      <c r="DO1218" s="1363">
        <v>4994.8591350783145</v>
      </c>
    </row>
    <row r="1219" spans="2:119" s="150" customFormat="1">
      <c r="B1219" s="1318"/>
      <c r="C1219" s="157"/>
      <c r="D1219" s="453"/>
      <c r="E1219" s="454"/>
      <c r="F1219" s="455"/>
      <c r="G1219" s="455"/>
      <c r="H1219" s="455"/>
      <c r="I1219" s="455"/>
      <c r="J1219" s="455"/>
      <c r="K1219" s="455"/>
      <c r="L1219" s="455"/>
      <c r="M1219" s="455"/>
      <c r="N1219" s="447"/>
      <c r="O1219" s="194"/>
      <c r="P1219" s="148"/>
      <c r="Q1219" s="148"/>
      <c r="R1219" s="148"/>
      <c r="S1219" s="456"/>
      <c r="T1219" s="456"/>
      <c r="U1219" s="1642"/>
      <c r="V1219" s="1642"/>
      <c r="W1219" s="1642"/>
      <c r="X1219" s="1642"/>
      <c r="Y1219" s="1642"/>
      <c r="Z1219" s="1642"/>
      <c r="AB1219" s="347"/>
      <c r="AC1219" s="347"/>
      <c r="AD1219" s="347"/>
      <c r="AE1219" s="347"/>
      <c r="AF1219" s="347"/>
      <c r="AG1219" s="347"/>
      <c r="AH1219" s="347"/>
      <c r="AI1219" s="193"/>
      <c r="AJ1219" s="194"/>
      <c r="AK1219" s="148"/>
      <c r="AL1219" s="148"/>
      <c r="AM1219" s="148"/>
      <c r="AN1219" s="148"/>
      <c r="AO1219" s="148"/>
      <c r="AP1219" s="148"/>
      <c r="AQ1219" s="148"/>
      <c r="AR1219" s="148"/>
      <c r="AS1219" s="148"/>
      <c r="AT1219" s="148"/>
      <c r="AU1219" s="148"/>
      <c r="AV1219" s="148"/>
      <c r="AW1219" s="148"/>
      <c r="AX1219" s="148"/>
      <c r="AY1219" s="148"/>
      <c r="AZ1219" s="148"/>
      <c r="BA1219" s="148"/>
      <c r="BB1219" s="148"/>
      <c r="BC1219" s="148"/>
      <c r="BD1219" s="148"/>
      <c r="BE1219" s="148"/>
      <c r="BF1219" s="148"/>
      <c r="BG1219" s="148"/>
      <c r="BH1219" s="148"/>
      <c r="BI1219" s="148"/>
      <c r="BJ1219" s="148"/>
      <c r="BK1219" s="148"/>
      <c r="BL1219" s="148"/>
      <c r="BM1219" s="148"/>
      <c r="BN1219" s="148"/>
      <c r="BO1219" s="148"/>
      <c r="BP1219" s="148"/>
      <c r="BQ1219" s="148"/>
      <c r="BR1219" s="148"/>
      <c r="BS1219" s="148"/>
      <c r="BT1219" s="148"/>
      <c r="BU1219" s="148"/>
      <c r="BV1219" s="148"/>
      <c r="BW1219" s="148"/>
      <c r="BX1219" s="148"/>
      <c r="BY1219" s="148"/>
      <c r="BZ1219" s="148"/>
      <c r="CA1219" s="148"/>
      <c r="CB1219" s="457">
        <v>0</v>
      </c>
      <c r="CC1219" s="457">
        <v>0</v>
      </c>
      <c r="CD1219" s="457">
        <v>0</v>
      </c>
      <c r="CE1219" s="457">
        <v>1.1368683772161603E-13</v>
      </c>
      <c r="CF1219" s="457">
        <v>4.9999999999954525E-2</v>
      </c>
      <c r="CG1219" s="457">
        <v>0</v>
      </c>
      <c r="CH1219" s="457">
        <v>0</v>
      </c>
      <c r="CI1219" s="457">
        <v>0</v>
      </c>
      <c r="CJ1219" s="457">
        <v>0</v>
      </c>
      <c r="CK1219" s="457">
        <v>0</v>
      </c>
      <c r="CL1219" s="457">
        <v>0</v>
      </c>
      <c r="CM1219" s="457">
        <v>0</v>
      </c>
      <c r="CN1219" s="457">
        <v>0</v>
      </c>
      <c r="CO1219" s="457">
        <v>0</v>
      </c>
      <c r="CP1219" s="457">
        <v>0</v>
      </c>
      <c r="CQ1219" s="457">
        <v>0</v>
      </c>
      <c r="CR1219" s="457">
        <v>0</v>
      </c>
      <c r="CS1219" s="457">
        <v>0</v>
      </c>
      <c r="CT1219" s="457">
        <v>0</v>
      </c>
      <c r="CU1219" s="457">
        <v>0</v>
      </c>
      <c r="CV1219" s="457">
        <v>0</v>
      </c>
      <c r="CW1219" s="457">
        <v>0</v>
      </c>
      <c r="CX1219" s="457">
        <v>0</v>
      </c>
      <c r="CY1219" s="457">
        <v>0</v>
      </c>
      <c r="CZ1219" s="457">
        <v>0</v>
      </c>
      <c r="DA1219" s="457">
        <v>0</v>
      </c>
      <c r="DB1219" s="457">
        <v>0</v>
      </c>
      <c r="DC1219" s="457">
        <v>0</v>
      </c>
      <c r="DD1219" s="457">
        <v>0</v>
      </c>
      <c r="DE1219" s="457">
        <v>0</v>
      </c>
      <c r="DF1219" s="457">
        <v>0</v>
      </c>
      <c r="DG1219" s="457">
        <v>0</v>
      </c>
      <c r="DH1219" s="457">
        <v>0</v>
      </c>
      <c r="DI1219" s="457">
        <v>0</v>
      </c>
      <c r="DJ1219" s="457">
        <v>0</v>
      </c>
      <c r="DK1219" s="457">
        <v>0</v>
      </c>
      <c r="DL1219" s="457">
        <v>0</v>
      </c>
      <c r="DM1219" s="457">
        <v>0</v>
      </c>
      <c r="DN1219" s="457">
        <v>0</v>
      </c>
      <c r="DO1219" s="457">
        <v>0</v>
      </c>
    </row>
    <row r="1220" spans="2:119" s="150" customFormat="1" ht="15" customHeight="1">
      <c r="B1220" s="1318"/>
      <c r="C1220" s="277" t="s">
        <v>26</v>
      </c>
      <c r="D1220" s="386"/>
      <c r="E1220" s="386"/>
      <c r="F1220" s="451">
        <v>134.49279999999999</v>
      </c>
      <c r="G1220" s="451">
        <v>156.73874899999998</v>
      </c>
      <c r="H1220" s="451">
        <v>182.61464899999999</v>
      </c>
      <c r="I1220" s="451">
        <v>269.68302299999999</v>
      </c>
      <c r="J1220" s="451">
        <v>355.93143600000008</v>
      </c>
      <c r="K1220" s="451">
        <v>478.66927599999997</v>
      </c>
      <c r="L1220" s="451">
        <v>592.36277299999995</v>
      </c>
      <c r="M1220" s="451">
        <v>966.84773500000006</v>
      </c>
      <c r="N1220" s="451">
        <v>1003.606</v>
      </c>
      <c r="O1220" s="451">
        <v>1367.4349999999999</v>
      </c>
      <c r="P1220" s="451">
        <v>1673.1870000000001</v>
      </c>
      <c r="Q1220" s="451">
        <v>2239.5190000000002</v>
      </c>
      <c r="R1220" s="451">
        <v>4781.6910000000007</v>
      </c>
      <c r="S1220" s="452">
        <v>6526.3320000000003</v>
      </c>
      <c r="T1220" s="452">
        <v>10101.158000000001</v>
      </c>
      <c r="U1220" s="1685">
        <v>13784.147709107483</v>
      </c>
      <c r="V1220" s="1685">
        <v>16384.592286691943</v>
      </c>
      <c r="W1220" s="1685">
        <v>20235.306151870962</v>
      </c>
      <c r="X1220" s="1685">
        <v>24878.667774834554</v>
      </c>
      <c r="Y1220" s="1685">
        <v>30881.822073296225</v>
      </c>
      <c r="Z1220" s="1685">
        <v>35996.280110974985</v>
      </c>
      <c r="AB1220" s="180"/>
      <c r="AC1220" s="180"/>
      <c r="AD1220" s="180"/>
      <c r="AE1220" s="180"/>
      <c r="AF1220" s="180"/>
      <c r="AG1220" s="180"/>
      <c r="AH1220" s="180"/>
      <c r="AI1220" s="180"/>
      <c r="AJ1220" s="194"/>
      <c r="AK1220" s="451">
        <v>62.223318000000006</v>
      </c>
      <c r="AL1220" s="451">
        <v>115.458541</v>
      </c>
      <c r="AM1220" s="451">
        <v>134.49279999999999</v>
      </c>
      <c r="AN1220" s="451">
        <v>137.07656800000001</v>
      </c>
      <c r="AO1220" s="451">
        <v>147.416212</v>
      </c>
      <c r="AP1220" s="451">
        <v>169.12476099999998</v>
      </c>
      <c r="AQ1220" s="451">
        <v>156.73874899999998</v>
      </c>
      <c r="AR1220" s="451">
        <v>160.89848999999998</v>
      </c>
      <c r="AS1220" s="451">
        <v>183.21971199999999</v>
      </c>
      <c r="AT1220" s="451">
        <v>195.48402200000001</v>
      </c>
      <c r="AU1220" s="451">
        <v>182.61464899999999</v>
      </c>
      <c r="AV1220" s="451">
        <v>192.33723200000003</v>
      </c>
      <c r="AW1220" s="451">
        <v>208.64173</v>
      </c>
      <c r="AX1220" s="451">
        <v>240.73265200000003</v>
      </c>
      <c r="AY1220" s="451">
        <v>269.68302299999999</v>
      </c>
      <c r="AZ1220" s="451">
        <v>286.73317399999996</v>
      </c>
      <c r="BA1220" s="451">
        <v>308.52599759999998</v>
      </c>
      <c r="BB1220" s="451">
        <v>325.34359000000006</v>
      </c>
      <c r="BC1220" s="451">
        <v>355.93143600000008</v>
      </c>
      <c r="BD1220" s="451">
        <v>376.569456</v>
      </c>
      <c r="BE1220" s="451">
        <v>398.55173300000001</v>
      </c>
      <c r="BF1220" s="451">
        <v>430.62455199999999</v>
      </c>
      <c r="BG1220" s="451">
        <v>478.66927599999997</v>
      </c>
      <c r="BH1220" s="451">
        <v>503.22079200000007</v>
      </c>
      <c r="BI1220" s="451">
        <v>529.58223199999998</v>
      </c>
      <c r="BJ1220" s="451">
        <v>569.32124500000009</v>
      </c>
      <c r="BK1220" s="451">
        <v>592.36277299999995</v>
      </c>
      <c r="BL1220" s="451">
        <v>597.85866800000008</v>
      </c>
      <c r="BM1220" s="451">
        <v>887.96489800000018</v>
      </c>
      <c r="BN1220" s="451">
        <v>939.19862799999987</v>
      </c>
      <c r="BO1220" s="451">
        <v>966.84773500000006</v>
      </c>
      <c r="BP1220" s="451">
        <v>976.78300000000002</v>
      </c>
      <c r="BQ1220" s="451">
        <v>1020.635</v>
      </c>
      <c r="BR1220" s="451">
        <v>1068.828</v>
      </c>
      <c r="BS1220" s="451">
        <v>1003.606</v>
      </c>
      <c r="BT1220" s="451">
        <v>1076.6599200000001</v>
      </c>
      <c r="BU1220" s="451">
        <v>1136.1946800000001</v>
      </c>
      <c r="BV1220" s="451">
        <v>1251.3405499999999</v>
      </c>
      <c r="BW1220" s="451">
        <v>1367.4349999999999</v>
      </c>
      <c r="BX1220" s="451">
        <v>1467.2159630000001</v>
      </c>
      <c r="BY1220" s="451">
        <v>1502.60366</v>
      </c>
      <c r="BZ1220" s="461">
        <v>1604.2920139999999</v>
      </c>
      <c r="CA1220" s="461">
        <v>1673.1870000000001</v>
      </c>
      <c r="CB1220" s="461">
        <v>1719.6869999999999</v>
      </c>
      <c r="CC1220" s="451">
        <v>1519.3810000000001</v>
      </c>
      <c r="CD1220" s="451">
        <v>2018.3510000000001</v>
      </c>
      <c r="CE1220" s="451">
        <v>2239.5190000000002</v>
      </c>
      <c r="CF1220" s="451">
        <v>4448.16</v>
      </c>
      <c r="CG1220" s="451">
        <v>4595.4920000000002</v>
      </c>
      <c r="CH1220" s="451">
        <v>4439.3410000000003</v>
      </c>
      <c r="CI1220" s="451">
        <v>4781.6910000000007</v>
      </c>
      <c r="CJ1220" s="451">
        <v>4458.08</v>
      </c>
      <c r="CK1220" s="451">
        <v>5452.7359999999999</v>
      </c>
      <c r="CL1220" s="451">
        <v>5737.7189999999991</v>
      </c>
      <c r="CM1220" s="451">
        <v>6526.3320000000003</v>
      </c>
      <c r="CN1220" s="451">
        <v>5197.8549999999996</v>
      </c>
      <c r="CO1220" s="451">
        <v>6142.6939999999995</v>
      </c>
      <c r="CP1220" s="451">
        <v>6800.0169999999998</v>
      </c>
      <c r="CQ1220" s="451">
        <v>10101.157999999999</v>
      </c>
      <c r="CR1220" s="451">
        <v>11023</v>
      </c>
      <c r="CS1220" s="208">
        <v>12189.48051500053</v>
      </c>
      <c r="CT1220" s="208">
        <v>12649.828635113552</v>
      </c>
      <c r="CU1220" s="451">
        <v>13784.147709107483</v>
      </c>
      <c r="CV1220" s="451">
        <v>12718.404566842228</v>
      </c>
      <c r="CW1220" s="451">
        <v>13665.5300105023</v>
      </c>
      <c r="CX1220" s="451">
        <v>14714.972621667213</v>
      </c>
      <c r="CY1220" s="451">
        <v>16384.592286691943</v>
      </c>
      <c r="CZ1220" s="451">
        <v>14910.965235763642</v>
      </c>
      <c r="DA1220" s="451">
        <v>16288.390551939257</v>
      </c>
      <c r="DB1220" s="451">
        <v>17812.322309455154</v>
      </c>
      <c r="DC1220" s="451">
        <v>20235.306151870962</v>
      </c>
      <c r="DD1220" s="451">
        <v>18012.109727826166</v>
      </c>
      <c r="DE1220" s="451">
        <v>19895.303981074554</v>
      </c>
      <c r="DF1220" s="451">
        <v>21982.760614820454</v>
      </c>
      <c r="DG1220" s="451">
        <v>24878.667774834554</v>
      </c>
      <c r="DH1220" s="451">
        <v>22427.056831275979</v>
      </c>
      <c r="DI1220" s="451">
        <v>24809.703976317956</v>
      </c>
      <c r="DJ1220" s="451">
        <v>27379.986366560028</v>
      </c>
      <c r="DK1220" s="451">
        <v>30881.822073296225</v>
      </c>
      <c r="DL1220" s="451">
        <v>27429.249012584216</v>
      </c>
      <c r="DM1220" s="451">
        <v>29804.229596455552</v>
      </c>
      <c r="DN1220" s="451">
        <v>32345.595060173073</v>
      </c>
      <c r="DO1220" s="451">
        <v>35996.280110974985</v>
      </c>
    </row>
    <row r="1221" spans="2:119" s="150" customFormat="1">
      <c r="B1221" s="1318"/>
      <c r="C1221" s="157"/>
      <c r="D1221" s="379"/>
      <c r="E1221" s="379"/>
      <c r="F1221" s="447"/>
      <c r="G1221" s="447"/>
      <c r="H1221" s="447"/>
      <c r="I1221" s="447"/>
      <c r="J1221" s="447"/>
      <c r="K1221" s="447"/>
      <c r="L1221" s="447"/>
      <c r="M1221" s="447"/>
      <c r="N1221" s="447"/>
      <c r="O1221" s="194"/>
      <c r="P1221" s="148"/>
      <c r="Q1221" s="148"/>
      <c r="R1221" s="148"/>
      <c r="S1221" s="456"/>
      <c r="T1221" s="456"/>
      <c r="U1221" s="1642"/>
      <c r="V1221" s="1642"/>
      <c r="W1221" s="1642"/>
      <c r="X1221" s="1642"/>
      <c r="Y1221" s="1642"/>
      <c r="Z1221" s="1642"/>
      <c r="AB1221" s="193"/>
      <c r="AC1221" s="347"/>
      <c r="AD1221" s="347"/>
      <c r="AE1221" s="347"/>
      <c r="AF1221" s="193"/>
      <c r="AG1221" s="193"/>
      <c r="AH1221" s="193"/>
      <c r="AI1221" s="193"/>
      <c r="AJ1221" s="194"/>
      <c r="AK1221" s="148"/>
      <c r="AL1221" s="148"/>
      <c r="AM1221" s="148"/>
      <c r="AN1221" s="148"/>
      <c r="AO1221" s="148"/>
      <c r="AP1221" s="148"/>
      <c r="AQ1221" s="148"/>
      <c r="AR1221" s="148"/>
      <c r="AS1221" s="148"/>
      <c r="AT1221" s="148"/>
      <c r="AU1221" s="148"/>
      <c r="AV1221" s="148"/>
      <c r="AW1221" s="148"/>
      <c r="AX1221" s="148"/>
      <c r="AY1221" s="148"/>
      <c r="AZ1221" s="148"/>
      <c r="BA1221" s="148"/>
      <c r="BB1221" s="148"/>
      <c r="BC1221" s="148"/>
      <c r="BD1221" s="148"/>
      <c r="BE1221" s="148"/>
      <c r="BF1221" s="148"/>
      <c r="BG1221" s="148"/>
      <c r="BH1221" s="148"/>
      <c r="BI1221" s="148"/>
      <c r="BJ1221" s="148"/>
      <c r="BK1221" s="148"/>
      <c r="BL1221" s="148"/>
      <c r="BM1221" s="148"/>
      <c r="BN1221" s="148"/>
      <c r="BO1221" s="148"/>
      <c r="BP1221" s="148"/>
      <c r="BQ1221" s="148"/>
      <c r="BR1221" s="148"/>
      <c r="BS1221" s="148"/>
      <c r="BT1221" s="148"/>
      <c r="BU1221" s="148"/>
      <c r="BV1221" s="148"/>
      <c r="BW1221" s="148"/>
      <c r="BX1221" s="148"/>
      <c r="BY1221" s="148"/>
      <c r="BZ1221" s="148"/>
      <c r="CA1221" s="148"/>
      <c r="CB1221" s="148"/>
      <c r="CC1221" s="194"/>
      <c r="CD1221" s="148"/>
      <c r="CE1221" s="194"/>
      <c r="CF1221" s="148"/>
      <c r="CG1221" s="148"/>
      <c r="CH1221" s="148"/>
      <c r="CI1221" s="148"/>
      <c r="CJ1221" s="148"/>
      <c r="CK1221" s="148"/>
      <c r="CL1221" s="148"/>
      <c r="CM1221" s="148"/>
      <c r="CN1221" s="148"/>
      <c r="CO1221" s="148"/>
      <c r="CP1221" s="148"/>
      <c r="CQ1221" s="148"/>
      <c r="CR1221" s="148"/>
      <c r="CS1221" s="148"/>
      <c r="CT1221" s="148"/>
      <c r="CU1221" s="148"/>
      <c r="CV1221" s="148"/>
      <c r="CW1221" s="148"/>
      <c r="CX1221" s="148"/>
      <c r="CY1221" s="148"/>
      <c r="CZ1221" s="148"/>
      <c r="DA1221" s="148"/>
      <c r="DB1221" s="148"/>
      <c r="DC1221" s="148"/>
      <c r="DD1221" s="148"/>
      <c r="DE1221" s="148"/>
      <c r="DF1221" s="148"/>
      <c r="DG1221" s="148"/>
      <c r="DH1221" s="148"/>
      <c r="DI1221" s="148"/>
      <c r="DJ1221" s="148"/>
      <c r="DK1221" s="148"/>
      <c r="DL1221" s="148"/>
      <c r="DM1221" s="148"/>
      <c r="DN1221" s="148"/>
      <c r="DO1221" s="148"/>
    </row>
    <row r="1222" spans="2:119" s="150" customFormat="1">
      <c r="B1222" s="1318"/>
      <c r="C1222" s="157" t="s">
        <v>114</v>
      </c>
      <c r="D1222" s="379"/>
      <c r="E1222" s="379"/>
      <c r="F1222" s="447">
        <v>9.3481170000000002</v>
      </c>
      <c r="G1222" s="447">
        <v>17.240925999999998</v>
      </c>
      <c r="H1222" s="447">
        <v>11.599634</v>
      </c>
      <c r="I1222" s="447">
        <v>17.232102999999999</v>
      </c>
      <c r="J1222" s="447">
        <v>20.251313</v>
      </c>
      <c r="K1222" s="447">
        <v>23.976613</v>
      </c>
      <c r="L1222" s="447">
        <v>34.405332999999999</v>
      </c>
      <c r="M1222" s="447">
        <v>58.005733999999997</v>
      </c>
      <c r="N1222" s="447">
        <v>62.037999999999997</v>
      </c>
      <c r="O1222" s="194">
        <v>105.10599999999999</v>
      </c>
      <c r="P1222" s="194">
        <v>221.095</v>
      </c>
      <c r="Q1222" s="194">
        <v>266.75900000000001</v>
      </c>
      <c r="R1222" s="194">
        <v>372.30900000000003</v>
      </c>
      <c r="S1222" s="448">
        <v>767.33600000000001</v>
      </c>
      <c r="T1222" s="448">
        <v>1035.8599999999999</v>
      </c>
      <c r="U1222" s="1686">
        <v>1361.0122592482126</v>
      </c>
      <c r="V1222" s="1686">
        <v>1582.5121029677591</v>
      </c>
      <c r="W1222" s="1686">
        <v>1867.0786490521075</v>
      </c>
      <c r="X1222" s="1686">
        <v>2150.512140298084</v>
      </c>
      <c r="Y1222" s="1686">
        <v>2501.3673329456356</v>
      </c>
      <c r="Z1222" s="1686">
        <v>2922.787573870477</v>
      </c>
      <c r="AB1222" s="193"/>
      <c r="AC1222" s="347"/>
      <c r="AD1222" s="347"/>
      <c r="AE1222" s="347"/>
      <c r="AF1222" s="193"/>
      <c r="AG1222" s="193"/>
      <c r="AH1222" s="193"/>
      <c r="AI1222" s="193"/>
      <c r="AJ1222" s="194"/>
      <c r="AK1222" s="194">
        <v>6.2789640000000002</v>
      </c>
      <c r="AL1222" s="194">
        <v>7.8546849999999999</v>
      </c>
      <c r="AM1222" s="194">
        <v>9.3481170000000002</v>
      </c>
      <c r="AN1222" s="194">
        <v>11.221774</v>
      </c>
      <c r="AO1222" s="194">
        <v>12.997585000000001</v>
      </c>
      <c r="AP1222" s="194">
        <v>19.079896999999999</v>
      </c>
      <c r="AQ1222" s="194">
        <v>17.240925999999998</v>
      </c>
      <c r="AR1222" s="194">
        <v>18.442886000000001</v>
      </c>
      <c r="AS1222" s="194">
        <v>15.745298</v>
      </c>
      <c r="AT1222" s="194">
        <v>16.696668000000003</v>
      </c>
      <c r="AU1222" s="194">
        <v>11.599634</v>
      </c>
      <c r="AV1222" s="194">
        <v>14.321381000000001</v>
      </c>
      <c r="AW1222" s="194">
        <v>13.779597000000001</v>
      </c>
      <c r="AX1222" s="194">
        <v>14.68915</v>
      </c>
      <c r="AY1222" s="194">
        <v>17.232102999999999</v>
      </c>
      <c r="AZ1222" s="194">
        <v>17.945181000000002</v>
      </c>
      <c r="BA1222" s="194">
        <v>20.333485</v>
      </c>
      <c r="BB1222" s="194">
        <v>19.998139999999999</v>
      </c>
      <c r="BC1222" s="194">
        <v>20.251313</v>
      </c>
      <c r="BD1222" s="194">
        <v>21.727978</v>
      </c>
      <c r="BE1222" s="194">
        <v>24.303699000000002</v>
      </c>
      <c r="BF1222" s="194">
        <v>24.298361</v>
      </c>
      <c r="BG1222" s="194">
        <v>23.976613</v>
      </c>
      <c r="BH1222" s="194">
        <v>26.744961</v>
      </c>
      <c r="BI1222" s="194">
        <v>31.467967000000002</v>
      </c>
      <c r="BJ1222" s="194">
        <v>33.211973</v>
      </c>
      <c r="BK1222" s="194">
        <v>34.405332999999999</v>
      </c>
      <c r="BL1222" s="194">
        <v>36.582107000000001</v>
      </c>
      <c r="BM1222" s="194">
        <v>40.677869999999999</v>
      </c>
      <c r="BN1222" s="194">
        <v>59.144112</v>
      </c>
      <c r="BO1222" s="194">
        <v>58.005733999999997</v>
      </c>
      <c r="BP1222" s="194">
        <v>58.16</v>
      </c>
      <c r="BQ1222" s="194">
        <v>67.370999999999995</v>
      </c>
      <c r="BR1222" s="194">
        <v>75.819999999999993</v>
      </c>
      <c r="BS1222" s="194">
        <v>62.037999999999997</v>
      </c>
      <c r="BT1222" s="194">
        <v>77.180000000000007</v>
      </c>
      <c r="BU1222" s="194">
        <v>86.067999999999998</v>
      </c>
      <c r="BV1222" s="194">
        <v>95.97</v>
      </c>
      <c r="BW1222" s="194">
        <v>105.10599999999999</v>
      </c>
      <c r="BX1222" s="194">
        <v>108.50700000000001</v>
      </c>
      <c r="BY1222" s="194">
        <v>154.423</v>
      </c>
      <c r="BZ1222" s="194">
        <v>181.55699999999999</v>
      </c>
      <c r="CA1222" s="194">
        <v>221.095</v>
      </c>
      <c r="CB1222" s="194">
        <v>228.31800000000001</v>
      </c>
      <c r="CC1222" s="194">
        <v>226.101</v>
      </c>
      <c r="CD1222" s="194">
        <v>230.999</v>
      </c>
      <c r="CE1222" s="194">
        <v>266.75900000000001</v>
      </c>
      <c r="CF1222" s="194">
        <v>246.767</v>
      </c>
      <c r="CG1222" s="194">
        <v>314.70299999999997</v>
      </c>
      <c r="CH1222" s="194">
        <v>342.43299999999999</v>
      </c>
      <c r="CI1222" s="194">
        <v>372.30900000000003</v>
      </c>
      <c r="CJ1222" s="194">
        <v>295.5</v>
      </c>
      <c r="CK1222" s="194">
        <v>417.75900000000001</v>
      </c>
      <c r="CL1222" s="194">
        <v>509.09500000000003</v>
      </c>
      <c r="CM1222" s="194">
        <v>767.33600000000001</v>
      </c>
      <c r="CN1222" s="194">
        <v>612.20600000000002</v>
      </c>
      <c r="CO1222" s="194">
        <v>857.62199999999996</v>
      </c>
      <c r="CP1222" s="194">
        <v>906.39300000000003</v>
      </c>
      <c r="CQ1222" s="194">
        <v>1035.8599999999999</v>
      </c>
      <c r="CR1222" s="194">
        <v>1027</v>
      </c>
      <c r="CS1222" s="194">
        <v>1130.8968452185236</v>
      </c>
      <c r="CT1222" s="194">
        <v>1189.7258868215686</v>
      </c>
      <c r="CU1222" s="194">
        <v>1361.0122592482126</v>
      </c>
      <c r="CV1222" s="194">
        <v>1213.990585291875</v>
      </c>
      <c r="CW1222" s="194">
        <v>1273.6668167695727</v>
      </c>
      <c r="CX1222" s="194">
        <v>1385.7246922982586</v>
      </c>
      <c r="CY1222" s="194">
        <v>1582.5121029677591</v>
      </c>
      <c r="CZ1222" s="194">
        <v>1408.3941185800957</v>
      </c>
      <c r="DA1222" s="194">
        <v>1485.5814992997509</v>
      </c>
      <c r="DB1222" s="194">
        <v>1632.8673467268411</v>
      </c>
      <c r="DC1222" s="194">
        <v>1867.0786490521075</v>
      </c>
      <c r="DD1222" s="194">
        <v>1590.9139845575703</v>
      </c>
      <c r="DE1222" s="194">
        <v>1688.7868633914202</v>
      </c>
      <c r="DF1222" s="194">
        <v>1878.6456664228322</v>
      </c>
      <c r="DG1222" s="194">
        <v>2150.512140298084</v>
      </c>
      <c r="DH1222" s="194">
        <v>1835.6680965846431</v>
      </c>
      <c r="DI1222" s="194">
        <v>1960.1347074278415</v>
      </c>
      <c r="DJ1222" s="194">
        <v>2191.7494265004143</v>
      </c>
      <c r="DK1222" s="194">
        <v>2501.3673329456356</v>
      </c>
      <c r="DL1222" s="194">
        <v>2121.5242409285902</v>
      </c>
      <c r="DM1222" s="194">
        <v>2287.1953543058175</v>
      </c>
      <c r="DN1222" s="194">
        <v>2568.9943932708879</v>
      </c>
      <c r="DO1222" s="194">
        <v>2922.787573870477</v>
      </c>
    </row>
    <row r="1223" spans="2:119" s="150" customFormat="1">
      <c r="B1223" s="1318"/>
      <c r="C1223" s="157" t="s">
        <v>113</v>
      </c>
      <c r="D1223" s="379"/>
      <c r="E1223" s="379"/>
      <c r="F1223" s="447">
        <v>16.418177</v>
      </c>
      <c r="G1223" s="447">
        <v>14.727891</v>
      </c>
      <c r="H1223" s="447">
        <v>31.453410000000002</v>
      </c>
      <c r="I1223" s="447">
        <v>48.788224999999997</v>
      </c>
      <c r="J1223" s="447">
        <v>69.216184999999996</v>
      </c>
      <c r="K1223" s="447">
        <v>101.472662</v>
      </c>
      <c r="L1223" s="447">
        <v>129.03866300000001</v>
      </c>
      <c r="M1223" s="447">
        <v>165.03379699999999</v>
      </c>
      <c r="N1223" s="447">
        <v>203.24700000000001</v>
      </c>
      <c r="O1223" s="194">
        <v>370.69299999999998</v>
      </c>
      <c r="P1223" s="194">
        <v>583.10699999999997</v>
      </c>
      <c r="Q1223" s="194">
        <v>640.95399999999995</v>
      </c>
      <c r="R1223" s="194">
        <v>894.05700000000002</v>
      </c>
      <c r="S1223" s="448">
        <v>1733.095</v>
      </c>
      <c r="T1223" s="448">
        <v>2730.0419999999999</v>
      </c>
      <c r="U1223" s="1686">
        <v>4560.7461977581133</v>
      </c>
      <c r="V1223" s="1686">
        <v>5302.9912166280747</v>
      </c>
      <c r="W1223" s="1686">
        <v>6495.5974583321276</v>
      </c>
      <c r="X1223" s="1686">
        <v>7481.6672558086593</v>
      </c>
      <c r="Y1223" s="1686">
        <v>8702.2982660561884</v>
      </c>
      <c r="Z1223" s="1686">
        <v>10168.426244773553</v>
      </c>
      <c r="AB1223" s="193"/>
      <c r="AC1223" s="347"/>
      <c r="AD1223" s="347"/>
      <c r="AE1223" s="347"/>
      <c r="AF1223" s="193"/>
      <c r="AG1223" s="193"/>
      <c r="AH1223" s="193"/>
      <c r="AI1223" s="193"/>
      <c r="AJ1223" s="194"/>
      <c r="AK1223" s="194">
        <v>10.002575999999999</v>
      </c>
      <c r="AL1223" s="194">
        <v>12.498257000000001</v>
      </c>
      <c r="AM1223" s="194">
        <v>16.418177</v>
      </c>
      <c r="AN1223" s="194">
        <v>16.468896000000001</v>
      </c>
      <c r="AO1223" s="194">
        <v>19.33305</v>
      </c>
      <c r="AP1223" s="194">
        <v>18.983336000000001</v>
      </c>
      <c r="AQ1223" s="194">
        <v>14.727891</v>
      </c>
      <c r="AR1223" s="194">
        <v>16.034604000000002</v>
      </c>
      <c r="AS1223" s="194">
        <v>22.475574000000002</v>
      </c>
      <c r="AT1223" s="194">
        <v>27.312514</v>
      </c>
      <c r="AU1223" s="194">
        <v>31.453410000000002</v>
      </c>
      <c r="AV1223" s="194">
        <v>32.087592999999998</v>
      </c>
      <c r="AW1223" s="194">
        <v>36.017695000000003</v>
      </c>
      <c r="AX1223" s="194">
        <v>40.240197999999999</v>
      </c>
      <c r="AY1223" s="194">
        <v>48.788224999999997</v>
      </c>
      <c r="AZ1223" s="194">
        <v>52.771717000000002</v>
      </c>
      <c r="BA1223" s="194">
        <v>58.176211000000002</v>
      </c>
      <c r="BB1223" s="194">
        <v>58.874915999999999</v>
      </c>
      <c r="BC1223" s="194">
        <v>69.216184999999996</v>
      </c>
      <c r="BD1223" s="194">
        <v>70.486512000000005</v>
      </c>
      <c r="BE1223" s="194">
        <v>77.697708000000006</v>
      </c>
      <c r="BF1223" s="194">
        <v>83.559610000000006</v>
      </c>
      <c r="BG1223" s="194">
        <v>101.472662</v>
      </c>
      <c r="BH1223" s="194">
        <v>110.349603</v>
      </c>
      <c r="BI1223" s="194">
        <v>114.370081</v>
      </c>
      <c r="BJ1223" s="194">
        <v>122.286835</v>
      </c>
      <c r="BK1223" s="194">
        <v>129.03866300000001</v>
      </c>
      <c r="BL1223" s="194">
        <v>132.36810399999999</v>
      </c>
      <c r="BM1223" s="194">
        <v>147.90819300000001</v>
      </c>
      <c r="BN1223" s="194">
        <v>161.30086800000001</v>
      </c>
      <c r="BO1223" s="194">
        <v>165.03379699999999</v>
      </c>
      <c r="BP1223" s="194">
        <v>193.18799999999999</v>
      </c>
      <c r="BQ1223" s="194">
        <v>197.79300000000001</v>
      </c>
      <c r="BR1223" s="194">
        <v>219.751</v>
      </c>
      <c r="BS1223" s="194">
        <v>203.24700000000001</v>
      </c>
      <c r="BT1223" s="194">
        <v>230</v>
      </c>
      <c r="BU1223" s="194">
        <v>277.52800000000002</v>
      </c>
      <c r="BV1223" s="194">
        <v>313.83699999999999</v>
      </c>
      <c r="BW1223" s="194">
        <v>370.69299999999998</v>
      </c>
      <c r="BX1223" s="194">
        <v>396.48700000000002</v>
      </c>
      <c r="BY1223" s="194">
        <v>425.60899999999998</v>
      </c>
      <c r="BZ1223" s="194">
        <v>519.41999999999996</v>
      </c>
      <c r="CA1223" s="194">
        <v>583.10699999999997</v>
      </c>
      <c r="CB1223" s="194">
        <v>592.923</v>
      </c>
      <c r="CC1223" s="194">
        <v>498.62299999999999</v>
      </c>
      <c r="CD1223" s="194">
        <v>525.08900000000006</v>
      </c>
      <c r="CE1223" s="194">
        <v>640.95399999999995</v>
      </c>
      <c r="CF1223" s="194">
        <v>680.74599999999998</v>
      </c>
      <c r="CG1223" s="194">
        <v>778.12800000000004</v>
      </c>
      <c r="CH1223" s="194">
        <v>708.71600000000001</v>
      </c>
      <c r="CI1223" s="194">
        <v>894.05700000000002</v>
      </c>
      <c r="CJ1223" s="194">
        <v>718.45399999999995</v>
      </c>
      <c r="CK1223" s="194">
        <v>1324.605</v>
      </c>
      <c r="CL1223" s="194">
        <v>1421.825</v>
      </c>
      <c r="CM1223" s="194">
        <v>1733.095</v>
      </c>
      <c r="CN1223" s="194">
        <v>1527.971</v>
      </c>
      <c r="CO1223" s="194">
        <v>1839.2090000000001</v>
      </c>
      <c r="CP1223" s="194">
        <v>1987.0830000000001</v>
      </c>
      <c r="CQ1223" s="194">
        <v>2730.0419999999999</v>
      </c>
      <c r="CR1223" s="194">
        <v>2903</v>
      </c>
      <c r="CS1223" s="194">
        <v>3596.4789069430444</v>
      </c>
      <c r="CT1223" s="194">
        <v>3822.5229793219019</v>
      </c>
      <c r="CU1223" s="194">
        <v>4560.7461977581133</v>
      </c>
      <c r="CV1223" s="194">
        <v>3431.5624820859912</v>
      </c>
      <c r="CW1223" s="194">
        <v>4050.5160663879351</v>
      </c>
      <c r="CX1223" s="194">
        <v>4452.2562196869203</v>
      </c>
      <c r="CY1223" s="194">
        <v>5302.9912166280747</v>
      </c>
      <c r="CZ1223" s="194">
        <v>3981.078993415791</v>
      </c>
      <c r="DA1223" s="194">
        <v>4724.4472821426734</v>
      </c>
      <c r="DB1223" s="194">
        <v>5246.3117968482438</v>
      </c>
      <c r="DC1223" s="194">
        <v>6495.5974583321276</v>
      </c>
      <c r="DD1223" s="194">
        <v>4497.0041841972989</v>
      </c>
      <c r="DE1223" s="194">
        <v>5370.681117548017</v>
      </c>
      <c r="DF1223" s="194">
        <v>6035.9838425385078</v>
      </c>
      <c r="DG1223" s="194">
        <v>7481.6672558086593</v>
      </c>
      <c r="DH1223" s="194">
        <v>5188.8456517869699</v>
      </c>
      <c r="DI1223" s="194">
        <v>6233.6217134543458</v>
      </c>
      <c r="DJ1223" s="194">
        <v>7041.9687766026927</v>
      </c>
      <c r="DK1223" s="194">
        <v>8702.2982660561884</v>
      </c>
      <c r="DL1223" s="194">
        <v>5996.8693976783807</v>
      </c>
      <c r="DM1223" s="194">
        <v>7273.7402023873465</v>
      </c>
      <c r="DN1223" s="194">
        <v>8254.0358336338995</v>
      </c>
      <c r="DO1223" s="194">
        <v>10168.426244773553</v>
      </c>
    </row>
    <row r="1224" spans="2:119" s="150" customFormat="1">
      <c r="B1224" s="1318"/>
      <c r="C1224" s="157" t="s">
        <v>115</v>
      </c>
      <c r="D1224" s="379"/>
      <c r="E1224" s="379"/>
      <c r="F1224" s="447">
        <v>2.4937490000000002</v>
      </c>
      <c r="G1224" s="447">
        <v>4.9897039999999997</v>
      </c>
      <c r="H1224" s="447">
        <v>6.7975159999999999</v>
      </c>
      <c r="I1224" s="447">
        <v>11.487574</v>
      </c>
      <c r="J1224" s="447">
        <v>11.633177999999999</v>
      </c>
      <c r="K1224" s="447">
        <v>19.210567999999999</v>
      </c>
      <c r="L1224" s="447">
        <v>17.854109999999999</v>
      </c>
      <c r="M1224" s="447">
        <v>26.012848999999999</v>
      </c>
      <c r="N1224" s="447">
        <v>10.092000000000001</v>
      </c>
      <c r="O1224" s="194">
        <v>27.338000000000001</v>
      </c>
      <c r="P1224" s="194">
        <v>32.15</v>
      </c>
      <c r="Q1224" s="194">
        <v>31.058</v>
      </c>
      <c r="R1224" s="194">
        <v>60.247</v>
      </c>
      <c r="S1224" s="448">
        <v>215.91800000000001</v>
      </c>
      <c r="T1224" s="448">
        <v>291.45600000000002</v>
      </c>
      <c r="U1224" s="1686">
        <v>277</v>
      </c>
      <c r="V1224" s="1686">
        <v>277</v>
      </c>
      <c r="W1224" s="1686">
        <v>277</v>
      </c>
      <c r="X1224" s="1686">
        <v>277</v>
      </c>
      <c r="Y1224" s="1686">
        <v>277</v>
      </c>
      <c r="Z1224" s="1686">
        <v>277</v>
      </c>
      <c r="AB1224" s="193"/>
      <c r="AC1224" s="193"/>
      <c r="AD1224" s="193"/>
      <c r="AE1224" s="193"/>
      <c r="AF1224" s="193"/>
      <c r="AG1224" s="193"/>
      <c r="AH1224" s="193"/>
      <c r="AI1224" s="193"/>
      <c r="AJ1224" s="194"/>
      <c r="AK1224" s="194">
        <v>2.3020429999999998</v>
      </c>
      <c r="AL1224" s="194">
        <v>2.001754</v>
      </c>
      <c r="AM1224" s="194">
        <v>2.4937490000000002</v>
      </c>
      <c r="AN1224" s="194">
        <v>3.2870520000000001</v>
      </c>
      <c r="AO1224" s="194">
        <v>4.0251729999999997</v>
      </c>
      <c r="AP1224" s="194">
        <v>4.7488409999999996</v>
      </c>
      <c r="AQ1224" s="194">
        <v>4.9897039999999997</v>
      </c>
      <c r="AR1224" s="194">
        <v>4.2344910000000002</v>
      </c>
      <c r="AS1224" s="194">
        <v>10.66107</v>
      </c>
      <c r="AT1224" s="194">
        <v>12.791888</v>
      </c>
      <c r="AU1224" s="194">
        <v>6.7975159999999999</v>
      </c>
      <c r="AV1224" s="194">
        <v>7.8420420000000002</v>
      </c>
      <c r="AW1224" s="194">
        <v>8.5603060000000006</v>
      </c>
      <c r="AX1224" s="194">
        <v>9.927619</v>
      </c>
      <c r="AY1224" s="194">
        <v>11.487574</v>
      </c>
      <c r="AZ1224" s="194">
        <v>9.7770519999999994</v>
      </c>
      <c r="BA1224" s="194">
        <v>8.0610789999999994</v>
      </c>
      <c r="BB1224" s="194">
        <v>9.9977909999999994</v>
      </c>
      <c r="BC1224" s="194">
        <v>11.633177999999999</v>
      </c>
      <c r="BD1224" s="194">
        <v>9.8887970000000003</v>
      </c>
      <c r="BE1224" s="194">
        <v>10.346811000000001</v>
      </c>
      <c r="BF1224" s="194">
        <v>12.598869000000001</v>
      </c>
      <c r="BG1224" s="194">
        <v>19.210567999999999</v>
      </c>
      <c r="BH1224" s="194">
        <v>16.057779</v>
      </c>
      <c r="BI1224" s="194">
        <v>15.371128000000001</v>
      </c>
      <c r="BJ1224" s="194">
        <v>16.187618000000001</v>
      </c>
      <c r="BK1224" s="194">
        <v>17.854109999999999</v>
      </c>
      <c r="BL1224" s="194">
        <v>16.788250000000001</v>
      </c>
      <c r="BM1224" s="194">
        <v>18.440304000000001</v>
      </c>
      <c r="BN1224" s="194">
        <v>22.35135</v>
      </c>
      <c r="BO1224" s="194">
        <v>26.012848999999999</v>
      </c>
      <c r="BP1224" s="194">
        <v>23.733000000000001</v>
      </c>
      <c r="BQ1224" s="194">
        <v>37.091999999999999</v>
      </c>
      <c r="BR1224" s="194">
        <v>21.593</v>
      </c>
      <c r="BS1224" s="194">
        <v>10.092000000000001</v>
      </c>
      <c r="BT1224" s="194">
        <v>25.138999999999999</v>
      </c>
      <c r="BU1224" s="194">
        <v>16.419</v>
      </c>
      <c r="BV1224" s="194">
        <v>27.81</v>
      </c>
      <c r="BW1224" s="194">
        <v>27.338000000000001</v>
      </c>
      <c r="BX1224" s="194">
        <v>30.667999999999999</v>
      </c>
      <c r="BY1224" s="194">
        <v>22.084</v>
      </c>
      <c r="BZ1224" s="194">
        <v>27.922999999999998</v>
      </c>
      <c r="CA1224" s="194">
        <v>32.15</v>
      </c>
      <c r="CB1224" s="194">
        <v>28.306000000000001</v>
      </c>
      <c r="CC1224" s="194">
        <v>28.3</v>
      </c>
      <c r="CD1224" s="194">
        <v>22.74</v>
      </c>
      <c r="CE1224" s="194">
        <v>31.058</v>
      </c>
      <c r="CF1224" s="194">
        <v>34.414000000000001</v>
      </c>
      <c r="CG1224" s="194">
        <v>45.671999999999997</v>
      </c>
      <c r="CH1224" s="194">
        <v>39.229999999999997</v>
      </c>
      <c r="CI1224" s="194">
        <v>60.247</v>
      </c>
      <c r="CJ1224" s="194">
        <v>46.393999999999998</v>
      </c>
      <c r="CK1224" s="194">
        <v>141.226</v>
      </c>
      <c r="CL1224" s="194">
        <v>212.72900000000001</v>
      </c>
      <c r="CM1224" s="194">
        <v>215.91800000000001</v>
      </c>
      <c r="CN1224" s="194">
        <v>240.167</v>
      </c>
      <c r="CO1224" s="194">
        <v>232.09</v>
      </c>
      <c r="CP1224" s="194">
        <v>196.56100000000001</v>
      </c>
      <c r="CQ1224" s="194">
        <v>291.45600000000002</v>
      </c>
      <c r="CR1224" s="194">
        <v>277</v>
      </c>
      <c r="CS1224" s="194">
        <v>277</v>
      </c>
      <c r="CT1224" s="194">
        <v>277</v>
      </c>
      <c r="CU1224" s="194">
        <v>277</v>
      </c>
      <c r="CV1224" s="194">
        <v>277</v>
      </c>
      <c r="CW1224" s="194">
        <v>277</v>
      </c>
      <c r="CX1224" s="194">
        <v>277</v>
      </c>
      <c r="CY1224" s="194">
        <v>277</v>
      </c>
      <c r="CZ1224" s="194">
        <v>277</v>
      </c>
      <c r="DA1224" s="194">
        <v>277</v>
      </c>
      <c r="DB1224" s="194">
        <v>277</v>
      </c>
      <c r="DC1224" s="194">
        <v>277</v>
      </c>
      <c r="DD1224" s="194">
        <v>277</v>
      </c>
      <c r="DE1224" s="194">
        <v>277</v>
      </c>
      <c r="DF1224" s="194">
        <v>277</v>
      </c>
      <c r="DG1224" s="194">
        <v>277</v>
      </c>
      <c r="DH1224" s="194">
        <v>277</v>
      </c>
      <c r="DI1224" s="194">
        <v>277</v>
      </c>
      <c r="DJ1224" s="194">
        <v>277</v>
      </c>
      <c r="DK1224" s="194">
        <v>277</v>
      </c>
      <c r="DL1224" s="194">
        <v>277</v>
      </c>
      <c r="DM1224" s="194">
        <v>277</v>
      </c>
      <c r="DN1224" s="194">
        <v>277</v>
      </c>
      <c r="DO1224" s="194">
        <v>277</v>
      </c>
    </row>
    <row r="1225" spans="2:119" s="150" customFormat="1">
      <c r="B1225" s="1318"/>
      <c r="C1225" s="157" t="s">
        <v>116</v>
      </c>
      <c r="D1225" s="379"/>
      <c r="E1225" s="379"/>
      <c r="F1225" s="447">
        <v>9.7132269999999998</v>
      </c>
      <c r="G1225" s="447">
        <v>14.963421</v>
      </c>
      <c r="H1225" s="447">
        <v>3.2139920000000002</v>
      </c>
      <c r="I1225" s="447">
        <v>0.10003099999999999</v>
      </c>
      <c r="J1225" s="447">
        <v>0.14619399999999999</v>
      </c>
      <c r="K1225" s="447">
        <v>8.4570000000000006E-2</v>
      </c>
      <c r="L1225" s="447">
        <v>13.370823</v>
      </c>
      <c r="M1225" s="447">
        <v>1.6416459999999999</v>
      </c>
      <c r="N1225" s="447">
        <v>1.9650000000000001</v>
      </c>
      <c r="O1225" s="194">
        <v>11.583</v>
      </c>
      <c r="P1225" s="194">
        <v>56.325000000000003</v>
      </c>
      <c r="Q1225" s="194">
        <v>132.94900000000001</v>
      </c>
      <c r="R1225" s="194">
        <v>186.13800000000001</v>
      </c>
      <c r="S1225" s="448">
        <v>548.39300000000003</v>
      </c>
      <c r="T1225" s="448">
        <v>1285.4159999999999</v>
      </c>
      <c r="U1225" s="1686">
        <v>1459</v>
      </c>
      <c r="V1225" s="1686">
        <v>1459</v>
      </c>
      <c r="W1225" s="1686">
        <v>1459</v>
      </c>
      <c r="X1225" s="1686">
        <v>1459</v>
      </c>
      <c r="Y1225" s="1686">
        <v>1459</v>
      </c>
      <c r="Z1225" s="1686">
        <v>1459</v>
      </c>
      <c r="AB1225" s="193"/>
      <c r="AC1225" s="193"/>
      <c r="AD1225" s="193"/>
      <c r="AE1225" s="193"/>
      <c r="AF1225" s="193"/>
      <c r="AG1225" s="193"/>
      <c r="AH1225" s="193"/>
      <c r="AI1225" s="193"/>
      <c r="AJ1225" s="194"/>
      <c r="AK1225" s="194">
        <v>0.41564699999999999</v>
      </c>
      <c r="AL1225" s="194">
        <v>3.0505800000000001</v>
      </c>
      <c r="AM1225" s="194">
        <v>9.7132269999999998</v>
      </c>
      <c r="AN1225" s="194">
        <v>3.6195140000000001</v>
      </c>
      <c r="AO1225" s="194">
        <v>2.667192</v>
      </c>
      <c r="AP1225" s="194">
        <v>18.497771</v>
      </c>
      <c r="AQ1225" s="194">
        <v>14.963421</v>
      </c>
      <c r="AR1225" s="194">
        <v>18.490600000000001</v>
      </c>
      <c r="AS1225" s="194">
        <v>15.465001000000001</v>
      </c>
      <c r="AT1225" s="194">
        <v>6.3439639999999997</v>
      </c>
      <c r="AU1225" s="194">
        <v>3.2139920000000002</v>
      </c>
      <c r="AV1225" s="194">
        <v>0</v>
      </c>
      <c r="AW1225" s="194">
        <v>5.6120999999999997E-2</v>
      </c>
      <c r="AX1225" s="194">
        <v>3.0904999999999998E-2</v>
      </c>
      <c r="AY1225" s="194">
        <v>0.10003099999999999</v>
      </c>
      <c r="AZ1225" s="194">
        <v>9.2512999999999998E-2</v>
      </c>
      <c r="BA1225" s="194">
        <v>0.10549799999999999</v>
      </c>
      <c r="BB1225" s="194">
        <v>0.14010700000000001</v>
      </c>
      <c r="BC1225" s="194">
        <v>0.14619399999999999</v>
      </c>
      <c r="BD1225" s="194">
        <v>0.14268700000000001</v>
      </c>
      <c r="BE1225" s="194">
        <v>0.14660400000000001</v>
      </c>
      <c r="BF1225" s="194">
        <v>0.124753</v>
      </c>
      <c r="BG1225" s="194">
        <v>8.4570000000000006E-2</v>
      </c>
      <c r="BH1225" s="194">
        <v>0.11501699999999999</v>
      </c>
      <c r="BI1225" s="194">
        <v>11.870676</v>
      </c>
      <c r="BJ1225" s="194">
        <v>18.909134000000002</v>
      </c>
      <c r="BK1225" s="194">
        <v>13.370823</v>
      </c>
      <c r="BL1225" s="194">
        <v>7.6776590000000002</v>
      </c>
      <c r="BM1225" s="194">
        <v>2.2580260000000001</v>
      </c>
      <c r="BN1225" s="194">
        <v>1.5485370000000001</v>
      </c>
      <c r="BO1225" s="194">
        <v>1.6416459999999999</v>
      </c>
      <c r="BP1225" s="194">
        <v>1.5649999999999999</v>
      </c>
      <c r="BQ1225" s="194">
        <v>1.4990000000000001</v>
      </c>
      <c r="BR1225" s="194">
        <v>4.2939999999999996</v>
      </c>
      <c r="BS1225" s="194">
        <v>1.9650000000000001</v>
      </c>
      <c r="BT1225" s="194">
        <v>3.2770000000000001</v>
      </c>
      <c r="BU1225" s="194">
        <v>0.78200000000000003</v>
      </c>
      <c r="BV1225" s="194">
        <v>6.077</v>
      </c>
      <c r="BW1225" s="194">
        <v>11.583</v>
      </c>
      <c r="BX1225" s="194">
        <v>16.43</v>
      </c>
      <c r="BY1225" s="194">
        <v>18.239999999999998</v>
      </c>
      <c r="BZ1225" s="194">
        <v>24.701000000000001</v>
      </c>
      <c r="CA1225" s="194">
        <v>56.325000000000003</v>
      </c>
      <c r="CB1225" s="194">
        <v>134.46600000000001</v>
      </c>
      <c r="CC1225" s="194">
        <v>146.655</v>
      </c>
      <c r="CD1225" s="194">
        <v>141.50200000000001</v>
      </c>
      <c r="CE1225" s="194">
        <v>132.94900000000001</v>
      </c>
      <c r="CF1225" s="194">
        <v>141.16200000000001</v>
      </c>
      <c r="CG1225" s="194">
        <v>162.983</v>
      </c>
      <c r="CH1225" s="194">
        <v>108.908</v>
      </c>
      <c r="CI1225" s="194">
        <v>186.13800000000001</v>
      </c>
      <c r="CJ1225" s="194">
        <v>316.50799999999998</v>
      </c>
      <c r="CK1225" s="194">
        <v>591.68299999999999</v>
      </c>
      <c r="CL1225" s="194">
        <v>618.16399999999999</v>
      </c>
      <c r="CM1225" s="194">
        <v>548.39300000000003</v>
      </c>
      <c r="CN1225" s="194">
        <v>514.54</v>
      </c>
      <c r="CO1225" s="194">
        <v>579.78599999999994</v>
      </c>
      <c r="CP1225" s="194">
        <v>765.13499999999999</v>
      </c>
      <c r="CQ1225" s="194">
        <v>1285.4159999999999</v>
      </c>
      <c r="CR1225" s="194">
        <v>1459</v>
      </c>
      <c r="CS1225" s="194">
        <v>1459</v>
      </c>
      <c r="CT1225" s="194">
        <v>1459</v>
      </c>
      <c r="CU1225" s="194">
        <v>1459</v>
      </c>
      <c r="CV1225" s="194">
        <v>1459</v>
      </c>
      <c r="CW1225" s="194">
        <v>1459</v>
      </c>
      <c r="CX1225" s="194">
        <v>1459</v>
      </c>
      <c r="CY1225" s="194">
        <v>1459</v>
      </c>
      <c r="CZ1225" s="194">
        <v>1459</v>
      </c>
      <c r="DA1225" s="194">
        <v>1459</v>
      </c>
      <c r="DB1225" s="194">
        <v>1459</v>
      </c>
      <c r="DC1225" s="194">
        <v>1459</v>
      </c>
      <c r="DD1225" s="194">
        <v>1459</v>
      </c>
      <c r="DE1225" s="194">
        <v>1459</v>
      </c>
      <c r="DF1225" s="194">
        <v>1459</v>
      </c>
      <c r="DG1225" s="194">
        <v>1459</v>
      </c>
      <c r="DH1225" s="194">
        <v>1459</v>
      </c>
      <c r="DI1225" s="194">
        <v>1459</v>
      </c>
      <c r="DJ1225" s="194">
        <v>1459</v>
      </c>
      <c r="DK1225" s="194">
        <v>1459</v>
      </c>
      <c r="DL1225" s="194">
        <v>1459</v>
      </c>
      <c r="DM1225" s="194">
        <v>1459</v>
      </c>
      <c r="DN1225" s="194">
        <v>1459</v>
      </c>
      <c r="DO1225" s="194">
        <v>1459</v>
      </c>
    </row>
    <row r="1226" spans="2:119" s="150" customFormat="1">
      <c r="B1226" s="1318"/>
      <c r="C1226" s="157" t="s">
        <v>118</v>
      </c>
      <c r="D1226" s="379"/>
      <c r="E1226" s="379"/>
      <c r="F1226" s="447">
        <v>0</v>
      </c>
      <c r="G1226" s="447">
        <v>0</v>
      </c>
      <c r="H1226" s="447">
        <v>0</v>
      </c>
      <c r="I1226" s="447">
        <v>0</v>
      </c>
      <c r="J1226" s="447">
        <v>3.5313620000000001</v>
      </c>
      <c r="K1226" s="447">
        <v>4.8123959999999997</v>
      </c>
      <c r="L1226" s="447">
        <v>6.3138690000000004</v>
      </c>
      <c r="M1226" s="447">
        <v>7.3295459999999997</v>
      </c>
      <c r="N1226" s="447">
        <v>4.548</v>
      </c>
      <c r="O1226" s="194">
        <v>6.6239999999999997</v>
      </c>
      <c r="P1226" s="194">
        <v>6.6239999999999997</v>
      </c>
      <c r="Q1226" s="194">
        <v>0</v>
      </c>
      <c r="R1226" s="194">
        <v>0</v>
      </c>
      <c r="S1226" s="448">
        <v>0</v>
      </c>
      <c r="T1226" s="448">
        <v>0</v>
      </c>
      <c r="U1226" s="1686">
        <v>0</v>
      </c>
      <c r="V1226" s="1686">
        <v>0</v>
      </c>
      <c r="W1226" s="1686">
        <v>0</v>
      </c>
      <c r="X1226" s="1686">
        <v>0</v>
      </c>
      <c r="Y1226" s="1686">
        <v>0</v>
      </c>
      <c r="Z1226" s="1686">
        <v>0</v>
      </c>
      <c r="AB1226" s="193"/>
      <c r="AC1226" s="193"/>
      <c r="AD1226" s="193"/>
      <c r="AE1226" s="193"/>
      <c r="AF1226" s="193"/>
      <c r="AG1226" s="193"/>
      <c r="AH1226" s="193"/>
      <c r="AI1226" s="193"/>
      <c r="AJ1226" s="194"/>
      <c r="AK1226" s="194"/>
      <c r="AL1226" s="194">
        <v>0</v>
      </c>
      <c r="AM1226" s="194">
        <v>0</v>
      </c>
      <c r="AN1226" s="194">
        <v>0</v>
      </c>
      <c r="AO1226" s="194">
        <v>0</v>
      </c>
      <c r="AP1226" s="194">
        <v>0</v>
      </c>
      <c r="AQ1226" s="194">
        <v>0</v>
      </c>
      <c r="AR1226" s="194">
        <v>0</v>
      </c>
      <c r="AS1226" s="194">
        <v>0</v>
      </c>
      <c r="AT1226" s="194">
        <v>0</v>
      </c>
      <c r="AU1226" s="194">
        <v>0</v>
      </c>
      <c r="AV1226" s="194">
        <v>0</v>
      </c>
      <c r="AW1226" s="194">
        <v>0</v>
      </c>
      <c r="AX1226" s="194">
        <v>0</v>
      </c>
      <c r="AY1226" s="194">
        <v>0</v>
      </c>
      <c r="AZ1226" s="194">
        <v>3.53051</v>
      </c>
      <c r="BA1226" s="194">
        <v>3.5313370000000002</v>
      </c>
      <c r="BB1226" s="194">
        <v>3.5313620000000001</v>
      </c>
      <c r="BC1226" s="194">
        <v>3.5313620000000001</v>
      </c>
      <c r="BD1226" s="194">
        <v>4.812036</v>
      </c>
      <c r="BE1226" s="194">
        <v>4.812036</v>
      </c>
      <c r="BF1226" s="194">
        <v>4.8120630000000002</v>
      </c>
      <c r="BG1226" s="194">
        <v>4.8123959999999997</v>
      </c>
      <c r="BH1226" s="194">
        <v>6.3138690000000004</v>
      </c>
      <c r="BI1226" s="194">
        <v>6.3138690000000004</v>
      </c>
      <c r="BJ1226" s="194">
        <v>6.3138690000000004</v>
      </c>
      <c r="BK1226" s="194">
        <v>6.3138690000000004</v>
      </c>
      <c r="BL1226" s="194">
        <v>7.3295459999999997</v>
      </c>
      <c r="BM1226" s="194">
        <v>7.3295459999999997</v>
      </c>
      <c r="BN1226" s="194">
        <v>7.3295459999999997</v>
      </c>
      <c r="BO1226" s="194">
        <v>7.3295459999999997</v>
      </c>
      <c r="BP1226" s="194">
        <v>4.548</v>
      </c>
      <c r="BQ1226" s="194">
        <v>4.548</v>
      </c>
      <c r="BR1226" s="194">
        <v>4.548</v>
      </c>
      <c r="BS1226" s="194">
        <v>4.548</v>
      </c>
      <c r="BT1226" s="194">
        <v>6.6239999999999997</v>
      </c>
      <c r="BU1226" s="194">
        <v>6.6239999999999997</v>
      </c>
      <c r="BV1226" s="194">
        <v>6.6239999999999997</v>
      </c>
      <c r="BW1226" s="194">
        <v>6.6239999999999997</v>
      </c>
      <c r="BX1226" s="194">
        <v>6.6239999999999997</v>
      </c>
      <c r="BY1226" s="194">
        <v>6.6239999999999997</v>
      </c>
      <c r="BZ1226" s="194">
        <v>6.6239999999999997</v>
      </c>
      <c r="CA1226" s="194">
        <v>6.6239999999999997</v>
      </c>
      <c r="CB1226" s="194">
        <v>0</v>
      </c>
      <c r="CC1226" s="194">
        <v>0</v>
      </c>
      <c r="CD1226" s="194">
        <v>0</v>
      </c>
      <c r="CE1226" s="194">
        <v>0</v>
      </c>
      <c r="CF1226" s="194">
        <v>0</v>
      </c>
      <c r="CG1226" s="194">
        <v>0</v>
      </c>
      <c r="CH1226" s="194">
        <v>0</v>
      </c>
      <c r="CI1226" s="194">
        <v>0</v>
      </c>
      <c r="CJ1226" s="194">
        <v>0</v>
      </c>
      <c r="CK1226" s="194">
        <v>0</v>
      </c>
      <c r="CL1226" s="194">
        <v>0</v>
      </c>
      <c r="CM1226" s="194">
        <v>0</v>
      </c>
      <c r="CN1226" s="194">
        <v>0</v>
      </c>
      <c r="CO1226" s="194">
        <v>0</v>
      </c>
      <c r="CP1226" s="194">
        <v>0</v>
      </c>
      <c r="CQ1226" s="194">
        <v>0</v>
      </c>
      <c r="CR1226" s="194">
        <v>0</v>
      </c>
      <c r="CS1226" s="194">
        <v>0</v>
      </c>
      <c r="CT1226" s="194">
        <v>0</v>
      </c>
      <c r="CU1226" s="194">
        <v>0</v>
      </c>
      <c r="CV1226" s="194">
        <v>0</v>
      </c>
      <c r="CW1226" s="194">
        <v>0</v>
      </c>
      <c r="CX1226" s="194">
        <v>0</v>
      </c>
      <c r="CY1226" s="194">
        <v>0</v>
      </c>
      <c r="CZ1226" s="194">
        <v>0</v>
      </c>
      <c r="DA1226" s="194">
        <v>0</v>
      </c>
      <c r="DB1226" s="194">
        <v>0</v>
      </c>
      <c r="DC1226" s="194">
        <v>0</v>
      </c>
      <c r="DD1226" s="194">
        <v>0</v>
      </c>
      <c r="DE1226" s="194">
        <v>0</v>
      </c>
      <c r="DF1226" s="194">
        <v>0</v>
      </c>
      <c r="DG1226" s="194">
        <v>0</v>
      </c>
      <c r="DH1226" s="194">
        <v>0</v>
      </c>
      <c r="DI1226" s="194">
        <v>0</v>
      </c>
      <c r="DJ1226" s="194">
        <v>0</v>
      </c>
      <c r="DK1226" s="194">
        <v>0</v>
      </c>
      <c r="DL1226" s="194">
        <v>0</v>
      </c>
      <c r="DM1226" s="194">
        <v>0</v>
      </c>
      <c r="DN1226" s="194">
        <v>0</v>
      </c>
      <c r="DO1226" s="194">
        <v>0</v>
      </c>
    </row>
    <row r="1227" spans="2:119" s="150" customFormat="1">
      <c r="B1227" s="1318"/>
      <c r="C1227" s="157" t="s">
        <v>117</v>
      </c>
      <c r="D1227" s="379"/>
      <c r="E1227" s="379"/>
      <c r="F1227" s="447">
        <v>3.7782360000000001</v>
      </c>
      <c r="G1227" s="447">
        <v>4.3879429999999999</v>
      </c>
      <c r="H1227" s="447">
        <v>7.4283400000000004</v>
      </c>
      <c r="I1227" s="447">
        <v>10.786534</v>
      </c>
      <c r="J1227" s="447">
        <v>13.525293</v>
      </c>
      <c r="K1227" s="447">
        <v>19.974463</v>
      </c>
      <c r="L1227" s="447">
        <v>23.182811000000001</v>
      </c>
      <c r="M1227" s="447">
        <v>34.598581000000003</v>
      </c>
      <c r="N1227" s="447">
        <v>43.136000000000003</v>
      </c>
      <c r="O1227" s="194">
        <v>55.257000000000005</v>
      </c>
      <c r="P1227" s="194">
        <v>68.730999999999995</v>
      </c>
      <c r="Q1227" s="194">
        <v>94.503999999999991</v>
      </c>
      <c r="R1227" s="194">
        <v>216.31</v>
      </c>
      <c r="S1227" s="448">
        <v>315.892</v>
      </c>
      <c r="T1227" s="448">
        <v>401.58500000000004</v>
      </c>
      <c r="U1227" s="1686">
        <v>1001.5386408148456</v>
      </c>
      <c r="V1227" s="1686">
        <v>1571.4356828853054</v>
      </c>
      <c r="W1227" s="1686">
        <v>1916.5674292638898</v>
      </c>
      <c r="X1227" s="1686">
        <v>2221.6990976436955</v>
      </c>
      <c r="Y1227" s="1686">
        <v>2635.1015663317444</v>
      </c>
      <c r="Z1227" s="1686">
        <v>2221.5419296888958</v>
      </c>
      <c r="AB1227" s="193"/>
      <c r="AC1227" s="347"/>
      <c r="AD1227" s="347"/>
      <c r="AE1227" s="347"/>
      <c r="AF1227" s="193"/>
      <c r="AG1227" s="193"/>
      <c r="AH1227" s="193"/>
      <c r="AI1227" s="193"/>
      <c r="AJ1227" s="194"/>
      <c r="AK1227" s="194">
        <v>6.6328779999999998</v>
      </c>
      <c r="AL1227" s="194">
        <v>3.6223429999999999</v>
      </c>
      <c r="AM1227" s="194">
        <v>3.7782360000000001</v>
      </c>
      <c r="AN1227" s="194">
        <v>5.1023129999999997</v>
      </c>
      <c r="AO1227" s="194">
        <v>4.241352</v>
      </c>
      <c r="AP1227" s="194">
        <v>5.2276660000000001</v>
      </c>
      <c r="AQ1227" s="194">
        <v>4.3879429999999999</v>
      </c>
      <c r="AR1227" s="194">
        <v>3.5381670000000001</v>
      </c>
      <c r="AS1227" s="194">
        <v>5.5446840000000002</v>
      </c>
      <c r="AT1227" s="194">
        <v>6.608619</v>
      </c>
      <c r="AU1227" s="194">
        <v>7.4283400000000004</v>
      </c>
      <c r="AV1227" s="194">
        <v>4.4052290000000003</v>
      </c>
      <c r="AW1227" s="194">
        <v>7.110417</v>
      </c>
      <c r="AX1227" s="194">
        <v>9.0078230000000001</v>
      </c>
      <c r="AY1227" s="194">
        <v>10.786534</v>
      </c>
      <c r="AZ1227" s="194">
        <v>9.7755130000000001</v>
      </c>
      <c r="BA1227" s="194">
        <v>10.545802</v>
      </c>
      <c r="BB1227" s="194">
        <v>11.72213</v>
      </c>
      <c r="BC1227" s="194">
        <v>13.525293</v>
      </c>
      <c r="BD1227" s="194">
        <v>13.145102</v>
      </c>
      <c r="BE1227" s="194">
        <v>14.723722</v>
      </c>
      <c r="BF1227" s="194">
        <v>18.022393000000001</v>
      </c>
      <c r="BG1227" s="194">
        <v>19.974463</v>
      </c>
      <c r="BH1227" s="194">
        <v>23.147748</v>
      </c>
      <c r="BI1227" s="194">
        <v>19.395436</v>
      </c>
      <c r="BJ1227" s="194">
        <v>23.313336</v>
      </c>
      <c r="BK1227" s="194">
        <v>23.182811000000001</v>
      </c>
      <c r="BL1227" s="194">
        <v>26.094290000000001</v>
      </c>
      <c r="BM1227" s="194">
        <v>23.835124999999998</v>
      </c>
      <c r="BN1227" s="194">
        <v>31.241392999999999</v>
      </c>
      <c r="BO1227" s="194">
        <v>34.598581000000003</v>
      </c>
      <c r="BP1227" s="194">
        <v>41.966000000000008</v>
      </c>
      <c r="BQ1227" s="194">
        <v>37.375999999999998</v>
      </c>
      <c r="BR1227" s="194">
        <v>41.305</v>
      </c>
      <c r="BS1227" s="194">
        <v>43.136000000000003</v>
      </c>
      <c r="BT1227" s="194">
        <v>44.108000000000004</v>
      </c>
      <c r="BU1227" s="194">
        <v>34.934000000000005</v>
      </c>
      <c r="BV1227" s="194">
        <v>45.995000000000005</v>
      </c>
      <c r="BW1227" s="194">
        <v>55.257000000000005</v>
      </c>
      <c r="BX1227" s="194">
        <v>78.947999999999993</v>
      </c>
      <c r="BY1227" s="194">
        <v>49.057000000000002</v>
      </c>
      <c r="BZ1227" s="194">
        <v>62.567999999999998</v>
      </c>
      <c r="CA1227" s="194">
        <v>68.730999999999995</v>
      </c>
      <c r="CB1227" s="194">
        <v>101.83800000000001</v>
      </c>
      <c r="CC1227" s="194">
        <v>75.384999999999991</v>
      </c>
      <c r="CD1227" s="194">
        <v>69.201999999999998</v>
      </c>
      <c r="CE1227" s="194">
        <v>94.503999999999991</v>
      </c>
      <c r="CF1227" s="194">
        <v>132.541</v>
      </c>
      <c r="CG1227" s="194">
        <v>134.0659999999998</v>
      </c>
      <c r="CH1227" s="194">
        <v>168.08199999999999</v>
      </c>
      <c r="CI1227" s="194">
        <v>216.31</v>
      </c>
      <c r="CJ1227" s="194">
        <v>176.619</v>
      </c>
      <c r="CK1227" s="194">
        <v>159.393</v>
      </c>
      <c r="CL1227" s="194">
        <v>205.827</v>
      </c>
      <c r="CM1227" s="194">
        <v>315.892</v>
      </c>
      <c r="CN1227" s="194">
        <v>242.80099999999999</v>
      </c>
      <c r="CO1227" s="194">
        <v>279.98599999999999</v>
      </c>
      <c r="CP1227" s="194">
        <v>347.68199999999996</v>
      </c>
      <c r="CQ1227" s="194">
        <v>401.58500000000004</v>
      </c>
      <c r="CR1227" s="194">
        <v>453</v>
      </c>
      <c r="CS1227" s="194">
        <v>783.08938693277105</v>
      </c>
      <c r="CT1227" s="194">
        <v>829.88854468794227</v>
      </c>
      <c r="CU1227" s="194">
        <v>1001.5386408148456</v>
      </c>
      <c r="CV1227" s="194">
        <v>970.72937845878312</v>
      </c>
      <c r="CW1227" s="194">
        <v>1026.1382200177309</v>
      </c>
      <c r="CX1227" s="194">
        <v>1200.8321264232341</v>
      </c>
      <c r="CY1227" s="194">
        <v>1571.4356828853054</v>
      </c>
      <c r="CZ1227" s="194">
        <v>1163.3663879471665</v>
      </c>
      <c r="DA1227" s="194">
        <v>1279.8460526636468</v>
      </c>
      <c r="DB1227" s="194">
        <v>1493.1185779778257</v>
      </c>
      <c r="DC1227" s="194">
        <v>1916.5674292638898</v>
      </c>
      <c r="DD1227" s="194">
        <v>1323.954611363002</v>
      </c>
      <c r="DE1227" s="194">
        <v>1525.3375564887956</v>
      </c>
      <c r="DF1227" s="194">
        <v>1790.5175659081003</v>
      </c>
      <c r="DG1227" s="194">
        <v>2221.6990976436955</v>
      </c>
      <c r="DH1227" s="194">
        <v>1520.9867789835625</v>
      </c>
      <c r="DI1227" s="194">
        <v>1783.9133497311439</v>
      </c>
      <c r="DJ1227" s="194">
        <v>2093.6878074913493</v>
      </c>
      <c r="DK1227" s="194">
        <v>2635.1015663317444</v>
      </c>
      <c r="DL1227" s="194">
        <v>1423.0335612347974</v>
      </c>
      <c r="DM1227" s="194">
        <v>1508.806270212827</v>
      </c>
      <c r="DN1227" s="194">
        <v>1723.0727683620196</v>
      </c>
      <c r="DO1227" s="194">
        <v>2221.5419296888958</v>
      </c>
    </row>
    <row r="1228" spans="2:119" s="150" customFormat="1">
      <c r="B1228" s="1318"/>
      <c r="C1228" s="460" t="s">
        <v>613</v>
      </c>
      <c r="D1228" s="379"/>
      <c r="E1228" s="379"/>
      <c r="F1228" s="447">
        <v>0</v>
      </c>
      <c r="G1228" s="447">
        <v>0</v>
      </c>
      <c r="H1228" s="447">
        <v>0</v>
      </c>
      <c r="I1228" s="447">
        <v>0</v>
      </c>
      <c r="J1228" s="447">
        <v>0</v>
      </c>
      <c r="K1228" s="447">
        <v>0</v>
      </c>
      <c r="L1228" s="447">
        <v>0</v>
      </c>
      <c r="M1228" s="447">
        <v>0</v>
      </c>
      <c r="N1228" s="447">
        <v>0</v>
      </c>
      <c r="O1228" s="194">
        <v>0</v>
      </c>
      <c r="P1228" s="194">
        <v>0</v>
      </c>
      <c r="Q1228" s="194">
        <v>0</v>
      </c>
      <c r="R1228" s="194">
        <v>23.259</v>
      </c>
      <c r="S1228" s="448">
        <v>55.246000000000002</v>
      </c>
      <c r="T1228" s="448">
        <v>92.343000000000004</v>
      </c>
      <c r="U1228" s="1686">
        <v>109</v>
      </c>
      <c r="V1228" s="1686">
        <v>109</v>
      </c>
      <c r="W1228" s="1686">
        <v>109</v>
      </c>
      <c r="X1228" s="1686">
        <v>109</v>
      </c>
      <c r="Y1228" s="1686">
        <v>109</v>
      </c>
      <c r="Z1228" s="1686">
        <v>109</v>
      </c>
      <c r="AB1228" s="193"/>
      <c r="AC1228" s="193"/>
      <c r="AD1228" s="193"/>
      <c r="AE1228" s="193"/>
      <c r="AF1228" s="193"/>
      <c r="AG1228" s="193"/>
      <c r="AH1228" s="193"/>
      <c r="AI1228" s="193"/>
      <c r="AJ1228" s="194"/>
      <c r="AK1228" s="447">
        <v>0</v>
      </c>
      <c r="AL1228" s="447">
        <v>0</v>
      </c>
      <c r="AM1228" s="447">
        <v>0</v>
      </c>
      <c r="AN1228" s="447">
        <v>0</v>
      </c>
      <c r="AO1228" s="447">
        <v>0</v>
      </c>
      <c r="AP1228" s="447">
        <v>0</v>
      </c>
      <c r="AQ1228" s="447">
        <v>0</v>
      </c>
      <c r="AR1228" s="447">
        <v>0</v>
      </c>
      <c r="AS1228" s="447">
        <v>0</v>
      </c>
      <c r="AT1228" s="447">
        <v>0</v>
      </c>
      <c r="AU1228" s="447">
        <v>0</v>
      </c>
      <c r="AV1228" s="447">
        <v>0</v>
      </c>
      <c r="AW1228" s="447">
        <v>0</v>
      </c>
      <c r="AX1228" s="447">
        <v>0</v>
      </c>
      <c r="AY1228" s="447">
        <v>0</v>
      </c>
      <c r="AZ1228" s="447">
        <v>0</v>
      </c>
      <c r="BA1228" s="447">
        <v>0</v>
      </c>
      <c r="BB1228" s="447">
        <v>0</v>
      </c>
      <c r="BC1228" s="447">
        <v>0</v>
      </c>
      <c r="BD1228" s="447">
        <v>0</v>
      </c>
      <c r="BE1228" s="447">
        <v>0</v>
      </c>
      <c r="BF1228" s="447">
        <v>0</v>
      </c>
      <c r="BG1228" s="447">
        <v>0</v>
      </c>
      <c r="BH1228" s="447">
        <v>0</v>
      </c>
      <c r="BI1228" s="447">
        <v>0</v>
      </c>
      <c r="BJ1228" s="447">
        <v>0</v>
      </c>
      <c r="BK1228" s="447">
        <v>0</v>
      </c>
      <c r="BL1228" s="447">
        <v>0</v>
      </c>
      <c r="BM1228" s="447">
        <v>0</v>
      </c>
      <c r="BN1228" s="447">
        <v>0</v>
      </c>
      <c r="BO1228" s="447">
        <v>0</v>
      </c>
      <c r="BP1228" s="447">
        <v>0</v>
      </c>
      <c r="BQ1228" s="447">
        <v>0</v>
      </c>
      <c r="BR1228" s="447">
        <v>0</v>
      </c>
      <c r="BS1228" s="447">
        <v>0</v>
      </c>
      <c r="BT1228" s="447">
        <v>0</v>
      </c>
      <c r="BU1228" s="447">
        <v>0</v>
      </c>
      <c r="BV1228" s="447">
        <v>0</v>
      </c>
      <c r="BW1228" s="447">
        <v>0</v>
      </c>
      <c r="BX1228" s="447">
        <v>0</v>
      </c>
      <c r="BY1228" s="447">
        <v>0</v>
      </c>
      <c r="BZ1228" s="447">
        <v>0</v>
      </c>
      <c r="CA1228" s="447">
        <v>0</v>
      </c>
      <c r="CB1228" s="447">
        <v>0</v>
      </c>
      <c r="CC1228" s="447">
        <v>0</v>
      </c>
      <c r="CD1228" s="447">
        <v>0</v>
      </c>
      <c r="CE1228" s="447">
        <v>0</v>
      </c>
      <c r="CF1228" s="447">
        <v>12.585000000000001</v>
      </c>
      <c r="CG1228" s="447">
        <v>13.957000000000001</v>
      </c>
      <c r="CH1228" s="447">
        <v>17.440999999999999</v>
      </c>
      <c r="CI1228" s="447">
        <v>23.259</v>
      </c>
      <c r="CJ1228" s="447">
        <v>23.024999999999999</v>
      </c>
      <c r="CK1228" s="447">
        <v>25.113</v>
      </c>
      <c r="CL1228" s="447">
        <v>39.619999999999997</v>
      </c>
      <c r="CM1228" s="447">
        <v>55.246000000000002</v>
      </c>
      <c r="CN1228" s="447">
        <v>67.263999999999996</v>
      </c>
      <c r="CO1228" s="447">
        <v>80.596999999999994</v>
      </c>
      <c r="CP1228" s="447">
        <v>83.677000000000007</v>
      </c>
      <c r="CQ1228" s="447">
        <v>92.343000000000004</v>
      </c>
      <c r="CR1228" s="447">
        <v>109</v>
      </c>
      <c r="CS1228" s="194">
        <v>109</v>
      </c>
      <c r="CT1228" s="194">
        <v>109</v>
      </c>
      <c r="CU1228" s="194">
        <v>109</v>
      </c>
      <c r="CV1228" s="194">
        <v>109</v>
      </c>
      <c r="CW1228" s="194">
        <v>109</v>
      </c>
      <c r="CX1228" s="194">
        <v>109</v>
      </c>
      <c r="CY1228" s="194">
        <v>109</v>
      </c>
      <c r="CZ1228" s="194">
        <v>109</v>
      </c>
      <c r="DA1228" s="194">
        <v>109</v>
      </c>
      <c r="DB1228" s="194">
        <v>109</v>
      </c>
      <c r="DC1228" s="194">
        <v>109</v>
      </c>
      <c r="DD1228" s="194">
        <v>109</v>
      </c>
      <c r="DE1228" s="194">
        <v>109</v>
      </c>
      <c r="DF1228" s="194">
        <v>109</v>
      </c>
      <c r="DG1228" s="194">
        <v>109</v>
      </c>
      <c r="DH1228" s="194">
        <v>109</v>
      </c>
      <c r="DI1228" s="194">
        <v>109</v>
      </c>
      <c r="DJ1228" s="194">
        <v>109</v>
      </c>
      <c r="DK1228" s="194">
        <v>109</v>
      </c>
      <c r="DL1228" s="194">
        <v>109</v>
      </c>
      <c r="DM1228" s="194">
        <v>109</v>
      </c>
      <c r="DN1228" s="194">
        <v>109</v>
      </c>
      <c r="DO1228" s="194">
        <v>109</v>
      </c>
    </row>
    <row r="1229" spans="2:119" s="150" customFormat="1">
      <c r="B1229" s="1318"/>
      <c r="C1229" s="277" t="s">
        <v>29</v>
      </c>
      <c r="D1229" s="386"/>
      <c r="E1229" s="386"/>
      <c r="F1229" s="451">
        <v>41.751505999999999</v>
      </c>
      <c r="G1229" s="451">
        <v>56.309885000000001</v>
      </c>
      <c r="H1229" s="451">
        <v>60.492891999999998</v>
      </c>
      <c r="I1229" s="451">
        <v>88.394466999999992</v>
      </c>
      <c r="J1229" s="451">
        <v>118.30352499999999</v>
      </c>
      <c r="K1229" s="451">
        <v>169.531272</v>
      </c>
      <c r="L1229" s="451">
        <v>224.16560900000002</v>
      </c>
      <c r="M1229" s="451">
        <v>292.62215300000003</v>
      </c>
      <c r="N1229" s="451">
        <v>325.02600000000001</v>
      </c>
      <c r="O1229" s="451">
        <v>576.60100000000011</v>
      </c>
      <c r="P1229" s="451">
        <v>968.03200000000004</v>
      </c>
      <c r="Q1229" s="451">
        <v>1166.2239999999999</v>
      </c>
      <c r="R1229" s="451">
        <v>1752.32</v>
      </c>
      <c r="S1229" s="452">
        <v>3635.88</v>
      </c>
      <c r="T1229" s="452">
        <v>5836.7020000000002</v>
      </c>
      <c r="U1229" s="1685">
        <v>8768.2970978211724</v>
      </c>
      <c r="V1229" s="1685">
        <v>10301.93900248114</v>
      </c>
      <c r="W1229" s="1685">
        <v>12124.243536648126</v>
      </c>
      <c r="X1229" s="1685">
        <v>13698.878493750439</v>
      </c>
      <c r="Y1229" s="1685">
        <v>15683.767165333569</v>
      </c>
      <c r="Z1229" s="1685">
        <v>17157.755748332926</v>
      </c>
      <c r="AB1229" s="180"/>
      <c r="AC1229" s="180"/>
      <c r="AD1229" s="180"/>
      <c r="AE1229" s="180"/>
      <c r="AF1229" s="180"/>
      <c r="AG1229" s="180"/>
      <c r="AH1229" s="180"/>
      <c r="AI1229" s="180"/>
      <c r="AJ1229" s="194"/>
      <c r="AK1229" s="451">
        <v>25.632108000000002</v>
      </c>
      <c r="AL1229" s="451">
        <v>29.027618999999998</v>
      </c>
      <c r="AM1229" s="451">
        <v>41.751505999999999</v>
      </c>
      <c r="AN1229" s="451">
        <v>39.699549000000005</v>
      </c>
      <c r="AO1229" s="451">
        <v>43.264352000000002</v>
      </c>
      <c r="AP1229" s="451">
        <v>66.537510999999995</v>
      </c>
      <c r="AQ1229" s="451">
        <v>56.309885000000001</v>
      </c>
      <c r="AR1229" s="451">
        <v>60.740748000000004</v>
      </c>
      <c r="AS1229" s="451">
        <v>69.891627000000014</v>
      </c>
      <c r="AT1229" s="451">
        <v>69.753653</v>
      </c>
      <c r="AU1229" s="451">
        <v>60.492891999999998</v>
      </c>
      <c r="AV1229" s="451">
        <v>58.656244999999998</v>
      </c>
      <c r="AW1229" s="451">
        <v>65.524136000000013</v>
      </c>
      <c r="AX1229" s="451">
        <v>73.895695000000003</v>
      </c>
      <c r="AY1229" s="451">
        <v>88.394466999999992</v>
      </c>
      <c r="AZ1229" s="451">
        <v>93.892486000000005</v>
      </c>
      <c r="BA1229" s="451">
        <v>100.75341199999998</v>
      </c>
      <c r="BB1229" s="451">
        <v>104.26444599999999</v>
      </c>
      <c r="BC1229" s="451">
        <v>118.30352499999999</v>
      </c>
      <c r="BD1229" s="451">
        <v>120.203112</v>
      </c>
      <c r="BE1229" s="451">
        <v>132.03058000000001</v>
      </c>
      <c r="BF1229" s="451">
        <v>143.41604899999999</v>
      </c>
      <c r="BG1229" s="451">
        <v>169.531272</v>
      </c>
      <c r="BH1229" s="451">
        <v>182.72897700000001</v>
      </c>
      <c r="BI1229" s="451">
        <v>198.78915700000002</v>
      </c>
      <c r="BJ1229" s="451">
        <v>220.22276499999998</v>
      </c>
      <c r="BK1229" s="451">
        <v>224.16560900000002</v>
      </c>
      <c r="BL1229" s="451">
        <v>226.839956</v>
      </c>
      <c r="BM1229" s="451">
        <v>240.44906400000002</v>
      </c>
      <c r="BN1229" s="451">
        <v>282.91580600000003</v>
      </c>
      <c r="BO1229" s="451">
        <v>292.62215300000003</v>
      </c>
      <c r="BP1229" s="451">
        <v>323.15999999999997</v>
      </c>
      <c r="BQ1229" s="451">
        <v>345.67899999999997</v>
      </c>
      <c r="BR1229" s="451">
        <v>367.31100000000004</v>
      </c>
      <c r="BS1229" s="451">
        <v>325.02600000000001</v>
      </c>
      <c r="BT1229" s="451">
        <v>386.32800000000003</v>
      </c>
      <c r="BU1229" s="451">
        <v>422.35500000000002</v>
      </c>
      <c r="BV1229" s="451">
        <v>496.31300000000005</v>
      </c>
      <c r="BW1229" s="451">
        <v>576.60100000000011</v>
      </c>
      <c r="BX1229" s="451">
        <v>637.66399999999999</v>
      </c>
      <c r="BY1229" s="451">
        <v>676.03699999999992</v>
      </c>
      <c r="BZ1229" s="451">
        <v>822.79300000000001</v>
      </c>
      <c r="CA1229" s="451">
        <v>968.03200000000004</v>
      </c>
      <c r="CB1229" s="451">
        <v>1085.8510000000001</v>
      </c>
      <c r="CC1229" s="451">
        <v>975.06399999999985</v>
      </c>
      <c r="CD1229" s="451">
        <v>989.53200000000015</v>
      </c>
      <c r="CE1229" s="451">
        <v>1166.2239999999999</v>
      </c>
      <c r="CF1229" s="451">
        <v>1248.2149999999999</v>
      </c>
      <c r="CG1229" s="451">
        <v>1449.509</v>
      </c>
      <c r="CH1229" s="451">
        <v>1384.81</v>
      </c>
      <c r="CI1229" s="451">
        <v>1752.32</v>
      </c>
      <c r="CJ1229" s="451">
        <v>1576.5</v>
      </c>
      <c r="CK1229" s="451">
        <v>2659.779</v>
      </c>
      <c r="CL1229" s="451">
        <v>3007.26</v>
      </c>
      <c r="CM1229" s="451">
        <v>3635.88</v>
      </c>
      <c r="CN1229" s="451">
        <v>3204.9490000000001</v>
      </c>
      <c r="CO1229" s="451">
        <v>3869.29</v>
      </c>
      <c r="CP1229" s="451">
        <v>4286.5309999999999</v>
      </c>
      <c r="CQ1229" s="451">
        <v>5836.7020000000002</v>
      </c>
      <c r="CR1229" s="451">
        <v>6228</v>
      </c>
      <c r="CS1229" s="451">
        <v>7355.4651390943391</v>
      </c>
      <c r="CT1229" s="451">
        <v>7687.137410831413</v>
      </c>
      <c r="CU1229" s="451">
        <v>8768.2970978211724</v>
      </c>
      <c r="CV1229" s="451">
        <v>7461.2824458366495</v>
      </c>
      <c r="CW1229" s="451">
        <v>8195.321103175238</v>
      </c>
      <c r="CX1229" s="451">
        <v>8883.8130384084125</v>
      </c>
      <c r="CY1229" s="451">
        <v>10301.93900248114</v>
      </c>
      <c r="CZ1229" s="451">
        <v>8397.8394999430529</v>
      </c>
      <c r="DA1229" s="451">
        <v>9334.8748341060709</v>
      </c>
      <c r="DB1229" s="451">
        <v>10217.297721552912</v>
      </c>
      <c r="DC1229" s="1363">
        <v>12124.243536648126</v>
      </c>
      <c r="DD1229" s="451">
        <v>9256.8727801178702</v>
      </c>
      <c r="DE1229" s="451">
        <v>10429.805537428232</v>
      </c>
      <c r="DF1229" s="451">
        <v>11550.147074869439</v>
      </c>
      <c r="DG1229" s="1363">
        <v>13698.878493750439</v>
      </c>
      <c r="DH1229" s="451">
        <v>10390.500527355176</v>
      </c>
      <c r="DI1229" s="451">
        <v>11822.669770613331</v>
      </c>
      <c r="DJ1229" s="451">
        <v>13172.406010594457</v>
      </c>
      <c r="DK1229" s="1363">
        <v>15683.767165333569</v>
      </c>
      <c r="DL1229" s="451">
        <v>11386.427199841768</v>
      </c>
      <c r="DM1229" s="451">
        <v>12914.741826905991</v>
      </c>
      <c r="DN1229" s="451">
        <v>14391.102995266807</v>
      </c>
      <c r="DO1229" s="1363">
        <v>17157.755748332926</v>
      </c>
    </row>
    <row r="1230" spans="2:119" s="150" customFormat="1">
      <c r="B1230" s="1318"/>
      <c r="C1230" s="157"/>
      <c r="D1230" s="379"/>
      <c r="E1230" s="379"/>
      <c r="F1230" s="447"/>
      <c r="G1230" s="447"/>
      <c r="H1230" s="447"/>
      <c r="I1230" s="447"/>
      <c r="J1230" s="447"/>
      <c r="K1230" s="447"/>
      <c r="L1230" s="447"/>
      <c r="M1230" s="447"/>
      <c r="N1230" s="447"/>
      <c r="O1230" s="194"/>
      <c r="P1230" s="148"/>
      <c r="Q1230" s="148"/>
      <c r="R1230" s="148"/>
      <c r="S1230" s="456"/>
      <c r="T1230" s="456"/>
      <c r="U1230" s="1642"/>
      <c r="V1230" s="1642"/>
      <c r="W1230" s="1642"/>
      <c r="X1230" s="1642"/>
      <c r="Y1230" s="1642"/>
      <c r="Z1230" s="1642"/>
      <c r="AB1230" s="193"/>
      <c r="AC1230" s="193"/>
      <c r="AD1230" s="193"/>
      <c r="AE1230" s="193"/>
      <c r="AF1230" s="193"/>
      <c r="AG1230" s="193"/>
      <c r="AH1230" s="193"/>
      <c r="AI1230" s="193"/>
      <c r="AJ1230" s="194"/>
      <c r="AK1230" s="148"/>
      <c r="AL1230" s="148"/>
      <c r="AM1230" s="148"/>
      <c r="AN1230" s="148"/>
      <c r="AO1230" s="148"/>
      <c r="AP1230" s="148"/>
      <c r="AQ1230" s="148"/>
      <c r="AR1230" s="148"/>
      <c r="AS1230" s="148"/>
      <c r="AT1230" s="148"/>
      <c r="AU1230" s="148"/>
      <c r="AV1230" s="148"/>
      <c r="AW1230" s="148"/>
      <c r="AX1230" s="148"/>
      <c r="AY1230" s="148"/>
      <c r="AZ1230" s="148"/>
      <c r="BA1230" s="148"/>
      <c r="BB1230" s="148"/>
      <c r="BC1230" s="148"/>
      <c r="BD1230" s="148"/>
      <c r="BE1230" s="148"/>
      <c r="BF1230" s="148"/>
      <c r="BG1230" s="148"/>
      <c r="BH1230" s="148"/>
      <c r="BI1230" s="148"/>
      <c r="BJ1230" s="148"/>
      <c r="BK1230" s="148"/>
      <c r="BL1230" s="148"/>
      <c r="BM1230" s="148"/>
      <c r="BN1230" s="148"/>
      <c r="BO1230" s="148"/>
      <c r="BP1230" s="148"/>
      <c r="BQ1230" s="148"/>
      <c r="BR1230" s="148"/>
      <c r="BS1230" s="148"/>
      <c r="BT1230" s="148"/>
      <c r="BU1230" s="148"/>
      <c r="BV1230" s="148"/>
      <c r="BW1230" s="148"/>
      <c r="BX1230" s="148"/>
      <c r="BY1230" s="148"/>
      <c r="BZ1230" s="148"/>
      <c r="CA1230" s="148"/>
      <c r="CB1230" s="457">
        <v>0</v>
      </c>
      <c r="CC1230" s="457">
        <v>-1.4210854715202004E-13</v>
      </c>
      <c r="CD1230" s="457">
        <v>0</v>
      </c>
      <c r="CE1230" s="457">
        <v>0</v>
      </c>
      <c r="CF1230" s="457">
        <v>-1.0658141036401503E-13</v>
      </c>
      <c r="CG1230" s="457">
        <v>1.6342482922482304E-13</v>
      </c>
      <c r="CH1230" s="457">
        <v>-8.1712414612411521E-14</v>
      </c>
      <c r="CI1230" s="457">
        <v>-7.1054273576010019E-14</v>
      </c>
      <c r="CJ1230" s="457">
        <v>6.3948846218409017E-14</v>
      </c>
      <c r="CK1230" s="457">
        <v>-2.8421709430404007E-14</v>
      </c>
      <c r="CL1230" s="457">
        <v>-1.0658141036401503E-13</v>
      </c>
      <c r="CM1230" s="457">
        <v>-1.9184653865522705E-13</v>
      </c>
      <c r="CN1230" s="457">
        <v>0</v>
      </c>
      <c r="CO1230" s="457">
        <v>0</v>
      </c>
      <c r="CP1230" s="457">
        <v>0</v>
      </c>
      <c r="CQ1230" s="457">
        <v>5.2580162446247414E-13</v>
      </c>
      <c r="CR1230" s="457">
        <v>0</v>
      </c>
      <c r="CS1230" s="457">
        <v>0</v>
      </c>
      <c r="CT1230" s="457">
        <v>3.4106051316484809E-13</v>
      </c>
      <c r="CU1230" s="457">
        <v>4.5474735088646412E-13</v>
      </c>
      <c r="CV1230" s="457">
        <v>-3.4106051316484809E-13</v>
      </c>
      <c r="CW1230" s="457">
        <v>-4.5474735088646412E-13</v>
      </c>
      <c r="CX1230" s="457">
        <v>-4.5474735088646412E-13</v>
      </c>
      <c r="CY1230" s="457">
        <v>6.8212102632969618E-13</v>
      </c>
      <c r="CZ1230" s="457">
        <v>-4.5474735088646412E-13</v>
      </c>
      <c r="DA1230" s="457">
        <v>-4.5474735088646412E-13</v>
      </c>
      <c r="DB1230" s="457">
        <v>4.5474735088646412E-13</v>
      </c>
      <c r="DC1230" s="457">
        <v>6.8212102632969618E-13</v>
      </c>
      <c r="DD1230" s="457">
        <v>-6.8212102632969618E-13</v>
      </c>
      <c r="DE1230" s="457">
        <v>-9.0949470177292824E-13</v>
      </c>
      <c r="DF1230" s="457">
        <v>-6.8212102632969618E-13</v>
      </c>
      <c r="DG1230" s="457">
        <v>0</v>
      </c>
      <c r="DH1230" s="457">
        <v>9.0949470177292824E-13</v>
      </c>
      <c r="DI1230" s="457">
        <v>-6.8212102632969618E-13</v>
      </c>
      <c r="DJ1230" s="457">
        <v>0</v>
      </c>
      <c r="DK1230" s="457">
        <v>4.5474735088646412E-13</v>
      </c>
      <c r="DL1230" s="457">
        <v>6.8212102632969618E-13</v>
      </c>
      <c r="DM1230" s="457">
        <v>2.2737367544323206E-13</v>
      </c>
      <c r="DN1230" s="457">
        <v>-6.8212102632969618E-13</v>
      </c>
      <c r="DO1230" s="457">
        <v>0</v>
      </c>
    </row>
    <row r="1231" spans="2:119" s="150" customFormat="1">
      <c r="B1231" s="1318"/>
      <c r="C1231" s="157"/>
      <c r="D1231" s="379"/>
      <c r="E1231" s="379"/>
      <c r="F1231" s="447"/>
      <c r="G1231" s="447"/>
      <c r="H1231" s="447"/>
      <c r="I1231" s="447"/>
      <c r="J1231" s="447"/>
      <c r="K1231" s="447"/>
      <c r="L1231" s="447"/>
      <c r="M1231" s="447"/>
      <c r="N1231" s="447"/>
      <c r="O1231" s="194"/>
      <c r="P1231" s="148"/>
      <c r="Q1231" s="148"/>
      <c r="R1231" s="148"/>
      <c r="S1231" s="456"/>
      <c r="T1231" s="456"/>
      <c r="U1231" s="1642"/>
      <c r="V1231" s="1642"/>
      <c r="W1231" s="1642"/>
      <c r="X1231" s="1642"/>
      <c r="Y1231" s="1642"/>
      <c r="Z1231" s="1642"/>
      <c r="AB1231" s="193"/>
      <c r="AC1231" s="193"/>
      <c r="AD1231" s="193"/>
      <c r="AE1231" s="193"/>
      <c r="AF1231" s="193"/>
      <c r="AG1231" s="193"/>
      <c r="AH1231" s="193"/>
      <c r="AI1231" s="193"/>
      <c r="AJ1231" s="194"/>
      <c r="AK1231" s="148"/>
      <c r="AL1231" s="148"/>
      <c r="AM1231" s="148"/>
      <c r="AN1231" s="148"/>
      <c r="AO1231" s="148"/>
      <c r="AP1231" s="148"/>
      <c r="AQ1231" s="148"/>
      <c r="AR1231" s="148"/>
      <c r="AS1231" s="148"/>
      <c r="AT1231" s="148"/>
      <c r="AU1231" s="148"/>
      <c r="AV1231" s="148"/>
      <c r="AW1231" s="148"/>
      <c r="AX1231" s="148"/>
      <c r="AY1231" s="148"/>
      <c r="AZ1231" s="148"/>
      <c r="BA1231" s="148"/>
      <c r="BB1231" s="148"/>
      <c r="BC1231" s="148"/>
      <c r="BD1231" s="148"/>
      <c r="BE1231" s="148"/>
      <c r="BF1231" s="148"/>
      <c r="BG1231" s="148"/>
      <c r="BH1231" s="148"/>
      <c r="BI1231" s="148"/>
      <c r="BJ1231" s="148"/>
      <c r="BK1231" s="148"/>
      <c r="BL1231" s="148"/>
      <c r="BM1231" s="148"/>
      <c r="BN1231" s="148"/>
      <c r="BO1231" s="148"/>
      <c r="BP1231" s="148"/>
      <c r="BQ1231" s="148"/>
      <c r="BR1231" s="148"/>
      <c r="BS1231" s="148"/>
      <c r="BT1231" s="148"/>
      <c r="BU1231" s="148"/>
      <c r="BV1231" s="148"/>
      <c r="BW1231" s="148"/>
      <c r="BX1231" s="148"/>
      <c r="BY1231" s="148"/>
      <c r="BZ1231" s="148"/>
      <c r="CA1231" s="148"/>
      <c r="CB1231" s="148"/>
      <c r="CC1231" s="194"/>
      <c r="CD1231" s="148"/>
      <c r="CE1231" s="457"/>
      <c r="CF1231" s="148"/>
      <c r="CG1231" s="148"/>
      <c r="CH1231" s="148"/>
      <c r="CI1231" s="148"/>
      <c r="CJ1231" s="148"/>
      <c r="CK1231" s="148"/>
      <c r="CL1231" s="148"/>
      <c r="CM1231" s="148"/>
      <c r="CN1231" s="148"/>
      <c r="CO1231" s="148"/>
      <c r="CP1231" s="148"/>
      <c r="CQ1231" s="148"/>
      <c r="CR1231" s="148"/>
      <c r="CS1231" s="148"/>
      <c r="CT1231" s="148"/>
      <c r="CU1231" s="148"/>
      <c r="CV1231" s="148"/>
      <c r="CW1231" s="148"/>
      <c r="CX1231" s="148"/>
      <c r="CY1231" s="148"/>
      <c r="CZ1231" s="148"/>
      <c r="DA1231" s="148"/>
      <c r="DB1231" s="148"/>
      <c r="DC1231" s="148"/>
      <c r="DD1231" s="148"/>
      <c r="DE1231" s="148"/>
      <c r="DF1231" s="148"/>
      <c r="DG1231" s="148"/>
      <c r="DH1231" s="148"/>
      <c r="DI1231" s="148"/>
      <c r="DJ1231" s="148"/>
      <c r="DK1231" s="148"/>
      <c r="DL1231" s="148"/>
      <c r="DM1231" s="148"/>
      <c r="DN1231" s="148"/>
      <c r="DO1231" s="148"/>
    </row>
    <row r="1232" spans="2:119" s="150" customFormat="1">
      <c r="B1232" s="1318"/>
      <c r="C1232" s="157" t="s">
        <v>117</v>
      </c>
      <c r="D1232" s="379"/>
      <c r="E1232" s="379"/>
      <c r="F1232" s="447">
        <v>0</v>
      </c>
      <c r="G1232" s="447">
        <v>0.33985399999999999</v>
      </c>
      <c r="H1232" s="447">
        <v>1.3550059999999999</v>
      </c>
      <c r="I1232" s="447">
        <v>2.5623429999999998</v>
      </c>
      <c r="J1232" s="447">
        <v>3.8441719999999999</v>
      </c>
      <c r="K1232" s="447">
        <v>3.452445</v>
      </c>
      <c r="L1232" s="447">
        <v>9.1852689999999999</v>
      </c>
      <c r="M1232" s="447">
        <v>11.326318000000001</v>
      </c>
      <c r="N1232" s="447">
        <v>10.422000000000001</v>
      </c>
      <c r="O1232" s="194">
        <v>16.172999999999998</v>
      </c>
      <c r="P1232" s="194">
        <v>25.001999999999999</v>
      </c>
      <c r="Q1232" s="194">
        <v>23.161000000000001</v>
      </c>
      <c r="R1232" s="194">
        <v>26.803000000000001</v>
      </c>
      <c r="S1232" s="448">
        <v>49.851999999999997</v>
      </c>
      <c r="T1232" s="448">
        <v>20.215</v>
      </c>
      <c r="U1232" s="1686">
        <v>5</v>
      </c>
      <c r="V1232" s="1686">
        <v>5</v>
      </c>
      <c r="W1232" s="1686">
        <v>5</v>
      </c>
      <c r="X1232" s="1686">
        <v>5</v>
      </c>
      <c r="Y1232" s="1686">
        <v>5</v>
      </c>
      <c r="Z1232" s="1686">
        <v>5</v>
      </c>
      <c r="AB1232" s="193"/>
      <c r="AC1232" s="193"/>
      <c r="AD1232" s="193"/>
      <c r="AE1232" s="193"/>
      <c r="AF1232" s="193"/>
      <c r="AG1232" s="193"/>
      <c r="AH1232" s="193"/>
      <c r="AI1232" s="193"/>
      <c r="AJ1232" s="194"/>
      <c r="AK1232" s="194">
        <v>0</v>
      </c>
      <c r="AL1232" s="194">
        <v>0</v>
      </c>
      <c r="AM1232" s="194">
        <v>0</v>
      </c>
      <c r="AN1232" s="194">
        <v>0</v>
      </c>
      <c r="AO1232" s="194">
        <v>0</v>
      </c>
      <c r="AP1232" s="194">
        <v>0</v>
      </c>
      <c r="AQ1232" s="194">
        <v>0.33985399999999999</v>
      </c>
      <c r="AR1232" s="194">
        <v>1.144606</v>
      </c>
      <c r="AS1232" s="194">
        <v>0.64216099999999998</v>
      </c>
      <c r="AT1232" s="194">
        <v>0.868201</v>
      </c>
      <c r="AU1232" s="194">
        <v>1.3550059999999999</v>
      </c>
      <c r="AV1232" s="194">
        <v>3.339995</v>
      </c>
      <c r="AW1232" s="194">
        <v>1.730748</v>
      </c>
      <c r="AX1232" s="194">
        <v>2.6297790000000001</v>
      </c>
      <c r="AY1232" s="194">
        <v>2.5623429999999998</v>
      </c>
      <c r="AZ1232" s="194">
        <v>2.5135390000000002</v>
      </c>
      <c r="BA1232" s="194">
        <v>3.1068799999999999</v>
      </c>
      <c r="BB1232" s="194">
        <v>3.0560990000000001</v>
      </c>
      <c r="BC1232" s="194">
        <v>3.8441719999999999</v>
      </c>
      <c r="BD1232" s="194">
        <v>3.9500989999999998</v>
      </c>
      <c r="BE1232" s="194">
        <v>3.8182749999999999</v>
      </c>
      <c r="BF1232" s="194">
        <v>4.1398299999999999</v>
      </c>
      <c r="BG1232" s="194">
        <v>3.452445</v>
      </c>
      <c r="BH1232" s="194">
        <v>4.1301009999999998</v>
      </c>
      <c r="BI1232" s="194">
        <v>6.3245430000000002</v>
      </c>
      <c r="BJ1232" s="194">
        <v>8.5552759999999992</v>
      </c>
      <c r="BK1232" s="194">
        <v>9.1852689999999999</v>
      </c>
      <c r="BL1232" s="194">
        <v>6.0545099999999996</v>
      </c>
      <c r="BM1232" s="194">
        <v>6.1889469999999998</v>
      </c>
      <c r="BN1232" s="194">
        <v>7.6696049999999998</v>
      </c>
      <c r="BO1232" s="194">
        <v>11.326318000000001</v>
      </c>
      <c r="BP1232" s="194">
        <v>12.193</v>
      </c>
      <c r="BQ1232" s="194">
        <v>10.913</v>
      </c>
      <c r="BR1232" s="194">
        <v>9.8670000000000009</v>
      </c>
      <c r="BS1232" s="194">
        <v>10.422000000000001</v>
      </c>
      <c r="BT1232" s="194">
        <v>7.0179999999999998</v>
      </c>
      <c r="BU1232" s="194">
        <v>10.239000000000001</v>
      </c>
      <c r="BV1232" s="194">
        <v>14.801</v>
      </c>
      <c r="BW1232" s="194">
        <v>16.172999999999998</v>
      </c>
      <c r="BX1232" s="194">
        <v>12.497999999999999</v>
      </c>
      <c r="BY1232" s="194">
        <v>19.178999999999998</v>
      </c>
      <c r="BZ1232" s="194">
        <v>22.123999999999999</v>
      </c>
      <c r="CA1232" s="194">
        <v>25.001999999999999</v>
      </c>
      <c r="CB1232" s="194">
        <v>19.5</v>
      </c>
      <c r="CC1232" s="194">
        <v>19.123000000000001</v>
      </c>
      <c r="CD1232" s="194">
        <v>23.388999999999999</v>
      </c>
      <c r="CE1232" s="194">
        <v>23.161000000000001</v>
      </c>
      <c r="CF1232" s="194">
        <v>31.827000000000002</v>
      </c>
      <c r="CG1232" s="194">
        <v>23.648</v>
      </c>
      <c r="CH1232" s="194">
        <v>27.393000000000001</v>
      </c>
      <c r="CI1232" s="194">
        <v>26.803000000000001</v>
      </c>
      <c r="CJ1232" s="194">
        <v>16.164999999999999</v>
      </c>
      <c r="CK1232" s="194">
        <v>25.279</v>
      </c>
      <c r="CL1232" s="194">
        <v>29.2</v>
      </c>
      <c r="CM1232" s="194">
        <v>49.851999999999997</v>
      </c>
      <c r="CN1232" s="194">
        <v>20.695</v>
      </c>
      <c r="CO1232" s="194">
        <v>18.928999999999998</v>
      </c>
      <c r="CP1232" s="194">
        <v>22.690999999999999</v>
      </c>
      <c r="CQ1232" s="194">
        <v>20.215</v>
      </c>
      <c r="CR1232" s="194">
        <v>5</v>
      </c>
      <c r="CS1232" s="194">
        <v>5</v>
      </c>
      <c r="CT1232" s="194">
        <v>5</v>
      </c>
      <c r="CU1232" s="194">
        <v>5</v>
      </c>
      <c r="CV1232" s="194">
        <v>5</v>
      </c>
      <c r="CW1232" s="194">
        <v>5</v>
      </c>
      <c r="CX1232" s="194">
        <v>5</v>
      </c>
      <c r="CY1232" s="194">
        <v>5</v>
      </c>
      <c r="CZ1232" s="194">
        <v>5</v>
      </c>
      <c r="DA1232" s="194">
        <v>5</v>
      </c>
      <c r="DB1232" s="194">
        <v>5</v>
      </c>
      <c r="DC1232" s="194">
        <v>5</v>
      </c>
      <c r="DD1232" s="194">
        <v>5</v>
      </c>
      <c r="DE1232" s="194">
        <v>5</v>
      </c>
      <c r="DF1232" s="194">
        <v>5</v>
      </c>
      <c r="DG1232" s="194">
        <v>5</v>
      </c>
      <c r="DH1232" s="194">
        <v>5</v>
      </c>
      <c r="DI1232" s="194">
        <v>5</v>
      </c>
      <c r="DJ1232" s="194">
        <v>5</v>
      </c>
      <c r="DK1232" s="194">
        <v>5</v>
      </c>
      <c r="DL1232" s="194">
        <v>5</v>
      </c>
      <c r="DM1232" s="194">
        <v>5</v>
      </c>
      <c r="DN1232" s="194">
        <v>5</v>
      </c>
      <c r="DO1232" s="194">
        <v>5</v>
      </c>
    </row>
    <row r="1233" spans="1:119" s="150" customFormat="1">
      <c r="B1233" s="1318"/>
      <c r="C1233" s="157" t="s">
        <v>116</v>
      </c>
      <c r="D1233" s="379"/>
      <c r="E1233" s="379"/>
      <c r="F1233" s="447">
        <v>0</v>
      </c>
      <c r="G1233" s="447">
        <v>3.0500609999999999</v>
      </c>
      <c r="H1233" s="447">
        <v>0</v>
      </c>
      <c r="I1233" s="447">
        <v>0.18884600000000001</v>
      </c>
      <c r="J1233" s="447">
        <v>0.13622699999999999</v>
      </c>
      <c r="K1233" s="447">
        <v>5.9492999999999997E-2</v>
      </c>
      <c r="L1233" s="447">
        <v>2.4898189999999998</v>
      </c>
      <c r="M1233" s="447">
        <v>282.18433099999999</v>
      </c>
      <c r="N1233" s="447">
        <v>294.34199999999998</v>
      </c>
      <c r="O1233" s="194">
        <v>301.94</v>
      </c>
      <c r="P1233" s="194">
        <v>312.80900000000003</v>
      </c>
      <c r="Q1233" s="194">
        <v>602.22799999999995</v>
      </c>
      <c r="R1233" s="194">
        <v>631.35299999999995</v>
      </c>
      <c r="S1233" s="448">
        <v>860.87599999999998</v>
      </c>
      <c r="T1233" s="448">
        <v>2233.2550000000001</v>
      </c>
      <c r="U1233" s="1686">
        <v>2638</v>
      </c>
      <c r="V1233" s="1686">
        <v>2638</v>
      </c>
      <c r="W1233" s="1686">
        <v>2638</v>
      </c>
      <c r="X1233" s="1686">
        <v>2638</v>
      </c>
      <c r="Y1233" s="1686">
        <v>2638</v>
      </c>
      <c r="Z1233" s="1686">
        <v>2638</v>
      </c>
      <c r="AB1233" s="193"/>
      <c r="AC1233" s="193"/>
      <c r="AD1233" s="193"/>
      <c r="AE1233" s="193"/>
      <c r="AF1233" s="193"/>
      <c r="AG1233" s="193"/>
      <c r="AH1233" s="193"/>
      <c r="AI1233" s="193"/>
      <c r="AJ1233" s="194"/>
      <c r="AK1233" s="194">
        <v>9</v>
      </c>
      <c r="AL1233" s="194">
        <v>0</v>
      </c>
      <c r="AM1233" s="194">
        <v>0</v>
      </c>
      <c r="AN1233" s="194">
        <v>9.018E-3</v>
      </c>
      <c r="AO1233" s="194">
        <v>5.9589999999999999E-3</v>
      </c>
      <c r="AP1233" s="194">
        <v>0</v>
      </c>
      <c r="AQ1233" s="194">
        <v>3.0500609999999999</v>
      </c>
      <c r="AR1233" s="194">
        <v>0</v>
      </c>
      <c r="AS1233" s="194">
        <v>0</v>
      </c>
      <c r="AT1233" s="194">
        <v>0</v>
      </c>
      <c r="AU1233" s="194">
        <v>0</v>
      </c>
      <c r="AV1233" s="194">
        <v>0</v>
      </c>
      <c r="AW1233" s="194">
        <v>0.16100800000000001</v>
      </c>
      <c r="AX1233" s="194">
        <v>0.28022799999999998</v>
      </c>
      <c r="AY1233" s="194">
        <v>0.18884600000000001</v>
      </c>
      <c r="AZ1233" s="194">
        <v>0.16659199999999999</v>
      </c>
      <c r="BA1233" s="194">
        <v>0.125721</v>
      </c>
      <c r="BB1233" s="194">
        <v>0.17854300000000001</v>
      </c>
      <c r="BC1233" s="194">
        <v>0.13622699999999999</v>
      </c>
      <c r="BD1233" s="194">
        <v>0.10124900000000001</v>
      </c>
      <c r="BE1233" s="194">
        <v>9.4092999999999996E-2</v>
      </c>
      <c r="BF1233" s="194">
        <v>7.4937000000000004E-2</v>
      </c>
      <c r="BG1233" s="194">
        <v>5.9492999999999997E-2</v>
      </c>
      <c r="BH1233" s="194">
        <v>4.6462999999999997E-2</v>
      </c>
      <c r="BI1233" s="194">
        <v>3.3977E-2</v>
      </c>
      <c r="BJ1233" s="194">
        <v>2.3574999999999999E-2</v>
      </c>
      <c r="BK1233" s="194">
        <v>2.4898189999999998</v>
      </c>
      <c r="BL1233" s="194">
        <v>1.812047</v>
      </c>
      <c r="BM1233" s="194">
        <v>278.36278399999998</v>
      </c>
      <c r="BN1233" s="194">
        <v>282.94551200000001</v>
      </c>
      <c r="BO1233" s="194">
        <v>282.18433099999999</v>
      </c>
      <c r="BP1233" s="194">
        <v>286.18</v>
      </c>
      <c r="BQ1233" s="194">
        <v>286.52499999999998</v>
      </c>
      <c r="BR1233" s="194">
        <v>292.726</v>
      </c>
      <c r="BS1233" s="194">
        <v>294.34199999999998</v>
      </c>
      <c r="BT1233" s="194">
        <v>295.68299999999999</v>
      </c>
      <c r="BU1233" s="194">
        <v>296.69099999999997</v>
      </c>
      <c r="BV1233" s="194">
        <v>299.47199999999998</v>
      </c>
      <c r="BW1233" s="194">
        <v>301.94</v>
      </c>
      <c r="BX1233" s="194">
        <v>304.53399999999999</v>
      </c>
      <c r="BY1233" s="194">
        <v>306.70600000000002</v>
      </c>
      <c r="BZ1233" s="194">
        <v>309.44400000000002</v>
      </c>
      <c r="CA1233" s="194">
        <v>312.80900000000003</v>
      </c>
      <c r="CB1233" s="194">
        <v>314.95299999999997</v>
      </c>
      <c r="CC1233" s="194">
        <v>333.36399999999998</v>
      </c>
      <c r="CD1233" s="194">
        <v>554.83000000000004</v>
      </c>
      <c r="CE1233" s="194">
        <v>602.22799999999995</v>
      </c>
      <c r="CF1233" s="194">
        <v>602.06100000000004</v>
      </c>
      <c r="CG1233" s="194">
        <v>619.66999999999996</v>
      </c>
      <c r="CH1233" s="194">
        <v>623.11400000000003</v>
      </c>
      <c r="CI1233" s="194">
        <v>631.35299999999995</v>
      </c>
      <c r="CJ1233" s="194">
        <v>616.29499999999996</v>
      </c>
      <c r="CK1233" s="194">
        <v>610.899</v>
      </c>
      <c r="CL1233" s="194">
        <v>618.33699999999999</v>
      </c>
      <c r="CM1233" s="194">
        <v>860.87599999999998</v>
      </c>
      <c r="CN1233" s="194">
        <v>1659.8979999999999</v>
      </c>
      <c r="CO1233" s="194">
        <v>1788.481</v>
      </c>
      <c r="CP1233" s="194">
        <v>1970.393</v>
      </c>
      <c r="CQ1233" s="194">
        <v>2233.2550000000001</v>
      </c>
      <c r="CR1233" s="194">
        <v>2638</v>
      </c>
      <c r="CS1233" s="194">
        <v>2638</v>
      </c>
      <c r="CT1233" s="194">
        <v>2638</v>
      </c>
      <c r="CU1233" s="194">
        <v>2638</v>
      </c>
      <c r="CV1233" s="194">
        <v>2638</v>
      </c>
      <c r="CW1233" s="194">
        <v>2638</v>
      </c>
      <c r="CX1233" s="194">
        <v>2638</v>
      </c>
      <c r="CY1233" s="194">
        <v>2638</v>
      </c>
      <c r="CZ1233" s="194">
        <v>2638</v>
      </c>
      <c r="DA1233" s="194">
        <v>2638</v>
      </c>
      <c r="DB1233" s="194">
        <v>2638</v>
      </c>
      <c r="DC1233" s="194">
        <v>2638</v>
      </c>
      <c r="DD1233" s="194">
        <v>2638</v>
      </c>
      <c r="DE1233" s="194">
        <v>2638</v>
      </c>
      <c r="DF1233" s="194">
        <v>2638</v>
      </c>
      <c r="DG1233" s="194">
        <v>2638</v>
      </c>
      <c r="DH1233" s="194">
        <v>2638</v>
      </c>
      <c r="DI1233" s="194">
        <v>2638</v>
      </c>
      <c r="DJ1233" s="194">
        <v>2638</v>
      </c>
      <c r="DK1233" s="194">
        <v>2638</v>
      </c>
      <c r="DL1233" s="194">
        <v>2638</v>
      </c>
      <c r="DM1233" s="194">
        <v>2638</v>
      </c>
      <c r="DN1233" s="194">
        <v>2638</v>
      </c>
      <c r="DO1233" s="194">
        <v>2638</v>
      </c>
    </row>
    <row r="1234" spans="1:119" s="150" customFormat="1">
      <c r="B1234" s="1318"/>
      <c r="C1234" s="157" t="s">
        <v>119</v>
      </c>
      <c r="D1234" s="379"/>
      <c r="E1234" s="379"/>
      <c r="F1234" s="447">
        <v>0</v>
      </c>
      <c r="G1234" s="447">
        <v>2.5561199999999999</v>
      </c>
      <c r="H1234" s="447">
        <v>5.1707989999999997</v>
      </c>
      <c r="I1234" s="447">
        <v>5.1676989999999998</v>
      </c>
      <c r="J1234" s="447">
        <v>8.6706059999999994</v>
      </c>
      <c r="K1234" s="447">
        <v>8.9752899999999993</v>
      </c>
      <c r="L1234" s="447">
        <v>5.339359</v>
      </c>
      <c r="M1234" s="447">
        <v>18.745854999999999</v>
      </c>
      <c r="N1234" s="447">
        <v>24.498000000000001</v>
      </c>
      <c r="O1234" s="194">
        <v>34.058999999999997</v>
      </c>
      <c r="P1234" s="194">
        <v>23.818999999999999</v>
      </c>
      <c r="Q1234" s="194">
        <v>91.697999999999993</v>
      </c>
      <c r="R1234" s="194">
        <v>99.951999999999998</v>
      </c>
      <c r="S1234" s="448">
        <v>64.353999999999999</v>
      </c>
      <c r="T1234" s="448">
        <v>62.496000000000002</v>
      </c>
      <c r="U1234" s="1686">
        <v>42</v>
      </c>
      <c r="V1234" s="1686">
        <v>42</v>
      </c>
      <c r="W1234" s="1686">
        <v>42</v>
      </c>
      <c r="X1234" s="1686">
        <v>42</v>
      </c>
      <c r="Y1234" s="1686">
        <v>42</v>
      </c>
      <c r="Z1234" s="1686">
        <v>42</v>
      </c>
      <c r="AB1234" s="193"/>
      <c r="AC1234" s="193"/>
      <c r="AD1234" s="193"/>
      <c r="AE1234" s="193"/>
      <c r="AF1234" s="193"/>
      <c r="AG1234" s="193"/>
      <c r="AH1234" s="193"/>
      <c r="AI1234" s="193"/>
      <c r="AJ1234" s="194"/>
      <c r="AK1234" s="194">
        <v>0</v>
      </c>
      <c r="AL1234" s="194">
        <v>0</v>
      </c>
      <c r="AM1234" s="194">
        <v>0</v>
      </c>
      <c r="AN1234" s="194">
        <v>1.670766</v>
      </c>
      <c r="AO1234" s="194">
        <v>1.9677659999999999</v>
      </c>
      <c r="AP1234" s="194">
        <v>2.5876389999999998</v>
      </c>
      <c r="AQ1234" s="194">
        <v>2.5561199999999999</v>
      </c>
      <c r="AR1234" s="194">
        <v>2.370161</v>
      </c>
      <c r="AS1234" s="194">
        <v>4.9220459999999999</v>
      </c>
      <c r="AT1234" s="194">
        <v>5.2791990000000002</v>
      </c>
      <c r="AU1234" s="194">
        <v>5.1707989999999997</v>
      </c>
      <c r="AV1234" s="194">
        <v>5.971114</v>
      </c>
      <c r="AW1234" s="194">
        <v>6.4139340000000002</v>
      </c>
      <c r="AX1234" s="194">
        <v>6.4395800000000003</v>
      </c>
      <c r="AY1234" s="194">
        <v>5.1676989999999998</v>
      </c>
      <c r="AZ1234" s="194">
        <v>5.1497080000000004</v>
      </c>
      <c r="BA1234" s="194">
        <v>4.726032</v>
      </c>
      <c r="BB1234" s="194">
        <v>8.2196379999999998</v>
      </c>
      <c r="BC1234" s="194">
        <v>8.6706059999999994</v>
      </c>
      <c r="BD1234" s="194">
        <v>8.4815930000000002</v>
      </c>
      <c r="BE1234" s="194">
        <v>8.554494</v>
      </c>
      <c r="BF1234" s="194">
        <v>8.3674230000000005</v>
      </c>
      <c r="BG1234" s="194">
        <v>8.9752899999999993</v>
      </c>
      <c r="BH1234" s="194">
        <v>8.7310359999999996</v>
      </c>
      <c r="BI1234" s="194">
        <v>8.1347260000000006</v>
      </c>
      <c r="BJ1234" s="194">
        <v>8.5351809999999997</v>
      </c>
      <c r="BK1234" s="194">
        <v>5.339359</v>
      </c>
      <c r="BL1234" s="194">
        <v>5.5115309999999997</v>
      </c>
      <c r="BM1234" s="194">
        <v>18.294661999999999</v>
      </c>
      <c r="BN1234" s="194">
        <v>15.575877</v>
      </c>
      <c r="BO1234" s="194">
        <v>18.745854999999999</v>
      </c>
      <c r="BP1234" s="194">
        <v>18.774000000000001</v>
      </c>
      <c r="BQ1234" s="194">
        <v>21.62</v>
      </c>
      <c r="BR1234" s="194">
        <v>23.834</v>
      </c>
      <c r="BS1234" s="194">
        <v>24.498000000000001</v>
      </c>
      <c r="BT1234" s="194">
        <v>28.32</v>
      </c>
      <c r="BU1234" s="194">
        <v>32.098999999999997</v>
      </c>
      <c r="BV1234" s="194">
        <v>36.07</v>
      </c>
      <c r="BW1234" s="194">
        <v>34.058999999999997</v>
      </c>
      <c r="BX1234" s="194">
        <v>36.83</v>
      </c>
      <c r="BY1234" s="194">
        <v>37.695999999999998</v>
      </c>
      <c r="BZ1234" s="194">
        <v>40.435000000000002</v>
      </c>
      <c r="CA1234" s="194">
        <v>23.818999999999999</v>
      </c>
      <c r="CB1234" s="194">
        <v>25.542000000000002</v>
      </c>
      <c r="CC1234" s="194">
        <v>23.166</v>
      </c>
      <c r="CD1234" s="194">
        <v>92.322000000000003</v>
      </c>
      <c r="CE1234" s="194">
        <v>91.697999999999993</v>
      </c>
      <c r="CF1234" s="194">
        <v>97.006</v>
      </c>
      <c r="CG1234" s="194">
        <v>98.997</v>
      </c>
      <c r="CH1234" s="194">
        <v>96.924999999999997</v>
      </c>
      <c r="CI1234" s="194">
        <v>99.951999999999998</v>
      </c>
      <c r="CJ1234" s="194">
        <v>98.048000000000002</v>
      </c>
      <c r="CK1234" s="194">
        <v>65.272999999999996</v>
      </c>
      <c r="CL1234" s="194">
        <v>72.061000000000007</v>
      </c>
      <c r="CM1234" s="194">
        <v>64.353999999999999</v>
      </c>
      <c r="CN1234" s="194">
        <v>41.232999999999997</v>
      </c>
      <c r="CO1234" s="194">
        <v>48.529000000000003</v>
      </c>
      <c r="CP1234" s="194">
        <v>54.951000000000001</v>
      </c>
      <c r="CQ1234" s="194">
        <v>62.496000000000002</v>
      </c>
      <c r="CR1234" s="194">
        <v>42</v>
      </c>
      <c r="CS1234" s="194">
        <v>42</v>
      </c>
      <c r="CT1234" s="194">
        <v>42</v>
      </c>
      <c r="CU1234" s="194">
        <v>42</v>
      </c>
      <c r="CV1234" s="194">
        <v>42</v>
      </c>
      <c r="CW1234" s="194">
        <v>42</v>
      </c>
      <c r="CX1234" s="194">
        <v>42</v>
      </c>
      <c r="CY1234" s="194">
        <v>42</v>
      </c>
      <c r="CZ1234" s="194">
        <v>42</v>
      </c>
      <c r="DA1234" s="194">
        <v>42</v>
      </c>
      <c r="DB1234" s="194">
        <v>42</v>
      </c>
      <c r="DC1234" s="194">
        <v>42</v>
      </c>
      <c r="DD1234" s="194">
        <v>42</v>
      </c>
      <c r="DE1234" s="194">
        <v>42</v>
      </c>
      <c r="DF1234" s="194">
        <v>42</v>
      </c>
      <c r="DG1234" s="194">
        <v>42</v>
      </c>
      <c r="DH1234" s="194">
        <v>42</v>
      </c>
      <c r="DI1234" s="194">
        <v>42</v>
      </c>
      <c r="DJ1234" s="194">
        <v>42</v>
      </c>
      <c r="DK1234" s="194">
        <v>42</v>
      </c>
      <c r="DL1234" s="194">
        <v>42</v>
      </c>
      <c r="DM1234" s="194">
        <v>42</v>
      </c>
      <c r="DN1234" s="194">
        <v>42</v>
      </c>
      <c r="DO1234" s="194">
        <v>42</v>
      </c>
    </row>
    <row r="1235" spans="1:119" s="150" customFormat="1">
      <c r="B1235" s="1318"/>
      <c r="C1235" s="157" t="s">
        <v>28</v>
      </c>
      <c r="D1235" s="379"/>
      <c r="E1235" s="379"/>
      <c r="F1235" s="447">
        <v>1.068155</v>
      </c>
      <c r="G1235" s="447">
        <v>1.058848</v>
      </c>
      <c r="H1235" s="447">
        <v>1.4027149999999999</v>
      </c>
      <c r="I1235" s="447">
        <v>1.6513979999999999</v>
      </c>
      <c r="J1235" s="447">
        <v>1.79789</v>
      </c>
      <c r="K1235" s="447">
        <v>2.8371499999999998</v>
      </c>
      <c r="L1235" s="447">
        <v>3.699109</v>
      </c>
      <c r="M1235" s="447">
        <v>6.1806679999999998</v>
      </c>
      <c r="N1235" s="447">
        <v>9.86</v>
      </c>
      <c r="O1235" s="194">
        <v>9.8079999999999998</v>
      </c>
      <c r="P1235" s="194">
        <v>17.746000000000002</v>
      </c>
      <c r="Q1235" s="194">
        <v>19.507999999999999</v>
      </c>
      <c r="R1235" s="194">
        <v>12.627000000000001</v>
      </c>
      <c r="S1235" s="448">
        <v>20.190999999999999</v>
      </c>
      <c r="T1235" s="448">
        <v>45.185000000000002</v>
      </c>
      <c r="U1235" s="1686">
        <v>65.298479433711421</v>
      </c>
      <c r="V1235" s="1686">
        <v>81.246556788771144</v>
      </c>
      <c r="W1235" s="1686">
        <v>99.09059987443527</v>
      </c>
      <c r="X1235" s="1686">
        <v>114.86655411365297</v>
      </c>
      <c r="Y1235" s="1686">
        <v>136.24033830010586</v>
      </c>
      <c r="Z1235" s="1686">
        <v>114.85842819713974</v>
      </c>
      <c r="AB1235" s="193"/>
      <c r="AC1235" s="193"/>
      <c r="AD1235" s="193"/>
      <c r="AE1235" s="193"/>
      <c r="AF1235" s="193"/>
      <c r="AG1235" s="193"/>
      <c r="AH1235" s="193"/>
      <c r="AI1235" s="193"/>
      <c r="AJ1235" s="194"/>
      <c r="AK1235" s="194">
        <v>0.72376399999999996</v>
      </c>
      <c r="AL1235" s="194">
        <v>0.94840599999999997</v>
      </c>
      <c r="AM1235" s="194">
        <v>1.068155</v>
      </c>
      <c r="AN1235" s="194">
        <v>1.0624210000000001</v>
      </c>
      <c r="AO1235" s="194">
        <v>1.204958</v>
      </c>
      <c r="AP1235" s="194">
        <v>1.1297600000000001</v>
      </c>
      <c r="AQ1235" s="194">
        <v>1.058848</v>
      </c>
      <c r="AR1235" s="194">
        <v>1.116395</v>
      </c>
      <c r="AS1235" s="194">
        <v>1.335901</v>
      </c>
      <c r="AT1235" s="194">
        <v>1.173017</v>
      </c>
      <c r="AU1235" s="194">
        <v>1.4027149999999999</v>
      </c>
      <c r="AV1235" s="194">
        <v>1.1231679999999999</v>
      </c>
      <c r="AW1235" s="194">
        <v>1.090392</v>
      </c>
      <c r="AX1235" s="194">
        <v>1.3276730000000001</v>
      </c>
      <c r="AY1235" s="194">
        <v>1.6513979999999999</v>
      </c>
      <c r="AZ1235" s="194">
        <v>1.905713</v>
      </c>
      <c r="BA1235" s="194">
        <v>2.184761</v>
      </c>
      <c r="BB1235" s="194">
        <v>1.770821</v>
      </c>
      <c r="BC1235" s="194">
        <v>1.79789</v>
      </c>
      <c r="BD1235" s="194">
        <v>2.1535869999999999</v>
      </c>
      <c r="BE1235" s="194">
        <v>2.2132369999999999</v>
      </c>
      <c r="BF1235" s="194">
        <v>2.5205839999999999</v>
      </c>
      <c r="BG1235" s="194">
        <v>2.8371499999999998</v>
      </c>
      <c r="BH1235" s="194">
        <v>3.575796</v>
      </c>
      <c r="BI1235" s="194">
        <v>3.3957670000000002</v>
      </c>
      <c r="BJ1235" s="194">
        <v>3.7838769999999999</v>
      </c>
      <c r="BK1235" s="194">
        <v>3.699109</v>
      </c>
      <c r="BL1235" s="194">
        <v>3.7752680000000001</v>
      </c>
      <c r="BM1235" s="194">
        <v>6.1543359999999998</v>
      </c>
      <c r="BN1235" s="194">
        <v>5.2425350000000002</v>
      </c>
      <c r="BO1235" s="194">
        <v>6.1806679999999998</v>
      </c>
      <c r="BP1235" s="194">
        <v>5.3579999999999997</v>
      </c>
      <c r="BQ1235" s="194">
        <v>11.455</v>
      </c>
      <c r="BR1235" s="194">
        <v>11.638</v>
      </c>
      <c r="BS1235" s="194">
        <v>9.86</v>
      </c>
      <c r="BT1235" s="194">
        <v>13.054</v>
      </c>
      <c r="BU1235" s="194">
        <v>14.198</v>
      </c>
      <c r="BV1235" s="194">
        <v>14.414</v>
      </c>
      <c r="BW1235" s="194">
        <v>9.8079999999999998</v>
      </c>
      <c r="BX1235" s="194">
        <v>9.8759999999999994</v>
      </c>
      <c r="BY1235" s="194">
        <v>12.805</v>
      </c>
      <c r="BZ1235" s="194">
        <v>17.34</v>
      </c>
      <c r="CA1235" s="194">
        <v>17.746000000000002</v>
      </c>
      <c r="CB1235" s="194">
        <v>20.974</v>
      </c>
      <c r="CC1235" s="194">
        <v>13.927</v>
      </c>
      <c r="CD1235" s="194">
        <v>16.526</v>
      </c>
      <c r="CE1235" s="194">
        <v>19.507999999999999</v>
      </c>
      <c r="CF1235" s="194">
        <v>13.207999999999998</v>
      </c>
      <c r="CG1235" s="194">
        <v>11.50100000000009</v>
      </c>
      <c r="CH1235" s="194">
        <v>11.081</v>
      </c>
      <c r="CI1235" s="194">
        <v>12.627000000000001</v>
      </c>
      <c r="CJ1235" s="194">
        <v>16.515000000000001</v>
      </c>
      <c r="CK1235" s="194">
        <v>15.824999999999999</v>
      </c>
      <c r="CL1235" s="194">
        <v>26.236999999999998</v>
      </c>
      <c r="CM1235" s="194">
        <v>20.190999999999999</v>
      </c>
      <c r="CN1235" s="194">
        <v>24.22</v>
      </c>
      <c r="CO1235" s="194">
        <v>22.956</v>
      </c>
      <c r="CP1235" s="194">
        <v>35.142000000000003</v>
      </c>
      <c r="CQ1235" s="194">
        <v>45.185000000000002</v>
      </c>
      <c r="CR1235" s="194">
        <v>87</v>
      </c>
      <c r="CS1235" s="194">
        <v>35.105335861139146</v>
      </c>
      <c r="CT1235" s="194">
        <v>53.586253268160867</v>
      </c>
      <c r="CU1235" s="194">
        <v>65.298479433711421</v>
      </c>
      <c r="CV1235" s="194">
        <v>106.60786505010125</v>
      </c>
      <c r="CW1235" s="194">
        <v>41.966291049332511</v>
      </c>
      <c r="CX1235" s="194">
        <v>66.085528902494957</v>
      </c>
      <c r="CY1235" s="194">
        <v>81.246556788771144</v>
      </c>
      <c r="CZ1235" s="194">
        <v>127.7637306980519</v>
      </c>
      <c r="DA1235" s="194">
        <v>52.342258476147464</v>
      </c>
      <c r="DB1235" s="194">
        <v>82.170961925970502</v>
      </c>
      <c r="DC1235" s="194">
        <v>99.09059987443527</v>
      </c>
      <c r="DD1235" s="194">
        <v>145.39992058830956</v>
      </c>
      <c r="DE1235" s="194">
        <v>62.382200170831155</v>
      </c>
      <c r="DF1235" s="194">
        <v>98.537753736395416</v>
      </c>
      <c r="DG1235" s="194">
        <v>114.86655411365297</v>
      </c>
      <c r="DH1235" s="194">
        <v>167.03847320899089</v>
      </c>
      <c r="DI1235" s="194">
        <v>72.957254082508783</v>
      </c>
      <c r="DJ1235" s="194">
        <v>115.2221555954649</v>
      </c>
      <c r="DK1235" s="194">
        <v>136.24033830010586</v>
      </c>
      <c r="DL1235" s="194">
        <v>156.28101222067392</v>
      </c>
      <c r="DM1235" s="194">
        <v>61.706115060907905</v>
      </c>
      <c r="DN1235" s="194">
        <v>94.826056639457889</v>
      </c>
      <c r="DO1235" s="194">
        <v>114.85842819713974</v>
      </c>
    </row>
    <row r="1236" spans="1:119" s="150" customFormat="1">
      <c r="B1236" s="1318"/>
      <c r="C1236" s="460" t="s">
        <v>614</v>
      </c>
      <c r="D1236" s="379"/>
      <c r="E1236" s="379"/>
      <c r="F1236" s="447">
        <v>0</v>
      </c>
      <c r="G1236" s="447">
        <v>0</v>
      </c>
      <c r="H1236" s="447">
        <v>0</v>
      </c>
      <c r="I1236" s="447">
        <v>0</v>
      </c>
      <c r="J1236" s="447">
        <v>0</v>
      </c>
      <c r="K1236" s="447">
        <v>0</v>
      </c>
      <c r="L1236" s="447">
        <v>0</v>
      </c>
      <c r="M1236" s="447">
        <v>0</v>
      </c>
      <c r="N1236" s="447">
        <v>0</v>
      </c>
      <c r="O1236" s="194">
        <v>0</v>
      </c>
      <c r="P1236" s="194">
        <v>0</v>
      </c>
      <c r="Q1236" s="194">
        <v>0</v>
      </c>
      <c r="R1236" s="194">
        <v>176.673</v>
      </c>
      <c r="S1236" s="448">
        <v>243.601</v>
      </c>
      <c r="T1236" s="448">
        <v>371.61399999999998</v>
      </c>
      <c r="U1236" s="1686">
        <v>434</v>
      </c>
      <c r="V1236" s="1686">
        <v>434</v>
      </c>
      <c r="W1236" s="1686">
        <v>434</v>
      </c>
      <c r="X1236" s="1686">
        <v>434</v>
      </c>
      <c r="Y1236" s="1686">
        <v>434</v>
      </c>
      <c r="Z1236" s="1686">
        <v>434</v>
      </c>
      <c r="AB1236" s="193"/>
      <c r="AC1236" s="193"/>
      <c r="AD1236" s="193"/>
      <c r="AE1236" s="193"/>
      <c r="AF1236" s="193"/>
      <c r="AG1236" s="193"/>
      <c r="AH1236" s="193"/>
      <c r="AI1236" s="193"/>
      <c r="AJ1236" s="194"/>
      <c r="AK1236" s="447">
        <v>0</v>
      </c>
      <c r="AL1236" s="447">
        <v>0</v>
      </c>
      <c r="AM1236" s="447">
        <v>0</v>
      </c>
      <c r="AN1236" s="447">
        <v>0</v>
      </c>
      <c r="AO1236" s="447">
        <v>0</v>
      </c>
      <c r="AP1236" s="447">
        <v>0</v>
      </c>
      <c r="AQ1236" s="447">
        <v>0</v>
      </c>
      <c r="AR1236" s="447">
        <v>0</v>
      </c>
      <c r="AS1236" s="447">
        <v>0</v>
      </c>
      <c r="AT1236" s="447">
        <v>0</v>
      </c>
      <c r="AU1236" s="447">
        <v>0</v>
      </c>
      <c r="AV1236" s="447">
        <v>0</v>
      </c>
      <c r="AW1236" s="447">
        <v>0</v>
      </c>
      <c r="AX1236" s="447">
        <v>0</v>
      </c>
      <c r="AY1236" s="447">
        <v>0</v>
      </c>
      <c r="AZ1236" s="447">
        <v>0</v>
      </c>
      <c r="BA1236" s="447">
        <v>0</v>
      </c>
      <c r="BB1236" s="447">
        <v>0</v>
      </c>
      <c r="BC1236" s="447">
        <v>0</v>
      </c>
      <c r="BD1236" s="447">
        <v>0</v>
      </c>
      <c r="BE1236" s="447">
        <v>0</v>
      </c>
      <c r="BF1236" s="447">
        <v>0</v>
      </c>
      <c r="BG1236" s="447">
        <v>0</v>
      </c>
      <c r="BH1236" s="447">
        <v>0</v>
      </c>
      <c r="BI1236" s="447">
        <v>0</v>
      </c>
      <c r="BJ1236" s="447">
        <v>0</v>
      </c>
      <c r="BK1236" s="447">
        <v>0</v>
      </c>
      <c r="BL1236" s="447">
        <v>0</v>
      </c>
      <c r="BM1236" s="447">
        <v>0</v>
      </c>
      <c r="BN1236" s="447">
        <v>0</v>
      </c>
      <c r="BO1236" s="447">
        <v>0</v>
      </c>
      <c r="BP1236" s="447">
        <v>0</v>
      </c>
      <c r="BQ1236" s="447">
        <v>0</v>
      </c>
      <c r="BR1236" s="447">
        <v>0</v>
      </c>
      <c r="BS1236" s="447">
        <v>0</v>
      </c>
      <c r="BT1236" s="447">
        <v>0</v>
      </c>
      <c r="BU1236" s="447">
        <v>0</v>
      </c>
      <c r="BV1236" s="447">
        <v>0</v>
      </c>
      <c r="BW1236" s="447">
        <v>0</v>
      </c>
      <c r="BX1236" s="447">
        <v>0</v>
      </c>
      <c r="BY1236" s="447">
        <v>0</v>
      </c>
      <c r="BZ1236" s="447">
        <v>0</v>
      </c>
      <c r="CA1236" s="447">
        <v>0</v>
      </c>
      <c r="CB1236" s="447">
        <v>0</v>
      </c>
      <c r="CC1236" s="447">
        <v>0</v>
      </c>
      <c r="CD1236" s="447">
        <v>0</v>
      </c>
      <c r="CE1236" s="447">
        <v>0</v>
      </c>
      <c r="CF1236" s="447">
        <v>143.047</v>
      </c>
      <c r="CG1236" s="447">
        <v>147.55500000000001</v>
      </c>
      <c r="CH1236" s="447">
        <v>159.001</v>
      </c>
      <c r="CI1236" s="447">
        <v>176.673</v>
      </c>
      <c r="CJ1236" s="447">
        <v>169.14699999999999</v>
      </c>
      <c r="CK1236" s="447">
        <v>168.589</v>
      </c>
      <c r="CL1236" s="447">
        <v>189.09800000000001</v>
      </c>
      <c r="CM1236" s="447">
        <v>243.601</v>
      </c>
      <c r="CN1236" s="447">
        <v>277.26400000000001</v>
      </c>
      <c r="CO1236" s="447">
        <v>313.47899999999998</v>
      </c>
      <c r="CP1236" s="447">
        <v>307.33300000000003</v>
      </c>
      <c r="CQ1236" s="447">
        <v>371.61399999999998</v>
      </c>
      <c r="CR1236" s="447">
        <v>434</v>
      </c>
      <c r="CS1236" s="194">
        <v>434</v>
      </c>
      <c r="CT1236" s="194">
        <v>434</v>
      </c>
      <c r="CU1236" s="194">
        <v>434</v>
      </c>
      <c r="CV1236" s="194">
        <v>434</v>
      </c>
      <c r="CW1236" s="194">
        <v>434</v>
      </c>
      <c r="CX1236" s="194">
        <v>434</v>
      </c>
      <c r="CY1236" s="194">
        <v>434</v>
      </c>
      <c r="CZ1236" s="194">
        <v>434</v>
      </c>
      <c r="DA1236" s="194">
        <v>434</v>
      </c>
      <c r="DB1236" s="194">
        <v>434</v>
      </c>
      <c r="DC1236" s="194">
        <v>434</v>
      </c>
      <c r="DD1236" s="194">
        <v>434</v>
      </c>
      <c r="DE1236" s="194">
        <v>434</v>
      </c>
      <c r="DF1236" s="194">
        <v>434</v>
      </c>
      <c r="DG1236" s="194">
        <v>434</v>
      </c>
      <c r="DH1236" s="194">
        <v>434</v>
      </c>
      <c r="DI1236" s="194">
        <v>434</v>
      </c>
      <c r="DJ1236" s="194">
        <v>434</v>
      </c>
      <c r="DK1236" s="194">
        <v>434</v>
      </c>
      <c r="DL1236" s="194">
        <v>434</v>
      </c>
      <c r="DM1236" s="194">
        <v>434</v>
      </c>
      <c r="DN1236" s="194">
        <v>434</v>
      </c>
      <c r="DO1236" s="194">
        <v>434</v>
      </c>
    </row>
    <row r="1237" spans="1:119" s="150" customFormat="1">
      <c r="B1237" s="1318"/>
      <c r="C1237" s="277" t="s">
        <v>30</v>
      </c>
      <c r="D1237" s="386"/>
      <c r="E1237" s="386"/>
      <c r="F1237" s="451">
        <v>1.068155</v>
      </c>
      <c r="G1237" s="451">
        <v>7.0048830000000004</v>
      </c>
      <c r="H1237" s="451">
        <v>7.9285199999999998</v>
      </c>
      <c r="I1237" s="451">
        <v>9.5702859999999994</v>
      </c>
      <c r="J1237" s="451">
        <v>14.448895</v>
      </c>
      <c r="K1237" s="451">
        <v>15.324377999999998</v>
      </c>
      <c r="L1237" s="451">
        <v>20.713555999999997</v>
      </c>
      <c r="M1237" s="451">
        <v>318.43717200000003</v>
      </c>
      <c r="N1237" s="451">
        <v>339.12200000000001</v>
      </c>
      <c r="O1237" s="451">
        <v>361.98</v>
      </c>
      <c r="P1237" s="451">
        <v>379.37600000000003</v>
      </c>
      <c r="Q1237" s="451">
        <v>736.59499999999991</v>
      </c>
      <c r="R1237" s="451">
        <v>947.4079999999999</v>
      </c>
      <c r="S1237" s="452">
        <v>1238.874</v>
      </c>
      <c r="T1237" s="452">
        <v>2732.7650000000003</v>
      </c>
      <c r="U1237" s="1685">
        <v>3184.2984794337112</v>
      </c>
      <c r="V1237" s="1685">
        <v>3200.2465567887712</v>
      </c>
      <c r="W1237" s="1685">
        <v>3218.0905998744352</v>
      </c>
      <c r="X1237" s="1685">
        <v>3233.8665541136529</v>
      </c>
      <c r="Y1237" s="1685">
        <v>3255.240338300106</v>
      </c>
      <c r="Z1237" s="1685">
        <v>3233.8584281971398</v>
      </c>
      <c r="AB1237" s="180"/>
      <c r="AC1237" s="180"/>
      <c r="AD1237" s="180"/>
      <c r="AE1237" s="180"/>
      <c r="AF1237" s="180"/>
      <c r="AG1237" s="180"/>
      <c r="AH1237" s="180"/>
      <c r="AI1237" s="180"/>
      <c r="AJ1237" s="194"/>
      <c r="AK1237" s="451">
        <v>9.7237639999999992</v>
      </c>
      <c r="AL1237" s="451">
        <v>0.94840599999999997</v>
      </c>
      <c r="AM1237" s="451">
        <v>1.068155</v>
      </c>
      <c r="AN1237" s="451">
        <v>2.7422050000000002</v>
      </c>
      <c r="AO1237" s="451">
        <v>3.1786829999999999</v>
      </c>
      <c r="AP1237" s="451">
        <v>3.7173989999999999</v>
      </c>
      <c r="AQ1237" s="451">
        <v>7.0048830000000004</v>
      </c>
      <c r="AR1237" s="451">
        <v>4.6311619999999998</v>
      </c>
      <c r="AS1237" s="451">
        <v>6.9001079999999995</v>
      </c>
      <c r="AT1237" s="451">
        <v>7.320417</v>
      </c>
      <c r="AU1237" s="451">
        <v>7.9285199999999998</v>
      </c>
      <c r="AV1237" s="451">
        <v>10.434277</v>
      </c>
      <c r="AW1237" s="451">
        <v>9.3960819999999998</v>
      </c>
      <c r="AX1237" s="451">
        <v>10.67726</v>
      </c>
      <c r="AY1237" s="451">
        <v>9.5702859999999994</v>
      </c>
      <c r="AZ1237" s="451">
        <v>9.7355520000000002</v>
      </c>
      <c r="BA1237" s="451">
        <v>10.143394000000001</v>
      </c>
      <c r="BB1237" s="451">
        <v>13.225101</v>
      </c>
      <c r="BC1237" s="451">
        <v>14.448895</v>
      </c>
      <c r="BD1237" s="451">
        <v>14.686528000000001</v>
      </c>
      <c r="BE1237" s="451">
        <v>14.680098999999998</v>
      </c>
      <c r="BF1237" s="451">
        <v>15.102774</v>
      </c>
      <c r="BG1237" s="451">
        <v>15.324377999999998</v>
      </c>
      <c r="BH1237" s="451">
        <v>16.483395999999999</v>
      </c>
      <c r="BI1237" s="451">
        <v>17.889013000000002</v>
      </c>
      <c r="BJ1237" s="451">
        <v>20.897908999999999</v>
      </c>
      <c r="BK1237" s="451">
        <v>20.713555999999997</v>
      </c>
      <c r="BL1237" s="451">
        <v>17.153355999999999</v>
      </c>
      <c r="BM1237" s="451">
        <v>309.00072899999998</v>
      </c>
      <c r="BN1237" s="451">
        <v>311.43352899999996</v>
      </c>
      <c r="BO1237" s="451">
        <v>318.43717200000003</v>
      </c>
      <c r="BP1237" s="451">
        <v>322.505</v>
      </c>
      <c r="BQ1237" s="451">
        <v>330.51299999999998</v>
      </c>
      <c r="BR1237" s="451">
        <v>338.065</v>
      </c>
      <c r="BS1237" s="451">
        <v>339.12200000000001</v>
      </c>
      <c r="BT1237" s="451">
        <v>344.07499999999993</v>
      </c>
      <c r="BU1237" s="451">
        <v>353.22699999999992</v>
      </c>
      <c r="BV1237" s="451">
        <v>364.75699999999995</v>
      </c>
      <c r="BW1237" s="451">
        <v>361.98</v>
      </c>
      <c r="BX1237" s="451">
        <v>363.73799999999994</v>
      </c>
      <c r="BY1237" s="451">
        <v>376.38600000000002</v>
      </c>
      <c r="BZ1237" s="451">
        <v>389.34300000000002</v>
      </c>
      <c r="CA1237" s="451">
        <v>379.37600000000003</v>
      </c>
      <c r="CB1237" s="451">
        <v>380.96899999999999</v>
      </c>
      <c r="CC1237" s="451">
        <v>389.58</v>
      </c>
      <c r="CD1237" s="451">
        <v>687.06700000000001</v>
      </c>
      <c r="CE1237" s="451">
        <v>736.59499999999991</v>
      </c>
      <c r="CF1237" s="451">
        <v>887.19899999999996</v>
      </c>
      <c r="CG1237" s="451">
        <v>901.37099999999998</v>
      </c>
      <c r="CH1237" s="451">
        <v>917.51400000000001</v>
      </c>
      <c r="CI1237" s="451">
        <v>947.40800000000002</v>
      </c>
      <c r="CJ1237" s="451">
        <v>916.17</v>
      </c>
      <c r="CK1237" s="451">
        <v>885.86500000000001</v>
      </c>
      <c r="CL1237" s="451">
        <v>934.93299999999999</v>
      </c>
      <c r="CM1237" s="451">
        <v>1238.874</v>
      </c>
      <c r="CN1237" s="451">
        <v>2023.31</v>
      </c>
      <c r="CO1237" s="451">
        <v>2192.3739999999998</v>
      </c>
      <c r="CP1237" s="451">
        <v>2390.5100000000002</v>
      </c>
      <c r="CQ1237" s="451">
        <v>2732.7649999999999</v>
      </c>
      <c r="CR1237" s="451">
        <v>3206</v>
      </c>
      <c r="CS1237" s="451">
        <v>3154.1053358611393</v>
      </c>
      <c r="CT1237" s="451">
        <v>3172.5862532681608</v>
      </c>
      <c r="CU1237" s="451">
        <v>3184.2984794337112</v>
      </c>
      <c r="CV1237" s="451">
        <v>3225.6078650501013</v>
      </c>
      <c r="CW1237" s="451">
        <v>3160.9662910493325</v>
      </c>
      <c r="CX1237" s="451">
        <v>3185.0855289024948</v>
      </c>
      <c r="CY1237" s="451">
        <v>3200.2465567887712</v>
      </c>
      <c r="CZ1237" s="451">
        <v>3246.7637306980519</v>
      </c>
      <c r="DA1237" s="451">
        <v>3171.3422584761474</v>
      </c>
      <c r="DB1237" s="451">
        <v>3201.1709619259705</v>
      </c>
      <c r="DC1237" s="1363">
        <v>3218.0905998744352</v>
      </c>
      <c r="DD1237" s="451">
        <v>3264.3999205883097</v>
      </c>
      <c r="DE1237" s="451">
        <v>3181.3822001708313</v>
      </c>
      <c r="DF1237" s="451">
        <v>3217.5377537363956</v>
      </c>
      <c r="DG1237" s="1363">
        <v>3233.8665541136529</v>
      </c>
      <c r="DH1237" s="451">
        <v>3286.038473208991</v>
      </c>
      <c r="DI1237" s="451">
        <v>3191.9572540825088</v>
      </c>
      <c r="DJ1237" s="451">
        <v>3234.2221555954648</v>
      </c>
      <c r="DK1237" s="1363">
        <v>3255.240338300106</v>
      </c>
      <c r="DL1237" s="451">
        <v>3275.2810122206738</v>
      </c>
      <c r="DM1237" s="451">
        <v>3180.7061150609079</v>
      </c>
      <c r="DN1237" s="451">
        <v>3213.8260566394579</v>
      </c>
      <c r="DO1237" s="1363">
        <v>3233.8584281971398</v>
      </c>
    </row>
    <row r="1238" spans="1:119" s="150" customFormat="1">
      <c r="B1238" s="1318"/>
      <c r="C1238" s="157"/>
      <c r="D1238" s="379"/>
      <c r="E1238" s="379"/>
      <c r="F1238" s="447"/>
      <c r="G1238" s="447"/>
      <c r="H1238" s="447"/>
      <c r="I1238" s="447"/>
      <c r="J1238" s="447"/>
      <c r="K1238" s="447"/>
      <c r="L1238" s="447"/>
      <c r="M1238" s="447"/>
      <c r="N1238" s="447"/>
      <c r="O1238" s="194"/>
      <c r="P1238" s="148"/>
      <c r="Q1238" s="148"/>
      <c r="R1238" s="148"/>
      <c r="S1238" s="456"/>
      <c r="T1238" s="456"/>
      <c r="U1238" s="1642"/>
      <c r="V1238" s="1642"/>
      <c r="W1238" s="1642"/>
      <c r="X1238" s="1642"/>
      <c r="Y1238" s="1642"/>
      <c r="Z1238" s="1642"/>
      <c r="AB1238" s="193"/>
      <c r="AC1238" s="193"/>
      <c r="AD1238" s="193"/>
      <c r="AE1238" s="193"/>
      <c r="AF1238" s="193"/>
      <c r="AG1238" s="193"/>
      <c r="AH1238" s="193"/>
      <c r="AI1238" s="193"/>
      <c r="AJ1238" s="194"/>
      <c r="AK1238" s="148"/>
      <c r="AL1238" s="148"/>
      <c r="AM1238" s="148"/>
      <c r="AN1238" s="148"/>
      <c r="AO1238" s="148"/>
      <c r="AP1238" s="148"/>
      <c r="AQ1238" s="148"/>
      <c r="AR1238" s="148"/>
      <c r="AS1238" s="148"/>
      <c r="AT1238" s="148"/>
      <c r="AU1238" s="148"/>
      <c r="AV1238" s="148"/>
      <c r="AW1238" s="148"/>
      <c r="AX1238" s="148"/>
      <c r="AY1238" s="148"/>
      <c r="AZ1238" s="148"/>
      <c r="BA1238" s="148"/>
      <c r="BB1238" s="148"/>
      <c r="BC1238" s="148"/>
      <c r="BD1238" s="148"/>
      <c r="BE1238" s="148"/>
      <c r="BF1238" s="148"/>
      <c r="BG1238" s="148"/>
      <c r="BH1238" s="148"/>
      <c r="BI1238" s="148"/>
      <c r="BJ1238" s="148"/>
      <c r="BK1238" s="148"/>
      <c r="BL1238" s="148"/>
      <c r="BM1238" s="148"/>
      <c r="BN1238" s="148"/>
      <c r="BO1238" s="148"/>
      <c r="BP1238" s="148"/>
      <c r="BQ1238" s="148"/>
      <c r="BR1238" s="148"/>
      <c r="BS1238" s="148"/>
      <c r="BT1238" s="148"/>
      <c r="BU1238" s="148"/>
      <c r="BV1238" s="148"/>
      <c r="BW1238" s="148"/>
      <c r="BX1238" s="148"/>
      <c r="BY1238" s="148"/>
      <c r="BZ1238" s="148"/>
      <c r="CA1238" s="148"/>
      <c r="CB1238" s="457">
        <v>0</v>
      </c>
      <c r="CC1238" s="457">
        <v>1.7763568394002505E-14</v>
      </c>
      <c r="CD1238" s="457">
        <v>-4.6185277824406512E-14</v>
      </c>
      <c r="CE1238" s="457">
        <v>0</v>
      </c>
      <c r="CF1238" s="457">
        <v>4.9999999999926104E-2</v>
      </c>
      <c r="CG1238" s="457">
        <v>0</v>
      </c>
      <c r="CH1238" s="457">
        <v>0</v>
      </c>
      <c r="CI1238" s="457">
        <v>0</v>
      </c>
      <c r="CJ1238" s="457">
        <v>0</v>
      </c>
      <c r="CK1238" s="457">
        <v>0</v>
      </c>
      <c r="CL1238" s="457">
        <v>0</v>
      </c>
      <c r="CM1238" s="457">
        <v>0</v>
      </c>
      <c r="CN1238" s="457">
        <v>0</v>
      </c>
      <c r="CO1238" s="457">
        <v>0</v>
      </c>
      <c r="CP1238" s="457">
        <v>0</v>
      </c>
      <c r="CQ1238" s="457">
        <v>0</v>
      </c>
      <c r="CR1238" s="457">
        <v>0</v>
      </c>
      <c r="CS1238" s="457">
        <v>0</v>
      </c>
      <c r="CT1238" s="457">
        <v>0</v>
      </c>
      <c r="CU1238" s="457">
        <v>0</v>
      </c>
      <c r="CV1238" s="457">
        <v>0</v>
      </c>
      <c r="CW1238" s="457">
        <v>0</v>
      </c>
      <c r="CX1238" s="457">
        <v>0</v>
      </c>
      <c r="CY1238" s="457">
        <v>0</v>
      </c>
      <c r="CZ1238" s="457">
        <v>0</v>
      </c>
      <c r="DA1238" s="457">
        <v>0</v>
      </c>
      <c r="DB1238" s="457">
        <v>0</v>
      </c>
      <c r="DC1238" s="457">
        <v>0</v>
      </c>
      <c r="DD1238" s="457">
        <v>0</v>
      </c>
      <c r="DE1238" s="457">
        <v>0</v>
      </c>
      <c r="DF1238" s="457">
        <v>0</v>
      </c>
      <c r="DG1238" s="457">
        <v>0</v>
      </c>
      <c r="DH1238" s="457">
        <v>0</v>
      </c>
      <c r="DI1238" s="457">
        <v>0</v>
      </c>
      <c r="DJ1238" s="457">
        <v>0</v>
      </c>
      <c r="DK1238" s="457">
        <v>0</v>
      </c>
      <c r="DL1238" s="457">
        <v>0</v>
      </c>
      <c r="DM1238" s="457">
        <v>0</v>
      </c>
      <c r="DN1238" s="457">
        <v>0</v>
      </c>
      <c r="DO1238" s="457">
        <v>0</v>
      </c>
    </row>
    <row r="1239" spans="1:119" s="150" customFormat="1">
      <c r="B1239" s="1318"/>
      <c r="C1239" s="155"/>
      <c r="D1239" s="379"/>
      <c r="E1239" s="379"/>
      <c r="F1239" s="447"/>
      <c r="G1239" s="447"/>
      <c r="H1239" s="447"/>
      <c r="I1239" s="447"/>
      <c r="J1239" s="447"/>
      <c r="K1239" s="447"/>
      <c r="L1239" s="447"/>
      <c r="M1239" s="447"/>
      <c r="N1239" s="447"/>
      <c r="O1239" s="194"/>
      <c r="P1239" s="148"/>
      <c r="Q1239" s="148"/>
      <c r="R1239" s="148"/>
      <c r="S1239" s="456"/>
      <c r="T1239" s="456"/>
      <c r="U1239" s="1642"/>
      <c r="V1239" s="1642"/>
      <c r="W1239" s="1642"/>
      <c r="X1239" s="1642"/>
      <c r="Y1239" s="1642"/>
      <c r="Z1239" s="1642"/>
      <c r="AB1239" s="193"/>
      <c r="AC1239" s="193"/>
      <c r="AD1239" s="193"/>
      <c r="AE1239" s="193"/>
      <c r="AF1239" s="193"/>
      <c r="AG1239" s="193"/>
      <c r="AH1239" s="193"/>
      <c r="AI1239" s="193"/>
      <c r="AJ1239" s="194"/>
      <c r="AK1239" s="148"/>
      <c r="AL1239" s="148"/>
      <c r="AM1239" s="148"/>
      <c r="AN1239" s="148"/>
      <c r="AO1239" s="148"/>
      <c r="AP1239" s="148"/>
      <c r="AQ1239" s="148"/>
      <c r="AR1239" s="148"/>
      <c r="AS1239" s="148"/>
      <c r="AT1239" s="148"/>
      <c r="AU1239" s="148"/>
      <c r="AV1239" s="148"/>
      <c r="AW1239" s="148"/>
      <c r="AX1239" s="148"/>
      <c r="AY1239" s="148"/>
      <c r="AZ1239" s="148"/>
      <c r="BA1239" s="148"/>
      <c r="BB1239" s="148"/>
      <c r="BC1239" s="148"/>
      <c r="BD1239" s="148"/>
      <c r="BE1239" s="148"/>
      <c r="BF1239" s="148"/>
      <c r="BG1239" s="148"/>
      <c r="BH1239" s="148"/>
      <c r="BI1239" s="148"/>
      <c r="BJ1239" s="148"/>
      <c r="BK1239" s="148"/>
      <c r="BL1239" s="148"/>
      <c r="BM1239" s="148"/>
      <c r="BN1239" s="148"/>
      <c r="BO1239" s="148"/>
      <c r="BP1239" s="148"/>
      <c r="BQ1239" s="148"/>
      <c r="BR1239" s="148"/>
      <c r="BS1239" s="148"/>
      <c r="BT1239" s="148"/>
      <c r="BU1239" s="148"/>
      <c r="BV1239" s="148"/>
      <c r="BW1239" s="148"/>
      <c r="BX1239" s="148"/>
      <c r="BY1239" s="148"/>
      <c r="BZ1239" s="148"/>
      <c r="CA1239" s="148"/>
      <c r="CB1239" s="148"/>
      <c r="CC1239" s="194"/>
      <c r="CD1239" s="148"/>
      <c r="CE1239" s="457"/>
      <c r="CF1239" s="148"/>
      <c r="CG1239" s="148"/>
      <c r="CH1239" s="148"/>
      <c r="CI1239" s="148"/>
      <c r="CJ1239" s="148"/>
      <c r="CK1239" s="148"/>
      <c r="CL1239" s="148"/>
      <c r="CM1239" s="148"/>
      <c r="CN1239" s="148"/>
      <c r="CO1239" s="148"/>
      <c r="CP1239" s="148"/>
      <c r="CQ1239" s="148"/>
      <c r="CR1239" s="148"/>
      <c r="CS1239" s="148"/>
      <c r="CT1239" s="148"/>
      <c r="CU1239" s="148"/>
      <c r="CV1239" s="148"/>
      <c r="CW1239" s="148"/>
      <c r="CX1239" s="148"/>
      <c r="CY1239" s="148"/>
      <c r="CZ1239" s="148"/>
      <c r="DA1239" s="148"/>
      <c r="DB1239" s="148"/>
      <c r="DC1239" s="148"/>
      <c r="DD1239" s="148"/>
      <c r="DE1239" s="148"/>
      <c r="DF1239" s="148"/>
      <c r="DG1239" s="148"/>
      <c r="DH1239" s="148"/>
      <c r="DI1239" s="148"/>
      <c r="DJ1239" s="148"/>
      <c r="DK1239" s="148"/>
      <c r="DL1239" s="148"/>
      <c r="DM1239" s="148"/>
      <c r="DN1239" s="148"/>
      <c r="DO1239" s="148"/>
    </row>
    <row r="1240" spans="1:119" s="150" customFormat="1">
      <c r="B1240" s="1318"/>
      <c r="C1240" s="157" t="s">
        <v>13</v>
      </c>
      <c r="D1240" s="379"/>
      <c r="E1240" s="379"/>
      <c r="F1240" s="447">
        <v>0</v>
      </c>
      <c r="G1240" s="447">
        <v>0</v>
      </c>
      <c r="H1240" s="447">
        <v>0</v>
      </c>
      <c r="I1240" s="447">
        <v>0</v>
      </c>
      <c r="J1240" s="447">
        <v>4</v>
      </c>
      <c r="K1240" s="447">
        <v>4</v>
      </c>
      <c r="L1240" s="447">
        <v>4</v>
      </c>
      <c r="M1240" s="447">
        <v>0</v>
      </c>
      <c r="N1240" s="447">
        <v>0</v>
      </c>
      <c r="O1240" s="194">
        <v>0</v>
      </c>
      <c r="P1240" s="194">
        <v>0</v>
      </c>
      <c r="Q1240" s="194">
        <v>0</v>
      </c>
      <c r="R1240" s="194">
        <v>0</v>
      </c>
      <c r="S1240" s="448">
        <v>0</v>
      </c>
      <c r="T1240" s="448">
        <v>0</v>
      </c>
      <c r="U1240" s="1686">
        <v>0</v>
      </c>
      <c r="V1240" s="1686">
        <v>0</v>
      </c>
      <c r="W1240" s="1686">
        <v>0</v>
      </c>
      <c r="X1240" s="1686">
        <v>0</v>
      </c>
      <c r="Y1240" s="1686">
        <v>0</v>
      </c>
      <c r="Z1240" s="1686">
        <v>0</v>
      </c>
      <c r="AB1240" s="193"/>
      <c r="AC1240" s="193"/>
      <c r="AD1240" s="193"/>
      <c r="AE1240" s="193"/>
      <c r="AF1240" s="193"/>
      <c r="AG1240" s="193"/>
      <c r="AH1240" s="193"/>
      <c r="AI1240" s="193"/>
      <c r="AJ1240" s="194"/>
      <c r="AK1240" s="194">
        <v>0</v>
      </c>
      <c r="AL1240" s="194">
        <v>0</v>
      </c>
      <c r="AM1240" s="194">
        <v>0</v>
      </c>
      <c r="AN1240" s="194">
        <v>0</v>
      </c>
      <c r="AO1240" s="194">
        <v>0</v>
      </c>
      <c r="AP1240" s="194">
        <v>0</v>
      </c>
      <c r="AQ1240" s="194">
        <v>0</v>
      </c>
      <c r="AR1240" s="194">
        <v>0</v>
      </c>
      <c r="AS1240" s="194">
        <v>0</v>
      </c>
      <c r="AT1240" s="194">
        <v>0</v>
      </c>
      <c r="AU1240" s="194">
        <v>0</v>
      </c>
      <c r="AV1240" s="194">
        <v>0</v>
      </c>
      <c r="AW1240" s="194">
        <v>0</v>
      </c>
      <c r="AX1240" s="194">
        <v>0</v>
      </c>
      <c r="AY1240" s="194">
        <v>0</v>
      </c>
      <c r="AZ1240" s="194">
        <v>0</v>
      </c>
      <c r="BA1240" s="194">
        <v>0</v>
      </c>
      <c r="BB1240" s="194">
        <v>3.4106329999999998</v>
      </c>
      <c r="BC1240" s="194">
        <v>4</v>
      </c>
      <c r="BD1240" s="194">
        <v>4</v>
      </c>
      <c r="BE1240" s="194">
        <v>4</v>
      </c>
      <c r="BF1240" s="194">
        <v>4</v>
      </c>
      <c r="BG1240" s="194">
        <v>4</v>
      </c>
      <c r="BH1240" s="194">
        <v>4</v>
      </c>
      <c r="BI1240" s="194">
        <v>4</v>
      </c>
      <c r="BJ1240" s="194">
        <v>4</v>
      </c>
      <c r="BK1240" s="194">
        <v>4</v>
      </c>
      <c r="BL1240" s="194">
        <v>4</v>
      </c>
      <c r="BM1240" s="194">
        <v>4</v>
      </c>
      <c r="BN1240" s="194">
        <v>4</v>
      </c>
      <c r="BO1240" s="194">
        <v>0</v>
      </c>
      <c r="BP1240" s="194">
        <v>0</v>
      </c>
      <c r="BQ1240" s="194">
        <v>0</v>
      </c>
      <c r="BR1240" s="194">
        <v>0</v>
      </c>
      <c r="BS1240" s="194">
        <v>0</v>
      </c>
      <c r="BT1240" s="194">
        <v>0</v>
      </c>
      <c r="BU1240" s="194">
        <v>0</v>
      </c>
      <c r="BV1240" s="194">
        <v>0</v>
      </c>
      <c r="BW1240" s="194">
        <v>0</v>
      </c>
      <c r="BX1240" s="194">
        <v>0</v>
      </c>
      <c r="BY1240" s="194">
        <v>0</v>
      </c>
      <c r="BZ1240" s="194">
        <v>0</v>
      </c>
      <c r="CA1240" s="194">
        <v>0</v>
      </c>
      <c r="CB1240" s="194">
        <v>0</v>
      </c>
      <c r="CC1240" s="194">
        <v>0</v>
      </c>
      <c r="CD1240" s="194">
        <v>0</v>
      </c>
      <c r="CE1240" s="194">
        <v>0</v>
      </c>
      <c r="CF1240" s="194">
        <v>0</v>
      </c>
      <c r="CG1240" s="194">
        <v>0</v>
      </c>
      <c r="CH1240" s="194">
        <v>0</v>
      </c>
      <c r="CI1240" s="194">
        <v>0</v>
      </c>
      <c r="CJ1240" s="194">
        <v>0</v>
      </c>
      <c r="CK1240" s="194">
        <v>0</v>
      </c>
      <c r="CL1240" s="194">
        <v>0</v>
      </c>
      <c r="CM1240" s="194">
        <v>0</v>
      </c>
      <c r="CN1240" s="194">
        <v>0</v>
      </c>
      <c r="CO1240" s="194">
        <v>0</v>
      </c>
      <c r="CP1240" s="194">
        <v>0</v>
      </c>
      <c r="CQ1240" s="194">
        <v>0</v>
      </c>
      <c r="CR1240" s="194">
        <v>0</v>
      </c>
      <c r="CS1240" s="194">
        <v>0</v>
      </c>
      <c r="CT1240" s="194">
        <v>0</v>
      </c>
      <c r="CU1240" s="194">
        <v>0</v>
      </c>
      <c r="CV1240" s="194">
        <v>0</v>
      </c>
      <c r="CW1240" s="194">
        <v>0</v>
      </c>
      <c r="CX1240" s="194">
        <v>0</v>
      </c>
      <c r="CY1240" s="194">
        <v>0</v>
      </c>
      <c r="CZ1240" s="194">
        <v>0</v>
      </c>
      <c r="DA1240" s="194">
        <v>0</v>
      </c>
      <c r="DB1240" s="194">
        <v>0</v>
      </c>
      <c r="DC1240" s="194">
        <v>0</v>
      </c>
      <c r="DD1240" s="194">
        <v>0</v>
      </c>
      <c r="DE1240" s="194">
        <v>0</v>
      </c>
      <c r="DF1240" s="194">
        <v>0</v>
      </c>
      <c r="DG1240" s="194">
        <v>0</v>
      </c>
      <c r="DH1240" s="194">
        <v>0</v>
      </c>
      <c r="DI1240" s="194">
        <v>0</v>
      </c>
      <c r="DJ1240" s="194">
        <v>0</v>
      </c>
      <c r="DK1240" s="194">
        <v>0</v>
      </c>
      <c r="DL1240" s="194">
        <v>0</v>
      </c>
      <c r="DM1240" s="194">
        <v>0</v>
      </c>
      <c r="DN1240" s="194">
        <v>0</v>
      </c>
      <c r="DO1240" s="194">
        <v>0</v>
      </c>
    </row>
    <row r="1241" spans="1:119" s="150" customFormat="1">
      <c r="A1241" s="277">
        <v>1241</v>
      </c>
      <c r="B1241" s="1318"/>
      <c r="C1241" s="440" t="s">
        <v>31</v>
      </c>
      <c r="D1241" s="386"/>
      <c r="E1241" s="386"/>
      <c r="F1241" s="451">
        <v>91.673139000000006</v>
      </c>
      <c r="G1241" s="451">
        <v>93.423980999999998</v>
      </c>
      <c r="H1241" s="451">
        <v>114.193237</v>
      </c>
      <c r="I1241" s="451">
        <v>171.71826999999999</v>
      </c>
      <c r="J1241" s="451">
        <v>219.17901599999999</v>
      </c>
      <c r="K1241" s="451">
        <v>289.813626</v>
      </c>
      <c r="L1241" s="451">
        <v>343.483608</v>
      </c>
      <c r="M1241" s="451">
        <v>355.78841</v>
      </c>
      <c r="N1241" s="451">
        <v>339.45800000000003</v>
      </c>
      <c r="O1241" s="462">
        <v>428.85399999999998</v>
      </c>
      <c r="P1241" s="462">
        <v>325.779</v>
      </c>
      <c r="Q1241" s="462">
        <v>336.7</v>
      </c>
      <c r="R1241" s="462">
        <v>2081.9629999999997</v>
      </c>
      <c r="S1241" s="463">
        <v>1651.5780000000004</v>
      </c>
      <c r="T1241" s="463">
        <v>1531.6909999999989</v>
      </c>
      <c r="U1241" s="1676">
        <v>1831.5521318526016</v>
      </c>
      <c r="V1241" s="1676">
        <v>2882.4067274220306</v>
      </c>
      <c r="W1241" s="1676">
        <v>4892.9720153484031</v>
      </c>
      <c r="X1241" s="1676">
        <v>7945.9227269704616</v>
      </c>
      <c r="Y1241" s="1676">
        <v>11942.814569662554</v>
      </c>
      <c r="Z1241" s="1676">
        <v>15604.665934444918</v>
      </c>
      <c r="AB1241" s="180"/>
      <c r="AC1241" s="180"/>
      <c r="AD1241" s="180"/>
      <c r="AE1241" s="180"/>
      <c r="AF1241" s="180"/>
      <c r="AG1241" s="180"/>
      <c r="AH1241" s="180"/>
      <c r="AI1241" s="180"/>
      <c r="AJ1241" s="194"/>
      <c r="AK1241" s="462">
        <v>26.867446000000001</v>
      </c>
      <c r="AL1241" s="462">
        <v>85.482516000000004</v>
      </c>
      <c r="AM1241" s="462">
        <v>91.673139000000006</v>
      </c>
      <c r="AN1241" s="462">
        <v>94.634814000000006</v>
      </c>
      <c r="AO1241" s="462">
        <v>100.97317700000001</v>
      </c>
      <c r="AP1241" s="462">
        <v>98.869850999999997</v>
      </c>
      <c r="AQ1241" s="462">
        <v>93.423980999999998</v>
      </c>
      <c r="AR1241" s="462">
        <v>95.526579999999996</v>
      </c>
      <c r="AS1241" s="462">
        <v>106.427977</v>
      </c>
      <c r="AT1241" s="462">
        <v>118.409952</v>
      </c>
      <c r="AU1241" s="462">
        <v>114.193237</v>
      </c>
      <c r="AV1241" s="462">
        <v>123.24670999999999</v>
      </c>
      <c r="AW1241" s="462">
        <v>133.72151199999999</v>
      </c>
      <c r="AX1241" s="462">
        <v>156.15969699999999</v>
      </c>
      <c r="AY1241" s="462">
        <v>171.71826999999999</v>
      </c>
      <c r="AZ1241" s="462">
        <v>183.10513599999999</v>
      </c>
      <c r="BA1241" s="462">
        <v>197.62916999999999</v>
      </c>
      <c r="BB1241" s="462">
        <v>204.44341</v>
      </c>
      <c r="BC1241" s="462">
        <v>219.17901599999999</v>
      </c>
      <c r="BD1241" s="462">
        <v>237.67981599999999</v>
      </c>
      <c r="BE1241" s="462">
        <v>247.84105400000001</v>
      </c>
      <c r="BF1241" s="462">
        <v>268.10575599999999</v>
      </c>
      <c r="BG1241" s="462">
        <v>289.813626</v>
      </c>
      <c r="BH1241" s="462">
        <v>300.008419</v>
      </c>
      <c r="BI1241" s="462">
        <v>308.90406200000001</v>
      </c>
      <c r="BJ1241" s="462">
        <v>324.20054099999999</v>
      </c>
      <c r="BK1241" s="462">
        <v>343.483608</v>
      </c>
      <c r="BL1241" s="462">
        <v>349.86535600000002</v>
      </c>
      <c r="BM1241" s="462">
        <v>334.51510500000001</v>
      </c>
      <c r="BN1241" s="462">
        <v>340.84929299999999</v>
      </c>
      <c r="BO1241" s="462">
        <v>355.78841</v>
      </c>
      <c r="BP1241" s="462">
        <v>331.11799999999999</v>
      </c>
      <c r="BQ1241" s="462">
        <v>344.44299999999998</v>
      </c>
      <c r="BR1241" s="462">
        <v>363.452</v>
      </c>
      <c r="BS1241" s="462">
        <v>339.45800000000003</v>
      </c>
      <c r="BT1241" s="462">
        <v>346.25691999999998</v>
      </c>
      <c r="BU1241" s="462">
        <v>360.61268000000001</v>
      </c>
      <c r="BV1241" s="462">
        <v>390.27055000000001</v>
      </c>
      <c r="BW1241" s="462">
        <v>428.85399999999998</v>
      </c>
      <c r="BX1241" s="462">
        <v>465.81396300000006</v>
      </c>
      <c r="BY1241" s="462">
        <v>450.18065999999999</v>
      </c>
      <c r="BZ1241" s="462">
        <v>392.15601399999997</v>
      </c>
      <c r="CA1241" s="462">
        <v>325.779</v>
      </c>
      <c r="CB1241" s="462">
        <v>252.86699999999999</v>
      </c>
      <c r="CC1241" s="462">
        <v>154.73699999999999</v>
      </c>
      <c r="CD1241" s="462">
        <v>341.75200000000001</v>
      </c>
      <c r="CE1241" s="462">
        <v>336.7</v>
      </c>
      <c r="CF1241" s="462">
        <v>2312.7460000000001</v>
      </c>
      <c r="CG1241" s="462">
        <v>2244.6120000000001</v>
      </c>
      <c r="CH1241" s="462">
        <v>2137.0170000000003</v>
      </c>
      <c r="CI1241" s="462">
        <v>2081.9629999999997</v>
      </c>
      <c r="CJ1241" s="462">
        <v>1965.4099999999999</v>
      </c>
      <c r="CK1241" s="462">
        <v>1907.0919999999996</v>
      </c>
      <c r="CL1241" s="462">
        <v>1795.5259999999998</v>
      </c>
      <c r="CM1241" s="462">
        <v>1651.5780000000004</v>
      </c>
      <c r="CN1241" s="462">
        <v>-30.404000000000451</v>
      </c>
      <c r="CO1241" s="462">
        <v>81.030000000000655</v>
      </c>
      <c r="CP1241" s="462">
        <v>122.97599999999966</v>
      </c>
      <c r="CQ1241" s="462">
        <v>1531.6909999999989</v>
      </c>
      <c r="CR1241" s="462">
        <v>1589</v>
      </c>
      <c r="CS1241" s="462">
        <v>1679.9100400450525</v>
      </c>
      <c r="CT1241" s="462">
        <v>1790.1049710139796</v>
      </c>
      <c r="CU1241" s="462">
        <v>1831.5521318526016</v>
      </c>
      <c r="CV1241" s="462">
        <v>2031.5142559554781</v>
      </c>
      <c r="CW1241" s="462">
        <v>2309.2426162777297</v>
      </c>
      <c r="CX1241" s="462">
        <v>2646.0740543563056</v>
      </c>
      <c r="CY1241" s="462">
        <v>2882.4067274220306</v>
      </c>
      <c r="CZ1241" s="462">
        <v>3266.3620051225371</v>
      </c>
      <c r="DA1241" s="462">
        <v>3782.1734593570382</v>
      </c>
      <c r="DB1241" s="462">
        <v>4393.853625976275</v>
      </c>
      <c r="DC1241" s="462">
        <v>4892.9720153484031</v>
      </c>
      <c r="DD1241" s="462">
        <v>5490.8370271199838</v>
      </c>
      <c r="DE1241" s="462">
        <v>6284.1162434754897</v>
      </c>
      <c r="DF1241" s="462">
        <v>7215.0757862146156</v>
      </c>
      <c r="DG1241" s="462">
        <v>7945.9227269704616</v>
      </c>
      <c r="DH1241" s="462">
        <v>8750.5178307118113</v>
      </c>
      <c r="DI1241" s="462">
        <v>9795.0769516221171</v>
      </c>
      <c r="DJ1241" s="462">
        <v>10973.358200370109</v>
      </c>
      <c r="DK1241" s="462">
        <v>11942.814569662554</v>
      </c>
      <c r="DL1241" s="462">
        <v>12767.540800521772</v>
      </c>
      <c r="DM1241" s="462">
        <v>13708.78165448865</v>
      </c>
      <c r="DN1241" s="462">
        <v>14740.666008266813</v>
      </c>
      <c r="DO1241" s="462">
        <v>15604.665934444918</v>
      </c>
    </row>
    <row r="1242" spans="1:119" s="150" customFormat="1" ht="15" customHeight="1">
      <c r="B1242" s="1318"/>
      <c r="C1242" s="440" t="s">
        <v>32</v>
      </c>
      <c r="D1242" s="386"/>
      <c r="E1242" s="386"/>
      <c r="F1242" s="451">
        <v>134.49279999999999</v>
      </c>
      <c r="G1242" s="451">
        <v>156.73874899999998</v>
      </c>
      <c r="H1242" s="451">
        <v>182.61464899999999</v>
      </c>
      <c r="I1242" s="451">
        <v>269.68302299999999</v>
      </c>
      <c r="J1242" s="451">
        <v>355.93143599999996</v>
      </c>
      <c r="K1242" s="451">
        <v>478.66927599999997</v>
      </c>
      <c r="L1242" s="451">
        <v>592.36277300000006</v>
      </c>
      <c r="M1242" s="451">
        <v>966.84773500000006</v>
      </c>
      <c r="N1242" s="451">
        <v>1003.606</v>
      </c>
      <c r="O1242" s="451">
        <v>1367.4350000000002</v>
      </c>
      <c r="P1242" s="180">
        <v>1673.1870000000001</v>
      </c>
      <c r="Q1242" s="180">
        <v>2239.5189999999998</v>
      </c>
      <c r="R1242" s="180">
        <v>4781.6909999999998</v>
      </c>
      <c r="S1242" s="464">
        <v>6526.3320000000003</v>
      </c>
      <c r="T1242" s="464">
        <v>10101.157999999999</v>
      </c>
      <c r="U1242" s="1649">
        <v>13784.147709107485</v>
      </c>
      <c r="V1242" s="1649">
        <v>16384.592286691943</v>
      </c>
      <c r="W1242" s="1649">
        <v>20235.306151870966</v>
      </c>
      <c r="X1242" s="1649">
        <v>24878.667774834554</v>
      </c>
      <c r="Y1242" s="1649">
        <v>30881.822073296229</v>
      </c>
      <c r="Z1242" s="1649">
        <v>35996.280110974985</v>
      </c>
      <c r="AB1242" s="180"/>
      <c r="AC1242" s="180"/>
      <c r="AD1242" s="180"/>
      <c r="AE1242" s="180"/>
      <c r="AF1242" s="180"/>
      <c r="AG1242" s="180"/>
      <c r="AH1242" s="180"/>
      <c r="AI1242" s="180"/>
      <c r="AJ1242" s="194"/>
      <c r="AK1242" s="180">
        <v>62.223318000000006</v>
      </c>
      <c r="AL1242" s="180">
        <v>115.458541</v>
      </c>
      <c r="AM1242" s="180">
        <v>134.49279999999999</v>
      </c>
      <c r="AN1242" s="180">
        <v>137.07656800000001</v>
      </c>
      <c r="AO1242" s="180">
        <v>147.416212</v>
      </c>
      <c r="AP1242" s="180">
        <v>169.12476099999998</v>
      </c>
      <c r="AQ1242" s="180">
        <v>156.73874899999998</v>
      </c>
      <c r="AR1242" s="180">
        <v>160.89848999999998</v>
      </c>
      <c r="AS1242" s="180">
        <v>183.21971200000002</v>
      </c>
      <c r="AT1242" s="180">
        <v>195.48402200000001</v>
      </c>
      <c r="AU1242" s="180">
        <v>182.61464899999999</v>
      </c>
      <c r="AV1242" s="180">
        <v>192.33723199999997</v>
      </c>
      <c r="AW1242" s="180">
        <v>208.64173</v>
      </c>
      <c r="AX1242" s="180">
        <v>240.732652</v>
      </c>
      <c r="AY1242" s="180">
        <v>269.68302299999999</v>
      </c>
      <c r="AZ1242" s="180">
        <v>286.73317399999996</v>
      </c>
      <c r="BA1242" s="180">
        <v>308.52597599999996</v>
      </c>
      <c r="BB1242" s="180">
        <v>325.34359000000001</v>
      </c>
      <c r="BC1242" s="180">
        <v>355.93143599999996</v>
      </c>
      <c r="BD1242" s="180">
        <v>376.569456</v>
      </c>
      <c r="BE1242" s="180">
        <v>398.55173300000001</v>
      </c>
      <c r="BF1242" s="180">
        <v>430.62457899999998</v>
      </c>
      <c r="BG1242" s="180">
        <v>478.66927599999997</v>
      </c>
      <c r="BH1242" s="180">
        <v>503.22079200000002</v>
      </c>
      <c r="BI1242" s="180">
        <v>529.58223199999998</v>
      </c>
      <c r="BJ1242" s="180">
        <v>569.32121499999994</v>
      </c>
      <c r="BK1242" s="180">
        <v>592.36277300000006</v>
      </c>
      <c r="BL1242" s="180">
        <v>597.85866800000008</v>
      </c>
      <c r="BM1242" s="180">
        <v>887.96489799999995</v>
      </c>
      <c r="BN1242" s="180">
        <v>939.19862799999999</v>
      </c>
      <c r="BO1242" s="180">
        <v>966.84773500000006</v>
      </c>
      <c r="BP1242" s="180">
        <v>976.7829999999999</v>
      </c>
      <c r="BQ1242" s="180">
        <v>1020.635</v>
      </c>
      <c r="BR1242" s="180">
        <v>1068.828</v>
      </c>
      <c r="BS1242" s="180">
        <v>1003.606</v>
      </c>
      <c r="BT1242" s="180">
        <v>1076.6599200000001</v>
      </c>
      <c r="BU1242" s="180">
        <v>1136.1946799999998</v>
      </c>
      <c r="BV1242" s="180">
        <v>1251.3405499999999</v>
      </c>
      <c r="BW1242" s="180">
        <v>1367.4350000000002</v>
      </c>
      <c r="BX1242" s="451">
        <v>1467.2159630000001</v>
      </c>
      <c r="BY1242" s="451">
        <v>1502.60366</v>
      </c>
      <c r="BZ1242" s="451">
        <v>1604.2920139999999</v>
      </c>
      <c r="CA1242" s="451">
        <v>1673.1870000000001</v>
      </c>
      <c r="CB1242" s="451">
        <v>1719.6870000000001</v>
      </c>
      <c r="CC1242" s="451">
        <v>1519.3809999999999</v>
      </c>
      <c r="CD1242" s="451">
        <v>2018.3510000000001</v>
      </c>
      <c r="CE1242" s="451">
        <v>2239.5189999999998</v>
      </c>
      <c r="CF1242" s="451">
        <v>4448.16</v>
      </c>
      <c r="CG1242" s="451">
        <v>4595.4920000000002</v>
      </c>
      <c r="CH1242" s="451">
        <v>4439.3410000000003</v>
      </c>
      <c r="CI1242" s="451">
        <v>4781.6909999999998</v>
      </c>
      <c r="CJ1242" s="451">
        <v>4458.08</v>
      </c>
      <c r="CK1242" s="451">
        <v>5452.7359999999999</v>
      </c>
      <c r="CL1242" s="451">
        <v>5737.7190000000001</v>
      </c>
      <c r="CM1242" s="451">
        <v>6526.3320000000003</v>
      </c>
      <c r="CN1242" s="451">
        <v>5197.8549999999996</v>
      </c>
      <c r="CO1242" s="451">
        <v>6142.6940000000004</v>
      </c>
      <c r="CP1242" s="451">
        <v>6800.0169999999998</v>
      </c>
      <c r="CQ1242" s="451">
        <v>10101.157999999999</v>
      </c>
      <c r="CR1242" s="451">
        <v>11023</v>
      </c>
      <c r="CS1242" s="451">
        <v>12189.48051500053</v>
      </c>
      <c r="CT1242" s="451">
        <v>12649.828635113554</v>
      </c>
      <c r="CU1242" s="451">
        <v>13784.147709107485</v>
      </c>
      <c r="CV1242" s="451">
        <v>12718.40456684223</v>
      </c>
      <c r="CW1242" s="451">
        <v>13665.530010502302</v>
      </c>
      <c r="CX1242" s="451">
        <v>14714.972621667213</v>
      </c>
      <c r="CY1242" s="451">
        <v>16384.592286691943</v>
      </c>
      <c r="CZ1242" s="451">
        <v>14910.965235763642</v>
      </c>
      <c r="DA1242" s="451">
        <v>16288.390551939256</v>
      </c>
      <c r="DB1242" s="451">
        <v>17812.322309455158</v>
      </c>
      <c r="DC1242" s="451">
        <v>20235.306151870966</v>
      </c>
      <c r="DD1242" s="451">
        <v>18012.109727826166</v>
      </c>
      <c r="DE1242" s="451">
        <v>19895.303981074554</v>
      </c>
      <c r="DF1242" s="451">
        <v>21982.76061482045</v>
      </c>
      <c r="DG1242" s="451">
        <v>24878.667774834554</v>
      </c>
      <c r="DH1242" s="451">
        <v>22427.056831275979</v>
      </c>
      <c r="DI1242" s="451">
        <v>24809.703976317956</v>
      </c>
      <c r="DJ1242" s="451">
        <v>27379.986366560031</v>
      </c>
      <c r="DK1242" s="451">
        <v>30881.822073296229</v>
      </c>
      <c r="DL1242" s="451">
        <v>27429.249012584216</v>
      </c>
      <c r="DM1242" s="451">
        <v>29804.229596455549</v>
      </c>
      <c r="DN1242" s="451">
        <v>32345.595060173076</v>
      </c>
      <c r="DO1242" s="451">
        <v>35996.280110974985</v>
      </c>
    </row>
    <row r="1243" spans="1:119" s="469" customFormat="1">
      <c r="B1243" s="1318"/>
      <c r="C1243" s="465" t="s">
        <v>62</v>
      </c>
      <c r="D1243" s="466"/>
      <c r="E1243" s="467"/>
      <c r="F1243" s="375" t="s">
        <v>1051</v>
      </c>
      <c r="G1243" s="375" t="s">
        <v>1051</v>
      </c>
      <c r="H1243" s="375" t="s">
        <v>1051</v>
      </c>
      <c r="I1243" s="375" t="s">
        <v>1051</v>
      </c>
      <c r="J1243" s="375" t="s">
        <v>1051</v>
      </c>
      <c r="K1243" s="375" t="s">
        <v>1051</v>
      </c>
      <c r="L1243" s="375" t="s">
        <v>1051</v>
      </c>
      <c r="M1243" s="375" t="s">
        <v>1051</v>
      </c>
      <c r="N1243" s="375" t="s">
        <v>1051</v>
      </c>
      <c r="O1243" s="375" t="s">
        <v>1051</v>
      </c>
      <c r="P1243" s="375" t="s">
        <v>1051</v>
      </c>
      <c r="Q1243" s="375" t="s">
        <v>1051</v>
      </c>
      <c r="R1243" s="375" t="s">
        <v>1051</v>
      </c>
      <c r="S1243" s="468" t="s">
        <v>1051</v>
      </c>
      <c r="T1243" s="468" t="s">
        <v>1051</v>
      </c>
      <c r="U1243" s="1741" t="s">
        <v>1051</v>
      </c>
      <c r="V1243" s="1741" t="s">
        <v>1051</v>
      </c>
      <c r="W1243" s="1741" t="s">
        <v>1051</v>
      </c>
      <c r="X1243" s="1741" t="s">
        <v>1051</v>
      </c>
      <c r="Y1243" s="1741" t="s">
        <v>1051</v>
      </c>
      <c r="Z1243" s="1741" t="s">
        <v>1051</v>
      </c>
      <c r="AB1243" s="375"/>
      <c r="AC1243" s="375"/>
      <c r="AD1243" s="375"/>
      <c r="AE1243" s="375"/>
      <c r="AF1243" s="375"/>
      <c r="AG1243" s="375"/>
      <c r="AH1243" s="375"/>
      <c r="AI1243" s="375"/>
      <c r="AJ1243" s="194"/>
      <c r="AK1243" s="375" t="s">
        <v>1051</v>
      </c>
      <c r="AL1243" s="375" t="s">
        <v>1051</v>
      </c>
      <c r="AM1243" s="375" t="s">
        <v>1051</v>
      </c>
      <c r="AN1243" s="375" t="s">
        <v>1051</v>
      </c>
      <c r="AO1243" s="375" t="s">
        <v>1051</v>
      </c>
      <c r="AP1243" s="375" t="s">
        <v>1051</v>
      </c>
      <c r="AQ1243" s="375" t="s">
        <v>1051</v>
      </c>
      <c r="AR1243" s="375" t="s">
        <v>1051</v>
      </c>
      <c r="AS1243" s="375" t="s">
        <v>1051</v>
      </c>
      <c r="AT1243" s="375" t="s">
        <v>1051</v>
      </c>
      <c r="AU1243" s="375" t="s">
        <v>1051</v>
      </c>
      <c r="AV1243" s="375" t="s">
        <v>1051</v>
      </c>
      <c r="AW1243" s="375" t="s">
        <v>1051</v>
      </c>
      <c r="AX1243" s="375" t="s">
        <v>1051</v>
      </c>
      <c r="AY1243" s="375" t="s">
        <v>1051</v>
      </c>
      <c r="AZ1243" s="375" t="s">
        <v>1051</v>
      </c>
      <c r="BA1243" s="375" t="s">
        <v>1051</v>
      </c>
      <c r="BB1243" s="375" t="s">
        <v>1051</v>
      </c>
      <c r="BC1243" s="375" t="s">
        <v>1051</v>
      </c>
      <c r="BD1243" s="375" t="s">
        <v>1051</v>
      </c>
      <c r="BE1243" s="375" t="s">
        <v>1051</v>
      </c>
      <c r="BF1243" s="375" t="s">
        <v>1051</v>
      </c>
      <c r="BG1243" s="375" t="s">
        <v>1051</v>
      </c>
      <c r="BH1243" s="375" t="s">
        <v>1051</v>
      </c>
      <c r="BI1243" s="375" t="s">
        <v>1051</v>
      </c>
      <c r="BJ1243" s="375" t="s">
        <v>1051</v>
      </c>
      <c r="BK1243" s="375" t="s">
        <v>1051</v>
      </c>
      <c r="BL1243" s="375" t="s">
        <v>1051</v>
      </c>
      <c r="BM1243" s="375" t="s">
        <v>1051</v>
      </c>
      <c r="BN1243" s="375" t="s">
        <v>1051</v>
      </c>
      <c r="BO1243" s="375" t="s">
        <v>1051</v>
      </c>
      <c r="BP1243" s="375" t="s">
        <v>1051</v>
      </c>
      <c r="BQ1243" s="375" t="s">
        <v>1051</v>
      </c>
      <c r="BR1243" s="375" t="s">
        <v>1051</v>
      </c>
      <c r="BS1243" s="375" t="s">
        <v>1051</v>
      </c>
      <c r="BT1243" s="375" t="s">
        <v>1051</v>
      </c>
      <c r="BU1243" s="375" t="s">
        <v>1051</v>
      </c>
      <c r="BV1243" s="375" t="s">
        <v>1051</v>
      </c>
      <c r="BW1243" s="375" t="s">
        <v>1051</v>
      </c>
      <c r="BX1243" s="375" t="s">
        <v>1051</v>
      </c>
      <c r="BY1243" s="375" t="s">
        <v>1051</v>
      </c>
      <c r="BZ1243" s="375" t="s">
        <v>1051</v>
      </c>
      <c r="CA1243" s="375" t="s">
        <v>1051</v>
      </c>
      <c r="CB1243" s="375" t="s">
        <v>1051</v>
      </c>
      <c r="CC1243" s="470" t="s">
        <v>1051</v>
      </c>
      <c r="CD1243" s="375" t="s">
        <v>1051</v>
      </c>
      <c r="CE1243" s="375" t="s">
        <v>1051</v>
      </c>
      <c r="CF1243" s="375" t="s">
        <v>1051</v>
      </c>
      <c r="CG1243" s="375" t="s">
        <v>1051</v>
      </c>
      <c r="CH1243" s="375" t="s">
        <v>1051</v>
      </c>
      <c r="CI1243" s="375" t="s">
        <v>1051</v>
      </c>
      <c r="CJ1243" s="375" t="s">
        <v>1051</v>
      </c>
      <c r="CK1243" s="375" t="s">
        <v>1051</v>
      </c>
      <c r="CL1243" s="375" t="s">
        <v>1051</v>
      </c>
      <c r="CM1243" s="375" t="s">
        <v>1051</v>
      </c>
      <c r="CN1243" s="470" t="s">
        <v>1051</v>
      </c>
      <c r="CO1243" s="375" t="s">
        <v>1051</v>
      </c>
      <c r="CP1243" s="375" t="s">
        <v>1051</v>
      </c>
      <c r="CQ1243" s="375" t="s">
        <v>1051</v>
      </c>
      <c r="CR1243" s="375" t="s">
        <v>1051</v>
      </c>
      <c r="CS1243" s="375" t="s">
        <v>1051</v>
      </c>
      <c r="CT1243" s="375" t="s">
        <v>1051</v>
      </c>
      <c r="CU1243" s="375" t="s">
        <v>1051</v>
      </c>
      <c r="CV1243" s="375" t="s">
        <v>1051</v>
      </c>
      <c r="CW1243" s="375" t="s">
        <v>1051</v>
      </c>
      <c r="CX1243" s="375" t="s">
        <v>1051</v>
      </c>
      <c r="CY1243" s="375" t="s">
        <v>1051</v>
      </c>
      <c r="CZ1243" s="375" t="s">
        <v>1051</v>
      </c>
      <c r="DA1243" s="375" t="s">
        <v>1051</v>
      </c>
      <c r="DB1243" s="375" t="s">
        <v>1051</v>
      </c>
      <c r="DC1243" s="375" t="s">
        <v>1051</v>
      </c>
      <c r="DD1243" s="375" t="s">
        <v>1051</v>
      </c>
      <c r="DE1243" s="375" t="s">
        <v>1051</v>
      </c>
      <c r="DF1243" s="375" t="s">
        <v>1051</v>
      </c>
      <c r="DG1243" s="375" t="s">
        <v>1051</v>
      </c>
      <c r="DH1243" s="375" t="s">
        <v>1051</v>
      </c>
      <c r="DI1243" s="375" t="s">
        <v>1051</v>
      </c>
      <c r="DJ1243" s="375" t="s">
        <v>1051</v>
      </c>
      <c r="DK1243" s="375" t="s">
        <v>1051</v>
      </c>
      <c r="DL1243" s="375" t="s">
        <v>1051</v>
      </c>
      <c r="DM1243" s="375" t="s">
        <v>1051</v>
      </c>
      <c r="DN1243" s="375" t="s">
        <v>1051</v>
      </c>
      <c r="DO1243" s="375" t="s">
        <v>1051</v>
      </c>
    </row>
    <row r="1244" spans="1:119" s="150" customFormat="1">
      <c r="B1244" s="1318"/>
      <c r="C1244" s="155"/>
      <c r="D1244" s="411"/>
      <c r="E1244" s="411"/>
      <c r="F1244" s="471">
        <v>0</v>
      </c>
      <c r="G1244" s="471">
        <v>0</v>
      </c>
      <c r="H1244" s="471">
        <v>0</v>
      </c>
      <c r="I1244" s="471">
        <v>0</v>
      </c>
      <c r="J1244" s="471">
        <v>0</v>
      </c>
      <c r="K1244" s="471">
        <v>0</v>
      </c>
      <c r="L1244" s="471">
        <v>0</v>
      </c>
      <c r="M1244" s="471">
        <v>0</v>
      </c>
      <c r="N1244" s="471">
        <v>0</v>
      </c>
      <c r="O1244" s="471">
        <v>0</v>
      </c>
      <c r="P1244" s="471">
        <v>0</v>
      </c>
      <c r="Q1244" s="471">
        <v>0</v>
      </c>
      <c r="R1244" s="471">
        <v>0</v>
      </c>
      <c r="S1244" s="472">
        <v>0</v>
      </c>
      <c r="T1244" s="472">
        <v>0</v>
      </c>
      <c r="U1244" s="1742">
        <v>0</v>
      </c>
      <c r="V1244" s="1742">
        <v>0</v>
      </c>
      <c r="W1244" s="1742">
        <v>0</v>
      </c>
      <c r="X1244" s="1742">
        <v>0</v>
      </c>
      <c r="Y1244" s="1742">
        <v>0</v>
      </c>
      <c r="Z1244" s="1742">
        <v>0</v>
      </c>
      <c r="AB1244" s="375"/>
      <c r="AC1244" s="375"/>
      <c r="AD1244" s="375"/>
      <c r="AE1244" s="473"/>
      <c r="AF1244" s="375"/>
      <c r="AG1244" s="375"/>
      <c r="AH1244" s="375"/>
      <c r="AI1244" s="375"/>
      <c r="AJ1244" s="194"/>
      <c r="AK1244" s="471">
        <v>0</v>
      </c>
      <c r="AL1244" s="471">
        <v>0</v>
      </c>
      <c r="AM1244" s="471">
        <v>0</v>
      </c>
      <c r="AN1244" s="471">
        <v>0</v>
      </c>
      <c r="AO1244" s="471">
        <v>0</v>
      </c>
      <c r="AP1244" s="471">
        <v>0</v>
      </c>
      <c r="AQ1244" s="471">
        <v>0</v>
      </c>
      <c r="AR1244" s="471">
        <v>0</v>
      </c>
      <c r="AS1244" s="471">
        <v>0</v>
      </c>
      <c r="AT1244" s="471">
        <v>0</v>
      </c>
      <c r="AU1244" s="471">
        <v>0</v>
      </c>
      <c r="AV1244" s="471">
        <v>0</v>
      </c>
      <c r="AW1244" s="471">
        <v>0</v>
      </c>
      <c r="AX1244" s="471">
        <v>0</v>
      </c>
      <c r="AY1244" s="471">
        <v>0</v>
      </c>
      <c r="AZ1244" s="471">
        <v>0</v>
      </c>
      <c r="BA1244" s="471">
        <v>-2.1600000025046029E-5</v>
      </c>
      <c r="BB1244" s="471">
        <v>0</v>
      </c>
      <c r="BC1244" s="471">
        <v>0</v>
      </c>
      <c r="BD1244" s="471">
        <v>0</v>
      </c>
      <c r="BE1244" s="471">
        <v>0</v>
      </c>
      <c r="BF1244" s="471">
        <v>2.6999999988674972E-5</v>
      </c>
      <c r="BG1244" s="471">
        <v>0</v>
      </c>
      <c r="BH1244" s="471">
        <v>0</v>
      </c>
      <c r="BI1244" s="471">
        <v>0</v>
      </c>
      <c r="BJ1244" s="471">
        <v>-3.0000000151630957E-5</v>
      </c>
      <c r="BK1244" s="471">
        <v>0</v>
      </c>
      <c r="BL1244" s="471">
        <v>0</v>
      </c>
      <c r="BM1244" s="471">
        <v>0</v>
      </c>
      <c r="BN1244" s="471">
        <v>0</v>
      </c>
      <c r="BO1244" s="471">
        <v>0</v>
      </c>
      <c r="BP1244" s="471">
        <v>0</v>
      </c>
      <c r="BQ1244" s="471">
        <v>0</v>
      </c>
      <c r="BR1244" s="471">
        <v>0</v>
      </c>
      <c r="BS1244" s="471">
        <v>0</v>
      </c>
      <c r="BT1244" s="471">
        <v>0</v>
      </c>
      <c r="BU1244" s="471">
        <v>0</v>
      </c>
      <c r="BV1244" s="471">
        <v>0</v>
      </c>
      <c r="BW1244" s="471">
        <v>0</v>
      </c>
      <c r="BX1244" s="471">
        <v>0</v>
      </c>
      <c r="BY1244" s="471">
        <v>0</v>
      </c>
      <c r="BZ1244" s="471">
        <v>0</v>
      </c>
      <c r="CA1244" s="471">
        <v>0</v>
      </c>
      <c r="CB1244" s="471">
        <v>0</v>
      </c>
      <c r="CC1244" s="471">
        <v>0</v>
      </c>
      <c r="CD1244" s="471">
        <v>0</v>
      </c>
      <c r="CE1244" s="471">
        <v>0</v>
      </c>
      <c r="CF1244" s="471">
        <v>0</v>
      </c>
      <c r="CG1244" s="471">
        <v>0</v>
      </c>
      <c r="CH1244" s="471">
        <v>0</v>
      </c>
      <c r="CI1244" s="471">
        <v>0</v>
      </c>
      <c r="CJ1244" s="471">
        <v>0</v>
      </c>
      <c r="CK1244" s="471">
        <v>0</v>
      </c>
      <c r="CL1244" s="471">
        <v>0</v>
      </c>
      <c r="CM1244" s="471">
        <v>0</v>
      </c>
      <c r="CN1244" s="471">
        <v>0</v>
      </c>
      <c r="CO1244" s="471">
        <v>0</v>
      </c>
      <c r="CP1244" s="471">
        <v>0</v>
      </c>
      <c r="CQ1244" s="471">
        <v>0</v>
      </c>
      <c r="CR1244" s="471">
        <v>0</v>
      </c>
      <c r="CS1244" s="471">
        <v>0</v>
      </c>
      <c r="CT1244" s="471">
        <v>0</v>
      </c>
      <c r="CU1244" s="471">
        <v>0</v>
      </c>
      <c r="CV1244" s="471">
        <v>0</v>
      </c>
      <c r="CW1244" s="471">
        <v>0</v>
      </c>
      <c r="CX1244" s="471">
        <v>0</v>
      </c>
      <c r="CY1244" s="471">
        <v>0</v>
      </c>
      <c r="CZ1244" s="471">
        <v>0</v>
      </c>
      <c r="DA1244" s="471">
        <v>0</v>
      </c>
      <c r="DB1244" s="471">
        <v>0</v>
      </c>
      <c r="DC1244" s="471">
        <v>0</v>
      </c>
      <c r="DD1244" s="471">
        <v>0</v>
      </c>
      <c r="DE1244" s="471">
        <v>0</v>
      </c>
      <c r="DF1244" s="471">
        <v>0</v>
      </c>
      <c r="DG1244" s="471">
        <v>0</v>
      </c>
      <c r="DH1244" s="471">
        <v>0</v>
      </c>
      <c r="DI1244" s="471">
        <v>0</v>
      </c>
      <c r="DJ1244" s="471">
        <v>0</v>
      </c>
      <c r="DK1244" s="471">
        <v>0</v>
      </c>
      <c r="DL1244" s="471">
        <v>0</v>
      </c>
      <c r="DM1244" s="471">
        <v>0</v>
      </c>
      <c r="DN1244" s="471">
        <v>0</v>
      </c>
      <c r="DO1244" s="471">
        <v>0</v>
      </c>
    </row>
    <row r="1245" spans="1:119" s="150" customFormat="1">
      <c r="B1245" s="1318"/>
      <c r="C1245" s="155"/>
      <c r="D1245" s="411"/>
      <c r="E1245" s="411"/>
      <c r="F1245" s="355"/>
      <c r="G1245" s="355"/>
      <c r="H1245" s="355"/>
      <c r="I1245" s="355"/>
      <c r="J1245" s="355"/>
      <c r="K1245" s="355"/>
      <c r="L1245" s="355"/>
      <c r="M1245" s="355"/>
      <c r="N1245" s="355"/>
      <c r="O1245" s="148"/>
      <c r="P1245" s="148"/>
      <c r="Q1245" s="148"/>
      <c r="R1245" s="148"/>
      <c r="S1245" s="456"/>
      <c r="T1245" s="456"/>
      <c r="U1245" s="1642"/>
      <c r="V1245" s="1642"/>
      <c r="W1245" s="1642"/>
      <c r="X1245" s="1642"/>
      <c r="Y1245" s="1642"/>
      <c r="Z1245" s="1642"/>
      <c r="AB1245" s="375"/>
      <c r="AC1245" s="375"/>
      <c r="AD1245" s="375"/>
      <c r="AE1245" s="473"/>
      <c r="AF1245" s="375"/>
      <c r="AG1245" s="375"/>
      <c r="AH1245" s="375"/>
      <c r="AI1245" s="375"/>
      <c r="AJ1245" s="194"/>
      <c r="AK1245" s="148"/>
      <c r="AL1245" s="148"/>
      <c r="AM1245" s="148"/>
      <c r="AN1245" s="148"/>
      <c r="AO1245" s="148"/>
      <c r="AP1245" s="148"/>
      <c r="AQ1245" s="148"/>
      <c r="AR1245" s="148"/>
      <c r="AS1245" s="148"/>
      <c r="AT1245" s="148"/>
      <c r="AU1245" s="148"/>
      <c r="AV1245" s="148"/>
      <c r="AW1245" s="148"/>
      <c r="AX1245" s="148"/>
      <c r="AY1245" s="148"/>
      <c r="AZ1245" s="148"/>
      <c r="BA1245" s="148"/>
      <c r="BB1245" s="148"/>
      <c r="BC1245" s="148"/>
      <c r="BD1245" s="148"/>
      <c r="BE1245" s="148"/>
      <c r="BF1245" s="148"/>
      <c r="BG1245" s="148"/>
      <c r="BH1245" s="148"/>
      <c r="BI1245" s="148"/>
      <c r="BJ1245" s="148"/>
      <c r="BK1245" s="148"/>
      <c r="BL1245" s="148"/>
      <c r="BM1245" s="148"/>
      <c r="BN1245" s="148"/>
      <c r="BO1245" s="148"/>
      <c r="BP1245" s="148"/>
      <c r="BQ1245" s="148"/>
      <c r="BR1245" s="148"/>
      <c r="BS1245" s="148"/>
      <c r="BT1245" s="148"/>
      <c r="BU1245" s="148"/>
      <c r="BV1245" s="148"/>
      <c r="BW1245" s="148"/>
      <c r="BX1245" s="471"/>
      <c r="BY1245" s="471"/>
      <c r="BZ1245" s="471"/>
      <c r="CA1245" s="471"/>
      <c r="CB1245" s="471"/>
      <c r="CC1245" s="471"/>
      <c r="CD1245" s="471"/>
      <c r="CE1245" s="471"/>
      <c r="CF1245" s="471"/>
      <c r="CG1245" s="471"/>
      <c r="CH1245" s="471"/>
      <c r="CI1245" s="471"/>
      <c r="CJ1245" s="471"/>
      <c r="CK1245" s="471"/>
      <c r="CL1245" s="471"/>
      <c r="CM1245" s="471"/>
      <c r="CN1245" s="471"/>
      <c r="CO1245" s="471"/>
      <c r="CP1245" s="471"/>
      <c r="CQ1245" s="471"/>
      <c r="CR1245" s="471"/>
      <c r="CS1245" s="471"/>
      <c r="CT1245" s="471"/>
      <c r="CU1245" s="471"/>
      <c r="CV1245" s="148"/>
      <c r="CW1245" s="148"/>
      <c r="CX1245" s="148"/>
      <c r="CY1245" s="148"/>
      <c r="CZ1245" s="148"/>
      <c r="DA1245" s="148"/>
      <c r="DB1245" s="148"/>
      <c r="DC1245" s="148"/>
      <c r="DD1245" s="148"/>
      <c r="DE1245" s="148"/>
      <c r="DF1245" s="148"/>
      <c r="DG1245" s="148"/>
      <c r="DH1245" s="148"/>
      <c r="DI1245" s="148"/>
      <c r="DJ1245" s="148"/>
      <c r="DK1245" s="148"/>
      <c r="DL1245" s="148"/>
      <c r="DM1245" s="148"/>
      <c r="DN1245" s="148"/>
      <c r="DO1245" s="148"/>
    </row>
    <row r="1246" spans="1:119" s="150" customFormat="1">
      <c r="B1246" s="1346"/>
      <c r="C1246" s="474" t="s">
        <v>588</v>
      </c>
      <c r="D1246" s="475"/>
      <c r="E1246" s="475"/>
      <c r="F1246" s="476"/>
      <c r="G1246" s="476"/>
      <c r="H1246" s="476"/>
      <c r="I1246" s="476"/>
      <c r="J1246" s="476"/>
      <c r="K1246" s="476"/>
      <c r="L1246" s="476"/>
      <c r="M1246" s="476"/>
      <c r="N1246" s="476"/>
      <c r="O1246" s="477"/>
      <c r="P1246" s="477"/>
      <c r="Q1246" s="477"/>
      <c r="R1246" s="477"/>
      <c r="S1246" s="478"/>
      <c r="T1246" s="478"/>
      <c r="U1246" s="478"/>
      <c r="V1246" s="478"/>
      <c r="W1246" s="478"/>
      <c r="X1246" s="478"/>
      <c r="Y1246" s="478"/>
      <c r="Z1246" s="478"/>
      <c r="AA1246" s="478"/>
      <c r="AB1246" s="479"/>
      <c r="AC1246" s="479"/>
      <c r="AD1246" s="479"/>
      <c r="AE1246" s="480"/>
      <c r="AF1246" s="479"/>
      <c r="AG1246" s="479"/>
      <c r="AH1246" s="479"/>
      <c r="AI1246" s="479"/>
      <c r="AJ1246" s="481"/>
      <c r="AK1246" s="477"/>
      <c r="AL1246" s="477"/>
      <c r="AM1246" s="477"/>
      <c r="AN1246" s="477"/>
      <c r="AO1246" s="477"/>
      <c r="AP1246" s="477"/>
      <c r="AQ1246" s="477"/>
      <c r="AR1246" s="477"/>
      <c r="AS1246" s="477"/>
      <c r="AT1246" s="477"/>
      <c r="AU1246" s="477"/>
      <c r="AV1246" s="477"/>
      <c r="AW1246" s="477"/>
      <c r="AX1246" s="477"/>
      <c r="AY1246" s="477"/>
      <c r="AZ1246" s="477"/>
      <c r="BA1246" s="477"/>
      <c r="BB1246" s="477"/>
      <c r="BC1246" s="477"/>
      <c r="BD1246" s="477"/>
      <c r="BE1246" s="477"/>
      <c r="BF1246" s="477"/>
      <c r="BG1246" s="477"/>
      <c r="BH1246" s="477"/>
      <c r="BI1246" s="477"/>
      <c r="BJ1246" s="477"/>
      <c r="BK1246" s="477"/>
      <c r="BL1246" s="477"/>
      <c r="BM1246" s="477"/>
      <c r="BN1246" s="477"/>
      <c r="BO1246" s="477"/>
      <c r="BP1246" s="477"/>
      <c r="BQ1246" s="477"/>
      <c r="BR1246" s="477"/>
      <c r="BS1246" s="477"/>
      <c r="BT1246" s="477"/>
      <c r="BU1246" s="477"/>
      <c r="BV1246" s="477"/>
      <c r="BW1246" s="477"/>
      <c r="BX1246" s="482"/>
      <c r="BY1246" s="482"/>
      <c r="BZ1246" s="482"/>
      <c r="CA1246" s="482"/>
      <c r="CB1246" s="482"/>
      <c r="CC1246" s="482"/>
      <c r="CD1246" s="482"/>
      <c r="CE1246" s="482"/>
      <c r="CF1246" s="482"/>
      <c r="CG1246" s="482"/>
      <c r="CH1246" s="482"/>
      <c r="CI1246" s="482"/>
      <c r="CJ1246" s="482"/>
      <c r="CK1246" s="482"/>
      <c r="CL1246" s="482"/>
      <c r="CM1246" s="482"/>
      <c r="CN1246" s="482"/>
      <c r="CO1246" s="482"/>
      <c r="CP1246" s="482"/>
      <c r="CQ1246" s="482"/>
      <c r="CR1246" s="482"/>
      <c r="CS1246" s="482"/>
      <c r="CT1246" s="482"/>
      <c r="CU1246" s="482"/>
      <c r="CV1246" s="477"/>
      <c r="CW1246" s="477"/>
      <c r="CX1246" s="477"/>
      <c r="CY1246" s="477"/>
      <c r="CZ1246" s="477"/>
      <c r="DA1246" s="477"/>
      <c r="DB1246" s="477"/>
      <c r="DC1246" s="477"/>
      <c r="DD1246" s="477"/>
      <c r="DE1246" s="477"/>
      <c r="DF1246" s="477"/>
      <c r="DG1246" s="477"/>
      <c r="DH1246" s="477"/>
      <c r="DI1246" s="477"/>
      <c r="DJ1246" s="477"/>
      <c r="DK1246" s="477"/>
      <c r="DL1246" s="477"/>
      <c r="DM1246" s="477"/>
      <c r="DN1246" s="477"/>
      <c r="DO1246" s="477"/>
    </row>
    <row r="1247" spans="1:119" s="150" customFormat="1">
      <c r="B1247" s="1318"/>
      <c r="C1247" s="155"/>
      <c r="D1247" s="411"/>
      <c r="E1247" s="411"/>
      <c r="F1247" s="355"/>
      <c r="G1247" s="355"/>
      <c r="H1247" s="355"/>
      <c r="I1247" s="355"/>
      <c r="J1247" s="355"/>
      <c r="K1247" s="355"/>
      <c r="L1247" s="355"/>
      <c r="M1247" s="355"/>
      <c r="N1247" s="355"/>
      <c r="O1247" s="148"/>
      <c r="P1247" s="148"/>
      <c r="Q1247" s="148"/>
      <c r="R1247" s="148"/>
      <c r="S1247" s="456"/>
      <c r="T1247" s="456"/>
      <c r="U1247" s="1642"/>
      <c r="V1247" s="1642"/>
      <c r="W1247" s="1642"/>
      <c r="X1247" s="1642"/>
      <c r="Y1247" s="1642"/>
      <c r="Z1247" s="1642"/>
      <c r="AB1247" s="375"/>
      <c r="AC1247" s="375"/>
      <c r="AD1247" s="375"/>
      <c r="AE1247" s="473"/>
      <c r="AF1247" s="375"/>
      <c r="AG1247" s="375"/>
      <c r="AH1247" s="375"/>
      <c r="AI1247" s="375"/>
      <c r="AJ1247" s="194"/>
      <c r="AK1247" s="148"/>
      <c r="AL1247" s="148"/>
      <c r="AM1247" s="148"/>
      <c r="AN1247" s="148"/>
      <c r="AO1247" s="148"/>
      <c r="AP1247" s="148"/>
      <c r="AQ1247" s="148"/>
      <c r="AR1247" s="148"/>
      <c r="AS1247" s="148"/>
      <c r="AT1247" s="148"/>
      <c r="AU1247" s="148"/>
      <c r="AV1247" s="148"/>
      <c r="AW1247" s="148"/>
      <c r="AX1247" s="148"/>
      <c r="AY1247" s="148"/>
      <c r="AZ1247" s="148"/>
      <c r="BA1247" s="148"/>
      <c r="BB1247" s="148"/>
      <c r="BC1247" s="148"/>
      <c r="BD1247" s="148"/>
      <c r="BE1247" s="148"/>
      <c r="BF1247" s="148"/>
      <c r="BG1247" s="148"/>
      <c r="BH1247" s="148"/>
      <c r="BI1247" s="148"/>
      <c r="BJ1247" s="148"/>
      <c r="BK1247" s="148"/>
      <c r="BL1247" s="148"/>
      <c r="BM1247" s="148"/>
      <c r="BN1247" s="148"/>
      <c r="BO1247" s="148"/>
      <c r="BP1247" s="148"/>
      <c r="BQ1247" s="148"/>
      <c r="BR1247" s="148"/>
      <c r="BS1247" s="148"/>
      <c r="BT1247" s="148"/>
      <c r="BU1247" s="148"/>
      <c r="BV1247" s="148"/>
      <c r="BW1247" s="148"/>
      <c r="BX1247" s="471"/>
      <c r="BY1247" s="471"/>
      <c r="BZ1247" s="471"/>
      <c r="CA1247" s="471"/>
      <c r="CB1247" s="471"/>
      <c r="CC1247" s="471"/>
      <c r="CD1247" s="471"/>
      <c r="CE1247" s="471"/>
      <c r="CF1247" s="471"/>
      <c r="CG1247" s="471"/>
      <c r="CH1247" s="471"/>
      <c r="CI1247" s="471"/>
      <c r="CJ1247" s="471"/>
      <c r="CK1247" s="471"/>
      <c r="CL1247" s="471"/>
      <c r="CM1247" s="471"/>
      <c r="CN1247" s="471"/>
      <c r="CO1247" s="471"/>
      <c r="CP1247" s="471"/>
      <c r="CQ1247" s="471"/>
      <c r="CR1247" s="471"/>
      <c r="CS1247" s="471"/>
      <c r="CT1247" s="471"/>
      <c r="CU1247" s="471"/>
      <c r="CV1247" s="148"/>
      <c r="CW1247" s="148"/>
      <c r="CX1247" s="148"/>
      <c r="CY1247" s="148"/>
      <c r="CZ1247" s="148"/>
      <c r="DA1247" s="148"/>
      <c r="DB1247" s="148"/>
      <c r="DC1247" s="148"/>
      <c r="DD1247" s="148"/>
      <c r="DE1247" s="148"/>
      <c r="DF1247" s="148"/>
      <c r="DG1247" s="148"/>
      <c r="DH1247" s="148"/>
      <c r="DI1247" s="148"/>
      <c r="DJ1247" s="148"/>
      <c r="DK1247" s="148"/>
      <c r="DL1247" s="148"/>
      <c r="DM1247" s="148"/>
      <c r="DN1247" s="148"/>
      <c r="DO1247" s="148"/>
    </row>
    <row r="1248" spans="1:119" s="150" customFormat="1">
      <c r="B1248" s="1318"/>
      <c r="C1248" s="155" t="s">
        <v>33</v>
      </c>
      <c r="D1248" s="387"/>
      <c r="E1248" s="387"/>
      <c r="F1248" s="194">
        <v>67.977413999999996</v>
      </c>
      <c r="G1248" s="194">
        <v>49.113512</v>
      </c>
      <c r="H1248" s="194">
        <v>64.383587000000006</v>
      </c>
      <c r="I1248" s="194">
        <v>62.173231999999999</v>
      </c>
      <c r="J1248" s="194">
        <v>142.31029699999999</v>
      </c>
      <c r="K1248" s="194">
        <v>195.183807</v>
      </c>
      <c r="L1248" s="194">
        <v>216.87831799999998</v>
      </c>
      <c r="M1248" s="194">
        <v>371.95376499999998</v>
      </c>
      <c r="N1248" s="194">
        <v>368.99299999999999</v>
      </c>
      <c r="O1248" s="194">
        <v>487.46100000000001</v>
      </c>
      <c r="P1248" s="194">
        <v>597.69200000000001</v>
      </c>
      <c r="Q1248" s="194">
        <v>926.23599999999999</v>
      </c>
      <c r="R1248" s="194">
        <v>3294.4219999999996</v>
      </c>
      <c r="S1248" s="448">
        <v>1842.7959999999998</v>
      </c>
      <c r="T1248" s="448">
        <v>3394.1079999999997</v>
      </c>
      <c r="U1248" s="1686">
        <v>2815.8472305397058</v>
      </c>
      <c r="V1248" s="1686">
        <v>2962.3188027749284</v>
      </c>
      <c r="W1248" s="1686">
        <v>3356.0603000733126</v>
      </c>
      <c r="X1248" s="1686">
        <v>5545.6480740580437</v>
      </c>
      <c r="Y1248" s="1686">
        <v>6232.4388490740002</v>
      </c>
      <c r="Z1248" s="1686">
        <v>8494.1505158372129</v>
      </c>
      <c r="AB1248" s="193"/>
      <c r="AC1248" s="193"/>
      <c r="AD1248" s="193"/>
      <c r="AE1248" s="193"/>
      <c r="AF1248" s="193"/>
      <c r="AG1248" s="193"/>
      <c r="AH1248" s="193"/>
      <c r="AI1248" s="193"/>
      <c r="AJ1248" s="194"/>
      <c r="AK1248" s="194">
        <v>16.236407</v>
      </c>
      <c r="AL1248" s="194">
        <v>62.909596999999998</v>
      </c>
      <c r="AM1248" s="194">
        <v>67.977413999999996</v>
      </c>
      <c r="AN1248" s="194">
        <v>51.869590000000002</v>
      </c>
      <c r="AO1248" s="194">
        <v>49.417380000000001</v>
      </c>
      <c r="AP1248" s="194">
        <v>30.892590999999999</v>
      </c>
      <c r="AQ1248" s="194">
        <v>49.113512</v>
      </c>
      <c r="AR1248" s="194">
        <v>46.360402999999998</v>
      </c>
      <c r="AS1248" s="194">
        <v>48.022286999999999</v>
      </c>
      <c r="AT1248" s="194">
        <v>53.199582999999997</v>
      </c>
      <c r="AU1248" s="194">
        <v>64.383587000000006</v>
      </c>
      <c r="AV1248" s="194">
        <v>41.712161000000002</v>
      </c>
      <c r="AW1248" s="194">
        <v>42.84834</v>
      </c>
      <c r="AX1248" s="194">
        <v>51.036352999999998</v>
      </c>
      <c r="AY1248" s="194">
        <v>62.173231999999999</v>
      </c>
      <c r="AZ1248" s="194">
        <v>54.147463000000002</v>
      </c>
      <c r="BA1248" s="194">
        <v>116.634151</v>
      </c>
      <c r="BB1248" s="194">
        <v>126.661911</v>
      </c>
      <c r="BC1248" s="194">
        <v>142.31029699999999</v>
      </c>
      <c r="BD1248" s="194">
        <v>158.59708800000001</v>
      </c>
      <c r="BE1248" s="194">
        <v>170.611906</v>
      </c>
      <c r="BF1248" s="194">
        <v>177.562344</v>
      </c>
      <c r="BG1248" s="194">
        <v>195.183807</v>
      </c>
      <c r="BH1248" s="194">
        <v>197.71290900000002</v>
      </c>
      <c r="BI1248" s="194">
        <v>202.491288</v>
      </c>
      <c r="BJ1248" s="194">
        <v>219.42717299999998</v>
      </c>
      <c r="BK1248" s="194">
        <v>216.87831799999998</v>
      </c>
      <c r="BL1248" s="194">
        <v>218.530393</v>
      </c>
      <c r="BM1248" s="194">
        <v>490.74877300000003</v>
      </c>
      <c r="BN1248" s="194">
        <v>407.34750400000001</v>
      </c>
      <c r="BO1248" s="194">
        <v>371.95376499999998</v>
      </c>
      <c r="BP1248" s="194">
        <v>367.82</v>
      </c>
      <c r="BQ1248" s="194">
        <v>337.55200000000002</v>
      </c>
      <c r="BR1248" s="194">
        <v>341.03899999999999</v>
      </c>
      <c r="BS1248" s="194">
        <v>368.99299999999999</v>
      </c>
      <c r="BT1248" s="194">
        <v>333.64491999999996</v>
      </c>
      <c r="BU1248" s="194">
        <v>391.47768000000002</v>
      </c>
      <c r="BV1248" s="194">
        <v>466.92854999999997</v>
      </c>
      <c r="BW1248" s="194">
        <v>487.46100000000001</v>
      </c>
      <c r="BX1248" s="194">
        <v>550.12296300000003</v>
      </c>
      <c r="BY1248" s="194">
        <v>580.12166000000002</v>
      </c>
      <c r="BZ1248" s="194">
        <v>622.36301399999991</v>
      </c>
      <c r="CA1248" s="194">
        <v>597.69200000000001</v>
      </c>
      <c r="CB1248" s="194">
        <v>509.85699999999997</v>
      </c>
      <c r="CC1248" s="450">
        <v>558.58899999999994</v>
      </c>
      <c r="CD1248" s="450">
        <v>1095.6199999999999</v>
      </c>
      <c r="CE1248" s="450">
        <v>901.87300000000005</v>
      </c>
      <c r="CF1248" s="450">
        <v>2944.3429999999998</v>
      </c>
      <c r="CG1248" s="450">
        <v>2908.0160000000005</v>
      </c>
      <c r="CH1248" s="450">
        <v>3146.123</v>
      </c>
      <c r="CI1248" s="450">
        <v>2981.9809999999998</v>
      </c>
      <c r="CJ1248" s="450">
        <v>2629.5419999999999</v>
      </c>
      <c r="CK1248" s="450">
        <v>3294.4219999999996</v>
      </c>
      <c r="CL1248" s="450">
        <v>3327.1819999999998</v>
      </c>
      <c r="CM1248" s="450">
        <v>3097.7000000000003</v>
      </c>
      <c r="CN1248" s="450">
        <v>1842.7959999999998</v>
      </c>
      <c r="CO1248" s="450">
        <v>1968.2760000000001</v>
      </c>
      <c r="CP1248" s="450">
        <v>2029.0810000000001</v>
      </c>
      <c r="CQ1248" s="450">
        <v>3394.1079999999997</v>
      </c>
      <c r="CR1248" s="450">
        <v>2985</v>
      </c>
      <c r="CS1248" s="194">
        <v>2953.2388919690957</v>
      </c>
      <c r="CT1248" s="194">
        <v>2815.8472305397058</v>
      </c>
      <c r="CU1248" s="194">
        <v>3178.9262312100004</v>
      </c>
      <c r="CV1248" s="194">
        <v>2766.0905904653887</v>
      </c>
      <c r="CW1248" s="194">
        <v>2962.3188027749284</v>
      </c>
      <c r="CX1248" s="194">
        <v>3091.5890932482239</v>
      </c>
      <c r="CY1248" s="194">
        <v>3844.2769493050173</v>
      </c>
      <c r="CZ1248" s="194">
        <v>3356.0603000733126</v>
      </c>
      <c r="DA1248" s="194">
        <v>3686.3772989791787</v>
      </c>
      <c r="DB1248" s="194">
        <v>4092.7168798916091</v>
      </c>
      <c r="DC1248" s="194">
        <v>5545.6480740580437</v>
      </c>
      <c r="DD1248" s="194">
        <v>5062.1434714577845</v>
      </c>
      <c r="DE1248" s="194">
        <v>5520.8561266107536</v>
      </c>
      <c r="DF1248" s="194">
        <v>6232.4388490740002</v>
      </c>
      <c r="DG1248" s="194">
        <v>8249.5173011942134</v>
      </c>
      <c r="DH1248" s="194">
        <v>7876.7120864321187</v>
      </c>
      <c r="DI1248" s="194">
        <v>8494.1505158372129</v>
      </c>
      <c r="DJ1248" s="194">
        <v>9437.4534563167435</v>
      </c>
      <c r="DK1248" s="194">
        <v>11814.551158617352</v>
      </c>
      <c r="DL1248" s="194">
        <v>12214.18882070329</v>
      </c>
      <c r="DM1248" s="194">
        <v>13340.93675944445</v>
      </c>
      <c r="DN1248" s="194">
        <v>14529.561020850742</v>
      </c>
      <c r="DO1248" s="194">
        <v>16977.878650291088</v>
      </c>
    </row>
    <row r="1249" spans="1:119" s="150" customFormat="1">
      <c r="B1249" s="1318"/>
      <c r="C1249" s="155" t="s">
        <v>867</v>
      </c>
      <c r="D1249" s="387"/>
      <c r="E1249" s="387"/>
      <c r="F1249" s="194"/>
      <c r="G1249" s="194"/>
      <c r="H1249" s="194"/>
      <c r="I1249" s="194"/>
      <c r="J1249" s="194"/>
      <c r="K1249" s="194"/>
      <c r="L1249" s="194"/>
      <c r="M1249" s="194"/>
      <c r="N1249" s="194"/>
      <c r="O1249" s="194"/>
      <c r="P1249" s="194"/>
      <c r="Q1249" s="194"/>
      <c r="R1249" s="194"/>
      <c r="S1249" s="448"/>
      <c r="T1249" s="448"/>
      <c r="U1249" s="1686"/>
      <c r="V1249" s="1686"/>
      <c r="W1249" s="1686"/>
      <c r="X1249" s="1686"/>
      <c r="Y1249" s="1686"/>
      <c r="Z1249" s="1686"/>
      <c r="AB1249" s="193"/>
      <c r="AC1249" s="193"/>
      <c r="AD1249" s="193"/>
      <c r="AE1249" s="193"/>
      <c r="AF1249" s="193"/>
      <c r="AG1249" s="193"/>
      <c r="AH1249" s="193"/>
      <c r="AI1249" s="193"/>
      <c r="AJ1249" s="194"/>
      <c r="AK1249" s="194"/>
      <c r="AL1249" s="194"/>
      <c r="AM1249" s="194"/>
      <c r="AN1249" s="194"/>
      <c r="AO1249" s="194"/>
      <c r="AP1249" s="194"/>
      <c r="AQ1249" s="194"/>
      <c r="AR1249" s="194"/>
      <c r="AS1249" s="194"/>
      <c r="AT1249" s="194"/>
      <c r="AU1249" s="194"/>
      <c r="AV1249" s="194"/>
      <c r="AW1249" s="194"/>
      <c r="AX1249" s="194"/>
      <c r="AY1249" s="194"/>
      <c r="AZ1249" s="194"/>
      <c r="BA1249" s="194"/>
      <c r="BB1249" s="194"/>
      <c r="BC1249" s="194"/>
      <c r="BD1249" s="194"/>
      <c r="BE1249" s="194"/>
      <c r="BF1249" s="194"/>
      <c r="BG1249" s="194"/>
      <c r="BH1249" s="194"/>
      <c r="BI1249" s="194"/>
      <c r="BJ1249" s="194"/>
      <c r="BK1249" s="194"/>
      <c r="BL1249" s="194"/>
      <c r="BM1249" s="194"/>
      <c r="BN1249" s="194"/>
      <c r="BO1249" s="194"/>
      <c r="BP1249" s="194"/>
      <c r="BQ1249" s="194"/>
      <c r="BR1249" s="194"/>
      <c r="BS1249" s="194"/>
      <c r="BT1249" s="194"/>
      <c r="BU1249" s="194"/>
      <c r="BV1249" s="194"/>
      <c r="BW1249" s="194"/>
      <c r="BX1249" s="194"/>
      <c r="BY1249" s="194"/>
      <c r="BZ1249" s="194"/>
      <c r="CA1249" s="194"/>
      <c r="CB1249" s="194"/>
      <c r="CC1249" s="450"/>
      <c r="CD1249" s="450"/>
      <c r="CE1249" s="450"/>
      <c r="CF1249" s="450"/>
      <c r="CG1249" s="450"/>
      <c r="CH1249" s="450"/>
      <c r="CI1249" s="450"/>
      <c r="CJ1249" s="450"/>
      <c r="CK1249" s="450"/>
      <c r="CL1249" s="450"/>
      <c r="CM1249" s="450"/>
      <c r="CN1249" s="450"/>
      <c r="CO1249" s="450"/>
      <c r="CP1249" s="450"/>
      <c r="CQ1249" s="450"/>
      <c r="CR1249" s="389">
        <v>841</v>
      </c>
      <c r="CS1249" s="194">
        <v>841</v>
      </c>
      <c r="CT1249" s="194">
        <v>841</v>
      </c>
      <c r="CU1249" s="194">
        <v>841</v>
      </c>
      <c r="CV1249" s="194">
        <v>841</v>
      </c>
      <c r="CW1249" s="194">
        <v>841</v>
      </c>
      <c r="CX1249" s="194">
        <v>841</v>
      </c>
      <c r="CY1249" s="194">
        <v>841</v>
      </c>
      <c r="CZ1249" s="194">
        <v>841</v>
      </c>
      <c r="DA1249" s="194">
        <v>841</v>
      </c>
      <c r="DB1249" s="194">
        <v>841</v>
      </c>
      <c r="DC1249" s="194">
        <v>841</v>
      </c>
      <c r="DD1249" s="194">
        <v>841</v>
      </c>
      <c r="DE1249" s="194">
        <v>841</v>
      </c>
      <c r="DF1249" s="194">
        <v>841</v>
      </c>
      <c r="DG1249" s="194">
        <v>841</v>
      </c>
      <c r="DH1249" s="194">
        <v>841</v>
      </c>
      <c r="DI1249" s="194">
        <v>841</v>
      </c>
      <c r="DJ1249" s="194">
        <v>841</v>
      </c>
      <c r="DK1249" s="194">
        <v>841</v>
      </c>
      <c r="DL1249" s="194">
        <v>841</v>
      </c>
      <c r="DM1249" s="194">
        <v>841</v>
      </c>
      <c r="DN1249" s="194">
        <v>841</v>
      </c>
      <c r="DO1249" s="194">
        <v>841</v>
      </c>
    </row>
    <row r="1250" spans="1:119" s="150" customFormat="1">
      <c r="A1250" s="150">
        <v>1250</v>
      </c>
      <c r="B1250" s="1318"/>
      <c r="C1250" s="155" t="s">
        <v>583</v>
      </c>
      <c r="D1250" s="387"/>
      <c r="E1250" s="387"/>
      <c r="F1250" s="194">
        <v>9.7132269999999998</v>
      </c>
      <c r="G1250" s="194">
        <v>18.013482</v>
      </c>
      <c r="H1250" s="194">
        <v>3.2139920000000002</v>
      </c>
      <c r="I1250" s="194">
        <v>0.28887699999999999</v>
      </c>
      <c r="J1250" s="194">
        <v>0.28242099999999998</v>
      </c>
      <c r="K1250" s="194">
        <v>0.144063</v>
      </c>
      <c r="L1250" s="194">
        <v>15.860641999999999</v>
      </c>
      <c r="M1250" s="194">
        <v>283.82597699999997</v>
      </c>
      <c r="N1250" s="194">
        <v>296.30699999999996</v>
      </c>
      <c r="O1250" s="194">
        <v>313.52300000000002</v>
      </c>
      <c r="P1250" s="194">
        <v>369.13400000000001</v>
      </c>
      <c r="Q1250" s="194">
        <v>735.17699999999991</v>
      </c>
      <c r="R1250" s="194">
        <v>817.49099999999999</v>
      </c>
      <c r="S1250" s="448">
        <v>1409.269</v>
      </c>
      <c r="T1250" s="448">
        <v>3518.6710000000003</v>
      </c>
      <c r="U1250" s="1686">
        <v>4097</v>
      </c>
      <c r="V1250" s="1686">
        <v>4097</v>
      </c>
      <c r="W1250" s="1686">
        <v>4097</v>
      </c>
      <c r="X1250" s="1686">
        <v>4097</v>
      </c>
      <c r="Y1250" s="1686">
        <v>4097</v>
      </c>
      <c r="Z1250" s="1686">
        <v>4097</v>
      </c>
      <c r="AB1250" s="193"/>
      <c r="AC1250" s="193"/>
      <c r="AD1250" s="193"/>
      <c r="AE1250" s="193"/>
      <c r="AF1250" s="193"/>
      <c r="AG1250" s="193"/>
      <c r="AH1250" s="193"/>
      <c r="AI1250" s="193"/>
      <c r="AJ1250" s="194"/>
      <c r="AK1250" s="194">
        <v>9.4156469999999999</v>
      </c>
      <c r="AL1250" s="194">
        <v>3.0505800000000001</v>
      </c>
      <c r="AM1250" s="194">
        <v>9.7132269999999998</v>
      </c>
      <c r="AN1250" s="194">
        <v>3.6285320000000003</v>
      </c>
      <c r="AO1250" s="194">
        <v>2.6731509999999998</v>
      </c>
      <c r="AP1250" s="194">
        <v>18.497771</v>
      </c>
      <c r="AQ1250" s="194">
        <v>18.013482</v>
      </c>
      <c r="AR1250" s="194">
        <v>18.490600000000001</v>
      </c>
      <c r="AS1250" s="194">
        <v>15.465001000000001</v>
      </c>
      <c r="AT1250" s="194">
        <v>6.3439639999999997</v>
      </c>
      <c r="AU1250" s="194">
        <v>3.2139920000000002</v>
      </c>
      <c r="AV1250" s="194">
        <v>0</v>
      </c>
      <c r="AW1250" s="194">
        <v>0.21712900000000002</v>
      </c>
      <c r="AX1250" s="194">
        <v>0.31113299999999999</v>
      </c>
      <c r="AY1250" s="194">
        <v>0.28887699999999999</v>
      </c>
      <c r="AZ1250" s="194">
        <v>0.25910499999999997</v>
      </c>
      <c r="BA1250" s="194">
        <v>0.23121900000000001</v>
      </c>
      <c r="BB1250" s="194">
        <v>0.31864999999999999</v>
      </c>
      <c r="BC1250" s="194">
        <v>0.28242099999999998</v>
      </c>
      <c r="BD1250" s="194">
        <v>0.24393600000000001</v>
      </c>
      <c r="BE1250" s="194">
        <v>0.24069699999999999</v>
      </c>
      <c r="BF1250" s="194">
        <v>0.19969000000000001</v>
      </c>
      <c r="BG1250" s="194">
        <v>0.144063</v>
      </c>
      <c r="BH1250" s="194">
        <v>0.16147999999999998</v>
      </c>
      <c r="BI1250" s="194">
        <v>11.904653</v>
      </c>
      <c r="BJ1250" s="194">
        <v>18.932709000000003</v>
      </c>
      <c r="BK1250" s="194">
        <v>15.860641999999999</v>
      </c>
      <c r="BL1250" s="194">
        <v>9.489706</v>
      </c>
      <c r="BM1250" s="194">
        <v>280.62080999999995</v>
      </c>
      <c r="BN1250" s="194">
        <v>284.49404900000002</v>
      </c>
      <c r="BO1250" s="194">
        <v>283.82597699999997</v>
      </c>
      <c r="BP1250" s="194">
        <v>287.745</v>
      </c>
      <c r="BQ1250" s="194">
        <v>288.024</v>
      </c>
      <c r="BR1250" s="194">
        <v>297.02</v>
      </c>
      <c r="BS1250" s="194">
        <v>296.30699999999996</v>
      </c>
      <c r="BT1250" s="194">
        <v>298.95999999999998</v>
      </c>
      <c r="BU1250" s="194">
        <v>297.47299999999996</v>
      </c>
      <c r="BV1250" s="194">
        <v>305.54899999999998</v>
      </c>
      <c r="BW1250" s="194">
        <v>313.52300000000002</v>
      </c>
      <c r="BX1250" s="194">
        <v>320.964</v>
      </c>
      <c r="BY1250" s="194">
        <v>324.94600000000003</v>
      </c>
      <c r="BZ1250" s="194">
        <v>334.14500000000004</v>
      </c>
      <c r="CA1250" s="194">
        <v>369.13400000000001</v>
      </c>
      <c r="CB1250" s="194">
        <v>449.41899999999998</v>
      </c>
      <c r="CC1250" s="194">
        <v>480.01900000000001</v>
      </c>
      <c r="CD1250" s="194">
        <v>696.33200000000011</v>
      </c>
      <c r="CE1250" s="194">
        <v>735.17699999999991</v>
      </c>
      <c r="CF1250" s="194">
        <v>743.22300000000007</v>
      </c>
      <c r="CG1250" s="194">
        <v>782.65300000000002</v>
      </c>
      <c r="CH1250" s="194">
        <v>732.02200000000005</v>
      </c>
      <c r="CI1250" s="194">
        <v>817.49099999999999</v>
      </c>
      <c r="CJ1250" s="194">
        <v>932.80299999999988</v>
      </c>
      <c r="CK1250" s="194">
        <v>1202.5819999999999</v>
      </c>
      <c r="CL1250" s="194">
        <v>1236.501</v>
      </c>
      <c r="CM1250" s="194">
        <v>1409.269</v>
      </c>
      <c r="CN1250" s="194">
        <v>2174.4380000000001</v>
      </c>
      <c r="CO1250" s="194">
        <v>2368.2669999999998</v>
      </c>
      <c r="CP1250" s="194">
        <v>2735.5280000000002</v>
      </c>
      <c r="CQ1250" s="194">
        <v>3518.6710000000003</v>
      </c>
      <c r="CR1250" s="194">
        <v>4097</v>
      </c>
      <c r="CS1250" s="194">
        <v>4097</v>
      </c>
      <c r="CT1250" s="194">
        <v>4097</v>
      </c>
      <c r="CU1250" s="194">
        <v>4097</v>
      </c>
      <c r="CV1250" s="194">
        <v>4097</v>
      </c>
      <c r="CW1250" s="194">
        <v>4097</v>
      </c>
      <c r="CX1250" s="194">
        <v>4097</v>
      </c>
      <c r="CY1250" s="194">
        <v>4097</v>
      </c>
      <c r="CZ1250" s="194">
        <v>4097</v>
      </c>
      <c r="DA1250" s="194">
        <v>4097</v>
      </c>
      <c r="DB1250" s="194">
        <v>4097</v>
      </c>
      <c r="DC1250" s="194">
        <v>4097</v>
      </c>
      <c r="DD1250" s="194">
        <v>4097</v>
      </c>
      <c r="DE1250" s="194">
        <v>4097</v>
      </c>
      <c r="DF1250" s="194">
        <v>4097</v>
      </c>
      <c r="DG1250" s="194">
        <v>4097</v>
      </c>
      <c r="DH1250" s="194">
        <v>4097</v>
      </c>
      <c r="DI1250" s="194">
        <v>4097</v>
      </c>
      <c r="DJ1250" s="194">
        <v>4097</v>
      </c>
      <c r="DK1250" s="194">
        <v>4097</v>
      </c>
      <c r="DL1250" s="194">
        <v>4097</v>
      </c>
      <c r="DM1250" s="194">
        <v>4097</v>
      </c>
      <c r="DN1250" s="194">
        <v>4097</v>
      </c>
      <c r="DO1250" s="194">
        <v>4097</v>
      </c>
    </row>
    <row r="1251" spans="1:119" s="182" customFormat="1">
      <c r="B1251" s="1323"/>
      <c r="C1251" s="277" t="s">
        <v>584</v>
      </c>
      <c r="D1251" s="377"/>
      <c r="E1251" s="377"/>
      <c r="F1251" s="462">
        <v>9.7132269999999998</v>
      </c>
      <c r="G1251" s="462">
        <v>18.013482</v>
      </c>
      <c r="H1251" s="462">
        <v>3.2139920000000002</v>
      </c>
      <c r="I1251" s="462">
        <v>0.28887699999999999</v>
      </c>
      <c r="J1251" s="462">
        <v>0.28242099999999998</v>
      </c>
      <c r="K1251" s="462">
        <v>0.144063</v>
      </c>
      <c r="L1251" s="462">
        <v>15.860641999999999</v>
      </c>
      <c r="M1251" s="462">
        <v>283.82597699999997</v>
      </c>
      <c r="N1251" s="462">
        <v>296.30699999999996</v>
      </c>
      <c r="O1251" s="462">
        <v>313.52300000000002</v>
      </c>
      <c r="P1251" s="462">
        <v>369.13400000000001</v>
      </c>
      <c r="Q1251" s="462">
        <v>735.17699999999991</v>
      </c>
      <c r="R1251" s="462">
        <v>1017.423</v>
      </c>
      <c r="S1251" s="463">
        <v>1708.116</v>
      </c>
      <c r="T1251" s="463">
        <v>3982.6280000000002</v>
      </c>
      <c r="U1251" s="1676">
        <v>4640</v>
      </c>
      <c r="V1251" s="1676">
        <v>4640</v>
      </c>
      <c r="W1251" s="1676">
        <v>4640</v>
      </c>
      <c r="X1251" s="1676">
        <v>4640</v>
      </c>
      <c r="Y1251" s="1676">
        <v>4640</v>
      </c>
      <c r="Z1251" s="1676">
        <v>4640</v>
      </c>
      <c r="AB1251" s="180"/>
      <c r="AC1251" s="180"/>
      <c r="AD1251" s="180"/>
      <c r="AE1251" s="180"/>
      <c r="AF1251" s="180"/>
      <c r="AG1251" s="180"/>
      <c r="AH1251" s="180"/>
      <c r="AI1251" s="180"/>
      <c r="AJ1251" s="462"/>
      <c r="AK1251" s="462">
        <v>9.4156469999999999</v>
      </c>
      <c r="AL1251" s="462">
        <v>3.0505800000000001</v>
      </c>
      <c r="AM1251" s="462">
        <v>9.7132269999999998</v>
      </c>
      <c r="AN1251" s="462">
        <v>3.6285320000000003</v>
      </c>
      <c r="AO1251" s="462">
        <v>2.6731509999999998</v>
      </c>
      <c r="AP1251" s="462">
        <v>18.497771</v>
      </c>
      <c r="AQ1251" s="462">
        <v>18.013482</v>
      </c>
      <c r="AR1251" s="462">
        <v>18.490600000000001</v>
      </c>
      <c r="AS1251" s="462">
        <v>15.465001000000001</v>
      </c>
      <c r="AT1251" s="462">
        <v>6.3439639999999997</v>
      </c>
      <c r="AU1251" s="462">
        <v>3.2139920000000002</v>
      </c>
      <c r="AV1251" s="462">
        <v>0</v>
      </c>
      <c r="AW1251" s="462">
        <v>0.21712900000000002</v>
      </c>
      <c r="AX1251" s="462">
        <v>0.31113299999999999</v>
      </c>
      <c r="AY1251" s="462">
        <v>0.28887699999999999</v>
      </c>
      <c r="AZ1251" s="462">
        <v>0.25910499999999997</v>
      </c>
      <c r="BA1251" s="462">
        <v>0.23121900000000001</v>
      </c>
      <c r="BB1251" s="462">
        <v>0.31864999999999999</v>
      </c>
      <c r="BC1251" s="462">
        <v>0.28242099999999998</v>
      </c>
      <c r="BD1251" s="462">
        <v>0.24393600000000001</v>
      </c>
      <c r="BE1251" s="462">
        <v>0.24069699999999999</v>
      </c>
      <c r="BF1251" s="462">
        <v>0.19969000000000001</v>
      </c>
      <c r="BG1251" s="462">
        <v>0.144063</v>
      </c>
      <c r="BH1251" s="462">
        <v>0.16147999999999998</v>
      </c>
      <c r="BI1251" s="462">
        <v>11.904653</v>
      </c>
      <c r="BJ1251" s="462">
        <v>18.932709000000003</v>
      </c>
      <c r="BK1251" s="462">
        <v>15.860641999999999</v>
      </c>
      <c r="BL1251" s="462">
        <v>9.489706</v>
      </c>
      <c r="BM1251" s="462">
        <v>280.62080999999995</v>
      </c>
      <c r="BN1251" s="462">
        <v>284.49404900000002</v>
      </c>
      <c r="BO1251" s="462">
        <v>283.82597699999997</v>
      </c>
      <c r="BP1251" s="462">
        <v>287.745</v>
      </c>
      <c r="BQ1251" s="462">
        <v>288.024</v>
      </c>
      <c r="BR1251" s="462">
        <v>297.02</v>
      </c>
      <c r="BS1251" s="462">
        <v>296.30699999999996</v>
      </c>
      <c r="BT1251" s="462">
        <v>298.95999999999998</v>
      </c>
      <c r="BU1251" s="462">
        <v>297.47299999999996</v>
      </c>
      <c r="BV1251" s="462">
        <v>305.54899999999998</v>
      </c>
      <c r="BW1251" s="462">
        <v>313.52300000000002</v>
      </c>
      <c r="BX1251" s="462">
        <v>320.964</v>
      </c>
      <c r="BY1251" s="462">
        <v>324.94600000000003</v>
      </c>
      <c r="BZ1251" s="462">
        <v>334.14500000000004</v>
      </c>
      <c r="CA1251" s="462">
        <v>369.13400000000001</v>
      </c>
      <c r="CB1251" s="462">
        <v>449.41899999999998</v>
      </c>
      <c r="CC1251" s="462">
        <v>480.01900000000001</v>
      </c>
      <c r="CD1251" s="462">
        <v>696.33200000000011</v>
      </c>
      <c r="CE1251" s="462">
        <v>735.17699999999991</v>
      </c>
      <c r="CF1251" s="462">
        <v>898.85500000000013</v>
      </c>
      <c r="CG1251" s="462">
        <v>944.16499999999996</v>
      </c>
      <c r="CH1251" s="462">
        <v>908.46400000000006</v>
      </c>
      <c r="CI1251" s="462">
        <v>1017.423</v>
      </c>
      <c r="CJ1251" s="462">
        <v>1124.9749999999999</v>
      </c>
      <c r="CK1251" s="462">
        <v>1396.2839999999999</v>
      </c>
      <c r="CL1251" s="462">
        <v>1465.2189999999998</v>
      </c>
      <c r="CM1251" s="462">
        <v>1708.116</v>
      </c>
      <c r="CN1251" s="462">
        <v>2518.9660000000003</v>
      </c>
      <c r="CO1251" s="462">
        <v>2762.3429999999998</v>
      </c>
      <c r="CP1251" s="462">
        <v>3126.5380000000005</v>
      </c>
      <c r="CQ1251" s="462">
        <v>3982.6280000000002</v>
      </c>
      <c r="CR1251" s="462">
        <v>4640</v>
      </c>
      <c r="CS1251" s="462">
        <v>4640</v>
      </c>
      <c r="CT1251" s="462">
        <v>4640</v>
      </c>
      <c r="CU1251" s="462">
        <v>4640</v>
      </c>
      <c r="CV1251" s="462">
        <v>4640</v>
      </c>
      <c r="CW1251" s="462">
        <v>4640</v>
      </c>
      <c r="CX1251" s="462">
        <v>4640</v>
      </c>
      <c r="CY1251" s="462">
        <v>4640</v>
      </c>
      <c r="CZ1251" s="462">
        <v>4640</v>
      </c>
      <c r="DA1251" s="462">
        <v>4640</v>
      </c>
      <c r="DB1251" s="462">
        <v>4640</v>
      </c>
      <c r="DC1251" s="462">
        <v>4640</v>
      </c>
      <c r="DD1251" s="462">
        <v>4640</v>
      </c>
      <c r="DE1251" s="462">
        <v>4640</v>
      </c>
      <c r="DF1251" s="462">
        <v>4640</v>
      </c>
      <c r="DG1251" s="462">
        <v>4640</v>
      </c>
      <c r="DH1251" s="462">
        <v>4640</v>
      </c>
      <c r="DI1251" s="462">
        <v>4640</v>
      </c>
      <c r="DJ1251" s="462">
        <v>4640</v>
      </c>
      <c r="DK1251" s="462">
        <v>4640</v>
      </c>
      <c r="DL1251" s="462">
        <v>4640</v>
      </c>
      <c r="DM1251" s="462">
        <v>4640</v>
      </c>
      <c r="DN1251" s="462">
        <v>4640</v>
      </c>
      <c r="DO1251" s="462">
        <v>4640</v>
      </c>
    </row>
    <row r="1252" spans="1:119" s="150" customFormat="1">
      <c r="B1252" s="1318"/>
      <c r="C1252" s="157"/>
      <c r="D1252" s="387"/>
      <c r="E1252" s="387"/>
      <c r="F1252" s="194"/>
      <c r="G1252" s="194"/>
      <c r="H1252" s="194"/>
      <c r="I1252" s="194"/>
      <c r="J1252" s="194"/>
      <c r="K1252" s="194"/>
      <c r="L1252" s="194"/>
      <c r="M1252" s="194"/>
      <c r="N1252" s="194"/>
      <c r="O1252" s="194"/>
      <c r="P1252" s="194"/>
      <c r="Q1252" s="194"/>
      <c r="R1252" s="194"/>
      <c r="S1252" s="448"/>
      <c r="T1252" s="448"/>
      <c r="U1252" s="1686"/>
      <c r="V1252" s="1686"/>
      <c r="W1252" s="1686"/>
      <c r="X1252" s="1686"/>
      <c r="Y1252" s="1686"/>
      <c r="Z1252" s="1686"/>
      <c r="AB1252" s="193"/>
      <c r="AC1252" s="193"/>
      <c r="AD1252" s="193"/>
      <c r="AE1252" s="193"/>
      <c r="AF1252" s="193"/>
      <c r="AG1252" s="193"/>
      <c r="AH1252" s="193"/>
      <c r="AI1252" s="193"/>
      <c r="AJ1252" s="194"/>
      <c r="AK1252" s="194"/>
      <c r="AL1252" s="194"/>
      <c r="AM1252" s="194"/>
      <c r="AN1252" s="194"/>
      <c r="AO1252" s="194"/>
      <c r="AP1252" s="194"/>
      <c r="AQ1252" s="194"/>
      <c r="AR1252" s="194"/>
      <c r="AS1252" s="194"/>
      <c r="AT1252" s="194"/>
      <c r="AU1252" s="194"/>
      <c r="AV1252" s="194"/>
      <c r="AW1252" s="194"/>
      <c r="AX1252" s="194"/>
      <c r="AY1252" s="194"/>
      <c r="AZ1252" s="194"/>
      <c r="BA1252" s="194"/>
      <c r="BB1252" s="194"/>
      <c r="BC1252" s="194"/>
      <c r="BD1252" s="194"/>
      <c r="BE1252" s="194"/>
      <c r="BF1252" s="194"/>
      <c r="BG1252" s="194"/>
      <c r="BH1252" s="194"/>
      <c r="BI1252" s="194"/>
      <c r="BJ1252" s="194"/>
      <c r="BK1252" s="194"/>
      <c r="BL1252" s="194"/>
      <c r="BM1252" s="194"/>
      <c r="BN1252" s="194"/>
      <c r="BO1252" s="194"/>
      <c r="BP1252" s="194"/>
      <c r="BQ1252" s="194"/>
      <c r="BR1252" s="194"/>
      <c r="BS1252" s="194"/>
      <c r="BT1252" s="194"/>
      <c r="BU1252" s="194"/>
      <c r="BV1252" s="194"/>
      <c r="BW1252" s="194"/>
      <c r="BX1252" s="194"/>
      <c r="BY1252" s="194"/>
      <c r="BZ1252" s="194"/>
      <c r="CA1252" s="194"/>
      <c r="CB1252" s="194"/>
      <c r="CC1252" s="194"/>
      <c r="CD1252" s="194"/>
      <c r="CE1252" s="194"/>
      <c r="CF1252" s="194"/>
      <c r="CG1252" s="194"/>
      <c r="CH1252" s="194"/>
      <c r="CI1252" s="194"/>
      <c r="CJ1252" s="194"/>
      <c r="CK1252" s="194"/>
      <c r="CL1252" s="194"/>
      <c r="CM1252" s="194"/>
      <c r="CN1252" s="194"/>
      <c r="CO1252" s="194"/>
      <c r="CP1252" s="194"/>
      <c r="CQ1252" s="194"/>
      <c r="CR1252" s="194"/>
      <c r="CS1252" s="194"/>
      <c r="CT1252" s="194"/>
      <c r="CU1252" s="194"/>
      <c r="CV1252" s="194"/>
      <c r="CW1252" s="194"/>
      <c r="CX1252" s="194"/>
      <c r="CY1252" s="194"/>
      <c r="CZ1252" s="194"/>
      <c r="DA1252" s="194"/>
      <c r="DB1252" s="194"/>
      <c r="DC1252" s="194"/>
      <c r="DD1252" s="194"/>
      <c r="DE1252" s="194"/>
      <c r="DF1252" s="194"/>
      <c r="DG1252" s="194"/>
      <c r="DH1252" s="194"/>
      <c r="DI1252" s="194"/>
      <c r="DJ1252" s="194"/>
      <c r="DK1252" s="194"/>
      <c r="DL1252" s="194"/>
      <c r="DM1252" s="194"/>
      <c r="DN1252" s="194"/>
      <c r="DO1252" s="194"/>
    </row>
    <row r="1253" spans="1:119" s="150" customFormat="1">
      <c r="B1253" s="1318"/>
      <c r="C1253" s="157" t="s">
        <v>586</v>
      </c>
      <c r="D1253" s="359"/>
      <c r="E1253" s="359"/>
      <c r="F1253" s="214">
        <v>-58.264186999999993</v>
      </c>
      <c r="G1253" s="214">
        <v>-31.10003</v>
      </c>
      <c r="H1253" s="214">
        <v>-61.169595000000008</v>
      </c>
      <c r="I1253" s="214">
        <v>-61.884354999999999</v>
      </c>
      <c r="J1253" s="214">
        <v>-142.02787599999999</v>
      </c>
      <c r="K1253" s="214">
        <v>-195.03974400000001</v>
      </c>
      <c r="L1253" s="214">
        <v>-201.01767599999999</v>
      </c>
      <c r="M1253" s="214">
        <v>-88.12778800000001</v>
      </c>
      <c r="N1253" s="214">
        <v>-72.686000000000035</v>
      </c>
      <c r="O1253" s="214">
        <v>-173.93799999999999</v>
      </c>
      <c r="P1253" s="214">
        <v>-228.55799999999999</v>
      </c>
      <c r="Q1253" s="214">
        <v>-191.05900000000008</v>
      </c>
      <c r="R1253" s="214">
        <v>-2476.9309999999996</v>
      </c>
      <c r="S1253" s="483">
        <v>-433.52699999999982</v>
      </c>
      <c r="T1253" s="483">
        <v>124.56300000000056</v>
      </c>
      <c r="U1253" s="1661">
        <v>1281.1527694602942</v>
      </c>
      <c r="V1253" s="1661">
        <v>1134.6811972250716</v>
      </c>
      <c r="W1253" s="1661">
        <v>740.93969992668735</v>
      </c>
      <c r="X1253" s="1661">
        <v>-1448.6480740580437</v>
      </c>
      <c r="Y1253" s="1661">
        <v>-2135.4388490740002</v>
      </c>
      <c r="Z1253" s="1661">
        <v>-4397.1505158372129</v>
      </c>
      <c r="AB1253" s="193"/>
      <c r="AC1253" s="193"/>
      <c r="AD1253" s="193"/>
      <c r="AE1253" s="193"/>
      <c r="AF1253" s="193"/>
      <c r="AG1253" s="193"/>
      <c r="AH1253" s="193"/>
      <c r="AI1253" s="193"/>
      <c r="AJ1253" s="194"/>
      <c r="AK1253" s="214">
        <v>-6.8207599999999999</v>
      </c>
      <c r="AL1253" s="214">
        <v>-59.859016999999994</v>
      </c>
      <c r="AM1253" s="214">
        <v>-58.264186999999993</v>
      </c>
      <c r="AN1253" s="214">
        <v>-48.241058000000002</v>
      </c>
      <c r="AO1253" s="214">
        <v>-46.744229000000004</v>
      </c>
      <c r="AP1253" s="214">
        <v>-12.394819999999999</v>
      </c>
      <c r="AQ1253" s="214">
        <v>-31.10003</v>
      </c>
      <c r="AR1253" s="214">
        <v>-27.869802999999997</v>
      </c>
      <c r="AS1253" s="214">
        <v>-32.557285999999998</v>
      </c>
      <c r="AT1253" s="214">
        <v>-46.855618999999997</v>
      </c>
      <c r="AU1253" s="214">
        <v>-61.169595000000008</v>
      </c>
      <c r="AV1253" s="214">
        <v>-41.712161000000002</v>
      </c>
      <c r="AW1253" s="214">
        <v>-42.631211</v>
      </c>
      <c r="AX1253" s="214">
        <v>-50.72522</v>
      </c>
      <c r="AY1253" s="214">
        <v>-61.884354999999999</v>
      </c>
      <c r="AZ1253" s="214">
        <v>-53.888358000000004</v>
      </c>
      <c r="BA1253" s="214">
        <v>-116.40293200000001</v>
      </c>
      <c r="BB1253" s="214">
        <v>-126.343261</v>
      </c>
      <c r="BC1253" s="214">
        <v>-142.02787599999999</v>
      </c>
      <c r="BD1253" s="214">
        <v>-158.35315200000002</v>
      </c>
      <c r="BE1253" s="214">
        <v>-170.37120899999999</v>
      </c>
      <c r="BF1253" s="214">
        <v>-177.36265399999999</v>
      </c>
      <c r="BG1253" s="214">
        <v>-195.03974400000001</v>
      </c>
      <c r="BH1253" s="214">
        <v>-197.55142900000001</v>
      </c>
      <c r="BI1253" s="214">
        <v>-190.586635</v>
      </c>
      <c r="BJ1253" s="214">
        <v>-200.49446399999999</v>
      </c>
      <c r="BK1253" s="214">
        <v>-201.01767599999999</v>
      </c>
      <c r="BL1253" s="214">
        <v>-209.04068699999999</v>
      </c>
      <c r="BM1253" s="214">
        <v>-210.12796300000008</v>
      </c>
      <c r="BN1253" s="214">
        <v>-122.853455</v>
      </c>
      <c r="BO1253" s="214">
        <v>-88.12778800000001</v>
      </c>
      <c r="BP1253" s="214">
        <v>-80.074999999999989</v>
      </c>
      <c r="BQ1253" s="214">
        <v>-49.52800000000002</v>
      </c>
      <c r="BR1253" s="214">
        <v>-44.019000000000005</v>
      </c>
      <c r="BS1253" s="214">
        <v>-72.686000000000035</v>
      </c>
      <c r="BT1253" s="214">
        <v>-34.684919999999977</v>
      </c>
      <c r="BU1253" s="214">
        <v>-94.004680000000064</v>
      </c>
      <c r="BV1253" s="214">
        <v>-161.37954999999999</v>
      </c>
      <c r="BW1253" s="214">
        <v>-173.93799999999999</v>
      </c>
      <c r="BX1253" s="214">
        <v>-229.15896300000003</v>
      </c>
      <c r="BY1253" s="214">
        <v>-255.17565999999999</v>
      </c>
      <c r="BZ1253" s="214">
        <v>-288.21801399999987</v>
      </c>
      <c r="CA1253" s="214">
        <v>-228.55799999999999</v>
      </c>
      <c r="CB1253" s="214">
        <v>-60.437999999999988</v>
      </c>
      <c r="CC1253" s="214">
        <v>-78.569999999999936</v>
      </c>
      <c r="CD1253" s="214">
        <v>-399.28799999999978</v>
      </c>
      <c r="CE1253" s="214">
        <v>-166.69600000000014</v>
      </c>
      <c r="CF1253" s="214">
        <v>-2201.12</v>
      </c>
      <c r="CG1253" s="214">
        <v>-2125.3630000000003</v>
      </c>
      <c r="CH1253" s="214">
        <v>-2414.1010000000001</v>
      </c>
      <c r="CI1253" s="214">
        <v>-2164.4899999999998</v>
      </c>
      <c r="CJ1253" s="214">
        <v>-1696.739</v>
      </c>
      <c r="CK1253" s="214">
        <v>-2091.8399999999997</v>
      </c>
      <c r="CL1253" s="214">
        <v>-2090.6809999999996</v>
      </c>
      <c r="CM1253" s="214">
        <v>-1688.4310000000003</v>
      </c>
      <c r="CN1253" s="214">
        <v>331.64200000000028</v>
      </c>
      <c r="CO1253" s="214">
        <v>399.99099999999976</v>
      </c>
      <c r="CP1253" s="214">
        <v>706.44700000000012</v>
      </c>
      <c r="CQ1253" s="214">
        <v>124.56300000000056</v>
      </c>
      <c r="CR1253" s="214">
        <v>1112</v>
      </c>
      <c r="CS1253" s="214">
        <v>1143.7611080309043</v>
      </c>
      <c r="CT1253" s="214">
        <v>1281.1527694602942</v>
      </c>
      <c r="CU1253" s="214">
        <v>918.07376878999958</v>
      </c>
      <c r="CV1253" s="214">
        <v>1330.9094095346113</v>
      </c>
      <c r="CW1253" s="214">
        <v>1134.6811972250716</v>
      </c>
      <c r="CX1253" s="214">
        <v>1005.4109067517761</v>
      </c>
      <c r="CY1253" s="214">
        <v>252.7230506949827</v>
      </c>
      <c r="CZ1253" s="214">
        <v>740.93969992668735</v>
      </c>
      <c r="DA1253" s="214">
        <v>410.6227010208213</v>
      </c>
      <c r="DB1253" s="214">
        <v>4.2831201083909036</v>
      </c>
      <c r="DC1253" s="214">
        <v>-1448.6480740580437</v>
      </c>
      <c r="DD1253" s="214">
        <v>-965.14347145778447</v>
      </c>
      <c r="DE1253" s="214">
        <v>-1423.8561266107536</v>
      </c>
      <c r="DF1253" s="214">
        <v>-2135.4388490740002</v>
      </c>
      <c r="DG1253" s="214">
        <v>-4152.5173011942134</v>
      </c>
      <c r="DH1253" s="214">
        <v>-3779.7120864321187</v>
      </c>
      <c r="DI1253" s="214">
        <v>-4397.1505158372129</v>
      </c>
      <c r="DJ1253" s="214">
        <v>-5340.4534563167435</v>
      </c>
      <c r="DK1253" s="214">
        <v>-7717.5511586173525</v>
      </c>
      <c r="DL1253" s="214">
        <v>-8117.1888207032898</v>
      </c>
      <c r="DM1253" s="214">
        <v>-9243.9367594444502</v>
      </c>
      <c r="DN1253" s="214">
        <v>-10432.561020850742</v>
      </c>
      <c r="DO1253" s="214">
        <v>-12880.878650291088</v>
      </c>
    </row>
    <row r="1254" spans="1:119" s="150" customFormat="1">
      <c r="B1254" s="1318"/>
      <c r="C1254" s="157" t="s">
        <v>133</v>
      </c>
      <c r="D1254" s="484"/>
      <c r="E1254" s="484"/>
      <c r="F1254" s="485">
        <v>-2.5478012712640932</v>
      </c>
      <c r="G1254" s="485">
        <v>-0.76114369586156561</v>
      </c>
      <c r="H1254" s="485">
        <v>-1.0207271560225586</v>
      </c>
      <c r="I1254" s="485">
        <v>-0.77822170544515157</v>
      </c>
      <c r="J1254" s="485">
        <v>-1.3269535576434852</v>
      </c>
      <c r="K1254" s="485">
        <v>-1.4066258989347631</v>
      </c>
      <c r="L1254" s="485">
        <v>-1.215216120512433</v>
      </c>
      <c r="M1254" s="485">
        <v>-0.64131295170744962</v>
      </c>
      <c r="N1254" s="485">
        <v>-0.44767864401768931</v>
      </c>
      <c r="O1254" s="485">
        <v>-0.82797654182295943</v>
      </c>
      <c r="P1254" s="485">
        <v>-2.35168589037854</v>
      </c>
      <c r="Q1254" s="485">
        <v>8.1596839632713838</v>
      </c>
      <c r="R1254" s="485">
        <v>28.519169349081356</v>
      </c>
      <c r="S1254" s="486">
        <v>-0.57881074762338547</v>
      </c>
      <c r="T1254" s="486">
        <v>0.91293657749614332</v>
      </c>
      <c r="U1254" s="1743">
        <v>1.8278043016350172</v>
      </c>
      <c r="V1254" s="1743">
        <v>0.72595276995246627</v>
      </c>
      <c r="W1254" s="1743">
        <v>0.32878685402346403</v>
      </c>
      <c r="X1254" s="1743">
        <v>-0.16351077155560845</v>
      </c>
      <c r="Y1254" s="1743">
        <v>-0.22961672205225325</v>
      </c>
      <c r="Z1254" s="1743">
        <v>-0.61699646325319923</v>
      </c>
      <c r="AB1254" s="488"/>
      <c r="AC1254" s="488"/>
      <c r="AD1254" s="488"/>
      <c r="AE1254" s="488"/>
      <c r="AF1254" s="488"/>
      <c r="AG1254" s="488"/>
      <c r="AH1254" s="488"/>
      <c r="AI1254" s="488"/>
      <c r="AJ1254" s="194"/>
      <c r="AK1254" s="485"/>
      <c r="AL1254" s="485"/>
      <c r="AM1254" s="485"/>
      <c r="AN1254" s="485">
        <v>-1.742957552724484</v>
      </c>
      <c r="AO1254" s="485">
        <v>-1.4948880190640144</v>
      </c>
      <c r="AP1254" s="485">
        <v>-0.33466742336713473</v>
      </c>
      <c r="AQ1254" s="485">
        <v>-0.76114369586156527</v>
      </c>
      <c r="AR1254" s="485">
        <v>-0.67430169166771825</v>
      </c>
      <c r="AS1254" s="485">
        <v>-0.71130276269165438</v>
      </c>
      <c r="AT1254" s="485">
        <v>-0.88179711306431474</v>
      </c>
      <c r="AU1254" s="485">
        <v>-1.0207271560225586</v>
      </c>
      <c r="AV1254" s="485">
        <v>-0.6075423746790366</v>
      </c>
      <c r="AW1254" s="485">
        <v>-0.56606781509052073</v>
      </c>
      <c r="AX1254" s="485">
        <v>-0.66715267525405297</v>
      </c>
      <c r="AY1254" s="485">
        <v>-0.77822170544515135</v>
      </c>
      <c r="AZ1254" s="485">
        <v>-0.64233732469521232</v>
      </c>
      <c r="BA1254" s="485">
        <v>-1.3355825782643724</v>
      </c>
      <c r="BB1254" s="485">
        <v>-1.2846974227737455</v>
      </c>
      <c r="BC1254" s="485">
        <v>-1.3269535576434857</v>
      </c>
      <c r="BD1254" s="485">
        <v>-1.3995469257864099</v>
      </c>
      <c r="BE1254" s="485">
        <v>-1.3761173270292544</v>
      </c>
      <c r="BF1254" s="485">
        <v>-1.3860024231814199</v>
      </c>
      <c r="BG1254" s="485">
        <v>-1.4066258989347629</v>
      </c>
      <c r="BH1254" s="485">
        <v>-1.382326093369697</v>
      </c>
      <c r="BI1254" s="485">
        <v>-1.2945652391569298</v>
      </c>
      <c r="BJ1254" s="485">
        <v>-1.3217505758525245</v>
      </c>
      <c r="BK1254" s="485">
        <v>-1.215216120512433</v>
      </c>
      <c r="BL1254" s="485">
        <v>-1.2171581387456385</v>
      </c>
      <c r="BM1254" s="485">
        <v>-1.1602360934654803</v>
      </c>
      <c r="BN1254" s="485">
        <v>-0.63826414636327244</v>
      </c>
      <c r="BO1254" s="485">
        <v>-0.47148983034093578</v>
      </c>
      <c r="BP1254" s="485">
        <v>-0.40803533916745804</v>
      </c>
      <c r="BQ1254" s="485">
        <v>-0.26188083079166141</v>
      </c>
      <c r="BR1254" s="485">
        <v>-0.24056581446813932</v>
      </c>
      <c r="BS1254" s="485">
        <v>-0.41993667960806091</v>
      </c>
      <c r="BT1254" s="485">
        <v>-0.21282095019542627</v>
      </c>
      <c r="BU1254" s="485">
        <v>-0.53630844187333537</v>
      </c>
      <c r="BV1254" s="485">
        <v>-0.84605308685987501</v>
      </c>
      <c r="BW1254" s="485">
        <v>-0.77722716975061767</v>
      </c>
      <c r="BX1254" s="485">
        <v>-0.88352487382840661</v>
      </c>
      <c r="BY1254" s="485">
        <v>-1.0228260268317027</v>
      </c>
      <c r="BZ1254" s="485">
        <v>-1.2715650213531919</v>
      </c>
      <c r="CA1254" s="485">
        <v>-1.2302152464919505</v>
      </c>
      <c r="CB1254" s="485">
        <v>-0.63517987199293757</v>
      </c>
      <c r="CC1254" s="485">
        <v>-2.2110595187842979</v>
      </c>
      <c r="CD1254" s="485">
        <v>167.76806722688647</v>
      </c>
      <c r="CE1254" s="485">
        <v>7.1191970958787101</v>
      </c>
      <c r="CF1254" s="485">
        <v>-106.14457250325503</v>
      </c>
      <c r="CG1254" s="485">
        <v>-50.359278741351531</v>
      </c>
      <c r="CH1254" s="485">
        <v>116.76425634824673</v>
      </c>
      <c r="CI1254" s="485">
        <v>27.110006137197676</v>
      </c>
      <c r="CJ1254" s="485">
        <v>14.907475091813248</v>
      </c>
      <c r="CK1254" s="485">
        <v>-68.632172971554041</v>
      </c>
      <c r="CL1254" s="485">
        <v>-10.239953176045328</v>
      </c>
      <c r="CM1254" s="485">
        <v>-6.5018676545339726</v>
      </c>
      <c r="CN1254" s="485">
        <v>0.83518514787654219</v>
      </c>
      <c r="CO1254" s="485">
        <v>0.86903178989814722</v>
      </c>
      <c r="CP1254" s="485">
        <v>1.3809174749500575</v>
      </c>
      <c r="CQ1254" s="485">
        <v>0.20947456045203539</v>
      </c>
      <c r="CR1254" s="485">
        <v>1.6153751171219595</v>
      </c>
      <c r="CS1254" s="485">
        <v>1.5514520541121564</v>
      </c>
      <c r="CT1254" s="485">
        <v>1.4578744916462014</v>
      </c>
      <c r="CU1254" s="485">
        <v>0.91991154025390021</v>
      </c>
      <c r="CV1254" s="485">
        <v>1.0710788349195499</v>
      </c>
      <c r="CW1254" s="485">
        <v>0.71839946657875797</v>
      </c>
      <c r="CX1254" s="485">
        <v>0.50971754648795475</v>
      </c>
      <c r="CY1254" s="485">
        <v>0.10935629426276941</v>
      </c>
      <c r="CZ1254" s="485">
        <v>0.28178810788070413</v>
      </c>
      <c r="DA1254" s="485">
        <v>0.1355972127067952</v>
      </c>
      <c r="DB1254" s="485">
        <v>1.2308636293638915E-3</v>
      </c>
      <c r="DC1254" s="485">
        <v>-0.37096480690167205</v>
      </c>
      <c r="DD1254" s="485">
        <v>-0.22714225846866007</v>
      </c>
      <c r="DE1254" s="485">
        <v>-0.30381240960558104</v>
      </c>
      <c r="DF1254" s="485">
        <v>-0.41194824645704231</v>
      </c>
      <c r="DG1254" s="485">
        <v>-0.74971871222989217</v>
      </c>
      <c r="DH1254" s="485">
        <v>-0.64629480925632599</v>
      </c>
      <c r="DI1254" s="485">
        <v>-0.70667894898428363</v>
      </c>
      <c r="DJ1254" s="485">
        <v>-0.81074934079094052</v>
      </c>
      <c r="DK1254" s="485">
        <v>-1.1128080681671049</v>
      </c>
      <c r="DL1254" s="485">
        <v>-1.1693207417583873</v>
      </c>
      <c r="DM1254" s="485">
        <v>-1.3704894919940203</v>
      </c>
      <c r="DN1254" s="485">
        <v>-1.6126035285199884</v>
      </c>
      <c r="DO1254" s="485">
        <v>-2.0620514269398909</v>
      </c>
    </row>
    <row r="1255" spans="1:119" s="150" customFormat="1">
      <c r="B1255" s="1318"/>
      <c r="C1255" s="157"/>
      <c r="D1255" s="484"/>
      <c r="E1255" s="484"/>
      <c r="F1255" s="485"/>
      <c r="G1255" s="485"/>
      <c r="H1255" s="485"/>
      <c r="I1255" s="485"/>
      <c r="J1255" s="485"/>
      <c r="K1255" s="485"/>
      <c r="L1255" s="485"/>
      <c r="M1255" s="485"/>
      <c r="N1255" s="485"/>
      <c r="O1255" s="485"/>
      <c r="P1255" s="485"/>
      <c r="Q1255" s="485"/>
      <c r="R1255" s="485"/>
      <c r="S1255" s="486"/>
      <c r="T1255" s="486"/>
      <c r="U1255" s="1743"/>
      <c r="V1255" s="1743"/>
      <c r="W1255" s="1743"/>
      <c r="X1255" s="1743"/>
      <c r="Y1255" s="1743"/>
      <c r="Z1255" s="1743"/>
      <c r="AB1255" s="488"/>
      <c r="AC1255" s="488"/>
      <c r="AD1255" s="488"/>
      <c r="AE1255" s="488"/>
      <c r="AF1255" s="488"/>
      <c r="AG1255" s="488"/>
      <c r="AH1255" s="488"/>
      <c r="AI1255" s="488"/>
      <c r="AJ1255" s="194"/>
      <c r="AK1255" s="485"/>
      <c r="AL1255" s="485"/>
      <c r="AM1255" s="485"/>
      <c r="AN1255" s="485"/>
      <c r="AO1255" s="485"/>
      <c r="AP1255" s="485"/>
      <c r="AQ1255" s="485"/>
      <c r="AR1255" s="485"/>
      <c r="AS1255" s="485"/>
      <c r="AT1255" s="485"/>
      <c r="AU1255" s="485"/>
      <c r="AV1255" s="485"/>
      <c r="AW1255" s="485"/>
      <c r="AX1255" s="485"/>
      <c r="AY1255" s="485"/>
      <c r="AZ1255" s="485"/>
      <c r="BA1255" s="485"/>
      <c r="BB1255" s="485"/>
      <c r="BC1255" s="485"/>
      <c r="BD1255" s="485"/>
      <c r="BE1255" s="485"/>
      <c r="BF1255" s="485"/>
      <c r="BG1255" s="485"/>
      <c r="BH1255" s="485"/>
      <c r="BI1255" s="485"/>
      <c r="BJ1255" s="485"/>
      <c r="BK1255" s="485"/>
      <c r="BL1255" s="485"/>
      <c r="BM1255" s="485"/>
      <c r="BN1255" s="485"/>
      <c r="BO1255" s="485"/>
      <c r="BP1255" s="485"/>
      <c r="BQ1255" s="485"/>
      <c r="BR1255" s="485"/>
      <c r="BS1255" s="485"/>
      <c r="BT1255" s="485"/>
      <c r="BU1255" s="485"/>
      <c r="BV1255" s="485"/>
      <c r="BW1255" s="485"/>
      <c r="BX1255" s="485"/>
      <c r="BY1255" s="485"/>
      <c r="BZ1255" s="485"/>
      <c r="CA1255" s="485"/>
      <c r="CB1255" s="485"/>
      <c r="CC1255" s="485"/>
      <c r="CD1255" s="485"/>
      <c r="CE1255" s="485"/>
      <c r="CF1255" s="485"/>
      <c r="CG1255" s="485"/>
      <c r="CH1255" s="485"/>
      <c r="CI1255" s="485"/>
      <c r="CJ1255" s="485"/>
      <c r="CK1255" s="485"/>
      <c r="CL1255" s="485"/>
      <c r="CM1255" s="485"/>
      <c r="CN1255" s="485"/>
      <c r="CO1255" s="485"/>
      <c r="CP1255" s="485"/>
      <c r="CQ1255" s="485"/>
      <c r="CR1255" s="485"/>
      <c r="CS1255" s="485"/>
      <c r="CT1255" s="485"/>
      <c r="CU1255" s="485"/>
      <c r="CV1255" s="485"/>
      <c r="CW1255" s="485"/>
      <c r="CX1255" s="485"/>
      <c r="CY1255" s="485"/>
      <c r="CZ1255" s="485"/>
      <c r="DA1255" s="485"/>
      <c r="DB1255" s="485"/>
      <c r="DC1255" s="485"/>
      <c r="DD1255" s="485"/>
      <c r="DE1255" s="485"/>
      <c r="DF1255" s="485"/>
      <c r="DG1255" s="485"/>
      <c r="DH1255" s="485"/>
      <c r="DI1255" s="485"/>
      <c r="DJ1255" s="485"/>
      <c r="DK1255" s="485"/>
      <c r="DL1255" s="485"/>
      <c r="DM1255" s="485"/>
      <c r="DN1255" s="485"/>
      <c r="DO1255" s="485"/>
    </row>
    <row r="1256" spans="1:119" s="182" customFormat="1">
      <c r="B1256" s="1323"/>
      <c r="C1256" s="277" t="s">
        <v>585</v>
      </c>
      <c r="D1256" s="306"/>
      <c r="E1256" s="306"/>
      <c r="F1256" s="200">
        <v>-58.264186999999993</v>
      </c>
      <c r="G1256" s="200">
        <v>-31.10003</v>
      </c>
      <c r="H1256" s="200">
        <v>-61.169595000000008</v>
      </c>
      <c r="I1256" s="200">
        <v>-61.884354999999999</v>
      </c>
      <c r="J1256" s="200">
        <v>-142.02787599999999</v>
      </c>
      <c r="K1256" s="200">
        <v>-195.03974400000001</v>
      </c>
      <c r="L1256" s="200">
        <v>-201.01767599999999</v>
      </c>
      <c r="M1256" s="200">
        <v>-88.12778800000001</v>
      </c>
      <c r="N1256" s="200">
        <v>-72.686000000000035</v>
      </c>
      <c r="O1256" s="200">
        <v>-173.93799999999999</v>
      </c>
      <c r="P1256" s="200">
        <v>-228.55799999999999</v>
      </c>
      <c r="Q1256" s="200">
        <v>-191.05900000000008</v>
      </c>
      <c r="R1256" s="200">
        <v>-2276.9989999999998</v>
      </c>
      <c r="S1256" s="489">
        <v>-134.67999999999984</v>
      </c>
      <c r="T1256" s="489">
        <v>588.52000000000044</v>
      </c>
      <c r="U1256" s="1666">
        <v>1824.1527694602942</v>
      </c>
      <c r="V1256" s="1666">
        <v>1677.6811972250716</v>
      </c>
      <c r="W1256" s="1666">
        <v>1283.9396999266874</v>
      </c>
      <c r="X1256" s="1666">
        <v>-905.64807405804368</v>
      </c>
      <c r="Y1256" s="1666">
        <v>-1592.4388490740002</v>
      </c>
      <c r="Z1256" s="1666">
        <v>-3854.1505158372129</v>
      </c>
      <c r="AA1256" s="150"/>
      <c r="AB1256" s="180"/>
      <c r="AC1256" s="180"/>
      <c r="AD1256" s="180"/>
      <c r="AE1256" s="180"/>
      <c r="AF1256" s="180"/>
      <c r="AG1256" s="180"/>
      <c r="AH1256" s="180"/>
      <c r="AI1256" s="180"/>
      <c r="AJ1256" s="194"/>
      <c r="AK1256" s="200">
        <v>-6.8207599999999999</v>
      </c>
      <c r="AL1256" s="200">
        <v>-59.859016999999994</v>
      </c>
      <c r="AM1256" s="200">
        <v>-58.264186999999993</v>
      </c>
      <c r="AN1256" s="200">
        <v>-48.241058000000002</v>
      </c>
      <c r="AO1256" s="200">
        <v>-46.744229000000004</v>
      </c>
      <c r="AP1256" s="200">
        <v>-12.394819999999999</v>
      </c>
      <c r="AQ1256" s="200">
        <v>-31.10003</v>
      </c>
      <c r="AR1256" s="200">
        <v>-27.869802999999997</v>
      </c>
      <c r="AS1256" s="200">
        <v>-32.557285999999998</v>
      </c>
      <c r="AT1256" s="200">
        <v>-46.855618999999997</v>
      </c>
      <c r="AU1256" s="200">
        <v>-61.169595000000008</v>
      </c>
      <c r="AV1256" s="200">
        <v>-41.712161000000002</v>
      </c>
      <c r="AW1256" s="200">
        <v>-42.631211</v>
      </c>
      <c r="AX1256" s="200">
        <v>-50.72522</v>
      </c>
      <c r="AY1256" s="200">
        <v>-61.884354999999999</v>
      </c>
      <c r="AZ1256" s="200">
        <v>-53.888358000000004</v>
      </c>
      <c r="BA1256" s="200">
        <v>-116.40293200000001</v>
      </c>
      <c r="BB1256" s="200">
        <v>-126.343261</v>
      </c>
      <c r="BC1256" s="200">
        <v>-142.02787599999999</v>
      </c>
      <c r="BD1256" s="200">
        <v>-158.35315200000002</v>
      </c>
      <c r="BE1256" s="200">
        <v>-170.37120899999999</v>
      </c>
      <c r="BF1256" s="200">
        <v>-177.36265399999999</v>
      </c>
      <c r="BG1256" s="200">
        <v>-195.03974400000001</v>
      </c>
      <c r="BH1256" s="200">
        <v>-197.55142900000001</v>
      </c>
      <c r="BI1256" s="200">
        <v>-190.586635</v>
      </c>
      <c r="BJ1256" s="200">
        <v>-200.49446399999999</v>
      </c>
      <c r="BK1256" s="200">
        <v>-201.01767599999999</v>
      </c>
      <c r="BL1256" s="200">
        <v>-209.04068699999999</v>
      </c>
      <c r="BM1256" s="200">
        <v>-210.12796300000008</v>
      </c>
      <c r="BN1256" s="200">
        <v>-122.853455</v>
      </c>
      <c r="BO1256" s="200">
        <v>-88.12778800000001</v>
      </c>
      <c r="BP1256" s="200">
        <v>-80.074999999999989</v>
      </c>
      <c r="BQ1256" s="200">
        <v>-49.52800000000002</v>
      </c>
      <c r="BR1256" s="200">
        <v>-44.019000000000005</v>
      </c>
      <c r="BS1256" s="200">
        <v>-72.686000000000035</v>
      </c>
      <c r="BT1256" s="200">
        <v>-34.684919999999977</v>
      </c>
      <c r="BU1256" s="200">
        <v>-94.004680000000064</v>
      </c>
      <c r="BV1256" s="200">
        <v>-161.37954999999999</v>
      </c>
      <c r="BW1256" s="200">
        <v>-173.93799999999999</v>
      </c>
      <c r="BX1256" s="200">
        <v>-229.15896300000003</v>
      </c>
      <c r="BY1256" s="200">
        <v>-255.17565999999999</v>
      </c>
      <c r="BZ1256" s="200">
        <v>-288.21801399999987</v>
      </c>
      <c r="CA1256" s="200">
        <v>-228.55799999999999</v>
      </c>
      <c r="CB1256" s="181">
        <v>-60.437999999999988</v>
      </c>
      <c r="CC1256" s="181">
        <v>-78.569999999999936</v>
      </c>
      <c r="CD1256" s="181">
        <v>-399.28799999999978</v>
      </c>
      <c r="CE1256" s="181">
        <v>-166.69600000000014</v>
      </c>
      <c r="CF1256" s="181">
        <v>-2045.4879999999998</v>
      </c>
      <c r="CG1256" s="181">
        <v>-1963.8510000000006</v>
      </c>
      <c r="CH1256" s="181">
        <v>-2237.6590000000001</v>
      </c>
      <c r="CI1256" s="181">
        <v>-1964.5579999999998</v>
      </c>
      <c r="CJ1256" s="181">
        <v>-1504.567</v>
      </c>
      <c r="CK1256" s="181">
        <v>-1898.1379999999997</v>
      </c>
      <c r="CL1256" s="181">
        <v>-1861.963</v>
      </c>
      <c r="CM1256" s="181">
        <v>-1389.5840000000003</v>
      </c>
      <c r="CN1256" s="181">
        <v>676.17000000000053</v>
      </c>
      <c r="CO1256" s="181">
        <v>794.06699999999978</v>
      </c>
      <c r="CP1256" s="181">
        <v>1097.4570000000003</v>
      </c>
      <c r="CQ1256" s="181">
        <v>588.52000000000044</v>
      </c>
      <c r="CR1256" s="181">
        <v>1655</v>
      </c>
      <c r="CS1256" s="181">
        <v>1686.7611080309043</v>
      </c>
      <c r="CT1256" s="181">
        <v>1824.1527694602942</v>
      </c>
      <c r="CU1256" s="181">
        <v>1461.0737687899996</v>
      </c>
      <c r="CV1256" s="181">
        <v>1873.9094095346113</v>
      </c>
      <c r="CW1256" s="181">
        <v>1677.6811972250716</v>
      </c>
      <c r="CX1256" s="181">
        <v>1548.4109067517761</v>
      </c>
      <c r="CY1256" s="181">
        <v>795.7230506949827</v>
      </c>
      <c r="CZ1256" s="181">
        <v>1283.9396999266874</v>
      </c>
      <c r="DA1256" s="181">
        <v>953.6227010208213</v>
      </c>
      <c r="DB1256" s="181">
        <v>547.2831201083909</v>
      </c>
      <c r="DC1256" s="181">
        <v>-905.64807405804368</v>
      </c>
      <c r="DD1256" s="181">
        <v>-422.14347145778447</v>
      </c>
      <c r="DE1256" s="181">
        <v>-880.85612661075356</v>
      </c>
      <c r="DF1256" s="181">
        <v>-1592.4388490740002</v>
      </c>
      <c r="DG1256" s="1364">
        <v>-3609.5173011942134</v>
      </c>
      <c r="DH1256" s="181">
        <v>-3236.7120864321187</v>
      </c>
      <c r="DI1256" s="181">
        <v>-3854.1505158372129</v>
      </c>
      <c r="DJ1256" s="181">
        <v>-4797.4534563167435</v>
      </c>
      <c r="DK1256" s="1364">
        <v>-7174.5511586173525</v>
      </c>
      <c r="DL1256" s="181">
        <v>-7574.1888207032898</v>
      </c>
      <c r="DM1256" s="181">
        <v>-8700.9367594444502</v>
      </c>
      <c r="DN1256" s="181">
        <v>-9889.5610208507424</v>
      </c>
      <c r="DO1256" s="1364">
        <v>-12337.878650291088</v>
      </c>
    </row>
    <row r="1257" spans="1:119" s="182" customFormat="1">
      <c r="B1257" s="1323"/>
      <c r="C1257" s="440" t="s">
        <v>133</v>
      </c>
      <c r="D1257" s="490"/>
      <c r="E1257" s="490"/>
      <c r="F1257" s="491">
        <v>-2.5478012712640932</v>
      </c>
      <c r="G1257" s="491">
        <v>-0.76114369586156561</v>
      </c>
      <c r="H1257" s="491">
        <v>-1.0207271560225586</v>
      </c>
      <c r="I1257" s="491">
        <v>-0.77822170544515157</v>
      </c>
      <c r="J1257" s="491">
        <v>-1.3269535576434852</v>
      </c>
      <c r="K1257" s="491">
        <v>-1.4066258989347631</v>
      </c>
      <c r="L1257" s="491">
        <v>-1.215216120512433</v>
      </c>
      <c r="M1257" s="491">
        <v>-0.64131295170744962</v>
      </c>
      <c r="N1257" s="491">
        <v>-0.44767864401768931</v>
      </c>
      <c r="O1257" s="491">
        <v>-0.82797654182295943</v>
      </c>
      <c r="P1257" s="491">
        <v>-2.35168589037854</v>
      </c>
      <c r="Q1257" s="491">
        <v>8.1596839632713838</v>
      </c>
      <c r="R1257" s="491">
        <v>28.519169349081356</v>
      </c>
      <c r="S1257" s="492">
        <v>-0.57881074762338547</v>
      </c>
      <c r="T1257" s="492">
        <v>0.91293657749614332</v>
      </c>
      <c r="U1257" s="1744">
        <v>1.8278043016350172</v>
      </c>
      <c r="V1257" s="1744">
        <v>0.72595276995246627</v>
      </c>
      <c r="W1257" s="1744">
        <v>0.32878685402346403</v>
      </c>
      <c r="X1257" s="1744">
        <v>-0.16351077155560845</v>
      </c>
      <c r="Y1257" s="1744">
        <v>-0.22961672205225325</v>
      </c>
      <c r="Z1257" s="1744">
        <v>-0.61699646325319923</v>
      </c>
      <c r="AB1257" s="493"/>
      <c r="AC1257" s="493"/>
      <c r="AD1257" s="493"/>
      <c r="AE1257" s="493"/>
      <c r="AF1257" s="493"/>
      <c r="AG1257" s="493"/>
      <c r="AH1257" s="493"/>
      <c r="AI1257" s="493"/>
      <c r="AJ1257" s="462"/>
      <c r="AK1257" s="491"/>
      <c r="AL1257" s="491"/>
      <c r="AM1257" s="491"/>
      <c r="AN1257" s="491">
        <v>-1.742957552724484</v>
      </c>
      <c r="AO1257" s="491">
        <v>-1.4948880190640144</v>
      </c>
      <c r="AP1257" s="491">
        <v>-0.33466742336713473</v>
      </c>
      <c r="AQ1257" s="491">
        <v>-0.76114369586156527</v>
      </c>
      <c r="AR1257" s="491">
        <v>-0.67430169166771825</v>
      </c>
      <c r="AS1257" s="491">
        <v>-0.71130276269165438</v>
      </c>
      <c r="AT1257" s="491">
        <v>-0.88179711306431474</v>
      </c>
      <c r="AU1257" s="491">
        <v>-1.0207271560225586</v>
      </c>
      <c r="AV1257" s="491">
        <v>-0.6075423746790366</v>
      </c>
      <c r="AW1257" s="491">
        <v>-0.56606781509052073</v>
      </c>
      <c r="AX1257" s="491">
        <v>-0.66715267525405297</v>
      </c>
      <c r="AY1257" s="491">
        <v>-0.77822170544515135</v>
      </c>
      <c r="AZ1257" s="491">
        <v>-0.64233732469521232</v>
      </c>
      <c r="BA1257" s="491">
        <v>-1.3355825782643724</v>
      </c>
      <c r="BB1257" s="491">
        <v>-1.2846974227737455</v>
      </c>
      <c r="BC1257" s="491">
        <v>-1.3269535576434857</v>
      </c>
      <c r="BD1257" s="491">
        <v>-1.3995469257864099</v>
      </c>
      <c r="BE1257" s="491">
        <v>-1.3761173270292544</v>
      </c>
      <c r="BF1257" s="491">
        <v>-1.3860024231814199</v>
      </c>
      <c r="BG1257" s="491">
        <v>-1.4066258989347629</v>
      </c>
      <c r="BH1257" s="491">
        <v>-1.382326093369697</v>
      </c>
      <c r="BI1257" s="491">
        <v>-1.2945652391569298</v>
      </c>
      <c r="BJ1257" s="491">
        <v>-1.3217505758525245</v>
      </c>
      <c r="BK1257" s="491">
        <v>-1.215216120512433</v>
      </c>
      <c r="BL1257" s="491">
        <v>-1.2171581387456385</v>
      </c>
      <c r="BM1257" s="491">
        <v>-1.1602360934654803</v>
      </c>
      <c r="BN1257" s="491">
        <v>-0.63826414636327244</v>
      </c>
      <c r="BO1257" s="491">
        <v>-0.47148983034093578</v>
      </c>
      <c r="BP1257" s="491">
        <v>-0.40803533916745804</v>
      </c>
      <c r="BQ1257" s="491">
        <v>-0.26188083079166141</v>
      </c>
      <c r="BR1257" s="491">
        <v>-0.24056581446813932</v>
      </c>
      <c r="BS1257" s="491">
        <v>-0.41993667960806091</v>
      </c>
      <c r="BT1257" s="491">
        <v>-0.21282095019542627</v>
      </c>
      <c r="BU1257" s="491">
        <v>-0.53630844187333537</v>
      </c>
      <c r="BV1257" s="491">
        <v>-0.84605308685987501</v>
      </c>
      <c r="BW1257" s="491">
        <v>-0.77722716975061767</v>
      </c>
      <c r="BX1257" s="491">
        <v>-0.88352487382840661</v>
      </c>
      <c r="BY1257" s="491">
        <v>-1.0228260268317027</v>
      </c>
      <c r="BZ1257" s="491">
        <v>-1.2715650213531919</v>
      </c>
      <c r="CA1257" s="491">
        <v>-1.2302152464919505</v>
      </c>
      <c r="CB1257" s="491">
        <v>-0.63517987199293757</v>
      </c>
      <c r="CC1257" s="491">
        <v>-2.2110595187842979</v>
      </c>
      <c r="CD1257" s="491">
        <v>167.76806722688647</v>
      </c>
      <c r="CE1257" s="491">
        <v>7.1191970958787101</v>
      </c>
      <c r="CF1257" s="491">
        <v>-98.639533201523832</v>
      </c>
      <c r="CG1257" s="491">
        <v>-46.532342905885706</v>
      </c>
      <c r="CH1257" s="491">
        <v>108.23018137847647</v>
      </c>
      <c r="CI1257" s="491">
        <v>24.605879184879942</v>
      </c>
      <c r="CJ1257" s="491">
        <v>13.219060254089865</v>
      </c>
      <c r="CK1257" s="491">
        <v>-62.276911972177437</v>
      </c>
      <c r="CL1257" s="491">
        <v>-9.1197145502010546</v>
      </c>
      <c r="CM1257" s="491">
        <v>-5.3510574390412966</v>
      </c>
      <c r="CN1257" s="491">
        <v>1.7028215408171508</v>
      </c>
      <c r="CO1257" s="491">
        <v>1.7252124830534994</v>
      </c>
      <c r="CP1257" s="491">
        <v>2.1452388492077472</v>
      </c>
      <c r="CQ1257" s="491">
        <v>0.98969973681776613</v>
      </c>
      <c r="CR1257" s="491">
        <v>2.4041778946374484</v>
      </c>
      <c r="CS1257" s="491">
        <v>2.2880031218724866</v>
      </c>
      <c r="CT1257" s="491">
        <v>2.0757757036128059</v>
      </c>
      <c r="CU1257" s="491">
        <v>1.4639985007344434</v>
      </c>
      <c r="CV1257" s="491">
        <v>1.5080701156143692</v>
      </c>
      <c r="CW1257" s="491">
        <v>1.0621884632645719</v>
      </c>
      <c r="CX1257" s="491">
        <v>0.78500462153785</v>
      </c>
      <c r="CY1257" s="491">
        <v>0.34431890499965645</v>
      </c>
      <c r="CZ1257" s="491">
        <v>0.48829741301628005</v>
      </c>
      <c r="DA1257" s="491">
        <v>0.31490850338007026</v>
      </c>
      <c r="DB1257" s="491">
        <v>0.15727574068878503</v>
      </c>
      <c r="DC1257" s="491">
        <v>-0.23191523802788844</v>
      </c>
      <c r="DD1257" s="491">
        <v>-9.9349603805423042E-2</v>
      </c>
      <c r="DE1257" s="491">
        <v>-0.18795088727009496</v>
      </c>
      <c r="DF1257" s="491">
        <v>-0.30719792877729568</v>
      </c>
      <c r="DG1257" s="491">
        <v>-0.65168245344687514</v>
      </c>
      <c r="DH1257" s="491">
        <v>-0.55344697497658457</v>
      </c>
      <c r="DI1257" s="491">
        <v>-0.61941182726161392</v>
      </c>
      <c r="DJ1257" s="491">
        <v>-0.72831497531046541</v>
      </c>
      <c r="DK1257" s="491">
        <v>-1.0345118873455457</v>
      </c>
      <c r="DL1257" s="491">
        <v>-1.0910989365497472</v>
      </c>
      <c r="DM1257" s="491">
        <v>-1.2899852854510196</v>
      </c>
      <c r="DN1257" s="491">
        <v>-1.5286698027324015</v>
      </c>
      <c r="DO1257" s="491">
        <v>-1.9751245987919479</v>
      </c>
    </row>
    <row r="1258" spans="1:119" s="150" customFormat="1">
      <c r="B1258" s="1318"/>
      <c r="C1258" s="155"/>
      <c r="D1258" s="484"/>
      <c r="E1258" s="484"/>
      <c r="F1258" s="485"/>
      <c r="G1258" s="485"/>
      <c r="H1258" s="485"/>
      <c r="I1258" s="485"/>
      <c r="J1258" s="485"/>
      <c r="K1258" s="485"/>
      <c r="L1258" s="485"/>
      <c r="M1258" s="485"/>
      <c r="N1258" s="485"/>
      <c r="O1258" s="485"/>
      <c r="P1258" s="485"/>
      <c r="Q1258" s="485"/>
      <c r="R1258" s="485"/>
      <c r="S1258" s="486"/>
      <c r="T1258" s="487"/>
      <c r="U1258" s="1743"/>
      <c r="V1258" s="1743"/>
      <c r="W1258" s="1743"/>
      <c r="X1258" s="1743"/>
      <c r="Y1258" s="1743"/>
      <c r="Z1258" s="1743"/>
      <c r="AB1258" s="494"/>
      <c r="AC1258" s="494"/>
      <c r="AD1258" s="494"/>
      <c r="AE1258" s="494"/>
      <c r="AF1258" s="494"/>
      <c r="AG1258" s="494"/>
      <c r="AH1258" s="494"/>
      <c r="AI1258" s="494"/>
      <c r="AJ1258" s="194"/>
      <c r="AK1258" s="485"/>
      <c r="AL1258" s="485"/>
      <c r="AM1258" s="485"/>
      <c r="AN1258" s="485"/>
      <c r="AO1258" s="485"/>
      <c r="AP1258" s="485"/>
      <c r="AQ1258" s="485"/>
      <c r="AR1258" s="485"/>
      <c r="AS1258" s="485"/>
      <c r="AT1258" s="485"/>
      <c r="AU1258" s="485"/>
      <c r="AV1258" s="485"/>
      <c r="AW1258" s="485"/>
      <c r="AX1258" s="485"/>
      <c r="AY1258" s="485"/>
      <c r="AZ1258" s="485"/>
      <c r="BA1258" s="485"/>
      <c r="BB1258" s="485"/>
      <c r="BC1258" s="485"/>
      <c r="BD1258" s="485"/>
      <c r="BE1258" s="485"/>
      <c r="BF1258" s="485"/>
      <c r="BG1258" s="485"/>
      <c r="BH1258" s="485"/>
      <c r="BI1258" s="485"/>
      <c r="BJ1258" s="485"/>
      <c r="BK1258" s="485"/>
      <c r="BL1258" s="485"/>
      <c r="BM1258" s="485"/>
      <c r="BN1258" s="485"/>
      <c r="BO1258" s="485"/>
      <c r="BP1258" s="485"/>
      <c r="BQ1258" s="485"/>
      <c r="BR1258" s="485"/>
      <c r="BS1258" s="485"/>
      <c r="BT1258" s="485"/>
      <c r="BU1258" s="485"/>
      <c r="BV1258" s="485"/>
      <c r="BW1258" s="485"/>
      <c r="BX1258" s="485"/>
      <c r="BY1258" s="485"/>
      <c r="BZ1258" s="485"/>
      <c r="CA1258" s="485"/>
      <c r="CB1258" s="485"/>
      <c r="CC1258" s="485"/>
      <c r="CD1258" s="485"/>
      <c r="CE1258" s="485"/>
      <c r="CF1258" s="485"/>
      <c r="CG1258" s="485"/>
      <c r="CH1258" s="485"/>
      <c r="CI1258" s="485"/>
      <c r="CJ1258" s="485"/>
      <c r="CK1258" s="485"/>
      <c r="CL1258" s="485"/>
      <c r="CM1258" s="485"/>
      <c r="CN1258" s="485"/>
      <c r="CO1258" s="485"/>
      <c r="CP1258" s="485"/>
      <c r="CQ1258" s="485"/>
      <c r="CR1258" s="343"/>
      <c r="CS1258" s="485"/>
      <c r="CT1258" s="485"/>
      <c r="CU1258" s="485"/>
      <c r="CV1258" s="485"/>
      <c r="CW1258" s="485"/>
      <c r="CX1258" s="485"/>
      <c r="CY1258" s="485"/>
      <c r="CZ1258" s="485"/>
      <c r="DA1258" s="485"/>
      <c r="DB1258" s="485"/>
      <c r="DC1258" s="485"/>
      <c r="DD1258" s="485"/>
      <c r="DE1258" s="485"/>
      <c r="DF1258" s="485"/>
      <c r="DG1258" s="485"/>
      <c r="DH1258" s="485"/>
      <c r="DI1258" s="485"/>
      <c r="DJ1258" s="485"/>
      <c r="DK1258" s="485"/>
      <c r="DL1258" s="485"/>
      <c r="DM1258" s="485"/>
      <c r="DN1258" s="485"/>
      <c r="DO1258" s="485"/>
    </row>
    <row r="1259" spans="1:119" s="150" customFormat="1" hidden="1" outlineLevel="1">
      <c r="B1259" s="1318"/>
      <c r="C1259" s="155" t="s">
        <v>569</v>
      </c>
      <c r="D1259" s="484"/>
      <c r="E1259" s="484"/>
      <c r="F1259" s="485"/>
      <c r="G1259" s="485"/>
      <c r="H1259" s="485"/>
      <c r="I1259" s="485"/>
      <c r="J1259" s="485"/>
      <c r="K1259" s="485"/>
      <c r="L1259" s="485"/>
      <c r="M1259" s="485"/>
      <c r="N1259" s="485"/>
      <c r="O1259" s="485"/>
      <c r="P1259" s="485"/>
      <c r="Q1259" s="485"/>
      <c r="R1259" s="485"/>
      <c r="S1259" s="487"/>
      <c r="T1259" s="487"/>
      <c r="U1259" s="1743"/>
      <c r="V1259" s="1743"/>
      <c r="W1259" s="1743"/>
      <c r="X1259" s="1743"/>
      <c r="Y1259" s="1743"/>
      <c r="Z1259" s="1743"/>
      <c r="AB1259" s="494"/>
      <c r="AC1259" s="494"/>
      <c r="AD1259" s="494"/>
      <c r="AE1259" s="494"/>
      <c r="AF1259" s="494"/>
      <c r="AG1259" s="494"/>
      <c r="AH1259" s="494"/>
      <c r="AI1259" s="494"/>
      <c r="AJ1259" s="194"/>
      <c r="AK1259" s="485"/>
      <c r="AL1259" s="485"/>
      <c r="AM1259" s="485"/>
      <c r="AN1259" s="485"/>
      <c r="AO1259" s="485"/>
      <c r="AP1259" s="485"/>
      <c r="AQ1259" s="485"/>
      <c r="AR1259" s="485"/>
      <c r="AS1259" s="485"/>
      <c r="AT1259" s="485"/>
      <c r="AU1259" s="485"/>
      <c r="AV1259" s="485"/>
      <c r="AW1259" s="485"/>
      <c r="AX1259" s="485"/>
      <c r="AY1259" s="485"/>
      <c r="AZ1259" s="485"/>
      <c r="BA1259" s="485"/>
      <c r="BB1259" s="485"/>
      <c r="BC1259" s="485"/>
      <c r="BD1259" s="485"/>
      <c r="BE1259" s="485"/>
      <c r="BF1259" s="485"/>
      <c r="BG1259" s="485"/>
      <c r="BH1259" s="485"/>
      <c r="BI1259" s="485"/>
      <c r="BJ1259" s="485"/>
      <c r="BK1259" s="485"/>
      <c r="BL1259" s="485"/>
      <c r="BM1259" s="485"/>
      <c r="BN1259" s="485"/>
      <c r="BO1259" s="485"/>
      <c r="BP1259" s="485"/>
      <c r="BQ1259" s="485"/>
      <c r="BR1259" s="485"/>
      <c r="BS1259" s="485"/>
      <c r="BT1259" s="485"/>
      <c r="BU1259" s="485"/>
      <c r="BV1259" s="485"/>
      <c r="BW1259" s="485"/>
      <c r="BX1259" s="485"/>
      <c r="BY1259" s="485"/>
      <c r="BZ1259" s="485"/>
      <c r="CA1259" s="485"/>
      <c r="CB1259" s="485"/>
      <c r="CC1259" s="485"/>
      <c r="CD1259" s="485"/>
      <c r="CE1259" s="485"/>
      <c r="CF1259" s="485"/>
      <c r="CG1259" s="485"/>
      <c r="CH1259" s="485"/>
      <c r="CI1259" s="485"/>
      <c r="CJ1259" s="485"/>
      <c r="CK1259" s="485"/>
      <c r="CL1259" s="485"/>
      <c r="CM1259" s="485"/>
      <c r="CN1259" s="485"/>
      <c r="CO1259" s="485"/>
      <c r="CP1259" s="485"/>
      <c r="CQ1259" s="485"/>
      <c r="CR1259" s="485"/>
      <c r="CS1259" s="485"/>
      <c r="CT1259" s="485"/>
      <c r="CU1259" s="485"/>
      <c r="CV1259" s="485"/>
      <c r="CW1259" s="485"/>
      <c r="CX1259" s="485"/>
      <c r="CY1259" s="485"/>
      <c r="CZ1259" s="485"/>
      <c r="DA1259" s="485"/>
      <c r="DB1259" s="485"/>
      <c r="DC1259" s="485"/>
      <c r="DD1259" s="485"/>
      <c r="DE1259" s="485"/>
      <c r="DF1259" s="485"/>
      <c r="DG1259" s="485"/>
      <c r="DH1259" s="485"/>
      <c r="DI1259" s="485"/>
      <c r="DJ1259" s="485"/>
      <c r="DK1259" s="485"/>
      <c r="DL1259" s="485"/>
      <c r="DM1259" s="485"/>
      <c r="DN1259" s="485"/>
      <c r="DO1259" s="485"/>
    </row>
    <row r="1260" spans="1:119" s="150" customFormat="1" hidden="1" outlineLevel="1">
      <c r="B1260" s="1318"/>
      <c r="C1260" s="155" t="s">
        <v>615</v>
      </c>
      <c r="D1260" s="484"/>
      <c r="E1260" s="484"/>
      <c r="F1260" s="485"/>
      <c r="G1260" s="485"/>
      <c r="H1260" s="485"/>
      <c r="I1260" s="485"/>
      <c r="J1260" s="485"/>
      <c r="K1260" s="485"/>
      <c r="L1260" s="485"/>
      <c r="M1260" s="485"/>
      <c r="N1260" s="485"/>
      <c r="O1260" s="485"/>
      <c r="P1260" s="485"/>
      <c r="Q1260" s="485"/>
      <c r="R1260" s="485"/>
      <c r="S1260" s="487"/>
      <c r="T1260" s="487"/>
      <c r="U1260" s="1743"/>
      <c r="V1260" s="1743"/>
      <c r="W1260" s="1743"/>
      <c r="X1260" s="1743"/>
      <c r="Y1260" s="1743"/>
      <c r="Z1260" s="1743"/>
      <c r="AB1260" s="494"/>
      <c r="AC1260" s="494"/>
      <c r="AD1260" s="494"/>
      <c r="AE1260" s="494"/>
      <c r="AF1260" s="494"/>
      <c r="AG1260" s="494"/>
      <c r="AH1260" s="494"/>
      <c r="AI1260" s="494"/>
      <c r="AJ1260" s="194"/>
      <c r="AK1260" s="485"/>
      <c r="AL1260" s="485"/>
      <c r="AM1260" s="485"/>
      <c r="AN1260" s="485"/>
      <c r="AO1260" s="485"/>
      <c r="AP1260" s="485"/>
      <c r="AQ1260" s="485"/>
      <c r="AR1260" s="485"/>
      <c r="AS1260" s="485"/>
      <c r="AT1260" s="485"/>
      <c r="AU1260" s="485"/>
      <c r="AV1260" s="485"/>
      <c r="AW1260" s="485"/>
      <c r="AX1260" s="485"/>
      <c r="AY1260" s="485"/>
      <c r="AZ1260" s="485"/>
      <c r="BA1260" s="485"/>
      <c r="BB1260" s="485"/>
      <c r="BC1260" s="485"/>
      <c r="BD1260" s="485"/>
      <c r="BE1260" s="485"/>
      <c r="BF1260" s="485"/>
      <c r="BG1260" s="485"/>
      <c r="BH1260" s="485"/>
      <c r="BI1260" s="485"/>
      <c r="BJ1260" s="485"/>
      <c r="BK1260" s="485"/>
      <c r="BL1260" s="485"/>
      <c r="BM1260" s="485"/>
      <c r="BN1260" s="485"/>
      <c r="BO1260" s="485"/>
      <c r="BP1260" s="485"/>
      <c r="BQ1260" s="485"/>
      <c r="BR1260" s="485"/>
      <c r="BS1260" s="485"/>
      <c r="BT1260" s="485"/>
      <c r="BU1260" s="485"/>
      <c r="BV1260" s="485"/>
      <c r="BW1260" s="485"/>
      <c r="BX1260" s="485"/>
      <c r="BY1260" s="485"/>
      <c r="BZ1260" s="485"/>
      <c r="CA1260" s="485"/>
      <c r="CB1260" s="485"/>
      <c r="CC1260" s="485"/>
      <c r="CD1260" s="485"/>
      <c r="CE1260" s="485"/>
      <c r="CF1260" s="485"/>
      <c r="CG1260" s="485"/>
      <c r="CH1260" s="485"/>
      <c r="CI1260" s="485"/>
      <c r="CJ1260" s="485"/>
      <c r="CK1260" s="485"/>
      <c r="CL1260" s="485"/>
      <c r="CM1260" s="485"/>
      <c r="CN1260" s="485"/>
      <c r="CO1260" s="485"/>
      <c r="CP1260" s="485"/>
      <c r="CQ1260" s="485"/>
      <c r="CR1260" s="485"/>
      <c r="CS1260" s="485"/>
      <c r="CT1260" s="485"/>
      <c r="CU1260" s="485"/>
      <c r="CV1260" s="485"/>
      <c r="CW1260" s="485"/>
      <c r="CX1260" s="485"/>
      <c r="CY1260" s="485"/>
      <c r="CZ1260" s="485"/>
      <c r="DA1260" s="485"/>
      <c r="DB1260" s="485"/>
      <c r="DC1260" s="485"/>
      <c r="DD1260" s="485"/>
      <c r="DE1260" s="485"/>
      <c r="DF1260" s="485"/>
      <c r="DG1260" s="485"/>
      <c r="DH1260" s="485"/>
      <c r="DI1260" s="485"/>
      <c r="DJ1260" s="485"/>
      <c r="DK1260" s="485"/>
      <c r="DL1260" s="485"/>
      <c r="DM1260" s="485"/>
      <c r="DN1260" s="485"/>
      <c r="DO1260" s="485"/>
    </row>
    <row r="1261" spans="1:119" s="150" customFormat="1" hidden="1" outlineLevel="1">
      <c r="B1261" s="1318"/>
      <c r="C1261" s="155"/>
      <c r="D1261" s="484"/>
      <c r="E1261" s="484"/>
      <c r="F1261" s="485"/>
      <c r="G1261" s="485"/>
      <c r="H1261" s="485"/>
      <c r="I1261" s="485"/>
      <c r="J1261" s="485"/>
      <c r="K1261" s="485"/>
      <c r="L1261" s="485"/>
      <c r="M1261" s="485"/>
      <c r="N1261" s="485"/>
      <c r="O1261" s="485"/>
      <c r="P1261" s="485"/>
      <c r="Q1261" s="485"/>
      <c r="R1261" s="485"/>
      <c r="S1261" s="487"/>
      <c r="T1261" s="487"/>
      <c r="U1261" s="1743"/>
      <c r="V1261" s="1743"/>
      <c r="W1261" s="1743"/>
      <c r="X1261" s="1743"/>
      <c r="Y1261" s="1743"/>
      <c r="Z1261" s="1743"/>
      <c r="AB1261" s="494"/>
      <c r="AC1261" s="494"/>
      <c r="AD1261" s="494"/>
      <c r="AE1261" s="494"/>
      <c r="AF1261" s="494"/>
      <c r="AG1261" s="494"/>
      <c r="AH1261" s="494"/>
      <c r="AI1261" s="494"/>
      <c r="AJ1261" s="194"/>
      <c r="AK1261" s="485"/>
      <c r="AL1261" s="485"/>
      <c r="AM1261" s="485"/>
      <c r="AN1261" s="485"/>
      <c r="AO1261" s="485"/>
      <c r="AP1261" s="485"/>
      <c r="AQ1261" s="485"/>
      <c r="AR1261" s="485"/>
      <c r="AS1261" s="485"/>
      <c r="AT1261" s="485"/>
      <c r="AU1261" s="485"/>
      <c r="AV1261" s="485"/>
      <c r="AW1261" s="485"/>
      <c r="AX1261" s="485"/>
      <c r="AY1261" s="485"/>
      <c r="AZ1261" s="485"/>
      <c r="BA1261" s="485"/>
      <c r="BB1261" s="485"/>
      <c r="BC1261" s="485"/>
      <c r="BD1261" s="485"/>
      <c r="BE1261" s="485"/>
      <c r="BF1261" s="485"/>
      <c r="BG1261" s="485"/>
      <c r="BH1261" s="485"/>
      <c r="BI1261" s="485"/>
      <c r="BJ1261" s="485"/>
      <c r="BK1261" s="485"/>
      <c r="BL1261" s="485"/>
      <c r="BM1261" s="485"/>
      <c r="BN1261" s="485"/>
      <c r="BO1261" s="485"/>
      <c r="BP1261" s="485"/>
      <c r="BQ1261" s="485"/>
      <c r="BR1261" s="485"/>
      <c r="BS1261" s="485"/>
      <c r="BT1261" s="485"/>
      <c r="BU1261" s="485"/>
      <c r="BV1261" s="485"/>
      <c r="BW1261" s="485"/>
      <c r="BX1261" s="485"/>
      <c r="BY1261" s="485"/>
      <c r="BZ1261" s="485"/>
      <c r="CA1261" s="485"/>
      <c r="CB1261" s="485"/>
      <c r="CC1261" s="485"/>
      <c r="CD1261" s="485"/>
      <c r="CE1261" s="485"/>
      <c r="CF1261" s="485"/>
      <c r="CG1261" s="485"/>
      <c r="CH1261" s="485"/>
      <c r="CI1261" s="485"/>
      <c r="CJ1261" s="485"/>
      <c r="CK1261" s="485"/>
      <c r="CL1261" s="485"/>
      <c r="CM1261" s="485"/>
      <c r="CN1261" s="485"/>
      <c r="CO1261" s="485"/>
      <c r="CP1261" s="485"/>
      <c r="CQ1261" s="485"/>
      <c r="CR1261" s="485"/>
      <c r="CS1261" s="485"/>
      <c r="CT1261" s="485"/>
      <c r="CU1261" s="485"/>
      <c r="CV1261" s="485"/>
      <c r="CW1261" s="485"/>
      <c r="CX1261" s="485"/>
      <c r="CY1261" s="485"/>
      <c r="CZ1261" s="485"/>
      <c r="DA1261" s="485"/>
      <c r="DB1261" s="485"/>
      <c r="DC1261" s="485"/>
      <c r="DD1261" s="485"/>
      <c r="DE1261" s="485"/>
      <c r="DF1261" s="485"/>
      <c r="DG1261" s="485"/>
      <c r="DH1261" s="485"/>
      <c r="DI1261" s="485"/>
      <c r="DJ1261" s="485"/>
      <c r="DK1261" s="485"/>
      <c r="DL1261" s="485"/>
      <c r="DM1261" s="485"/>
      <c r="DN1261" s="485"/>
      <c r="DO1261" s="485"/>
    </row>
    <row r="1262" spans="1:119" s="150" customFormat="1" hidden="1" outlineLevel="1">
      <c r="B1262" s="1318"/>
      <c r="C1262" s="155"/>
      <c r="D1262" s="484"/>
      <c r="E1262" s="484"/>
      <c r="F1262" s="485"/>
      <c r="G1262" s="485"/>
      <c r="H1262" s="485"/>
      <c r="I1262" s="485"/>
      <c r="J1262" s="485"/>
      <c r="K1262" s="485"/>
      <c r="L1262" s="485"/>
      <c r="M1262" s="485"/>
      <c r="N1262" s="485"/>
      <c r="O1262" s="485"/>
      <c r="P1262" s="485"/>
      <c r="Q1262" s="485"/>
      <c r="R1262" s="485"/>
      <c r="S1262" s="487"/>
      <c r="T1262" s="487"/>
      <c r="U1262" s="1743"/>
      <c r="V1262" s="1743"/>
      <c r="W1262" s="1743"/>
      <c r="X1262" s="1743"/>
      <c r="Y1262" s="1743"/>
      <c r="Z1262" s="1743"/>
      <c r="AB1262" s="494"/>
      <c r="AC1262" s="494"/>
      <c r="AD1262" s="494"/>
      <c r="AE1262" s="494"/>
      <c r="AF1262" s="494"/>
      <c r="AG1262" s="494"/>
      <c r="AH1262" s="494"/>
      <c r="AI1262" s="494"/>
      <c r="AJ1262" s="194"/>
      <c r="AK1262" s="485"/>
      <c r="AL1262" s="485"/>
      <c r="AM1262" s="485"/>
      <c r="AN1262" s="485"/>
      <c r="AO1262" s="485"/>
      <c r="AP1262" s="485"/>
      <c r="AQ1262" s="485"/>
      <c r="AR1262" s="485"/>
      <c r="AS1262" s="485"/>
      <c r="AT1262" s="485"/>
      <c r="AU1262" s="485"/>
      <c r="AV1262" s="485"/>
      <c r="AW1262" s="485"/>
      <c r="AX1262" s="485"/>
      <c r="AY1262" s="485"/>
      <c r="AZ1262" s="485"/>
      <c r="BA1262" s="485"/>
      <c r="BB1262" s="485"/>
      <c r="BC1262" s="485"/>
      <c r="BD1262" s="485"/>
      <c r="BE1262" s="485"/>
      <c r="BF1262" s="485"/>
      <c r="BG1262" s="485"/>
      <c r="BH1262" s="485"/>
      <c r="BI1262" s="485"/>
      <c r="BJ1262" s="485"/>
      <c r="BK1262" s="485"/>
      <c r="BL1262" s="485"/>
      <c r="BM1262" s="485"/>
      <c r="BN1262" s="485"/>
      <c r="BO1262" s="485"/>
      <c r="BP1262" s="485"/>
      <c r="BQ1262" s="485"/>
      <c r="BR1262" s="485"/>
      <c r="BS1262" s="485"/>
      <c r="BT1262" s="485"/>
      <c r="BU1262" s="485"/>
      <c r="BV1262" s="485"/>
      <c r="BW1262" s="485"/>
      <c r="BX1262" s="485"/>
      <c r="BY1262" s="485"/>
      <c r="BZ1262" s="485"/>
      <c r="CA1262" s="485"/>
      <c r="CB1262" s="485"/>
      <c r="CC1262" s="485"/>
      <c r="CD1262" s="485"/>
      <c r="CE1262" s="485"/>
      <c r="CF1262" s="485"/>
      <c r="CG1262" s="485"/>
      <c r="CH1262" s="485"/>
      <c r="CI1262" s="485"/>
      <c r="CJ1262" s="485"/>
      <c r="CK1262" s="485"/>
      <c r="CL1262" s="485"/>
      <c r="CM1262" s="485"/>
      <c r="CN1262" s="485"/>
      <c r="CO1262" s="485"/>
      <c r="CP1262" s="485"/>
      <c r="CQ1262" s="485"/>
      <c r="CR1262" s="485"/>
      <c r="CS1262" s="485"/>
      <c r="CT1262" s="485"/>
      <c r="CU1262" s="485"/>
      <c r="CV1262" s="485"/>
      <c r="CW1262" s="485"/>
      <c r="CX1262" s="485"/>
      <c r="CY1262" s="485"/>
      <c r="CZ1262" s="485"/>
      <c r="DA1262" s="485"/>
      <c r="DB1262" s="485"/>
      <c r="DC1262" s="485"/>
      <c r="DD1262" s="485"/>
      <c r="DE1262" s="485"/>
      <c r="DF1262" s="485"/>
      <c r="DG1262" s="485"/>
      <c r="DH1262" s="485"/>
      <c r="DI1262" s="485"/>
      <c r="DJ1262" s="485"/>
      <c r="DK1262" s="485"/>
      <c r="DL1262" s="485"/>
      <c r="DM1262" s="485"/>
      <c r="DN1262" s="485"/>
      <c r="DO1262" s="485"/>
    </row>
    <row r="1263" spans="1:119" s="150" customFormat="1" hidden="1" outlineLevel="1">
      <c r="B1263" s="1318"/>
      <c r="C1263" s="155"/>
      <c r="D1263" s="484"/>
      <c r="E1263" s="484"/>
      <c r="F1263" s="485"/>
      <c r="G1263" s="485"/>
      <c r="H1263" s="485"/>
      <c r="I1263" s="485"/>
      <c r="J1263" s="485"/>
      <c r="K1263" s="485"/>
      <c r="L1263" s="485"/>
      <c r="M1263" s="485"/>
      <c r="N1263" s="485"/>
      <c r="O1263" s="485"/>
      <c r="P1263" s="485"/>
      <c r="Q1263" s="485"/>
      <c r="R1263" s="485"/>
      <c r="S1263" s="487"/>
      <c r="T1263" s="487"/>
      <c r="U1263" s="1743"/>
      <c r="V1263" s="1743"/>
      <c r="W1263" s="1743"/>
      <c r="X1263" s="1743"/>
      <c r="Y1263" s="1743"/>
      <c r="Z1263" s="1743"/>
      <c r="AB1263" s="494"/>
      <c r="AC1263" s="494"/>
      <c r="AD1263" s="494"/>
      <c r="AE1263" s="494"/>
      <c r="AF1263" s="494"/>
      <c r="AG1263" s="494"/>
      <c r="AH1263" s="494"/>
      <c r="AI1263" s="494"/>
      <c r="AJ1263" s="194"/>
      <c r="AK1263" s="485"/>
      <c r="AL1263" s="485"/>
      <c r="AM1263" s="485"/>
      <c r="AN1263" s="485"/>
      <c r="AO1263" s="485"/>
      <c r="AP1263" s="485"/>
      <c r="AQ1263" s="485"/>
      <c r="AR1263" s="485"/>
      <c r="AS1263" s="485"/>
      <c r="AT1263" s="485"/>
      <c r="AU1263" s="485"/>
      <c r="AV1263" s="485"/>
      <c r="AW1263" s="485"/>
      <c r="AX1263" s="485"/>
      <c r="AY1263" s="485"/>
      <c r="AZ1263" s="485"/>
      <c r="BA1263" s="485"/>
      <c r="BB1263" s="485"/>
      <c r="BC1263" s="485"/>
      <c r="BD1263" s="485"/>
      <c r="BE1263" s="485"/>
      <c r="BF1263" s="485"/>
      <c r="BG1263" s="485"/>
      <c r="BH1263" s="485"/>
      <c r="BI1263" s="485"/>
      <c r="BJ1263" s="485"/>
      <c r="BK1263" s="485"/>
      <c r="BL1263" s="485"/>
      <c r="BM1263" s="485"/>
      <c r="BN1263" s="485"/>
      <c r="BO1263" s="485"/>
      <c r="BP1263" s="485"/>
      <c r="BQ1263" s="485"/>
      <c r="BR1263" s="485"/>
      <c r="BS1263" s="485"/>
      <c r="BT1263" s="485"/>
      <c r="BU1263" s="485"/>
      <c r="BV1263" s="485"/>
      <c r="BW1263" s="485"/>
      <c r="BX1263" s="485"/>
      <c r="BY1263" s="485"/>
      <c r="BZ1263" s="485"/>
      <c r="CA1263" s="485"/>
      <c r="CB1263" s="485"/>
      <c r="CC1263" s="485"/>
      <c r="CD1263" s="485"/>
      <c r="CE1263" s="485"/>
      <c r="CF1263" s="485"/>
      <c r="CG1263" s="485"/>
      <c r="CH1263" s="485"/>
      <c r="CI1263" s="485"/>
      <c r="CJ1263" s="485"/>
      <c r="CK1263" s="485"/>
      <c r="CL1263" s="485"/>
      <c r="CM1263" s="485"/>
      <c r="CN1263" s="485"/>
      <c r="CO1263" s="485"/>
      <c r="CP1263" s="485"/>
      <c r="CQ1263" s="485"/>
      <c r="CR1263" s="485"/>
      <c r="CS1263" s="485"/>
      <c r="CT1263" s="485"/>
      <c r="CU1263" s="485"/>
      <c r="CV1263" s="485"/>
      <c r="CW1263" s="485"/>
      <c r="CX1263" s="485"/>
      <c r="CY1263" s="485"/>
      <c r="CZ1263" s="485"/>
      <c r="DA1263" s="485"/>
      <c r="DB1263" s="485"/>
      <c r="DC1263" s="485"/>
      <c r="DD1263" s="485"/>
      <c r="DE1263" s="485"/>
      <c r="DF1263" s="485"/>
      <c r="DG1263" s="485"/>
      <c r="DH1263" s="485"/>
      <c r="DI1263" s="485"/>
      <c r="DJ1263" s="485"/>
      <c r="DK1263" s="485"/>
      <c r="DL1263" s="485"/>
      <c r="DM1263" s="485"/>
      <c r="DN1263" s="485"/>
      <c r="DO1263" s="485"/>
    </row>
    <row r="1264" spans="1:119" s="150" customFormat="1" hidden="1" outlineLevel="1">
      <c r="B1264" s="1318"/>
      <c r="C1264" s="155"/>
      <c r="D1264" s="484"/>
      <c r="E1264" s="484"/>
      <c r="F1264" s="485"/>
      <c r="G1264" s="485"/>
      <c r="H1264" s="485"/>
      <c r="I1264" s="485"/>
      <c r="J1264" s="485"/>
      <c r="K1264" s="485"/>
      <c r="L1264" s="485"/>
      <c r="M1264" s="485"/>
      <c r="N1264" s="485"/>
      <c r="O1264" s="485"/>
      <c r="P1264" s="485"/>
      <c r="Q1264" s="485"/>
      <c r="R1264" s="485"/>
      <c r="S1264" s="487"/>
      <c r="T1264" s="487"/>
      <c r="U1264" s="1743"/>
      <c r="V1264" s="1743"/>
      <c r="W1264" s="1743"/>
      <c r="X1264" s="1743"/>
      <c r="Y1264" s="1743"/>
      <c r="Z1264" s="1743"/>
      <c r="AB1264" s="494"/>
      <c r="AC1264" s="494"/>
      <c r="AD1264" s="494"/>
      <c r="AE1264" s="494"/>
      <c r="AF1264" s="494"/>
      <c r="AG1264" s="494"/>
      <c r="AH1264" s="494"/>
      <c r="AI1264" s="494"/>
      <c r="AJ1264" s="194"/>
      <c r="AK1264" s="485"/>
      <c r="AL1264" s="485"/>
      <c r="AM1264" s="485"/>
      <c r="AN1264" s="485"/>
      <c r="AO1264" s="485"/>
      <c r="AP1264" s="485"/>
      <c r="AQ1264" s="485"/>
      <c r="AR1264" s="485"/>
      <c r="AS1264" s="485"/>
      <c r="AT1264" s="485"/>
      <c r="AU1264" s="485"/>
      <c r="AV1264" s="485"/>
      <c r="AW1264" s="485"/>
      <c r="AX1264" s="485"/>
      <c r="AY1264" s="485"/>
      <c r="AZ1264" s="485"/>
      <c r="BA1264" s="485"/>
      <c r="BB1264" s="485"/>
      <c r="BC1264" s="485"/>
      <c r="BD1264" s="485"/>
      <c r="BE1264" s="485"/>
      <c r="BF1264" s="485"/>
      <c r="BG1264" s="485"/>
      <c r="BH1264" s="485"/>
      <c r="BI1264" s="485"/>
      <c r="BJ1264" s="485"/>
      <c r="BK1264" s="485"/>
      <c r="BL1264" s="485"/>
      <c r="BM1264" s="485"/>
      <c r="BN1264" s="485"/>
      <c r="BO1264" s="485"/>
      <c r="BP1264" s="485"/>
      <c r="BQ1264" s="485"/>
      <c r="BR1264" s="485"/>
      <c r="BS1264" s="485"/>
      <c r="BT1264" s="485"/>
      <c r="BU1264" s="485"/>
      <c r="BV1264" s="485"/>
      <c r="BW1264" s="485"/>
      <c r="BX1264" s="485"/>
      <c r="BY1264" s="485"/>
      <c r="BZ1264" s="485"/>
      <c r="CA1264" s="485"/>
      <c r="CB1264" s="485"/>
      <c r="CC1264" s="485"/>
      <c r="CD1264" s="485"/>
      <c r="CE1264" s="485"/>
      <c r="CF1264" s="485"/>
      <c r="CG1264" s="485"/>
      <c r="CH1264" s="485"/>
      <c r="CI1264" s="485"/>
      <c r="CJ1264" s="485"/>
      <c r="CK1264" s="485"/>
      <c r="CL1264" s="485"/>
      <c r="CM1264" s="485"/>
      <c r="CN1264" s="485"/>
      <c r="CO1264" s="485"/>
      <c r="CP1264" s="485"/>
      <c r="CQ1264" s="485"/>
      <c r="CR1264" s="485"/>
      <c r="CS1264" s="485"/>
      <c r="CT1264" s="485"/>
      <c r="CU1264" s="485"/>
      <c r="CV1264" s="485"/>
      <c r="CW1264" s="485"/>
      <c r="CX1264" s="485"/>
      <c r="CY1264" s="485"/>
      <c r="CZ1264" s="485"/>
      <c r="DA1264" s="485"/>
      <c r="DB1264" s="485"/>
      <c r="DC1264" s="485"/>
      <c r="DD1264" s="485"/>
      <c r="DE1264" s="485"/>
      <c r="DF1264" s="485"/>
      <c r="DG1264" s="485"/>
      <c r="DH1264" s="485"/>
      <c r="DI1264" s="485"/>
      <c r="DJ1264" s="485"/>
      <c r="DK1264" s="485"/>
      <c r="DL1264" s="485"/>
      <c r="DM1264" s="485"/>
      <c r="DN1264" s="485"/>
      <c r="DO1264" s="485"/>
    </row>
    <row r="1265" spans="2:119" s="150" customFormat="1" hidden="1" outlineLevel="1">
      <c r="B1265" s="1318"/>
      <c r="C1265" s="155"/>
      <c r="D1265" s="484"/>
      <c r="E1265" s="484"/>
      <c r="F1265" s="485"/>
      <c r="G1265" s="485"/>
      <c r="H1265" s="485"/>
      <c r="I1265" s="485"/>
      <c r="J1265" s="485"/>
      <c r="K1265" s="485"/>
      <c r="L1265" s="485"/>
      <c r="M1265" s="485"/>
      <c r="N1265" s="485"/>
      <c r="O1265" s="485"/>
      <c r="P1265" s="485"/>
      <c r="Q1265" s="485"/>
      <c r="R1265" s="485"/>
      <c r="S1265" s="487"/>
      <c r="T1265" s="487"/>
      <c r="U1265" s="1743"/>
      <c r="V1265" s="1743"/>
      <c r="W1265" s="1743"/>
      <c r="X1265" s="1743"/>
      <c r="Y1265" s="1743"/>
      <c r="Z1265" s="1743"/>
      <c r="AB1265" s="494"/>
      <c r="AC1265" s="494"/>
      <c r="AD1265" s="494"/>
      <c r="AE1265" s="494"/>
      <c r="AF1265" s="494"/>
      <c r="AG1265" s="494"/>
      <c r="AH1265" s="494"/>
      <c r="AI1265" s="494"/>
      <c r="AJ1265" s="194"/>
      <c r="AK1265" s="485"/>
      <c r="AL1265" s="485"/>
      <c r="AM1265" s="485"/>
      <c r="AN1265" s="485"/>
      <c r="AO1265" s="485"/>
      <c r="AP1265" s="485"/>
      <c r="AQ1265" s="485"/>
      <c r="AR1265" s="485"/>
      <c r="AS1265" s="485"/>
      <c r="AT1265" s="485"/>
      <c r="AU1265" s="485"/>
      <c r="AV1265" s="485"/>
      <c r="AW1265" s="485"/>
      <c r="AX1265" s="485"/>
      <c r="AY1265" s="485"/>
      <c r="AZ1265" s="485"/>
      <c r="BA1265" s="485"/>
      <c r="BB1265" s="485"/>
      <c r="BC1265" s="485"/>
      <c r="BD1265" s="485"/>
      <c r="BE1265" s="485"/>
      <c r="BF1265" s="485"/>
      <c r="BG1265" s="485"/>
      <c r="BH1265" s="485"/>
      <c r="BI1265" s="485"/>
      <c r="BJ1265" s="485"/>
      <c r="BK1265" s="485"/>
      <c r="BL1265" s="485"/>
      <c r="BM1265" s="485"/>
      <c r="BN1265" s="485"/>
      <c r="BO1265" s="485"/>
      <c r="BP1265" s="485"/>
      <c r="BQ1265" s="485"/>
      <c r="BR1265" s="485"/>
      <c r="BS1265" s="485"/>
      <c r="BT1265" s="485"/>
      <c r="BU1265" s="485"/>
      <c r="BV1265" s="485"/>
      <c r="BW1265" s="485"/>
      <c r="BX1265" s="485"/>
      <c r="BY1265" s="485"/>
      <c r="BZ1265" s="485"/>
      <c r="CA1265" s="485"/>
      <c r="CB1265" s="485"/>
      <c r="CC1265" s="485"/>
      <c r="CD1265" s="485"/>
      <c r="CE1265" s="485"/>
      <c r="CF1265" s="485"/>
      <c r="CG1265" s="485"/>
      <c r="CH1265" s="485"/>
      <c r="CI1265" s="485"/>
      <c r="CJ1265" s="485"/>
      <c r="CK1265" s="485"/>
      <c r="CL1265" s="485"/>
      <c r="CM1265" s="485"/>
      <c r="CN1265" s="485"/>
      <c r="CO1265" s="485"/>
      <c r="CP1265" s="485"/>
      <c r="CQ1265" s="485"/>
      <c r="CR1265" s="485"/>
      <c r="CS1265" s="485"/>
      <c r="CT1265" s="485"/>
      <c r="CU1265" s="485"/>
      <c r="CV1265" s="485"/>
      <c r="CW1265" s="485"/>
      <c r="CX1265" s="485"/>
      <c r="CY1265" s="485"/>
      <c r="CZ1265" s="485"/>
      <c r="DA1265" s="485"/>
      <c r="DB1265" s="485"/>
      <c r="DC1265" s="485"/>
      <c r="DD1265" s="485"/>
      <c r="DE1265" s="485"/>
      <c r="DF1265" s="485"/>
      <c r="DG1265" s="485"/>
      <c r="DH1265" s="485"/>
      <c r="DI1265" s="485"/>
      <c r="DJ1265" s="485"/>
      <c r="DK1265" s="485"/>
      <c r="DL1265" s="485"/>
      <c r="DM1265" s="485"/>
      <c r="DN1265" s="485"/>
      <c r="DO1265" s="485"/>
    </row>
    <row r="1266" spans="2:119" s="150" customFormat="1" hidden="1" outlineLevel="1">
      <c r="B1266" s="1318"/>
      <c r="C1266" s="155"/>
      <c r="D1266" s="484"/>
      <c r="E1266" s="484"/>
      <c r="F1266" s="485"/>
      <c r="G1266" s="485"/>
      <c r="H1266" s="485"/>
      <c r="I1266" s="485"/>
      <c r="J1266" s="485"/>
      <c r="K1266" s="485"/>
      <c r="L1266" s="485"/>
      <c r="M1266" s="485"/>
      <c r="N1266" s="485"/>
      <c r="O1266" s="485"/>
      <c r="P1266" s="485"/>
      <c r="Q1266" s="485"/>
      <c r="R1266" s="485"/>
      <c r="S1266" s="487"/>
      <c r="T1266" s="487"/>
      <c r="U1266" s="1743"/>
      <c r="V1266" s="1743"/>
      <c r="W1266" s="1743"/>
      <c r="X1266" s="1743"/>
      <c r="Y1266" s="1743"/>
      <c r="Z1266" s="1743"/>
      <c r="AB1266" s="494"/>
      <c r="AC1266" s="494"/>
      <c r="AD1266" s="494"/>
      <c r="AE1266" s="494"/>
      <c r="AF1266" s="494"/>
      <c r="AG1266" s="494"/>
      <c r="AH1266" s="494"/>
      <c r="AI1266" s="494"/>
      <c r="AJ1266" s="194"/>
      <c r="AK1266" s="485"/>
      <c r="AL1266" s="485"/>
      <c r="AM1266" s="485"/>
      <c r="AN1266" s="485"/>
      <c r="AO1266" s="485"/>
      <c r="AP1266" s="485"/>
      <c r="AQ1266" s="485"/>
      <c r="AR1266" s="485"/>
      <c r="AS1266" s="485"/>
      <c r="AT1266" s="485"/>
      <c r="AU1266" s="485"/>
      <c r="AV1266" s="485"/>
      <c r="AW1266" s="485"/>
      <c r="AX1266" s="485"/>
      <c r="AY1266" s="485"/>
      <c r="AZ1266" s="485"/>
      <c r="BA1266" s="485"/>
      <c r="BB1266" s="485"/>
      <c r="BC1266" s="485"/>
      <c r="BD1266" s="485"/>
      <c r="BE1266" s="485"/>
      <c r="BF1266" s="485"/>
      <c r="BG1266" s="485"/>
      <c r="BH1266" s="485"/>
      <c r="BI1266" s="485"/>
      <c r="BJ1266" s="485"/>
      <c r="BK1266" s="485"/>
      <c r="BL1266" s="485"/>
      <c r="BM1266" s="485"/>
      <c r="BN1266" s="485"/>
      <c r="BO1266" s="485"/>
      <c r="BP1266" s="485"/>
      <c r="BQ1266" s="485"/>
      <c r="BR1266" s="485"/>
      <c r="BS1266" s="485"/>
      <c r="BT1266" s="485"/>
      <c r="BU1266" s="485"/>
      <c r="BV1266" s="485"/>
      <c r="BW1266" s="485"/>
      <c r="BX1266" s="485"/>
      <c r="BY1266" s="485"/>
      <c r="BZ1266" s="485"/>
      <c r="CA1266" s="485"/>
      <c r="CB1266" s="485"/>
      <c r="CC1266" s="485"/>
      <c r="CD1266" s="485"/>
      <c r="CE1266" s="485"/>
      <c r="CF1266" s="485"/>
      <c r="CG1266" s="485"/>
      <c r="CH1266" s="485"/>
      <c r="CI1266" s="485"/>
      <c r="CJ1266" s="485"/>
      <c r="CK1266" s="485"/>
      <c r="CL1266" s="485"/>
      <c r="CM1266" s="485"/>
      <c r="CN1266" s="485"/>
      <c r="CO1266" s="485"/>
      <c r="CP1266" s="485"/>
      <c r="CQ1266" s="485"/>
      <c r="CR1266" s="485"/>
      <c r="CS1266" s="485"/>
      <c r="CT1266" s="485"/>
      <c r="CU1266" s="485"/>
      <c r="CV1266" s="485"/>
      <c r="CW1266" s="485"/>
      <c r="CX1266" s="485"/>
      <c r="CY1266" s="485"/>
      <c r="CZ1266" s="485"/>
      <c r="DA1266" s="485"/>
      <c r="DB1266" s="485"/>
      <c r="DC1266" s="485"/>
      <c r="DD1266" s="485"/>
      <c r="DE1266" s="485"/>
      <c r="DF1266" s="485"/>
      <c r="DG1266" s="485"/>
      <c r="DH1266" s="485"/>
      <c r="DI1266" s="485"/>
      <c r="DJ1266" s="485"/>
      <c r="DK1266" s="485"/>
      <c r="DL1266" s="485"/>
      <c r="DM1266" s="485"/>
      <c r="DN1266" s="485"/>
      <c r="DO1266" s="485"/>
    </row>
    <row r="1267" spans="2:119" s="150" customFormat="1" hidden="1" outlineLevel="1">
      <c r="B1267" s="1318"/>
      <c r="C1267" s="155"/>
      <c r="D1267" s="484"/>
      <c r="E1267" s="484"/>
      <c r="F1267" s="485"/>
      <c r="G1267" s="485"/>
      <c r="H1267" s="485"/>
      <c r="I1267" s="485"/>
      <c r="J1267" s="485"/>
      <c r="K1267" s="485"/>
      <c r="L1267" s="485"/>
      <c r="M1267" s="485"/>
      <c r="N1267" s="485"/>
      <c r="O1267" s="485"/>
      <c r="P1267" s="485"/>
      <c r="Q1267" s="485"/>
      <c r="R1267" s="485"/>
      <c r="S1267" s="487"/>
      <c r="T1267" s="487"/>
      <c r="U1267" s="1743"/>
      <c r="V1267" s="1743"/>
      <c r="W1267" s="1743"/>
      <c r="X1267" s="1743"/>
      <c r="Y1267" s="1743"/>
      <c r="Z1267" s="1743"/>
      <c r="AB1267" s="494"/>
      <c r="AC1267" s="494"/>
      <c r="AD1267" s="494"/>
      <c r="AE1267" s="494"/>
      <c r="AF1267" s="494"/>
      <c r="AG1267" s="494"/>
      <c r="AH1267" s="494"/>
      <c r="AI1267" s="494"/>
      <c r="AJ1267" s="194"/>
      <c r="AK1267" s="485"/>
      <c r="AL1267" s="485"/>
      <c r="AM1267" s="485"/>
      <c r="AN1267" s="485"/>
      <c r="AO1267" s="485"/>
      <c r="AP1267" s="485"/>
      <c r="AQ1267" s="485"/>
      <c r="AR1267" s="485"/>
      <c r="AS1267" s="485"/>
      <c r="AT1267" s="485"/>
      <c r="AU1267" s="485"/>
      <c r="AV1267" s="485"/>
      <c r="AW1267" s="485"/>
      <c r="AX1267" s="485"/>
      <c r="AY1267" s="485"/>
      <c r="AZ1267" s="485"/>
      <c r="BA1267" s="485"/>
      <c r="BB1267" s="485"/>
      <c r="BC1267" s="485"/>
      <c r="BD1267" s="485"/>
      <c r="BE1267" s="485"/>
      <c r="BF1267" s="485"/>
      <c r="BG1267" s="485"/>
      <c r="BH1267" s="485"/>
      <c r="BI1267" s="485"/>
      <c r="BJ1267" s="485"/>
      <c r="BK1267" s="485"/>
      <c r="BL1267" s="485"/>
      <c r="BM1267" s="485"/>
      <c r="BN1267" s="485"/>
      <c r="BO1267" s="485"/>
      <c r="BP1267" s="485"/>
      <c r="BQ1267" s="485"/>
      <c r="BR1267" s="485"/>
      <c r="BS1267" s="485"/>
      <c r="BT1267" s="485"/>
      <c r="BU1267" s="485"/>
      <c r="BV1267" s="485"/>
      <c r="BW1267" s="485"/>
      <c r="BX1267" s="485"/>
      <c r="BY1267" s="485"/>
      <c r="BZ1267" s="485"/>
      <c r="CA1267" s="485"/>
      <c r="CB1267" s="485"/>
      <c r="CC1267" s="485"/>
      <c r="CD1267" s="485"/>
      <c r="CE1267" s="485"/>
      <c r="CF1267" s="485"/>
      <c r="CG1267" s="485"/>
      <c r="CH1267" s="485"/>
      <c r="CI1267" s="485"/>
      <c r="CJ1267" s="485"/>
      <c r="CK1267" s="485"/>
      <c r="CL1267" s="485"/>
      <c r="CM1267" s="485"/>
      <c r="CN1267" s="485"/>
      <c r="CO1267" s="485"/>
      <c r="CP1267" s="485"/>
      <c r="CQ1267" s="485"/>
      <c r="CR1267" s="485"/>
      <c r="CS1267" s="485"/>
      <c r="CT1267" s="485"/>
      <c r="CU1267" s="485"/>
      <c r="CV1267" s="485"/>
      <c r="CW1267" s="485"/>
      <c r="CX1267" s="485"/>
      <c r="CY1267" s="485"/>
      <c r="CZ1267" s="485"/>
      <c r="DA1267" s="485"/>
      <c r="DB1267" s="485"/>
      <c r="DC1267" s="485"/>
      <c r="DD1267" s="485"/>
      <c r="DE1267" s="485"/>
      <c r="DF1267" s="485"/>
      <c r="DG1267" s="485"/>
      <c r="DH1267" s="485"/>
      <c r="DI1267" s="485"/>
      <c r="DJ1267" s="485"/>
      <c r="DK1267" s="485"/>
      <c r="DL1267" s="485"/>
      <c r="DM1267" s="485"/>
      <c r="DN1267" s="485"/>
      <c r="DO1267" s="485"/>
    </row>
    <row r="1268" spans="2:119" s="150" customFormat="1" hidden="1" outlineLevel="1">
      <c r="B1268" s="1318"/>
      <c r="C1268" s="155"/>
      <c r="D1268" s="495"/>
      <c r="E1268" s="496"/>
      <c r="F1268" s="494"/>
      <c r="G1268" s="494"/>
      <c r="H1268" s="494"/>
      <c r="I1268" s="494"/>
      <c r="J1268" s="494"/>
      <c r="K1268" s="494"/>
      <c r="L1268" s="494"/>
      <c r="M1268" s="494"/>
      <c r="N1268" s="494"/>
      <c r="O1268" s="148"/>
      <c r="P1268" s="148"/>
      <c r="Q1268" s="148"/>
      <c r="R1268" s="148"/>
      <c r="S1268" s="149"/>
      <c r="T1268" s="149"/>
      <c r="U1268" s="1642"/>
      <c r="V1268" s="1642"/>
      <c r="W1268" s="1642"/>
      <c r="X1268" s="1642"/>
      <c r="Y1268" s="1642"/>
      <c r="Z1268" s="1642"/>
      <c r="AB1268" s="497"/>
      <c r="AC1268" s="497"/>
      <c r="AD1268" s="497"/>
      <c r="AE1268" s="497"/>
      <c r="AF1268" s="497"/>
      <c r="AG1268" s="497"/>
      <c r="AH1268" s="497"/>
      <c r="AI1268" s="497"/>
      <c r="AJ1268" s="194"/>
      <c r="AK1268" s="148"/>
      <c r="AL1268" s="148"/>
      <c r="AM1268" s="148"/>
      <c r="AN1268" s="148"/>
      <c r="AO1268" s="148"/>
      <c r="AP1268" s="148"/>
      <c r="AQ1268" s="148"/>
      <c r="AR1268" s="148"/>
      <c r="AS1268" s="148"/>
      <c r="AT1268" s="148"/>
      <c r="AU1268" s="148"/>
      <c r="AV1268" s="148"/>
      <c r="AW1268" s="148"/>
      <c r="AX1268" s="148"/>
      <c r="AY1268" s="148"/>
      <c r="AZ1268" s="148"/>
      <c r="BA1268" s="148"/>
      <c r="BB1268" s="148"/>
      <c r="BC1268" s="148"/>
      <c r="BD1268" s="148"/>
      <c r="BE1268" s="148"/>
      <c r="BF1268" s="148"/>
      <c r="BG1268" s="148"/>
      <c r="BH1268" s="148"/>
      <c r="BI1268" s="148"/>
      <c r="BJ1268" s="148"/>
      <c r="BK1268" s="148"/>
      <c r="BL1268" s="148"/>
      <c r="BM1268" s="148"/>
      <c r="BN1268" s="148"/>
      <c r="BO1268" s="148"/>
      <c r="BP1268" s="148"/>
      <c r="BQ1268" s="148"/>
      <c r="BR1268" s="148"/>
      <c r="BS1268" s="148"/>
      <c r="BT1268" s="148"/>
      <c r="BU1268" s="148"/>
      <c r="BV1268" s="148"/>
      <c r="BW1268" s="148"/>
      <c r="BX1268" s="148"/>
      <c r="BY1268" s="148"/>
      <c r="BZ1268" s="148"/>
      <c r="CA1268" s="148"/>
      <c r="CB1268" s="148"/>
      <c r="CC1268" s="148"/>
      <c r="CD1268" s="148"/>
      <c r="CE1268" s="148"/>
      <c r="CF1268" s="148"/>
      <c r="CG1268" s="148"/>
      <c r="CH1268" s="148"/>
      <c r="CI1268" s="148"/>
      <c r="CJ1268" s="148"/>
      <c r="CK1268" s="148"/>
      <c r="CL1268" s="148"/>
      <c r="CM1268" s="148"/>
      <c r="CN1268" s="148"/>
      <c r="CO1268" s="148"/>
      <c r="CP1268" s="148"/>
      <c r="CQ1268" s="148"/>
      <c r="CR1268" s="148"/>
      <c r="CS1268" s="148"/>
      <c r="CT1268" s="148"/>
      <c r="CU1268" s="148"/>
      <c r="CV1268" s="148"/>
      <c r="CW1268" s="148"/>
      <c r="CX1268" s="148"/>
      <c r="CY1268" s="148"/>
      <c r="CZ1268" s="148"/>
      <c r="DA1268" s="148"/>
      <c r="DB1268" s="148"/>
      <c r="DC1268" s="148"/>
      <c r="DD1268" s="148"/>
      <c r="DE1268" s="148"/>
      <c r="DF1268" s="148"/>
      <c r="DG1268" s="148"/>
      <c r="DH1268" s="148"/>
      <c r="DI1268" s="148"/>
      <c r="DJ1268" s="148"/>
      <c r="DK1268" s="148"/>
      <c r="DL1268" s="148"/>
      <c r="DM1268" s="148"/>
      <c r="DN1268" s="148"/>
      <c r="DO1268" s="148"/>
    </row>
    <row r="1269" spans="2:119" s="168" customFormat="1" collapsed="1">
      <c r="B1269" s="1320"/>
      <c r="C1269" s="161" t="s">
        <v>306</v>
      </c>
      <c r="D1269" s="405"/>
      <c r="E1269" s="406"/>
      <c r="F1269" s="165"/>
      <c r="G1269" s="165"/>
      <c r="H1269" s="165"/>
      <c r="I1269" s="165"/>
      <c r="J1269" s="165"/>
      <c r="K1269" s="165"/>
      <c r="L1269" s="165"/>
      <c r="M1269" s="165"/>
      <c r="N1269" s="165"/>
      <c r="O1269" s="165"/>
      <c r="P1269" s="165"/>
      <c r="Q1269" s="165"/>
      <c r="R1269" s="165"/>
      <c r="S1269" s="166"/>
      <c r="T1269" s="166"/>
      <c r="U1269" s="166"/>
      <c r="V1269" s="166"/>
      <c r="W1269" s="166"/>
      <c r="X1269" s="166"/>
      <c r="Y1269" s="166"/>
      <c r="Z1269" s="166"/>
      <c r="AA1269" s="166"/>
      <c r="AB1269" s="164"/>
      <c r="AC1269" s="164"/>
      <c r="AD1269" s="164"/>
      <c r="AE1269" s="164"/>
      <c r="AF1269" s="164"/>
      <c r="AG1269" s="164"/>
      <c r="AH1269" s="164"/>
      <c r="AI1269" s="164"/>
      <c r="AJ1269" s="165"/>
      <c r="AK1269" s="165"/>
      <c r="AL1269" s="165"/>
      <c r="AM1269" s="165"/>
      <c r="AN1269" s="165"/>
      <c r="AO1269" s="165"/>
      <c r="AP1269" s="165"/>
      <c r="AQ1269" s="165"/>
      <c r="AR1269" s="165"/>
      <c r="AS1269" s="165"/>
      <c r="AT1269" s="165"/>
      <c r="AU1269" s="165"/>
      <c r="AV1269" s="165"/>
      <c r="AW1269" s="165"/>
      <c r="AX1269" s="165"/>
      <c r="AY1269" s="165"/>
      <c r="AZ1269" s="165"/>
      <c r="BA1269" s="165"/>
      <c r="BB1269" s="165"/>
      <c r="BC1269" s="165"/>
      <c r="BD1269" s="165"/>
      <c r="BE1269" s="165"/>
      <c r="BF1269" s="165"/>
      <c r="BG1269" s="165"/>
      <c r="BH1269" s="165"/>
      <c r="BI1269" s="165"/>
      <c r="BJ1269" s="165"/>
      <c r="BK1269" s="165"/>
      <c r="BL1269" s="165"/>
      <c r="BM1269" s="165"/>
      <c r="BN1269" s="165"/>
      <c r="BO1269" s="165"/>
      <c r="BP1269" s="165"/>
      <c r="BQ1269" s="165"/>
      <c r="BR1269" s="165"/>
      <c r="BS1269" s="165"/>
      <c r="BT1269" s="165"/>
      <c r="BU1269" s="165"/>
      <c r="BV1269" s="165"/>
      <c r="BW1269" s="165"/>
      <c r="BX1269" s="165"/>
      <c r="BY1269" s="165"/>
      <c r="BZ1269" s="165"/>
      <c r="CA1269" s="165"/>
      <c r="CB1269" s="165"/>
      <c r="CC1269" s="165"/>
      <c r="CD1269" s="165"/>
      <c r="CE1269" s="165"/>
      <c r="CF1269" s="165"/>
      <c r="CG1269" s="165"/>
      <c r="CH1269" s="165"/>
      <c r="CI1269" s="165"/>
      <c r="CJ1269" s="165"/>
      <c r="CK1269" s="165"/>
      <c r="CL1269" s="165"/>
      <c r="CM1269" s="165"/>
      <c r="CN1269" s="165"/>
      <c r="CO1269" s="165"/>
      <c r="CP1269" s="165"/>
      <c r="CQ1269" s="165"/>
      <c r="CR1269" s="165"/>
      <c r="CS1269" s="165"/>
      <c r="CT1269" s="165"/>
      <c r="CU1269" s="165"/>
      <c r="CV1269" s="165"/>
      <c r="CW1269" s="165"/>
      <c r="CX1269" s="165"/>
      <c r="CY1269" s="165"/>
      <c r="CZ1269" s="165"/>
      <c r="DA1269" s="165"/>
      <c r="DB1269" s="165"/>
      <c r="DC1269" s="165"/>
      <c r="DD1269" s="165"/>
      <c r="DE1269" s="165"/>
      <c r="DF1269" s="165"/>
      <c r="DG1269" s="165"/>
      <c r="DH1269" s="165"/>
      <c r="DI1269" s="165"/>
      <c r="DJ1269" s="165"/>
      <c r="DK1269" s="165"/>
      <c r="DL1269" s="165"/>
      <c r="DM1269" s="165"/>
      <c r="DN1269" s="165"/>
      <c r="DO1269" s="165"/>
    </row>
    <row r="1270" spans="2:119" s="403" customFormat="1">
      <c r="B1270" s="1331"/>
      <c r="C1270" s="1114" t="s">
        <v>34</v>
      </c>
      <c r="D1270" s="1115"/>
      <c r="E1270" s="240"/>
      <c r="F1270" s="286"/>
      <c r="G1270" s="286"/>
      <c r="H1270" s="286"/>
      <c r="I1270" s="286"/>
      <c r="J1270" s="286"/>
      <c r="K1270" s="286"/>
      <c r="L1270" s="286"/>
      <c r="M1270" s="286"/>
      <c r="N1270" s="286"/>
      <c r="O1270" s="228"/>
      <c r="P1270" s="228"/>
      <c r="Q1270" s="228"/>
      <c r="R1270" s="228"/>
      <c r="S1270" s="1116"/>
      <c r="T1270" s="1116"/>
      <c r="U1270" s="1642"/>
      <c r="V1270" s="1642"/>
      <c r="W1270" s="1642"/>
      <c r="X1270" s="1642"/>
      <c r="Y1270" s="1642"/>
      <c r="Z1270" s="1642"/>
      <c r="AB1270" s="1086"/>
      <c r="AC1270" s="1086"/>
      <c r="AD1270" s="1086"/>
      <c r="AE1270" s="1086"/>
      <c r="AF1270" s="1086"/>
      <c r="AG1270" s="1086"/>
      <c r="AH1270" s="1086"/>
      <c r="AI1270" s="1086"/>
      <c r="AJ1270" s="228"/>
      <c r="AK1270" s="228"/>
      <c r="AL1270" s="228"/>
      <c r="AM1270" s="228"/>
      <c r="AN1270" s="228"/>
      <c r="AO1270" s="228"/>
      <c r="AP1270" s="228"/>
      <c r="AQ1270" s="228"/>
      <c r="AR1270" s="228"/>
      <c r="AS1270" s="228"/>
      <c r="AT1270" s="228"/>
      <c r="AU1270" s="228"/>
      <c r="AV1270" s="228"/>
      <c r="AW1270" s="228"/>
      <c r="AX1270" s="228"/>
      <c r="AY1270" s="228"/>
      <c r="AZ1270" s="228"/>
      <c r="BA1270" s="228"/>
      <c r="BB1270" s="228"/>
      <c r="BC1270" s="228"/>
      <c r="BD1270" s="228"/>
      <c r="BE1270" s="228"/>
      <c r="BF1270" s="228"/>
      <c r="BG1270" s="228"/>
      <c r="BH1270" s="228"/>
      <c r="BI1270" s="228"/>
      <c r="BJ1270" s="228"/>
      <c r="BK1270" s="228"/>
      <c r="BL1270" s="228"/>
      <c r="BM1270" s="228"/>
      <c r="BN1270" s="228"/>
      <c r="BO1270" s="228"/>
      <c r="BP1270" s="228"/>
      <c r="BQ1270" s="228"/>
      <c r="BR1270" s="228"/>
      <c r="BS1270" s="228"/>
      <c r="BT1270" s="228"/>
      <c r="BU1270" s="228"/>
      <c r="BV1270" s="228"/>
      <c r="BW1270" s="228"/>
      <c r="BX1270" s="228"/>
      <c r="BY1270" s="228"/>
      <c r="BZ1270" s="228"/>
      <c r="CA1270" s="228"/>
      <c r="CB1270" s="228"/>
      <c r="CC1270" s="228"/>
      <c r="CD1270" s="228"/>
      <c r="CE1270" s="228"/>
      <c r="CF1270" s="228"/>
      <c r="CG1270" s="228"/>
      <c r="CH1270" s="228"/>
      <c r="CI1270" s="228"/>
      <c r="CJ1270" s="228"/>
      <c r="CK1270" s="228"/>
      <c r="CL1270" s="228"/>
      <c r="CM1270" s="228"/>
      <c r="CN1270" s="228"/>
      <c r="CO1270" s="228"/>
      <c r="CP1270" s="228"/>
      <c r="CQ1270" s="228"/>
      <c r="CR1270" s="228"/>
      <c r="CS1270" s="228"/>
      <c r="CT1270" s="228"/>
      <c r="CU1270" s="228"/>
      <c r="CV1270" s="228"/>
      <c r="CW1270" s="228"/>
      <c r="CX1270" s="228"/>
      <c r="CY1270" s="228"/>
      <c r="CZ1270" s="228"/>
      <c r="DA1270" s="228"/>
      <c r="DB1270" s="228"/>
      <c r="DC1270" s="228"/>
      <c r="DD1270" s="228"/>
      <c r="DE1270" s="228"/>
      <c r="DF1270" s="228"/>
      <c r="DG1270" s="228"/>
      <c r="DH1270" s="228"/>
      <c r="DI1270" s="228"/>
      <c r="DJ1270" s="228"/>
      <c r="DK1270" s="228"/>
      <c r="DL1270" s="228"/>
      <c r="DM1270" s="228"/>
      <c r="DN1270" s="228"/>
      <c r="DO1270" s="228"/>
    </row>
    <row r="1271" spans="2:119" s="403" customFormat="1">
      <c r="B1271" s="1331"/>
      <c r="C1271" s="1114"/>
      <c r="D1271" s="1115"/>
      <c r="E1271" s="240"/>
      <c r="F1271" s="286"/>
      <c r="G1271" s="286"/>
      <c r="H1271" s="286"/>
      <c r="I1271" s="286"/>
      <c r="J1271" s="286"/>
      <c r="K1271" s="286"/>
      <c r="L1271" s="286"/>
      <c r="M1271" s="286"/>
      <c r="N1271" s="286"/>
      <c r="O1271" s="228"/>
      <c r="P1271" s="228"/>
      <c r="Q1271" s="228"/>
      <c r="R1271" s="228"/>
      <c r="S1271" s="1116"/>
      <c r="T1271" s="1116"/>
      <c r="U1271" s="1642"/>
      <c r="V1271" s="1642"/>
      <c r="W1271" s="1642"/>
      <c r="X1271" s="1642"/>
      <c r="Y1271" s="1642"/>
      <c r="Z1271" s="1642"/>
      <c r="AB1271" s="1086"/>
      <c r="AC1271" s="1086"/>
      <c r="AD1271" s="1086"/>
      <c r="AE1271" s="1086"/>
      <c r="AF1271" s="1086"/>
      <c r="AG1271" s="1086"/>
      <c r="AH1271" s="1086"/>
      <c r="AI1271" s="1086"/>
      <c r="AJ1271" s="228"/>
      <c r="AK1271" s="228"/>
      <c r="AL1271" s="228"/>
      <c r="AM1271" s="228"/>
      <c r="AN1271" s="228"/>
      <c r="AO1271" s="228"/>
      <c r="AP1271" s="228"/>
      <c r="AQ1271" s="228"/>
      <c r="AR1271" s="228"/>
      <c r="AS1271" s="228"/>
      <c r="AT1271" s="228"/>
      <c r="AU1271" s="228"/>
      <c r="AV1271" s="228"/>
      <c r="AW1271" s="228"/>
      <c r="AX1271" s="228"/>
      <c r="AY1271" s="228"/>
      <c r="AZ1271" s="228"/>
      <c r="BA1271" s="228"/>
      <c r="BB1271" s="228"/>
      <c r="BC1271" s="228"/>
      <c r="BD1271" s="228"/>
      <c r="BE1271" s="228"/>
      <c r="BF1271" s="228"/>
      <c r="BG1271" s="228"/>
      <c r="BH1271" s="228"/>
      <c r="BI1271" s="228"/>
      <c r="BJ1271" s="228"/>
      <c r="BK1271" s="228"/>
      <c r="BL1271" s="228"/>
      <c r="BM1271" s="228"/>
      <c r="BN1271" s="228"/>
      <c r="BO1271" s="228"/>
      <c r="BP1271" s="228"/>
      <c r="BQ1271" s="228"/>
      <c r="BR1271" s="228"/>
      <c r="BS1271" s="228"/>
      <c r="BT1271" s="228"/>
      <c r="BU1271" s="228"/>
      <c r="BV1271" s="228"/>
      <c r="BW1271" s="228"/>
      <c r="BX1271" s="228"/>
      <c r="BY1271" s="228"/>
      <c r="BZ1271" s="228"/>
      <c r="CA1271" s="228"/>
      <c r="CB1271" s="228"/>
      <c r="CC1271" s="228"/>
      <c r="CD1271" s="228"/>
      <c r="CE1271" s="228"/>
      <c r="CF1271" s="228"/>
      <c r="CG1271" s="228"/>
      <c r="CH1271" s="228"/>
      <c r="CI1271" s="228"/>
      <c r="CJ1271" s="228"/>
      <c r="CK1271" s="228"/>
      <c r="CL1271" s="228"/>
      <c r="CM1271" s="228"/>
      <c r="CN1271" s="1117"/>
      <c r="CO1271" s="1117"/>
      <c r="CP1271" s="1117"/>
      <c r="CQ1271" s="1117"/>
      <c r="CR1271" s="228"/>
      <c r="CS1271" s="228"/>
      <c r="CT1271" s="228"/>
      <c r="CU1271" s="228"/>
      <c r="CV1271" s="228"/>
      <c r="CW1271" s="228"/>
      <c r="CX1271" s="228"/>
      <c r="CY1271" s="228"/>
      <c r="CZ1271" s="228"/>
      <c r="DA1271" s="228"/>
      <c r="DB1271" s="228"/>
      <c r="DC1271" s="228"/>
      <c r="DD1271" s="228"/>
      <c r="DE1271" s="228"/>
      <c r="DF1271" s="228"/>
      <c r="DG1271" s="228"/>
      <c r="DH1271" s="228"/>
      <c r="DI1271" s="228"/>
      <c r="DJ1271" s="228"/>
      <c r="DK1271" s="228"/>
      <c r="DL1271" s="228"/>
      <c r="DM1271" s="228"/>
      <c r="DN1271" s="228"/>
      <c r="DO1271" s="228"/>
    </row>
    <row r="1272" spans="2:119" s="240" customFormat="1">
      <c r="B1272" s="1331"/>
      <c r="C1272" s="1118" t="s">
        <v>35</v>
      </c>
      <c r="D1272" s="1115"/>
      <c r="F1272" s="286"/>
      <c r="G1272" s="286"/>
      <c r="H1272" s="286"/>
      <c r="I1272" s="286"/>
      <c r="J1272" s="286"/>
      <c r="K1272" s="286"/>
      <c r="L1272" s="286"/>
      <c r="M1272" s="286"/>
      <c r="N1272" s="286"/>
      <c r="O1272" s="286"/>
      <c r="P1272" s="286"/>
      <c r="Q1272" s="286"/>
      <c r="R1272" s="286"/>
      <c r="S1272" s="1119"/>
      <c r="T1272" s="1119"/>
      <c r="U1272" s="1648"/>
      <c r="V1272" s="1648"/>
      <c r="W1272" s="1648"/>
      <c r="X1272" s="1648"/>
      <c r="Y1272" s="1648"/>
      <c r="Z1272" s="1648"/>
      <c r="AA1272" s="403"/>
      <c r="AB1272" s="1086"/>
      <c r="AC1272" s="1086"/>
      <c r="AD1272" s="1086"/>
      <c r="AE1272" s="1086"/>
      <c r="AF1272" s="1086"/>
      <c r="AG1272" s="1086"/>
      <c r="AH1272" s="1086"/>
      <c r="AI1272" s="1086"/>
      <c r="AJ1272" s="286"/>
      <c r="AK1272" s="286"/>
      <c r="AL1272" s="286"/>
      <c r="AM1272" s="286"/>
      <c r="AN1272" s="286"/>
      <c r="AO1272" s="286"/>
      <c r="AP1272" s="286"/>
      <c r="AQ1272" s="286"/>
      <c r="AR1272" s="286"/>
      <c r="AS1272" s="286"/>
      <c r="AT1272" s="286"/>
      <c r="AU1272" s="286"/>
      <c r="AV1272" s="286"/>
      <c r="AW1272" s="286"/>
      <c r="AX1272" s="286"/>
      <c r="AY1272" s="286"/>
      <c r="AZ1272" s="286"/>
      <c r="BA1272" s="286"/>
      <c r="BB1272" s="286"/>
      <c r="BC1272" s="286"/>
      <c r="BD1272" s="286"/>
      <c r="BE1272" s="286"/>
      <c r="BF1272" s="286"/>
      <c r="BG1272" s="286"/>
      <c r="BH1272" s="286"/>
      <c r="BI1272" s="286"/>
      <c r="BJ1272" s="286"/>
      <c r="BK1272" s="286"/>
      <c r="BL1272" s="286"/>
      <c r="BM1272" s="286"/>
      <c r="BN1272" s="286"/>
      <c r="BO1272" s="286"/>
      <c r="BP1272" s="286"/>
      <c r="BQ1272" s="286"/>
      <c r="BR1272" s="286"/>
      <c r="BS1272" s="286"/>
      <c r="BT1272" s="286"/>
      <c r="BU1272" s="286"/>
      <c r="BV1272" s="286"/>
      <c r="BW1272" s="286"/>
      <c r="BX1272" s="286"/>
      <c r="BY1272" s="286"/>
      <c r="BZ1272" s="286"/>
      <c r="CA1272" s="286"/>
      <c r="CB1272" s="286"/>
      <c r="CC1272" s="286"/>
      <c r="CD1272" s="286"/>
      <c r="CE1272" s="286"/>
      <c r="CF1272" s="286"/>
      <c r="CG1272" s="286"/>
      <c r="CH1272" s="286"/>
      <c r="CI1272" s="286"/>
      <c r="CJ1272" s="286"/>
      <c r="CK1272" s="286"/>
      <c r="CL1272" s="286"/>
      <c r="CM1272" s="1120"/>
      <c r="CN1272" s="1120"/>
      <c r="CO1272" s="1120"/>
      <c r="CP1272" s="1120"/>
      <c r="CQ1272" s="1120"/>
      <c r="CR1272" s="286"/>
      <c r="CS1272" s="1120"/>
      <c r="CT1272" s="1120"/>
      <c r="CU1272" s="1120"/>
      <c r="CV1272" s="286"/>
      <c r="CW1272" s="286"/>
      <c r="CX1272" s="286"/>
      <c r="CY1272" s="286"/>
      <c r="CZ1272" s="286"/>
      <c r="DA1272" s="286"/>
      <c r="DB1272" s="286"/>
      <c r="DC1272" s="286"/>
      <c r="DD1272" s="286"/>
      <c r="DE1272" s="286"/>
      <c r="DF1272" s="286"/>
      <c r="DG1272" s="286"/>
      <c r="DH1272" s="286"/>
      <c r="DI1272" s="286"/>
      <c r="DJ1272" s="286"/>
      <c r="DK1272" s="286"/>
      <c r="DL1272" s="286"/>
      <c r="DM1272" s="286"/>
      <c r="DN1272" s="286"/>
      <c r="DO1272" s="286"/>
    </row>
    <row r="1273" spans="2:119" s="283" customFormat="1">
      <c r="B1273" s="1332"/>
      <c r="C1273" s="1121" t="s">
        <v>134</v>
      </c>
      <c r="D1273" s="1122"/>
      <c r="E1273" s="1122"/>
      <c r="F1273" s="1123">
        <v>0.76488733624454142</v>
      </c>
      <c r="G1273" s="1123">
        <v>0.66777350649350642</v>
      </c>
      <c r="H1273" s="1123">
        <v>0.6371526229686989</v>
      </c>
      <c r="I1273" s="1123">
        <v>1.3337274376816701</v>
      </c>
      <c r="J1273" s="1123">
        <v>1.2558725586606085</v>
      </c>
      <c r="K1273" s="1123">
        <v>1.2520298607945581</v>
      </c>
      <c r="L1273" s="1123">
        <v>1.2755579647653075</v>
      </c>
      <c r="M1273" s="1123">
        <v>2.372507512002259</v>
      </c>
      <c r="N1273" s="1123">
        <v>1.4311797281423062</v>
      </c>
      <c r="O1273" s="1123">
        <v>1.1377343720878219</v>
      </c>
      <c r="P1273" s="1123">
        <v>0.86304160957301035</v>
      </c>
      <c r="Q1273" s="1123">
        <v>1.013216973578863</v>
      </c>
      <c r="R1273" s="1123">
        <v>0.911631362743347</v>
      </c>
      <c r="S1273" s="1124">
        <v>0.85482947621937544</v>
      </c>
      <c r="T1273" s="1124">
        <v>1.2468556553760199</v>
      </c>
      <c r="U1273" s="1745">
        <v>1.2559497517817315</v>
      </c>
      <c r="V1273" s="1745">
        <v>1.2609554949395989</v>
      </c>
      <c r="W1273" s="1745">
        <v>1.2693695869653148</v>
      </c>
      <c r="X1273" s="1745">
        <v>1.2789516084090795</v>
      </c>
      <c r="Y1273" s="1745">
        <v>1.2807053717249615</v>
      </c>
      <c r="Z1273" s="1745">
        <v>1.2829499463011991</v>
      </c>
      <c r="AA1273" s="970"/>
      <c r="AB1273" s="1125"/>
      <c r="AC1273" s="1125"/>
      <c r="AD1273" s="1125"/>
      <c r="AE1273" s="1125"/>
      <c r="AF1273" s="1125"/>
      <c r="AG1273" s="1125"/>
      <c r="AH1273" s="1125"/>
      <c r="AI1273" s="1125"/>
      <c r="AJ1273" s="1123">
        <v>0</v>
      </c>
      <c r="AK1273" s="1123">
        <v>0.56800836734693883</v>
      </c>
      <c r="AL1273" s="1123">
        <v>0.56971435806533299</v>
      </c>
      <c r="AM1273" s="1123">
        <v>0.62692555314533627</v>
      </c>
      <c r="AN1273" s="1123">
        <v>0.60834556370913939</v>
      </c>
      <c r="AO1273" s="1123">
        <v>0.61241901066925319</v>
      </c>
      <c r="AP1273" s="1123">
        <v>0.87160233858668035</v>
      </c>
      <c r="AQ1273" s="1123">
        <v>0.66273683406530448</v>
      </c>
      <c r="AR1273" s="1123">
        <v>0.60154814743712814</v>
      </c>
      <c r="AS1273" s="1123">
        <v>0.62237533364012887</v>
      </c>
      <c r="AT1273" s="1123">
        <v>0.54373676359039191</v>
      </c>
      <c r="AU1273" s="1123">
        <v>0.55681017918414033</v>
      </c>
      <c r="AV1273" s="1123">
        <v>0.93231179606342252</v>
      </c>
      <c r="AW1273" s="1123">
        <v>1.0145657937601802</v>
      </c>
      <c r="AX1273" s="1123">
        <v>1.128173561535863</v>
      </c>
      <c r="AY1273" s="1123">
        <v>1.1493123874101812</v>
      </c>
      <c r="AZ1273" s="1123">
        <v>1.2685270754716982</v>
      </c>
      <c r="BA1273" s="1123">
        <v>1.2629445963663608</v>
      </c>
      <c r="BB1273" s="1123">
        <v>1.0299169991841579</v>
      </c>
      <c r="BC1273" s="1123">
        <v>1.0436950551724138</v>
      </c>
      <c r="BD1273" s="1123">
        <v>1.1125265869713246</v>
      </c>
      <c r="BE1273" s="1123">
        <v>1.1471655480295564</v>
      </c>
      <c r="BF1273" s="1123">
        <v>1.030521679197995</v>
      </c>
      <c r="BG1273" s="1123">
        <v>1.0843194533859704</v>
      </c>
      <c r="BH1273" s="1123">
        <v>1.1766512953367876</v>
      </c>
      <c r="BI1273" s="1123">
        <v>1.1122541555581313</v>
      </c>
      <c r="BJ1273" s="1123">
        <v>1.2760019491931618</v>
      </c>
      <c r="BK1273" s="1123">
        <v>1.089150217401468</v>
      </c>
      <c r="BL1273" s="1123">
        <v>1.5188431146720081</v>
      </c>
      <c r="BM1273" s="1123">
        <v>1.7300175818695629</v>
      </c>
      <c r="BN1273" s="1123">
        <v>2.0989477803530043</v>
      </c>
      <c r="BO1273" s="1123">
        <v>2.3371304456685027</v>
      </c>
      <c r="BP1273" s="1123">
        <v>2.9500090958704752</v>
      </c>
      <c r="BQ1273" s="1123">
        <v>2.5104747505291805</v>
      </c>
      <c r="BR1273" s="1123">
        <v>2.665213614896043</v>
      </c>
      <c r="BS1273" s="1123">
        <v>1.2753701211305519</v>
      </c>
      <c r="BT1273" s="1123">
        <v>2.380899444163719</v>
      </c>
      <c r="BU1273" s="1123">
        <v>1.7982491145807353</v>
      </c>
      <c r="BV1273" s="1123">
        <v>1.3713067346338594</v>
      </c>
      <c r="BW1273" s="1123">
        <v>1.0301741595787768</v>
      </c>
      <c r="BX1273" s="1123">
        <v>0.92919023136246792</v>
      </c>
      <c r="BY1273" s="1123">
        <v>0.81764986776373783</v>
      </c>
      <c r="BZ1273" s="1123">
        <v>0.83593795727246112</v>
      </c>
      <c r="CA1273" s="1123">
        <v>0.70069651741293526</v>
      </c>
      <c r="CB1273" s="1123">
        <v>0.86113741044012293</v>
      </c>
      <c r="CC1273" s="1123">
        <v>0.78851183262103708</v>
      </c>
      <c r="CD1273" s="1123">
        <v>0.81553485576923079</v>
      </c>
      <c r="CE1273" s="1123">
        <v>0.97858645221156815</v>
      </c>
      <c r="CF1273" s="1123">
        <v>1.006269836129283</v>
      </c>
      <c r="CG1273" s="1123">
        <v>1.0641757659593254</v>
      </c>
      <c r="CH1273" s="1123">
        <v>0.88477215920015373</v>
      </c>
      <c r="CI1273" s="1123">
        <v>0.82404876914731473</v>
      </c>
      <c r="CJ1273" s="1123">
        <v>0.8978647374124954</v>
      </c>
      <c r="CK1273" s="1123">
        <v>0.75683277830637485</v>
      </c>
      <c r="CL1273" s="1123">
        <v>0.62350738682569806</v>
      </c>
      <c r="CM1273" s="1123">
        <v>0.68117555670636987</v>
      </c>
      <c r="CN1273" s="1123">
        <v>0.96304398071716313</v>
      </c>
      <c r="CO1273" s="1123">
        <v>0.89510437729615799</v>
      </c>
      <c r="CP1273" s="1123">
        <v>0.86798370337963471</v>
      </c>
      <c r="CQ1273" s="1123">
        <v>1.1106828207674035</v>
      </c>
      <c r="CR1273" s="1123">
        <v>1.1506849315068495</v>
      </c>
      <c r="CS1273" s="1375">
        <v>0.89510437729615799</v>
      </c>
      <c r="CT1273" s="1375">
        <v>0.86798370337963471</v>
      </c>
      <c r="CU1273" s="1375">
        <v>1.1106828207674035</v>
      </c>
      <c r="CV1273" s="1375">
        <v>1.1506849315068495</v>
      </c>
      <c r="CW1273" s="1375">
        <v>0.89510437729615799</v>
      </c>
      <c r="CX1273" s="1375">
        <v>0.86798370337963471</v>
      </c>
      <c r="CY1273" s="1375">
        <v>1.1106828207674035</v>
      </c>
      <c r="CZ1273" s="1375">
        <v>1.1506849315068495</v>
      </c>
      <c r="DA1273" s="1375">
        <v>0.89510437729615799</v>
      </c>
      <c r="DB1273" s="1375">
        <v>0.86798370337963471</v>
      </c>
      <c r="DC1273" s="1375">
        <v>1.1106828207674035</v>
      </c>
      <c r="DD1273" s="1375">
        <v>1.1506849315068495</v>
      </c>
      <c r="DE1273" s="1375">
        <v>0.89510437729615799</v>
      </c>
      <c r="DF1273" s="1375">
        <v>0.86798370337963471</v>
      </c>
      <c r="DG1273" s="1375">
        <v>1.1106828207674035</v>
      </c>
      <c r="DH1273" s="1375">
        <v>1.1506849315068495</v>
      </c>
      <c r="DI1273" s="1375">
        <v>0.89510437729615799</v>
      </c>
      <c r="DJ1273" s="1375">
        <v>0.86798370337963471</v>
      </c>
      <c r="DK1273" s="1375">
        <v>1.1106828207674035</v>
      </c>
      <c r="DL1273" s="1375">
        <v>1.1506849315068495</v>
      </c>
      <c r="DM1273" s="1375">
        <v>0.89510437729615799</v>
      </c>
      <c r="DN1273" s="1375">
        <v>0.86798370337963471</v>
      </c>
      <c r="DO1273" s="1375">
        <v>1.1106828207674035</v>
      </c>
    </row>
    <row r="1274" spans="2:119" s="283" customFormat="1">
      <c r="B1274" s="1332"/>
      <c r="C1274" s="1121" t="s">
        <v>135</v>
      </c>
      <c r="D1274" s="1122"/>
      <c r="E1274" s="1122"/>
      <c r="F1274" s="1123">
        <v>6.9462714569273523</v>
      </c>
      <c r="G1274" s="1123">
        <v>0.40214995670995668</v>
      </c>
      <c r="H1274" s="1123">
        <v>0.49546977860181046</v>
      </c>
      <c r="I1274" s="1123">
        <v>0.65020889632696199</v>
      </c>
      <c r="J1274" s="1123">
        <v>1.7817157403373374</v>
      </c>
      <c r="K1274" s="1123">
        <v>2.2605880570847505</v>
      </c>
      <c r="L1274" s="1123">
        <v>2.5647826044104969</v>
      </c>
      <c r="M1274" s="1123">
        <v>4.3290623213781423</v>
      </c>
      <c r="N1274" s="1123">
        <v>6.6426917267997991</v>
      </c>
      <c r="O1274" s="1123">
        <v>13.772870615424758</v>
      </c>
      <c r="P1274" s="1123">
        <v>15.966943836863919</v>
      </c>
      <c r="Q1274" s="1123">
        <v>10.3848903122498</v>
      </c>
      <c r="R1274" s="1123">
        <v>9.7723764958028223</v>
      </c>
      <c r="S1274" s="1124">
        <v>14.847361504680624</v>
      </c>
      <c r="T1274" s="1124">
        <v>23.356579156217261</v>
      </c>
      <c r="U1274" s="1745">
        <v>33.352792009251374</v>
      </c>
      <c r="V1274" s="1745">
        <v>33.485723689168694</v>
      </c>
      <c r="W1274" s="1745">
        <v>33.709166912818596</v>
      </c>
      <c r="X1274" s="1745">
        <v>33.963625475184401</v>
      </c>
      <c r="Y1274" s="1745">
        <v>34.010198121124319</v>
      </c>
      <c r="Z1274" s="1745">
        <v>34.069804668985256</v>
      </c>
      <c r="AA1274" s="970"/>
      <c r="AB1274" s="1125"/>
      <c r="AC1274" s="1125"/>
      <c r="AD1274" s="1125"/>
      <c r="AE1274" s="1125"/>
      <c r="AF1274" s="1125"/>
      <c r="AG1274" s="1125"/>
      <c r="AH1274" s="1125"/>
      <c r="AI1274" s="1125"/>
      <c r="AJ1274" s="1123">
        <v>0</v>
      </c>
      <c r="AK1274" s="1123">
        <v>2.9359023323615161</v>
      </c>
      <c r="AL1274" s="1123">
        <v>3.923756596606736</v>
      </c>
      <c r="AM1274" s="1123">
        <v>5.6933810629067247</v>
      </c>
      <c r="AN1274" s="1123">
        <v>5.1312536357571714</v>
      </c>
      <c r="AO1274" s="1123">
        <v>6.3016830261881669</v>
      </c>
      <c r="AP1274" s="1123">
        <v>5.3218927808845962</v>
      </c>
      <c r="AQ1274" s="1123">
        <v>0.39911674622875692</v>
      </c>
      <c r="AR1274" s="1123">
        <v>0.55458711844883857</v>
      </c>
      <c r="AS1274" s="1123">
        <v>0.26541233317993557</v>
      </c>
      <c r="AT1274" s="1123">
        <v>0.34854917825537296</v>
      </c>
      <c r="AU1274" s="1123">
        <v>0.43299298513152878</v>
      </c>
      <c r="AV1274" s="1123">
        <v>0.39836920448332419</v>
      </c>
      <c r="AW1274" s="1123">
        <v>0.38415768700664071</v>
      </c>
      <c r="AX1274" s="1123">
        <v>0.47514345231392863</v>
      </c>
      <c r="AY1274" s="1123">
        <v>0.56030424046149174</v>
      </c>
      <c r="AZ1274" s="1123">
        <v>0.53148933962264144</v>
      </c>
      <c r="BA1274" s="1123">
        <v>0.66673446338265596</v>
      </c>
      <c r="BB1274" s="1123">
        <v>0.88405972706370994</v>
      </c>
      <c r="BC1274" s="1123">
        <v>1.4806979379310348</v>
      </c>
      <c r="BD1274" s="1123">
        <v>1.6318368691836271</v>
      </c>
      <c r="BE1274" s="1123">
        <v>1.9411558420566501</v>
      </c>
      <c r="BF1274" s="1123">
        <v>2.4936941729323308</v>
      </c>
      <c r="BG1274" s="1123">
        <v>1.9577804676586696</v>
      </c>
      <c r="BH1274" s="1123">
        <v>2.341953310305124</v>
      </c>
      <c r="BI1274" s="1123">
        <v>3.2141716065839803</v>
      </c>
      <c r="BJ1274" s="1123">
        <v>1.8150335516855727</v>
      </c>
      <c r="BK1274" s="1123">
        <v>2.1899698863902004</v>
      </c>
      <c r="BL1274" s="1123">
        <v>2.7202051076614921</v>
      </c>
      <c r="BM1274" s="1123">
        <v>2.9638814262758353</v>
      </c>
      <c r="BN1274" s="1123">
        <v>4.6248380281690133</v>
      </c>
      <c r="BO1274" s="1123">
        <v>4.2645105658487736</v>
      </c>
      <c r="BP1274" s="1123">
        <v>7.2936510824085872</v>
      </c>
      <c r="BQ1274" s="1123">
        <v>7.1287511339582705</v>
      </c>
      <c r="BR1274" s="1123">
        <v>9.1639650399001145</v>
      </c>
      <c r="BS1274" s="1123">
        <v>5.9195154777927321</v>
      </c>
      <c r="BT1274" s="1123">
        <v>9.7860535624052556</v>
      </c>
      <c r="BU1274" s="1123">
        <v>9.6719359505162874</v>
      </c>
      <c r="BV1274" s="1123">
        <v>10.005695520047054</v>
      </c>
      <c r="BW1274" s="1123">
        <v>12.470797893884164</v>
      </c>
      <c r="BX1274" s="1123">
        <v>11.591722365038562</v>
      </c>
      <c r="BY1274" s="1123">
        <v>8.7676608874522461</v>
      </c>
      <c r="BZ1274" s="1123">
        <v>11.907609013754755</v>
      </c>
      <c r="CA1274" s="1123">
        <v>12.963432835820896</v>
      </c>
      <c r="CB1274" s="1123">
        <v>15.262490404298871</v>
      </c>
      <c r="CC1274" s="1123">
        <v>8.8298973017796776</v>
      </c>
      <c r="CD1274" s="1123">
        <v>8.0066406250000011</v>
      </c>
      <c r="CE1274" s="1123">
        <v>10.029947417259512</v>
      </c>
      <c r="CF1274" s="1123">
        <v>8.9909061467711648</v>
      </c>
      <c r="CG1274" s="1123">
        <v>11.470741972510817</v>
      </c>
      <c r="CH1274" s="1123">
        <v>7.1340456505617054</v>
      </c>
      <c r="CI1274" s="1123">
        <v>8.833521039444113</v>
      </c>
      <c r="CJ1274" s="1123">
        <v>9.6693916405494864</v>
      </c>
      <c r="CK1274" s="1123">
        <v>11.53792221693625</v>
      </c>
      <c r="CL1274" s="1123">
        <v>10.069832610463541</v>
      </c>
      <c r="CM1274" s="1123">
        <v>11.831201450025892</v>
      </c>
      <c r="CN1274" s="1123">
        <v>13.129878491712342</v>
      </c>
      <c r="CO1274" s="1123">
        <v>15.248224304388685</v>
      </c>
      <c r="CP1274" s="1123">
        <v>17.576405446789895</v>
      </c>
      <c r="CQ1274" s="1123">
        <v>20.805737303153318</v>
      </c>
      <c r="CR1274" s="1123">
        <v>29.495107632093934</v>
      </c>
      <c r="CS1274" s="1376">
        <v>29.495107632093934</v>
      </c>
      <c r="CT1274" s="1375">
        <v>29.495107632093934</v>
      </c>
      <c r="CU1274" s="1375">
        <v>29.495107632093934</v>
      </c>
      <c r="CV1274" s="1375">
        <v>29.495107632093934</v>
      </c>
      <c r="CW1274" s="1375">
        <v>29.495107632093934</v>
      </c>
      <c r="CX1274" s="1375">
        <v>29.495107632093934</v>
      </c>
      <c r="CY1274" s="1375">
        <v>29.495107632093934</v>
      </c>
      <c r="CZ1274" s="1375">
        <v>29.495107632093934</v>
      </c>
      <c r="DA1274" s="1375">
        <v>29.495107632093934</v>
      </c>
      <c r="DB1274" s="1375">
        <v>29.495107632093934</v>
      </c>
      <c r="DC1274" s="1375">
        <v>29.495107632093934</v>
      </c>
      <c r="DD1274" s="1375">
        <v>29.495107632093934</v>
      </c>
      <c r="DE1274" s="1375">
        <v>29.495107632093934</v>
      </c>
      <c r="DF1274" s="1375">
        <v>29.495107632093934</v>
      </c>
      <c r="DG1274" s="1375">
        <v>29.495107632093934</v>
      </c>
      <c r="DH1274" s="1375">
        <v>29.495107632093934</v>
      </c>
      <c r="DI1274" s="1375">
        <v>29.495107632093934</v>
      </c>
      <c r="DJ1274" s="1375">
        <v>29.495107632093934</v>
      </c>
      <c r="DK1274" s="1375">
        <v>29.495107632093934</v>
      </c>
      <c r="DL1274" s="1375">
        <v>29.495107632093934</v>
      </c>
      <c r="DM1274" s="1375">
        <v>29.495107632093934</v>
      </c>
      <c r="DN1274" s="1375">
        <v>29.495107632093934</v>
      </c>
      <c r="DO1274" s="1375">
        <v>29.495107632093934</v>
      </c>
    </row>
    <row r="1275" spans="2:119" s="283" customFormat="1">
      <c r="B1275" s="1332"/>
      <c r="C1275" s="1126" t="s">
        <v>812</v>
      </c>
      <c r="D1275" s="1122"/>
      <c r="E1275" s="1122"/>
      <c r="F1275" s="1123"/>
      <c r="G1275" s="1123"/>
      <c r="H1275" s="1123"/>
      <c r="I1275" s="1123"/>
      <c r="J1275" s="1123"/>
      <c r="K1275" s="1123"/>
      <c r="L1275" s="1123"/>
      <c r="M1275" s="1123"/>
      <c r="N1275" s="1123"/>
      <c r="O1275" s="1123"/>
      <c r="P1275" s="1123"/>
      <c r="Q1275" s="1123"/>
      <c r="R1275" s="1123"/>
      <c r="S1275" s="1124"/>
      <c r="T1275" s="1124"/>
      <c r="U1275" s="1745"/>
      <c r="V1275" s="1745"/>
      <c r="W1275" s="1745"/>
      <c r="X1275" s="1745"/>
      <c r="Y1275" s="1745"/>
      <c r="Z1275" s="1745"/>
      <c r="AA1275" s="970"/>
      <c r="AB1275" s="1125"/>
      <c r="AC1275" s="1125"/>
      <c r="AD1275" s="1125"/>
      <c r="AE1275" s="1125"/>
      <c r="AF1275" s="1125"/>
      <c r="AG1275" s="1125"/>
      <c r="AH1275" s="1125"/>
      <c r="AI1275" s="1125"/>
      <c r="AJ1275" s="1123"/>
      <c r="AK1275" s="1123"/>
      <c r="AL1275" s="1123"/>
      <c r="AM1275" s="1123"/>
      <c r="AN1275" s="1123"/>
      <c r="AO1275" s="1123"/>
      <c r="AP1275" s="1123"/>
      <c r="AQ1275" s="1123"/>
      <c r="AR1275" s="1123"/>
      <c r="AS1275" s="1123"/>
      <c r="AT1275" s="1123"/>
      <c r="AU1275" s="1123"/>
      <c r="AV1275" s="1123"/>
      <c r="AW1275" s="1123"/>
      <c r="AX1275" s="1123"/>
      <c r="AY1275" s="1123"/>
      <c r="AZ1275" s="1123"/>
      <c r="BA1275" s="1123"/>
      <c r="BB1275" s="1123"/>
      <c r="BC1275" s="1123"/>
      <c r="BD1275" s="1123"/>
      <c r="BE1275" s="1123"/>
      <c r="BF1275" s="1123"/>
      <c r="BG1275" s="1123"/>
      <c r="BH1275" s="1123"/>
      <c r="BI1275" s="1123"/>
      <c r="BJ1275" s="1123"/>
      <c r="BK1275" s="1123"/>
      <c r="BL1275" s="1123"/>
      <c r="BM1275" s="1123"/>
      <c r="BN1275" s="1123"/>
      <c r="BO1275" s="1123"/>
      <c r="BP1275" s="1123"/>
      <c r="BQ1275" s="1123"/>
      <c r="BR1275" s="1123"/>
      <c r="BS1275" s="1123"/>
      <c r="BT1275" s="1123"/>
      <c r="BU1275" s="1123"/>
      <c r="BV1275" s="1123"/>
      <c r="BW1275" s="1123"/>
      <c r="BX1275" s="1123"/>
      <c r="BY1275" s="1123"/>
      <c r="BZ1275" s="1123"/>
      <c r="CA1275" s="1123"/>
      <c r="CB1275" s="1123"/>
      <c r="CC1275" s="1123"/>
      <c r="CD1275" s="1123"/>
      <c r="CE1275" s="1123"/>
      <c r="CF1275" s="1120">
        <v>25.576967726956116</v>
      </c>
      <c r="CG1275" s="1120">
        <v>31.837771118145703</v>
      </c>
      <c r="CH1275" s="1120">
        <v>26.278350532559688</v>
      </c>
      <c r="CI1275" s="1120">
        <v>24.306918138255984</v>
      </c>
      <c r="CJ1275" s="1120">
        <v>19.518303426975685</v>
      </c>
      <c r="CK1275" s="1120">
        <v>14.257470379760671</v>
      </c>
      <c r="CL1275" s="1120">
        <v>19.29024891077448</v>
      </c>
      <c r="CM1275" s="1120">
        <v>26.107990332282579</v>
      </c>
      <c r="CN1275" s="1120">
        <v>27.200293665089767</v>
      </c>
      <c r="CO1275" s="1120">
        <v>28.921726618705033</v>
      </c>
      <c r="CP1275" s="1120">
        <v>37.442566483548433</v>
      </c>
      <c r="CQ1275" s="1120">
        <v>50.646251160380821</v>
      </c>
      <c r="CR1275" s="1120">
        <v>66.338967971530252</v>
      </c>
      <c r="CS1275" s="1376">
        <v>66.338967971530252</v>
      </c>
      <c r="CT1275" s="1376">
        <v>66.338967971530252</v>
      </c>
      <c r="CU1275" s="1376">
        <v>66.338967971530252</v>
      </c>
      <c r="CV1275" s="1376">
        <v>66.338967971530252</v>
      </c>
      <c r="CW1275" s="1376">
        <v>66.338967971530252</v>
      </c>
      <c r="CX1275" s="1376">
        <v>66.338967971530252</v>
      </c>
      <c r="CY1275" s="1376">
        <v>66.338967971530252</v>
      </c>
      <c r="CZ1275" s="1376">
        <v>66.338967971530252</v>
      </c>
      <c r="DA1275" s="1376">
        <v>66.338967971530252</v>
      </c>
      <c r="DB1275" s="1376">
        <v>66.338967971530252</v>
      </c>
      <c r="DC1275" s="1376">
        <v>66.338967971530252</v>
      </c>
      <c r="DD1275" s="1376">
        <v>66.338967971530252</v>
      </c>
      <c r="DE1275" s="1376">
        <v>66.338967971530252</v>
      </c>
      <c r="DF1275" s="1376">
        <v>66.338967971530252</v>
      </c>
      <c r="DG1275" s="1376">
        <v>66.338967971530252</v>
      </c>
      <c r="DH1275" s="1376">
        <v>66.338967971530252</v>
      </c>
      <c r="DI1275" s="1376">
        <v>66.338967971530252</v>
      </c>
      <c r="DJ1275" s="1376">
        <v>66.338967971530252</v>
      </c>
      <c r="DK1275" s="1376">
        <v>66.338967971530252</v>
      </c>
      <c r="DL1275" s="1376">
        <v>66.338967971530252</v>
      </c>
      <c r="DM1275" s="1376">
        <v>66.338967971530252</v>
      </c>
      <c r="DN1275" s="1376">
        <v>66.338967971530252</v>
      </c>
      <c r="DO1275" s="1376">
        <v>66.338967971530252</v>
      </c>
    </row>
    <row r="1276" spans="2:119" s="283" customFormat="1">
      <c r="B1276" s="1332"/>
      <c r="C1276" s="1126" t="s">
        <v>813</v>
      </c>
      <c r="D1276" s="1122"/>
      <c r="E1276" s="1122"/>
      <c r="F1276" s="1123"/>
      <c r="G1276" s="1123"/>
      <c r="H1276" s="1123"/>
      <c r="I1276" s="1123"/>
      <c r="J1276" s="1123"/>
      <c r="K1276" s="1123"/>
      <c r="L1276" s="1123"/>
      <c r="M1276" s="1123"/>
      <c r="N1276" s="1123"/>
      <c r="O1276" s="1123"/>
      <c r="P1276" s="1123"/>
      <c r="Q1276" s="1123"/>
      <c r="R1276" s="1123"/>
      <c r="S1276" s="1124"/>
      <c r="T1276" s="1124"/>
      <c r="U1276" s="1745"/>
      <c r="V1276" s="1745"/>
      <c r="W1276" s="1745"/>
      <c r="X1276" s="1745"/>
      <c r="Y1276" s="1745"/>
      <c r="Z1276" s="1745"/>
      <c r="AA1276" s="970"/>
      <c r="AB1276" s="1125"/>
      <c r="AC1276" s="1125"/>
      <c r="AD1276" s="1125"/>
      <c r="AE1276" s="1125"/>
      <c r="AF1276" s="1125"/>
      <c r="AG1276" s="1125"/>
      <c r="AH1276" s="1125"/>
      <c r="AI1276" s="1125"/>
      <c r="AJ1276" s="1123"/>
      <c r="AK1276" s="1123"/>
      <c r="AL1276" s="1123"/>
      <c r="AM1276" s="1123"/>
      <c r="AN1276" s="1123"/>
      <c r="AO1276" s="1123"/>
      <c r="AP1276" s="1123"/>
      <c r="AQ1276" s="1123"/>
      <c r="AR1276" s="1123"/>
      <c r="AS1276" s="1123"/>
      <c r="AT1276" s="1123"/>
      <c r="AU1276" s="1123"/>
      <c r="AV1276" s="1123"/>
      <c r="AW1276" s="1123"/>
      <c r="AX1276" s="1123"/>
      <c r="AY1276" s="1123"/>
      <c r="AZ1276" s="1123"/>
      <c r="BA1276" s="1123"/>
      <c r="BB1276" s="1123"/>
      <c r="BC1276" s="1123"/>
      <c r="BD1276" s="1123"/>
      <c r="BE1276" s="1123"/>
      <c r="BF1276" s="1123"/>
      <c r="BG1276" s="1123"/>
      <c r="BH1276" s="1123"/>
      <c r="BI1276" s="1123"/>
      <c r="BJ1276" s="1123"/>
      <c r="BK1276" s="1123"/>
      <c r="BL1276" s="1123"/>
      <c r="BM1276" s="1123"/>
      <c r="BN1276" s="1123"/>
      <c r="BO1276" s="1123"/>
      <c r="BP1276" s="1123"/>
      <c r="BQ1276" s="1123"/>
      <c r="BR1276" s="1123"/>
      <c r="BS1276" s="1123"/>
      <c r="BT1276" s="1123"/>
      <c r="BU1276" s="1123"/>
      <c r="BV1276" s="1123"/>
      <c r="BW1276" s="1123"/>
      <c r="BX1276" s="1123"/>
      <c r="BY1276" s="1123"/>
      <c r="BZ1276" s="1123"/>
      <c r="CA1276" s="1123"/>
      <c r="CB1276" s="1123"/>
      <c r="CC1276" s="1123"/>
      <c r="CD1276" s="1123"/>
      <c r="CE1276" s="1123"/>
      <c r="CF1276" s="1120">
        <v>0.57046668214534479</v>
      </c>
      <c r="CG1276" s="1120">
        <v>0.98213270437713907</v>
      </c>
      <c r="CH1276" s="1120">
        <v>1.5121610663465064</v>
      </c>
      <c r="CI1276" s="1120">
        <v>1.1513768202992565</v>
      </c>
      <c r="CJ1276" s="1120">
        <v>1.6719445598850466</v>
      </c>
      <c r="CK1276" s="1120">
        <v>2.1343990965072765</v>
      </c>
      <c r="CL1276" s="1120">
        <v>3.7626209889567184</v>
      </c>
      <c r="CM1276" s="1120">
        <v>8.0106742690446193</v>
      </c>
      <c r="CN1276" s="1120">
        <v>8.583174760472156</v>
      </c>
      <c r="CO1276" s="1120">
        <v>8.9563412127440909</v>
      </c>
      <c r="CP1276" s="1120">
        <v>10.984111567889775</v>
      </c>
      <c r="CQ1276" s="1120">
        <v>10.689550143000217</v>
      </c>
      <c r="CR1276" s="1120">
        <v>9.5685053380782925</v>
      </c>
      <c r="CS1276" s="1376">
        <v>8.9563412127440909</v>
      </c>
      <c r="CT1276" s="1376">
        <v>10.984111567889775</v>
      </c>
      <c r="CU1276" s="1376">
        <v>10.689550143000217</v>
      </c>
      <c r="CV1276" s="1376">
        <v>9.5685053380782925</v>
      </c>
      <c r="CW1276" s="1376">
        <v>8.9563412127440909</v>
      </c>
      <c r="CX1276" s="1376">
        <v>10.984111567889775</v>
      </c>
      <c r="CY1276" s="1376">
        <v>10.689550143000217</v>
      </c>
      <c r="CZ1276" s="1376">
        <v>9.5685053380782925</v>
      </c>
      <c r="DA1276" s="1376">
        <v>8.9563412127440909</v>
      </c>
      <c r="DB1276" s="1376">
        <v>10.984111567889775</v>
      </c>
      <c r="DC1276" s="1376">
        <v>10.689550143000217</v>
      </c>
      <c r="DD1276" s="1376">
        <v>9.5685053380782925</v>
      </c>
      <c r="DE1276" s="1376">
        <v>8.9563412127440909</v>
      </c>
      <c r="DF1276" s="1376">
        <v>10.984111567889775</v>
      </c>
      <c r="DG1276" s="1376">
        <v>10.689550143000217</v>
      </c>
      <c r="DH1276" s="1376">
        <v>9.5685053380782925</v>
      </c>
      <c r="DI1276" s="1376">
        <v>8.9563412127440909</v>
      </c>
      <c r="DJ1276" s="1376">
        <v>10.984111567889775</v>
      </c>
      <c r="DK1276" s="1376">
        <v>10.689550143000217</v>
      </c>
      <c r="DL1276" s="1376">
        <v>9.5685053380782925</v>
      </c>
      <c r="DM1276" s="1376">
        <v>8.9563412127440909</v>
      </c>
      <c r="DN1276" s="1376">
        <v>10.984111567889775</v>
      </c>
      <c r="DO1276" s="1376">
        <v>10.689550143000217</v>
      </c>
    </row>
    <row r="1277" spans="2:119" s="283" customFormat="1">
      <c r="B1277" s="1332"/>
      <c r="C1277" s="1127" t="s">
        <v>831</v>
      </c>
      <c r="D1277" s="1122"/>
      <c r="E1277" s="1122"/>
      <c r="F1277" s="1123"/>
      <c r="G1277" s="1123"/>
      <c r="H1277" s="1123"/>
      <c r="I1277" s="1123"/>
      <c r="J1277" s="1123"/>
      <c r="K1277" s="1123"/>
      <c r="L1277" s="1123"/>
      <c r="M1277" s="1123"/>
      <c r="N1277" s="1123"/>
      <c r="O1277" s="1123"/>
      <c r="P1277" s="1123"/>
      <c r="Q1277" s="1123"/>
      <c r="R1277" s="1123"/>
      <c r="S1277" s="1124"/>
      <c r="T1277" s="1124"/>
      <c r="U1277" s="1745"/>
      <c r="V1277" s="1745"/>
      <c r="W1277" s="1745"/>
      <c r="X1277" s="1745"/>
      <c r="Y1277" s="1745"/>
      <c r="Z1277" s="1745"/>
      <c r="AA1277" s="970"/>
      <c r="AB1277" s="1125"/>
      <c r="AC1277" s="1125"/>
      <c r="AD1277" s="1125"/>
      <c r="AE1277" s="1125"/>
      <c r="AF1277" s="1125"/>
      <c r="AG1277" s="1125"/>
      <c r="AH1277" s="1125"/>
      <c r="AI1277" s="1125"/>
      <c r="AJ1277" s="1123"/>
      <c r="AK1277" s="1123"/>
      <c r="AL1277" s="1123"/>
      <c r="AM1277" s="1123"/>
      <c r="AN1277" s="1123"/>
      <c r="AO1277" s="1123"/>
      <c r="AP1277" s="1123"/>
      <c r="AQ1277" s="1123"/>
      <c r="AR1277" s="1123"/>
      <c r="AS1277" s="1123"/>
      <c r="AT1277" s="1123"/>
      <c r="AU1277" s="1123"/>
      <c r="AV1277" s="1123"/>
      <c r="AW1277" s="1123"/>
      <c r="AX1277" s="1123"/>
      <c r="AY1277" s="1123"/>
      <c r="AZ1277" s="1123"/>
      <c r="BA1277" s="1123"/>
      <c r="BB1277" s="1123"/>
      <c r="BC1277" s="1123"/>
      <c r="BD1277" s="1123"/>
      <c r="BE1277" s="1123"/>
      <c r="BF1277" s="1123"/>
      <c r="BG1277" s="1123"/>
      <c r="BH1277" s="1123"/>
      <c r="BI1277" s="1123"/>
      <c r="BJ1277" s="1123"/>
      <c r="BK1277" s="1123"/>
      <c r="BL1277" s="1123"/>
      <c r="BM1277" s="1123"/>
      <c r="BN1277" s="1123"/>
      <c r="BO1277" s="1123"/>
      <c r="BP1277" s="1123"/>
      <c r="BQ1277" s="1123"/>
      <c r="BR1277" s="1123"/>
      <c r="BS1277" s="1123"/>
      <c r="BT1277" s="1123"/>
      <c r="BU1277" s="1123"/>
      <c r="BV1277" s="1123"/>
      <c r="BW1277" s="1123"/>
      <c r="BX1277" s="1123"/>
      <c r="BY1277" s="1123"/>
      <c r="BZ1277" s="1123"/>
      <c r="CA1277" s="1123"/>
      <c r="CB1277" s="1123"/>
      <c r="CC1277" s="1123"/>
      <c r="CD1277" s="1123"/>
      <c r="CE1277" s="1123"/>
      <c r="CF1277" s="1120"/>
      <c r="CG1277" s="1120"/>
      <c r="CH1277" s="1120"/>
      <c r="CI1277" s="1120"/>
      <c r="CJ1277" s="1120">
        <v>89.372899417985096</v>
      </c>
      <c r="CK1277" s="1120">
        <v>57.708929725736446</v>
      </c>
      <c r="CL1277" s="1120">
        <v>54.42918822202342</v>
      </c>
      <c r="CM1277" s="1120" t="s">
        <v>105</v>
      </c>
      <c r="CN1277" s="1120">
        <v>80.192765204660532</v>
      </c>
      <c r="CO1277" s="1120">
        <v>77.010604453870627</v>
      </c>
      <c r="CP1277" s="1120">
        <v>90.061976357167438</v>
      </c>
      <c r="CQ1277" s="1120">
        <v>65.444554267686485</v>
      </c>
      <c r="CR1277" s="1120">
        <v>85.697211155378483</v>
      </c>
      <c r="CS1277" s="1376"/>
      <c r="CT1277" s="1376"/>
      <c r="CU1277" s="1376"/>
      <c r="CV1277" s="1376"/>
      <c r="CW1277" s="1376"/>
      <c r="CX1277" s="1376"/>
      <c r="CY1277" s="1376"/>
      <c r="CZ1277" s="1376"/>
      <c r="DA1277" s="1376"/>
      <c r="DB1277" s="1376"/>
      <c r="DC1277" s="1376"/>
      <c r="DD1277" s="1376"/>
      <c r="DE1277" s="1376"/>
      <c r="DF1277" s="1376"/>
      <c r="DG1277" s="1376"/>
      <c r="DH1277" s="1376"/>
      <c r="DI1277" s="1376"/>
      <c r="DJ1277" s="1376"/>
      <c r="DK1277" s="1376"/>
      <c r="DL1277" s="1376"/>
      <c r="DM1277" s="1376"/>
      <c r="DN1277" s="1376"/>
      <c r="DO1277" s="1376"/>
    </row>
    <row r="1278" spans="2:119" s="240" customFormat="1">
      <c r="B1278" s="1331"/>
      <c r="C1278" s="1126" t="s">
        <v>687</v>
      </c>
      <c r="D1278" s="1128"/>
      <c r="E1278" s="1128"/>
      <c r="F1278" s="1120">
        <v>1.1988265770755964</v>
      </c>
      <c r="G1278" s="1120">
        <v>1.4374975460256125</v>
      </c>
      <c r="H1278" s="1120">
        <v>1.1395831584907998</v>
      </c>
      <c r="I1278" s="1120">
        <v>34.373246233542623</v>
      </c>
      <c r="J1278" s="1120">
        <v>20.79142185106711</v>
      </c>
      <c r="K1278" s="1120">
        <v>23.631014708950818</v>
      </c>
      <c r="L1278" s="1120">
        <v>23.885348247912926</v>
      </c>
      <c r="M1278" s="1120">
        <v>18.734107948570966</v>
      </c>
      <c r="N1278" s="1120">
        <v>15.519150836137335</v>
      </c>
      <c r="O1278" s="1120">
        <v>20.746142805034605</v>
      </c>
      <c r="P1278" s="1120">
        <v>41.399826920089843</v>
      </c>
      <c r="Q1278" s="1120">
        <v>22.266865696108717</v>
      </c>
      <c r="R1278" s="1120">
        <v>21.014634758138481</v>
      </c>
      <c r="S1278" s="1129">
        <v>16.42931798820425</v>
      </c>
      <c r="T1278" s="1129">
        <v>16.69154521969234</v>
      </c>
      <c r="U1278" s="1746">
        <v>18.485167677022478</v>
      </c>
      <c r="V1278" s="1746">
        <v>18.239635024627777</v>
      </c>
      <c r="W1278" s="1746">
        <v>17.729461967858388</v>
      </c>
      <c r="X1278" s="1746">
        <v>17.276461522932379</v>
      </c>
      <c r="Y1278" s="1746">
        <v>17.274533331379068</v>
      </c>
      <c r="Z1278" s="1746">
        <v>17.24410129806007</v>
      </c>
      <c r="AA1278" s="403"/>
      <c r="AB1278" s="1130"/>
      <c r="AC1278" s="1130"/>
      <c r="AD1278" s="1130"/>
      <c r="AE1278" s="1130"/>
      <c r="AF1278" s="1130"/>
      <c r="AG1278" s="1130"/>
      <c r="AH1278" s="1130"/>
      <c r="AI1278" s="1130"/>
      <c r="AJ1278" s="1120">
        <v>0</v>
      </c>
      <c r="AK1278" s="1120">
        <v>0</v>
      </c>
      <c r="AL1278" s="1120">
        <v>2.3324788060418955</v>
      </c>
      <c r="AM1278" s="1120">
        <v>0.94866225723858466</v>
      </c>
      <c r="AN1278" s="1120">
        <v>6.1853181247492683</v>
      </c>
      <c r="AO1278" s="1120">
        <v>2.1959430959620336</v>
      </c>
      <c r="AP1278" s="1120">
        <v>1.7742257618687314</v>
      </c>
      <c r="AQ1278" s="1120">
        <v>1.4721316659600843</v>
      </c>
      <c r="AR1278" s="1120">
        <v>2.239178212106792</v>
      </c>
      <c r="AS1278" s="1120">
        <v>1.1587881501251327</v>
      </c>
      <c r="AT1278" s="1120">
        <v>1.8518654298531858</v>
      </c>
      <c r="AU1278" s="1120">
        <v>1.0045364013473557</v>
      </c>
      <c r="AV1278" s="1120">
        <v>18.349640102282713</v>
      </c>
      <c r="AW1278" s="1120">
        <v>20.623067487424525</v>
      </c>
      <c r="AX1278" s="1120">
        <v>29.882867228042173</v>
      </c>
      <c r="AY1278" s="1120">
        <v>29.884760681370469</v>
      </c>
      <c r="AZ1278" s="1120">
        <v>30.747226620228403</v>
      </c>
      <c r="BA1278" s="1120">
        <v>25.546505557368494</v>
      </c>
      <c r="BB1278" s="1120">
        <v>21.120147237452802</v>
      </c>
      <c r="BC1278" s="1120">
        <v>17.970180367457584</v>
      </c>
      <c r="BD1278" s="1120">
        <v>19.668499235561818</v>
      </c>
      <c r="BE1278" s="1120">
        <v>18.589624208862407</v>
      </c>
      <c r="BF1278" s="1120">
        <v>19.526299646136138</v>
      </c>
      <c r="BG1278" s="1120">
        <v>21.272740126478197</v>
      </c>
      <c r="BH1278" s="1120">
        <v>26.05051798747202</v>
      </c>
      <c r="BI1278" s="1120">
        <v>22.114984480769881</v>
      </c>
      <c r="BJ1278" s="1120">
        <v>24.744422860946301</v>
      </c>
      <c r="BK1278" s="1120">
        <v>20.961293587007329</v>
      </c>
      <c r="BL1278" s="1120">
        <v>26.541546109850675</v>
      </c>
      <c r="BM1278" s="1120">
        <v>20.030347865980374</v>
      </c>
      <c r="BN1278" s="1120">
        <v>22.40753860000374</v>
      </c>
      <c r="BO1278" s="1120">
        <v>16.152674386449675</v>
      </c>
      <c r="BP1278" s="1120">
        <v>19.85093880859111</v>
      </c>
      <c r="BQ1278" s="1120">
        <v>19.076169368949028</v>
      </c>
      <c r="BR1278" s="1120">
        <v>22.445431419405722</v>
      </c>
      <c r="BS1278" s="1120">
        <v>13.991102848416437</v>
      </c>
      <c r="BT1278" s="1120">
        <v>13.595064391296072</v>
      </c>
      <c r="BU1278" s="1120">
        <v>10.072278656007692</v>
      </c>
      <c r="BV1278" s="1120">
        <v>11.523736500799231</v>
      </c>
      <c r="BW1278" s="1120">
        <v>17.089025460930642</v>
      </c>
      <c r="BX1278" s="1120">
        <v>18.390289103039287</v>
      </c>
      <c r="BY1278" s="1120">
        <v>25.134061289186331</v>
      </c>
      <c r="BZ1278" s="1120">
        <v>32.561114754098355</v>
      </c>
      <c r="CA1278" s="1120">
        <v>35.169920604112498</v>
      </c>
      <c r="CB1278" s="1120">
        <v>60.4542395693136</v>
      </c>
      <c r="CC1278" s="1120">
        <v>52.749681701488171</v>
      </c>
      <c r="CD1278" s="1120">
        <v>41.368775701486996</v>
      </c>
      <c r="CE1278" s="1120">
        <v>18.723794971718544</v>
      </c>
      <c r="CF1278" s="1120">
        <v>16.166072144711571</v>
      </c>
      <c r="CG1278" s="1120">
        <v>14.311736806775672</v>
      </c>
      <c r="CH1278" s="1120">
        <v>12.9681392830551</v>
      </c>
      <c r="CI1278" s="1120">
        <v>17.891990015883824</v>
      </c>
      <c r="CJ1278" s="1120">
        <v>18.24177913818777</v>
      </c>
      <c r="CK1278" s="1120">
        <v>12.006878658058286</v>
      </c>
      <c r="CL1278" s="1120">
        <v>10.100367392338987</v>
      </c>
      <c r="CM1278" s="1120">
        <v>12.295849330673303</v>
      </c>
      <c r="CN1278" s="1120">
        <v>15.357392880797944</v>
      </c>
      <c r="CO1278" s="1120">
        <v>13.84379973572163</v>
      </c>
      <c r="CP1278" s="1120">
        <v>15.517176217743444</v>
      </c>
      <c r="CQ1278" s="1120">
        <v>13.844711244688529</v>
      </c>
      <c r="CR1278" s="1120">
        <v>14.933274021352315</v>
      </c>
      <c r="CS1278" s="1376">
        <v>13.84379973572163</v>
      </c>
      <c r="CT1278" s="1376">
        <v>15.517176217743444</v>
      </c>
      <c r="CU1278" s="1376">
        <v>13.844711244688529</v>
      </c>
      <c r="CV1278" s="1376">
        <v>14.933274021352315</v>
      </c>
      <c r="CW1278" s="1376">
        <v>13.84379973572163</v>
      </c>
      <c r="CX1278" s="1376">
        <v>15.517176217743444</v>
      </c>
      <c r="CY1278" s="1376">
        <v>13.844711244688529</v>
      </c>
      <c r="CZ1278" s="1376">
        <v>14.933274021352315</v>
      </c>
      <c r="DA1278" s="1376">
        <v>13.84379973572163</v>
      </c>
      <c r="DB1278" s="1376">
        <v>15.517176217743444</v>
      </c>
      <c r="DC1278" s="1376">
        <v>13.844711244688529</v>
      </c>
      <c r="DD1278" s="1376">
        <v>14.933274021352315</v>
      </c>
      <c r="DE1278" s="1376">
        <v>13.84379973572163</v>
      </c>
      <c r="DF1278" s="1376">
        <v>15.517176217743444</v>
      </c>
      <c r="DG1278" s="1376">
        <v>13.844711244688529</v>
      </c>
      <c r="DH1278" s="1376">
        <v>14.933274021352315</v>
      </c>
      <c r="DI1278" s="1376">
        <v>13.84379973572163</v>
      </c>
      <c r="DJ1278" s="1376">
        <v>15.517176217743444</v>
      </c>
      <c r="DK1278" s="1376">
        <v>13.844711244688529</v>
      </c>
      <c r="DL1278" s="1376">
        <v>14.933274021352315</v>
      </c>
      <c r="DM1278" s="1376">
        <v>13.84379973572163</v>
      </c>
      <c r="DN1278" s="1376">
        <v>15.517176217743444</v>
      </c>
      <c r="DO1278" s="1376">
        <v>13.844711244688529</v>
      </c>
    </row>
    <row r="1279" spans="2:119" s="240" customFormat="1">
      <c r="B1279" s="1331"/>
      <c r="C1279" s="1126" t="s">
        <v>688</v>
      </c>
      <c r="D1279" s="1128"/>
      <c r="E1279" s="1128"/>
      <c r="F1279" s="1120">
        <v>20.985417427961515</v>
      </c>
      <c r="G1279" s="1120">
        <v>33.706810744094618</v>
      </c>
      <c r="H1279" s="1120">
        <v>25.234354873335139</v>
      </c>
      <c r="I1279" s="1120">
        <v>6.2232808830835404</v>
      </c>
      <c r="J1279" s="1120">
        <v>14.795941245761467</v>
      </c>
      <c r="K1279" s="1120">
        <v>11.544204692072245</v>
      </c>
      <c r="L1279" s="1120">
        <v>20.882737400029811</v>
      </c>
      <c r="M1279" s="1120">
        <v>29.294785837223849</v>
      </c>
      <c r="N1279" s="1120">
        <v>33.889039765430446</v>
      </c>
      <c r="O1279" s="1120">
        <v>43.416785489272812</v>
      </c>
      <c r="P1279" s="1120">
        <v>35.875767086710077</v>
      </c>
      <c r="Q1279" s="1120">
        <v>44.806297072975219</v>
      </c>
      <c r="R1279" s="1120">
        <v>28.573757770061068</v>
      </c>
      <c r="S1279" s="1129">
        <v>19.855214529384302</v>
      </c>
      <c r="T1279" s="1129">
        <v>19.138222162559842</v>
      </c>
      <c r="U1279" s="1746">
        <v>26.025081897394934</v>
      </c>
      <c r="V1279" s="1746">
        <v>24.854418769062619</v>
      </c>
      <c r="W1279" s="1746">
        <v>23.537668225700486</v>
      </c>
      <c r="X1279" s="1746">
        <v>22.543939592957962</v>
      </c>
      <c r="Y1279" s="1746">
        <v>22.144143379810771</v>
      </c>
      <c r="Z1279" s="1746">
        <v>22.501889360319655</v>
      </c>
      <c r="AA1279" s="403"/>
      <c r="AB1279" s="1130"/>
      <c r="AC1279" s="1130"/>
      <c r="AD1279" s="1130"/>
      <c r="AE1279" s="1130"/>
      <c r="AF1279" s="1130"/>
      <c r="AG1279" s="1130"/>
      <c r="AH1279" s="1130"/>
      <c r="AI1279" s="1130"/>
      <c r="AJ1279" s="1120">
        <v>0</v>
      </c>
      <c r="AK1279" s="1120">
        <v>21.452016118661145</v>
      </c>
      <c r="AL1279" s="1120">
        <v>14.184136230802194</v>
      </c>
      <c r="AM1279" s="1120">
        <v>16.606299732583029</v>
      </c>
      <c r="AN1279" s="1120">
        <v>17.394400211090417</v>
      </c>
      <c r="AO1279" s="1120">
        <v>14.990127498918804</v>
      </c>
      <c r="AP1279" s="1120">
        <v>16.33162292018039</v>
      </c>
      <c r="AQ1279" s="1120">
        <v>34.518920461531806</v>
      </c>
      <c r="AR1279" s="1120">
        <v>42.093891806206415</v>
      </c>
      <c r="AS1279" s="1120">
        <v>54.894733603282319</v>
      </c>
      <c r="AT1279" s="1120">
        <v>48.32084119148265</v>
      </c>
      <c r="AU1279" s="1120">
        <v>22.243947574964835</v>
      </c>
      <c r="AV1279" s="1120">
        <v>8.9044641126929669</v>
      </c>
      <c r="AW1279" s="1120">
        <v>7.9237944624649188</v>
      </c>
      <c r="AX1279" s="1120">
        <v>8.9953082120694159</v>
      </c>
      <c r="AY1279" s="1120">
        <v>5.4106399663355766</v>
      </c>
      <c r="AZ1279" s="1120">
        <v>5.2010337901597508</v>
      </c>
      <c r="BA1279" s="1120">
        <v>3.3872038981719901</v>
      </c>
      <c r="BB1279" s="1120">
        <v>9.8414916796344158</v>
      </c>
      <c r="BC1279" s="1120">
        <v>12.788241939258818</v>
      </c>
      <c r="BD1279" s="1120">
        <v>13.549537937121098</v>
      </c>
      <c r="BE1279" s="1120">
        <v>11.748083909583643</v>
      </c>
      <c r="BF1279" s="1120">
        <v>11.274137119615261</v>
      </c>
      <c r="BG1279" s="1120">
        <v>10.392142250595143</v>
      </c>
      <c r="BH1279" s="1120">
        <v>10.246998252541303</v>
      </c>
      <c r="BI1279" s="1120">
        <v>8.6544250753676568</v>
      </c>
      <c r="BJ1279" s="1120">
        <v>8.2669224895892643</v>
      </c>
      <c r="BK1279" s="1120">
        <v>18.326263657497694</v>
      </c>
      <c r="BL1279" s="1120">
        <v>21.705942051658713</v>
      </c>
      <c r="BM1279" s="1120">
        <v>28.581535447114298</v>
      </c>
      <c r="BN1279" s="1120">
        <v>22.003728599665411</v>
      </c>
      <c r="BO1279" s="1120">
        <v>25.258162179296566</v>
      </c>
      <c r="BP1279" s="1120">
        <v>20.748142644873695</v>
      </c>
      <c r="BQ1279" s="1120">
        <v>26.313425871923485</v>
      </c>
      <c r="BR1279" s="1120">
        <v>28.287605030805082</v>
      </c>
      <c r="BS1279" s="1120">
        <v>30.552254166390011</v>
      </c>
      <c r="BT1279" s="1120">
        <v>45.770221404554967</v>
      </c>
      <c r="BU1279" s="1120">
        <v>35.598064554907744</v>
      </c>
      <c r="BV1279" s="1120">
        <v>38.420772199768678</v>
      </c>
      <c r="BW1279" s="1120">
        <v>35.763301141352073</v>
      </c>
      <c r="BX1279" s="1120">
        <v>37.647220163083766</v>
      </c>
      <c r="BY1279" s="1120">
        <v>37.046143008101446</v>
      </c>
      <c r="BZ1279" s="1120">
        <v>39.716262295081968</v>
      </c>
      <c r="CA1279" s="1120">
        <v>30.477129348551575</v>
      </c>
      <c r="CB1279" s="1120">
        <v>45.354419021982949</v>
      </c>
      <c r="CC1279" s="1120">
        <v>44.769617475259182</v>
      </c>
      <c r="CD1279" s="1120">
        <v>42.573821848058294</v>
      </c>
      <c r="CE1279" s="1120">
        <v>37.676785376350111</v>
      </c>
      <c r="CF1279" s="1120">
        <v>38.431939548726177</v>
      </c>
      <c r="CG1279" s="1120">
        <v>38.12688677688071</v>
      </c>
      <c r="CH1279" s="1120">
        <v>23.582668221036734</v>
      </c>
      <c r="CI1279" s="1120">
        <v>24.327874104032354</v>
      </c>
      <c r="CJ1279" s="1120">
        <v>21.482707168171313</v>
      </c>
      <c r="CK1279" s="1120">
        <v>14.832388210421817</v>
      </c>
      <c r="CL1279" s="1120">
        <v>14.988693207230254</v>
      </c>
      <c r="CM1279" s="1120">
        <v>14.85982111106423</v>
      </c>
      <c r="CN1279" s="1120">
        <v>14.038185167156231</v>
      </c>
      <c r="CO1279" s="1120">
        <v>14.23524886213478</v>
      </c>
      <c r="CP1279" s="1120">
        <v>13.318745248867803</v>
      </c>
      <c r="CQ1279" s="1120">
        <v>15.874094105124636</v>
      </c>
      <c r="CR1279" s="1120">
        <v>19.337188612099641</v>
      </c>
      <c r="CS1279" s="1376">
        <v>14.23524886213478</v>
      </c>
      <c r="CT1279" s="1376">
        <v>13.318745248867803</v>
      </c>
      <c r="CU1279" s="1376">
        <v>15.874094105124636</v>
      </c>
      <c r="CV1279" s="1376">
        <v>19.337188612099641</v>
      </c>
      <c r="CW1279" s="1376">
        <v>14.23524886213478</v>
      </c>
      <c r="CX1279" s="1376">
        <v>13.318745248867803</v>
      </c>
      <c r="CY1279" s="1376">
        <v>15.874094105124636</v>
      </c>
      <c r="CZ1279" s="1376">
        <v>19.337188612099641</v>
      </c>
      <c r="DA1279" s="1376">
        <v>14.23524886213478</v>
      </c>
      <c r="DB1279" s="1376">
        <v>13.318745248867803</v>
      </c>
      <c r="DC1279" s="1376">
        <v>15.874094105124636</v>
      </c>
      <c r="DD1279" s="1376">
        <v>19.337188612099641</v>
      </c>
      <c r="DE1279" s="1376">
        <v>14.23524886213478</v>
      </c>
      <c r="DF1279" s="1376">
        <v>13.318745248867803</v>
      </c>
      <c r="DG1279" s="1376">
        <v>15.874094105124636</v>
      </c>
      <c r="DH1279" s="1376">
        <v>19.337188612099641</v>
      </c>
      <c r="DI1279" s="1376">
        <v>14.23524886213478</v>
      </c>
      <c r="DJ1279" s="1376">
        <v>13.318745248867803</v>
      </c>
      <c r="DK1279" s="1376">
        <v>15.874094105124636</v>
      </c>
      <c r="DL1279" s="1376">
        <v>19.337188612099641</v>
      </c>
      <c r="DM1279" s="1376">
        <v>14.23524886213478</v>
      </c>
      <c r="DN1279" s="1376">
        <v>13.318745248867803</v>
      </c>
      <c r="DO1279" s="1376">
        <v>15.874094105124636</v>
      </c>
    </row>
    <row r="1280" spans="2:119" s="240" customFormat="1">
      <c r="B1280" s="1331"/>
      <c r="C1280" s="1126"/>
      <c r="D1280" s="1128"/>
      <c r="E1280" s="1128"/>
      <c r="F1280" s="1120"/>
      <c r="G1280" s="1120"/>
      <c r="H1280" s="1120"/>
      <c r="I1280" s="1120"/>
      <c r="J1280" s="1120"/>
      <c r="K1280" s="1120"/>
      <c r="L1280" s="1120"/>
      <c r="M1280" s="1120"/>
      <c r="N1280" s="1120"/>
      <c r="O1280" s="1120"/>
      <c r="P1280" s="1120"/>
      <c r="Q1280" s="1120"/>
      <c r="R1280" s="1120"/>
      <c r="S1280" s="1129"/>
      <c r="T1280" s="1129"/>
      <c r="U1280" s="1746"/>
      <c r="V1280" s="1746"/>
      <c r="W1280" s="1746"/>
      <c r="X1280" s="1746"/>
      <c r="Y1280" s="1746"/>
      <c r="Z1280" s="1746"/>
      <c r="AA1280" s="403"/>
      <c r="AB1280" s="1130"/>
      <c r="AC1280" s="1130"/>
      <c r="AD1280" s="1130"/>
      <c r="AE1280" s="1130"/>
      <c r="AF1280" s="1130"/>
      <c r="AG1280" s="1130"/>
      <c r="AH1280" s="1130"/>
      <c r="AI1280" s="1130"/>
      <c r="AJ1280" s="1120"/>
      <c r="AK1280" s="1120"/>
      <c r="AL1280" s="1120"/>
      <c r="AM1280" s="1120"/>
      <c r="AN1280" s="1120"/>
      <c r="AO1280" s="1120"/>
      <c r="AP1280" s="1120"/>
      <c r="AQ1280" s="1120"/>
      <c r="AR1280" s="1120"/>
      <c r="AS1280" s="1120"/>
      <c r="AT1280" s="1120"/>
      <c r="AU1280" s="1120"/>
      <c r="AV1280" s="1120"/>
      <c r="AW1280" s="1120"/>
      <c r="AX1280" s="1120"/>
      <c r="AY1280" s="1120"/>
      <c r="AZ1280" s="1120"/>
      <c r="BA1280" s="1120"/>
      <c r="BB1280" s="1120"/>
      <c r="BC1280" s="1120"/>
      <c r="BD1280" s="1120"/>
      <c r="BE1280" s="1120"/>
      <c r="BF1280" s="1120"/>
      <c r="BG1280" s="1120"/>
      <c r="BH1280" s="1120"/>
      <c r="BI1280" s="1120"/>
      <c r="BJ1280" s="1120"/>
      <c r="BK1280" s="1120"/>
      <c r="BL1280" s="1120"/>
      <c r="BM1280" s="1120"/>
      <c r="BN1280" s="1120"/>
      <c r="BO1280" s="1120"/>
      <c r="BP1280" s="1120"/>
      <c r="BQ1280" s="1120"/>
      <c r="BR1280" s="1120"/>
      <c r="BS1280" s="1120"/>
      <c r="BT1280" s="1120"/>
      <c r="BU1280" s="1120"/>
      <c r="BV1280" s="1120"/>
      <c r="BW1280" s="1120"/>
      <c r="BX1280" s="1120"/>
      <c r="BY1280" s="1120"/>
      <c r="BZ1280" s="1120"/>
      <c r="CA1280" s="1120"/>
      <c r="CB1280" s="1120"/>
      <c r="CC1280" s="1120"/>
      <c r="CD1280" s="1120"/>
      <c r="CE1280" s="1120"/>
      <c r="CF1280" s="1120"/>
      <c r="CG1280" s="1120"/>
      <c r="CH1280" s="1120"/>
      <c r="CI1280" s="1120"/>
      <c r="CJ1280" s="1120"/>
      <c r="CK1280" s="1120"/>
      <c r="CL1280" s="1120"/>
      <c r="CM1280" s="1120"/>
      <c r="CN1280" s="1120"/>
      <c r="CO1280" s="1120"/>
      <c r="CP1280" s="1120"/>
      <c r="CQ1280" s="1120"/>
      <c r="CR1280" s="1120"/>
      <c r="CS1280" s="1120"/>
      <c r="CT1280" s="1120"/>
      <c r="CU1280" s="1120"/>
      <c r="CV1280" s="1120"/>
      <c r="CW1280" s="1120"/>
      <c r="CX1280" s="1120"/>
      <c r="CY1280" s="1120"/>
      <c r="CZ1280" s="1120"/>
      <c r="DA1280" s="1120"/>
      <c r="DB1280" s="1120"/>
      <c r="DC1280" s="1120"/>
      <c r="DD1280" s="1120"/>
      <c r="DE1280" s="1120"/>
      <c r="DF1280" s="1120"/>
      <c r="DG1280" s="1120"/>
      <c r="DH1280" s="1120"/>
      <c r="DI1280" s="1120"/>
      <c r="DJ1280" s="1120"/>
      <c r="DK1280" s="1120"/>
      <c r="DL1280" s="1120"/>
      <c r="DM1280" s="1120"/>
      <c r="DN1280" s="1120"/>
      <c r="DO1280" s="1120"/>
    </row>
    <row r="1281" spans="2:119" s="240" customFormat="1">
      <c r="B1281" s="1331"/>
      <c r="C1281" s="1118" t="s">
        <v>36</v>
      </c>
      <c r="D1281" s="1131"/>
      <c r="E1281" s="1132"/>
      <c r="F1281" s="286"/>
      <c r="G1281" s="286"/>
      <c r="H1281" s="286"/>
      <c r="I1281" s="286"/>
      <c r="J1281" s="286"/>
      <c r="K1281" s="286"/>
      <c r="L1281" s="286"/>
      <c r="M1281" s="286"/>
      <c r="N1281" s="286"/>
      <c r="O1281" s="286"/>
      <c r="P1281" s="286"/>
      <c r="Q1281" s="286"/>
      <c r="R1281" s="286"/>
      <c r="S1281" s="1133"/>
      <c r="T1281" s="1133"/>
      <c r="U1281" s="1648"/>
      <c r="V1281" s="1648"/>
      <c r="W1281" s="1648"/>
      <c r="X1281" s="1648"/>
      <c r="Y1281" s="1648"/>
      <c r="Z1281" s="1648"/>
      <c r="AA1281" s="403"/>
      <c r="AB1281" s="449"/>
      <c r="AC1281" s="449"/>
      <c r="AD1281" s="449"/>
      <c r="AE1281" s="449"/>
      <c r="AF1281" s="449"/>
      <c r="AG1281" s="449"/>
      <c r="AH1281" s="449"/>
      <c r="AI1281" s="449"/>
      <c r="AJ1281" s="286"/>
      <c r="AK1281" s="286"/>
      <c r="AL1281" s="286"/>
      <c r="AM1281" s="286"/>
      <c r="AN1281" s="286"/>
      <c r="AO1281" s="286"/>
      <c r="AP1281" s="286"/>
      <c r="AQ1281" s="286"/>
      <c r="AR1281" s="286"/>
      <c r="AS1281" s="286"/>
      <c r="AT1281" s="286"/>
      <c r="AU1281" s="286"/>
      <c r="AV1281" s="286"/>
      <c r="AW1281" s="286"/>
      <c r="AX1281" s="286"/>
      <c r="AY1281" s="286"/>
      <c r="AZ1281" s="286"/>
      <c r="BA1281" s="286"/>
      <c r="BB1281" s="286"/>
      <c r="BC1281" s="286"/>
      <c r="BD1281" s="286"/>
      <c r="BE1281" s="286"/>
      <c r="BF1281" s="286"/>
      <c r="BG1281" s="286"/>
      <c r="BH1281" s="286"/>
      <c r="BI1281" s="286"/>
      <c r="BJ1281" s="286"/>
      <c r="BK1281" s="286"/>
      <c r="BL1281" s="286"/>
      <c r="BM1281" s="286"/>
      <c r="BN1281" s="286"/>
      <c r="BO1281" s="286"/>
      <c r="BP1281" s="286"/>
      <c r="BQ1281" s="286"/>
      <c r="BR1281" s="286"/>
      <c r="BS1281" s="286"/>
      <c r="BT1281" s="286"/>
      <c r="BU1281" s="286"/>
      <c r="BV1281" s="286"/>
      <c r="BW1281" s="1120"/>
      <c r="BX1281" s="1120"/>
      <c r="BY1281" s="1120"/>
      <c r="BZ1281" s="1120"/>
      <c r="CA1281" s="1120"/>
      <c r="CB1281" s="1120"/>
      <c r="CC1281" s="1120"/>
      <c r="CD1281" s="1120"/>
      <c r="CE1281" s="1120"/>
      <c r="CF1281" s="1120"/>
      <c r="CG1281" s="1120"/>
      <c r="CH1281" s="1120"/>
      <c r="CI1281" s="1120"/>
      <c r="CJ1281" s="1120"/>
      <c r="CK1281" s="1120"/>
      <c r="CL1281" s="1120"/>
      <c r="CM1281" s="1120"/>
      <c r="CN1281" s="1120"/>
      <c r="CO1281" s="1120"/>
      <c r="CP1281" s="1120"/>
      <c r="CQ1281" s="1120"/>
      <c r="CR1281" s="1120"/>
      <c r="CS1281" s="1120"/>
      <c r="CT1281" s="1120"/>
      <c r="CU1281" s="1120"/>
      <c r="CV1281" s="1120"/>
      <c r="CW1281" s="1120"/>
      <c r="CX1281" s="1120"/>
      <c r="CY1281" s="1120"/>
      <c r="CZ1281" s="1120"/>
      <c r="DA1281" s="1120"/>
      <c r="DB1281" s="1120"/>
      <c r="DC1281" s="1120"/>
      <c r="DD1281" s="1120"/>
      <c r="DE1281" s="1120"/>
      <c r="DF1281" s="1120"/>
      <c r="DG1281" s="1120"/>
      <c r="DH1281" s="1120"/>
      <c r="DI1281" s="1120"/>
      <c r="DJ1281" s="1120"/>
      <c r="DK1281" s="1120"/>
      <c r="DL1281" s="1120"/>
      <c r="DM1281" s="1120"/>
      <c r="DN1281" s="1120"/>
      <c r="DO1281" s="1120"/>
    </row>
    <row r="1282" spans="2:119" s="283" customFormat="1">
      <c r="B1282" s="1332"/>
      <c r="C1282" s="1121" t="s">
        <v>313</v>
      </c>
      <c r="D1282" s="1122"/>
      <c r="E1282" s="1122"/>
      <c r="F1282" s="1123">
        <v>0.55665643112346175</v>
      </c>
      <c r="G1282" s="1123">
        <v>0.74636043290043275</v>
      </c>
      <c r="H1282" s="1123">
        <v>0.37952777838368418</v>
      </c>
      <c r="I1282" s="1123">
        <v>0.45535373029155285</v>
      </c>
      <c r="J1282" s="1123">
        <v>0.37812870479865562</v>
      </c>
      <c r="K1282" s="1123">
        <v>0.37832588274483675</v>
      </c>
      <c r="L1282" s="1123">
        <v>0.42386759886657632</v>
      </c>
      <c r="M1282" s="1123">
        <v>0.73715279017226776</v>
      </c>
      <c r="N1282" s="1123">
        <v>0.78081053868098682</v>
      </c>
      <c r="O1282" s="1123">
        <v>1.1753755544786968</v>
      </c>
      <c r="P1282" s="1123">
        <v>1.6935368562601596</v>
      </c>
      <c r="Q1282" s="1123">
        <v>1.9222025620496399</v>
      </c>
      <c r="R1282" s="1123">
        <v>2.3938424718699771</v>
      </c>
      <c r="S1282" s="1124">
        <v>3.300101783845518</v>
      </c>
      <c r="T1282" s="1124">
        <v>3.2883400526967392</v>
      </c>
      <c r="U1282" s="1745">
        <v>3.3123239688181045</v>
      </c>
      <c r="V1282" s="1745">
        <v>3.3255256458915938</v>
      </c>
      <c r="W1282" s="1745">
        <v>3.3477161822988681</v>
      </c>
      <c r="X1282" s="1745">
        <v>3.3729869061099809</v>
      </c>
      <c r="Y1282" s="1745">
        <v>3.3776121168388249</v>
      </c>
      <c r="Z1282" s="1745">
        <v>3.3835317471091626</v>
      </c>
      <c r="AA1282" s="970"/>
      <c r="AB1282" s="1125"/>
      <c r="AC1282" s="1125"/>
      <c r="AD1282" s="1125"/>
      <c r="AE1282" s="1125"/>
      <c r="AF1282" s="1125"/>
      <c r="AG1282" s="1125"/>
      <c r="AH1282" s="1125"/>
      <c r="AI1282" s="1125"/>
      <c r="AJ1282" s="1123">
        <v>0</v>
      </c>
      <c r="AK1282" s="1123">
        <v>1.6475415743440236</v>
      </c>
      <c r="AL1282" s="1123">
        <v>1.7901282603190682</v>
      </c>
      <c r="AM1282" s="1123">
        <v>1.8250119956616051</v>
      </c>
      <c r="AN1282" s="1123">
        <v>2.2458520346897934</v>
      </c>
      <c r="AO1282" s="1123">
        <v>2.2692194956353058</v>
      </c>
      <c r="AP1282" s="1123">
        <v>2.9099995424504317</v>
      </c>
      <c r="AQ1282" s="1123">
        <v>2.9629240786709943</v>
      </c>
      <c r="AR1282" s="1123">
        <v>3.1865228258782876</v>
      </c>
      <c r="AS1282" s="1123">
        <v>2.1737641049240684</v>
      </c>
      <c r="AT1282" s="1123">
        <v>1.8997473072060687</v>
      </c>
      <c r="AU1282" s="1123">
        <v>1.3266832634388106</v>
      </c>
      <c r="AV1282" s="1123">
        <v>1.761788258611263</v>
      </c>
      <c r="AW1282" s="1123">
        <v>1.553895163513344</v>
      </c>
      <c r="AX1282" s="1123">
        <v>1.4885975678414591</v>
      </c>
      <c r="AY1282" s="1123">
        <v>1.569567118712681</v>
      </c>
      <c r="AZ1282" s="1123">
        <v>1.6929416037735849</v>
      </c>
      <c r="BA1282" s="1123">
        <v>1.7138168664543925</v>
      </c>
      <c r="BB1282" s="1123">
        <v>1.3348903063116517</v>
      </c>
      <c r="BC1282" s="1123">
        <v>1.2569780482758621</v>
      </c>
      <c r="BD1282" s="1123">
        <v>1.47954756752667</v>
      </c>
      <c r="BE1282" s="1123">
        <v>1.6835998383620692</v>
      </c>
      <c r="BF1282" s="1123">
        <v>1.5224536967418545</v>
      </c>
      <c r="BG1282" s="1123">
        <v>1.3105953051928332</v>
      </c>
      <c r="BH1282" s="1123">
        <v>1.5397214162348876</v>
      </c>
      <c r="BI1282" s="1123">
        <v>1.6414263533093774</v>
      </c>
      <c r="BJ1282" s="1123">
        <v>1.5918823933535708</v>
      </c>
      <c r="BK1282" s="1123">
        <v>1.4476974005329841</v>
      </c>
      <c r="BL1282" s="1123">
        <v>1.8318531296945417</v>
      </c>
      <c r="BM1282" s="1123">
        <v>2.0285966088546572</v>
      </c>
      <c r="BN1282" s="1123">
        <v>3.1633506150829023</v>
      </c>
      <c r="BO1282" s="1123">
        <v>2.9046436654982473</v>
      </c>
      <c r="BP1282" s="1123">
        <v>3.1740949608877571</v>
      </c>
      <c r="BQ1282" s="1123">
        <v>3.6670033262775927</v>
      </c>
      <c r="BR1282" s="1123">
        <v>3.7043591553118724</v>
      </c>
      <c r="BS1282" s="1123">
        <v>2.7832211754149845</v>
      </c>
      <c r="BT1282" s="1123">
        <v>3.8999494694290053</v>
      </c>
      <c r="BU1282" s="1123">
        <v>3.8639796478276049</v>
      </c>
      <c r="BV1282" s="1123">
        <v>4.2335555337711988</v>
      </c>
      <c r="BW1282" s="1123">
        <v>4.257027136492507</v>
      </c>
      <c r="BX1282" s="1123">
        <v>4.1840745501285355</v>
      </c>
      <c r="BY1282" s="1123">
        <v>5.1050800764031736</v>
      </c>
      <c r="BZ1282" s="1123">
        <v>5.3133450395083397</v>
      </c>
      <c r="CA1282" s="1123">
        <v>5.4998756218905474</v>
      </c>
      <c r="CB1282" s="1123">
        <v>6.5726138689866946</v>
      </c>
      <c r="CC1282" s="1123">
        <v>6.4901097148689164</v>
      </c>
      <c r="CD1282" s="1123">
        <v>6.9410757211538465</v>
      </c>
      <c r="CE1282" s="1123">
        <v>7.4260160841323852</v>
      </c>
      <c r="CF1282" s="1123">
        <v>7.1925092298724014</v>
      </c>
      <c r="CG1282" s="1123">
        <v>8.3360125967566301</v>
      </c>
      <c r="CH1282" s="1123">
        <v>8.4651220919054033</v>
      </c>
      <c r="CI1282" s="1123">
        <v>8.6554413246196376</v>
      </c>
      <c r="CJ1282" s="1123">
        <v>7.7897542544155129</v>
      </c>
      <c r="CK1282" s="1123">
        <v>7.4528841579448146</v>
      </c>
      <c r="CL1282" s="1123">
        <v>7.7626982244510714</v>
      </c>
      <c r="CM1282" s="1123">
        <v>10.518816827611417</v>
      </c>
      <c r="CN1282" s="1123">
        <v>9.0963712606484854</v>
      </c>
      <c r="CO1282" s="1123">
        <v>10.991083074644719</v>
      </c>
      <c r="CP1282" s="1123">
        <v>11.152708356119437</v>
      </c>
      <c r="CQ1282" s="1123">
        <v>11.716842409541645</v>
      </c>
      <c r="CR1282" s="1123">
        <v>12.058708414872799</v>
      </c>
      <c r="CS1282" s="1375">
        <v>10.991083074644719</v>
      </c>
      <c r="CT1282" s="1375">
        <v>11.152708356119437</v>
      </c>
      <c r="CU1282" s="1375">
        <v>11.716842409541645</v>
      </c>
      <c r="CV1282" s="1375">
        <v>12.058708414872799</v>
      </c>
      <c r="CW1282" s="1375">
        <v>10.991083074644719</v>
      </c>
      <c r="CX1282" s="1375">
        <v>11.152708356119437</v>
      </c>
      <c r="CY1282" s="1375">
        <v>11.716842409541645</v>
      </c>
      <c r="CZ1282" s="1375">
        <v>12.058708414872799</v>
      </c>
      <c r="DA1282" s="1375">
        <v>10.991083074644719</v>
      </c>
      <c r="DB1282" s="1375">
        <v>11.152708356119437</v>
      </c>
      <c r="DC1282" s="1375">
        <v>11.716842409541645</v>
      </c>
      <c r="DD1282" s="1375">
        <v>12.058708414872799</v>
      </c>
      <c r="DE1282" s="1375">
        <v>10.991083074644719</v>
      </c>
      <c r="DF1282" s="1375">
        <v>11.152708356119437</v>
      </c>
      <c r="DG1282" s="1375">
        <v>11.716842409541645</v>
      </c>
      <c r="DH1282" s="1375">
        <v>12.058708414872799</v>
      </c>
      <c r="DI1282" s="1375">
        <v>10.991083074644719</v>
      </c>
      <c r="DJ1282" s="1375">
        <v>11.152708356119437</v>
      </c>
      <c r="DK1282" s="1375">
        <v>11.716842409541645</v>
      </c>
      <c r="DL1282" s="1375">
        <v>12.058708414872799</v>
      </c>
      <c r="DM1282" s="1375">
        <v>10.991083074644719</v>
      </c>
      <c r="DN1282" s="1375">
        <v>11.152708356119437</v>
      </c>
      <c r="DO1282" s="1375">
        <v>11.716842409541645</v>
      </c>
    </row>
    <row r="1283" spans="2:119" s="240" customFormat="1">
      <c r="B1283" s="1331"/>
      <c r="C1283" s="1126" t="s">
        <v>312</v>
      </c>
      <c r="D1283" s="1128"/>
      <c r="E1283" s="1128"/>
      <c r="F1283" s="1120">
        <v>3.9106416038110359</v>
      </c>
      <c r="G1283" s="1120">
        <v>2.5502841558441558</v>
      </c>
      <c r="H1283" s="1120">
        <v>4.1164894754062606</v>
      </c>
      <c r="I1283" s="1120">
        <v>5.1568633841275435</v>
      </c>
      <c r="J1283" s="1120">
        <v>5.1695663160515339</v>
      </c>
      <c r="K1283" s="1120">
        <v>6.4045300185841016</v>
      </c>
      <c r="L1283" s="1120">
        <v>6.3589337439940881</v>
      </c>
      <c r="M1283" s="1120">
        <v>8.3891791753741884</v>
      </c>
      <c r="N1283" s="1120">
        <v>10.232270515187114</v>
      </c>
      <c r="O1283" s="1120">
        <v>16.581488798598425</v>
      </c>
      <c r="P1283" s="1120">
        <v>17.865862107117628</v>
      </c>
      <c r="Q1283" s="1120">
        <v>18.474254603682944</v>
      </c>
      <c r="R1283" s="1120">
        <v>22.994143239864265</v>
      </c>
      <c r="S1283" s="1129">
        <v>29.814265985559121</v>
      </c>
      <c r="T1283" s="1129">
        <v>34.666099488905118</v>
      </c>
      <c r="U1283" s="1746">
        <v>44.398333207886786</v>
      </c>
      <c r="V1283" s="1746">
        <v>44.575288259122566</v>
      </c>
      <c r="W1283" s="1746">
        <v>46.587039567931946</v>
      </c>
      <c r="X1283" s="1746">
        <v>46.938708630059601</v>
      </c>
      <c r="Y1283" s="1746">
        <v>47.003073368138047</v>
      </c>
      <c r="Z1283" s="1746">
        <v>47.085451334074932</v>
      </c>
      <c r="AA1283" s="403"/>
      <c r="AB1283" s="1130"/>
      <c r="AC1283" s="1130"/>
      <c r="AD1283" s="1130"/>
      <c r="AE1283" s="1130"/>
      <c r="AF1283" s="1130"/>
      <c r="AG1283" s="1130"/>
      <c r="AH1283" s="1130"/>
      <c r="AI1283" s="1130"/>
      <c r="AJ1283" s="1120">
        <v>0</v>
      </c>
      <c r="AK1283" s="1120">
        <v>2.6245826239067056</v>
      </c>
      <c r="AL1283" s="1120">
        <v>2.848425246897949</v>
      </c>
      <c r="AM1283" s="1120">
        <v>3.2052840130151843</v>
      </c>
      <c r="AN1283" s="1120">
        <v>3.2959765176784526</v>
      </c>
      <c r="AO1283" s="1120">
        <v>3.3753142580019397</v>
      </c>
      <c r="AP1283" s="1120">
        <v>2.895272394509405</v>
      </c>
      <c r="AQ1283" s="1120">
        <v>2.5310486729043342</v>
      </c>
      <c r="AR1283" s="1120">
        <v>2.7704249568055292</v>
      </c>
      <c r="AS1283" s="1120">
        <v>3.1029324436263233</v>
      </c>
      <c r="AT1283" s="1120">
        <v>3.107618533501896</v>
      </c>
      <c r="AU1283" s="1120">
        <v>3.5974163171940527</v>
      </c>
      <c r="AV1283" s="1120">
        <v>3.9473528840896663</v>
      </c>
      <c r="AW1283" s="1120">
        <v>4.061637075554442</v>
      </c>
      <c r="AX1283" s="1120">
        <v>4.0779392185564687</v>
      </c>
      <c r="AY1283" s="1120">
        <v>4.4438217285699828</v>
      </c>
      <c r="AZ1283" s="1120">
        <v>4.9784638679245283</v>
      </c>
      <c r="BA1283" s="1120">
        <v>4.903407932197041</v>
      </c>
      <c r="BB1283" s="1120">
        <v>3.9299432173848552</v>
      </c>
      <c r="BC1283" s="1120">
        <v>4.2961769999999992</v>
      </c>
      <c r="BD1283" s="1120">
        <v>4.7997170916244238</v>
      </c>
      <c r="BE1283" s="1120">
        <v>5.382384328817734</v>
      </c>
      <c r="BF1283" s="1120">
        <v>5.2355645363408518</v>
      </c>
      <c r="BG1283" s="1120">
        <v>5.5466380686304282</v>
      </c>
      <c r="BH1283" s="1120">
        <v>6.3528844559585496</v>
      </c>
      <c r="BI1283" s="1120">
        <v>5.965751298249681</v>
      </c>
      <c r="BJ1283" s="1120">
        <v>5.8613277680140596</v>
      </c>
      <c r="BK1283" s="1120">
        <v>5.4296506007760996</v>
      </c>
      <c r="BL1283" s="1120">
        <v>6.6283477215823723</v>
      </c>
      <c r="BM1283" s="1120">
        <v>7.376149703551838</v>
      </c>
      <c r="BN1283" s="1120">
        <v>8.6272527010162232</v>
      </c>
      <c r="BO1283" s="1120">
        <v>8.2640859789684527</v>
      </c>
      <c r="BP1283" s="1120">
        <v>10.54327815171912</v>
      </c>
      <c r="BQ1283" s="1120">
        <v>10.765872391895979</v>
      </c>
      <c r="BR1283" s="1120">
        <v>10.736436675533358</v>
      </c>
      <c r="BS1283" s="1120">
        <v>9.1183041722745628</v>
      </c>
      <c r="BT1283" s="1120">
        <v>11.622031328954018</v>
      </c>
      <c r="BU1283" s="1120">
        <v>12.459480221479524</v>
      </c>
      <c r="BV1283" s="1120">
        <v>13.844392706597391</v>
      </c>
      <c r="BW1283" s="1120">
        <v>15.013892264074524</v>
      </c>
      <c r="BX1283" s="1120">
        <v>15.288701799485862</v>
      </c>
      <c r="BY1283" s="1120">
        <v>14.070235821334117</v>
      </c>
      <c r="BZ1283" s="1120">
        <v>15.201053555750656</v>
      </c>
      <c r="CA1283" s="1120">
        <v>14.505149253731343</v>
      </c>
      <c r="CB1283" s="1120">
        <v>17.068535696008187</v>
      </c>
      <c r="CC1283" s="1120">
        <v>14.312709702111372</v>
      </c>
      <c r="CD1283" s="1120">
        <v>15.777914663461543</v>
      </c>
      <c r="CE1283" s="1120">
        <v>17.842827095576862</v>
      </c>
      <c r="CF1283" s="1120">
        <v>19.841680160632162</v>
      </c>
      <c r="CG1283" s="1120">
        <v>20.611448921329139</v>
      </c>
      <c r="CH1283" s="1120">
        <v>17.519828604389268</v>
      </c>
      <c r="CI1283" s="1120">
        <v>20.785041200630278</v>
      </c>
      <c r="CJ1283" s="1120">
        <v>18.939357370903021</v>
      </c>
      <c r="CK1283" s="1120">
        <v>23.631154852521405</v>
      </c>
      <c r="CL1283" s="1120">
        <v>21.680036934128491</v>
      </c>
      <c r="CM1283" s="1120">
        <v>23.757661376306093</v>
      </c>
      <c r="CN1283" s="1120">
        <v>22.703128508221621</v>
      </c>
      <c r="CO1283" s="1120">
        <v>23.570872611283573</v>
      </c>
      <c r="CP1283" s="1120">
        <v>24.450053319479387</v>
      </c>
      <c r="CQ1283" s="1120">
        <v>30.880111101335981</v>
      </c>
      <c r="CR1283" s="1120">
        <v>34.086105675146769</v>
      </c>
      <c r="CS1283" s="1376">
        <v>34.953849778208721</v>
      </c>
      <c r="CT1283" s="1376">
        <v>35.833030486404539</v>
      </c>
      <c r="CU1283" s="1376">
        <v>39.263088268261129</v>
      </c>
      <c r="CV1283" s="1376">
        <v>34.086105675146769</v>
      </c>
      <c r="CW1283" s="1376">
        <v>34.953849778208721</v>
      </c>
      <c r="CX1283" s="1376">
        <v>35.833030486404539</v>
      </c>
      <c r="CY1283" s="1376">
        <v>39.263088268261129</v>
      </c>
      <c r="CZ1283" s="1376">
        <v>34.086105675146769</v>
      </c>
      <c r="DA1283" s="1376">
        <v>34.953849778208721</v>
      </c>
      <c r="DB1283" s="1376">
        <v>35.833030486404539</v>
      </c>
      <c r="DC1283" s="1376">
        <v>40.763088268261129</v>
      </c>
      <c r="DD1283" s="1376">
        <v>34.086105675146769</v>
      </c>
      <c r="DE1283" s="1376">
        <v>34.953849778208721</v>
      </c>
      <c r="DF1283" s="1376">
        <v>35.833030486404539</v>
      </c>
      <c r="DG1283" s="1376">
        <v>40.763088268261129</v>
      </c>
      <c r="DH1283" s="1376">
        <v>34.086105675146769</v>
      </c>
      <c r="DI1283" s="1376">
        <v>34.953849778208721</v>
      </c>
      <c r="DJ1283" s="1376">
        <v>35.833030486404539</v>
      </c>
      <c r="DK1283" s="1376">
        <v>40.763088268261129</v>
      </c>
      <c r="DL1283" s="1376">
        <v>34.086105675146769</v>
      </c>
      <c r="DM1283" s="1376">
        <v>34.953849778208721</v>
      </c>
      <c r="DN1283" s="1376">
        <v>35.833030486404539</v>
      </c>
      <c r="DO1283" s="1376">
        <v>40.763088268261129</v>
      </c>
    </row>
    <row r="1284" spans="2:119" s="269" customFormat="1">
      <c r="B1284" s="1331"/>
      <c r="C1284" s="1126" t="s">
        <v>346</v>
      </c>
      <c r="D1284" s="1134"/>
      <c r="E1284" s="1128"/>
      <c r="F1284" s="1120">
        <v>45.821270308180843</v>
      </c>
      <c r="G1284" s="1120">
        <v>56.355427038314538</v>
      </c>
      <c r="H1284" s="1120">
        <v>29.032916412319356</v>
      </c>
      <c r="I1284" s="1120">
        <v>33.316743303511679</v>
      </c>
      <c r="J1284" s="1120">
        <v>25.294526047675749</v>
      </c>
      <c r="K1284" s="1120">
        <v>22.000112167281074</v>
      </c>
      <c r="L1284" s="1120">
        <v>23.804999697294384</v>
      </c>
      <c r="M1284" s="1120">
        <v>32.837977752657736</v>
      </c>
      <c r="N1284" s="1120">
        <v>25.970120096374782</v>
      </c>
      <c r="O1284" s="1120">
        <v>30.758830587340142</v>
      </c>
      <c r="P1284" s="1120">
        <v>40.022828754173545</v>
      </c>
      <c r="Q1284" s="1120">
        <v>32.328154539725631</v>
      </c>
      <c r="R1284" s="1120">
        <v>28.059003961677828</v>
      </c>
      <c r="S1284" s="1129">
        <v>30.50020426144582</v>
      </c>
      <c r="T1284" s="1129">
        <v>22.937798032997591</v>
      </c>
      <c r="U1284" s="1746">
        <v>21.113472575961882</v>
      </c>
      <c r="V1284" s="1746">
        <v>20.600089695270412</v>
      </c>
      <c r="W1284" s="1746">
        <v>20.375471729599763</v>
      </c>
      <c r="X1284" s="1746">
        <v>20.610349464367637</v>
      </c>
      <c r="Y1284" s="1746">
        <v>21.122551989314935</v>
      </c>
      <c r="Z1284" s="1746">
        <v>28.842745971202636</v>
      </c>
      <c r="AA1284" s="1092"/>
      <c r="AB1284" s="1130"/>
      <c r="AC1284" s="1130"/>
      <c r="AD1284" s="1130"/>
      <c r="AE1284" s="1130"/>
      <c r="AF1284" s="1130"/>
      <c r="AG1284" s="1130"/>
      <c r="AH1284" s="1130"/>
      <c r="AI1284" s="1130"/>
      <c r="AJ1284" s="1120">
        <v>0</v>
      </c>
      <c r="AK1284" s="1120">
        <v>141.27944494917651</v>
      </c>
      <c r="AL1284" s="1120">
        <v>144.80022523334469</v>
      </c>
      <c r="AM1284" s="1120">
        <v>142.51071459424116</v>
      </c>
      <c r="AN1284" s="1120">
        <v>167.81530473568782</v>
      </c>
      <c r="AO1284" s="1120">
        <v>169.49679656735643</v>
      </c>
      <c r="AP1284" s="1120">
        <v>210.59845383696705</v>
      </c>
      <c r="AQ1284" s="1120">
        <v>240.1901077825402</v>
      </c>
      <c r="AR1284" s="1120">
        <v>250.20549334894588</v>
      </c>
      <c r="AS1284" s="1120">
        <v>164.86308089708109</v>
      </c>
      <c r="AT1284" s="1120">
        <v>144.62012318549981</v>
      </c>
      <c r="AU1284" s="1120">
        <v>100.98428542077534</v>
      </c>
      <c r="AV1284" s="1120">
        <v>130.28582284676386</v>
      </c>
      <c r="AW1284" s="1120">
        <v>108.67608121272804</v>
      </c>
      <c r="AX1284" s="1120">
        <v>115.45130133223367</v>
      </c>
      <c r="AY1284" s="1120">
        <v>112.42959654031388</v>
      </c>
      <c r="AZ1284" s="1120">
        <v>112.69186153243618</v>
      </c>
      <c r="BA1284" s="1120">
        <v>108.0347660368149</v>
      </c>
      <c r="BB1284" s="1120">
        <v>89.720342600080144</v>
      </c>
      <c r="BC1284" s="1120">
        <v>87.944931851077598</v>
      </c>
      <c r="BD1284" s="1120">
        <v>92.694846872889599</v>
      </c>
      <c r="BE1284" s="1120">
        <v>91.547474329278259</v>
      </c>
      <c r="BF1284" s="1120">
        <v>85.112715401361541</v>
      </c>
      <c r="BG1284" s="1120">
        <v>78.747075715926158</v>
      </c>
      <c r="BH1284" s="1120">
        <v>84.018027120997971</v>
      </c>
      <c r="BI1284" s="1120">
        <v>91.131634367060812</v>
      </c>
      <c r="BJ1284" s="1120">
        <v>87.540738993941389</v>
      </c>
      <c r="BK1284" s="1120">
        <v>85.525107671462578</v>
      </c>
      <c r="BL1284" s="1120">
        <v>104.38885860074926</v>
      </c>
      <c r="BM1284" s="1120">
        <v>100.65585346828465</v>
      </c>
      <c r="BN1284" s="1120">
        <v>122.64434113916842</v>
      </c>
      <c r="BO1284" s="1120">
        <v>109.52486975801172</v>
      </c>
      <c r="BP1284" s="1120">
        <v>117.07971727655006</v>
      </c>
      <c r="BQ1284" s="1120">
        <v>120.51817693943669</v>
      </c>
      <c r="BR1284" s="1120">
        <v>120.10983401686232</v>
      </c>
      <c r="BS1284" s="1120">
        <v>88.398404103733256</v>
      </c>
      <c r="BT1284" s="1120">
        <v>125.27413071706826</v>
      </c>
      <c r="BU1284" s="1120">
        <v>105.61066724838437</v>
      </c>
      <c r="BV1284" s="1120">
        <v>101.37795044542777</v>
      </c>
      <c r="BW1284" s="1120">
        <v>101.12180103906098</v>
      </c>
      <c r="BX1284" s="1120">
        <v>96.743045649072727</v>
      </c>
      <c r="BY1284" s="1120">
        <v>123.70774215370378</v>
      </c>
      <c r="BZ1284" s="1120">
        <v>126.49802977402396</v>
      </c>
      <c r="CA1284" s="1120">
        <v>128.61256358383369</v>
      </c>
      <c r="CB1284" s="1120">
        <v>129.87536184252107</v>
      </c>
      <c r="CC1284" s="1120">
        <v>115.86472544241235</v>
      </c>
      <c r="CD1284" s="1120">
        <v>112.03693624267768</v>
      </c>
      <c r="CE1284" s="1120">
        <v>107.54724841534706</v>
      </c>
      <c r="CF1284" s="1120">
        <v>93.801601581308134</v>
      </c>
      <c r="CG1284" s="1120">
        <v>103.819736668475</v>
      </c>
      <c r="CH1284" s="1120">
        <v>96.705471478463338</v>
      </c>
      <c r="CI1284" s="1120">
        <v>91.570408062876467</v>
      </c>
      <c r="CJ1284" s="1120">
        <v>78.387276473206256</v>
      </c>
      <c r="CK1284" s="1120">
        <v>83.330141822751486</v>
      </c>
      <c r="CL1284" s="1120">
        <v>72.097178491009601</v>
      </c>
      <c r="CM1284" s="1120">
        <v>82.384243740083733</v>
      </c>
      <c r="CN1284" s="1120">
        <v>70.005158411514174</v>
      </c>
      <c r="CO1284" s="1120">
        <v>81.348587207402801</v>
      </c>
      <c r="CP1284" s="1120">
        <v>77.627100418513564</v>
      </c>
      <c r="CQ1284" s="1120">
        <v>72.970669246501828</v>
      </c>
      <c r="CR1284" s="1120">
        <v>78.66382978723405</v>
      </c>
      <c r="CS1284" s="1376">
        <v>81.348587207402801</v>
      </c>
      <c r="CT1284" s="1376">
        <v>77.627100418513564</v>
      </c>
      <c r="CU1284" s="1376">
        <v>72.970669246501828</v>
      </c>
      <c r="CV1284" s="1376">
        <v>78.66382978723405</v>
      </c>
      <c r="CW1284" s="1376">
        <v>81.348587207402801</v>
      </c>
      <c r="CX1284" s="1376">
        <v>77.627100418513564</v>
      </c>
      <c r="CY1284" s="1376">
        <v>72.970669246501828</v>
      </c>
      <c r="CZ1284" s="1376">
        <v>78.66382978723405</v>
      </c>
      <c r="DA1284" s="1376">
        <v>81.348587207402801</v>
      </c>
      <c r="DB1284" s="1376">
        <v>77.627100418513564</v>
      </c>
      <c r="DC1284" s="1376">
        <v>72.970669246501828</v>
      </c>
      <c r="DD1284" s="1376">
        <v>78.66382978723405</v>
      </c>
      <c r="DE1284" s="1376">
        <v>81.348587207402801</v>
      </c>
      <c r="DF1284" s="1376">
        <v>77.627100418513564</v>
      </c>
      <c r="DG1284" s="1376">
        <v>72.970669246501828</v>
      </c>
      <c r="DH1284" s="1376">
        <v>78.66382978723405</v>
      </c>
      <c r="DI1284" s="1376">
        <v>81.348587207402801</v>
      </c>
      <c r="DJ1284" s="1376">
        <v>77.627100418513564</v>
      </c>
      <c r="DK1284" s="1376">
        <v>72.970669246501828</v>
      </c>
      <c r="DL1284" s="1376">
        <v>78.66382978723405</v>
      </c>
      <c r="DM1284" s="1376">
        <v>81.348587207402801</v>
      </c>
      <c r="DN1284" s="1376">
        <v>77.627100418513564</v>
      </c>
      <c r="DO1284" s="1376">
        <v>72.970669246501828</v>
      </c>
    </row>
    <row r="1285" spans="2:119" s="283" customFormat="1">
      <c r="B1285" s="1332"/>
      <c r="C1285" s="1121"/>
      <c r="D1285" s="1122"/>
      <c r="E1285" s="1122"/>
      <c r="F1285" s="1123"/>
      <c r="G1285" s="1123"/>
      <c r="H1285" s="1123"/>
      <c r="I1285" s="1123"/>
      <c r="J1285" s="1123"/>
      <c r="K1285" s="1123"/>
      <c r="L1285" s="1123"/>
      <c r="M1285" s="1123"/>
      <c r="N1285" s="1123"/>
      <c r="O1285" s="1123"/>
      <c r="P1285" s="1123"/>
      <c r="Q1285" s="1123"/>
      <c r="R1285" s="1123"/>
      <c r="S1285" s="1124"/>
      <c r="T1285" s="1124"/>
      <c r="U1285" s="1745"/>
      <c r="V1285" s="1745"/>
      <c r="W1285" s="1745"/>
      <c r="X1285" s="1745"/>
      <c r="Y1285" s="1745"/>
      <c r="Z1285" s="1745"/>
      <c r="AA1285" s="970"/>
      <c r="AB1285" s="1125"/>
      <c r="AC1285" s="1125"/>
      <c r="AD1285" s="1125"/>
      <c r="AE1285" s="1125"/>
      <c r="AF1285" s="1125"/>
      <c r="AG1285" s="1125"/>
      <c r="AH1285" s="1125"/>
      <c r="AI1285" s="1125"/>
      <c r="AJ1285" s="1123"/>
      <c r="AK1285" s="1123"/>
      <c r="AL1285" s="1123"/>
      <c r="AM1285" s="1123"/>
      <c r="AN1285" s="1123"/>
      <c r="AO1285" s="1123"/>
      <c r="AP1285" s="1123"/>
      <c r="AQ1285" s="1123"/>
      <c r="AR1285" s="1123"/>
      <c r="AS1285" s="1123"/>
      <c r="AT1285" s="1123"/>
      <c r="AU1285" s="1123"/>
      <c r="AV1285" s="1123"/>
      <c r="AW1285" s="1123"/>
      <c r="AX1285" s="1123"/>
      <c r="AY1285" s="1123"/>
      <c r="AZ1285" s="1123"/>
      <c r="BA1285" s="1123"/>
      <c r="BB1285" s="1123"/>
      <c r="BC1285" s="1123"/>
      <c r="BD1285" s="1123"/>
      <c r="BE1285" s="1123"/>
      <c r="BF1285" s="1123"/>
      <c r="BG1285" s="1123"/>
      <c r="BH1285" s="1123"/>
      <c r="BI1285" s="1123"/>
      <c r="BJ1285" s="1123"/>
      <c r="BK1285" s="1123"/>
      <c r="BL1285" s="1123"/>
      <c r="BM1285" s="1123"/>
      <c r="BN1285" s="1123"/>
      <c r="BO1285" s="1123"/>
      <c r="BP1285" s="1123"/>
      <c r="BQ1285" s="1123"/>
      <c r="BR1285" s="1123"/>
      <c r="BS1285" s="1123"/>
      <c r="BT1285" s="1123"/>
      <c r="BU1285" s="1123"/>
      <c r="BV1285" s="1123"/>
      <c r="BW1285" s="1123"/>
      <c r="BX1285" s="1123"/>
      <c r="BY1285" s="1123"/>
      <c r="BZ1285" s="1123"/>
      <c r="CA1285" s="1123"/>
      <c r="CB1285" s="1123"/>
      <c r="CC1285" s="1123"/>
      <c r="CD1285" s="1123"/>
      <c r="CE1285" s="1123"/>
      <c r="CF1285" s="1123"/>
      <c r="CG1285" s="1123"/>
      <c r="CH1285" s="1123"/>
      <c r="CI1285" s="1123"/>
      <c r="CJ1285" s="1123"/>
      <c r="CK1285" s="1123"/>
      <c r="CL1285" s="1123"/>
      <c r="CM1285" s="1123"/>
      <c r="CN1285" s="1123"/>
      <c r="CO1285" s="1123"/>
      <c r="CP1285" s="1123"/>
      <c r="CQ1285" s="1123"/>
      <c r="CR1285" s="1123"/>
      <c r="CS1285" s="1375"/>
      <c r="CT1285" s="1375"/>
      <c r="CU1285" s="1375"/>
      <c r="CV1285" s="1375"/>
      <c r="CW1285" s="1375"/>
      <c r="CX1285" s="1375"/>
      <c r="CY1285" s="1375"/>
      <c r="CZ1285" s="1375"/>
      <c r="DA1285" s="1375"/>
      <c r="DB1285" s="1375"/>
      <c r="DC1285" s="1375"/>
      <c r="DD1285" s="1375"/>
      <c r="DE1285" s="1375"/>
      <c r="DF1285" s="1375"/>
      <c r="DG1285" s="1375"/>
      <c r="DH1285" s="1375"/>
      <c r="DI1285" s="1375"/>
      <c r="DJ1285" s="1375"/>
      <c r="DK1285" s="1375"/>
      <c r="DL1285" s="1375"/>
      <c r="DM1285" s="1375"/>
      <c r="DN1285" s="1375"/>
      <c r="DO1285" s="1375"/>
    </row>
    <row r="1286" spans="2:119" s="240" customFormat="1">
      <c r="B1286" s="1331"/>
      <c r="C1286" s="1126" t="s">
        <v>689</v>
      </c>
      <c r="D1286" s="1128"/>
      <c r="E1286" s="1128"/>
      <c r="F1286" s="1120">
        <v>26.524276428138741</v>
      </c>
      <c r="G1286" s="1120">
        <v>24.637924161718704</v>
      </c>
      <c r="H1286" s="1120">
        <v>29.62972031318478</v>
      </c>
      <c r="I1286" s="1120">
        <v>37.000911156816251</v>
      </c>
      <c r="J1286" s="1120">
        <v>30.298064181064809</v>
      </c>
      <c r="K1286" s="1120">
        <v>37.758444188662693</v>
      </c>
      <c r="L1286" s="1120">
        <v>31.259957058896568</v>
      </c>
      <c r="M1286" s="1120">
        <v>39.207014031065349</v>
      </c>
      <c r="N1286" s="1120">
        <v>29.401101961343898</v>
      </c>
      <c r="O1286" s="1120">
        <v>35.213572778648881</v>
      </c>
      <c r="P1286" s="1120">
        <v>29.84696481448151</v>
      </c>
      <c r="Q1286" s="1120">
        <v>31.398066061752377</v>
      </c>
      <c r="R1286" s="1120">
        <v>43.356666379249532</v>
      </c>
      <c r="S1286" s="1129">
        <v>48.182530864119848</v>
      </c>
      <c r="T1286" s="1129">
        <v>35.292166572905892</v>
      </c>
      <c r="U1286" s="1746">
        <v>42.762466344776875</v>
      </c>
      <c r="V1286" s="1746">
        <v>50.443325817827414</v>
      </c>
      <c r="W1286" s="1746">
        <v>48.746785016213714</v>
      </c>
      <c r="X1286" s="1746">
        <v>47.320992902720931</v>
      </c>
      <c r="Y1286" s="1746">
        <v>47.133157415846725</v>
      </c>
      <c r="Z1286" s="1746">
        <v>47.232437876069945</v>
      </c>
      <c r="AA1286" s="403"/>
      <c r="AB1286" s="1130"/>
      <c r="AC1286" s="1130"/>
      <c r="AD1286" s="1130"/>
      <c r="AE1286" s="1130"/>
      <c r="AF1286" s="1130"/>
      <c r="AG1286" s="1130"/>
      <c r="AH1286" s="1130"/>
      <c r="AI1286" s="1130"/>
      <c r="AJ1286" s="1120">
        <v>0</v>
      </c>
      <c r="AK1286" s="1120">
        <v>42.382895890264244</v>
      </c>
      <c r="AL1286" s="1120">
        <v>22.200256314328033</v>
      </c>
      <c r="AM1286" s="1120">
        <v>20.989341101629218</v>
      </c>
      <c r="AN1286" s="1120">
        <v>26.179741289488859</v>
      </c>
      <c r="AO1286" s="1120">
        <v>21.582671985223275</v>
      </c>
      <c r="AP1286" s="1120">
        <v>22.301820415535836</v>
      </c>
      <c r="AQ1286" s="1120">
        <v>25.231534093584404</v>
      </c>
      <c r="AR1286" s="1120">
        <v>21.642484286720261</v>
      </c>
      <c r="AS1286" s="1120">
        <v>35.659014900542644</v>
      </c>
      <c r="AT1286" s="1120">
        <v>34.507324373574036</v>
      </c>
      <c r="AU1286" s="1120">
        <v>26.118438478639188</v>
      </c>
      <c r="AV1286" s="1120">
        <v>23.994510269478887</v>
      </c>
      <c r="AW1286" s="1120">
        <v>26.858811268967244</v>
      </c>
      <c r="AX1286" s="1120">
        <v>30.458405868037783</v>
      </c>
      <c r="AY1286" s="1120">
        <v>32.169303050436405</v>
      </c>
      <c r="AZ1286" s="1120">
        <v>28.632286949548771</v>
      </c>
      <c r="BA1286" s="1120">
        <v>24.137556977584882</v>
      </c>
      <c r="BB1286" s="1120">
        <v>23.947535668580183</v>
      </c>
      <c r="BC1286" s="1120">
        <v>26.186841959084031</v>
      </c>
      <c r="BD1286" s="1120">
        <v>24.756983393738647</v>
      </c>
      <c r="BE1286" s="1120">
        <v>25.396723150616072</v>
      </c>
      <c r="BF1286" s="1120">
        <v>28.333553004075885</v>
      </c>
      <c r="BG1286" s="1120">
        <v>33.990312337341621</v>
      </c>
      <c r="BH1286" s="1120">
        <v>34.348715225210292</v>
      </c>
      <c r="BI1286" s="1120">
        <v>27.891744767942495</v>
      </c>
      <c r="BJ1286" s="1120">
        <v>28.890117495098611</v>
      </c>
      <c r="BK1286" s="1120">
        <v>27.433099598454792</v>
      </c>
      <c r="BL1286" s="1120">
        <v>33.449046902931471</v>
      </c>
      <c r="BM1286" s="1120">
        <v>28.857136564236495</v>
      </c>
      <c r="BN1286" s="1120">
        <v>32.604524240207148</v>
      </c>
      <c r="BO1286" s="1120">
        <v>33.804552266235341</v>
      </c>
      <c r="BP1286" s="1120">
        <v>39.93590436309605</v>
      </c>
      <c r="BQ1286" s="1120">
        <v>43.431704187565607</v>
      </c>
      <c r="BR1286" s="1120">
        <v>33.567281977692254</v>
      </c>
      <c r="BS1286" s="1120">
        <v>26.506208087112412</v>
      </c>
      <c r="BT1286" s="1120">
        <v>39.537080504980018</v>
      </c>
      <c r="BU1286" s="1120">
        <v>23.150057101640922</v>
      </c>
      <c r="BV1286" s="1120">
        <v>28.774253076713151</v>
      </c>
      <c r="BW1286" s="1120">
        <v>29.006145741878843</v>
      </c>
      <c r="BX1286" s="1120">
        <v>36.565752409191987</v>
      </c>
      <c r="BY1286" s="1120">
        <v>22.552624163437834</v>
      </c>
      <c r="BZ1286" s="1120">
        <v>26.702262295081969</v>
      </c>
      <c r="CA1286" s="1120">
        <v>25.355550032255451</v>
      </c>
      <c r="CB1286" s="1120">
        <v>36.49170031404217</v>
      </c>
      <c r="CC1286" s="1120">
        <v>27.824358855854747</v>
      </c>
      <c r="CD1286" s="1120">
        <v>23.290803617418323</v>
      </c>
      <c r="CE1286" s="1120">
        <v>26.402052245344244</v>
      </c>
      <c r="CF1286" s="1120">
        <v>31.71570593325875</v>
      </c>
      <c r="CG1286" s="1120">
        <v>29.66833075955261</v>
      </c>
      <c r="CH1286" s="1120">
        <v>30.940498912991206</v>
      </c>
      <c r="CI1286" s="1120">
        <v>36.914133931312492</v>
      </c>
      <c r="CJ1286" s="1120">
        <v>30.779707126766048</v>
      </c>
      <c r="CK1286" s="1120">
        <v>30.802214103639812</v>
      </c>
      <c r="CL1286" s="1120">
        <v>33.763562101315678</v>
      </c>
      <c r="CM1286" s="1120">
        <v>36.060239402578453</v>
      </c>
      <c r="CN1286" s="1120">
        <v>31.53353679990656</v>
      </c>
      <c r="CO1286" s="1120">
        <v>27.066122448979591</v>
      </c>
      <c r="CP1286" s="1120">
        <v>26.370463409014064</v>
      </c>
      <c r="CQ1286" s="1120">
        <v>29.272895287422457</v>
      </c>
      <c r="CR1286" s="1120">
        <v>29.22597864768683</v>
      </c>
      <c r="CS1286" s="1376">
        <v>27.066122448979591</v>
      </c>
      <c r="CT1286" s="1376">
        <v>26.370463409014064</v>
      </c>
      <c r="CU1286" s="1376">
        <v>29.272895287422457</v>
      </c>
      <c r="CV1286" s="1376">
        <v>31.71570593325875</v>
      </c>
      <c r="CW1286" s="1376">
        <v>29.66833075955261</v>
      </c>
      <c r="CX1286" s="1376">
        <v>30.940498912991206</v>
      </c>
      <c r="CY1286" s="1376">
        <v>36.914133931312492</v>
      </c>
      <c r="CZ1286" s="1376">
        <v>31.71570593325875</v>
      </c>
      <c r="DA1286" s="1376">
        <v>29.66833075955261</v>
      </c>
      <c r="DB1286" s="1376">
        <v>30.940498912991206</v>
      </c>
      <c r="DC1286" s="1376">
        <v>36.914133931312492</v>
      </c>
      <c r="DD1286" s="1376">
        <v>31.71570593325875</v>
      </c>
      <c r="DE1286" s="1376">
        <v>29.66833075955261</v>
      </c>
      <c r="DF1286" s="1376">
        <v>30.940498912991206</v>
      </c>
      <c r="DG1286" s="1376">
        <v>36.914133931312492</v>
      </c>
      <c r="DH1286" s="1376">
        <v>31.71570593325875</v>
      </c>
      <c r="DI1286" s="1376">
        <v>29.66833075955261</v>
      </c>
      <c r="DJ1286" s="1376">
        <v>30.940498912991206</v>
      </c>
      <c r="DK1286" s="1376">
        <v>36.914133931312492</v>
      </c>
      <c r="DL1286" s="1376">
        <v>31.71570593325875</v>
      </c>
      <c r="DM1286" s="1376">
        <v>29.66833075955261</v>
      </c>
      <c r="DN1286" s="1376">
        <v>30.940498912991206</v>
      </c>
      <c r="DO1286" s="1376">
        <v>36.914133931312492</v>
      </c>
    </row>
    <row r="1287" spans="2:119" s="240" customFormat="1">
      <c r="B1287" s="1331"/>
      <c r="C1287" s="1126" t="s">
        <v>690</v>
      </c>
      <c r="D1287" s="1128"/>
      <c r="E1287" s="1128"/>
      <c r="F1287" s="1120">
        <v>4.5172363275898348</v>
      </c>
      <c r="G1287" s="1120">
        <v>2.7819149860074202</v>
      </c>
      <c r="H1287" s="1120">
        <v>2.9215853955719071</v>
      </c>
      <c r="I1287" s="1120">
        <v>2.7432402986707278</v>
      </c>
      <c r="J1287" s="1120">
        <v>2.1651787427977882</v>
      </c>
      <c r="K1287" s="1120">
        <v>2.7338595171677764</v>
      </c>
      <c r="L1287" s="1120">
        <v>2.8178037162236862</v>
      </c>
      <c r="M1287" s="1120">
        <v>3.9980171561264366</v>
      </c>
      <c r="N1287" s="1120">
        <v>5.4462851382514996</v>
      </c>
      <c r="O1287" s="1120">
        <v>4.1815451518008135</v>
      </c>
      <c r="P1287" s="1120">
        <v>5.2503864711669097</v>
      </c>
      <c r="Q1287" s="1120">
        <v>4.8781755047917796</v>
      </c>
      <c r="R1287" s="1120">
        <v>1.9795724800702343</v>
      </c>
      <c r="S1287" s="1129">
        <v>1.829325286620116</v>
      </c>
      <c r="T1287" s="1129">
        <v>2.300984424582027</v>
      </c>
      <c r="U1287" s="1746">
        <v>2.1839965879870236</v>
      </c>
      <c r="V1287" s="1746">
        <v>2.2171972623225433</v>
      </c>
      <c r="W1287" s="1746">
        <v>2.2020513729216442</v>
      </c>
      <c r="X1287" s="1746">
        <v>2.1753717352753763</v>
      </c>
      <c r="Y1287" s="1746">
        <v>2.2050870016789705</v>
      </c>
      <c r="Z1287" s="1746">
        <v>2.1712837835144674</v>
      </c>
      <c r="AA1287" s="403"/>
      <c r="AB1287" s="1130"/>
      <c r="AC1287" s="1130"/>
      <c r="AD1287" s="1130"/>
      <c r="AE1287" s="1130"/>
      <c r="AF1287" s="1130"/>
      <c r="AG1287" s="1130"/>
      <c r="AH1287" s="1130"/>
      <c r="AI1287" s="1130"/>
      <c r="AJ1287" s="1120">
        <v>0</v>
      </c>
      <c r="AK1287" s="1120">
        <v>3.4331824826566693</v>
      </c>
      <c r="AL1287" s="1120">
        <v>3.7436865491556408</v>
      </c>
      <c r="AM1287" s="1120">
        <v>3.5746051121631752</v>
      </c>
      <c r="AN1287" s="1120">
        <v>8.5291471471075795</v>
      </c>
      <c r="AO1287" s="1120">
        <v>8.2835122849861982</v>
      </c>
      <c r="AP1287" s="1120">
        <v>8.3099991721443693</v>
      </c>
      <c r="AQ1287" s="1120">
        <v>10.640859708950195</v>
      </c>
      <c r="AR1287" s="1120">
        <v>12.89518345130533</v>
      </c>
      <c r="AS1287" s="1120">
        <v>15.18294390914199</v>
      </c>
      <c r="AT1287" s="1120">
        <v>13.02069084941057</v>
      </c>
      <c r="AU1287" s="1120">
        <v>14.556632785166697</v>
      </c>
      <c r="AV1287" s="1120">
        <v>2.2004792831276503</v>
      </c>
      <c r="AW1287" s="1120">
        <v>1.868875669437315</v>
      </c>
      <c r="AX1287" s="1120">
        <v>2.1356144257966267</v>
      </c>
      <c r="AY1287" s="1120">
        <v>2.3850258209614763</v>
      </c>
      <c r="AZ1287" s="1120">
        <v>2.7906784332124932</v>
      </c>
      <c r="BA1287" s="1120">
        <v>2.8341554460366205</v>
      </c>
      <c r="BB1287" s="1120">
        <v>1.9524379973652222</v>
      </c>
      <c r="BC1287" s="1120">
        <v>1.8713800727324639</v>
      </c>
      <c r="BD1287" s="1120">
        <v>2.3146892150552296</v>
      </c>
      <c r="BE1287" s="1120">
        <v>2.2420332011170268</v>
      </c>
      <c r="BF1287" s="1120">
        <v>2.3322716211116838</v>
      </c>
      <c r="BG1287" s="1120">
        <v>2.4610319856041145</v>
      </c>
      <c r="BH1287" s="1120">
        <v>3.1328235559095035</v>
      </c>
      <c r="BI1287" s="1120">
        <v>2.7242803302449383</v>
      </c>
      <c r="BJ1287" s="1120">
        <v>2.7674433158500742</v>
      </c>
      <c r="BK1287" s="1120">
        <v>2.472846966821427</v>
      </c>
      <c r="BL1287" s="1120">
        <v>2.9447676467657056</v>
      </c>
      <c r="BM1287" s="1120">
        <v>4.2009393781479298</v>
      </c>
      <c r="BN1287" s="1120">
        <v>3.1894310669568524</v>
      </c>
      <c r="BO1287" s="1120">
        <v>3.4471173909978408</v>
      </c>
      <c r="BP1287" s="1120">
        <v>3.2569228691071186</v>
      </c>
      <c r="BQ1287" s="1120">
        <v>6.6808585092732997</v>
      </c>
      <c r="BR1287" s="1120">
        <v>6.2109451438262351</v>
      </c>
      <c r="BS1287" s="1120">
        <v>4.9100325343602682</v>
      </c>
      <c r="BT1287" s="1120">
        <v>7.4532766605341623</v>
      </c>
      <c r="BU1287" s="1120">
        <v>6.4004928773216321</v>
      </c>
      <c r="BV1287" s="1120">
        <v>5.6195662061885141</v>
      </c>
      <c r="BW1287" s="1120">
        <v>3.444424934152766</v>
      </c>
      <c r="BX1287" s="1120">
        <v>3.294440326167531</v>
      </c>
      <c r="BY1287" s="1120">
        <v>4.0593518844663619</v>
      </c>
      <c r="BZ1287" s="1120">
        <v>5.11672131147541</v>
      </c>
      <c r="CA1287" s="1120">
        <v>4.4603006599102439</v>
      </c>
      <c r="CB1287" s="1120">
        <v>5.8810004486316743</v>
      </c>
      <c r="CC1287" s="1120">
        <v>3.7373761468437006</v>
      </c>
      <c r="CD1287" s="1120">
        <v>4.1863764175399192</v>
      </c>
      <c r="CE1287" s="1120">
        <v>4.1019674360250358</v>
      </c>
      <c r="CF1287" s="1120">
        <v>2.5090655803448927</v>
      </c>
      <c r="CG1287" s="1120">
        <v>1.8984047450490023</v>
      </c>
      <c r="CH1287" s="1120">
        <v>1.6537955760151632</v>
      </c>
      <c r="CI1287" s="1120">
        <v>1.6854202538741843</v>
      </c>
      <c r="CJ1287" s="1120">
        <v>2.2793597826070289</v>
      </c>
      <c r="CK1287" s="1120">
        <v>1.6214711584766768</v>
      </c>
      <c r="CL1287" s="1120">
        <v>2.1164541395947478</v>
      </c>
      <c r="CM1287" s="1120">
        <v>1.3690834955669535</v>
      </c>
      <c r="CN1287" s="1120">
        <v>1.5813516864341672</v>
      </c>
      <c r="CO1287" s="1120">
        <v>1.2133548671267067</v>
      </c>
      <c r="CP1287" s="1120">
        <v>1.7027519419075166</v>
      </c>
      <c r="CQ1287" s="1120">
        <v>1.9085389948966709</v>
      </c>
      <c r="CR1287" s="1120">
        <v>3.4830960854092528</v>
      </c>
      <c r="CS1287" s="1376">
        <v>1.2133548671267067</v>
      </c>
      <c r="CT1287" s="1376">
        <v>1.7027519419075166</v>
      </c>
      <c r="CU1287" s="1376">
        <v>1.9085389948966709</v>
      </c>
      <c r="CV1287" s="1376">
        <v>3.4830960854092528</v>
      </c>
      <c r="CW1287" s="1376">
        <v>1.2133548671267067</v>
      </c>
      <c r="CX1287" s="1376">
        <v>1.7027519419075166</v>
      </c>
      <c r="CY1287" s="1376">
        <v>1.9085389948966709</v>
      </c>
      <c r="CZ1287" s="1376">
        <v>3.4830960854092528</v>
      </c>
      <c r="DA1287" s="1376">
        <v>1.2133548671267067</v>
      </c>
      <c r="DB1287" s="1376">
        <v>1.7027519419075166</v>
      </c>
      <c r="DC1287" s="1376">
        <v>1.9085389948966709</v>
      </c>
      <c r="DD1287" s="1376">
        <v>3.4830960854092528</v>
      </c>
      <c r="DE1287" s="1376">
        <v>1.2133548671267067</v>
      </c>
      <c r="DF1287" s="1376">
        <v>1.7027519419075166</v>
      </c>
      <c r="DG1287" s="1376">
        <v>1.9085389948966709</v>
      </c>
      <c r="DH1287" s="1376">
        <v>3.4830960854092528</v>
      </c>
      <c r="DI1287" s="1376">
        <v>1.2133548671267067</v>
      </c>
      <c r="DJ1287" s="1376">
        <v>1.7027519419075166</v>
      </c>
      <c r="DK1287" s="1376">
        <v>1.9085389948966709</v>
      </c>
      <c r="DL1287" s="1376">
        <v>3.4830960854092528</v>
      </c>
      <c r="DM1287" s="1376">
        <v>1.2133548671267067</v>
      </c>
      <c r="DN1287" s="1376">
        <v>1.7027519419075166</v>
      </c>
      <c r="DO1287" s="1376">
        <v>1.9085389948966709</v>
      </c>
    </row>
    <row r="1288" spans="2:119" s="240" customFormat="1">
      <c r="B1288" s="1331"/>
      <c r="C1288" s="1135"/>
      <c r="D1288" s="1136"/>
      <c r="E1288" s="1136"/>
      <c r="F1288" s="1130"/>
      <c r="G1288" s="1130"/>
      <c r="H1288" s="1130"/>
      <c r="I1288" s="1130"/>
      <c r="J1288" s="1130"/>
      <c r="K1288" s="1130"/>
      <c r="L1288" s="1130"/>
      <c r="M1288" s="1130"/>
      <c r="N1288" s="449"/>
      <c r="O1288" s="286"/>
      <c r="P1288" s="286"/>
      <c r="Q1288" s="286"/>
      <c r="R1288" s="286"/>
      <c r="S1288" s="1133"/>
      <c r="T1288" s="1133"/>
      <c r="U1288" s="1648"/>
      <c r="V1288" s="1648"/>
      <c r="W1288" s="1648"/>
      <c r="X1288" s="1648"/>
      <c r="Y1288" s="1648"/>
      <c r="Z1288" s="1648"/>
      <c r="AA1288" s="403"/>
      <c r="AB1288" s="1130"/>
      <c r="AC1288" s="1130"/>
      <c r="AD1288" s="1130"/>
      <c r="AE1288" s="1130"/>
      <c r="AF1288" s="1130"/>
      <c r="AG1288" s="1130"/>
      <c r="AH1288" s="1130"/>
      <c r="AI1288" s="1130"/>
      <c r="AJ1288" s="1120"/>
      <c r="AK1288" s="1120"/>
      <c r="AL1288" s="1120"/>
      <c r="AM1288" s="1120"/>
      <c r="AN1288" s="1120"/>
      <c r="AO1288" s="1120"/>
      <c r="AP1288" s="1120"/>
      <c r="AQ1288" s="1120"/>
      <c r="AR1288" s="1120"/>
      <c r="AS1288" s="1120"/>
      <c r="AT1288" s="1120"/>
      <c r="AU1288" s="1120"/>
      <c r="AV1288" s="1120"/>
      <c r="AW1288" s="1120"/>
      <c r="AX1288" s="1120"/>
      <c r="AY1288" s="1120"/>
      <c r="AZ1288" s="1120"/>
      <c r="BA1288" s="1120"/>
      <c r="BB1288" s="1120"/>
      <c r="BC1288" s="1120"/>
      <c r="BD1288" s="1120"/>
      <c r="BE1288" s="1120"/>
      <c r="BF1288" s="1120"/>
      <c r="BG1288" s="1120"/>
      <c r="BH1288" s="1120"/>
      <c r="BI1288" s="1120"/>
      <c r="BJ1288" s="1120"/>
      <c r="BK1288" s="1120"/>
      <c r="BL1288" s="1120"/>
      <c r="BM1288" s="1120"/>
      <c r="BN1288" s="1120"/>
      <c r="BO1288" s="1120"/>
      <c r="BP1288" s="1120"/>
      <c r="BQ1288" s="1120"/>
      <c r="BR1288" s="1120"/>
      <c r="BS1288" s="1120"/>
      <c r="BT1288" s="286"/>
      <c r="BU1288" s="286"/>
      <c r="BV1288" s="286"/>
      <c r="BW1288" s="286"/>
      <c r="BX1288" s="286"/>
      <c r="BY1288" s="286"/>
      <c r="BZ1288" s="286"/>
      <c r="CA1288" s="286"/>
      <c r="CB1288" s="286"/>
      <c r="CC1288" s="286"/>
      <c r="CD1288" s="286"/>
      <c r="CE1288" s="286"/>
      <c r="CF1288" s="286"/>
      <c r="CG1288" s="286"/>
      <c r="CH1288" s="286"/>
      <c r="CI1288" s="286"/>
      <c r="CJ1288" s="286"/>
      <c r="CK1288" s="286"/>
      <c r="CL1288" s="286"/>
      <c r="CM1288" s="286"/>
      <c r="CN1288" s="286"/>
      <c r="CO1288" s="286"/>
      <c r="CP1288" s="286"/>
      <c r="CQ1288" s="286"/>
      <c r="CR1288" s="286"/>
      <c r="CS1288" s="286"/>
      <c r="CT1288" s="286"/>
      <c r="CU1288" s="286"/>
      <c r="CV1288" s="286"/>
      <c r="CW1288" s="286"/>
      <c r="CX1288" s="286"/>
      <c r="CY1288" s="286"/>
      <c r="CZ1288" s="286"/>
      <c r="DA1288" s="286"/>
      <c r="DB1288" s="286"/>
      <c r="DC1288" s="286"/>
      <c r="DD1288" s="286"/>
      <c r="DE1288" s="286"/>
      <c r="DF1288" s="286"/>
      <c r="DG1288" s="286"/>
      <c r="DH1288" s="286"/>
      <c r="DI1288" s="286"/>
      <c r="DJ1288" s="286"/>
      <c r="DK1288" s="286"/>
      <c r="DL1288" s="286"/>
      <c r="DM1288" s="286"/>
      <c r="DN1288" s="286"/>
      <c r="DO1288" s="286"/>
    </row>
    <row r="1289" spans="2:119" s="240" customFormat="1">
      <c r="B1289" s="1331"/>
      <c r="C1289" s="1121" t="s">
        <v>344</v>
      </c>
      <c r="D1289" s="1136"/>
      <c r="E1289" s="1136"/>
      <c r="F1289" s="1130"/>
      <c r="G1289" s="1130"/>
      <c r="H1289" s="1130"/>
      <c r="I1289" s="1130"/>
      <c r="J1289" s="1130"/>
      <c r="K1289" s="1130"/>
      <c r="L1289" s="1130"/>
      <c r="M1289" s="1130"/>
      <c r="N1289" s="449"/>
      <c r="O1289" s="286"/>
      <c r="P1289" s="286"/>
      <c r="Q1289" s="286"/>
      <c r="R1289" s="286"/>
      <c r="S1289" s="1133"/>
      <c r="T1289" s="1133"/>
      <c r="U1289" s="1648"/>
      <c r="V1289" s="1648"/>
      <c r="W1289" s="1648"/>
      <c r="X1289" s="1648"/>
      <c r="Y1289" s="1648"/>
      <c r="Z1289" s="1648"/>
      <c r="AA1289" s="403"/>
      <c r="AB1289" s="1130"/>
      <c r="AC1289" s="1130"/>
      <c r="AD1289" s="1130"/>
      <c r="AE1289" s="1130"/>
      <c r="AF1289" s="1130"/>
      <c r="AG1289" s="1130"/>
      <c r="AH1289" s="1130"/>
      <c r="AI1289" s="1130"/>
      <c r="AJ1289" s="1120"/>
      <c r="AK1289" s="1120"/>
      <c r="AL1289" s="1120"/>
      <c r="AM1289" s="1120"/>
      <c r="AN1289" s="1120"/>
      <c r="AO1289" s="1120"/>
      <c r="AP1289" s="1120"/>
      <c r="AQ1289" s="1120"/>
      <c r="AR1289" s="1120"/>
      <c r="AS1289" s="1120"/>
      <c r="AT1289" s="1120"/>
      <c r="AU1289" s="1120"/>
      <c r="AV1289" s="1120"/>
      <c r="AW1289" s="1120"/>
      <c r="AX1289" s="1120"/>
      <c r="AY1289" s="1120"/>
      <c r="AZ1289" s="1120"/>
      <c r="BA1289" s="1120"/>
      <c r="BB1289" s="1120"/>
      <c r="BC1289" s="1120"/>
      <c r="BD1289" s="1120"/>
      <c r="BE1289" s="1120"/>
      <c r="BF1289" s="1120"/>
      <c r="BG1289" s="1120"/>
      <c r="BH1289" s="1120"/>
      <c r="BI1289" s="1120"/>
      <c r="BJ1289" s="1120"/>
      <c r="BK1289" s="1120"/>
      <c r="BL1289" s="1120"/>
      <c r="BM1289" s="1120"/>
      <c r="BN1289" s="1120"/>
      <c r="BO1289" s="1120"/>
      <c r="BP1289" s="1120"/>
      <c r="BQ1289" s="1120"/>
      <c r="BR1289" s="1120"/>
      <c r="BS1289" s="1120"/>
      <c r="BT1289" s="286"/>
      <c r="BU1289" s="286"/>
      <c r="BV1289" s="286"/>
      <c r="BW1289" s="286"/>
      <c r="BX1289" s="286"/>
      <c r="BY1289" s="286"/>
      <c r="BZ1289" s="286"/>
      <c r="CA1289" s="286"/>
      <c r="CB1289" s="286"/>
      <c r="CC1289" s="286"/>
      <c r="CD1289" s="286"/>
      <c r="CE1289" s="286"/>
      <c r="CF1289" s="286"/>
      <c r="CG1289" s="286"/>
      <c r="CH1289" s="286"/>
      <c r="CI1289" s="286"/>
      <c r="CJ1289" s="286"/>
      <c r="CK1289" s="286"/>
      <c r="CL1289" s="286"/>
      <c r="CM1289" s="286"/>
      <c r="CN1289" s="286"/>
      <c r="CO1289" s="286"/>
      <c r="CP1289" s="286"/>
      <c r="CQ1289" s="286"/>
      <c r="CR1289" s="286"/>
      <c r="CS1289" s="286"/>
      <c r="CT1289" s="286"/>
      <c r="CU1289" s="286"/>
      <c r="CV1289" s="286"/>
      <c r="CW1289" s="286"/>
      <c r="CX1289" s="286"/>
      <c r="CY1289" s="286"/>
      <c r="CZ1289" s="286"/>
      <c r="DA1289" s="286"/>
      <c r="DB1289" s="286"/>
      <c r="DC1289" s="286"/>
      <c r="DD1289" s="286"/>
      <c r="DE1289" s="286"/>
      <c r="DF1289" s="286"/>
      <c r="DG1289" s="286"/>
      <c r="DH1289" s="286"/>
      <c r="DI1289" s="286"/>
      <c r="DJ1289" s="286"/>
      <c r="DK1289" s="286"/>
      <c r="DL1289" s="286"/>
      <c r="DM1289" s="286"/>
      <c r="DN1289" s="286"/>
      <c r="DO1289" s="286"/>
    </row>
    <row r="1290" spans="2:119" s="240" customFormat="1">
      <c r="B1290" s="1331"/>
      <c r="C1290" s="1121" t="s">
        <v>345</v>
      </c>
      <c r="D1290" s="1136"/>
      <c r="E1290" s="1136"/>
      <c r="F1290" s="1130"/>
      <c r="G1290" s="1130"/>
      <c r="H1290" s="1130"/>
      <c r="I1290" s="1130"/>
      <c r="J1290" s="1130"/>
      <c r="K1290" s="1130"/>
      <c r="L1290" s="1130"/>
      <c r="M1290" s="1130"/>
      <c r="N1290" s="449"/>
      <c r="O1290" s="286"/>
      <c r="P1290" s="286"/>
      <c r="Q1290" s="286"/>
      <c r="R1290" s="286"/>
      <c r="S1290" s="1133"/>
      <c r="T1290" s="1133"/>
      <c r="U1290" s="1648"/>
      <c r="V1290" s="1648"/>
      <c r="W1290" s="1648"/>
      <c r="X1290" s="1648"/>
      <c r="Y1290" s="1648"/>
      <c r="Z1290" s="1648"/>
      <c r="AA1290" s="403"/>
      <c r="AB1290" s="1130"/>
      <c r="AC1290" s="1130"/>
      <c r="AD1290" s="1130"/>
      <c r="AE1290" s="1130"/>
      <c r="AF1290" s="1130"/>
      <c r="AG1290" s="1130"/>
      <c r="AH1290" s="1130"/>
      <c r="AI1290" s="1130"/>
      <c r="AJ1290" s="1120"/>
      <c r="AK1290" s="1120"/>
      <c r="AL1290" s="1120"/>
      <c r="AM1290" s="1120"/>
      <c r="AN1290" s="1120"/>
      <c r="AO1290" s="1120"/>
      <c r="AP1290" s="1120"/>
      <c r="AQ1290" s="1120"/>
      <c r="AR1290" s="1120"/>
      <c r="AS1290" s="1120"/>
      <c r="AT1290" s="1120"/>
      <c r="AU1290" s="1120"/>
      <c r="AV1290" s="1120"/>
      <c r="AW1290" s="1120"/>
      <c r="AX1290" s="1120"/>
      <c r="AY1290" s="1120"/>
      <c r="AZ1290" s="1120"/>
      <c r="BA1290" s="1120"/>
      <c r="BB1290" s="1120"/>
      <c r="BC1290" s="1120"/>
      <c r="BD1290" s="1120"/>
      <c r="BE1290" s="1120"/>
      <c r="BF1290" s="1120"/>
      <c r="BG1290" s="1120"/>
      <c r="BH1290" s="1120"/>
      <c r="BI1290" s="1120"/>
      <c r="BJ1290" s="1120"/>
      <c r="BK1290" s="1120"/>
      <c r="BL1290" s="1120"/>
      <c r="BM1290" s="1120"/>
      <c r="BN1290" s="1120"/>
      <c r="BO1290" s="1120"/>
      <c r="BP1290" s="1120"/>
      <c r="BQ1290" s="1120"/>
      <c r="BR1290" s="1120"/>
      <c r="BS1290" s="1120"/>
      <c r="BT1290" s="286"/>
      <c r="BU1290" s="286"/>
      <c r="BV1290" s="286"/>
      <c r="BW1290" s="286"/>
      <c r="BX1290" s="286"/>
      <c r="BY1290" s="286"/>
      <c r="BZ1290" s="286"/>
      <c r="CA1290" s="286"/>
      <c r="CB1290" s="286"/>
      <c r="CC1290" s="286"/>
      <c r="CD1290" s="286"/>
      <c r="CE1290" s="286"/>
      <c r="CF1290" s="286"/>
      <c r="CG1290" s="286"/>
      <c r="CH1290" s="286"/>
      <c r="CI1290" s="286"/>
      <c r="CJ1290" s="286"/>
      <c r="CK1290" s="286"/>
      <c r="CL1290" s="286"/>
      <c r="CM1290" s="286"/>
      <c r="CN1290" s="286"/>
      <c r="CO1290" s="286"/>
      <c r="CP1290" s="286"/>
      <c r="CQ1290" s="286"/>
      <c r="CR1290" s="286"/>
      <c r="CS1290" s="286"/>
      <c r="CT1290" s="286"/>
      <c r="CU1290" s="286"/>
      <c r="CV1290" s="286"/>
      <c r="CW1290" s="286"/>
      <c r="CX1290" s="286"/>
      <c r="CY1290" s="286"/>
      <c r="CZ1290" s="286"/>
      <c r="DA1290" s="286"/>
      <c r="DB1290" s="286"/>
      <c r="DC1290" s="286"/>
      <c r="DD1290" s="286"/>
      <c r="DE1290" s="286"/>
      <c r="DF1290" s="286"/>
      <c r="DG1290" s="286"/>
      <c r="DH1290" s="286"/>
      <c r="DI1290" s="286"/>
      <c r="DJ1290" s="286"/>
      <c r="DK1290" s="286"/>
      <c r="DL1290" s="286"/>
      <c r="DM1290" s="286"/>
      <c r="DN1290" s="286"/>
      <c r="DO1290" s="286"/>
    </row>
    <row r="1291" spans="2:119" s="240" customFormat="1">
      <c r="B1291" s="1331"/>
      <c r="C1291" s="1135"/>
      <c r="D1291" s="1136"/>
      <c r="E1291" s="1136"/>
      <c r="F1291" s="1130"/>
      <c r="G1291" s="1130"/>
      <c r="H1291" s="1130"/>
      <c r="I1291" s="1130"/>
      <c r="J1291" s="1130"/>
      <c r="K1291" s="1130"/>
      <c r="L1291" s="1130"/>
      <c r="M1291" s="1130"/>
      <c r="N1291" s="449"/>
      <c r="O1291" s="286"/>
      <c r="P1291" s="286"/>
      <c r="Q1291" s="286"/>
      <c r="R1291" s="286"/>
      <c r="S1291" s="1133"/>
      <c r="T1291" s="1133"/>
      <c r="U1291" s="1648"/>
      <c r="V1291" s="1648"/>
      <c r="W1291" s="1648"/>
      <c r="X1291" s="1648"/>
      <c r="Y1291" s="1648"/>
      <c r="Z1291" s="1648"/>
      <c r="AA1291" s="403"/>
      <c r="AB1291" s="1130"/>
      <c r="AC1291" s="1130"/>
      <c r="AD1291" s="1130"/>
      <c r="AE1291" s="1130"/>
      <c r="AF1291" s="1130"/>
      <c r="AG1291" s="1130"/>
      <c r="AH1291" s="1130"/>
      <c r="AI1291" s="1130"/>
      <c r="AJ1291" s="1120"/>
      <c r="AK1291" s="1120"/>
      <c r="AL1291" s="1120"/>
      <c r="AM1291" s="1120"/>
      <c r="AN1291" s="1120"/>
      <c r="AO1291" s="1120"/>
      <c r="AP1291" s="1120"/>
      <c r="AQ1291" s="1120"/>
      <c r="AR1291" s="1120"/>
      <c r="AS1291" s="1120"/>
      <c r="AT1291" s="1120"/>
      <c r="AU1291" s="1120"/>
      <c r="AV1291" s="1120"/>
      <c r="AW1291" s="1120"/>
      <c r="AX1291" s="1120"/>
      <c r="AY1291" s="1120"/>
      <c r="AZ1291" s="1120"/>
      <c r="BA1291" s="1120"/>
      <c r="BB1291" s="1120"/>
      <c r="BC1291" s="1120"/>
      <c r="BD1291" s="1120"/>
      <c r="BE1291" s="1120"/>
      <c r="BF1291" s="1120"/>
      <c r="BG1291" s="1120"/>
      <c r="BH1291" s="1120"/>
      <c r="BI1291" s="1120"/>
      <c r="BJ1291" s="1120"/>
      <c r="BK1291" s="1120"/>
      <c r="BL1291" s="1120"/>
      <c r="BM1291" s="1120"/>
      <c r="BN1291" s="1120"/>
      <c r="BO1291" s="1120"/>
      <c r="BP1291" s="1120"/>
      <c r="BQ1291" s="1120"/>
      <c r="BR1291" s="1120"/>
      <c r="BS1291" s="1120"/>
      <c r="BT1291" s="286"/>
      <c r="BU1291" s="286"/>
      <c r="BV1291" s="286"/>
      <c r="BW1291" s="286"/>
      <c r="BX1291" s="286"/>
      <c r="BY1291" s="286"/>
      <c r="BZ1291" s="286"/>
      <c r="CA1291" s="286"/>
      <c r="CB1291" s="286"/>
      <c r="CC1291" s="286"/>
      <c r="CD1291" s="286"/>
      <c r="CE1291" s="286"/>
      <c r="CF1291" s="286"/>
      <c r="CG1291" s="286"/>
      <c r="CH1291" s="286"/>
      <c r="CI1291" s="286"/>
      <c r="CJ1291" s="286"/>
      <c r="CK1291" s="286"/>
      <c r="CL1291" s="286"/>
      <c r="CM1291" s="286"/>
      <c r="CN1291" s="286"/>
      <c r="CO1291" s="286"/>
      <c r="CP1291" s="286"/>
      <c r="CQ1291" s="286"/>
      <c r="CR1291" s="286"/>
      <c r="CS1291" s="286"/>
      <c r="CT1291" s="286"/>
      <c r="CU1291" s="286"/>
      <c r="CV1291" s="286"/>
      <c r="CW1291" s="286"/>
      <c r="CX1291" s="286"/>
      <c r="CY1291" s="286"/>
      <c r="CZ1291" s="286"/>
      <c r="DA1291" s="286"/>
      <c r="DB1291" s="286"/>
      <c r="DC1291" s="286"/>
      <c r="DD1291" s="286"/>
      <c r="DE1291" s="286"/>
      <c r="DF1291" s="286"/>
      <c r="DG1291" s="286"/>
      <c r="DH1291" s="286"/>
      <c r="DI1291" s="286"/>
      <c r="DJ1291" s="286"/>
      <c r="DK1291" s="286"/>
      <c r="DL1291" s="286"/>
      <c r="DM1291" s="286"/>
      <c r="DN1291" s="286"/>
      <c r="DO1291" s="286"/>
    </row>
    <row r="1292" spans="2:119" s="283" customFormat="1">
      <c r="B1292" s="1332"/>
      <c r="C1292" s="1137" t="s">
        <v>308</v>
      </c>
      <c r="D1292" s="1138"/>
      <c r="E1292" s="1138"/>
      <c r="F1292" s="540">
        <v>6.607720999999998</v>
      </c>
      <c r="G1292" s="540">
        <v>-25.790008999999998</v>
      </c>
      <c r="H1292" s="540">
        <v>-34.398865000000001</v>
      </c>
      <c r="I1292" s="540">
        <v>-47.25063699999999</v>
      </c>
      <c r="J1292" s="540">
        <v>-48.796721999999988</v>
      </c>
      <c r="K1292" s="540">
        <v>-69.795747000000006</v>
      </c>
      <c r="L1292" s="540">
        <v>-85.51388500000003</v>
      </c>
      <c r="M1292" s="540">
        <v>-91.204759999999993</v>
      </c>
      <c r="N1292" s="540">
        <v>-104.91100000000003</v>
      </c>
      <c r="O1292" s="540">
        <v>-142.45999999999998</v>
      </c>
      <c r="P1292" s="540">
        <v>-254.904</v>
      </c>
      <c r="Q1292" s="540">
        <v>-512.26199999999994</v>
      </c>
      <c r="R1292" s="540">
        <v>-850.95100000000002</v>
      </c>
      <c r="S1292" s="1139">
        <v>-1587.6669999999999</v>
      </c>
      <c r="T1292" s="1139">
        <v>-1828.3200000000002</v>
      </c>
      <c r="U1292" s="1747">
        <v>-2366.6320369049149</v>
      </c>
      <c r="V1292" s="1747">
        <v>-2751.7928778555097</v>
      </c>
      <c r="W1292" s="1747">
        <v>-3485.6438921719418</v>
      </c>
      <c r="X1292" s="1747">
        <v>-4014.7850818588777</v>
      </c>
      <c r="Y1292" s="1747">
        <v>-4669.7956567533156</v>
      </c>
      <c r="Z1292" s="1747">
        <v>-5456.5439223194462</v>
      </c>
      <c r="AA1292" s="1140"/>
      <c r="AB1292" s="282"/>
      <c r="AC1292" s="282"/>
      <c r="AD1292" s="282"/>
      <c r="AE1292" s="282"/>
      <c r="AF1292" s="282"/>
      <c r="AG1292" s="282"/>
      <c r="AH1292" s="282"/>
      <c r="AI1292" s="282"/>
      <c r="AJ1292" s="540">
        <v>0</v>
      </c>
      <c r="AK1292" s="540">
        <v>-2.9277470000000001</v>
      </c>
      <c r="AL1292" s="540">
        <v>-0.63658999999999821</v>
      </c>
      <c r="AM1292" s="540">
        <v>6.607720999999998</v>
      </c>
      <c r="AN1292" s="540">
        <v>0.98819400000000002</v>
      </c>
      <c r="AO1292" s="540">
        <v>7.2718050000000005</v>
      </c>
      <c r="AP1292" s="540">
        <v>2.5454500000000095</v>
      </c>
      <c r="AQ1292" s="540">
        <v>-25.790008999999998</v>
      </c>
      <c r="AR1292" s="540">
        <v>-27.786036000000003</v>
      </c>
      <c r="AS1292" s="540">
        <v>-31.790330000000001</v>
      </c>
      <c r="AT1292" s="540">
        <v>-36.166980000000002</v>
      </c>
      <c r="AU1292" s="540">
        <v>-34.398865000000001</v>
      </c>
      <c r="AV1292" s="540">
        <v>-35.592016000000001</v>
      </c>
      <c r="AW1292" s="540">
        <v>-37.393723000000008</v>
      </c>
      <c r="AX1292" s="540">
        <v>-39.108171999999996</v>
      </c>
      <c r="AY1292" s="540">
        <v>-47.25063699999999</v>
      </c>
      <c r="AZ1292" s="540">
        <v>-51.636724000000001</v>
      </c>
      <c r="BA1292" s="540">
        <v>-55.615126000000004</v>
      </c>
      <c r="BB1292" s="540">
        <v>-50.199557999999989</v>
      </c>
      <c r="BC1292" s="540">
        <v>-48.796721999999988</v>
      </c>
      <c r="BD1292" s="540">
        <v>-51.911988000000008</v>
      </c>
      <c r="BE1292" s="540">
        <v>-57.419772000000002</v>
      </c>
      <c r="BF1292" s="540">
        <v>-51.611485999999999</v>
      </c>
      <c r="BG1292" s="540">
        <v>-69.795747000000006</v>
      </c>
      <c r="BH1292" s="540">
        <v>-75.976401999999993</v>
      </c>
      <c r="BI1292" s="540">
        <v>-62.895659000000009</v>
      </c>
      <c r="BJ1292" s="540">
        <v>-91.009503999999993</v>
      </c>
      <c r="BK1292" s="540">
        <v>-85.51388500000003</v>
      </c>
      <c r="BL1292" s="540">
        <v>-84.296417999999989</v>
      </c>
      <c r="BM1292" s="540">
        <v>-94.462957000000017</v>
      </c>
      <c r="BN1292" s="540">
        <v>-94.732598000000024</v>
      </c>
      <c r="BO1292" s="540">
        <v>-91.204759999999993</v>
      </c>
      <c r="BP1292" s="540">
        <v>-63.649999999999977</v>
      </c>
      <c r="BQ1292" s="540">
        <v>-88.07</v>
      </c>
      <c r="BR1292" s="540">
        <v>-53.454000000000008</v>
      </c>
      <c r="BS1292" s="540">
        <v>-104.91100000000003</v>
      </c>
      <c r="BT1292" s="540">
        <v>-66.396000000000015</v>
      </c>
      <c r="BU1292" s="540">
        <v>-108.10399999999998</v>
      </c>
      <c r="BV1292" s="540">
        <v>-151.90300000000002</v>
      </c>
      <c r="BW1292" s="540">
        <v>-142.45999999999998</v>
      </c>
      <c r="BX1292" s="540">
        <v>-180.28500000000003</v>
      </c>
      <c r="BY1292" s="540">
        <v>-290.08699999999993</v>
      </c>
      <c r="BZ1292" s="540">
        <v>-265.52999999999997</v>
      </c>
      <c r="CA1292" s="540">
        <v>-254.904</v>
      </c>
      <c r="CB1292" s="540">
        <v>-261.14200000000005</v>
      </c>
      <c r="CC1292" s="540">
        <v>-389.64</v>
      </c>
      <c r="CD1292" s="540">
        <v>-462.48600000000005</v>
      </c>
      <c r="CE1292" s="540">
        <v>-512.26199999999994</v>
      </c>
      <c r="CF1292" s="540">
        <v>-446.87799999999993</v>
      </c>
      <c r="CG1292" s="540">
        <v>-420.77900000000011</v>
      </c>
      <c r="CH1292" s="540">
        <v>-540.56399999999985</v>
      </c>
      <c r="CI1292" s="540">
        <v>-660.22</v>
      </c>
      <c r="CJ1292" s="540">
        <v>-459.55799999999999</v>
      </c>
      <c r="CK1292" s="540">
        <v>-893.22299999999996</v>
      </c>
      <c r="CL1292" s="540">
        <v>-943.84800000000007</v>
      </c>
      <c r="CM1292" s="540">
        <v>-1084.491</v>
      </c>
      <c r="CN1292" s="540">
        <v>-643.63200000000006</v>
      </c>
      <c r="CO1292" s="540">
        <v>-720.55300000000011</v>
      </c>
      <c r="CP1292" s="540">
        <v>-395.03300000000036</v>
      </c>
      <c r="CQ1292" s="540">
        <v>-376.1840000000002</v>
      </c>
      <c r="CR1292" s="540">
        <v>576</v>
      </c>
      <c r="CS1292" s="540">
        <v>578.0185642976212</v>
      </c>
      <c r="CT1292" s="540">
        <v>660.14990952539847</v>
      </c>
      <c r="CU1292" s="540">
        <v>268.81063382933098</v>
      </c>
      <c r="CV1292" s="540">
        <v>762.97779659221487</v>
      </c>
      <c r="CW1292" s="540">
        <v>801.72849473394126</v>
      </c>
      <c r="CX1292" s="540">
        <v>935.62213254967446</v>
      </c>
      <c r="CY1292" s="540">
        <v>527.31322795707456</v>
      </c>
      <c r="CZ1292" s="540">
        <v>974.16349066763905</v>
      </c>
      <c r="DA1292" s="540">
        <v>1145.7096931119013</v>
      </c>
      <c r="DB1292" s="540">
        <v>1297.7163308081635</v>
      </c>
      <c r="DC1292" s="540">
        <v>513.64671064902359</v>
      </c>
      <c r="DD1292" s="540">
        <v>1123.918568574918</v>
      </c>
      <c r="DE1292" s="540">
        <v>1481.164194472959</v>
      </c>
      <c r="DF1292" s="540">
        <v>1674.6206997536265</v>
      </c>
      <c r="DG1292" s="540">
        <v>621.22207752129907</v>
      </c>
      <c r="DH1292" s="540">
        <v>1280.9080629103973</v>
      </c>
      <c r="DI1292" s="540">
        <v>1753.3892310593601</v>
      </c>
      <c r="DJ1292" s="540">
        <v>1965.6021827057521</v>
      </c>
      <c r="DK1292" s="540">
        <v>828.85613644603472</v>
      </c>
      <c r="DL1292" s="540">
        <v>679.0595632828481</v>
      </c>
      <c r="DM1292" s="540">
        <v>592.33409097327785</v>
      </c>
      <c r="DN1292" s="540">
        <v>477.1340690704219</v>
      </c>
      <c r="DO1292" s="540">
        <v>-820.86472443704952</v>
      </c>
    </row>
    <row r="1293" spans="2:119" s="240" customFormat="1">
      <c r="B1293" s="1331"/>
      <c r="C1293" s="1135" t="s">
        <v>37</v>
      </c>
      <c r="D1293" s="1141"/>
      <c r="E1293" s="1141"/>
      <c r="F1293" s="536">
        <v>-6.607720999999998</v>
      </c>
      <c r="G1293" s="536">
        <v>32.397729999999996</v>
      </c>
      <c r="H1293" s="536">
        <v>8.6088560000000047</v>
      </c>
      <c r="I1293" s="536">
        <v>12.851771999999993</v>
      </c>
      <c r="J1293" s="536">
        <v>1.5460849999999979</v>
      </c>
      <c r="K1293" s="536">
        <v>20.999025000000007</v>
      </c>
      <c r="L1293" s="536">
        <v>15.71813800000001</v>
      </c>
      <c r="M1293" s="536">
        <v>5.6908749999999699</v>
      </c>
      <c r="N1293" s="536">
        <v>13.706240000000026</v>
      </c>
      <c r="O1293" s="536">
        <v>37.548999999999978</v>
      </c>
      <c r="P1293" s="536">
        <v>112.44399999999999</v>
      </c>
      <c r="Q1293" s="536">
        <v>257.35799999999995</v>
      </c>
      <c r="R1293" s="536">
        <v>338.68900000000008</v>
      </c>
      <c r="S1293" s="1142">
        <v>736.71600000000001</v>
      </c>
      <c r="T1293" s="1142">
        <v>240.65299999999979</v>
      </c>
      <c r="U1293" s="1748">
        <v>538.31203690491452</v>
      </c>
      <c r="V1293" s="1748">
        <v>385.160840950595</v>
      </c>
      <c r="W1293" s="1748">
        <v>733.85101431643238</v>
      </c>
      <c r="X1293" s="1748">
        <v>529.14118968693629</v>
      </c>
      <c r="Y1293" s="1748">
        <v>655.01057489443679</v>
      </c>
      <c r="Z1293" s="1748">
        <v>1441.7588404605681</v>
      </c>
      <c r="AA1293" s="1144"/>
      <c r="AB1293" s="232"/>
      <c r="AC1293" s="232"/>
      <c r="AD1293" s="232"/>
      <c r="AE1293" s="232"/>
      <c r="AF1293" s="232"/>
      <c r="AG1293" s="232"/>
      <c r="AH1293" s="232"/>
      <c r="AI1293" s="232"/>
      <c r="AJ1293" s="536">
        <v>0</v>
      </c>
      <c r="AK1293" s="536">
        <v>2.9277470000000001</v>
      </c>
      <c r="AL1293" s="536">
        <v>-2.2911569999999983</v>
      </c>
      <c r="AM1293" s="536">
        <v>-7.2443110000000033</v>
      </c>
      <c r="AN1293" s="536">
        <v>5.6195270000000015</v>
      </c>
      <c r="AO1293" s="536">
        <v>-6.2836109999999969</v>
      </c>
      <c r="AP1293" s="536">
        <v>4.7263549999999945</v>
      </c>
      <c r="AQ1293" s="536">
        <v>28.335459000000007</v>
      </c>
      <c r="AR1293" s="536">
        <v>1.9960270000000051</v>
      </c>
      <c r="AS1293" s="536">
        <v>4.0042939999999989</v>
      </c>
      <c r="AT1293" s="536">
        <v>4.3766500000000015</v>
      </c>
      <c r="AU1293" s="536">
        <v>-1.7681150000000008</v>
      </c>
      <c r="AV1293" s="536">
        <v>1.1931509999999967</v>
      </c>
      <c r="AW1293" s="536">
        <v>1.8017070000000062</v>
      </c>
      <c r="AX1293" s="536">
        <v>1.7144489999999939</v>
      </c>
      <c r="AY1293" s="536">
        <v>8.1424649999999961</v>
      </c>
      <c r="AZ1293" s="536">
        <v>4.3860870000000096</v>
      </c>
      <c r="BA1293" s="536">
        <v>3.9784019999999973</v>
      </c>
      <c r="BB1293" s="536">
        <v>-5.4155680000000039</v>
      </c>
      <c r="BC1293" s="536">
        <v>-1.4028360000000024</v>
      </c>
      <c r="BD1293" s="536">
        <v>3.115266000000009</v>
      </c>
      <c r="BE1293" s="536">
        <v>5.5077840000000045</v>
      </c>
      <c r="BF1293" s="536">
        <v>-5.8082860000000061</v>
      </c>
      <c r="BG1293" s="536">
        <v>18.184260999999999</v>
      </c>
      <c r="BH1293" s="536">
        <v>6.180654999999998</v>
      </c>
      <c r="BI1293" s="536">
        <v>-13.080743000000002</v>
      </c>
      <c r="BJ1293" s="536">
        <v>28.113845000000001</v>
      </c>
      <c r="BK1293" s="536">
        <v>-5.4956189999999872</v>
      </c>
      <c r="BL1293" s="536">
        <v>-1.2174670000000241</v>
      </c>
      <c r="BM1293" s="536">
        <v>10.166539000000022</v>
      </c>
      <c r="BN1293" s="536">
        <v>0.26964100000000002</v>
      </c>
      <c r="BO1293" s="536">
        <v>-3.527838000000024</v>
      </c>
      <c r="BP1293" s="536">
        <v>-27.554760000000009</v>
      </c>
      <c r="BQ1293" s="536">
        <v>24.420000000000023</v>
      </c>
      <c r="BR1293" s="536">
        <v>-34.616</v>
      </c>
      <c r="BS1293" s="536">
        <v>51.457000000000022</v>
      </c>
      <c r="BT1293" s="536">
        <v>-38.515000000000001</v>
      </c>
      <c r="BU1293" s="536">
        <v>41.707999999999998</v>
      </c>
      <c r="BV1293" s="536">
        <v>43.798999999999971</v>
      </c>
      <c r="BW1293" s="536">
        <v>-9.4429999999999978</v>
      </c>
      <c r="BX1293" s="536">
        <v>37.825000000000017</v>
      </c>
      <c r="BY1293" s="536">
        <v>109.80199999999999</v>
      </c>
      <c r="BZ1293" s="536">
        <v>-24.557000000000016</v>
      </c>
      <c r="CA1293" s="536">
        <v>-10.625999999999991</v>
      </c>
      <c r="CB1293" s="536">
        <v>6.2380000000000919</v>
      </c>
      <c r="CC1293" s="536">
        <v>128.49799999999996</v>
      </c>
      <c r="CD1293" s="536">
        <v>72.846000000000032</v>
      </c>
      <c r="CE1293" s="536">
        <v>49.775999999999925</v>
      </c>
      <c r="CF1293" s="536">
        <v>35.006</v>
      </c>
      <c r="CG1293" s="536">
        <v>-26.098999999999961</v>
      </c>
      <c r="CH1293" s="536">
        <v>119.78499999999995</v>
      </c>
      <c r="CI1293" s="536">
        <v>119.65600000000009</v>
      </c>
      <c r="CJ1293" s="536">
        <v>-200.66200000000012</v>
      </c>
      <c r="CK1293" s="536">
        <v>433.66500000000008</v>
      </c>
      <c r="CL1293" s="536">
        <v>50.625000000000057</v>
      </c>
      <c r="CM1293" s="536">
        <v>140.64299999999997</v>
      </c>
      <c r="CN1293" s="536">
        <v>-440.85900000000004</v>
      </c>
      <c r="CO1293" s="536">
        <v>76.921000000000078</v>
      </c>
      <c r="CP1293" s="536">
        <v>-325.52</v>
      </c>
      <c r="CQ1293" s="536">
        <v>-18.84900000000016</v>
      </c>
      <c r="CR1293" s="536">
        <v>-952.18399999999997</v>
      </c>
      <c r="CS1293" s="536">
        <v>-2.0185642976211966</v>
      </c>
      <c r="CT1293" s="536">
        <v>-82.131345227777132</v>
      </c>
      <c r="CU1293" s="536">
        <v>391.33927569606658</v>
      </c>
      <c r="CV1293" s="536">
        <v>-494.16716276288389</v>
      </c>
      <c r="CW1293" s="536">
        <v>-38.750698141724968</v>
      </c>
      <c r="CX1293" s="536">
        <v>-133.89363781573468</v>
      </c>
      <c r="CY1293" s="536">
        <v>408.30890459260002</v>
      </c>
      <c r="CZ1293" s="536">
        <v>-446.85026271056427</v>
      </c>
      <c r="DA1293" s="536">
        <v>-171.54620244426189</v>
      </c>
      <c r="DB1293" s="536">
        <v>-152.00663769626186</v>
      </c>
      <c r="DC1293" s="536">
        <v>784.06962015913859</v>
      </c>
      <c r="DD1293" s="536">
        <v>-610.27185792589353</v>
      </c>
      <c r="DE1293" s="536">
        <v>-357.2456258980414</v>
      </c>
      <c r="DF1293" s="536">
        <v>-193.45650528066653</v>
      </c>
      <c r="DG1293" s="536">
        <v>1053.3986222323279</v>
      </c>
      <c r="DH1293" s="536">
        <v>-659.68598538909873</v>
      </c>
      <c r="DI1293" s="536">
        <v>-472.48116814896417</v>
      </c>
      <c r="DJ1293" s="536">
        <v>-212.21295164639287</v>
      </c>
      <c r="DK1293" s="536">
        <v>1136.7460462597192</v>
      </c>
      <c r="DL1293" s="536">
        <v>149.79657316318662</v>
      </c>
      <c r="DM1293" s="536">
        <v>86.72547230957025</v>
      </c>
      <c r="DN1293" s="536">
        <v>115.20002190285544</v>
      </c>
      <c r="DO1293" s="536">
        <v>1297.9987935074712</v>
      </c>
    </row>
    <row r="1294" spans="2:119" s="240" customFormat="1">
      <c r="B1294" s="1331"/>
      <c r="C1294" s="1126" t="s">
        <v>136</v>
      </c>
      <c r="D1294" s="1141"/>
      <c r="E1294" s="1141"/>
      <c r="F1294" s="536">
        <v>-3.211252</v>
      </c>
      <c r="G1294" s="536">
        <v>-0.64514000000000005</v>
      </c>
      <c r="H1294" s="536">
        <v>-1.0119849999999997</v>
      </c>
      <c r="I1294" s="536">
        <v>-7.7497960000000008</v>
      </c>
      <c r="J1294" s="536">
        <v>-4.1969139999999978</v>
      </c>
      <c r="K1294" s="536">
        <v>-3.0219350000000027</v>
      </c>
      <c r="L1294" s="536">
        <v>-6.0472380000000001</v>
      </c>
      <c r="M1294" s="536">
        <v>-20.788234999999997</v>
      </c>
      <c r="N1294" s="536">
        <v>18.244494999999997</v>
      </c>
      <c r="O1294" s="536">
        <v>2.9930000000000021</v>
      </c>
      <c r="P1294" s="536">
        <v>-2.7330000000000005</v>
      </c>
      <c r="Q1294" s="536">
        <v>-6.9849999999999994</v>
      </c>
      <c r="R1294" s="536">
        <v>-0.29299999999999926</v>
      </c>
      <c r="S1294" s="1142">
        <v>-14.245000000000005</v>
      </c>
      <c r="T1294" s="1142">
        <v>-48.501999999999995</v>
      </c>
      <c r="U1294" s="1748">
        <v>-30.82238506396591</v>
      </c>
      <c r="V1294" s="1748">
        <v>-20.996789290399704</v>
      </c>
      <c r="W1294" s="1748">
        <v>-26.975115227598707</v>
      </c>
      <c r="X1294" s="1748">
        <v>-26.867708769443908</v>
      </c>
      <c r="Y1294" s="1748">
        <v>-33.2588611700819</v>
      </c>
      <c r="Z1294" s="1748">
        <v>-73.206844215216364</v>
      </c>
      <c r="AA1294" s="1144"/>
      <c r="AB1294" s="232"/>
      <c r="AC1294" s="232"/>
      <c r="AD1294" s="232"/>
      <c r="AE1294" s="232"/>
      <c r="AF1294" s="232"/>
      <c r="AG1294" s="232"/>
      <c r="AH1294" s="232"/>
      <c r="AI1294" s="232"/>
      <c r="AJ1294" s="536">
        <v>0</v>
      </c>
      <c r="AK1294" s="536">
        <v>-2.1647430000000001</v>
      </c>
      <c r="AL1294" s="536">
        <v>-0.33503699999999981</v>
      </c>
      <c r="AM1294" s="536">
        <v>-0.7114720000000001</v>
      </c>
      <c r="AN1294" s="536">
        <v>0.17155200000000015</v>
      </c>
      <c r="AO1294" s="536">
        <v>-0.46810000000000018</v>
      </c>
      <c r="AP1294" s="536">
        <v>-2.2070060000000002</v>
      </c>
      <c r="AQ1294" s="536">
        <v>1.8584140000000002</v>
      </c>
      <c r="AR1294" s="536">
        <v>0.37476500000000001</v>
      </c>
      <c r="AS1294" s="536">
        <v>-1.0264450000000003</v>
      </c>
      <c r="AT1294" s="536">
        <v>-0.27076999999999973</v>
      </c>
      <c r="AU1294" s="536">
        <v>-8.9534999999999698E-2</v>
      </c>
      <c r="AV1294" s="536">
        <v>-2.7102820000000003</v>
      </c>
      <c r="AW1294" s="536">
        <v>-1.4182849999999991</v>
      </c>
      <c r="AX1294" s="536">
        <v>-2.1356220000000015</v>
      </c>
      <c r="AY1294" s="536">
        <v>-1.4856069999999999</v>
      </c>
      <c r="AZ1294" s="536">
        <v>-0.82821399999999912</v>
      </c>
      <c r="BA1294" s="536">
        <v>-1.5377489999999998</v>
      </c>
      <c r="BB1294" s="536">
        <v>-0.44516500000000114</v>
      </c>
      <c r="BC1294" s="536">
        <v>-1.3857859999999977</v>
      </c>
      <c r="BD1294" s="536">
        <v>0.477015999999999</v>
      </c>
      <c r="BE1294" s="536">
        <v>-0.22190099999999902</v>
      </c>
      <c r="BF1294" s="536">
        <v>0.11284599999999756</v>
      </c>
      <c r="BG1294" s="536">
        <v>-3.3898960000000002</v>
      </c>
      <c r="BH1294" s="536">
        <v>-0.60141099999999881</v>
      </c>
      <c r="BI1294" s="536">
        <v>-0.88471499999999992</v>
      </c>
      <c r="BJ1294" s="536">
        <v>-5.2985059999999997</v>
      </c>
      <c r="BK1294" s="536">
        <v>0.73739399999999833</v>
      </c>
      <c r="BL1294" s="536">
        <v>-4.4470369999999981</v>
      </c>
      <c r="BM1294" s="536">
        <v>-4.3594000000000008</v>
      </c>
      <c r="BN1294" s="536">
        <v>-4.5526300000000006</v>
      </c>
      <c r="BO1294" s="536">
        <v>-7.4291679999999971</v>
      </c>
      <c r="BP1294" s="536">
        <v>-7.3815050000000042</v>
      </c>
      <c r="BQ1294" s="536">
        <v>7.9310000000000045</v>
      </c>
      <c r="BR1294" s="536">
        <v>-8.4280000000000044</v>
      </c>
      <c r="BS1294" s="536">
        <v>26.123000000000001</v>
      </c>
      <c r="BT1294" s="536">
        <v>-18.690000000000001</v>
      </c>
      <c r="BU1294" s="536">
        <v>7.0630000000000024</v>
      </c>
      <c r="BV1294" s="536">
        <v>8.9690000000000012</v>
      </c>
      <c r="BW1294" s="536">
        <v>5.6509999999999998</v>
      </c>
      <c r="BX1294" s="536">
        <v>1.3379999999999974</v>
      </c>
      <c r="BY1294" s="536">
        <v>-0.63599999999999923</v>
      </c>
      <c r="BZ1294" s="536">
        <v>-3.8309999999999995</v>
      </c>
      <c r="CA1294" s="536">
        <v>0.3960000000000008</v>
      </c>
      <c r="CB1294" s="536">
        <v>-1.7460000000000022</v>
      </c>
      <c r="CC1294" s="536">
        <v>2.4440000000000026</v>
      </c>
      <c r="CD1294" s="536">
        <v>0.32900000000000063</v>
      </c>
      <c r="CE1294" s="536">
        <v>-8.0120000000000005</v>
      </c>
      <c r="CF1294" s="536">
        <v>0.62899999999999778</v>
      </c>
      <c r="CG1294" s="536">
        <v>-5.6509999999999962</v>
      </c>
      <c r="CH1294" s="536">
        <v>4.3840000000000003</v>
      </c>
      <c r="CI1294" s="536">
        <v>0.34499999999999886</v>
      </c>
      <c r="CJ1294" s="536">
        <v>1.3859999999999957</v>
      </c>
      <c r="CK1294" s="536">
        <v>-8.3629999999999995</v>
      </c>
      <c r="CL1294" s="536">
        <v>1.5320000000000036</v>
      </c>
      <c r="CM1294" s="536">
        <v>-8.8000000000000043</v>
      </c>
      <c r="CN1294" s="536">
        <v>-15.123999999999995</v>
      </c>
      <c r="CO1294" s="536">
        <v>-5.0289999999999964</v>
      </c>
      <c r="CP1294" s="536">
        <v>-0.6980000000000075</v>
      </c>
      <c r="CQ1294" s="536">
        <v>-27.650999999999996</v>
      </c>
      <c r="CR1294" s="536">
        <v>0.19299999999999784</v>
      </c>
      <c r="CS1294" s="536">
        <v>5.9007310243410842</v>
      </c>
      <c r="CT1294" s="536">
        <v>-0.49372711783152567</v>
      </c>
      <c r="CU1294" s="536">
        <v>-36.422388970475467</v>
      </c>
      <c r="CV1294" s="536">
        <v>13.172077022482199</v>
      </c>
      <c r="CW1294" s="536">
        <v>12.116975052761376</v>
      </c>
      <c r="CX1294" s="536">
        <v>-4.1206950047680664</v>
      </c>
      <c r="CY1294" s="536">
        <v>-42.165146360875212</v>
      </c>
      <c r="CZ1294" s="536">
        <v>15.618188355485984</v>
      </c>
      <c r="DA1294" s="536">
        <v>13.409503048241945</v>
      </c>
      <c r="DB1294" s="536">
        <v>-6.0969578513155653</v>
      </c>
      <c r="DC1294" s="536">
        <v>-49.90584878001107</v>
      </c>
      <c r="DD1294" s="536">
        <v>25.176607511232191</v>
      </c>
      <c r="DE1294" s="536">
        <v>14.277328580837604</v>
      </c>
      <c r="DF1294" s="536">
        <v>-8.6763178125089837</v>
      </c>
      <c r="DG1294" s="536">
        <v>-57.64532704900472</v>
      </c>
      <c r="DH1294" s="536">
        <v>28.689006661734368</v>
      </c>
      <c r="DI1294" s="536">
        <v>15.534302547382566</v>
      </c>
      <c r="DJ1294" s="536">
        <v>-10.945960998643415</v>
      </c>
      <c r="DK1294" s="536">
        <v>-66.53620938055542</v>
      </c>
      <c r="DL1294" s="536">
        <v>34.670455810680124</v>
      </c>
      <c r="DM1294" s="536">
        <v>16.176176043917735</v>
      </c>
      <c r="DN1294" s="536">
        <v>-13.670329761414166</v>
      </c>
      <c r="DO1294" s="536">
        <v>-77.124285138318157</v>
      </c>
    </row>
    <row r="1295" spans="2:119" s="240" customFormat="1">
      <c r="B1295" s="1331"/>
      <c r="C1295" s="1126" t="s">
        <v>137</v>
      </c>
      <c r="D1295" s="1141"/>
      <c r="E1295" s="1141"/>
      <c r="F1295" s="536">
        <v>-29.162763000000002</v>
      </c>
      <c r="G1295" s="536">
        <v>26.840347000000001</v>
      </c>
      <c r="H1295" s="536">
        <v>-1.4633859999999999</v>
      </c>
      <c r="I1295" s="536">
        <v>-2.3657160000000004</v>
      </c>
      <c r="J1295" s="536">
        <v>-17.704171000000002</v>
      </c>
      <c r="K1295" s="536">
        <v>-11.960816999999995</v>
      </c>
      <c r="L1295" s="536">
        <v>-16.229345000000002</v>
      </c>
      <c r="M1295" s="536">
        <v>-33.116425000000007</v>
      </c>
      <c r="N1295" s="536">
        <v>-46.783723999999992</v>
      </c>
      <c r="O1295" s="536">
        <v>-175.958</v>
      </c>
      <c r="P1295" s="536">
        <v>-213.226</v>
      </c>
      <c r="Q1295" s="536">
        <v>160.83199999999999</v>
      </c>
      <c r="R1295" s="536">
        <v>-19.670999999999992</v>
      </c>
      <c r="S1295" s="1142">
        <v>-483.10399999999998</v>
      </c>
      <c r="T1295" s="1142">
        <v>-976.31599999999992</v>
      </c>
      <c r="U1295" s="1748">
        <v>-1586.7220350374457</v>
      </c>
      <c r="V1295" s="1748">
        <v>-557.58723234851323</v>
      </c>
      <c r="W1295" s="1748">
        <v>-716.34665824437025</v>
      </c>
      <c r="X1295" s="1748">
        <v>-713.49439026612799</v>
      </c>
      <c r="Y1295" s="1748">
        <v>-883.21676683056194</v>
      </c>
      <c r="Z1295" s="1748">
        <v>-1944.0687378615021</v>
      </c>
      <c r="AA1295" s="1144"/>
      <c r="AB1295" s="232"/>
      <c r="AC1295" s="232"/>
      <c r="AD1295" s="232"/>
      <c r="AE1295" s="232"/>
      <c r="AF1295" s="232"/>
      <c r="AG1295" s="232"/>
      <c r="AH1295" s="232"/>
      <c r="AI1295" s="232"/>
      <c r="AJ1295" s="536">
        <v>0</v>
      </c>
      <c r="AK1295" s="536">
        <v>-11.18905</v>
      </c>
      <c r="AL1295" s="536">
        <v>-6.0275219999999994</v>
      </c>
      <c r="AM1295" s="536">
        <v>-11.946191000000002</v>
      </c>
      <c r="AN1295" s="536">
        <v>3.5235990000000008</v>
      </c>
      <c r="AO1295" s="536">
        <v>-10.455475999999997</v>
      </c>
      <c r="AP1295" s="536">
        <v>1.2007629999999949</v>
      </c>
      <c r="AQ1295" s="536">
        <v>32.571461000000006</v>
      </c>
      <c r="AR1295" s="536">
        <v>-0.88741100000000017</v>
      </c>
      <c r="AS1295" s="536">
        <v>1.2873570000000003</v>
      </c>
      <c r="AT1295" s="536">
        <v>-1.14089</v>
      </c>
      <c r="AU1295" s="536">
        <v>-0.72244200000000003</v>
      </c>
      <c r="AV1295" s="536">
        <v>0.54750299999999985</v>
      </c>
      <c r="AW1295" s="536">
        <v>-0.16832599999999998</v>
      </c>
      <c r="AX1295" s="536">
        <v>-1.2819849999999997</v>
      </c>
      <c r="AY1295" s="536">
        <v>-1.4629080000000005</v>
      </c>
      <c r="AZ1295" s="536">
        <v>0.51773100000000039</v>
      </c>
      <c r="BA1295" s="536">
        <v>-2.2766470000000005</v>
      </c>
      <c r="BB1295" s="536">
        <v>-5.3337629999999994</v>
      </c>
      <c r="BC1295" s="536">
        <v>-10.611492000000002</v>
      </c>
      <c r="BD1295" s="536">
        <v>-0.10874199999999945</v>
      </c>
      <c r="BE1295" s="536">
        <v>-4.0572319999999991</v>
      </c>
      <c r="BF1295" s="536">
        <v>-11.777696000000002</v>
      </c>
      <c r="BG1295" s="536">
        <v>3.9828530000000057</v>
      </c>
      <c r="BH1295" s="536">
        <v>-4.863223000000005</v>
      </c>
      <c r="BI1295" s="536">
        <v>-20.939512000000001</v>
      </c>
      <c r="BJ1295" s="536">
        <v>23.751591000000005</v>
      </c>
      <c r="BK1295" s="536">
        <v>-14.178201000000001</v>
      </c>
      <c r="BL1295" s="536">
        <v>-2.276645000000002</v>
      </c>
      <c r="BM1295" s="536">
        <v>-5.1099129999999988</v>
      </c>
      <c r="BN1295" s="536">
        <v>-27.036645999999998</v>
      </c>
      <c r="BO1295" s="536">
        <v>1.3067789999999917</v>
      </c>
      <c r="BP1295" s="536">
        <v>-48.481724</v>
      </c>
      <c r="BQ1295" s="536">
        <v>2.6730000000000018</v>
      </c>
      <c r="BR1295" s="536">
        <v>-56.594999999999999</v>
      </c>
      <c r="BS1295" s="536">
        <v>55.620000000000005</v>
      </c>
      <c r="BT1295" s="536">
        <v>-61.72</v>
      </c>
      <c r="BU1295" s="536">
        <v>-21.771000000000015</v>
      </c>
      <c r="BV1295" s="536">
        <v>-11.381</v>
      </c>
      <c r="BW1295" s="536">
        <v>-81.085999999999984</v>
      </c>
      <c r="BX1295" s="536">
        <v>7.2919999999999732</v>
      </c>
      <c r="BY1295" s="536">
        <v>35.400000000000034</v>
      </c>
      <c r="BZ1295" s="536">
        <v>-141.67099999999999</v>
      </c>
      <c r="CA1295" s="536">
        <v>-114.24700000000001</v>
      </c>
      <c r="CB1295" s="536">
        <v>-9.05499999999995</v>
      </c>
      <c r="CC1295" s="536">
        <v>222.57099999999997</v>
      </c>
      <c r="CD1295" s="536">
        <v>41.152999999999963</v>
      </c>
      <c r="CE1295" s="536">
        <v>-93.836999999999989</v>
      </c>
      <c r="CF1295" s="536">
        <v>51.829999999999984</v>
      </c>
      <c r="CG1295" s="536">
        <v>-124.57799999999997</v>
      </c>
      <c r="CH1295" s="536">
        <v>144.45799999999997</v>
      </c>
      <c r="CI1295" s="536">
        <v>-91.380999999999972</v>
      </c>
      <c r="CJ1295" s="536">
        <v>13.165999999999997</v>
      </c>
      <c r="CK1295" s="536">
        <v>-279.93600000000004</v>
      </c>
      <c r="CL1295" s="536">
        <v>-13.663000000000011</v>
      </c>
      <c r="CM1295" s="536">
        <v>-202.67099999999994</v>
      </c>
      <c r="CN1295" s="536">
        <v>-20.59699999999998</v>
      </c>
      <c r="CO1295" s="536">
        <v>-306.13199999999995</v>
      </c>
      <c r="CP1295" s="536">
        <v>-238.65200000000004</v>
      </c>
      <c r="CQ1295" s="536">
        <v>-410.93499999999995</v>
      </c>
      <c r="CR1295" s="536">
        <v>-672.6110000000001</v>
      </c>
      <c r="CS1295" s="536">
        <v>-522.81685507995689</v>
      </c>
      <c r="CT1295" s="536">
        <v>-111.60211007089447</v>
      </c>
      <c r="CU1295" s="536">
        <v>-279.69206988659425</v>
      </c>
      <c r="CV1295" s="536">
        <v>456.73971054553704</v>
      </c>
      <c r="CW1295" s="536">
        <v>-448.57571429519885</v>
      </c>
      <c r="CX1295" s="536">
        <v>-246.82188035718855</v>
      </c>
      <c r="CY1295" s="536">
        <v>-318.92934824166286</v>
      </c>
      <c r="CZ1295" s="536">
        <v>538.82385076161563</v>
      </c>
      <c r="DA1295" s="536">
        <v>-541.75601101529219</v>
      </c>
      <c r="DB1295" s="536">
        <v>-331.7464726416124</v>
      </c>
      <c r="DC1295" s="536">
        <v>-381.66802534908129</v>
      </c>
      <c r="DD1295" s="536">
        <v>808.73438112339954</v>
      </c>
      <c r="DE1295" s="536">
        <v>-640.63139107036659</v>
      </c>
      <c r="DF1295" s="536">
        <v>-436.43474606565269</v>
      </c>
      <c r="DG1295" s="536">
        <v>-445.16263425350826</v>
      </c>
      <c r="DH1295" s="536">
        <v>923.57022278971544</v>
      </c>
      <c r="DI1295" s="536">
        <v>-770.14801967888434</v>
      </c>
      <c r="DJ1295" s="536">
        <v>-536.31216456914262</v>
      </c>
      <c r="DK1295" s="536">
        <v>-500.32680537225042</v>
      </c>
      <c r="DL1295" s="536">
        <v>1107.5945508744207</v>
      </c>
      <c r="DM1295" s="536">
        <v>-948.63878252233008</v>
      </c>
      <c r="DN1295" s="536">
        <v>-656.31316158578284</v>
      </c>
      <c r="DO1295" s="536">
        <v>-563.49457779724798</v>
      </c>
    </row>
    <row r="1296" spans="2:119" s="240" customFormat="1">
      <c r="B1296" s="1331"/>
      <c r="C1296" s="1126" t="s">
        <v>27</v>
      </c>
      <c r="D1296" s="1141"/>
      <c r="E1296" s="1141"/>
      <c r="F1296" s="536">
        <v>9.3481170000000002</v>
      </c>
      <c r="G1296" s="536">
        <v>7.892808999999998</v>
      </c>
      <c r="H1296" s="536">
        <v>-5.6412919999999982</v>
      </c>
      <c r="I1296" s="536">
        <v>5.6324689999999986</v>
      </c>
      <c r="J1296" s="536">
        <v>3.0192100000000011</v>
      </c>
      <c r="K1296" s="536">
        <v>3.7253000000000007</v>
      </c>
      <c r="L1296" s="536">
        <v>10.428719999999998</v>
      </c>
      <c r="M1296" s="536">
        <v>23.600400999999998</v>
      </c>
      <c r="N1296" s="536">
        <v>4.0322659999999999</v>
      </c>
      <c r="O1296" s="536">
        <v>43.067999999999998</v>
      </c>
      <c r="P1296" s="536">
        <v>115.989</v>
      </c>
      <c r="Q1296" s="536">
        <v>45.664000000000016</v>
      </c>
      <c r="R1296" s="536">
        <v>105.55000000000001</v>
      </c>
      <c r="S1296" s="1142">
        <v>395.02699999999999</v>
      </c>
      <c r="T1296" s="1142">
        <v>268.52399999999989</v>
      </c>
      <c r="U1296" s="1748">
        <v>325.15225924821266</v>
      </c>
      <c r="V1296" s="1748">
        <v>221.49984371954656</v>
      </c>
      <c r="W1296" s="1748">
        <v>284.56654608434837</v>
      </c>
      <c r="X1296" s="1748">
        <v>283.43349124597648</v>
      </c>
      <c r="Y1296" s="1748">
        <v>350.85519264755158</v>
      </c>
      <c r="Z1296" s="1748">
        <v>772.27543357239301</v>
      </c>
      <c r="AA1296" s="1144"/>
      <c r="AB1296" s="232"/>
      <c r="AC1296" s="232"/>
      <c r="AD1296" s="232"/>
      <c r="AE1296" s="232"/>
      <c r="AF1296" s="232"/>
      <c r="AG1296" s="232"/>
      <c r="AH1296" s="232"/>
      <c r="AI1296" s="232"/>
      <c r="AJ1296" s="536">
        <v>0</v>
      </c>
      <c r="AK1296" s="536">
        <v>6.2789640000000002</v>
      </c>
      <c r="AL1296" s="536">
        <v>1.5757209999999997</v>
      </c>
      <c r="AM1296" s="536">
        <v>1.4934320000000003</v>
      </c>
      <c r="AN1296" s="536">
        <v>1.8736569999999997</v>
      </c>
      <c r="AO1296" s="536">
        <v>1.7758110000000009</v>
      </c>
      <c r="AP1296" s="536">
        <v>6.0823119999999982</v>
      </c>
      <c r="AQ1296" s="536">
        <v>-1.8389710000000008</v>
      </c>
      <c r="AR1296" s="536">
        <v>1.2019600000000032</v>
      </c>
      <c r="AS1296" s="536">
        <v>-2.6975880000000014</v>
      </c>
      <c r="AT1296" s="536">
        <v>0.95137000000000249</v>
      </c>
      <c r="AU1296" s="536">
        <v>-5.0970340000000025</v>
      </c>
      <c r="AV1296" s="536">
        <v>2.7217470000000006</v>
      </c>
      <c r="AW1296" s="536">
        <v>-0.54178399999999982</v>
      </c>
      <c r="AX1296" s="536">
        <v>0.90955299999999895</v>
      </c>
      <c r="AY1296" s="536">
        <v>2.5429529999999989</v>
      </c>
      <c r="AZ1296" s="536">
        <v>0.71307800000000299</v>
      </c>
      <c r="BA1296" s="536">
        <v>2.388303999999998</v>
      </c>
      <c r="BB1296" s="536">
        <v>-0.33534500000000023</v>
      </c>
      <c r="BC1296" s="536">
        <v>0.25317300000000031</v>
      </c>
      <c r="BD1296" s="536">
        <v>1.4766650000000006</v>
      </c>
      <c r="BE1296" s="536">
        <v>2.5757210000000015</v>
      </c>
      <c r="BF1296" s="536">
        <v>-5.3380000000018413E-3</v>
      </c>
      <c r="BG1296" s="536">
        <v>-0.32174799999999948</v>
      </c>
      <c r="BH1296" s="536">
        <v>2.7683479999999996</v>
      </c>
      <c r="BI1296" s="536">
        <v>4.7230060000000016</v>
      </c>
      <c r="BJ1296" s="536">
        <v>1.7440059999999988</v>
      </c>
      <c r="BK1296" s="536">
        <v>1.1933599999999984</v>
      </c>
      <c r="BL1296" s="536">
        <v>2.1767740000000018</v>
      </c>
      <c r="BM1296" s="536">
        <v>4.095762999999998</v>
      </c>
      <c r="BN1296" s="536">
        <v>18.466242000000001</v>
      </c>
      <c r="BO1296" s="536">
        <v>-1.138378000000003</v>
      </c>
      <c r="BP1296" s="536">
        <v>0.15426599999999979</v>
      </c>
      <c r="BQ1296" s="536">
        <v>9.2109999999999985</v>
      </c>
      <c r="BR1296" s="536">
        <v>8.4489999999999981</v>
      </c>
      <c r="BS1296" s="536">
        <v>-13.781999999999996</v>
      </c>
      <c r="BT1296" s="536">
        <v>15.14200000000001</v>
      </c>
      <c r="BU1296" s="536">
        <v>8.887999999999991</v>
      </c>
      <c r="BV1296" s="536">
        <v>9.902000000000001</v>
      </c>
      <c r="BW1296" s="536">
        <v>9.1359999999999957</v>
      </c>
      <c r="BX1296" s="536">
        <v>3.4010000000000105</v>
      </c>
      <c r="BY1296" s="536">
        <v>45.915999999999997</v>
      </c>
      <c r="BZ1296" s="536">
        <v>27.133999999999986</v>
      </c>
      <c r="CA1296" s="536">
        <v>39.538000000000011</v>
      </c>
      <c r="CB1296" s="536">
        <v>7.2230000000000132</v>
      </c>
      <c r="CC1296" s="536">
        <v>-2.217000000000013</v>
      </c>
      <c r="CD1296" s="536">
        <v>4.8979999999999961</v>
      </c>
      <c r="CE1296" s="536">
        <v>35.760000000000019</v>
      </c>
      <c r="CF1296" s="536">
        <v>-19.992000000000019</v>
      </c>
      <c r="CG1296" s="536">
        <v>67.935999999999979</v>
      </c>
      <c r="CH1296" s="536">
        <v>27.730000000000018</v>
      </c>
      <c r="CI1296" s="536">
        <v>29.876000000000033</v>
      </c>
      <c r="CJ1296" s="536">
        <v>-76.809000000000026</v>
      </c>
      <c r="CK1296" s="536">
        <v>122.25900000000001</v>
      </c>
      <c r="CL1296" s="536">
        <v>91.336000000000013</v>
      </c>
      <c r="CM1296" s="536">
        <v>258.24099999999999</v>
      </c>
      <c r="CN1296" s="536">
        <v>-155.13</v>
      </c>
      <c r="CO1296" s="536">
        <v>245.41599999999994</v>
      </c>
      <c r="CP1296" s="536">
        <v>48.771000000000072</v>
      </c>
      <c r="CQ1296" s="536">
        <v>129.46699999999987</v>
      </c>
      <c r="CR1296" s="536">
        <v>-8.8599999999999</v>
      </c>
      <c r="CS1296" s="536">
        <v>103.89684521852359</v>
      </c>
      <c r="CT1296" s="536">
        <v>58.829041603044971</v>
      </c>
      <c r="CU1296" s="536">
        <v>171.28637242664399</v>
      </c>
      <c r="CV1296" s="536">
        <v>-147.02167395633751</v>
      </c>
      <c r="CW1296" s="536">
        <v>59.676231477697684</v>
      </c>
      <c r="CX1296" s="536">
        <v>112.05787552868583</v>
      </c>
      <c r="CY1296" s="536">
        <v>196.78741066950056</v>
      </c>
      <c r="CZ1296" s="536">
        <v>-174.11798438766345</v>
      </c>
      <c r="DA1296" s="536">
        <v>77.187380719655266</v>
      </c>
      <c r="DB1296" s="536">
        <v>147.28584742709018</v>
      </c>
      <c r="DC1296" s="536">
        <v>234.21130232526639</v>
      </c>
      <c r="DD1296" s="536">
        <v>-276.16466449453719</v>
      </c>
      <c r="DE1296" s="536">
        <v>97.872878833849882</v>
      </c>
      <c r="DF1296" s="536">
        <v>189.85880303141198</v>
      </c>
      <c r="DG1296" s="536">
        <v>271.86647387525181</v>
      </c>
      <c r="DH1296" s="536">
        <v>-314.8440437134409</v>
      </c>
      <c r="DI1296" s="536">
        <v>124.4666108431984</v>
      </c>
      <c r="DJ1296" s="536">
        <v>231.61471907257283</v>
      </c>
      <c r="DK1296" s="536">
        <v>309.61790644522125</v>
      </c>
      <c r="DL1296" s="536">
        <v>-379.84309201704536</v>
      </c>
      <c r="DM1296" s="536">
        <v>165.67111337722736</v>
      </c>
      <c r="DN1296" s="536">
        <v>281.79903896507039</v>
      </c>
      <c r="DO1296" s="536">
        <v>353.79318059958905</v>
      </c>
    </row>
    <row r="1297" spans="2:119" s="240" customFormat="1">
      <c r="B1297" s="1331"/>
      <c r="C1297" s="1126" t="s">
        <v>113</v>
      </c>
      <c r="D1297" s="1141"/>
      <c r="E1297" s="1141"/>
      <c r="F1297" s="536">
        <v>16.418177</v>
      </c>
      <c r="G1297" s="536">
        <v>-1.6902860000000004</v>
      </c>
      <c r="H1297" s="536">
        <v>16.725519000000002</v>
      </c>
      <c r="I1297" s="536">
        <v>17.334814999999995</v>
      </c>
      <c r="J1297" s="536">
        <v>20.427959999999999</v>
      </c>
      <c r="K1297" s="536">
        <v>32.256477000000004</v>
      </c>
      <c r="L1297" s="536">
        <v>27.566001000000014</v>
      </c>
      <c r="M1297" s="536">
        <v>35.995133999999979</v>
      </c>
      <c r="N1297" s="536">
        <v>38.213203000000021</v>
      </c>
      <c r="O1297" s="536">
        <v>167.44599999999997</v>
      </c>
      <c r="P1297" s="536">
        <v>212.41399999999999</v>
      </c>
      <c r="Q1297" s="536">
        <v>57.84699999999998</v>
      </c>
      <c r="R1297" s="536">
        <v>253.10300000000007</v>
      </c>
      <c r="S1297" s="1142">
        <v>839.03800000000001</v>
      </c>
      <c r="T1297" s="1142">
        <v>996.94699999999989</v>
      </c>
      <c r="U1297" s="1748">
        <v>1830.7041977581134</v>
      </c>
      <c r="V1297" s="1748">
        <v>742.24501886996131</v>
      </c>
      <c r="W1297" s="1748">
        <v>1192.606241704053</v>
      </c>
      <c r="X1297" s="1748">
        <v>986.06979747653168</v>
      </c>
      <c r="Y1297" s="1748">
        <v>1220.631010247529</v>
      </c>
      <c r="Z1297" s="1748">
        <v>2686.7589889648934</v>
      </c>
      <c r="AA1297" s="1144"/>
      <c r="AB1297" s="232"/>
      <c r="AC1297" s="232"/>
      <c r="AD1297" s="232"/>
      <c r="AE1297" s="232"/>
      <c r="AF1297" s="232"/>
      <c r="AG1297" s="232"/>
      <c r="AH1297" s="232"/>
      <c r="AI1297" s="232"/>
      <c r="AJ1297" s="536">
        <v>0</v>
      </c>
      <c r="AK1297" s="536">
        <v>10.002575999999999</v>
      </c>
      <c r="AL1297" s="536">
        <v>2.4956810000000011</v>
      </c>
      <c r="AM1297" s="536">
        <v>3.9199199999999994</v>
      </c>
      <c r="AN1297" s="536">
        <v>5.0719000000000847E-2</v>
      </c>
      <c r="AO1297" s="536">
        <v>2.8641539999999992</v>
      </c>
      <c r="AP1297" s="536">
        <v>-0.34971399999999875</v>
      </c>
      <c r="AQ1297" s="536">
        <v>-4.2554450000000017</v>
      </c>
      <c r="AR1297" s="536">
        <v>1.306713000000002</v>
      </c>
      <c r="AS1297" s="536">
        <v>6.4409700000000001</v>
      </c>
      <c r="AT1297" s="536">
        <v>4.8369399999999985</v>
      </c>
      <c r="AU1297" s="536">
        <v>4.1408960000000015</v>
      </c>
      <c r="AV1297" s="536">
        <v>0.63418299999999661</v>
      </c>
      <c r="AW1297" s="536">
        <v>3.9301020000000051</v>
      </c>
      <c r="AX1297" s="536">
        <v>4.2225029999999961</v>
      </c>
      <c r="AY1297" s="536">
        <v>8.5480269999999976</v>
      </c>
      <c r="AZ1297" s="536">
        <v>3.9834920000000054</v>
      </c>
      <c r="BA1297" s="536">
        <v>5.4044939999999997</v>
      </c>
      <c r="BB1297" s="536">
        <v>0.6987049999999968</v>
      </c>
      <c r="BC1297" s="536">
        <v>10.341268999999997</v>
      </c>
      <c r="BD1297" s="536">
        <v>1.2703270000000089</v>
      </c>
      <c r="BE1297" s="536">
        <v>7.211196000000001</v>
      </c>
      <c r="BF1297" s="536">
        <v>5.8619020000000006</v>
      </c>
      <c r="BG1297" s="536">
        <v>17.913051999999993</v>
      </c>
      <c r="BH1297" s="536">
        <v>8.8769410000000022</v>
      </c>
      <c r="BI1297" s="536">
        <v>4.0204779999999971</v>
      </c>
      <c r="BJ1297" s="536">
        <v>7.9167539999999974</v>
      </c>
      <c r="BK1297" s="536">
        <v>6.7518280000000175</v>
      </c>
      <c r="BL1297" s="536">
        <v>3.3294409999999743</v>
      </c>
      <c r="BM1297" s="536">
        <v>15.540089000000023</v>
      </c>
      <c r="BN1297" s="536">
        <v>13.392674999999997</v>
      </c>
      <c r="BO1297" s="536">
        <v>3.7329289999999844</v>
      </c>
      <c r="BP1297" s="536">
        <v>28.154202999999995</v>
      </c>
      <c r="BQ1297" s="536">
        <v>4.6050000000000182</v>
      </c>
      <c r="BR1297" s="536">
        <v>21.957999999999998</v>
      </c>
      <c r="BS1297" s="536">
        <v>-16.503999999999991</v>
      </c>
      <c r="BT1297" s="536">
        <v>26.752999999999986</v>
      </c>
      <c r="BU1297" s="536">
        <v>47.52800000000002</v>
      </c>
      <c r="BV1297" s="536">
        <v>36.308999999999969</v>
      </c>
      <c r="BW1297" s="536">
        <v>56.855999999999995</v>
      </c>
      <c r="BX1297" s="536">
        <v>25.79400000000004</v>
      </c>
      <c r="BY1297" s="536">
        <v>29.121999999999957</v>
      </c>
      <c r="BZ1297" s="536">
        <v>93.810999999999979</v>
      </c>
      <c r="CA1297" s="536">
        <v>63.687000000000012</v>
      </c>
      <c r="CB1297" s="536">
        <v>9.8160000000000309</v>
      </c>
      <c r="CC1297" s="536">
        <v>-94.300000000000011</v>
      </c>
      <c r="CD1297" s="536">
        <v>26.466000000000065</v>
      </c>
      <c r="CE1297" s="536">
        <v>115.8649999999999</v>
      </c>
      <c r="CF1297" s="536">
        <v>39.79200000000003</v>
      </c>
      <c r="CG1297" s="536">
        <v>97.382000000000062</v>
      </c>
      <c r="CH1297" s="536">
        <v>-69.412000000000035</v>
      </c>
      <c r="CI1297" s="536">
        <v>185.34100000000001</v>
      </c>
      <c r="CJ1297" s="536">
        <v>-175.60300000000007</v>
      </c>
      <c r="CK1297" s="536">
        <v>606.15100000000007</v>
      </c>
      <c r="CL1297" s="536">
        <v>97.220000000000027</v>
      </c>
      <c r="CM1297" s="536">
        <v>311.27</v>
      </c>
      <c r="CN1297" s="536">
        <v>-205.12400000000002</v>
      </c>
      <c r="CO1297" s="536">
        <v>311.23800000000006</v>
      </c>
      <c r="CP1297" s="536">
        <v>147.87400000000002</v>
      </c>
      <c r="CQ1297" s="536">
        <v>742.95899999999983</v>
      </c>
      <c r="CR1297" s="536">
        <v>172.95800000000008</v>
      </c>
      <c r="CS1297" s="536">
        <v>693.47890694304442</v>
      </c>
      <c r="CT1297" s="536">
        <v>226.04407237885744</v>
      </c>
      <c r="CU1297" s="536">
        <v>738.22321843621148</v>
      </c>
      <c r="CV1297" s="536">
        <v>-1129.1837156721222</v>
      </c>
      <c r="CW1297" s="536">
        <v>618.95358430194392</v>
      </c>
      <c r="CX1297" s="536">
        <v>401.74015329898521</v>
      </c>
      <c r="CY1297" s="536">
        <v>850.73499694115435</v>
      </c>
      <c r="CZ1297" s="536">
        <v>-1321.9122232122836</v>
      </c>
      <c r="DA1297" s="536">
        <v>743.36828872688238</v>
      </c>
      <c r="DB1297" s="536">
        <v>521.8645147055704</v>
      </c>
      <c r="DC1297" s="536">
        <v>1249.2856614838838</v>
      </c>
      <c r="DD1297" s="536">
        <v>-1998.5932741348288</v>
      </c>
      <c r="DE1297" s="536">
        <v>873.67693335071817</v>
      </c>
      <c r="DF1297" s="536">
        <v>665.30272499049079</v>
      </c>
      <c r="DG1297" s="536">
        <v>1445.6834132701515</v>
      </c>
      <c r="DH1297" s="536">
        <v>-2292.8216040216894</v>
      </c>
      <c r="DI1297" s="536">
        <v>1044.7760616673759</v>
      </c>
      <c r="DJ1297" s="536">
        <v>808.34706314834693</v>
      </c>
      <c r="DK1297" s="536">
        <v>1660.3294894534956</v>
      </c>
      <c r="DL1297" s="536">
        <v>-2705.4288683778077</v>
      </c>
      <c r="DM1297" s="536">
        <v>1276.8708047089658</v>
      </c>
      <c r="DN1297" s="536">
        <v>980.29563124655306</v>
      </c>
      <c r="DO1297" s="536">
        <v>1914.3904111396532</v>
      </c>
    </row>
    <row r="1298" spans="2:119" s="240" customFormat="1">
      <c r="B1298" s="1331"/>
      <c r="C1298" s="1126" t="s">
        <v>235</v>
      </c>
      <c r="D1298" s="1141"/>
      <c r="E1298" s="1141"/>
      <c r="F1298" s="536"/>
      <c r="G1298" s="536"/>
      <c r="H1298" s="536"/>
      <c r="I1298" s="536"/>
      <c r="J1298" s="536"/>
      <c r="K1298" s="536"/>
      <c r="L1298" s="536"/>
      <c r="M1298" s="536"/>
      <c r="N1298" s="536"/>
      <c r="O1298" s="536"/>
      <c r="P1298" s="536"/>
      <c r="Q1298" s="536"/>
      <c r="R1298" s="536"/>
      <c r="S1298" s="1142"/>
      <c r="T1298" s="1143"/>
      <c r="U1298" s="1748"/>
      <c r="V1298" s="1748"/>
      <c r="W1298" s="1748"/>
      <c r="X1298" s="1748"/>
      <c r="Y1298" s="1748"/>
      <c r="Z1298" s="1748"/>
      <c r="AA1298" s="1144"/>
      <c r="AB1298" s="232"/>
      <c r="AC1298" s="232"/>
      <c r="AD1298" s="232"/>
      <c r="AE1298" s="232"/>
      <c r="AF1298" s="232"/>
      <c r="AG1298" s="232"/>
      <c r="AH1298" s="232"/>
      <c r="AI1298" s="232"/>
      <c r="AJ1298" s="536"/>
      <c r="AK1298" s="536"/>
      <c r="AL1298" s="536"/>
      <c r="AM1298" s="536"/>
      <c r="AN1298" s="536"/>
      <c r="AO1298" s="536"/>
      <c r="AP1298" s="536"/>
      <c r="AQ1298" s="536"/>
      <c r="AR1298" s="536"/>
      <c r="AS1298" s="536"/>
      <c r="AT1298" s="536"/>
      <c r="AU1298" s="536"/>
      <c r="AV1298" s="536"/>
      <c r="AW1298" s="536"/>
      <c r="AX1298" s="536"/>
      <c r="AY1298" s="536"/>
      <c r="AZ1298" s="536"/>
      <c r="BA1298" s="536"/>
      <c r="BB1298" s="536"/>
      <c r="BC1298" s="536"/>
      <c r="BD1298" s="536"/>
      <c r="BE1298" s="536"/>
      <c r="BF1298" s="536"/>
      <c r="BG1298" s="536"/>
      <c r="BH1298" s="536"/>
      <c r="BI1298" s="536"/>
      <c r="BJ1298" s="536"/>
      <c r="BK1298" s="536"/>
      <c r="BL1298" s="536"/>
      <c r="BM1298" s="536"/>
      <c r="BN1298" s="536"/>
      <c r="BO1298" s="536"/>
      <c r="BP1298" s="536"/>
      <c r="BQ1298" s="536"/>
      <c r="BR1298" s="536"/>
      <c r="BS1298" s="536"/>
      <c r="BT1298" s="536"/>
      <c r="BU1298" s="536"/>
      <c r="BV1298" s="536"/>
      <c r="BW1298" s="536"/>
      <c r="BX1298" s="536"/>
      <c r="BY1298" s="536"/>
      <c r="BZ1298" s="536"/>
      <c r="CA1298" s="536"/>
      <c r="CB1298" s="536"/>
      <c r="CC1298" s="536"/>
      <c r="CD1298" s="536"/>
      <c r="CE1298" s="536"/>
      <c r="CF1298" s="536">
        <v>1.609</v>
      </c>
      <c r="CG1298" s="536">
        <v>-2.9470000000000001</v>
      </c>
      <c r="CH1298" s="536">
        <v>-4.1819999999999995</v>
      </c>
      <c r="CI1298" s="536">
        <v>1.5060000000000002</v>
      </c>
      <c r="CJ1298" s="536">
        <v>-3.4880000000000013</v>
      </c>
      <c r="CK1298" s="536">
        <v>-8.7169999999999987</v>
      </c>
      <c r="CL1298" s="536">
        <v>-25.812999999999999</v>
      </c>
      <c r="CM1298" s="536">
        <v>-71.496000000000009</v>
      </c>
      <c r="CN1298" s="536">
        <v>-13.320000000000007</v>
      </c>
      <c r="CO1298" s="536">
        <v>-37.989000000000004</v>
      </c>
      <c r="CP1298" s="536">
        <v>-57.244999999999976</v>
      </c>
      <c r="CQ1298" s="536">
        <v>-26.38300000000001</v>
      </c>
      <c r="CR1298" s="536">
        <v>14.076999999999998</v>
      </c>
      <c r="CS1298" s="536">
        <v>-20.128944778453047</v>
      </c>
      <c r="CT1298" s="536">
        <v>-86.545237065848823</v>
      </c>
      <c r="CU1298" s="536">
        <v>-20.056553568896902</v>
      </c>
      <c r="CV1298" s="536">
        <v>72.865450965219452</v>
      </c>
      <c r="CW1298" s="536">
        <v>-16.907587655973714</v>
      </c>
      <c r="CX1298" s="536">
        <v>-116.53163216507517</v>
      </c>
      <c r="CY1298" s="536">
        <v>-28.749935311182867</v>
      </c>
      <c r="CZ1298" s="536">
        <v>104.07131731774666</v>
      </c>
      <c r="DA1298" s="536">
        <v>-35.379630679019897</v>
      </c>
      <c r="DB1298" s="536">
        <v>-143.70565645029632</v>
      </c>
      <c r="DC1298" s="536">
        <v>-24.928862809667976</v>
      </c>
      <c r="DD1298" s="536">
        <v>155.56530644735682</v>
      </c>
      <c r="DE1298" s="536">
        <v>-61.040304534598306</v>
      </c>
      <c r="DF1298" s="536">
        <v>-175.17503337980963</v>
      </c>
      <c r="DG1298" s="536">
        <v>-7.709627070040824</v>
      </c>
      <c r="DH1298" s="536">
        <v>184.48112502648513</v>
      </c>
      <c r="DI1298" s="536">
        <v>-79.655896109996831</v>
      </c>
      <c r="DJ1298" s="536">
        <v>-204.74333490204754</v>
      </c>
      <c r="DK1298" s="536">
        <v>-19.794479619286221</v>
      </c>
      <c r="DL1298" s="536">
        <v>333.74581610498291</v>
      </c>
      <c r="DM1298" s="536">
        <v>-26.1580688396499</v>
      </c>
      <c r="DN1298" s="536">
        <v>-156.22212039395373</v>
      </c>
      <c r="DO1298" s="536">
        <v>-31.607528760759351</v>
      </c>
    </row>
    <row r="1299" spans="2:119" s="240" customFormat="1">
      <c r="B1299" s="1331"/>
      <c r="C1299" s="1126" t="s">
        <v>815</v>
      </c>
      <c r="D1299" s="1141"/>
      <c r="E1299" s="1141"/>
      <c r="F1299" s="536"/>
      <c r="G1299" s="536"/>
      <c r="H1299" s="536"/>
      <c r="I1299" s="536"/>
      <c r="J1299" s="536"/>
      <c r="K1299" s="536"/>
      <c r="L1299" s="536"/>
      <c r="M1299" s="536"/>
      <c r="N1299" s="536"/>
      <c r="O1299" s="536"/>
      <c r="P1299" s="536"/>
      <c r="Q1299" s="536"/>
      <c r="R1299" s="536"/>
      <c r="S1299" s="1142"/>
      <c r="T1299" s="1143"/>
      <c r="U1299" s="1748"/>
      <c r="V1299" s="1748"/>
      <c r="W1299" s="1748"/>
      <c r="X1299" s="1748"/>
      <c r="Y1299" s="1748"/>
      <c r="Z1299" s="1748"/>
      <c r="AA1299" s="1144"/>
      <c r="AB1299" s="232"/>
      <c r="AC1299" s="232"/>
      <c r="AD1299" s="232"/>
      <c r="AE1299" s="232"/>
      <c r="AF1299" s="232"/>
      <c r="AG1299" s="232"/>
      <c r="AH1299" s="232"/>
      <c r="AI1299" s="232"/>
      <c r="AJ1299" s="536"/>
      <c r="AK1299" s="536"/>
      <c r="AL1299" s="536"/>
      <c r="AM1299" s="536"/>
      <c r="AN1299" s="536"/>
      <c r="AO1299" s="536"/>
      <c r="AP1299" s="536"/>
      <c r="AQ1299" s="536"/>
      <c r="AR1299" s="536"/>
      <c r="AS1299" s="536"/>
      <c r="AT1299" s="536"/>
      <c r="AU1299" s="536"/>
      <c r="AV1299" s="536"/>
      <c r="AW1299" s="536"/>
      <c r="AX1299" s="536"/>
      <c r="AY1299" s="536"/>
      <c r="AZ1299" s="536"/>
      <c r="BA1299" s="536"/>
      <c r="BB1299" s="536"/>
      <c r="BC1299" s="536"/>
      <c r="BD1299" s="536"/>
      <c r="BE1299" s="536"/>
      <c r="BF1299" s="536"/>
      <c r="BG1299" s="536"/>
      <c r="BH1299" s="536"/>
      <c r="BI1299" s="536"/>
      <c r="BJ1299" s="536"/>
      <c r="BK1299" s="536"/>
      <c r="BL1299" s="536"/>
      <c r="BM1299" s="536"/>
      <c r="BN1299" s="536"/>
      <c r="BO1299" s="536"/>
      <c r="BP1299" s="536"/>
      <c r="BQ1299" s="536"/>
      <c r="BR1299" s="536"/>
      <c r="BS1299" s="536"/>
      <c r="BT1299" s="536"/>
      <c r="BU1299" s="536"/>
      <c r="BV1299" s="536"/>
      <c r="BW1299" s="536"/>
      <c r="BX1299" s="536"/>
      <c r="BY1299" s="536"/>
      <c r="BZ1299" s="536"/>
      <c r="CA1299" s="536"/>
      <c r="CB1299" s="536"/>
      <c r="CC1299" s="536"/>
      <c r="CD1299" s="536"/>
      <c r="CE1299" s="536"/>
      <c r="CF1299" s="536">
        <v>-38.861999999999981</v>
      </c>
      <c r="CG1299" s="536">
        <v>-58.241000000000014</v>
      </c>
      <c r="CH1299" s="536">
        <v>16.806999999999988</v>
      </c>
      <c r="CI1299" s="536">
        <v>-6.0309999999999775</v>
      </c>
      <c r="CJ1299" s="536">
        <v>40.685999999999979</v>
      </c>
      <c r="CK1299" s="536">
        <v>2.271000000000015</v>
      </c>
      <c r="CL1299" s="536">
        <v>-99.986999999999995</v>
      </c>
      <c r="CM1299" s="536">
        <v>-145.90100000000001</v>
      </c>
      <c r="CN1299" s="536">
        <v>-31.564000000000021</v>
      </c>
      <c r="CO1299" s="536">
        <v>-130.58299999999997</v>
      </c>
      <c r="CP1299" s="536">
        <v>-225.57000000000005</v>
      </c>
      <c r="CQ1299" s="536">
        <v>-426.30599999999993</v>
      </c>
      <c r="CR1299" s="536">
        <v>-457.94100000000003</v>
      </c>
      <c r="CS1299" s="536">
        <v>-262.34924762512037</v>
      </c>
      <c r="CT1299" s="536">
        <v>-168.36338495510472</v>
      </c>
      <c r="CU1299" s="536">
        <v>-181.99930274082226</v>
      </c>
      <c r="CV1299" s="536">
        <v>239.26098833233709</v>
      </c>
      <c r="CW1299" s="536">
        <v>-264.01418702295541</v>
      </c>
      <c r="CX1299" s="536">
        <v>-280.2174591163739</v>
      </c>
      <c r="CY1299" s="536">
        <v>-249.36907310433389</v>
      </c>
      <c r="CZ1299" s="536">
        <v>390.66658845453458</v>
      </c>
      <c r="DA1299" s="536">
        <v>-428.37573324472942</v>
      </c>
      <c r="DB1299" s="536">
        <v>-339.60791288569817</v>
      </c>
      <c r="DC1299" s="536">
        <v>-242.92460671125127</v>
      </c>
      <c r="DD1299" s="536">
        <v>675.00978562148384</v>
      </c>
      <c r="DE1299" s="536">
        <v>-641.4010710584821</v>
      </c>
      <c r="DF1299" s="536">
        <v>-428.33193604459802</v>
      </c>
      <c r="DG1299" s="536">
        <v>-153.63367654052172</v>
      </c>
      <c r="DH1299" s="536">
        <v>811.2393078680966</v>
      </c>
      <c r="DI1299" s="536">
        <v>-807.45422741803986</v>
      </c>
      <c r="DJ1299" s="536">
        <v>-500.17327339747908</v>
      </c>
      <c r="DK1299" s="536">
        <v>-246.54385526690567</v>
      </c>
      <c r="DL1299" s="536">
        <v>1759.057710767956</v>
      </c>
      <c r="DM1299" s="536">
        <v>-397.19577045856067</v>
      </c>
      <c r="DN1299" s="536">
        <v>-320.68903656761722</v>
      </c>
      <c r="DO1299" s="536">
        <v>-297.95840653544565</v>
      </c>
    </row>
    <row r="1300" spans="2:119" s="240" customFormat="1">
      <c r="B1300" s="1331"/>
      <c r="C1300" s="1145"/>
      <c r="D1300" s="1146"/>
      <c r="E1300" s="1026"/>
      <c r="F1300" s="990"/>
      <c r="G1300" s="990"/>
      <c r="H1300" s="990"/>
      <c r="I1300" s="990"/>
      <c r="J1300" s="990"/>
      <c r="K1300" s="990"/>
      <c r="L1300" s="990"/>
      <c r="M1300" s="990"/>
      <c r="N1300" s="990"/>
      <c r="O1300" s="286"/>
      <c r="P1300" s="286"/>
      <c r="Q1300" s="286"/>
      <c r="R1300" s="286"/>
      <c r="S1300" s="1133"/>
      <c r="T1300" s="1119"/>
      <c r="U1300" s="1648"/>
      <c r="V1300" s="1648"/>
      <c r="W1300" s="1648"/>
      <c r="X1300" s="1648"/>
      <c r="Y1300" s="1648"/>
      <c r="Z1300" s="1648"/>
      <c r="AA1300" s="403"/>
      <c r="AB1300" s="449"/>
      <c r="AC1300" s="449"/>
      <c r="AD1300" s="449"/>
      <c r="AE1300" s="449"/>
      <c r="AF1300" s="449"/>
      <c r="AG1300" s="449"/>
      <c r="AH1300" s="449"/>
      <c r="AI1300" s="449"/>
      <c r="AJ1300" s="286"/>
      <c r="AK1300" s="286"/>
      <c r="AL1300" s="286"/>
      <c r="AM1300" s="286"/>
      <c r="AN1300" s="286"/>
      <c r="AO1300" s="286"/>
      <c r="AP1300" s="286"/>
      <c r="AQ1300" s="286"/>
      <c r="AR1300" s="286"/>
      <c r="AS1300" s="286"/>
      <c r="AT1300" s="286"/>
      <c r="AU1300" s="286"/>
      <c r="AV1300" s="286"/>
      <c r="AW1300" s="286"/>
      <c r="AX1300" s="286"/>
      <c r="AY1300" s="286"/>
      <c r="AZ1300" s="286"/>
      <c r="BA1300" s="286"/>
      <c r="BB1300" s="286"/>
      <c r="BC1300" s="286"/>
      <c r="BD1300" s="286"/>
      <c r="BE1300" s="286"/>
      <c r="BF1300" s="286"/>
      <c r="BG1300" s="286"/>
      <c r="BH1300" s="286"/>
      <c r="BI1300" s="286"/>
      <c r="BJ1300" s="286"/>
      <c r="BK1300" s="286"/>
      <c r="BL1300" s="286"/>
      <c r="BM1300" s="286"/>
      <c r="BN1300" s="286"/>
      <c r="BO1300" s="286"/>
      <c r="BP1300" s="286"/>
      <c r="BQ1300" s="286"/>
      <c r="BR1300" s="286"/>
      <c r="BS1300" s="286"/>
      <c r="BT1300" s="286"/>
      <c r="BU1300" s="286"/>
      <c r="BV1300" s="286"/>
      <c r="BW1300" s="286"/>
      <c r="BX1300" s="286"/>
      <c r="BY1300" s="286"/>
      <c r="BZ1300" s="286"/>
      <c r="CA1300" s="286"/>
      <c r="CB1300" s="286"/>
      <c r="CC1300" s="286"/>
      <c r="CD1300" s="286"/>
      <c r="CE1300" s="286"/>
      <c r="CF1300" s="286"/>
      <c r="CG1300" s="286"/>
      <c r="CH1300" s="286"/>
      <c r="CI1300" s="286"/>
      <c r="CJ1300" s="286"/>
      <c r="CK1300" s="286"/>
      <c r="CL1300" s="286"/>
      <c r="CM1300" s="286"/>
      <c r="CN1300" s="286"/>
      <c r="CO1300" s="286"/>
      <c r="CP1300" s="286"/>
      <c r="CQ1300" s="286"/>
      <c r="CR1300" s="286"/>
      <c r="CS1300" s="286"/>
      <c r="CT1300" s="286"/>
      <c r="CU1300" s="286"/>
      <c r="CV1300" s="286"/>
      <c r="CW1300" s="286"/>
      <c r="CX1300" s="286"/>
      <c r="CY1300" s="286"/>
      <c r="CZ1300" s="286"/>
      <c r="DA1300" s="286"/>
      <c r="DB1300" s="286"/>
      <c r="DC1300" s="286"/>
      <c r="DD1300" s="286"/>
      <c r="DE1300" s="286"/>
      <c r="DF1300" s="286"/>
      <c r="DG1300" s="286"/>
      <c r="DH1300" s="286"/>
      <c r="DI1300" s="286"/>
      <c r="DJ1300" s="286"/>
      <c r="DK1300" s="286"/>
      <c r="DL1300" s="286"/>
      <c r="DM1300" s="286"/>
      <c r="DN1300" s="286"/>
      <c r="DO1300" s="286"/>
    </row>
    <row r="1301" spans="2:119" s="403" customFormat="1">
      <c r="B1301" s="1331"/>
      <c r="C1301" s="1114" t="s">
        <v>157</v>
      </c>
      <c r="D1301" s="1115"/>
      <c r="E1301" s="240"/>
      <c r="F1301" s="286"/>
      <c r="G1301" s="286"/>
      <c r="H1301" s="286"/>
      <c r="I1301" s="286"/>
      <c r="J1301" s="286"/>
      <c r="K1301" s="286"/>
      <c r="L1301" s="286"/>
      <c r="M1301" s="286"/>
      <c r="N1301" s="286"/>
      <c r="O1301" s="228"/>
      <c r="P1301" s="228"/>
      <c r="Q1301" s="228"/>
      <c r="R1301" s="228"/>
      <c r="S1301" s="1147"/>
      <c r="T1301" s="1116"/>
      <c r="U1301" s="1642"/>
      <c r="V1301" s="1642"/>
      <c r="W1301" s="1642"/>
      <c r="X1301" s="1642"/>
      <c r="Y1301" s="1642"/>
      <c r="Z1301" s="1642"/>
      <c r="AB1301" s="1086"/>
      <c r="AC1301" s="1086"/>
      <c r="AD1301" s="1086"/>
      <c r="AE1301" s="1086"/>
      <c r="AF1301" s="1086"/>
      <c r="AG1301" s="1086"/>
      <c r="AH1301" s="1086"/>
      <c r="AI1301" s="1086"/>
      <c r="AJ1301" s="228"/>
      <c r="AK1301" s="228"/>
      <c r="AL1301" s="228"/>
      <c r="AM1301" s="228"/>
      <c r="AN1301" s="228"/>
      <c r="AO1301" s="228"/>
      <c r="AP1301" s="228"/>
      <c r="AQ1301" s="228"/>
      <c r="AR1301" s="228"/>
      <c r="AS1301" s="228"/>
      <c r="AT1301" s="228"/>
      <c r="AU1301" s="228"/>
      <c r="AV1301" s="228"/>
      <c r="AW1301" s="228"/>
      <c r="AX1301" s="228"/>
      <c r="AY1301" s="228"/>
      <c r="AZ1301" s="228"/>
      <c r="BA1301" s="228"/>
      <c r="BB1301" s="228"/>
      <c r="BC1301" s="228"/>
      <c r="BD1301" s="228"/>
      <c r="BE1301" s="228"/>
      <c r="BF1301" s="228"/>
      <c r="BG1301" s="228"/>
      <c r="BH1301" s="228"/>
      <c r="BI1301" s="228"/>
      <c r="BJ1301" s="228"/>
      <c r="BK1301" s="228"/>
      <c r="BL1301" s="228"/>
      <c r="BM1301" s="228"/>
      <c r="BN1301" s="228"/>
      <c r="BO1301" s="228"/>
      <c r="BP1301" s="228"/>
      <c r="BQ1301" s="228"/>
      <c r="BR1301" s="228"/>
      <c r="BS1301" s="228"/>
      <c r="BT1301" s="228"/>
      <c r="BU1301" s="228"/>
      <c r="BV1301" s="228"/>
      <c r="BW1301" s="228"/>
      <c r="BX1301" s="228"/>
      <c r="BY1301" s="228"/>
      <c r="BZ1301" s="228"/>
      <c r="CA1301" s="228"/>
      <c r="CB1301" s="228"/>
      <c r="CC1301" s="228"/>
      <c r="CD1301" s="228"/>
      <c r="CE1301" s="228"/>
      <c r="CF1301" s="228"/>
      <c r="CG1301" s="228"/>
      <c r="CH1301" s="228"/>
      <c r="CI1301" s="228"/>
      <c r="CJ1301" s="228"/>
      <c r="CK1301" s="228"/>
      <c r="CL1301" s="228"/>
      <c r="CM1301" s="228"/>
      <c r="CN1301" s="228"/>
      <c r="CO1301" s="228"/>
      <c r="CP1301" s="228"/>
      <c r="CQ1301" s="228"/>
      <c r="CR1301" s="228"/>
      <c r="CS1301" s="228"/>
      <c r="CT1301" s="228"/>
      <c r="CU1301" s="228"/>
      <c r="CV1301" s="228"/>
      <c r="CW1301" s="228"/>
      <c r="CX1301" s="228"/>
      <c r="CY1301" s="228"/>
      <c r="CZ1301" s="228"/>
      <c r="DA1301" s="228"/>
      <c r="DB1301" s="228"/>
      <c r="DC1301" s="228"/>
      <c r="DD1301" s="228"/>
      <c r="DE1301" s="228"/>
      <c r="DF1301" s="228"/>
      <c r="DG1301" s="228"/>
      <c r="DH1301" s="228"/>
      <c r="DI1301" s="228"/>
      <c r="DJ1301" s="228"/>
      <c r="DK1301" s="228"/>
      <c r="DL1301" s="228"/>
      <c r="DM1301" s="228"/>
      <c r="DN1301" s="228"/>
      <c r="DO1301" s="228"/>
    </row>
    <row r="1302" spans="2:119" s="403" customFormat="1">
      <c r="B1302" s="1331"/>
      <c r="C1302" s="1114"/>
      <c r="D1302" s="1115"/>
      <c r="E1302" s="240"/>
      <c r="F1302" s="286"/>
      <c r="G1302" s="286"/>
      <c r="H1302" s="286"/>
      <c r="I1302" s="286"/>
      <c r="J1302" s="286"/>
      <c r="K1302" s="286"/>
      <c r="L1302" s="286"/>
      <c r="M1302" s="286"/>
      <c r="N1302" s="286"/>
      <c r="O1302" s="228"/>
      <c r="P1302" s="228"/>
      <c r="Q1302" s="228"/>
      <c r="R1302" s="228"/>
      <c r="S1302" s="1147"/>
      <c r="T1302" s="1116"/>
      <c r="U1302" s="1642"/>
      <c r="V1302" s="1642"/>
      <c r="W1302" s="1642"/>
      <c r="X1302" s="1642"/>
      <c r="Y1302" s="1642"/>
      <c r="Z1302" s="1642"/>
      <c r="AB1302" s="1086"/>
      <c r="AC1302" s="1086"/>
      <c r="AD1302" s="1086"/>
      <c r="AE1302" s="1086"/>
      <c r="AF1302" s="1086"/>
      <c r="AG1302" s="1086"/>
      <c r="AH1302" s="1086"/>
      <c r="AI1302" s="1086"/>
      <c r="AJ1302" s="228"/>
      <c r="AK1302" s="228"/>
      <c r="AL1302" s="228"/>
      <c r="AM1302" s="228"/>
      <c r="AN1302" s="228"/>
      <c r="AO1302" s="228"/>
      <c r="AP1302" s="228"/>
      <c r="AQ1302" s="228"/>
      <c r="AR1302" s="228"/>
      <c r="AS1302" s="228"/>
      <c r="AT1302" s="228"/>
      <c r="AU1302" s="228"/>
      <c r="AV1302" s="228"/>
      <c r="AW1302" s="228"/>
      <c r="AX1302" s="228"/>
      <c r="AY1302" s="228"/>
      <c r="AZ1302" s="228"/>
      <c r="BA1302" s="228"/>
      <c r="BB1302" s="228"/>
      <c r="BC1302" s="228"/>
      <c r="BD1302" s="228"/>
      <c r="BE1302" s="228"/>
      <c r="BF1302" s="228"/>
      <c r="BG1302" s="228"/>
      <c r="BH1302" s="228"/>
      <c r="BI1302" s="228"/>
      <c r="BJ1302" s="228"/>
      <c r="BK1302" s="228"/>
      <c r="BL1302" s="228"/>
      <c r="BM1302" s="228"/>
      <c r="BN1302" s="228"/>
      <c r="BO1302" s="228"/>
      <c r="BP1302" s="228"/>
      <c r="BQ1302" s="228"/>
      <c r="BR1302" s="228"/>
      <c r="BS1302" s="228"/>
      <c r="BT1302" s="228"/>
      <c r="BU1302" s="228"/>
      <c r="BV1302" s="228"/>
      <c r="BW1302" s="228"/>
      <c r="BX1302" s="228"/>
      <c r="BY1302" s="228"/>
      <c r="BZ1302" s="228"/>
      <c r="CA1302" s="228"/>
      <c r="CB1302" s="228"/>
      <c r="CC1302" s="228"/>
      <c r="CD1302" s="228"/>
      <c r="CE1302" s="228"/>
      <c r="CF1302" s="228"/>
      <c r="CG1302" s="228"/>
      <c r="CH1302" s="228"/>
      <c r="CI1302" s="228"/>
      <c r="CJ1302" s="228"/>
      <c r="CK1302" s="228"/>
      <c r="CL1302" s="228"/>
      <c r="CM1302" s="228"/>
      <c r="CN1302" s="228"/>
      <c r="CO1302" s="228"/>
      <c r="CP1302" s="228"/>
      <c r="CQ1302" s="228"/>
      <c r="CR1302" s="228"/>
      <c r="CS1302" s="228"/>
      <c r="CT1302" s="228"/>
      <c r="CU1302" s="228"/>
      <c r="CV1302" s="228"/>
      <c r="CW1302" s="228"/>
      <c r="CX1302" s="228"/>
      <c r="CY1302" s="228"/>
      <c r="CZ1302" s="228"/>
      <c r="DA1302" s="228"/>
      <c r="DB1302" s="228"/>
      <c r="DC1302" s="228"/>
      <c r="DD1302" s="228"/>
      <c r="DE1302" s="228"/>
      <c r="DF1302" s="228"/>
      <c r="DG1302" s="228"/>
      <c r="DH1302" s="228"/>
      <c r="DI1302" s="228"/>
      <c r="DJ1302" s="228"/>
      <c r="DK1302" s="228"/>
      <c r="DL1302" s="228"/>
      <c r="DM1302" s="228"/>
      <c r="DN1302" s="228"/>
      <c r="DO1302" s="228"/>
    </row>
    <row r="1303" spans="2:119" s="240" customFormat="1">
      <c r="B1303" s="1331"/>
      <c r="C1303" s="1135" t="s">
        <v>40</v>
      </c>
      <c r="D1303" s="1148"/>
      <c r="E1303" s="1148"/>
      <c r="F1303" s="449">
        <v>9.7132269999999998</v>
      </c>
      <c r="G1303" s="449">
        <v>5.2501940000000005</v>
      </c>
      <c r="H1303" s="449">
        <v>-11.749428999999999</v>
      </c>
      <c r="I1303" s="449">
        <v>-3.1139610000000002</v>
      </c>
      <c r="J1303" s="449">
        <v>4.6162999999999996E-2</v>
      </c>
      <c r="K1303" s="449">
        <v>-6.1623999999999984E-2</v>
      </c>
      <c r="L1303" s="449">
        <v>13.286253</v>
      </c>
      <c r="M1303" s="449">
        <v>-11.729177</v>
      </c>
      <c r="N1303" s="449">
        <v>0.32335400000000014</v>
      </c>
      <c r="O1303" s="1149">
        <v>9.6180000000000003</v>
      </c>
      <c r="P1303" s="1149">
        <v>44.742000000000004</v>
      </c>
      <c r="Q1303" s="1149">
        <v>76.624000000000009</v>
      </c>
      <c r="R1303" s="1149">
        <v>53.188999999999993</v>
      </c>
      <c r="S1303" s="1150">
        <v>362.255</v>
      </c>
      <c r="T1303" s="1150">
        <v>737.02299999999991</v>
      </c>
      <c r="U1303" s="1687">
        <v>173.58400000000006</v>
      </c>
      <c r="V1303" s="1687">
        <v>0</v>
      </c>
      <c r="W1303" s="1687">
        <v>0</v>
      </c>
      <c r="X1303" s="1687">
        <v>0</v>
      </c>
      <c r="Y1303" s="1687">
        <v>0</v>
      </c>
      <c r="Z1303" s="1687">
        <v>0</v>
      </c>
      <c r="AA1303" s="403"/>
      <c r="AB1303" s="449"/>
      <c r="AC1303" s="449"/>
      <c r="AD1303" s="449"/>
      <c r="AE1303" s="449"/>
      <c r="AF1303" s="449"/>
      <c r="AG1303" s="449"/>
      <c r="AH1303" s="449"/>
      <c r="AI1303" s="449"/>
      <c r="AJ1303" s="536"/>
      <c r="AK1303" s="536">
        <v>0.41564699999999999</v>
      </c>
      <c r="AL1303" s="536">
        <v>2.6349330000000002</v>
      </c>
      <c r="AM1303" s="536">
        <v>6.6626469999999998</v>
      </c>
      <c r="AN1303" s="536">
        <v>-6.0937129999999993</v>
      </c>
      <c r="AO1303" s="536">
        <v>-0.95232200000000011</v>
      </c>
      <c r="AP1303" s="536">
        <v>15.830579</v>
      </c>
      <c r="AQ1303" s="536">
        <v>-3.5343499999999999</v>
      </c>
      <c r="AR1303" s="536">
        <v>3.5271790000000003</v>
      </c>
      <c r="AS1303" s="536">
        <v>-3.0255989999999997</v>
      </c>
      <c r="AT1303" s="536">
        <v>-9.1210370000000012</v>
      </c>
      <c r="AU1303" s="536">
        <v>-3.1299719999999995</v>
      </c>
      <c r="AV1303" s="536">
        <v>-3.2139920000000002</v>
      </c>
      <c r="AW1303" s="536">
        <v>5.6120999999999997E-2</v>
      </c>
      <c r="AX1303" s="536">
        <v>-2.5215999999999999E-2</v>
      </c>
      <c r="AY1303" s="536">
        <v>6.9125999999999993E-2</v>
      </c>
      <c r="AZ1303" s="536">
        <v>-7.5179999999999969E-3</v>
      </c>
      <c r="BA1303" s="536">
        <v>1.2984999999999997E-2</v>
      </c>
      <c r="BB1303" s="536">
        <v>3.4609000000000015E-2</v>
      </c>
      <c r="BC1303" s="536">
        <v>6.0869999999999813E-3</v>
      </c>
      <c r="BD1303" s="536">
        <v>-3.5069999999999824E-3</v>
      </c>
      <c r="BE1303" s="536">
        <v>3.9170000000000038E-3</v>
      </c>
      <c r="BF1303" s="536">
        <v>-2.1851000000000009E-2</v>
      </c>
      <c r="BG1303" s="536">
        <v>-4.0182999999999996E-2</v>
      </c>
      <c r="BH1303" s="536">
        <v>3.0446999999999988E-2</v>
      </c>
      <c r="BI1303" s="536">
        <v>11.755659</v>
      </c>
      <c r="BJ1303" s="536">
        <v>7.0384580000000021</v>
      </c>
      <c r="BK1303" s="536">
        <v>-5.538311000000002</v>
      </c>
      <c r="BL1303" s="536">
        <v>-5.6931639999999994</v>
      </c>
      <c r="BM1303" s="536">
        <v>-5.4196330000000001</v>
      </c>
      <c r="BN1303" s="536">
        <v>-0.70948900000000004</v>
      </c>
      <c r="BO1303" s="536">
        <v>9.3108999999999886E-2</v>
      </c>
      <c r="BP1303" s="536">
        <v>-7.6645999999999992E-2</v>
      </c>
      <c r="BQ1303" s="536">
        <v>-6.5999999999999837E-2</v>
      </c>
      <c r="BR1303" s="536">
        <v>2.7949999999999995</v>
      </c>
      <c r="BS1303" s="536">
        <v>-2.3289999999999997</v>
      </c>
      <c r="BT1303" s="536">
        <v>1.3120000000000001</v>
      </c>
      <c r="BU1303" s="536">
        <v>-2.4950000000000001</v>
      </c>
      <c r="BV1303" s="536">
        <v>5.2949999999999999</v>
      </c>
      <c r="BW1303" s="536">
        <v>5.5060000000000002</v>
      </c>
      <c r="BX1303" s="536">
        <v>4.8469999999999995</v>
      </c>
      <c r="BY1303" s="536">
        <v>1.8099999999999987</v>
      </c>
      <c r="BZ1303" s="536">
        <v>6.4610000000000021</v>
      </c>
      <c r="CA1303" s="536">
        <v>31.624000000000002</v>
      </c>
      <c r="CB1303" s="536">
        <v>78.141000000000005</v>
      </c>
      <c r="CC1303" s="536">
        <v>12.188999999999993</v>
      </c>
      <c r="CD1303" s="536">
        <v>-5.1529999999999916</v>
      </c>
      <c r="CE1303" s="536">
        <v>-8.5529999999999973</v>
      </c>
      <c r="CF1303" s="536">
        <v>8.2129999999999939</v>
      </c>
      <c r="CG1303" s="536">
        <v>21.820999999999998</v>
      </c>
      <c r="CH1303" s="536">
        <v>-54.075000000000003</v>
      </c>
      <c r="CI1303" s="536">
        <v>77.23</v>
      </c>
      <c r="CJ1303" s="536">
        <v>130.36999999999998</v>
      </c>
      <c r="CK1303" s="536">
        <v>275.17500000000001</v>
      </c>
      <c r="CL1303" s="536">
        <v>26.480999999999995</v>
      </c>
      <c r="CM1303" s="536">
        <v>-69.770999999999958</v>
      </c>
      <c r="CN1303" s="536">
        <v>-33.853000000000065</v>
      </c>
      <c r="CO1303" s="536">
        <v>65.245999999999981</v>
      </c>
      <c r="CP1303" s="536">
        <v>185.34900000000005</v>
      </c>
      <c r="CQ1303" s="536">
        <v>520.28099999999995</v>
      </c>
      <c r="CR1303" s="536">
        <v>173.58400000000006</v>
      </c>
      <c r="CS1303" s="1149">
        <v>0</v>
      </c>
      <c r="CT1303" s="1149">
        <v>0</v>
      </c>
      <c r="CU1303" s="1149">
        <v>0</v>
      </c>
      <c r="CV1303" s="1149">
        <v>0</v>
      </c>
      <c r="CW1303" s="1149">
        <v>0</v>
      </c>
      <c r="CX1303" s="1149">
        <v>0</v>
      </c>
      <c r="CY1303" s="1149">
        <v>0</v>
      </c>
      <c r="CZ1303" s="1149">
        <v>0</v>
      </c>
      <c r="DA1303" s="1149">
        <v>0</v>
      </c>
      <c r="DB1303" s="1149">
        <v>0</v>
      </c>
      <c r="DC1303" s="1149">
        <v>0</v>
      </c>
      <c r="DD1303" s="1149">
        <v>0</v>
      </c>
      <c r="DE1303" s="1149">
        <v>0</v>
      </c>
      <c r="DF1303" s="1149">
        <v>0</v>
      </c>
      <c r="DG1303" s="1149">
        <v>0</v>
      </c>
      <c r="DH1303" s="1149">
        <v>0</v>
      </c>
      <c r="DI1303" s="1149">
        <v>0</v>
      </c>
      <c r="DJ1303" s="1149">
        <v>0</v>
      </c>
      <c r="DK1303" s="1149">
        <v>0</v>
      </c>
      <c r="DL1303" s="1149">
        <v>0</v>
      </c>
      <c r="DM1303" s="1149">
        <v>0</v>
      </c>
      <c r="DN1303" s="1149">
        <v>0</v>
      </c>
      <c r="DO1303" s="1149">
        <v>0</v>
      </c>
    </row>
    <row r="1304" spans="2:119" s="240" customFormat="1">
      <c r="B1304" s="1331"/>
      <c r="C1304" s="1135" t="s">
        <v>41</v>
      </c>
      <c r="D1304" s="1148"/>
      <c r="E1304" s="1148"/>
      <c r="F1304" s="449">
        <v>0</v>
      </c>
      <c r="G1304" s="449">
        <v>3.0500609999999999</v>
      </c>
      <c r="H1304" s="449">
        <v>-3.0500609999999999</v>
      </c>
      <c r="I1304" s="449">
        <v>0.18884600000000001</v>
      </c>
      <c r="J1304" s="449">
        <v>-5.2619000000000027E-2</v>
      </c>
      <c r="K1304" s="449">
        <v>-7.6733999999999997E-2</v>
      </c>
      <c r="L1304" s="449">
        <v>2.4303259999999995</v>
      </c>
      <c r="M1304" s="449">
        <v>279.69451199999997</v>
      </c>
      <c r="N1304" s="449">
        <v>12.157668999999999</v>
      </c>
      <c r="O1304" s="1149">
        <v>7.5980000000000132</v>
      </c>
      <c r="P1304" s="1149">
        <v>10.869000000000028</v>
      </c>
      <c r="Q1304" s="1149">
        <v>289.41899999999993</v>
      </c>
      <c r="R1304" s="1149">
        <v>29.125</v>
      </c>
      <c r="S1304" s="1150">
        <v>229.52300000000002</v>
      </c>
      <c r="T1304" s="1150">
        <v>1372.3790000000001</v>
      </c>
      <c r="U1304" s="1687">
        <v>404.74499999999989</v>
      </c>
      <c r="V1304" s="1687">
        <v>0</v>
      </c>
      <c r="W1304" s="1687">
        <v>0</v>
      </c>
      <c r="X1304" s="1687">
        <v>0</v>
      </c>
      <c r="Y1304" s="1687">
        <v>0</v>
      </c>
      <c r="Z1304" s="1687">
        <v>0</v>
      </c>
      <c r="AA1304" s="403"/>
      <c r="AB1304" s="449"/>
      <c r="AC1304" s="449"/>
      <c r="AD1304" s="449"/>
      <c r="AE1304" s="449"/>
      <c r="AF1304" s="449"/>
      <c r="AG1304" s="449"/>
      <c r="AH1304" s="449"/>
      <c r="AI1304" s="449"/>
      <c r="AJ1304" s="536"/>
      <c r="AK1304" s="536">
        <v>9</v>
      </c>
      <c r="AL1304" s="536">
        <v>-9</v>
      </c>
      <c r="AM1304" s="536">
        <v>0</v>
      </c>
      <c r="AN1304" s="536">
        <v>9.018E-3</v>
      </c>
      <c r="AO1304" s="536">
        <v>-3.0590000000000001E-3</v>
      </c>
      <c r="AP1304" s="536">
        <v>-5.9589999999999999E-3</v>
      </c>
      <c r="AQ1304" s="536">
        <v>3.0500609999999999</v>
      </c>
      <c r="AR1304" s="536">
        <v>-3.0500609999999999</v>
      </c>
      <c r="AS1304" s="536">
        <v>0</v>
      </c>
      <c r="AT1304" s="536">
        <v>0</v>
      </c>
      <c r="AU1304" s="536">
        <v>0</v>
      </c>
      <c r="AV1304" s="536">
        <v>0</v>
      </c>
      <c r="AW1304" s="536">
        <v>0.16100800000000001</v>
      </c>
      <c r="AX1304" s="536">
        <v>0.11921999999999996</v>
      </c>
      <c r="AY1304" s="536">
        <v>-9.1381999999999963E-2</v>
      </c>
      <c r="AZ1304" s="536">
        <v>-2.2254000000000024E-2</v>
      </c>
      <c r="BA1304" s="536">
        <v>-4.0870999999999991E-2</v>
      </c>
      <c r="BB1304" s="536">
        <v>5.2822000000000008E-2</v>
      </c>
      <c r="BC1304" s="536">
        <v>-4.231600000000002E-2</v>
      </c>
      <c r="BD1304" s="536">
        <v>-3.4977999999999981E-2</v>
      </c>
      <c r="BE1304" s="536">
        <v>-7.1560000000000096E-3</v>
      </c>
      <c r="BF1304" s="536">
        <v>-1.9155999999999992E-2</v>
      </c>
      <c r="BG1304" s="536">
        <v>-1.5444000000000006E-2</v>
      </c>
      <c r="BH1304" s="536">
        <v>-1.303E-2</v>
      </c>
      <c r="BI1304" s="536">
        <v>-1.2485999999999997E-2</v>
      </c>
      <c r="BJ1304" s="536">
        <v>-1.0402000000000002E-2</v>
      </c>
      <c r="BK1304" s="536">
        <v>2.4662439999999997</v>
      </c>
      <c r="BL1304" s="536">
        <v>-0.67777199999999982</v>
      </c>
      <c r="BM1304" s="536">
        <v>276.55073699999997</v>
      </c>
      <c r="BN1304" s="536">
        <v>4.5827280000000314</v>
      </c>
      <c r="BO1304" s="536">
        <v>-0.76118100000002187</v>
      </c>
      <c r="BP1304" s="536">
        <v>3.9956690000000208</v>
      </c>
      <c r="BQ1304" s="536">
        <v>0.34499999999997044</v>
      </c>
      <c r="BR1304" s="536">
        <v>6.2010000000000218</v>
      </c>
      <c r="BS1304" s="536">
        <v>1.6159999999999854</v>
      </c>
      <c r="BT1304" s="536">
        <v>1.3410000000000082</v>
      </c>
      <c r="BU1304" s="536">
        <v>1.0079999999999814</v>
      </c>
      <c r="BV1304" s="536">
        <v>2.7810000000000059</v>
      </c>
      <c r="BW1304" s="536">
        <v>2.4680000000000177</v>
      </c>
      <c r="BX1304" s="536">
        <v>2.5939999999999941</v>
      </c>
      <c r="BY1304" s="536">
        <v>2.1720000000000255</v>
      </c>
      <c r="BZ1304" s="536">
        <v>2.7379999999999995</v>
      </c>
      <c r="CA1304" s="536">
        <v>3.3650000000000091</v>
      </c>
      <c r="CB1304" s="536">
        <v>2.1439999999999486</v>
      </c>
      <c r="CC1304" s="536">
        <v>18.411000000000001</v>
      </c>
      <c r="CD1304" s="536">
        <v>221.46600000000007</v>
      </c>
      <c r="CE1304" s="536">
        <v>47.397999999999911</v>
      </c>
      <c r="CF1304" s="536">
        <v>-0.16699999999991633</v>
      </c>
      <c r="CG1304" s="536">
        <v>17.608999999999924</v>
      </c>
      <c r="CH1304" s="536">
        <v>3.4440000000000737</v>
      </c>
      <c r="CI1304" s="536">
        <v>8.2389999999999191</v>
      </c>
      <c r="CJ1304" s="536">
        <v>-15.057999999999993</v>
      </c>
      <c r="CK1304" s="536">
        <v>-5.3959999999999582</v>
      </c>
      <c r="CL1304" s="536">
        <v>7.4379999999999882</v>
      </c>
      <c r="CM1304" s="536">
        <v>242.53899999999999</v>
      </c>
      <c r="CN1304" s="536">
        <v>799.02199999999993</v>
      </c>
      <c r="CO1304" s="536">
        <v>128.58300000000008</v>
      </c>
      <c r="CP1304" s="536">
        <v>181.91200000000003</v>
      </c>
      <c r="CQ1304" s="536">
        <v>262.86200000000008</v>
      </c>
      <c r="CR1304" s="536">
        <v>404.74499999999989</v>
      </c>
      <c r="CS1304" s="1149">
        <v>0</v>
      </c>
      <c r="CT1304" s="1149">
        <v>0</v>
      </c>
      <c r="CU1304" s="1149">
        <v>0</v>
      </c>
      <c r="CV1304" s="1149">
        <v>0</v>
      </c>
      <c r="CW1304" s="1149">
        <v>0</v>
      </c>
      <c r="CX1304" s="1149">
        <v>0</v>
      </c>
      <c r="CY1304" s="1149">
        <v>0</v>
      </c>
      <c r="CZ1304" s="1149">
        <v>0</v>
      </c>
      <c r="DA1304" s="1149">
        <v>0</v>
      </c>
      <c r="DB1304" s="1149">
        <v>0</v>
      </c>
      <c r="DC1304" s="1149">
        <v>0</v>
      </c>
      <c r="DD1304" s="1149">
        <v>0</v>
      </c>
      <c r="DE1304" s="1149">
        <v>0</v>
      </c>
      <c r="DF1304" s="1149">
        <v>0</v>
      </c>
      <c r="DG1304" s="1149">
        <v>0</v>
      </c>
      <c r="DH1304" s="1149">
        <v>0</v>
      </c>
      <c r="DI1304" s="1149">
        <v>0</v>
      </c>
      <c r="DJ1304" s="1149">
        <v>0</v>
      </c>
      <c r="DK1304" s="1149">
        <v>0</v>
      </c>
      <c r="DL1304" s="1149">
        <v>0</v>
      </c>
      <c r="DM1304" s="1149">
        <v>0</v>
      </c>
      <c r="DN1304" s="1149">
        <v>0</v>
      </c>
      <c r="DO1304" s="1149">
        <v>0</v>
      </c>
    </row>
    <row r="1305" spans="2:119" s="240" customFormat="1">
      <c r="B1305" s="1331"/>
      <c r="C1305" s="1135"/>
      <c r="D1305" s="1148"/>
      <c r="E1305" s="1148"/>
      <c r="F1305" s="449"/>
      <c r="G1305" s="449"/>
      <c r="H1305" s="449"/>
      <c r="I1305" s="449"/>
      <c r="J1305" s="449"/>
      <c r="K1305" s="449"/>
      <c r="L1305" s="449"/>
      <c r="M1305" s="449"/>
      <c r="N1305" s="449"/>
      <c r="O1305" s="1149"/>
      <c r="P1305" s="1149"/>
      <c r="Q1305" s="1149"/>
      <c r="R1305" s="1149"/>
      <c r="S1305" s="1150"/>
      <c r="T1305" s="1150"/>
      <c r="U1305" s="1687"/>
      <c r="V1305" s="1687"/>
      <c r="W1305" s="1687"/>
      <c r="X1305" s="1687"/>
      <c r="Y1305" s="1687"/>
      <c r="Z1305" s="1687"/>
      <c r="AA1305" s="403"/>
      <c r="AB1305" s="449"/>
      <c r="AC1305" s="449"/>
      <c r="AD1305" s="449"/>
      <c r="AE1305" s="449"/>
      <c r="AF1305" s="449"/>
      <c r="AG1305" s="449"/>
      <c r="AH1305" s="449"/>
      <c r="AI1305" s="449"/>
      <c r="AJ1305" s="536"/>
      <c r="AK1305" s="536"/>
      <c r="AL1305" s="536"/>
      <c r="AM1305" s="536"/>
      <c r="AN1305" s="536"/>
      <c r="AO1305" s="536"/>
      <c r="AP1305" s="536"/>
      <c r="AQ1305" s="536"/>
      <c r="AR1305" s="536"/>
      <c r="AS1305" s="536"/>
      <c r="AT1305" s="536"/>
      <c r="AU1305" s="536"/>
      <c r="AV1305" s="536"/>
      <c r="AW1305" s="536"/>
      <c r="AX1305" s="536"/>
      <c r="AY1305" s="536"/>
      <c r="AZ1305" s="536"/>
      <c r="BA1305" s="536"/>
      <c r="BB1305" s="536"/>
      <c r="BC1305" s="536"/>
      <c r="BD1305" s="536"/>
      <c r="BE1305" s="536"/>
      <c r="BF1305" s="536"/>
      <c r="BG1305" s="536"/>
      <c r="BH1305" s="536"/>
      <c r="BI1305" s="536"/>
      <c r="BJ1305" s="536"/>
      <c r="BK1305" s="536"/>
      <c r="BL1305" s="536"/>
      <c r="BM1305" s="536"/>
      <c r="BN1305" s="536"/>
      <c r="BO1305" s="536"/>
      <c r="BP1305" s="536"/>
      <c r="BQ1305" s="536"/>
      <c r="BR1305" s="536"/>
      <c r="BS1305" s="536"/>
      <c r="BT1305" s="536"/>
      <c r="BU1305" s="536"/>
      <c r="BV1305" s="536"/>
      <c r="BW1305" s="536"/>
      <c r="BX1305" s="536"/>
      <c r="BY1305" s="536"/>
      <c r="BZ1305" s="536"/>
      <c r="CA1305" s="536"/>
      <c r="CB1305" s="536"/>
      <c r="CC1305" s="536"/>
      <c r="CD1305" s="536"/>
      <c r="CE1305" s="536"/>
      <c r="CF1305" s="536"/>
      <c r="CG1305" s="1149"/>
      <c r="CH1305" s="1149"/>
      <c r="CI1305" s="1149"/>
      <c r="CJ1305" s="1149"/>
      <c r="CK1305" s="1149"/>
      <c r="CL1305" s="1149"/>
      <c r="CM1305" s="1149"/>
      <c r="CN1305" s="1149"/>
      <c r="CO1305" s="1149"/>
      <c r="CP1305" s="1149"/>
      <c r="CQ1305" s="1149"/>
      <c r="CR1305" s="1149"/>
      <c r="CS1305" s="1149"/>
      <c r="CT1305" s="1149"/>
      <c r="CU1305" s="1149"/>
      <c r="CV1305" s="1149"/>
      <c r="CW1305" s="1149"/>
      <c r="CX1305" s="1149"/>
      <c r="CY1305" s="1149"/>
      <c r="CZ1305" s="1149"/>
      <c r="DA1305" s="1149"/>
      <c r="DB1305" s="1149"/>
      <c r="DC1305" s="1149"/>
      <c r="DD1305" s="1149"/>
      <c r="DE1305" s="1149"/>
      <c r="DF1305" s="1149"/>
      <c r="DG1305" s="1149"/>
      <c r="DH1305" s="1149"/>
      <c r="DI1305" s="1149"/>
      <c r="DJ1305" s="1149"/>
      <c r="DK1305" s="1149"/>
      <c r="DL1305" s="1149"/>
      <c r="DM1305" s="1149"/>
      <c r="DN1305" s="1149"/>
      <c r="DO1305" s="1149"/>
    </row>
    <row r="1306" spans="2:119" s="240" customFormat="1">
      <c r="B1306" s="1331"/>
      <c r="C1306" s="1151"/>
      <c r="D1306" s="1148"/>
      <c r="E1306" s="1148"/>
      <c r="F1306" s="449"/>
      <c r="G1306" s="449"/>
      <c r="H1306" s="449"/>
      <c r="I1306" s="449"/>
      <c r="J1306" s="449"/>
      <c r="K1306" s="449"/>
      <c r="L1306" s="449"/>
      <c r="M1306" s="449"/>
      <c r="N1306" s="449"/>
      <c r="O1306" s="286"/>
      <c r="P1306" s="286"/>
      <c r="Q1306" s="286"/>
      <c r="R1306" s="286"/>
      <c r="S1306" s="1133"/>
      <c r="T1306" s="1133"/>
      <c r="U1306" s="1648"/>
      <c r="V1306" s="1648"/>
      <c r="W1306" s="1648"/>
      <c r="X1306" s="1648"/>
      <c r="Y1306" s="1648"/>
      <c r="Z1306" s="1648"/>
      <c r="AA1306" s="403"/>
      <c r="AB1306" s="449"/>
      <c r="AC1306" s="449"/>
      <c r="AD1306" s="449"/>
      <c r="AE1306" s="449"/>
      <c r="AF1306" s="449"/>
      <c r="AG1306" s="449"/>
      <c r="AH1306" s="449"/>
      <c r="AI1306" s="449"/>
      <c r="AJ1306" s="286"/>
      <c r="AK1306" s="286"/>
      <c r="AL1306" s="286"/>
      <c r="AM1306" s="286"/>
      <c r="AN1306" s="286"/>
      <c r="AO1306" s="286"/>
      <c r="AP1306" s="286"/>
      <c r="AQ1306" s="286"/>
      <c r="AR1306" s="286"/>
      <c r="AS1306" s="286"/>
      <c r="AT1306" s="286"/>
      <c r="AU1306" s="286"/>
      <c r="AV1306" s="286"/>
      <c r="AW1306" s="286"/>
      <c r="AX1306" s="286"/>
      <c r="AY1306" s="286"/>
      <c r="AZ1306" s="286"/>
      <c r="BA1306" s="286"/>
      <c r="BB1306" s="286"/>
      <c r="BC1306" s="286"/>
      <c r="BD1306" s="286"/>
      <c r="BE1306" s="286"/>
      <c r="BF1306" s="286"/>
      <c r="BG1306" s="286"/>
      <c r="BH1306" s="286"/>
      <c r="BI1306" s="286"/>
      <c r="BJ1306" s="286"/>
      <c r="BK1306" s="286"/>
      <c r="BL1306" s="286"/>
      <c r="BM1306" s="286"/>
      <c r="BN1306" s="286"/>
      <c r="BO1306" s="286"/>
      <c r="BP1306" s="286"/>
      <c r="BQ1306" s="286"/>
      <c r="BR1306" s="286"/>
      <c r="BS1306" s="286"/>
      <c r="BT1306" s="286"/>
      <c r="BU1306" s="286"/>
      <c r="BV1306" s="286"/>
      <c r="BW1306" s="286"/>
      <c r="BX1306" s="286"/>
      <c r="BY1306" s="286"/>
      <c r="BZ1306" s="286"/>
      <c r="CA1306" s="286"/>
      <c r="CB1306" s="286"/>
      <c r="CC1306" s="286"/>
      <c r="CD1306" s="286"/>
      <c r="CE1306" s="286"/>
      <c r="CF1306" s="286"/>
      <c r="CG1306" s="286"/>
      <c r="CH1306" s="286"/>
      <c r="CI1306" s="286"/>
      <c r="CJ1306" s="286"/>
      <c r="CK1306" s="286"/>
      <c r="CL1306" s="286"/>
      <c r="CM1306" s="286"/>
      <c r="CN1306" s="286"/>
      <c r="CO1306" s="286"/>
      <c r="CP1306" s="286"/>
      <c r="CQ1306" s="286"/>
      <c r="CR1306" s="286"/>
      <c r="CS1306" s="286"/>
      <c r="CT1306" s="286"/>
      <c r="CU1306" s="286"/>
      <c r="CV1306" s="286"/>
      <c r="CW1306" s="286"/>
      <c r="CX1306" s="286"/>
      <c r="CY1306" s="286"/>
      <c r="CZ1306" s="286"/>
      <c r="DA1306" s="286"/>
      <c r="DB1306" s="286"/>
      <c r="DC1306" s="286"/>
      <c r="DD1306" s="286"/>
      <c r="DE1306" s="286"/>
      <c r="DF1306" s="286"/>
      <c r="DG1306" s="286"/>
      <c r="DH1306" s="286"/>
      <c r="DI1306" s="286"/>
      <c r="DJ1306" s="286"/>
      <c r="DK1306" s="286"/>
      <c r="DL1306" s="286"/>
      <c r="DM1306" s="286"/>
      <c r="DN1306" s="286"/>
      <c r="DO1306" s="286"/>
    </row>
    <row r="1307" spans="2:119" s="403" customFormat="1">
      <c r="B1307" s="1331"/>
      <c r="C1307" s="1114" t="s">
        <v>616</v>
      </c>
      <c r="D1307" s="1115"/>
      <c r="E1307" s="240"/>
      <c r="F1307" s="286"/>
      <c r="G1307" s="286"/>
      <c r="H1307" s="286"/>
      <c r="I1307" s="286"/>
      <c r="J1307" s="286"/>
      <c r="K1307" s="286"/>
      <c r="L1307" s="286"/>
      <c r="M1307" s="286"/>
      <c r="N1307" s="286"/>
      <c r="O1307" s="228"/>
      <c r="P1307" s="228"/>
      <c r="Q1307" s="228"/>
      <c r="R1307" s="228"/>
      <c r="S1307" s="1147"/>
      <c r="T1307" s="1147"/>
      <c r="U1307" s="1642"/>
      <c r="V1307" s="1642"/>
      <c r="W1307" s="1642"/>
      <c r="X1307" s="1642"/>
      <c r="Y1307" s="1642"/>
      <c r="Z1307" s="1642"/>
      <c r="AB1307" s="1086"/>
      <c r="AC1307" s="1086"/>
      <c r="AD1307" s="1086"/>
      <c r="AE1307" s="1086"/>
      <c r="AF1307" s="1086"/>
      <c r="AG1307" s="1086"/>
      <c r="AH1307" s="1086"/>
      <c r="AI1307" s="1086"/>
      <c r="AJ1307" s="228"/>
      <c r="AK1307" s="228"/>
      <c r="AL1307" s="228"/>
      <c r="AM1307" s="228"/>
      <c r="AN1307" s="228"/>
      <c r="AO1307" s="228"/>
      <c r="AP1307" s="228"/>
      <c r="AQ1307" s="228"/>
      <c r="AR1307" s="228"/>
      <c r="AS1307" s="228"/>
      <c r="AT1307" s="228"/>
      <c r="AU1307" s="228"/>
      <c r="AV1307" s="228"/>
      <c r="AW1307" s="228"/>
      <c r="AX1307" s="228"/>
      <c r="AY1307" s="228"/>
      <c r="AZ1307" s="228"/>
      <c r="BA1307" s="228"/>
      <c r="BB1307" s="228"/>
      <c r="BC1307" s="228"/>
      <c r="BD1307" s="228"/>
      <c r="BE1307" s="228"/>
      <c r="BF1307" s="228"/>
      <c r="BG1307" s="228"/>
      <c r="BH1307" s="228"/>
      <c r="BI1307" s="228"/>
      <c r="BJ1307" s="228"/>
      <c r="BK1307" s="228"/>
      <c r="BL1307" s="228"/>
      <c r="BM1307" s="228"/>
      <c r="BN1307" s="228"/>
      <c r="BO1307" s="228"/>
      <c r="BP1307" s="228"/>
      <c r="BQ1307" s="228"/>
      <c r="BR1307" s="228"/>
      <c r="BS1307" s="228"/>
      <c r="BT1307" s="228"/>
      <c r="BU1307" s="228"/>
      <c r="BV1307" s="228"/>
      <c r="BW1307" s="228"/>
      <c r="BX1307" s="228"/>
      <c r="BY1307" s="228"/>
      <c r="BZ1307" s="228"/>
      <c r="CA1307" s="228"/>
      <c r="CB1307" s="228"/>
      <c r="CC1307" s="228"/>
      <c r="CD1307" s="228"/>
      <c r="CE1307" s="228"/>
      <c r="CF1307" s="228"/>
      <c r="CG1307" s="228"/>
      <c r="CH1307" s="228"/>
      <c r="CI1307" s="228"/>
      <c r="CJ1307" s="228"/>
      <c r="CK1307" s="228"/>
      <c r="CL1307" s="228"/>
      <c r="CM1307" s="228"/>
      <c r="CN1307" s="228"/>
      <c r="CO1307" s="228"/>
      <c r="CP1307" s="228"/>
      <c r="CQ1307" s="228"/>
      <c r="CR1307" s="228"/>
      <c r="CS1307" s="228"/>
      <c r="CT1307" s="228"/>
      <c r="CU1307" s="228"/>
      <c r="CV1307" s="228"/>
      <c r="CW1307" s="228"/>
      <c r="CX1307" s="228"/>
      <c r="CY1307" s="228"/>
      <c r="CZ1307" s="228"/>
      <c r="DA1307" s="228"/>
      <c r="DB1307" s="228"/>
      <c r="DC1307" s="228"/>
      <c r="DD1307" s="228"/>
      <c r="DE1307" s="228"/>
      <c r="DF1307" s="228"/>
      <c r="DG1307" s="228"/>
      <c r="DH1307" s="228"/>
      <c r="DI1307" s="228"/>
      <c r="DJ1307" s="228"/>
      <c r="DK1307" s="228"/>
      <c r="DL1307" s="228"/>
      <c r="DM1307" s="228"/>
      <c r="DN1307" s="228"/>
      <c r="DO1307" s="228"/>
    </row>
    <row r="1308" spans="2:119" s="403" customFormat="1">
      <c r="B1308" s="1331"/>
      <c r="C1308" s="1114"/>
      <c r="D1308" s="1115"/>
      <c r="E1308" s="240"/>
      <c r="F1308" s="286"/>
      <c r="G1308" s="286"/>
      <c r="H1308" s="286"/>
      <c r="I1308" s="286"/>
      <c r="J1308" s="286"/>
      <c r="K1308" s="286"/>
      <c r="L1308" s="286"/>
      <c r="M1308" s="286"/>
      <c r="N1308" s="286"/>
      <c r="O1308" s="228"/>
      <c r="P1308" s="228"/>
      <c r="Q1308" s="228"/>
      <c r="R1308" s="228"/>
      <c r="S1308" s="1147"/>
      <c r="T1308" s="1147"/>
      <c r="U1308" s="1642"/>
      <c r="V1308" s="1642"/>
      <c r="W1308" s="1642"/>
      <c r="X1308" s="1642"/>
      <c r="Y1308" s="1642"/>
      <c r="Z1308" s="1642"/>
      <c r="AB1308" s="1086"/>
      <c r="AC1308" s="1086"/>
      <c r="AD1308" s="1086"/>
      <c r="AE1308" s="1086"/>
      <c r="AF1308" s="1086"/>
      <c r="AG1308" s="1086"/>
      <c r="AH1308" s="1086"/>
      <c r="AI1308" s="1086"/>
      <c r="AJ1308" s="228"/>
      <c r="AK1308" s="228"/>
      <c r="AL1308" s="228"/>
      <c r="AM1308" s="228"/>
      <c r="AN1308" s="228"/>
      <c r="AO1308" s="228"/>
      <c r="AP1308" s="228"/>
      <c r="AQ1308" s="228"/>
      <c r="AR1308" s="228"/>
      <c r="AS1308" s="228"/>
      <c r="AT1308" s="228"/>
      <c r="AU1308" s="228"/>
      <c r="AV1308" s="228"/>
      <c r="AW1308" s="228"/>
      <c r="AX1308" s="228"/>
      <c r="AY1308" s="228"/>
      <c r="AZ1308" s="228"/>
      <c r="BA1308" s="228"/>
      <c r="BB1308" s="228"/>
      <c r="BC1308" s="228"/>
      <c r="BD1308" s="228"/>
      <c r="BE1308" s="228"/>
      <c r="BF1308" s="228"/>
      <c r="BG1308" s="228"/>
      <c r="BH1308" s="228"/>
      <c r="BI1308" s="228"/>
      <c r="BJ1308" s="228"/>
      <c r="BK1308" s="228"/>
      <c r="BL1308" s="228"/>
      <c r="BM1308" s="228"/>
      <c r="BN1308" s="228"/>
      <c r="BO1308" s="228"/>
      <c r="BP1308" s="228"/>
      <c r="BQ1308" s="228"/>
      <c r="BR1308" s="228"/>
      <c r="BS1308" s="228"/>
      <c r="BT1308" s="228"/>
      <c r="BU1308" s="228"/>
      <c r="BV1308" s="228"/>
      <c r="BW1308" s="228"/>
      <c r="BX1308" s="228"/>
      <c r="BY1308" s="228"/>
      <c r="BZ1308" s="228"/>
      <c r="CA1308" s="228"/>
      <c r="CB1308" s="228"/>
      <c r="CC1308" s="228"/>
      <c r="CD1308" s="228"/>
      <c r="CE1308" s="228"/>
      <c r="CF1308" s="228"/>
      <c r="CG1308" s="228"/>
      <c r="CH1308" s="228"/>
      <c r="CI1308" s="228"/>
      <c r="CJ1308" s="228"/>
      <c r="CK1308" s="228"/>
      <c r="CL1308" s="228"/>
      <c r="CM1308" s="228"/>
      <c r="CN1308" s="228"/>
      <c r="CO1308" s="228"/>
      <c r="CP1308" s="228"/>
      <c r="CQ1308" s="228"/>
      <c r="CR1308" s="228"/>
      <c r="CS1308" s="228"/>
      <c r="CT1308" s="228"/>
      <c r="CU1308" s="228"/>
      <c r="CV1308" s="228"/>
      <c r="CW1308" s="228"/>
      <c r="CX1308" s="228"/>
      <c r="CY1308" s="228"/>
      <c r="CZ1308" s="228"/>
      <c r="DA1308" s="228"/>
      <c r="DB1308" s="228"/>
      <c r="DC1308" s="228"/>
      <c r="DD1308" s="228"/>
      <c r="DE1308" s="228"/>
      <c r="DF1308" s="228"/>
      <c r="DG1308" s="228"/>
      <c r="DH1308" s="228"/>
      <c r="DI1308" s="228"/>
      <c r="DJ1308" s="228"/>
      <c r="DK1308" s="228"/>
      <c r="DL1308" s="228"/>
      <c r="DM1308" s="228"/>
      <c r="DN1308" s="228"/>
      <c r="DO1308" s="228"/>
    </row>
    <row r="1309" spans="2:119" s="283" customFormat="1">
      <c r="B1309" s="1332"/>
      <c r="C1309" s="1152" t="s">
        <v>617</v>
      </c>
      <c r="D1309" s="1153"/>
      <c r="E1309" s="1153"/>
      <c r="F1309" s="946"/>
      <c r="G1309" s="946"/>
      <c r="H1309" s="946"/>
      <c r="I1309" s="946"/>
      <c r="J1309" s="946"/>
      <c r="K1309" s="946"/>
      <c r="L1309" s="946"/>
      <c r="M1309" s="946"/>
      <c r="N1309" s="536" t="s">
        <v>105</v>
      </c>
      <c r="O1309" s="536" t="s">
        <v>105</v>
      </c>
      <c r="P1309" s="536" t="s">
        <v>105</v>
      </c>
      <c r="Q1309" s="536" t="s">
        <v>105</v>
      </c>
      <c r="R1309" s="1125">
        <v>29515</v>
      </c>
      <c r="S1309" s="1154">
        <v>42508</v>
      </c>
      <c r="T1309" s="1154">
        <v>79631</v>
      </c>
      <c r="U1309" s="1749">
        <v>27000</v>
      </c>
      <c r="V1309" s="1749">
        <v>0</v>
      </c>
      <c r="W1309" s="1749">
        <v>0</v>
      </c>
      <c r="X1309" s="1749">
        <v>0</v>
      </c>
      <c r="Y1309" s="1749">
        <v>0</v>
      </c>
      <c r="Z1309" s="1749">
        <v>0</v>
      </c>
      <c r="AA1309" s="970"/>
      <c r="AB1309" s="946"/>
      <c r="AC1309" s="946"/>
      <c r="AD1309" s="946"/>
      <c r="AE1309" s="946"/>
      <c r="AF1309" s="946"/>
      <c r="AG1309" s="946"/>
      <c r="AH1309" s="946"/>
      <c r="AI1309" s="946"/>
      <c r="AJ1309" s="540"/>
      <c r="AK1309" s="540"/>
      <c r="AL1309" s="540"/>
      <c r="AM1309" s="540"/>
      <c r="AN1309" s="540"/>
      <c r="AO1309" s="540"/>
      <c r="AP1309" s="540"/>
      <c r="AQ1309" s="540"/>
      <c r="AR1309" s="540"/>
      <c r="AS1309" s="540"/>
      <c r="AT1309" s="540"/>
      <c r="AU1309" s="540"/>
      <c r="AV1309" s="540"/>
      <c r="AW1309" s="540"/>
      <c r="AX1309" s="540"/>
      <c r="AY1309" s="540"/>
      <c r="AZ1309" s="540"/>
      <c r="BA1309" s="540"/>
      <c r="BB1309" s="540"/>
      <c r="BC1309" s="540"/>
      <c r="BD1309" s="540"/>
      <c r="BE1309" s="540"/>
      <c r="BF1309" s="540"/>
      <c r="BG1309" s="540"/>
      <c r="BH1309" s="540"/>
      <c r="BI1309" s="540"/>
      <c r="BJ1309" s="540"/>
      <c r="BK1309" s="540"/>
      <c r="BL1309" s="540"/>
      <c r="BM1309" s="540"/>
      <c r="BN1309" s="540"/>
      <c r="BO1309" s="540"/>
      <c r="BP1309" s="540"/>
      <c r="BQ1309" s="540"/>
      <c r="BR1309" s="540"/>
      <c r="BS1309" s="540"/>
      <c r="BT1309" s="540"/>
      <c r="BU1309" s="540"/>
      <c r="BV1309" s="540"/>
      <c r="BW1309" s="540"/>
      <c r="BX1309" s="540"/>
      <c r="BY1309" s="540"/>
      <c r="BZ1309" s="540"/>
      <c r="CA1309" s="540"/>
      <c r="CB1309" s="536" t="s">
        <v>105</v>
      </c>
      <c r="CC1309" s="536" t="s">
        <v>105</v>
      </c>
      <c r="CD1309" s="536" t="s">
        <v>105</v>
      </c>
      <c r="CE1309" s="536" t="s">
        <v>105</v>
      </c>
      <c r="CF1309" s="1125">
        <v>6477</v>
      </c>
      <c r="CG1309" s="1125">
        <v>7397</v>
      </c>
      <c r="CH1309" s="1125">
        <v>7629</v>
      </c>
      <c r="CI1309" s="1125">
        <v>8012</v>
      </c>
      <c r="CJ1309" s="1125">
        <v>9051</v>
      </c>
      <c r="CK1309" s="1125">
        <v>9670</v>
      </c>
      <c r="CL1309" s="1125">
        <v>11220</v>
      </c>
      <c r="CM1309" s="1125">
        <v>12567</v>
      </c>
      <c r="CN1309" s="1125">
        <v>16105</v>
      </c>
      <c r="CO1309" s="1125">
        <v>18069</v>
      </c>
      <c r="CP1309" s="1125">
        <v>21494</v>
      </c>
      <c r="CQ1309" s="1125">
        <v>23963</v>
      </c>
      <c r="CR1309" s="1125">
        <v>27000</v>
      </c>
      <c r="CS1309" s="1365"/>
      <c r="CT1309" s="1365"/>
      <c r="CU1309" s="1365"/>
      <c r="CV1309" s="1365"/>
      <c r="CW1309" s="1365"/>
      <c r="CX1309" s="1365"/>
      <c r="CY1309" s="1365"/>
      <c r="CZ1309" s="1365"/>
      <c r="DA1309" s="1365"/>
      <c r="DB1309" s="1365"/>
      <c r="DC1309" s="1365"/>
      <c r="DD1309" s="1365"/>
      <c r="DE1309" s="1365"/>
      <c r="DF1309" s="1365"/>
      <c r="DG1309" s="1365"/>
      <c r="DH1309" s="1365"/>
      <c r="DI1309" s="1365"/>
      <c r="DJ1309" s="1365"/>
      <c r="DK1309" s="1365"/>
      <c r="DL1309" s="1365"/>
      <c r="DM1309" s="1365"/>
      <c r="DN1309" s="1365"/>
      <c r="DO1309" s="1365"/>
    </row>
    <row r="1310" spans="2:119" s="240" customFormat="1">
      <c r="B1310" s="1331"/>
      <c r="C1310" s="1135"/>
      <c r="D1310" s="1148"/>
      <c r="E1310" s="1148"/>
      <c r="F1310" s="449"/>
      <c r="G1310" s="449"/>
      <c r="H1310" s="449"/>
      <c r="I1310" s="449"/>
      <c r="J1310" s="449"/>
      <c r="K1310" s="449"/>
      <c r="L1310" s="449"/>
      <c r="M1310" s="449"/>
      <c r="N1310" s="536"/>
      <c r="O1310" s="536"/>
      <c r="P1310" s="536"/>
      <c r="Q1310" s="536"/>
      <c r="R1310" s="1149"/>
      <c r="S1310" s="1150"/>
      <c r="T1310" s="1150"/>
      <c r="U1310" s="1687"/>
      <c r="V1310" s="1687"/>
      <c r="W1310" s="1687"/>
      <c r="X1310" s="1687"/>
      <c r="Y1310" s="1687"/>
      <c r="Z1310" s="1687"/>
      <c r="AA1310" s="403"/>
      <c r="AB1310" s="449"/>
      <c r="AC1310" s="449"/>
      <c r="AD1310" s="449"/>
      <c r="AE1310" s="449"/>
      <c r="AF1310" s="449"/>
      <c r="AG1310" s="449"/>
      <c r="AH1310" s="449"/>
      <c r="AI1310" s="449"/>
      <c r="AJ1310" s="536"/>
      <c r="AK1310" s="536"/>
      <c r="AL1310" s="536"/>
      <c r="AM1310" s="536"/>
      <c r="AN1310" s="536"/>
      <c r="AO1310" s="536"/>
      <c r="AP1310" s="536"/>
      <c r="AQ1310" s="536"/>
      <c r="AR1310" s="536"/>
      <c r="AS1310" s="536"/>
      <c r="AT1310" s="536"/>
      <c r="AU1310" s="536"/>
      <c r="AV1310" s="536"/>
      <c r="AW1310" s="536"/>
      <c r="AX1310" s="536"/>
      <c r="AY1310" s="536"/>
      <c r="AZ1310" s="536"/>
      <c r="BA1310" s="536"/>
      <c r="BB1310" s="536"/>
      <c r="BC1310" s="536"/>
      <c r="BD1310" s="536"/>
      <c r="BE1310" s="536"/>
      <c r="BF1310" s="536"/>
      <c r="BG1310" s="536"/>
      <c r="BH1310" s="536"/>
      <c r="BI1310" s="536"/>
      <c r="BJ1310" s="536"/>
      <c r="BK1310" s="536"/>
      <c r="BL1310" s="536"/>
      <c r="BM1310" s="536"/>
      <c r="BN1310" s="536"/>
      <c r="BO1310" s="536"/>
      <c r="BP1310" s="536"/>
      <c r="BQ1310" s="536"/>
      <c r="BR1310" s="536"/>
      <c r="BS1310" s="536"/>
      <c r="BT1310" s="536"/>
      <c r="BU1310" s="536"/>
      <c r="BV1310" s="536"/>
      <c r="BW1310" s="536"/>
      <c r="BX1310" s="536"/>
      <c r="BY1310" s="536"/>
      <c r="BZ1310" s="536"/>
      <c r="CA1310" s="536"/>
      <c r="CB1310" s="536"/>
      <c r="CC1310" s="536"/>
      <c r="CD1310" s="536"/>
      <c r="CE1310" s="536"/>
      <c r="CF1310" s="536"/>
      <c r="CG1310" s="1149"/>
      <c r="CH1310" s="1149"/>
      <c r="CI1310" s="1149"/>
      <c r="CJ1310" s="1149"/>
      <c r="CK1310" s="1149"/>
      <c r="CL1310" s="1149"/>
      <c r="CM1310" s="1149"/>
      <c r="CN1310" s="1149"/>
      <c r="CO1310" s="1149"/>
      <c r="CP1310" s="1149"/>
      <c r="CQ1310" s="1149"/>
      <c r="CR1310" s="1149"/>
      <c r="CS1310" s="1149"/>
      <c r="CT1310" s="1149"/>
      <c r="CU1310" s="1149"/>
      <c r="CV1310" s="1149"/>
      <c r="CW1310" s="1149"/>
      <c r="CX1310" s="1149"/>
      <c r="CY1310" s="1149"/>
      <c r="CZ1310" s="1149"/>
      <c r="DA1310" s="1149"/>
      <c r="DB1310" s="1149"/>
      <c r="DC1310" s="1149"/>
      <c r="DD1310" s="1149"/>
      <c r="DE1310" s="1149"/>
      <c r="DF1310" s="1149"/>
      <c r="DG1310" s="1149"/>
      <c r="DH1310" s="1149"/>
      <c r="DI1310" s="1149"/>
      <c r="DJ1310" s="1149"/>
      <c r="DK1310" s="1149"/>
      <c r="DL1310" s="1149"/>
      <c r="DM1310" s="1149"/>
      <c r="DN1310" s="1149"/>
      <c r="DO1310" s="1149"/>
    </row>
    <row r="1311" spans="2:119" s="283" customFormat="1">
      <c r="B1311" s="1332"/>
      <c r="C1311" s="1152" t="s">
        <v>618</v>
      </c>
      <c r="D1311" s="1153"/>
      <c r="E1311" s="1153"/>
      <c r="F1311" s="946"/>
      <c r="G1311" s="946"/>
      <c r="H1311" s="946"/>
      <c r="I1311" s="946"/>
      <c r="J1311" s="946"/>
      <c r="K1311" s="946"/>
      <c r="L1311" s="946"/>
      <c r="M1311" s="946"/>
      <c r="N1311" s="536" t="s">
        <v>105</v>
      </c>
      <c r="O1311" s="536" t="s">
        <v>105</v>
      </c>
      <c r="P1311" s="536" t="s">
        <v>105</v>
      </c>
      <c r="Q1311" s="536" t="s">
        <v>105</v>
      </c>
      <c r="R1311" s="536">
        <v>3.3120000000000003</v>
      </c>
      <c r="S1311" s="1142">
        <v>5.2870000000000008</v>
      </c>
      <c r="T1311" s="1142">
        <v>13714</v>
      </c>
      <c r="U1311" s="1748">
        <v>6</v>
      </c>
      <c r="V1311" s="1748">
        <v>0</v>
      </c>
      <c r="W1311" s="1748">
        <v>0</v>
      </c>
      <c r="X1311" s="1748">
        <v>0</v>
      </c>
      <c r="Y1311" s="1748">
        <v>0</v>
      </c>
      <c r="Z1311" s="1748">
        <v>0</v>
      </c>
      <c r="AA1311" s="970"/>
      <c r="AB1311" s="946"/>
      <c r="AC1311" s="946"/>
      <c r="AD1311" s="946"/>
      <c r="AE1311" s="946"/>
      <c r="AF1311" s="946"/>
      <c r="AG1311" s="946"/>
      <c r="AH1311" s="946"/>
      <c r="AI1311" s="946"/>
      <c r="AJ1311" s="540"/>
      <c r="AK1311" s="540"/>
      <c r="AL1311" s="540"/>
      <c r="AM1311" s="540"/>
      <c r="AN1311" s="540"/>
      <c r="AO1311" s="540"/>
      <c r="AP1311" s="540"/>
      <c r="AQ1311" s="540"/>
      <c r="AR1311" s="540"/>
      <c r="AS1311" s="540"/>
      <c r="AT1311" s="540"/>
      <c r="AU1311" s="540"/>
      <c r="AV1311" s="540"/>
      <c r="AW1311" s="540"/>
      <c r="AX1311" s="540"/>
      <c r="AY1311" s="540"/>
      <c r="AZ1311" s="540"/>
      <c r="BA1311" s="540"/>
      <c r="BB1311" s="540"/>
      <c r="BC1311" s="540"/>
      <c r="BD1311" s="540"/>
      <c r="BE1311" s="540"/>
      <c r="BF1311" s="540"/>
      <c r="BG1311" s="540"/>
      <c r="BH1311" s="540"/>
      <c r="BI1311" s="540"/>
      <c r="BJ1311" s="540"/>
      <c r="BK1311" s="540"/>
      <c r="BL1311" s="540"/>
      <c r="BM1311" s="540"/>
      <c r="BN1311" s="540"/>
      <c r="BO1311" s="540"/>
      <c r="BP1311" s="540"/>
      <c r="BQ1311" s="540"/>
      <c r="BR1311" s="540"/>
      <c r="BS1311" s="540"/>
      <c r="BT1311" s="540"/>
      <c r="BU1311" s="540"/>
      <c r="BV1311" s="540"/>
      <c r="BW1311" s="540"/>
      <c r="BX1311" s="540"/>
      <c r="BY1311" s="540"/>
      <c r="BZ1311" s="540"/>
      <c r="CA1311" s="540"/>
      <c r="CB1311" s="536" t="s">
        <v>105</v>
      </c>
      <c r="CC1311" s="536" t="s">
        <v>105</v>
      </c>
      <c r="CD1311" s="536" t="s">
        <v>105</v>
      </c>
      <c r="CE1311" s="536" t="s">
        <v>105</v>
      </c>
      <c r="CF1311" s="1155">
        <v>0.38700000000000001</v>
      </c>
      <c r="CG1311" s="1155">
        <v>0.68599999999999994</v>
      </c>
      <c r="CH1311" s="1155">
        <v>1.0610000000000002</v>
      </c>
      <c r="CI1311" s="1155">
        <v>1.1779999999999999</v>
      </c>
      <c r="CJ1311" s="1155">
        <v>1.02</v>
      </c>
      <c r="CK1311" s="1155">
        <v>0.90600000000000003</v>
      </c>
      <c r="CL1311" s="1155">
        <v>0.83700000000000008</v>
      </c>
      <c r="CM1311" s="1155">
        <v>2.5240000000000005</v>
      </c>
      <c r="CN1311" s="1155">
        <v>2.161</v>
      </c>
      <c r="CO1311" s="1155">
        <v>3.7830000000000004</v>
      </c>
      <c r="CP1311" s="1125">
        <v>10153.056</v>
      </c>
      <c r="CQ1311" s="1125">
        <v>3554.9999999999991</v>
      </c>
      <c r="CR1311" s="1155">
        <v>6</v>
      </c>
      <c r="CS1311" s="1365"/>
      <c r="CT1311" s="1365"/>
      <c r="CU1311" s="1365"/>
      <c r="CV1311" s="1365"/>
      <c r="CW1311" s="1365"/>
      <c r="CX1311" s="1365"/>
      <c r="CY1311" s="1365"/>
      <c r="CZ1311" s="1365"/>
      <c r="DA1311" s="1365"/>
      <c r="DB1311" s="1365"/>
      <c r="DC1311" s="1365"/>
      <c r="DD1311" s="1365"/>
      <c r="DE1311" s="1365"/>
      <c r="DF1311" s="1365"/>
      <c r="DG1311" s="1365"/>
      <c r="DH1311" s="1365"/>
      <c r="DI1311" s="1365"/>
      <c r="DJ1311" s="1365"/>
      <c r="DK1311" s="1365"/>
      <c r="DL1311" s="1365"/>
      <c r="DM1311" s="1365"/>
      <c r="DN1311" s="1365"/>
      <c r="DO1311" s="1365"/>
    </row>
    <row r="1312" spans="2:119" s="240" customFormat="1">
      <c r="B1312" s="1331"/>
      <c r="C1312" s="1135" t="s">
        <v>596</v>
      </c>
      <c r="D1312" s="1148"/>
      <c r="E1312" s="1148"/>
      <c r="F1312" s="449"/>
      <c r="G1312" s="449"/>
      <c r="H1312" s="449"/>
      <c r="I1312" s="449"/>
      <c r="J1312" s="449"/>
      <c r="K1312" s="449"/>
      <c r="L1312" s="449"/>
      <c r="M1312" s="449"/>
      <c r="N1312" s="536" t="s">
        <v>105</v>
      </c>
      <c r="O1312" s="536" t="s">
        <v>105</v>
      </c>
      <c r="P1312" s="536" t="s">
        <v>105</v>
      </c>
      <c r="Q1312" s="536" t="s">
        <v>105</v>
      </c>
      <c r="R1312" s="536">
        <v>1.5139999999999998</v>
      </c>
      <c r="S1312" s="1142">
        <v>2.4740000000000002</v>
      </c>
      <c r="T1312" s="1142">
        <v>8761</v>
      </c>
      <c r="U1312" s="1748">
        <v>4</v>
      </c>
      <c r="V1312" s="1748">
        <v>0</v>
      </c>
      <c r="W1312" s="1748">
        <v>0</v>
      </c>
      <c r="X1312" s="1748">
        <v>0</v>
      </c>
      <c r="Y1312" s="1748">
        <v>0</v>
      </c>
      <c r="Z1312" s="1748">
        <v>0</v>
      </c>
      <c r="AA1312" s="403"/>
      <c r="AB1312" s="449"/>
      <c r="AC1312" s="449"/>
      <c r="AD1312" s="449"/>
      <c r="AE1312" s="449"/>
      <c r="AF1312" s="449"/>
      <c r="AG1312" s="449"/>
      <c r="AH1312" s="449"/>
      <c r="AI1312" s="449"/>
      <c r="AJ1312" s="536"/>
      <c r="AK1312" s="536"/>
      <c r="AL1312" s="536"/>
      <c r="AM1312" s="536"/>
      <c r="AN1312" s="536"/>
      <c r="AO1312" s="536"/>
      <c r="AP1312" s="536"/>
      <c r="AQ1312" s="536"/>
      <c r="AR1312" s="536"/>
      <c r="AS1312" s="536"/>
      <c r="AT1312" s="536"/>
      <c r="AU1312" s="536"/>
      <c r="AV1312" s="536"/>
      <c r="AW1312" s="536"/>
      <c r="AX1312" s="536"/>
      <c r="AY1312" s="536"/>
      <c r="AZ1312" s="536"/>
      <c r="BA1312" s="536"/>
      <c r="BB1312" s="536"/>
      <c r="BC1312" s="536"/>
      <c r="BD1312" s="536"/>
      <c r="BE1312" s="536"/>
      <c r="BF1312" s="536"/>
      <c r="BG1312" s="536"/>
      <c r="BH1312" s="536"/>
      <c r="BI1312" s="536"/>
      <c r="BJ1312" s="536"/>
      <c r="BK1312" s="536"/>
      <c r="BL1312" s="536"/>
      <c r="BM1312" s="536"/>
      <c r="BN1312" s="536"/>
      <c r="BO1312" s="536"/>
      <c r="BP1312" s="536"/>
      <c r="BQ1312" s="536"/>
      <c r="BR1312" s="536"/>
      <c r="BS1312" s="536"/>
      <c r="BT1312" s="536"/>
      <c r="BU1312" s="536"/>
      <c r="BV1312" s="536"/>
      <c r="BW1312" s="536"/>
      <c r="BX1312" s="536"/>
      <c r="BY1312" s="536"/>
      <c r="BZ1312" s="536"/>
      <c r="CA1312" s="536"/>
      <c r="CB1312" s="536" t="s">
        <v>105</v>
      </c>
      <c r="CC1312" s="536" t="s">
        <v>105</v>
      </c>
      <c r="CD1312" s="536" t="s">
        <v>105</v>
      </c>
      <c r="CE1312" s="536" t="s">
        <v>105</v>
      </c>
      <c r="CF1312" s="1156">
        <v>0.23499999999999999</v>
      </c>
      <c r="CG1312" s="1156">
        <v>0.34899999999999998</v>
      </c>
      <c r="CH1312" s="1156">
        <v>0.44000000000000006</v>
      </c>
      <c r="CI1312" s="1156">
        <v>0.48999999999999988</v>
      </c>
      <c r="CJ1312" s="1156">
        <v>0.51200000000000001</v>
      </c>
      <c r="CK1312" s="1156">
        <v>0.51800000000000002</v>
      </c>
      <c r="CL1312" s="1156">
        <v>0.53400000000000003</v>
      </c>
      <c r="CM1312" s="1156">
        <v>0.91000000000000014</v>
      </c>
      <c r="CN1312" s="1156">
        <v>1.3240000000000001</v>
      </c>
      <c r="CO1312" s="1156">
        <v>2.6550000000000002</v>
      </c>
      <c r="CP1312" s="1130">
        <v>6778.0210000000006</v>
      </c>
      <c r="CQ1312" s="1130">
        <v>1978.9999999999986</v>
      </c>
      <c r="CR1312" s="1156">
        <v>4</v>
      </c>
      <c r="CS1312" s="1149"/>
      <c r="CT1312" s="1149"/>
      <c r="CU1312" s="1149"/>
      <c r="CV1312" s="1149"/>
      <c r="CW1312" s="1149"/>
      <c r="CX1312" s="1149"/>
      <c r="CY1312" s="1149"/>
      <c r="CZ1312" s="1149"/>
      <c r="DA1312" s="1149"/>
      <c r="DB1312" s="1149"/>
      <c r="DC1312" s="1149"/>
      <c r="DD1312" s="1149"/>
      <c r="DE1312" s="1149"/>
      <c r="DF1312" s="1149"/>
      <c r="DG1312" s="1149"/>
      <c r="DH1312" s="1149"/>
      <c r="DI1312" s="1149"/>
      <c r="DJ1312" s="1149"/>
      <c r="DK1312" s="1149"/>
      <c r="DL1312" s="1149"/>
      <c r="DM1312" s="1149"/>
      <c r="DN1312" s="1149"/>
      <c r="DO1312" s="1149"/>
    </row>
    <row r="1313" spans="2:119" s="240" customFormat="1">
      <c r="B1313" s="1331"/>
      <c r="C1313" s="1135" t="s">
        <v>619</v>
      </c>
      <c r="D1313" s="1148"/>
      <c r="E1313" s="1148"/>
      <c r="F1313" s="449"/>
      <c r="G1313" s="449"/>
      <c r="H1313" s="449"/>
      <c r="I1313" s="449"/>
      <c r="J1313" s="449"/>
      <c r="K1313" s="449"/>
      <c r="L1313" s="449"/>
      <c r="M1313" s="449"/>
      <c r="N1313" s="536" t="s">
        <v>105</v>
      </c>
      <c r="O1313" s="536" t="s">
        <v>105</v>
      </c>
      <c r="P1313" s="536" t="s">
        <v>105</v>
      </c>
      <c r="Q1313" s="536" t="s">
        <v>105</v>
      </c>
      <c r="R1313" s="536">
        <v>1.798</v>
      </c>
      <c r="S1313" s="1142">
        <v>2.8130000000000006</v>
      </c>
      <c r="T1313" s="1142">
        <v>4953</v>
      </c>
      <c r="U1313" s="1748">
        <v>2</v>
      </c>
      <c r="V1313" s="1748">
        <v>0</v>
      </c>
      <c r="W1313" s="1748">
        <v>0</v>
      </c>
      <c r="X1313" s="1748">
        <v>0</v>
      </c>
      <c r="Y1313" s="1748">
        <v>0</v>
      </c>
      <c r="Z1313" s="1748">
        <v>0</v>
      </c>
      <c r="AA1313" s="403"/>
      <c r="AB1313" s="449"/>
      <c r="AC1313" s="449"/>
      <c r="AD1313" s="449"/>
      <c r="AE1313" s="449"/>
      <c r="AF1313" s="449"/>
      <c r="AG1313" s="449"/>
      <c r="AH1313" s="449"/>
      <c r="AI1313" s="449"/>
      <c r="AJ1313" s="536"/>
      <c r="AK1313" s="536"/>
      <c r="AL1313" s="536"/>
      <c r="AM1313" s="536"/>
      <c r="AN1313" s="536"/>
      <c r="AO1313" s="536"/>
      <c r="AP1313" s="536"/>
      <c r="AQ1313" s="536"/>
      <c r="AR1313" s="536"/>
      <c r="AS1313" s="536"/>
      <c r="AT1313" s="536"/>
      <c r="AU1313" s="536"/>
      <c r="AV1313" s="536"/>
      <c r="AW1313" s="536"/>
      <c r="AX1313" s="536"/>
      <c r="AY1313" s="536"/>
      <c r="AZ1313" s="536"/>
      <c r="BA1313" s="536"/>
      <c r="BB1313" s="536"/>
      <c r="BC1313" s="536"/>
      <c r="BD1313" s="536"/>
      <c r="BE1313" s="536"/>
      <c r="BF1313" s="536"/>
      <c r="BG1313" s="536"/>
      <c r="BH1313" s="536"/>
      <c r="BI1313" s="536"/>
      <c r="BJ1313" s="536"/>
      <c r="BK1313" s="536"/>
      <c r="BL1313" s="536"/>
      <c r="BM1313" s="536"/>
      <c r="BN1313" s="536"/>
      <c r="BO1313" s="536"/>
      <c r="BP1313" s="536"/>
      <c r="BQ1313" s="536"/>
      <c r="BR1313" s="536"/>
      <c r="BS1313" s="536"/>
      <c r="BT1313" s="536"/>
      <c r="BU1313" s="536"/>
      <c r="BV1313" s="536"/>
      <c r="BW1313" s="536"/>
      <c r="BX1313" s="536"/>
      <c r="BY1313" s="536"/>
      <c r="BZ1313" s="536"/>
      <c r="CA1313" s="536"/>
      <c r="CB1313" s="536" t="s">
        <v>105</v>
      </c>
      <c r="CC1313" s="536" t="s">
        <v>105</v>
      </c>
      <c r="CD1313" s="536" t="s">
        <v>105</v>
      </c>
      <c r="CE1313" s="536" t="s">
        <v>105</v>
      </c>
      <c r="CF1313" s="1156">
        <v>0.152</v>
      </c>
      <c r="CG1313" s="1156">
        <v>0.33699999999999997</v>
      </c>
      <c r="CH1313" s="1156">
        <v>0.62100000000000011</v>
      </c>
      <c r="CI1313" s="1156">
        <v>0.68800000000000006</v>
      </c>
      <c r="CJ1313" s="1156">
        <v>0.50800000000000001</v>
      </c>
      <c r="CK1313" s="1156">
        <v>0.38800000000000001</v>
      </c>
      <c r="CL1313" s="1156">
        <v>0.30300000000000005</v>
      </c>
      <c r="CM1313" s="1156">
        <v>1.6140000000000003</v>
      </c>
      <c r="CN1313" s="1156">
        <v>0.83699999999999997</v>
      </c>
      <c r="CO1313" s="1156">
        <v>1.1280000000000001</v>
      </c>
      <c r="CP1313" s="1130">
        <v>3375.0349999999999</v>
      </c>
      <c r="CQ1313" s="1130">
        <v>1576.0000000000005</v>
      </c>
      <c r="CR1313" s="1156">
        <v>2</v>
      </c>
      <c r="CS1313" s="1149"/>
      <c r="CT1313" s="1149"/>
      <c r="CU1313" s="1149"/>
      <c r="CV1313" s="1149"/>
      <c r="CW1313" s="1149"/>
      <c r="CX1313" s="1149"/>
      <c r="CY1313" s="1149"/>
      <c r="CZ1313" s="1149"/>
      <c r="DA1313" s="1149"/>
      <c r="DB1313" s="1149"/>
      <c r="DC1313" s="1149"/>
      <c r="DD1313" s="1149"/>
      <c r="DE1313" s="1149"/>
      <c r="DF1313" s="1149"/>
      <c r="DG1313" s="1149"/>
      <c r="DH1313" s="1149"/>
      <c r="DI1313" s="1149"/>
      <c r="DJ1313" s="1149"/>
      <c r="DK1313" s="1149"/>
      <c r="DL1313" s="1149"/>
      <c r="DM1313" s="1149"/>
      <c r="DN1313" s="1149"/>
      <c r="DO1313" s="1149"/>
    </row>
    <row r="1314" spans="2:119" s="240" customFormat="1">
      <c r="B1314" s="1331"/>
      <c r="C1314" s="1135"/>
      <c r="D1314" s="1148"/>
      <c r="E1314" s="1148"/>
      <c r="F1314" s="449"/>
      <c r="G1314" s="449"/>
      <c r="H1314" s="449"/>
      <c r="I1314" s="449"/>
      <c r="J1314" s="449"/>
      <c r="K1314" s="449"/>
      <c r="L1314" s="449"/>
      <c r="M1314" s="449"/>
      <c r="N1314" s="536"/>
      <c r="O1314" s="536"/>
      <c r="P1314" s="536"/>
      <c r="Q1314" s="536"/>
      <c r="R1314" s="1149"/>
      <c r="S1314" s="1150"/>
      <c r="T1314" s="1150"/>
      <c r="U1314" s="1687"/>
      <c r="V1314" s="1687"/>
      <c r="W1314" s="1687"/>
      <c r="X1314" s="1687"/>
      <c r="Y1314" s="1687"/>
      <c r="Z1314" s="1687"/>
      <c r="AA1314" s="403"/>
      <c r="AB1314" s="449"/>
      <c r="AC1314" s="449"/>
      <c r="AD1314" s="449"/>
      <c r="AE1314" s="449"/>
      <c r="AF1314" s="449"/>
      <c r="AG1314" s="449"/>
      <c r="AH1314" s="449"/>
      <c r="AI1314" s="449"/>
      <c r="AJ1314" s="536"/>
      <c r="AK1314" s="536"/>
      <c r="AL1314" s="536"/>
      <c r="AM1314" s="536"/>
      <c r="AN1314" s="536"/>
      <c r="AO1314" s="536"/>
      <c r="AP1314" s="536"/>
      <c r="AQ1314" s="536"/>
      <c r="AR1314" s="536"/>
      <c r="AS1314" s="536"/>
      <c r="AT1314" s="536"/>
      <c r="AU1314" s="536"/>
      <c r="AV1314" s="536"/>
      <c r="AW1314" s="536"/>
      <c r="AX1314" s="536"/>
      <c r="AY1314" s="536"/>
      <c r="AZ1314" s="536"/>
      <c r="BA1314" s="536"/>
      <c r="BB1314" s="536"/>
      <c r="BC1314" s="536"/>
      <c r="BD1314" s="536"/>
      <c r="BE1314" s="536"/>
      <c r="BF1314" s="536"/>
      <c r="BG1314" s="536"/>
      <c r="BH1314" s="536"/>
      <c r="BI1314" s="536"/>
      <c r="BJ1314" s="536"/>
      <c r="BK1314" s="536"/>
      <c r="BL1314" s="536"/>
      <c r="BM1314" s="536"/>
      <c r="BN1314" s="536"/>
      <c r="BO1314" s="536"/>
      <c r="BP1314" s="536"/>
      <c r="BQ1314" s="536"/>
      <c r="BR1314" s="536"/>
      <c r="BS1314" s="536"/>
      <c r="BT1314" s="536"/>
      <c r="BU1314" s="536"/>
      <c r="BV1314" s="536"/>
      <c r="BW1314" s="536"/>
      <c r="BX1314" s="536"/>
      <c r="BY1314" s="536"/>
      <c r="BZ1314" s="536"/>
      <c r="CA1314" s="536"/>
      <c r="CB1314" s="536"/>
      <c r="CC1314" s="536"/>
      <c r="CD1314" s="536"/>
      <c r="CE1314" s="536"/>
      <c r="CF1314" s="536"/>
      <c r="CG1314" s="1149"/>
      <c r="CH1314" s="1149"/>
      <c r="CI1314" s="1149"/>
      <c r="CJ1314" s="1149"/>
      <c r="CK1314" s="1149"/>
      <c r="CL1314" s="1149"/>
      <c r="CM1314" s="1149"/>
      <c r="CN1314" s="1149"/>
      <c r="CO1314" s="1149"/>
      <c r="CP1314" s="1149"/>
      <c r="CQ1314" s="1149"/>
      <c r="CR1314" s="1149"/>
      <c r="CS1314" s="1149"/>
      <c r="CT1314" s="1149"/>
      <c r="CU1314" s="1149"/>
      <c r="CV1314" s="1149"/>
      <c r="CW1314" s="1149"/>
      <c r="CX1314" s="1149"/>
      <c r="CY1314" s="1149"/>
      <c r="CZ1314" s="1149"/>
      <c r="DA1314" s="1149"/>
      <c r="DB1314" s="1149"/>
      <c r="DC1314" s="1149"/>
      <c r="DD1314" s="1149"/>
      <c r="DE1314" s="1149"/>
      <c r="DF1314" s="1149"/>
      <c r="DG1314" s="1149"/>
      <c r="DH1314" s="1149"/>
      <c r="DI1314" s="1149"/>
      <c r="DJ1314" s="1149"/>
      <c r="DK1314" s="1149"/>
      <c r="DL1314" s="1149"/>
      <c r="DM1314" s="1149"/>
      <c r="DN1314" s="1149"/>
      <c r="DO1314" s="1149"/>
    </row>
    <row r="1315" spans="2:119" s="240" customFormat="1">
      <c r="B1315" s="1331"/>
      <c r="C1315" s="1135" t="s">
        <v>621</v>
      </c>
      <c r="D1315" s="1148"/>
      <c r="E1315" s="1148"/>
      <c r="F1315" s="449"/>
      <c r="G1315" s="449"/>
      <c r="H1315" s="449"/>
      <c r="I1315" s="449"/>
      <c r="J1315" s="449"/>
      <c r="K1315" s="449"/>
      <c r="L1315" s="449"/>
      <c r="M1315" s="449"/>
      <c r="N1315" s="536" t="s">
        <v>105</v>
      </c>
      <c r="O1315" s="536" t="s">
        <v>105</v>
      </c>
      <c r="P1315" s="536" t="s">
        <v>105</v>
      </c>
      <c r="Q1315" s="536" t="s">
        <v>105</v>
      </c>
      <c r="R1315" s="536">
        <v>1.929</v>
      </c>
      <c r="S1315" s="1142">
        <v>4.9489999999999998</v>
      </c>
      <c r="T1315" s="1142">
        <v>16.524000000000001</v>
      </c>
      <c r="U1315" s="1748">
        <v>4</v>
      </c>
      <c r="V1315" s="1748">
        <v>0</v>
      </c>
      <c r="W1315" s="1748">
        <v>0</v>
      </c>
      <c r="X1315" s="1748">
        <v>0</v>
      </c>
      <c r="Y1315" s="1748">
        <v>0</v>
      </c>
      <c r="Z1315" s="1748">
        <v>0</v>
      </c>
      <c r="AA1315" s="403"/>
      <c r="AB1315" s="449"/>
      <c r="AC1315" s="449"/>
      <c r="AD1315" s="449"/>
      <c r="AE1315" s="449"/>
      <c r="AF1315" s="449"/>
      <c r="AG1315" s="449"/>
      <c r="AH1315" s="449"/>
      <c r="AI1315" s="449"/>
      <c r="AJ1315" s="536"/>
      <c r="AK1315" s="536"/>
      <c r="AL1315" s="536"/>
      <c r="AM1315" s="536"/>
      <c r="AN1315" s="536"/>
      <c r="AO1315" s="536"/>
      <c r="AP1315" s="536"/>
      <c r="AQ1315" s="536"/>
      <c r="AR1315" s="536"/>
      <c r="AS1315" s="536"/>
      <c r="AT1315" s="536"/>
      <c r="AU1315" s="536"/>
      <c r="AV1315" s="536"/>
      <c r="AW1315" s="536"/>
      <c r="AX1315" s="536"/>
      <c r="AY1315" s="536"/>
      <c r="AZ1315" s="536"/>
      <c r="BA1315" s="536"/>
      <c r="BB1315" s="536"/>
      <c r="BC1315" s="536"/>
      <c r="BD1315" s="536"/>
      <c r="BE1315" s="536"/>
      <c r="BF1315" s="536"/>
      <c r="BG1315" s="536"/>
      <c r="BH1315" s="536"/>
      <c r="BI1315" s="536"/>
      <c r="BJ1315" s="536"/>
      <c r="BK1315" s="536"/>
      <c r="BL1315" s="536"/>
      <c r="BM1315" s="536"/>
      <c r="BN1315" s="536"/>
      <c r="BO1315" s="536"/>
      <c r="BP1315" s="536"/>
      <c r="BQ1315" s="536"/>
      <c r="BR1315" s="536"/>
      <c r="BS1315" s="536"/>
      <c r="BT1315" s="536"/>
      <c r="BU1315" s="536"/>
      <c r="BV1315" s="536"/>
      <c r="BW1315" s="536"/>
      <c r="BX1315" s="536"/>
      <c r="BY1315" s="536"/>
      <c r="BZ1315" s="536"/>
      <c r="CA1315" s="536"/>
      <c r="CB1315" s="536" t="s">
        <v>105</v>
      </c>
      <c r="CC1315" s="536" t="s">
        <v>105</v>
      </c>
      <c r="CD1315" s="536" t="s">
        <v>105</v>
      </c>
      <c r="CE1315" s="536" t="s">
        <v>105</v>
      </c>
      <c r="CF1315" s="1156">
        <v>0.66200000000000003</v>
      </c>
      <c r="CG1315" s="1156">
        <v>0.22699999999999998</v>
      </c>
      <c r="CH1315" s="1156">
        <v>0.52699999999999991</v>
      </c>
      <c r="CI1315" s="1156">
        <v>0.51300000000000012</v>
      </c>
      <c r="CJ1315" s="1156">
        <v>0.56399999999999995</v>
      </c>
      <c r="CK1315" s="1156">
        <v>0.50000000000000011</v>
      </c>
      <c r="CL1315" s="1156">
        <v>1.4350000000000001</v>
      </c>
      <c r="CM1315" s="1156">
        <v>2.4499999999999997</v>
      </c>
      <c r="CN1315" s="1156">
        <v>3.863</v>
      </c>
      <c r="CO1315" s="1156">
        <v>5.2540000000000013</v>
      </c>
      <c r="CP1315" s="1156">
        <v>3.4949999999999992</v>
      </c>
      <c r="CQ1315" s="1156">
        <v>3.9120000000000004</v>
      </c>
      <c r="CR1315" s="1156">
        <v>4</v>
      </c>
      <c r="CS1315" s="1149"/>
      <c r="CT1315" s="1149"/>
      <c r="CU1315" s="1149"/>
      <c r="CV1315" s="1149"/>
      <c r="CW1315" s="1149"/>
      <c r="CX1315" s="1149"/>
      <c r="CY1315" s="1149"/>
      <c r="CZ1315" s="1149"/>
      <c r="DA1315" s="1149"/>
      <c r="DB1315" s="1149"/>
      <c r="DC1315" s="1149"/>
      <c r="DD1315" s="1149"/>
      <c r="DE1315" s="1149"/>
      <c r="DF1315" s="1149"/>
      <c r="DG1315" s="1149"/>
      <c r="DH1315" s="1149"/>
      <c r="DI1315" s="1149"/>
      <c r="DJ1315" s="1149"/>
      <c r="DK1315" s="1149"/>
      <c r="DL1315" s="1149"/>
      <c r="DM1315" s="1149"/>
      <c r="DN1315" s="1149"/>
      <c r="DO1315" s="1149"/>
    </row>
    <row r="1316" spans="2:119" s="283" customFormat="1">
      <c r="B1316" s="1332"/>
      <c r="C1316" s="1152" t="s">
        <v>620</v>
      </c>
      <c r="D1316" s="1153"/>
      <c r="E1316" s="1153"/>
      <c r="F1316" s="946"/>
      <c r="G1316" s="946"/>
      <c r="H1316" s="946"/>
      <c r="I1316" s="946"/>
      <c r="J1316" s="946"/>
      <c r="K1316" s="946"/>
      <c r="L1316" s="946"/>
      <c r="M1316" s="946"/>
      <c r="N1316" s="536" t="s">
        <v>105</v>
      </c>
      <c r="O1316" s="536" t="s">
        <v>105</v>
      </c>
      <c r="P1316" s="536" t="s">
        <v>105</v>
      </c>
      <c r="Q1316" s="536" t="s">
        <v>105</v>
      </c>
      <c r="R1316" s="536">
        <v>3.7270000000000003</v>
      </c>
      <c r="S1316" s="1142">
        <v>7.7620000000000005</v>
      </c>
      <c r="T1316" s="1142">
        <v>4969.5240000000003</v>
      </c>
      <c r="U1316" s="1748">
        <v>6</v>
      </c>
      <c r="V1316" s="1748">
        <v>0</v>
      </c>
      <c r="W1316" s="1748">
        <v>0</v>
      </c>
      <c r="X1316" s="1748">
        <v>0</v>
      </c>
      <c r="Y1316" s="1748">
        <v>0</v>
      </c>
      <c r="Z1316" s="1748">
        <v>0</v>
      </c>
      <c r="AA1316" s="970"/>
      <c r="AB1316" s="946"/>
      <c r="AC1316" s="946"/>
      <c r="AD1316" s="946"/>
      <c r="AE1316" s="946"/>
      <c r="AF1316" s="946"/>
      <c r="AG1316" s="946"/>
      <c r="AH1316" s="946"/>
      <c r="AI1316" s="946"/>
      <c r="AJ1316" s="540"/>
      <c r="AK1316" s="540"/>
      <c r="AL1316" s="540"/>
      <c r="AM1316" s="540"/>
      <c r="AN1316" s="540"/>
      <c r="AO1316" s="540"/>
      <c r="AP1316" s="540"/>
      <c r="AQ1316" s="540"/>
      <c r="AR1316" s="540"/>
      <c r="AS1316" s="540"/>
      <c r="AT1316" s="540"/>
      <c r="AU1316" s="540"/>
      <c r="AV1316" s="540"/>
      <c r="AW1316" s="540"/>
      <c r="AX1316" s="540"/>
      <c r="AY1316" s="540"/>
      <c r="AZ1316" s="540"/>
      <c r="BA1316" s="540"/>
      <c r="BB1316" s="540"/>
      <c r="BC1316" s="540"/>
      <c r="BD1316" s="540"/>
      <c r="BE1316" s="540"/>
      <c r="BF1316" s="540"/>
      <c r="BG1316" s="540"/>
      <c r="BH1316" s="540"/>
      <c r="BI1316" s="540"/>
      <c r="BJ1316" s="540"/>
      <c r="BK1316" s="540"/>
      <c r="BL1316" s="540"/>
      <c r="BM1316" s="540"/>
      <c r="BN1316" s="540"/>
      <c r="BO1316" s="540"/>
      <c r="BP1316" s="540"/>
      <c r="BQ1316" s="540"/>
      <c r="BR1316" s="540"/>
      <c r="BS1316" s="540"/>
      <c r="BT1316" s="540"/>
      <c r="BU1316" s="540"/>
      <c r="BV1316" s="540"/>
      <c r="BW1316" s="540"/>
      <c r="BX1316" s="540"/>
      <c r="BY1316" s="540"/>
      <c r="BZ1316" s="540"/>
      <c r="CA1316" s="540"/>
      <c r="CB1316" s="536" t="s">
        <v>105</v>
      </c>
      <c r="CC1316" s="536" t="s">
        <v>105</v>
      </c>
      <c r="CD1316" s="536" t="s">
        <v>105</v>
      </c>
      <c r="CE1316" s="536" t="s">
        <v>105</v>
      </c>
      <c r="CF1316" s="1155">
        <v>0.81400000000000006</v>
      </c>
      <c r="CG1316" s="1155">
        <v>0.56399999999999995</v>
      </c>
      <c r="CH1316" s="1155">
        <v>1.1480000000000001</v>
      </c>
      <c r="CI1316" s="1155">
        <v>1.2010000000000001</v>
      </c>
      <c r="CJ1316" s="1155">
        <v>1.0720000000000001</v>
      </c>
      <c r="CK1316" s="1155">
        <v>0.88800000000000012</v>
      </c>
      <c r="CL1316" s="1155">
        <v>1.738</v>
      </c>
      <c r="CM1316" s="1155">
        <v>4.0640000000000001</v>
      </c>
      <c r="CN1316" s="1155">
        <v>4.7</v>
      </c>
      <c r="CO1316" s="1155">
        <v>6.3820000000000014</v>
      </c>
      <c r="CP1316" s="1125">
        <v>3378.5299999999997</v>
      </c>
      <c r="CQ1316" s="1125">
        <v>1579.9120000000005</v>
      </c>
      <c r="CR1316" s="1155">
        <v>6</v>
      </c>
      <c r="CS1316" s="1365"/>
      <c r="CT1316" s="1365"/>
      <c r="CU1316" s="1365"/>
      <c r="CV1316" s="1365"/>
      <c r="CW1316" s="1365"/>
      <c r="CX1316" s="1365"/>
      <c r="CY1316" s="1365"/>
      <c r="CZ1316" s="1365"/>
      <c r="DA1316" s="1365"/>
      <c r="DB1316" s="1365"/>
      <c r="DC1316" s="1365"/>
      <c r="DD1316" s="1365"/>
      <c r="DE1316" s="1365"/>
      <c r="DF1316" s="1365"/>
      <c r="DG1316" s="1365"/>
      <c r="DH1316" s="1365"/>
      <c r="DI1316" s="1365"/>
      <c r="DJ1316" s="1365"/>
      <c r="DK1316" s="1365"/>
      <c r="DL1316" s="1365"/>
      <c r="DM1316" s="1365"/>
      <c r="DN1316" s="1365"/>
      <c r="DO1316" s="1365"/>
    </row>
    <row r="1317" spans="2:119" s="240" customFormat="1">
      <c r="B1317" s="1331"/>
      <c r="C1317" s="1151"/>
      <c r="D1317" s="1148"/>
      <c r="E1317" s="1148"/>
      <c r="F1317" s="449"/>
      <c r="G1317" s="449"/>
      <c r="H1317" s="449"/>
      <c r="I1317" s="449"/>
      <c r="J1317" s="449"/>
      <c r="K1317" s="449"/>
      <c r="L1317" s="449"/>
      <c r="M1317" s="449"/>
      <c r="N1317" s="449"/>
      <c r="O1317" s="286"/>
      <c r="P1317" s="286"/>
      <c r="Q1317" s="286"/>
      <c r="R1317" s="286"/>
      <c r="S1317" s="1133"/>
      <c r="T1317" s="1133"/>
      <c r="U1317" s="1648"/>
      <c r="V1317" s="1648"/>
      <c r="W1317" s="1648"/>
      <c r="X1317" s="1648"/>
      <c r="Y1317" s="1648"/>
      <c r="Z1317" s="1648"/>
      <c r="AA1317" s="403"/>
      <c r="AB1317" s="449"/>
      <c r="AC1317" s="449"/>
      <c r="AD1317" s="449"/>
      <c r="AE1317" s="449"/>
      <c r="AF1317" s="449"/>
      <c r="AG1317" s="449"/>
      <c r="AH1317" s="449"/>
      <c r="AI1317" s="449"/>
      <c r="AJ1317" s="286"/>
      <c r="AK1317" s="286"/>
      <c r="AL1317" s="286"/>
      <c r="AM1317" s="286"/>
      <c r="AN1317" s="286"/>
      <c r="AO1317" s="286"/>
      <c r="AP1317" s="286"/>
      <c r="AQ1317" s="286"/>
      <c r="AR1317" s="286"/>
      <c r="AS1317" s="286"/>
      <c r="AT1317" s="286"/>
      <c r="AU1317" s="286"/>
      <c r="AV1317" s="286"/>
      <c r="AW1317" s="286"/>
      <c r="AX1317" s="286"/>
      <c r="AY1317" s="286"/>
      <c r="AZ1317" s="286"/>
      <c r="BA1317" s="286"/>
      <c r="BB1317" s="286"/>
      <c r="BC1317" s="286"/>
      <c r="BD1317" s="286"/>
      <c r="BE1317" s="286"/>
      <c r="BF1317" s="286"/>
      <c r="BG1317" s="286"/>
      <c r="BH1317" s="286"/>
      <c r="BI1317" s="286"/>
      <c r="BJ1317" s="286"/>
      <c r="BK1317" s="286"/>
      <c r="BL1317" s="286"/>
      <c r="BM1317" s="286"/>
      <c r="BN1317" s="286"/>
      <c r="BO1317" s="286"/>
      <c r="BP1317" s="286"/>
      <c r="BQ1317" s="286"/>
      <c r="BR1317" s="286"/>
      <c r="BS1317" s="286"/>
      <c r="BT1317" s="286"/>
      <c r="BU1317" s="286"/>
      <c r="BV1317" s="286"/>
      <c r="BW1317" s="286"/>
      <c r="BX1317" s="286"/>
      <c r="BY1317" s="286"/>
      <c r="BZ1317" s="286"/>
      <c r="CA1317" s="286"/>
      <c r="CB1317" s="286"/>
      <c r="CC1317" s="286"/>
      <c r="CD1317" s="286"/>
      <c r="CE1317" s="286"/>
      <c r="CF1317" s="286"/>
      <c r="CG1317" s="286"/>
      <c r="CH1317" s="286"/>
      <c r="CI1317" s="286"/>
      <c r="CJ1317" s="286"/>
      <c r="CK1317" s="286"/>
      <c r="CL1317" s="286"/>
      <c r="CM1317" s="286"/>
      <c r="CN1317" s="286"/>
      <c r="CO1317" s="286"/>
      <c r="CP1317" s="286"/>
      <c r="CQ1317" s="286"/>
      <c r="CR1317" s="286"/>
      <c r="CS1317" s="286"/>
      <c r="CT1317" s="286"/>
      <c r="CU1317" s="286"/>
      <c r="CV1317" s="286"/>
      <c r="CW1317" s="286"/>
      <c r="CX1317" s="286"/>
      <c r="CY1317" s="286"/>
      <c r="CZ1317" s="286"/>
      <c r="DA1317" s="286"/>
      <c r="DB1317" s="286"/>
      <c r="DC1317" s="286"/>
      <c r="DD1317" s="286"/>
      <c r="DE1317" s="286"/>
      <c r="DF1317" s="286"/>
      <c r="DG1317" s="286"/>
      <c r="DH1317" s="286"/>
      <c r="DI1317" s="286"/>
      <c r="DJ1317" s="286"/>
      <c r="DK1317" s="286"/>
      <c r="DL1317" s="286"/>
      <c r="DM1317" s="286"/>
      <c r="DN1317" s="286"/>
      <c r="DO1317" s="286"/>
    </row>
    <row r="1318" spans="2:119" s="403" customFormat="1">
      <c r="B1318" s="1331"/>
      <c r="C1318" s="1114" t="s">
        <v>309</v>
      </c>
      <c r="D1318" s="1115"/>
      <c r="E1318" s="240"/>
      <c r="F1318" s="286"/>
      <c r="G1318" s="286"/>
      <c r="H1318" s="286"/>
      <c r="I1318" s="286"/>
      <c r="J1318" s="286"/>
      <c r="K1318" s="286"/>
      <c r="L1318" s="286"/>
      <c r="M1318" s="286"/>
      <c r="N1318" s="286"/>
      <c r="O1318" s="228"/>
      <c r="P1318" s="228"/>
      <c r="Q1318" s="228"/>
      <c r="R1318" s="228"/>
      <c r="S1318" s="1147"/>
      <c r="T1318" s="1147"/>
      <c r="U1318" s="1642"/>
      <c r="V1318" s="1642"/>
      <c r="W1318" s="1642"/>
      <c r="X1318" s="1642"/>
      <c r="Y1318" s="1642"/>
      <c r="Z1318" s="1642"/>
      <c r="AB1318" s="1086"/>
      <c r="AC1318" s="1086"/>
      <c r="AD1318" s="1086"/>
      <c r="AE1318" s="1086"/>
      <c r="AF1318" s="1086"/>
      <c r="AG1318" s="1086"/>
      <c r="AH1318" s="1086"/>
      <c r="AI1318" s="1086"/>
      <c r="AJ1318" s="228"/>
      <c r="AK1318" s="228"/>
      <c r="AL1318" s="228"/>
      <c r="AM1318" s="228"/>
      <c r="AN1318" s="228"/>
      <c r="AO1318" s="228"/>
      <c r="AP1318" s="228"/>
      <c r="AQ1318" s="228"/>
      <c r="AR1318" s="228"/>
      <c r="AS1318" s="228"/>
      <c r="AT1318" s="228"/>
      <c r="AU1318" s="228"/>
      <c r="AV1318" s="228"/>
      <c r="AW1318" s="228"/>
      <c r="AX1318" s="228"/>
      <c r="AY1318" s="228"/>
      <c r="AZ1318" s="228"/>
      <c r="BA1318" s="228"/>
      <c r="BB1318" s="228"/>
      <c r="BC1318" s="228"/>
      <c r="BD1318" s="228"/>
      <c r="BE1318" s="228"/>
      <c r="BF1318" s="228"/>
      <c r="BG1318" s="228"/>
      <c r="BH1318" s="228"/>
      <c r="BI1318" s="228"/>
      <c r="BJ1318" s="228"/>
      <c r="BK1318" s="228"/>
      <c r="BL1318" s="228"/>
      <c r="BM1318" s="228"/>
      <c r="BN1318" s="228"/>
      <c r="BO1318" s="228"/>
      <c r="BP1318" s="228"/>
      <c r="BQ1318" s="228"/>
      <c r="BR1318" s="228"/>
      <c r="BS1318" s="228"/>
      <c r="BT1318" s="228"/>
      <c r="BU1318" s="228"/>
      <c r="BV1318" s="228"/>
      <c r="BW1318" s="228"/>
      <c r="BX1318" s="228"/>
      <c r="BY1318" s="228"/>
      <c r="BZ1318" s="228"/>
      <c r="CA1318" s="228"/>
      <c r="CB1318" s="228"/>
      <c r="CC1318" s="1117"/>
      <c r="CD1318" s="1117"/>
      <c r="CE1318" s="1117"/>
      <c r="CF1318" s="1117"/>
      <c r="CG1318" s="1157"/>
      <c r="CH1318" s="1117"/>
      <c r="CI1318" s="228"/>
      <c r="CJ1318" s="228"/>
      <c r="CK1318" s="228"/>
      <c r="CL1318" s="228"/>
      <c r="CM1318" s="228"/>
      <c r="CN1318" s="228"/>
      <c r="CO1318" s="228"/>
      <c r="CP1318" s="228"/>
      <c r="CQ1318" s="228"/>
      <c r="CR1318" s="228"/>
      <c r="CS1318" s="228"/>
      <c r="CT1318" s="228"/>
      <c r="CU1318" s="228"/>
      <c r="CV1318" s="228"/>
      <c r="CW1318" s="228"/>
      <c r="CX1318" s="228"/>
      <c r="CY1318" s="228"/>
      <c r="CZ1318" s="228"/>
      <c r="DA1318" s="228"/>
      <c r="DB1318" s="228"/>
      <c r="DC1318" s="228"/>
      <c r="DD1318" s="228"/>
      <c r="DE1318" s="228"/>
      <c r="DF1318" s="228"/>
      <c r="DG1318" s="228"/>
      <c r="DH1318" s="228"/>
      <c r="DI1318" s="228"/>
      <c r="DJ1318" s="228"/>
      <c r="DK1318" s="228"/>
      <c r="DL1318" s="228"/>
      <c r="DM1318" s="228"/>
      <c r="DN1318" s="228"/>
      <c r="DO1318" s="228"/>
    </row>
    <row r="1319" spans="2:119" s="403" customFormat="1">
      <c r="B1319" s="1331"/>
      <c r="C1319" s="1114"/>
      <c r="D1319" s="1115"/>
      <c r="E1319" s="240"/>
      <c r="F1319" s="286"/>
      <c r="G1319" s="286"/>
      <c r="H1319" s="286"/>
      <c r="I1319" s="286"/>
      <c r="J1319" s="286"/>
      <c r="K1319" s="286"/>
      <c r="L1319" s="286"/>
      <c r="M1319" s="286"/>
      <c r="N1319" s="286"/>
      <c r="O1319" s="228"/>
      <c r="P1319" s="228"/>
      <c r="Q1319" s="228"/>
      <c r="R1319" s="228"/>
      <c r="S1319" s="1147"/>
      <c r="T1319" s="1147"/>
      <c r="U1319" s="1642"/>
      <c r="V1319" s="1642"/>
      <c r="W1319" s="1642"/>
      <c r="X1319" s="1642"/>
      <c r="Y1319" s="1642"/>
      <c r="Z1319" s="1642"/>
      <c r="AB1319" s="1086"/>
      <c r="AC1319" s="1086"/>
      <c r="AD1319" s="1086"/>
      <c r="AE1319" s="1086"/>
      <c r="AF1319" s="1086"/>
      <c r="AG1319" s="1086"/>
      <c r="AH1319" s="1086"/>
      <c r="AI1319" s="1086"/>
      <c r="AJ1319" s="228"/>
      <c r="AK1319" s="228"/>
      <c r="AL1319" s="228"/>
      <c r="AM1319" s="228"/>
      <c r="AN1319" s="228"/>
      <c r="AO1319" s="228"/>
      <c r="AP1319" s="228"/>
      <c r="AQ1319" s="228"/>
      <c r="AR1319" s="228"/>
      <c r="AS1319" s="228"/>
      <c r="AT1319" s="228"/>
      <c r="AU1319" s="228"/>
      <c r="AV1319" s="228"/>
      <c r="AW1319" s="228"/>
      <c r="AX1319" s="228"/>
      <c r="AY1319" s="228"/>
      <c r="AZ1319" s="228"/>
      <c r="BA1319" s="228"/>
      <c r="BB1319" s="228"/>
      <c r="BC1319" s="228"/>
      <c r="BD1319" s="228"/>
      <c r="BE1319" s="228"/>
      <c r="BF1319" s="228"/>
      <c r="BG1319" s="228"/>
      <c r="BH1319" s="228"/>
      <c r="BI1319" s="228"/>
      <c r="BJ1319" s="228"/>
      <c r="BK1319" s="228"/>
      <c r="BL1319" s="228"/>
      <c r="BM1319" s="228"/>
      <c r="BN1319" s="228"/>
      <c r="BO1319" s="228"/>
      <c r="BP1319" s="228"/>
      <c r="BQ1319" s="228"/>
      <c r="BR1319" s="228"/>
      <c r="BS1319" s="228"/>
      <c r="BT1319" s="228"/>
      <c r="BU1319" s="228"/>
      <c r="BV1319" s="228"/>
      <c r="BW1319" s="228"/>
      <c r="BX1319" s="228"/>
      <c r="BY1319" s="228"/>
      <c r="BZ1319" s="228"/>
      <c r="CA1319" s="228"/>
      <c r="CB1319" s="228"/>
      <c r="CC1319" s="228"/>
      <c r="CD1319" s="228"/>
      <c r="CE1319" s="228"/>
      <c r="CF1319" s="228"/>
      <c r="CG1319" s="228"/>
      <c r="CH1319" s="228"/>
      <c r="CI1319" s="228"/>
      <c r="CJ1319" s="228"/>
      <c r="CK1319" s="228"/>
      <c r="CL1319" s="228"/>
      <c r="CM1319" s="228"/>
      <c r="CN1319" s="228"/>
      <c r="CO1319" s="228"/>
      <c r="CP1319" s="228"/>
      <c r="CQ1319" s="228"/>
      <c r="CR1319" s="228"/>
      <c r="CS1319" s="228"/>
      <c r="CT1319" s="228"/>
      <c r="CU1319" s="228"/>
      <c r="CV1319" s="228"/>
      <c r="CW1319" s="228"/>
      <c r="CX1319" s="228"/>
      <c r="CY1319" s="228"/>
      <c r="CZ1319" s="228"/>
      <c r="DA1319" s="228"/>
      <c r="DB1319" s="228"/>
      <c r="DC1319" s="228"/>
      <c r="DD1319" s="228"/>
      <c r="DE1319" s="228"/>
      <c r="DF1319" s="228"/>
      <c r="DG1319" s="228"/>
      <c r="DH1319" s="228"/>
      <c r="DI1319" s="228"/>
      <c r="DJ1319" s="228"/>
      <c r="DK1319" s="228"/>
      <c r="DL1319" s="228"/>
      <c r="DM1319" s="228"/>
      <c r="DN1319" s="228"/>
      <c r="DO1319" s="228"/>
    </row>
    <row r="1320" spans="2:119" s="283" customFormat="1">
      <c r="B1320" s="1332"/>
      <c r="C1320" s="1152" t="s">
        <v>144</v>
      </c>
      <c r="D1320" s="1122"/>
      <c r="E1320" s="1122"/>
      <c r="F1320" s="1123">
        <v>11.209883</v>
      </c>
      <c r="G1320" s="1123">
        <v>16.416291999999999</v>
      </c>
      <c r="H1320" s="1123">
        <v>19.557879</v>
      </c>
      <c r="I1320" s="1123">
        <v>38.513948999999997</v>
      </c>
      <c r="J1320" s="1123">
        <v>55.225175999999998</v>
      </c>
      <c r="K1320" s="1123">
        <v>70.677829000000003</v>
      </c>
      <c r="L1320" s="1123">
        <v>176.31191699999999</v>
      </c>
      <c r="M1320" s="1123">
        <v>152.76304400000001</v>
      </c>
      <c r="N1320" s="1123">
        <v>164.039208</v>
      </c>
      <c r="O1320" s="1123">
        <v>230.73820800000001</v>
      </c>
      <c r="P1320" s="1123">
        <v>258.913208</v>
      </c>
      <c r="Q1320" s="1123">
        <v>353.42420800000002</v>
      </c>
      <c r="R1320" s="1123">
        <v>502.54920799999996</v>
      </c>
      <c r="S1320" s="1124">
        <v>751.86220800000001</v>
      </c>
      <c r="T1320" s="1124">
        <v>1368.228208</v>
      </c>
      <c r="U1320" s="1745">
        <v>2333.7809151036708</v>
      </c>
      <c r="V1320" s="1745">
        <v>3385.5125416044625</v>
      </c>
      <c r="W1320" s="1745">
        <v>4547.3172529080202</v>
      </c>
      <c r="X1320" s="1745">
        <v>5758.3423990996562</v>
      </c>
      <c r="Y1320" s="1745">
        <v>7092.8889748318707</v>
      </c>
      <c r="Z1320" s="1745">
        <v>8235.5042644107089</v>
      </c>
      <c r="AA1320" s="403"/>
      <c r="AB1320" s="1158"/>
      <c r="AC1320" s="1158"/>
      <c r="AD1320" s="1158"/>
      <c r="AE1320" s="1158"/>
      <c r="AF1320" s="1158"/>
      <c r="AG1320" s="1158"/>
      <c r="AH1320" s="1158"/>
      <c r="AI1320" s="1158"/>
      <c r="AJ1320" s="1158"/>
      <c r="AK1320" s="1123"/>
      <c r="AL1320" s="1123"/>
      <c r="AM1320" s="1123"/>
      <c r="AN1320" s="1123">
        <v>12.45323</v>
      </c>
      <c r="AO1320" s="1123">
        <v>13.991861</v>
      </c>
      <c r="AP1320" s="1123">
        <v>15.320160000000001</v>
      </c>
      <c r="AQ1320" s="1123">
        <v>16.416291999999999</v>
      </c>
      <c r="AR1320" s="1123">
        <v>18.109978000000002</v>
      </c>
      <c r="AS1320" s="1123">
        <v>18.486038000000001</v>
      </c>
      <c r="AT1320" s="1123">
        <v>19.262149999999998</v>
      </c>
      <c r="AU1320" s="1123">
        <v>19.557879</v>
      </c>
      <c r="AV1320" s="1123">
        <v>21.647669999999998</v>
      </c>
      <c r="AW1320" s="1123">
        <v>23.163920999999998</v>
      </c>
      <c r="AX1320" s="1123">
        <v>35.630690000000001</v>
      </c>
      <c r="AY1320" s="1123">
        <v>38.513948999999997</v>
      </c>
      <c r="AZ1320" s="1123">
        <v>41.691334999999995</v>
      </c>
      <c r="BA1320" s="1123">
        <v>51.825789</v>
      </c>
      <c r="BB1320" s="1123">
        <v>53.943846999999998</v>
      </c>
      <c r="BC1320" s="1123">
        <v>55.225175999999998</v>
      </c>
      <c r="BD1320" s="1123">
        <v>59.211542999999999</v>
      </c>
      <c r="BE1320" s="1123">
        <v>63.344701999999998</v>
      </c>
      <c r="BF1320" s="1123">
        <v>65.693235000000001</v>
      </c>
      <c r="BG1320" s="1123">
        <v>70.677829000000003</v>
      </c>
      <c r="BH1320" s="1123">
        <v>73.478911000000011</v>
      </c>
      <c r="BI1320" s="1123">
        <v>118.4667</v>
      </c>
      <c r="BJ1320" s="1123">
        <v>147.62150000000003</v>
      </c>
      <c r="BK1320" s="1123">
        <v>176.31191699999999</v>
      </c>
      <c r="BL1320" s="1123">
        <v>178.219595</v>
      </c>
      <c r="BM1320" s="1123">
        <v>136.56488900000002</v>
      </c>
      <c r="BN1320" s="1123">
        <v>140.86559700000001</v>
      </c>
      <c r="BO1320" s="1123">
        <v>152.76304400000001</v>
      </c>
      <c r="BP1320" s="1123">
        <v>142.04820799999999</v>
      </c>
      <c r="BQ1320" s="1123">
        <v>153.872208</v>
      </c>
      <c r="BR1320" s="1123">
        <v>159.110208</v>
      </c>
      <c r="BS1320" s="1123">
        <v>164.039208</v>
      </c>
      <c r="BT1320" s="1123">
        <v>177.61320800000001</v>
      </c>
      <c r="BU1320" s="1123">
        <v>198.44220800000002</v>
      </c>
      <c r="BV1320" s="1123">
        <v>221.07820800000002</v>
      </c>
      <c r="BW1320" s="1123">
        <v>230.73820800000001</v>
      </c>
      <c r="BX1320" s="1123">
        <v>247.78620799999999</v>
      </c>
      <c r="BY1320" s="1123">
        <v>255.26120800000001</v>
      </c>
      <c r="BZ1320" s="1123">
        <v>270.206208</v>
      </c>
      <c r="CA1320" s="1123">
        <v>258.913208</v>
      </c>
      <c r="CB1320" s="1123">
        <v>277.42220800000001</v>
      </c>
      <c r="CC1320" s="1123">
        <v>279.456208</v>
      </c>
      <c r="CD1320" s="1123">
        <v>315.05520799999999</v>
      </c>
      <c r="CE1320" s="1123">
        <v>353.42420800000002</v>
      </c>
      <c r="CF1320" s="1123">
        <v>391.55820799999998</v>
      </c>
      <c r="CG1320" s="1123">
        <v>434.92120799999998</v>
      </c>
      <c r="CH1320" s="1123">
        <v>459.377208</v>
      </c>
      <c r="CI1320" s="1123">
        <v>502.54920799999996</v>
      </c>
      <c r="CJ1320" s="1123">
        <v>520.54020800000001</v>
      </c>
      <c r="CK1320" s="1123">
        <v>566.2322079999999</v>
      </c>
      <c r="CL1320" s="1123">
        <v>632.84420799999998</v>
      </c>
      <c r="CM1320" s="1123">
        <v>751.86220800000001</v>
      </c>
      <c r="CN1320" s="1123">
        <v>856.53620799999999</v>
      </c>
      <c r="CO1320" s="1123">
        <v>1061.5292079999999</v>
      </c>
      <c r="CP1320" s="1123">
        <v>1197.1052079999999</v>
      </c>
      <c r="CQ1320" s="1123">
        <v>1368.228208</v>
      </c>
      <c r="CR1320" s="1123">
        <v>1609.9632079999999</v>
      </c>
      <c r="CS1320" s="1377">
        <v>1831.2964935981943</v>
      </c>
      <c r="CT1320" s="1377">
        <v>2072.0449123268781</v>
      </c>
      <c r="CU1320" s="1377">
        <v>2333.7809151036708</v>
      </c>
      <c r="CV1320" s="1377">
        <v>2562.416798925603</v>
      </c>
      <c r="CW1320" s="1377">
        <v>2814.5559463739532</v>
      </c>
      <c r="CX1320" s="1377">
        <v>3090.5022536031597</v>
      </c>
      <c r="CY1320" s="1377">
        <v>3385.5125416044625</v>
      </c>
      <c r="CZ1320" s="1377">
        <v>3633.1098404055147</v>
      </c>
      <c r="DA1320" s="1377">
        <v>3916.5295121810414</v>
      </c>
      <c r="DB1320" s="1377">
        <v>4224.8964761433526</v>
      </c>
      <c r="DC1320" s="1377">
        <v>4547.3172529080202</v>
      </c>
      <c r="DD1320" s="1377">
        <v>4799.03626945203</v>
      </c>
      <c r="DE1320" s="1377">
        <v>5099.8022538202722</v>
      </c>
      <c r="DF1320" s="1377">
        <v>5427.9234850663606</v>
      </c>
      <c r="DG1320" s="1377">
        <v>5758.3423990996562</v>
      </c>
      <c r="DH1320" s="1377">
        <v>6017.3096320471122</v>
      </c>
      <c r="DI1320" s="1377">
        <v>6342.003736566171</v>
      </c>
      <c r="DJ1320" s="1377">
        <v>6707.412005910729</v>
      </c>
      <c r="DK1320" s="1377">
        <v>7092.8889748318707</v>
      </c>
      <c r="DL1320" s="1377">
        <v>7335.1784337781291</v>
      </c>
      <c r="DM1320" s="1377">
        <v>7609.799676381268</v>
      </c>
      <c r="DN1320" s="1377">
        <v>7910.5250452681967</v>
      </c>
      <c r="DO1320" s="1377">
        <v>8235.5042644107089</v>
      </c>
    </row>
    <row r="1321" spans="2:119" s="240" customFormat="1">
      <c r="B1321" s="1331"/>
      <c r="C1321" s="1135" t="s">
        <v>145</v>
      </c>
      <c r="D1321" s="1159"/>
      <c r="E1321" s="1160"/>
      <c r="F1321" s="232">
        <v>7.0666789999999997</v>
      </c>
      <c r="G1321" s="232">
        <v>10.476132</v>
      </c>
      <c r="H1321" s="232">
        <v>13.609603</v>
      </c>
      <c r="I1321" s="232">
        <v>17.696236999999996</v>
      </c>
      <c r="J1321" s="232">
        <v>24.347456999999999</v>
      </c>
      <c r="K1321" s="232">
        <v>32.951607000000003</v>
      </c>
      <c r="L1321" s="232">
        <v>44.940008000000006</v>
      </c>
      <c r="M1321" s="232">
        <v>61.218208000000011</v>
      </c>
      <c r="N1321" s="232">
        <v>82.406208000000007</v>
      </c>
      <c r="O1321" s="1120">
        <v>106.47720800000002</v>
      </c>
      <c r="P1321" s="1120">
        <v>144.07620800000001</v>
      </c>
      <c r="Q1321" s="1120">
        <v>187.81020799999999</v>
      </c>
      <c r="R1321" s="1120">
        <v>258.29220799999996</v>
      </c>
      <c r="S1321" s="1129">
        <v>360.17820799999993</v>
      </c>
      <c r="T1321" s="1129">
        <v>560.86120799999992</v>
      </c>
      <c r="U1321" s="1746">
        <v>954.20327340730694</v>
      </c>
      <c r="V1321" s="1746">
        <v>1535.9262927110344</v>
      </c>
      <c r="W1321" s="1746">
        <v>2285.0448980067949</v>
      </c>
      <c r="X1321" s="1746">
        <v>3175.2795883344247</v>
      </c>
      <c r="Y1321" s="1746">
        <v>4180.1948984695928</v>
      </c>
      <c r="Z1321" s="1746">
        <v>5273.6017235797872</v>
      </c>
      <c r="AA1321" s="403"/>
      <c r="AB1321" s="232"/>
      <c r="AC1321" s="232"/>
      <c r="AD1321" s="232"/>
      <c r="AE1321" s="232"/>
      <c r="AF1321" s="232"/>
      <c r="AG1321" s="232"/>
      <c r="AH1321" s="232"/>
      <c r="AI1321" s="232"/>
      <c r="AJ1321" s="286"/>
      <c r="AK1321" s="1120"/>
      <c r="AL1321" s="1120"/>
      <c r="AM1321" s="1120">
        <v>7.0666789999999997</v>
      </c>
      <c r="AN1321" s="1120">
        <v>7.7208809999999994</v>
      </c>
      <c r="AO1321" s="1120">
        <v>8.3154789999999998</v>
      </c>
      <c r="AP1321" s="1120">
        <v>9.4452920000000002</v>
      </c>
      <c r="AQ1321" s="1120">
        <v>10.476132</v>
      </c>
      <c r="AR1321" s="1120">
        <v>11.379547000000001</v>
      </c>
      <c r="AS1321" s="1120">
        <v>12.083556</v>
      </c>
      <c r="AT1321" s="1120">
        <v>12.867637999999999</v>
      </c>
      <c r="AU1321" s="1120">
        <v>13.609603</v>
      </c>
      <c r="AV1321" s="1120">
        <v>14.384668999999999</v>
      </c>
      <c r="AW1321" s="1120">
        <v>15.474820999999999</v>
      </c>
      <c r="AX1321" s="1120">
        <v>16.568278999999997</v>
      </c>
      <c r="AY1321" s="1120">
        <v>17.696236999999996</v>
      </c>
      <c r="AZ1321" s="1120">
        <v>19.018382999999996</v>
      </c>
      <c r="BA1321" s="1120">
        <v>20.509400999999997</v>
      </c>
      <c r="BB1321" s="1120">
        <v>22.591880999999997</v>
      </c>
      <c r="BC1321" s="1120">
        <v>24.347456999999999</v>
      </c>
      <c r="BD1321" s="1120">
        <v>26.094487999999998</v>
      </c>
      <c r="BE1321" s="1120">
        <v>28.241548999999999</v>
      </c>
      <c r="BF1321" s="1120">
        <v>30.475849</v>
      </c>
      <c r="BG1321" s="1120">
        <v>32.951607000000003</v>
      </c>
      <c r="BH1321" s="1120">
        <v>35.461711000000001</v>
      </c>
      <c r="BI1321" s="1120">
        <v>38.385041000000001</v>
      </c>
      <c r="BJ1321" s="1120">
        <v>41.453624000000005</v>
      </c>
      <c r="BK1321" s="1120">
        <v>44.940008000000006</v>
      </c>
      <c r="BL1321" s="1120">
        <v>48.754668000000009</v>
      </c>
      <c r="BM1321" s="1120">
        <v>52.784046000000011</v>
      </c>
      <c r="BN1321" s="1120">
        <v>56.938656000000009</v>
      </c>
      <c r="BO1321" s="1120">
        <v>61.218208000000011</v>
      </c>
      <c r="BP1321" s="1120">
        <v>66.103208000000009</v>
      </c>
      <c r="BQ1321" s="1120">
        <v>71.137208000000015</v>
      </c>
      <c r="BR1321" s="1120">
        <v>76.600208000000009</v>
      </c>
      <c r="BS1321" s="1120">
        <v>82.406208000000007</v>
      </c>
      <c r="BT1321" s="1120">
        <v>87.681208000000012</v>
      </c>
      <c r="BU1321" s="1120">
        <v>93.634208000000015</v>
      </c>
      <c r="BV1321" s="1120">
        <v>100.07220800000002</v>
      </c>
      <c r="BW1321" s="1120">
        <v>106.47720800000002</v>
      </c>
      <c r="BX1321" s="1120">
        <v>115.81820800000001</v>
      </c>
      <c r="BY1321" s="1120">
        <v>124.66720800000002</v>
      </c>
      <c r="BZ1321" s="1120">
        <v>134.105208</v>
      </c>
      <c r="CA1321" s="1120">
        <v>144.07620800000001</v>
      </c>
      <c r="CB1321" s="1120">
        <v>154.563208</v>
      </c>
      <c r="CC1321" s="1120">
        <v>166.28620799999999</v>
      </c>
      <c r="CD1321" s="1120">
        <v>176.63820799999999</v>
      </c>
      <c r="CE1321" s="1120">
        <v>187.81020799999999</v>
      </c>
      <c r="CF1321" s="1120">
        <v>202.60220799999999</v>
      </c>
      <c r="CG1321" s="1120">
        <v>218.91620799999998</v>
      </c>
      <c r="CH1321" s="1120">
        <v>238.52320799999998</v>
      </c>
      <c r="CI1321" s="1120">
        <v>258.29220799999996</v>
      </c>
      <c r="CJ1321" s="1120">
        <v>281.29120799999998</v>
      </c>
      <c r="CK1321" s="1120">
        <v>303.19120799999996</v>
      </c>
      <c r="CL1321" s="1120">
        <v>330.35520799999995</v>
      </c>
      <c r="CM1321" s="1120">
        <v>360.17820799999993</v>
      </c>
      <c r="CN1321" s="1120">
        <v>397.89620799999994</v>
      </c>
      <c r="CO1321" s="1120">
        <v>442.53220799999997</v>
      </c>
      <c r="CP1321" s="1120">
        <v>494.57720799999993</v>
      </c>
      <c r="CQ1321" s="1120">
        <v>560.86120799999992</v>
      </c>
      <c r="CR1321" s="1120">
        <v>642.9632079999999</v>
      </c>
      <c r="CS1321" s="1120">
        <v>734.21025305690853</v>
      </c>
      <c r="CT1321" s="1120">
        <v>837.73236021511457</v>
      </c>
      <c r="CU1321" s="1120">
        <v>954.20327340730694</v>
      </c>
      <c r="CV1321" s="1120">
        <v>1084.3815394169987</v>
      </c>
      <c r="CW1321" s="1120">
        <v>1223.8503604305265</v>
      </c>
      <c r="CX1321" s="1120">
        <v>1373.9508612297573</v>
      </c>
      <c r="CY1321" s="1120">
        <v>1535.9262927110344</v>
      </c>
      <c r="CZ1321" s="1120">
        <v>1710.4550205180844</v>
      </c>
      <c r="DA1321" s="1120">
        <v>1891.8785685833905</v>
      </c>
      <c r="DB1321" s="1120">
        <v>2082.926568454091</v>
      </c>
      <c r="DC1321" s="1120">
        <v>2285.0448980067949</v>
      </c>
      <c r="DD1321" s="1120">
        <v>2498.5150815628144</v>
      </c>
      <c r="DE1321" s="1120">
        <v>2715.5944615893918</v>
      </c>
      <c r="DF1321" s="1120">
        <v>2940.5705896583927</v>
      </c>
      <c r="DG1321" s="1120">
        <v>3175.2795883344247</v>
      </c>
      <c r="DH1321" s="1120">
        <v>3419.0198661821187</v>
      </c>
      <c r="DI1321" s="1120">
        <v>3664.1969740795207</v>
      </c>
      <c r="DJ1321" s="1120">
        <v>3916.8773818461332</v>
      </c>
      <c r="DK1321" s="1120">
        <v>4180.1948984695928</v>
      </c>
      <c r="DL1321" s="1120">
        <v>4455.0394978727154</v>
      </c>
      <c r="DM1321" s="1120">
        <v>4726.8121630792493</v>
      </c>
      <c r="DN1321" s="1120">
        <v>4998.8536227739487</v>
      </c>
      <c r="DO1321" s="1120">
        <v>5273.6017235797872</v>
      </c>
    </row>
    <row r="1322" spans="2:119" s="283" customFormat="1">
      <c r="B1322" s="1331"/>
      <c r="C1322" s="1152" t="s">
        <v>73</v>
      </c>
      <c r="D1322" s="1122"/>
      <c r="E1322" s="1122"/>
      <c r="F1322" s="1123">
        <v>4.1432039999999999</v>
      </c>
      <c r="G1322" s="1123">
        <v>5.9401599999999997</v>
      </c>
      <c r="H1322" s="1123">
        <v>5.9482759999999999</v>
      </c>
      <c r="I1322" s="1123">
        <v>20.817712</v>
      </c>
      <c r="J1322" s="1123">
        <v>30.877718999999999</v>
      </c>
      <c r="K1322" s="1123">
        <v>37.726222</v>
      </c>
      <c r="L1322" s="1123">
        <v>131.37190899999999</v>
      </c>
      <c r="M1322" s="1123">
        <v>91.544836000000004</v>
      </c>
      <c r="N1322" s="1123">
        <v>81.632999999999996</v>
      </c>
      <c r="O1322" s="1123">
        <v>124.261</v>
      </c>
      <c r="P1322" s="1123">
        <v>114.837</v>
      </c>
      <c r="Q1322" s="1123">
        <v>165.614</v>
      </c>
      <c r="R1322" s="1123">
        <v>244.25700000000001</v>
      </c>
      <c r="S1322" s="1124">
        <v>391.68400000000003</v>
      </c>
      <c r="T1322" s="1124">
        <v>807.36699999999996</v>
      </c>
      <c r="U1322" s="1745">
        <v>1379.577641696364</v>
      </c>
      <c r="V1322" s="1745">
        <v>1849.5862488934281</v>
      </c>
      <c r="W1322" s="1745">
        <v>2262.2723549012253</v>
      </c>
      <c r="X1322" s="1745">
        <v>2583.0628107652315</v>
      </c>
      <c r="Y1322" s="1745">
        <v>2912.6940763622779</v>
      </c>
      <c r="Z1322" s="1745">
        <v>2961.9025408309217</v>
      </c>
      <c r="AA1322" s="403"/>
      <c r="AB1322" s="282"/>
      <c r="AC1322" s="282"/>
      <c r="AD1322" s="282"/>
      <c r="AE1322" s="282"/>
      <c r="AF1322" s="282"/>
      <c r="AG1322" s="282"/>
      <c r="AH1322" s="282"/>
      <c r="AI1322" s="282"/>
      <c r="AJ1322" s="1123">
        <v>0</v>
      </c>
      <c r="AK1322" s="1123">
        <v>4.0170320000000004</v>
      </c>
      <c r="AL1322" s="1123">
        <v>4.171087</v>
      </c>
      <c r="AM1322" s="1123">
        <v>4.1432039999999999</v>
      </c>
      <c r="AN1322" s="1123">
        <v>4.7323490000000001</v>
      </c>
      <c r="AO1322" s="1123">
        <v>5.6763820000000003</v>
      </c>
      <c r="AP1322" s="1123">
        <v>5.8748680000000002</v>
      </c>
      <c r="AQ1322" s="1123">
        <v>5.9401599999999997</v>
      </c>
      <c r="AR1322" s="1123">
        <v>6.7304310000000003</v>
      </c>
      <c r="AS1322" s="1123">
        <v>6.402482</v>
      </c>
      <c r="AT1322" s="1123">
        <v>6.3945119999999998</v>
      </c>
      <c r="AU1322" s="1123">
        <v>5.9482759999999999</v>
      </c>
      <c r="AV1322" s="1123">
        <v>7.263001</v>
      </c>
      <c r="AW1322" s="1123">
        <v>7.6890999999999998</v>
      </c>
      <c r="AX1322" s="1123">
        <v>19.062411000000001</v>
      </c>
      <c r="AY1322" s="1123">
        <v>20.817712</v>
      </c>
      <c r="AZ1322" s="1123">
        <v>22.672951999999999</v>
      </c>
      <c r="BA1322" s="1123">
        <v>31.316388</v>
      </c>
      <c r="BB1322" s="1123">
        <v>31.351966000000001</v>
      </c>
      <c r="BC1322" s="1123">
        <v>30.877718999999999</v>
      </c>
      <c r="BD1322" s="1123">
        <v>33.117055000000001</v>
      </c>
      <c r="BE1322" s="1123">
        <v>35.103152999999999</v>
      </c>
      <c r="BF1322" s="1123">
        <v>35.217385999999998</v>
      </c>
      <c r="BG1322" s="1123">
        <v>37.726222</v>
      </c>
      <c r="BH1322" s="1123">
        <v>38.017200000000003</v>
      </c>
      <c r="BI1322" s="1123">
        <v>80.081659000000002</v>
      </c>
      <c r="BJ1322" s="1123">
        <v>106.16787600000001</v>
      </c>
      <c r="BK1322" s="1123">
        <v>131.37190899999999</v>
      </c>
      <c r="BL1322" s="1123">
        <v>129.46492699999999</v>
      </c>
      <c r="BM1322" s="1123">
        <v>83.780843000000004</v>
      </c>
      <c r="BN1322" s="1123">
        <v>83.926940999999999</v>
      </c>
      <c r="BO1322" s="1123">
        <v>91.544836000000004</v>
      </c>
      <c r="BP1322" s="1123">
        <v>75.944999999999993</v>
      </c>
      <c r="BQ1322" s="1123">
        <v>82.734999999999999</v>
      </c>
      <c r="BR1322" s="1123">
        <v>82.51</v>
      </c>
      <c r="BS1322" s="1123">
        <v>81.632999999999996</v>
      </c>
      <c r="BT1322" s="1123">
        <v>89.932000000000002</v>
      </c>
      <c r="BU1322" s="1123">
        <v>104.80800000000001</v>
      </c>
      <c r="BV1322" s="1123">
        <v>121.006</v>
      </c>
      <c r="BW1322" s="1123">
        <v>124.261</v>
      </c>
      <c r="BX1322" s="1123">
        <v>131.96799999999999</v>
      </c>
      <c r="BY1322" s="1123">
        <v>130.59399999999999</v>
      </c>
      <c r="BZ1322" s="1123">
        <v>136.101</v>
      </c>
      <c r="CA1322" s="1123">
        <v>114.837</v>
      </c>
      <c r="CB1322" s="1123">
        <v>122.85899999999999</v>
      </c>
      <c r="CC1322" s="1123">
        <v>113.17</v>
      </c>
      <c r="CD1322" s="1123">
        <v>138.417</v>
      </c>
      <c r="CE1322" s="1123">
        <v>165.614</v>
      </c>
      <c r="CF1322" s="1123">
        <v>188.95599999999999</v>
      </c>
      <c r="CG1322" s="1123">
        <v>216.005</v>
      </c>
      <c r="CH1322" s="1123">
        <v>220.85400000000001</v>
      </c>
      <c r="CI1322" s="1123">
        <v>244.25700000000001</v>
      </c>
      <c r="CJ1322" s="1123">
        <v>239.249</v>
      </c>
      <c r="CK1322" s="1123">
        <v>263.041</v>
      </c>
      <c r="CL1322" s="1123">
        <v>302.48899999999998</v>
      </c>
      <c r="CM1322" s="1123">
        <v>391.68400000000003</v>
      </c>
      <c r="CN1322" s="1123">
        <v>458.64</v>
      </c>
      <c r="CO1322" s="1123">
        <v>618.99699999999996</v>
      </c>
      <c r="CP1322" s="1123">
        <v>702.52800000000002</v>
      </c>
      <c r="CQ1322" s="1123">
        <v>807.36699999999996</v>
      </c>
      <c r="CR1322" s="1123">
        <v>967</v>
      </c>
      <c r="CS1322" s="1123">
        <v>1097.0862405412859</v>
      </c>
      <c r="CT1322" s="1123">
        <v>1234.3125521117636</v>
      </c>
      <c r="CU1322" s="1123">
        <v>1379.577641696364</v>
      </c>
      <c r="CV1322" s="1123">
        <v>1478.0352595086042</v>
      </c>
      <c r="CW1322" s="1123">
        <v>1590.7055859434267</v>
      </c>
      <c r="CX1322" s="1123">
        <v>1716.5513923734025</v>
      </c>
      <c r="CY1322" s="1123">
        <v>1849.5862488934281</v>
      </c>
      <c r="CZ1322" s="1123">
        <v>1922.6548198874302</v>
      </c>
      <c r="DA1322" s="1123">
        <v>2024.6509435976509</v>
      </c>
      <c r="DB1322" s="1123">
        <v>2141.9699076892616</v>
      </c>
      <c r="DC1322" s="1123">
        <v>2262.2723549012253</v>
      </c>
      <c r="DD1322" s="1123">
        <v>2300.5211878892155</v>
      </c>
      <c r="DE1322" s="1123">
        <v>2384.2077922308804</v>
      </c>
      <c r="DF1322" s="1123">
        <v>2487.3528954079679</v>
      </c>
      <c r="DG1322" s="1123">
        <v>2583.0628107652315</v>
      </c>
      <c r="DH1322" s="1123">
        <v>2598.2897658649936</v>
      </c>
      <c r="DI1322" s="1123">
        <v>2677.8067624866503</v>
      </c>
      <c r="DJ1322" s="1123">
        <v>2790.5346240645958</v>
      </c>
      <c r="DK1322" s="1123">
        <v>2912.6940763622779</v>
      </c>
      <c r="DL1322" s="1123">
        <v>2880.1389359054137</v>
      </c>
      <c r="DM1322" s="1123">
        <v>2882.9875133020187</v>
      </c>
      <c r="DN1322" s="1123">
        <v>2911.671422494248</v>
      </c>
      <c r="DO1322" s="1123">
        <v>2961.9025408309217</v>
      </c>
    </row>
    <row r="1323" spans="2:119" s="240" customFormat="1">
      <c r="B1323" s="1331"/>
      <c r="C1323" s="1121"/>
      <c r="D1323" s="1160"/>
      <c r="E1323" s="1160"/>
      <c r="F1323" s="232"/>
      <c r="G1323" s="232"/>
      <c r="H1323" s="232"/>
      <c r="I1323" s="232"/>
      <c r="J1323" s="232"/>
      <c r="K1323" s="232"/>
      <c r="L1323" s="232"/>
      <c r="M1323" s="232"/>
      <c r="N1323" s="232"/>
      <c r="O1323" s="286"/>
      <c r="P1323" s="286"/>
      <c r="Q1323" s="286"/>
      <c r="R1323" s="286"/>
      <c r="S1323" s="1133"/>
      <c r="T1323" s="1133"/>
      <c r="U1323" s="1648"/>
      <c r="V1323" s="1648"/>
      <c r="W1323" s="1648"/>
      <c r="X1323" s="1648"/>
      <c r="Y1323" s="1648"/>
      <c r="Z1323" s="1648"/>
      <c r="AA1323" s="403"/>
      <c r="AB1323" s="232"/>
      <c r="AC1323" s="232"/>
      <c r="AD1323" s="232"/>
      <c r="AE1323" s="232"/>
      <c r="AF1323" s="232"/>
      <c r="AG1323" s="232"/>
      <c r="AH1323" s="232"/>
      <c r="AI1323" s="232"/>
      <c r="AJ1323" s="286"/>
      <c r="AK1323" s="286"/>
      <c r="AL1323" s="286"/>
      <c r="AM1323" s="286"/>
      <c r="AN1323" s="286"/>
      <c r="AO1323" s="286"/>
      <c r="AP1323" s="286"/>
      <c r="AQ1323" s="286"/>
      <c r="AR1323" s="286"/>
      <c r="AS1323" s="286"/>
      <c r="AT1323" s="286"/>
      <c r="AU1323" s="286"/>
      <c r="AV1323" s="286"/>
      <c r="AW1323" s="286"/>
      <c r="AX1323" s="286"/>
      <c r="AY1323" s="286"/>
      <c r="AZ1323" s="286"/>
      <c r="BA1323" s="286"/>
      <c r="BB1323" s="286"/>
      <c r="BC1323" s="286"/>
      <c r="BD1323" s="286"/>
      <c r="BE1323" s="286"/>
      <c r="BF1323" s="286"/>
      <c r="BG1323" s="286"/>
      <c r="BH1323" s="286"/>
      <c r="BI1323" s="286"/>
      <c r="BJ1323" s="286"/>
      <c r="BK1323" s="286"/>
      <c r="BL1323" s="286"/>
      <c r="BM1323" s="286"/>
      <c r="BN1323" s="286"/>
      <c r="BO1323" s="286"/>
      <c r="BP1323" s="286"/>
      <c r="BQ1323" s="286"/>
      <c r="BR1323" s="286"/>
      <c r="BS1323" s="286"/>
      <c r="BT1323" s="286"/>
      <c r="BU1323" s="286"/>
      <c r="BV1323" s="286"/>
      <c r="BW1323" s="286"/>
      <c r="BX1323" s="286"/>
      <c r="BY1323" s="286"/>
      <c r="BZ1323" s="286"/>
      <c r="CA1323" s="286"/>
      <c r="CB1323" s="286"/>
      <c r="CC1323" s="286"/>
      <c r="CD1323" s="286"/>
      <c r="CE1323" s="1120"/>
      <c r="CF1323" s="1120"/>
      <c r="CG1323" s="286"/>
      <c r="CH1323" s="286"/>
      <c r="CI1323" s="286"/>
      <c r="CJ1323" s="286"/>
      <c r="CK1323" s="286"/>
      <c r="CL1323" s="286"/>
      <c r="CM1323" s="286"/>
      <c r="CN1323" s="286"/>
      <c r="CO1323" s="286"/>
      <c r="CP1323" s="286"/>
      <c r="CQ1323" s="286"/>
      <c r="CR1323" s="286"/>
      <c r="CS1323" s="286"/>
      <c r="CT1323" s="286"/>
      <c r="CU1323" s="286"/>
      <c r="CV1323" s="286"/>
      <c r="CW1323" s="286"/>
      <c r="CX1323" s="286"/>
      <c r="CY1323" s="286"/>
      <c r="CZ1323" s="286"/>
      <c r="DA1323" s="286"/>
      <c r="DB1323" s="286"/>
      <c r="DC1323" s="286"/>
      <c r="DD1323" s="286"/>
      <c r="DE1323" s="286"/>
      <c r="DF1323" s="286"/>
      <c r="DG1323" s="286"/>
      <c r="DH1323" s="286"/>
      <c r="DI1323" s="286"/>
      <c r="DJ1323" s="286"/>
      <c r="DK1323" s="286"/>
      <c r="DL1323" s="286"/>
      <c r="DM1323" s="286"/>
      <c r="DN1323" s="286"/>
      <c r="DO1323" s="286"/>
    </row>
    <row r="1324" spans="2:119" s="240" customFormat="1">
      <c r="B1324" s="1331"/>
      <c r="C1324" s="1152" t="s">
        <v>42</v>
      </c>
      <c r="D1324" s="1148"/>
      <c r="E1324" s="1148"/>
      <c r="F1324" s="449">
        <v>5.4525000000000046E-2</v>
      </c>
      <c r="G1324" s="449">
        <v>3.4094530000000001</v>
      </c>
      <c r="H1324" s="449">
        <v>3.1334709999999997</v>
      </c>
      <c r="I1324" s="449">
        <v>4.0866340000000001</v>
      </c>
      <c r="J1324" s="449">
        <v>6.6512200000000004</v>
      </c>
      <c r="K1324" s="449">
        <v>8.6041500000000006</v>
      </c>
      <c r="L1324" s="449">
        <v>11.988401</v>
      </c>
      <c r="M1324" s="449">
        <v>16.278199999999998</v>
      </c>
      <c r="N1324" s="449">
        <v>21.187999999999999</v>
      </c>
      <c r="O1324" s="536">
        <v>24.071000000000002</v>
      </c>
      <c r="P1324" s="536">
        <v>37.599000000000004</v>
      </c>
      <c r="Q1324" s="536">
        <v>43.733999999999995</v>
      </c>
      <c r="R1324" s="536">
        <v>70.481999999999999</v>
      </c>
      <c r="S1324" s="1142">
        <v>101.88600000000001</v>
      </c>
      <c r="T1324" s="1142">
        <v>200.68299999999999</v>
      </c>
      <c r="U1324" s="1748">
        <v>393.34206540730702</v>
      </c>
      <c r="V1324" s="1748">
        <v>581.72301930372737</v>
      </c>
      <c r="W1324" s="1748">
        <v>749.11860529576018</v>
      </c>
      <c r="X1324" s="1748">
        <v>890.23469032762978</v>
      </c>
      <c r="Y1324" s="1748">
        <v>1004.9153101351683</v>
      </c>
      <c r="Z1324" s="1748">
        <v>1093.4068251101944</v>
      </c>
      <c r="AA1324" s="403"/>
      <c r="AB1324" s="449"/>
      <c r="AC1324" s="449"/>
      <c r="AD1324" s="449"/>
      <c r="AE1324" s="449"/>
      <c r="AF1324" s="449"/>
      <c r="AG1324" s="449"/>
      <c r="AH1324" s="449"/>
      <c r="AI1324" s="449"/>
      <c r="AJ1324" s="536">
        <v>0.53455600000000003</v>
      </c>
      <c r="AK1324" s="536">
        <v>-1.4197849999999999</v>
      </c>
      <c r="AL1324" s="536">
        <v>0.4371219999999999</v>
      </c>
      <c r="AM1324" s="536">
        <v>0.50263199999999997</v>
      </c>
      <c r="AN1324" s="536">
        <v>0.65420200000000006</v>
      </c>
      <c r="AO1324" s="536">
        <v>0.59459800000000007</v>
      </c>
      <c r="AP1324" s="536">
        <v>1.129813</v>
      </c>
      <c r="AQ1324" s="536">
        <v>1.03084</v>
      </c>
      <c r="AR1324" s="536">
        <v>0.90341500000000008</v>
      </c>
      <c r="AS1324" s="536">
        <v>0.70400899999999988</v>
      </c>
      <c r="AT1324" s="536">
        <v>0.78408199999999995</v>
      </c>
      <c r="AU1324" s="536">
        <v>0.74196499999999999</v>
      </c>
      <c r="AV1324" s="536">
        <v>0.7750659999999997</v>
      </c>
      <c r="AW1324" s="536">
        <v>1.090152</v>
      </c>
      <c r="AX1324" s="536">
        <v>1.093458</v>
      </c>
      <c r="AY1324" s="536">
        <v>1.1279580000000002</v>
      </c>
      <c r="AZ1324" s="536">
        <v>1.3221459999999996</v>
      </c>
      <c r="BA1324" s="536">
        <v>1.4910180000000002</v>
      </c>
      <c r="BB1324" s="536">
        <v>2.0824800000000003</v>
      </c>
      <c r="BC1324" s="536">
        <v>1.755576</v>
      </c>
      <c r="BD1324" s="536">
        <v>1.7470310000000002</v>
      </c>
      <c r="BE1324" s="536">
        <v>2.1470609999999999</v>
      </c>
      <c r="BF1324" s="536">
        <v>2.2342999999999997</v>
      </c>
      <c r="BG1324" s="536">
        <v>2.4757580000000008</v>
      </c>
      <c r="BH1324" s="536">
        <v>2.5101040000000001</v>
      </c>
      <c r="BI1324" s="536">
        <v>2.92333</v>
      </c>
      <c r="BJ1324" s="536">
        <v>3.0685830000000003</v>
      </c>
      <c r="BK1324" s="536">
        <v>3.4863840000000001</v>
      </c>
      <c r="BL1324" s="536">
        <v>3.8146599999999999</v>
      </c>
      <c r="BM1324" s="536">
        <v>4.0293779999999995</v>
      </c>
      <c r="BN1324" s="536">
        <v>4.1546099999999999</v>
      </c>
      <c r="BO1324" s="536">
        <v>4.2795519999999998</v>
      </c>
      <c r="BP1324" s="536">
        <v>4.8850000000000007</v>
      </c>
      <c r="BQ1324" s="536">
        <v>5.0340000000000007</v>
      </c>
      <c r="BR1324" s="536">
        <v>5.4629999999999983</v>
      </c>
      <c r="BS1324" s="536">
        <v>5.806</v>
      </c>
      <c r="BT1324" s="536">
        <v>5.2750000000000004</v>
      </c>
      <c r="BU1324" s="536">
        <v>5.9530000000000003</v>
      </c>
      <c r="BV1324" s="536">
        <v>6.4380000000000015</v>
      </c>
      <c r="BW1324" s="536">
        <v>6.4049999999999976</v>
      </c>
      <c r="BX1324" s="536">
        <v>9.3409999999999993</v>
      </c>
      <c r="BY1324" s="536">
        <v>8.8489999999999984</v>
      </c>
      <c r="BZ1324" s="536">
        <v>9.4380000000000024</v>
      </c>
      <c r="CA1324" s="536">
        <v>9.9710000000000001</v>
      </c>
      <c r="CB1324" s="536">
        <v>10.487</v>
      </c>
      <c r="CC1324" s="536">
        <v>11.722999999999999</v>
      </c>
      <c r="CD1324" s="536">
        <v>10.352</v>
      </c>
      <c r="CE1324" s="536">
        <v>11.171999999999999</v>
      </c>
      <c r="CF1324" s="536">
        <v>14.792000000000003</v>
      </c>
      <c r="CG1324" s="536">
        <v>16.313999999999997</v>
      </c>
      <c r="CH1324" s="536">
        <v>19.606999999999999</v>
      </c>
      <c r="CI1324" s="536">
        <v>19.768999999999995</v>
      </c>
      <c r="CJ1324" s="536">
        <v>22.998999999999999</v>
      </c>
      <c r="CK1324" s="536">
        <v>21.9</v>
      </c>
      <c r="CL1324" s="536">
        <v>27.164000000000012</v>
      </c>
      <c r="CM1324" s="536">
        <v>29.822999999999997</v>
      </c>
      <c r="CN1324" s="536">
        <v>37.717999999999996</v>
      </c>
      <c r="CO1324" s="536">
        <v>44.63600000000001</v>
      </c>
      <c r="CP1324" s="536">
        <v>52.044999999999987</v>
      </c>
      <c r="CQ1324" s="536">
        <v>66.284000000000006</v>
      </c>
      <c r="CR1324" s="536">
        <v>82.102000000000004</v>
      </c>
      <c r="CS1324" s="1379">
        <v>91.247045056908647</v>
      </c>
      <c r="CT1324" s="1379">
        <v>103.52210715820603</v>
      </c>
      <c r="CU1324" s="1379">
        <v>116.47091319219234</v>
      </c>
      <c r="CV1324" s="1379">
        <v>130.17826600969173</v>
      </c>
      <c r="CW1324" s="1379">
        <v>139.46882101352767</v>
      </c>
      <c r="CX1324" s="1379">
        <v>150.10050079923073</v>
      </c>
      <c r="CY1324" s="1379">
        <v>161.97543148127727</v>
      </c>
      <c r="CZ1324" s="1379">
        <v>174.52872780704993</v>
      </c>
      <c r="DA1324" s="1379">
        <v>181.42354806530602</v>
      </c>
      <c r="DB1324" s="1379">
        <v>191.04799987070058</v>
      </c>
      <c r="DC1324" s="1379">
        <v>202.11832955270373</v>
      </c>
      <c r="DD1324" s="1379">
        <v>213.47018355601958</v>
      </c>
      <c r="DE1324" s="1379">
        <v>217.0793800265773</v>
      </c>
      <c r="DF1324" s="1379">
        <v>224.97612806900085</v>
      </c>
      <c r="DG1324" s="1379">
        <v>234.70899867603208</v>
      </c>
      <c r="DH1324" s="1379">
        <v>243.74027784769407</v>
      </c>
      <c r="DI1324" s="1379">
        <v>245.17710789740195</v>
      </c>
      <c r="DJ1324" s="1379">
        <v>252.68040776661226</v>
      </c>
      <c r="DK1324" s="1379">
        <v>263.31751662345999</v>
      </c>
      <c r="DL1324" s="1379">
        <v>274.84459940312274</v>
      </c>
      <c r="DM1324" s="1379">
        <v>271.77266520653382</v>
      </c>
      <c r="DN1324" s="1379">
        <v>272.04145969469937</v>
      </c>
      <c r="DO1324" s="1379">
        <v>274.74810080583859</v>
      </c>
    </row>
    <row r="1325" spans="2:119" s="240" customFormat="1">
      <c r="B1325" s="1331"/>
      <c r="C1325" s="1126" t="s">
        <v>43</v>
      </c>
      <c r="D1325" s="1161"/>
      <c r="E1325" s="1161"/>
      <c r="F1325" s="146"/>
      <c r="G1325" s="146">
        <v>0.82290251698926731</v>
      </c>
      <c r="H1325" s="146">
        <v>0.52750616145019658</v>
      </c>
      <c r="I1325" s="146">
        <v>0.68702830870658993</v>
      </c>
      <c r="J1325" s="146">
        <v>0.31949812736385247</v>
      </c>
      <c r="K1325" s="146">
        <v>0.278652383616808</v>
      </c>
      <c r="L1325" s="146">
        <v>0.31777369597199528</v>
      </c>
      <c r="M1325" s="146">
        <v>0.12390929022733467</v>
      </c>
      <c r="N1325" s="146">
        <v>0.23144942878045024</v>
      </c>
      <c r="O1325" s="146">
        <v>0.2948684968088886</v>
      </c>
      <c r="P1325" s="146">
        <v>0.3025808580326893</v>
      </c>
      <c r="Q1325" s="146">
        <v>0.38083544502207473</v>
      </c>
      <c r="R1325" s="146">
        <v>0.56720934162770298</v>
      </c>
      <c r="S1325" s="1162">
        <v>0.88722275921523552</v>
      </c>
      <c r="T1325" s="1162">
        <v>1.2117514219812333</v>
      </c>
      <c r="U1325" s="1750">
        <v>1.6103614856782282</v>
      </c>
      <c r="V1325" s="1750">
        <v>1.48518453473649</v>
      </c>
      <c r="W1325" s="1750">
        <v>0.92785388218215537</v>
      </c>
      <c r="X1325" s="1750">
        <v>0.64529509860204348</v>
      </c>
      <c r="Y1325" s="1750">
        <v>0.54331897781808758</v>
      </c>
      <c r="Z1325" s="1750">
        <v>0.59116292941967896</v>
      </c>
      <c r="AA1325" s="403"/>
      <c r="AB1325" s="996"/>
      <c r="AC1325" s="996"/>
      <c r="AD1325" s="996"/>
      <c r="AE1325" s="996"/>
      <c r="AF1325" s="996"/>
      <c r="AG1325" s="996"/>
      <c r="AH1325" s="996"/>
      <c r="AI1325" s="996"/>
      <c r="AJ1325" s="146"/>
      <c r="AK1325" s="146"/>
      <c r="AL1325" s="146">
        <v>0.10881715654742105</v>
      </c>
      <c r="AM1325" s="146">
        <v>0.12050383988634138</v>
      </c>
      <c r="AN1325" s="146">
        <v>0.15789760774511707</v>
      </c>
      <c r="AO1325" s="146">
        <v>0.12564542471402682</v>
      </c>
      <c r="AP1325" s="146">
        <v>0.19903752073063438</v>
      </c>
      <c r="AQ1325" s="146">
        <v>0.17546607004616954</v>
      </c>
      <c r="AR1325" s="146">
        <v>0.15208597074826269</v>
      </c>
      <c r="AS1325" s="146">
        <v>0.10460087920075251</v>
      </c>
      <c r="AT1325" s="146">
        <v>0.12246531891850691</v>
      </c>
      <c r="AU1325" s="146">
        <v>0.11603152828550482</v>
      </c>
      <c r="AV1325" s="146">
        <v>0.13030094770316639</v>
      </c>
      <c r="AW1325" s="146">
        <v>0.15009663360916514</v>
      </c>
      <c r="AX1325" s="146">
        <v>0.14220884108673318</v>
      </c>
      <c r="AY1325" s="146">
        <v>5.917184347772169E-2</v>
      </c>
      <c r="AZ1325" s="146">
        <v>6.3510629794474999E-2</v>
      </c>
      <c r="BA1325" s="146">
        <v>6.5761970474775416E-2</v>
      </c>
      <c r="BB1325" s="146">
        <v>6.6498090392800094E-2</v>
      </c>
      <c r="BC1325" s="146">
        <v>5.5995722883853599E-2</v>
      </c>
      <c r="BD1325" s="146">
        <v>5.6579017381432881E-2</v>
      </c>
      <c r="BE1325" s="146">
        <v>6.4832485859627309E-2</v>
      </c>
      <c r="BF1325" s="146">
        <v>6.3649553075759313E-2</v>
      </c>
      <c r="BG1325" s="146">
        <v>7.0299311822859339E-2</v>
      </c>
      <c r="BH1325" s="146">
        <v>6.6534730140749315E-2</v>
      </c>
      <c r="BI1325" s="146">
        <v>7.6894931767726188E-2</v>
      </c>
      <c r="BJ1325" s="146">
        <v>3.8318174702149967E-2</v>
      </c>
      <c r="BK1325" s="146">
        <v>3.2838407730790428E-2</v>
      </c>
      <c r="BL1325" s="146">
        <v>2.9037105641815712E-2</v>
      </c>
      <c r="BM1325" s="146">
        <v>3.1123317282679964E-2</v>
      </c>
      <c r="BN1325" s="146">
        <v>4.9589021203809085E-2</v>
      </c>
      <c r="BO1325" s="146">
        <v>5.0991397386924896E-2</v>
      </c>
      <c r="BP1325" s="146">
        <v>5.33618302620587E-2</v>
      </c>
      <c r="BQ1325" s="146">
        <v>6.6284811376654179E-2</v>
      </c>
      <c r="BR1325" s="146">
        <v>6.6030096089925647E-2</v>
      </c>
      <c r="BS1325" s="146">
        <v>7.0367228214761837E-2</v>
      </c>
      <c r="BT1325" s="146">
        <v>6.4618475371479675E-2</v>
      </c>
      <c r="BU1325" s="146">
        <v>6.6194458034959755E-2</v>
      </c>
      <c r="BV1325" s="146">
        <v>6.1426608655827809E-2</v>
      </c>
      <c r="BW1325" s="146">
        <v>5.2931259606961621E-2</v>
      </c>
      <c r="BX1325" s="146">
        <v>7.5172419343156743E-2</v>
      </c>
      <c r="BY1325" s="146">
        <v>6.7054134335596496E-2</v>
      </c>
      <c r="BZ1325" s="146">
        <v>7.2269782685268874E-2</v>
      </c>
      <c r="CA1325" s="146">
        <v>7.3261768833439878E-2</v>
      </c>
      <c r="CB1325" s="146">
        <v>9.1320741572838024E-2</v>
      </c>
      <c r="CC1325" s="146">
        <v>9.5418325071830304E-2</v>
      </c>
      <c r="CD1325" s="146">
        <v>9.1473005213395783E-2</v>
      </c>
      <c r="CE1325" s="146">
        <v>8.0712629229068675E-2</v>
      </c>
      <c r="CF1325" s="146">
        <v>8.9316120617822181E-2</v>
      </c>
      <c r="CG1325" s="146">
        <v>8.6337560066893873E-2</v>
      </c>
      <c r="CH1325" s="146">
        <v>9.0771046966505398E-2</v>
      </c>
      <c r="CI1325" s="146">
        <v>8.9511623063200096E-2</v>
      </c>
      <c r="CJ1325" s="146">
        <v>9.4159021031127041E-2</v>
      </c>
      <c r="CK1325" s="146">
        <v>9.1536432754159888E-2</v>
      </c>
      <c r="CL1325" s="146">
        <v>0.10326907212183657</v>
      </c>
      <c r="CM1325" s="146">
        <v>9.8592014916244891E-2</v>
      </c>
      <c r="CN1325" s="146">
        <v>9.6297014940615377E-2</v>
      </c>
      <c r="CO1325" s="146">
        <v>9.7322518751090201E-2</v>
      </c>
      <c r="CP1325" s="146">
        <v>8.4079567429244398E-2</v>
      </c>
      <c r="CQ1325" s="146">
        <v>9.4350687801767336E-2</v>
      </c>
      <c r="CR1325" s="146">
        <v>0.10169105252010549</v>
      </c>
      <c r="CS1325" s="1378">
        <v>9.4360956625551856E-2</v>
      </c>
      <c r="CT1325" s="1378">
        <v>9.4360956625551856E-2</v>
      </c>
      <c r="CU1325" s="1378">
        <v>9.4360956625551856E-2</v>
      </c>
      <c r="CV1325" s="1378">
        <v>9.4360956625551856E-2</v>
      </c>
      <c r="CW1325" s="1378">
        <v>9.4360956625551856E-2</v>
      </c>
      <c r="CX1325" s="1378">
        <v>9.4360956625551856E-2</v>
      </c>
      <c r="CY1325" s="1378">
        <v>9.4360956625551856E-2</v>
      </c>
      <c r="CZ1325" s="1378">
        <v>9.4360956625551856E-2</v>
      </c>
      <c r="DA1325" s="1378">
        <v>9.4360956625551856E-2</v>
      </c>
      <c r="DB1325" s="1378">
        <v>9.4360956625551856E-2</v>
      </c>
      <c r="DC1325" s="1378">
        <v>9.4360956625551856E-2</v>
      </c>
      <c r="DD1325" s="1378">
        <v>9.4360956625551856E-2</v>
      </c>
      <c r="DE1325" s="1378">
        <v>9.4360956625551856E-2</v>
      </c>
      <c r="DF1325" s="1378">
        <v>9.4360956625551856E-2</v>
      </c>
      <c r="DG1325" s="1378">
        <v>9.4360956625551856E-2</v>
      </c>
      <c r="DH1325" s="1378">
        <v>9.4360956625551856E-2</v>
      </c>
      <c r="DI1325" s="1378">
        <v>9.4360956625551856E-2</v>
      </c>
      <c r="DJ1325" s="1378">
        <v>9.4360956625551856E-2</v>
      </c>
      <c r="DK1325" s="1378">
        <v>9.4360956625551856E-2</v>
      </c>
      <c r="DL1325" s="1378">
        <v>9.4360956625551856E-2</v>
      </c>
      <c r="DM1325" s="1378">
        <v>9.4360956625551856E-2</v>
      </c>
      <c r="DN1325" s="1378">
        <v>9.4360956625551856E-2</v>
      </c>
      <c r="DO1325" s="1378">
        <v>9.4360956625551856E-2</v>
      </c>
    </row>
    <row r="1326" spans="2:119" s="240" customFormat="1">
      <c r="B1326" s="1331"/>
      <c r="C1326" s="1126" t="s">
        <v>881</v>
      </c>
      <c r="D1326" s="1161"/>
      <c r="E1326" s="1161"/>
      <c r="F1326" s="146">
        <v>6.4051854407791409E-4</v>
      </c>
      <c r="G1326" s="146">
        <v>2.4882409926185914E-2</v>
      </c>
      <c r="H1326" s="146">
        <v>1.8128936287144928E-2</v>
      </c>
      <c r="I1326" s="146">
        <v>1.8857118962771664E-2</v>
      </c>
      <c r="J1326" s="146">
        <v>2.224997104270918E-2</v>
      </c>
      <c r="K1326" s="146">
        <v>2.3030287989158845E-2</v>
      </c>
      <c r="L1326" s="146">
        <v>2.5367190442482042E-2</v>
      </c>
      <c r="M1326" s="146">
        <v>2.9249141063203199E-2</v>
      </c>
      <c r="N1326" s="146">
        <v>3.2509547416405445E-2</v>
      </c>
      <c r="O1326" s="146">
        <v>2.8506766967157593E-2</v>
      </c>
      <c r="P1326" s="146">
        <v>3.0900434672196022E-2</v>
      </c>
      <c r="Q1326" s="146">
        <v>3.0378153624519236E-2</v>
      </c>
      <c r="R1326" s="146">
        <v>3.069353755627497E-2</v>
      </c>
      <c r="S1326" s="1162">
        <v>2.5641599963759591E-2</v>
      </c>
      <c r="T1326" s="1162">
        <v>2.8387521502858303E-2</v>
      </c>
      <c r="U1326" s="1750">
        <v>3.6544058751075796E-2</v>
      </c>
      <c r="V1326" s="1750">
        <v>4.4097413574211215E-2</v>
      </c>
      <c r="W1326" s="1750">
        <v>4.6242688098988828E-2</v>
      </c>
      <c r="X1326" s="1750">
        <v>4.6831913346068572E-2</v>
      </c>
      <c r="Y1326" s="1750">
        <v>4.5180078166270503E-2</v>
      </c>
      <c r="Z1326" s="1750">
        <v>5.7416008786993468E-2</v>
      </c>
      <c r="AA1326" s="403"/>
      <c r="AB1326" s="996"/>
      <c r="AC1326" s="996"/>
      <c r="AD1326" s="996"/>
      <c r="AE1326" s="996"/>
      <c r="AF1326" s="996"/>
      <c r="AG1326" s="996"/>
      <c r="AH1326" s="996"/>
      <c r="AI1326" s="996"/>
      <c r="AJ1326" s="146"/>
      <c r="AK1326" s="146"/>
      <c r="AL1326" s="146"/>
      <c r="AM1326" s="146"/>
      <c r="AN1326" s="146"/>
      <c r="AO1326" s="146"/>
      <c r="AP1326" s="146"/>
      <c r="AQ1326" s="146"/>
      <c r="AR1326" s="146"/>
      <c r="AS1326" s="146"/>
      <c r="AT1326" s="146"/>
      <c r="AU1326" s="146"/>
      <c r="AV1326" s="146"/>
      <c r="AW1326" s="146"/>
      <c r="AX1326" s="146"/>
      <c r="AY1326" s="146"/>
      <c r="AZ1326" s="146"/>
      <c r="BA1326" s="146"/>
      <c r="BB1326" s="146"/>
      <c r="BC1326" s="146"/>
      <c r="BD1326" s="146"/>
      <c r="BE1326" s="146"/>
      <c r="BF1326" s="146"/>
      <c r="BG1326" s="146"/>
      <c r="BH1326" s="146"/>
      <c r="BI1326" s="146"/>
      <c r="BJ1326" s="146"/>
      <c r="BK1326" s="146"/>
      <c r="BL1326" s="146"/>
      <c r="BM1326" s="146"/>
      <c r="BN1326" s="146"/>
      <c r="BO1326" s="146"/>
      <c r="BP1326" s="146"/>
      <c r="BQ1326" s="146"/>
      <c r="BR1326" s="146"/>
      <c r="BS1326" s="146"/>
      <c r="BT1326" s="146"/>
      <c r="BU1326" s="146"/>
      <c r="BV1326" s="146"/>
      <c r="BW1326" s="146"/>
      <c r="BX1326" s="146">
        <v>3.4621942179392136E-2</v>
      </c>
      <c r="BY1326" s="146">
        <v>3.1169425854174003E-2</v>
      </c>
      <c r="BZ1326" s="146">
        <v>3.0944262295081976E-2</v>
      </c>
      <c r="CA1326" s="146">
        <v>2.7845810561356571E-2</v>
      </c>
      <c r="CB1326" s="146">
        <v>3.2672224714620411E-2</v>
      </c>
      <c r="CC1326" s="146">
        <v>3.4954692778574555E-2</v>
      </c>
      <c r="CD1326" s="146">
        <v>2.9137499612982402E-2</v>
      </c>
      <c r="CE1326" s="146">
        <v>2.6101645020431333E-2</v>
      </c>
      <c r="CF1326" s="146">
        <v>3.122190092238851E-2</v>
      </c>
      <c r="CG1326" s="146">
        <v>2.992065908348953E-2</v>
      </c>
      <c r="CH1326" s="146">
        <v>3.2514083023924147E-2</v>
      </c>
      <c r="CI1326" s="146">
        <v>2.9319072005172989E-2</v>
      </c>
      <c r="CJ1326" s="146">
        <v>3.5269617277343193E-2</v>
      </c>
      <c r="CK1326" s="146">
        <v>2.4932573895481282E-2</v>
      </c>
      <c r="CL1326" s="146">
        <v>2.4347024874944105E-2</v>
      </c>
      <c r="CM1326" s="146">
        <v>2.2468854158504754E-2</v>
      </c>
      <c r="CN1326" s="146">
        <v>2.7362796086303293E-2</v>
      </c>
      <c r="CO1326" s="146">
        <v>2.6214065482308035E-2</v>
      </c>
      <c r="CP1326" s="146">
        <v>2.801956658906932E-2</v>
      </c>
      <c r="CQ1326" s="146">
        <v>3.1108061607891247E-2</v>
      </c>
      <c r="CR1326" s="146">
        <v>3.6522241992882565E-2</v>
      </c>
      <c r="CS1326" s="146">
        <v>3.5042170945392186E-2</v>
      </c>
      <c r="CT1326" s="146">
        <v>3.6550101366871861E-2</v>
      </c>
      <c r="CU1326" s="146">
        <v>3.7824477780303858E-2</v>
      </c>
      <c r="CV1326" s="146">
        <v>4.7257656576862997E-2</v>
      </c>
      <c r="CW1326" s="146">
        <v>4.4804524074984781E-2</v>
      </c>
      <c r="CX1326" s="146">
        <v>4.2971908855043296E-2</v>
      </c>
      <c r="CY1326" s="146">
        <v>4.2276858575194053E-2</v>
      </c>
      <c r="CZ1326" s="146">
        <v>5.2866709971850112E-2</v>
      </c>
      <c r="DA1326" s="146">
        <v>4.6729004115341574E-2</v>
      </c>
      <c r="DB1326" s="146">
        <v>4.3987876705487705E-2</v>
      </c>
      <c r="DC1326" s="146">
        <v>4.3254547300206225E-2</v>
      </c>
      <c r="DD1326" s="146">
        <v>5.681931581737576E-2</v>
      </c>
      <c r="DE1326" s="146">
        <v>4.6914080830536199E-2</v>
      </c>
      <c r="DF1326" s="146">
        <v>4.3195912725675009E-2</v>
      </c>
      <c r="DG1326" s="146">
        <v>4.3330597345269568E-2</v>
      </c>
      <c r="DH1326" s="146">
        <v>5.6472073723044733E-2</v>
      </c>
      <c r="DI1326" s="146">
        <v>4.5306108947169521E-2</v>
      </c>
      <c r="DJ1326" s="146">
        <v>4.1490096798277448E-2</v>
      </c>
      <c r="DK1326" s="146">
        <v>4.0985719695849451E-2</v>
      </c>
      <c r="DL1326" s="146">
        <v>6.8061879521738117E-2</v>
      </c>
      <c r="DM1326" s="146">
        <v>5.9377635021325363E-2</v>
      </c>
      <c r="DN1326" s="146">
        <v>5.4277055647470582E-2</v>
      </c>
      <c r="DO1326" s="146">
        <v>5.07259697769206E-2</v>
      </c>
    </row>
    <row r="1327" spans="2:119" s="269" customFormat="1" hidden="1">
      <c r="B1327" s="1331"/>
      <c r="C1327" s="1163" t="s">
        <v>882</v>
      </c>
      <c r="D1327" s="1164"/>
      <c r="E1327" s="1161"/>
      <c r="F1327" s="146">
        <v>6.4051854407791409E-4</v>
      </c>
      <c r="G1327" s="146">
        <v>2.4882409926185914E-2</v>
      </c>
      <c r="H1327" s="146">
        <v>1.8128936287144928E-2</v>
      </c>
      <c r="I1327" s="146">
        <v>1.8857118962771664E-2</v>
      </c>
      <c r="J1327" s="146">
        <v>2.224997104270918E-2</v>
      </c>
      <c r="K1327" s="146">
        <v>2.3030287989158845E-2</v>
      </c>
      <c r="L1327" s="146">
        <v>2.5367190442482042E-2</v>
      </c>
      <c r="M1327" s="146">
        <v>2.9249141063203199E-2</v>
      </c>
      <c r="N1327" s="146">
        <v>3.2509547416405445E-2</v>
      </c>
      <c r="O1327" s="146">
        <v>2.8506766967157593E-2</v>
      </c>
      <c r="P1327" s="146">
        <v>2.6893041526535412E-2</v>
      </c>
      <c r="Q1327" s="146">
        <v>2.3458670814783027E-2</v>
      </c>
      <c r="R1327" s="146">
        <v>2.7558944281524927E-2</v>
      </c>
      <c r="S1327" s="1162"/>
      <c r="T1327" s="1162"/>
      <c r="U1327" s="1751"/>
      <c r="V1327" s="1751"/>
      <c r="W1327" s="1751"/>
      <c r="X1327" s="1751"/>
      <c r="Y1327" s="1751"/>
      <c r="Z1327" s="1751"/>
      <c r="AA1327" s="1092"/>
      <c r="AB1327" s="996"/>
      <c r="AC1327" s="996"/>
      <c r="AD1327" s="996"/>
      <c r="AE1327" s="996"/>
      <c r="AF1327" s="996"/>
      <c r="AG1327" s="996"/>
      <c r="AH1327" s="996"/>
      <c r="AI1327" s="996"/>
      <c r="AJ1327" s="146">
        <v>3.24773713546299E-2</v>
      </c>
      <c r="AK1327" s="146">
        <v>-7.4830730445877375E-2</v>
      </c>
      <c r="AL1327" s="146">
        <v>1.9171908230347805E-2</v>
      </c>
      <c r="AM1327" s="146">
        <v>1.8689660798675192E-2</v>
      </c>
      <c r="AN1327" s="146">
        <v>2.2683267725886275E-2</v>
      </c>
      <c r="AO1327" s="146">
        <v>1.7248969786874426E-2</v>
      </c>
      <c r="AP1327" s="146">
        <v>2.8062467854773208E-2</v>
      </c>
      <c r="AQ1327" s="146">
        <v>3.0817579772446056E-2</v>
      </c>
      <c r="AR1327" s="146">
        <v>2.7950033940752295E-2</v>
      </c>
      <c r="AS1327" s="146">
        <v>1.7212176902047755E-2</v>
      </c>
      <c r="AT1327" s="146">
        <v>1.549591341978885E-2</v>
      </c>
      <c r="AU1327" s="146">
        <v>1.5135950894080567E-2</v>
      </c>
      <c r="AV1327" s="146">
        <v>1.6872084398342847E-2</v>
      </c>
      <c r="AW1327" s="146">
        <v>2.0760714686791824E-2</v>
      </c>
      <c r="AX1327" s="146">
        <v>1.9543003927445721E-2</v>
      </c>
      <c r="AY1327" s="146">
        <v>1.8100549116970829E-2</v>
      </c>
      <c r="AZ1327" s="146">
        <v>2.1512416891025177E-2</v>
      </c>
      <c r="BA1327" s="146">
        <v>2.1491172438127506E-2</v>
      </c>
      <c r="BB1327" s="146">
        <v>2.551178916918655E-2</v>
      </c>
      <c r="BC1327" s="146">
        <v>2.0303738410441426E-2</v>
      </c>
      <c r="BD1327" s="146">
        <v>2.0863557786598996E-2</v>
      </c>
      <c r="BE1327" s="146">
        <v>2.4166624354702206E-2</v>
      </c>
      <c r="BF1327" s="146">
        <v>2.2970842749360353E-2</v>
      </c>
      <c r="BG1327" s="146">
        <v>2.3861659398478025E-2</v>
      </c>
      <c r="BH1327" s="146">
        <v>2.4435003621828131E-2</v>
      </c>
      <c r="BI1327" s="146">
        <v>2.6058489937013853E-2</v>
      </c>
      <c r="BJ1327" s="146">
        <v>2.4936591380513715E-2</v>
      </c>
      <c r="BK1327" s="146">
        <v>2.5896008109504671E-2</v>
      </c>
      <c r="BL1327" s="146">
        <v>3.3061044647577247E-2</v>
      </c>
      <c r="BM1327" s="146">
        <v>3.0560518108502775E-2</v>
      </c>
      <c r="BN1327" s="146">
        <v>2.808404332189508E-2</v>
      </c>
      <c r="BO1327" s="146">
        <v>2.6520179309060646E-2</v>
      </c>
      <c r="BP1327" s="146">
        <v>3.2993381061731733E-2</v>
      </c>
      <c r="BQ1327" s="146">
        <v>3.2621797114973372E-2</v>
      </c>
      <c r="BR1327" s="146">
        <v>3.2394257624183909E-2</v>
      </c>
      <c r="BS1327" s="146">
        <v>3.2124914237655754E-2</v>
      </c>
      <c r="BT1327" s="146">
        <v>3.346444204783354E-2</v>
      </c>
      <c r="BU1327" s="146">
        <v>2.9818076175592557E-2</v>
      </c>
      <c r="BV1327" s="146">
        <v>2.7888601541280592E-2</v>
      </c>
      <c r="BW1327" s="146">
        <v>2.4992683640620419E-2</v>
      </c>
      <c r="BX1327" s="146">
        <v>3.4100450486627777E-2</v>
      </c>
      <c r="BY1327" s="146">
        <v>2.7956364187799534E-2</v>
      </c>
      <c r="BZ1327" s="146">
        <v>2.5462619482492094E-2</v>
      </c>
      <c r="CA1327" s="146">
        <v>2.2818082374856399E-2</v>
      </c>
      <c r="CB1327" s="146">
        <v>2.4191464821222607E-2</v>
      </c>
      <c r="CC1327" s="146">
        <v>2.7136574074074073E-2</v>
      </c>
      <c r="CD1327" s="146">
        <v>2.236819360414866E-2</v>
      </c>
      <c r="CE1327" s="146">
        <v>2.0843283582089551E-2</v>
      </c>
      <c r="CF1327" s="146">
        <v>2.7002555677254479E-2</v>
      </c>
      <c r="CG1327" s="146">
        <v>2.6934125804853881E-2</v>
      </c>
      <c r="CH1327" s="146">
        <v>2.9138059146975776E-2</v>
      </c>
      <c r="CI1327" s="146">
        <v>2.7040076596908758E-2</v>
      </c>
      <c r="CJ1327" s="146"/>
      <c r="CK1327" s="146"/>
      <c r="CL1327" s="146"/>
      <c r="CM1327" s="146"/>
      <c r="CN1327" s="146"/>
      <c r="CO1327" s="146"/>
      <c r="CP1327" s="146"/>
      <c r="CQ1327" s="146"/>
      <c r="CR1327" s="146"/>
      <c r="CS1327" s="146"/>
      <c r="CT1327" s="146"/>
      <c r="CU1327" s="146"/>
      <c r="CV1327" s="146"/>
      <c r="CW1327" s="146"/>
      <c r="CX1327" s="146"/>
      <c r="CY1327" s="146"/>
      <c r="CZ1327" s="146"/>
      <c r="DA1327" s="146"/>
      <c r="DB1327" s="146"/>
      <c r="DC1327" s="146"/>
      <c r="DD1327" s="146"/>
      <c r="DE1327" s="146"/>
      <c r="DF1327" s="146"/>
      <c r="DG1327" s="146"/>
      <c r="DH1327" s="146"/>
      <c r="DI1327" s="146"/>
      <c r="DJ1327" s="146"/>
      <c r="DK1327" s="146"/>
      <c r="DL1327" s="146"/>
      <c r="DM1327" s="146"/>
      <c r="DN1327" s="146"/>
      <c r="DO1327" s="146"/>
    </row>
    <row r="1328" spans="2:119" s="240" customFormat="1">
      <c r="B1328" s="1331"/>
      <c r="C1328" s="1137"/>
      <c r="D1328" s="1160"/>
      <c r="E1328" s="1160"/>
      <c r="F1328" s="232"/>
      <c r="G1328" s="232"/>
      <c r="H1328" s="232"/>
      <c r="I1328" s="232"/>
      <c r="J1328" s="232"/>
      <c r="K1328" s="232"/>
      <c r="L1328" s="232"/>
      <c r="M1328" s="232"/>
      <c r="N1328" s="232"/>
      <c r="O1328" s="286"/>
      <c r="P1328" s="286"/>
      <c r="Q1328" s="286"/>
      <c r="R1328" s="286"/>
      <c r="S1328" s="1133"/>
      <c r="T1328" s="1133"/>
      <c r="U1328" s="1648"/>
      <c r="V1328" s="1648"/>
      <c r="W1328" s="1648"/>
      <c r="X1328" s="1648"/>
      <c r="Y1328" s="1648"/>
      <c r="Z1328" s="1648"/>
      <c r="AA1328" s="403"/>
      <c r="AB1328" s="232"/>
      <c r="AC1328" s="232"/>
      <c r="AD1328" s="232"/>
      <c r="AE1328" s="232"/>
      <c r="AF1328" s="232"/>
      <c r="AG1328" s="232"/>
      <c r="AH1328" s="232"/>
      <c r="AI1328" s="232"/>
      <c r="AJ1328" s="286"/>
      <c r="AK1328" s="286"/>
      <c r="AL1328" s="286"/>
      <c r="AM1328" s="286"/>
      <c r="AN1328" s="286"/>
      <c r="AO1328" s="286"/>
      <c r="AP1328" s="286"/>
      <c r="AQ1328" s="286"/>
      <c r="AR1328" s="286"/>
      <c r="AS1328" s="286"/>
      <c r="AT1328" s="286"/>
      <c r="AU1328" s="286"/>
      <c r="AV1328" s="286"/>
      <c r="AW1328" s="286"/>
      <c r="AX1328" s="286"/>
      <c r="AY1328" s="286"/>
      <c r="AZ1328" s="286"/>
      <c r="BA1328" s="286"/>
      <c r="BB1328" s="286"/>
      <c r="BC1328" s="286"/>
      <c r="BD1328" s="286"/>
      <c r="BE1328" s="286"/>
      <c r="BF1328" s="286"/>
      <c r="BG1328" s="286"/>
      <c r="BH1328" s="286"/>
      <c r="BI1328" s="286"/>
      <c r="BJ1328" s="286"/>
      <c r="BK1328" s="286"/>
      <c r="BL1328" s="286"/>
      <c r="BM1328" s="286"/>
      <c r="BN1328" s="286"/>
      <c r="BO1328" s="286"/>
      <c r="BP1328" s="286"/>
      <c r="BQ1328" s="286"/>
      <c r="BR1328" s="286"/>
      <c r="BS1328" s="286"/>
      <c r="BT1328" s="286"/>
      <c r="BU1328" s="286"/>
      <c r="BV1328" s="286"/>
      <c r="BW1328" s="286"/>
      <c r="BX1328" s="286"/>
      <c r="BY1328" s="286"/>
      <c r="BZ1328" s="286"/>
      <c r="CA1328" s="286"/>
      <c r="CB1328" s="286"/>
      <c r="CC1328" s="286"/>
      <c r="CD1328" s="286"/>
      <c r="CE1328" s="286"/>
      <c r="CF1328" s="286"/>
      <c r="CG1328" s="286"/>
      <c r="CH1328" s="286"/>
      <c r="CI1328" s="286"/>
      <c r="CJ1328" s="286"/>
      <c r="CK1328" s="286"/>
      <c r="CL1328" s="286"/>
      <c r="CM1328" s="286"/>
      <c r="CN1328" s="286"/>
      <c r="CO1328" s="286"/>
      <c r="CP1328" s="286"/>
      <c r="CQ1328" s="286"/>
      <c r="CR1328" s="286"/>
      <c r="CS1328" s="286"/>
      <c r="CT1328" s="286"/>
      <c r="CU1328" s="286"/>
      <c r="CV1328" s="286"/>
      <c r="CW1328" s="286"/>
      <c r="CX1328" s="286"/>
      <c r="CY1328" s="286"/>
      <c r="CZ1328" s="286"/>
      <c r="DA1328" s="286"/>
      <c r="DB1328" s="286"/>
      <c r="DC1328" s="286"/>
      <c r="DD1328" s="286"/>
      <c r="DE1328" s="286"/>
      <c r="DF1328" s="286"/>
      <c r="DG1328" s="286"/>
      <c r="DH1328" s="286"/>
      <c r="DI1328" s="286"/>
      <c r="DJ1328" s="286"/>
      <c r="DK1328" s="286"/>
      <c r="DL1328" s="286"/>
      <c r="DM1328" s="286"/>
      <c r="DN1328" s="286"/>
      <c r="DO1328" s="286"/>
    </row>
    <row r="1329" spans="2:119" s="403" customFormat="1">
      <c r="B1329" s="1331"/>
      <c r="C1329" s="1114" t="s">
        <v>148</v>
      </c>
      <c r="D1329" s="1115"/>
      <c r="E1329" s="240"/>
      <c r="F1329" s="286"/>
      <c r="G1329" s="286"/>
      <c r="H1329" s="286"/>
      <c r="I1329" s="286"/>
      <c r="J1329" s="286"/>
      <c r="K1329" s="286"/>
      <c r="L1329" s="286"/>
      <c r="M1329" s="286"/>
      <c r="N1329" s="286"/>
      <c r="O1329" s="228"/>
      <c r="P1329" s="228"/>
      <c r="Q1329" s="228"/>
      <c r="R1329" s="228"/>
      <c r="S1329" s="1147"/>
      <c r="T1329" s="1147"/>
      <c r="U1329" s="1642"/>
      <c r="V1329" s="1642"/>
      <c r="W1329" s="1642"/>
      <c r="X1329" s="1642"/>
      <c r="Y1329" s="1642"/>
      <c r="Z1329" s="1642"/>
      <c r="AB1329" s="1086"/>
      <c r="AC1329" s="1086"/>
      <c r="AD1329" s="1086"/>
      <c r="AE1329" s="1086"/>
      <c r="AF1329" s="1086"/>
      <c r="AG1329" s="1086"/>
      <c r="AH1329" s="1086"/>
      <c r="AI1329" s="1086"/>
      <c r="AJ1329" s="228"/>
      <c r="AK1329" s="228"/>
      <c r="AL1329" s="228"/>
      <c r="AM1329" s="228"/>
      <c r="AN1329" s="228"/>
      <c r="AO1329" s="228"/>
      <c r="AP1329" s="228"/>
      <c r="AQ1329" s="228"/>
      <c r="AR1329" s="228"/>
      <c r="AS1329" s="228"/>
      <c r="AT1329" s="228"/>
      <c r="AU1329" s="228"/>
      <c r="AV1329" s="228"/>
      <c r="AW1329" s="228"/>
      <c r="AX1329" s="228"/>
      <c r="AY1329" s="228"/>
      <c r="AZ1329" s="228"/>
      <c r="BA1329" s="228"/>
      <c r="BB1329" s="228"/>
      <c r="BC1329" s="228"/>
      <c r="BD1329" s="228"/>
      <c r="BE1329" s="228"/>
      <c r="BF1329" s="228"/>
      <c r="BG1329" s="228"/>
      <c r="BH1329" s="228"/>
      <c r="BI1329" s="228"/>
      <c r="BJ1329" s="228"/>
      <c r="BK1329" s="228"/>
      <c r="BL1329" s="228"/>
      <c r="BM1329" s="228"/>
      <c r="BN1329" s="228"/>
      <c r="BO1329" s="228"/>
      <c r="BP1329" s="228"/>
      <c r="BQ1329" s="228"/>
      <c r="BR1329" s="228"/>
      <c r="BS1329" s="228"/>
      <c r="BT1329" s="228"/>
      <c r="BU1329" s="228"/>
      <c r="BV1329" s="228"/>
      <c r="BW1329" s="228"/>
      <c r="BX1329" s="228"/>
      <c r="BY1329" s="228"/>
      <c r="BZ1329" s="228"/>
      <c r="CA1329" s="228"/>
      <c r="CB1329" s="228"/>
      <c r="CC1329" s="228"/>
      <c r="CD1329" s="228"/>
      <c r="CE1329" s="228"/>
      <c r="CF1329" s="228"/>
      <c r="CG1329" s="228"/>
      <c r="CH1329" s="228"/>
      <c r="CI1329" s="228"/>
      <c r="CJ1329" s="228"/>
      <c r="CK1329" s="228"/>
      <c r="CL1329" s="228"/>
      <c r="CM1329" s="228"/>
      <c r="CN1329" s="228"/>
      <c r="CO1329" s="228"/>
      <c r="CP1329" s="228"/>
      <c r="CQ1329" s="228"/>
      <c r="CR1329" s="228"/>
      <c r="CS1329" s="228"/>
      <c r="CT1329" s="228"/>
      <c r="CU1329" s="228"/>
      <c r="CV1329" s="228"/>
      <c r="CW1329" s="228"/>
      <c r="CX1329" s="228"/>
      <c r="CY1329" s="228"/>
      <c r="CZ1329" s="228"/>
      <c r="DA1329" s="228"/>
      <c r="DB1329" s="228"/>
      <c r="DC1329" s="228"/>
      <c r="DD1329" s="228"/>
      <c r="DE1329" s="228"/>
      <c r="DF1329" s="228"/>
      <c r="DG1329" s="228"/>
      <c r="DH1329" s="228"/>
      <c r="DI1329" s="228"/>
      <c r="DJ1329" s="228"/>
      <c r="DK1329" s="228"/>
      <c r="DL1329" s="228"/>
      <c r="DM1329" s="228"/>
      <c r="DN1329" s="228"/>
      <c r="DO1329" s="228"/>
    </row>
    <row r="1330" spans="2:119" s="403" customFormat="1">
      <c r="B1330" s="1331"/>
      <c r="C1330" s="1114"/>
      <c r="D1330" s="1115"/>
      <c r="E1330" s="240"/>
      <c r="F1330" s="286"/>
      <c r="G1330" s="286"/>
      <c r="H1330" s="286"/>
      <c r="I1330" s="286"/>
      <c r="J1330" s="286"/>
      <c r="K1330" s="286"/>
      <c r="L1330" s="286"/>
      <c r="M1330" s="286"/>
      <c r="N1330" s="286"/>
      <c r="O1330" s="228"/>
      <c r="P1330" s="228"/>
      <c r="Q1330" s="228"/>
      <c r="R1330" s="228"/>
      <c r="S1330" s="1147"/>
      <c r="T1330" s="1147"/>
      <c r="U1330" s="1642"/>
      <c r="V1330" s="1642"/>
      <c r="W1330" s="1642"/>
      <c r="X1330" s="1642"/>
      <c r="Y1330" s="1642"/>
      <c r="Z1330" s="1642"/>
      <c r="AB1330" s="1086"/>
      <c r="AC1330" s="1086"/>
      <c r="AD1330" s="1086"/>
      <c r="AE1330" s="1086"/>
      <c r="AF1330" s="1086"/>
      <c r="AG1330" s="1086"/>
      <c r="AH1330" s="1086"/>
      <c r="AI1330" s="1086"/>
      <c r="AJ1330" s="228"/>
      <c r="AK1330" s="228"/>
      <c r="AL1330" s="228"/>
      <c r="AM1330" s="228"/>
      <c r="AN1330" s="228"/>
      <c r="AO1330" s="228"/>
      <c r="AP1330" s="228"/>
      <c r="AQ1330" s="228"/>
      <c r="AR1330" s="228"/>
      <c r="AS1330" s="228"/>
      <c r="AT1330" s="228"/>
      <c r="AU1330" s="228"/>
      <c r="AV1330" s="228"/>
      <c r="AW1330" s="228"/>
      <c r="AX1330" s="228"/>
      <c r="AY1330" s="228"/>
      <c r="AZ1330" s="228"/>
      <c r="BA1330" s="228"/>
      <c r="BB1330" s="228"/>
      <c r="BC1330" s="228"/>
      <c r="BD1330" s="228"/>
      <c r="BE1330" s="228"/>
      <c r="BF1330" s="228"/>
      <c r="BG1330" s="228"/>
      <c r="BH1330" s="228"/>
      <c r="BI1330" s="228"/>
      <c r="BJ1330" s="228"/>
      <c r="BK1330" s="228"/>
      <c r="BL1330" s="228"/>
      <c r="BM1330" s="228"/>
      <c r="BN1330" s="228"/>
      <c r="BO1330" s="228"/>
      <c r="BP1330" s="228"/>
      <c r="BQ1330" s="228"/>
      <c r="BR1330" s="228"/>
      <c r="BS1330" s="228"/>
      <c r="BT1330" s="228"/>
      <c r="BU1330" s="228"/>
      <c r="BV1330" s="228"/>
      <c r="BW1330" s="228"/>
      <c r="BX1330" s="228"/>
      <c r="BY1330" s="228"/>
      <c r="BZ1330" s="228"/>
      <c r="CA1330" s="228"/>
      <c r="CB1330" s="228"/>
      <c r="CC1330" s="228"/>
      <c r="CD1330" s="228"/>
      <c r="CE1330" s="228"/>
      <c r="CF1330" s="228"/>
      <c r="CG1330" s="228"/>
      <c r="CH1330" s="228"/>
      <c r="CI1330" s="228"/>
      <c r="CJ1330" s="228"/>
      <c r="CK1330" s="228"/>
      <c r="CL1330" s="228"/>
      <c r="CM1330" s="228"/>
      <c r="CN1330" s="228"/>
      <c r="CO1330" s="228"/>
      <c r="CP1330" s="228"/>
      <c r="CQ1330" s="228"/>
      <c r="CR1330" s="228"/>
      <c r="CS1330" s="228"/>
      <c r="CT1330" s="228"/>
      <c r="CU1330" s="228"/>
      <c r="CV1330" s="228"/>
      <c r="CW1330" s="228"/>
      <c r="CX1330" s="228"/>
      <c r="CY1330" s="228"/>
      <c r="CZ1330" s="228"/>
      <c r="DA1330" s="228"/>
      <c r="DB1330" s="228"/>
      <c r="DC1330" s="228"/>
      <c r="DD1330" s="228"/>
      <c r="DE1330" s="228"/>
      <c r="DF1330" s="228"/>
      <c r="DG1330" s="228"/>
      <c r="DH1330" s="228"/>
      <c r="DI1330" s="228"/>
      <c r="DJ1330" s="228"/>
      <c r="DK1330" s="228"/>
      <c r="DL1330" s="228"/>
      <c r="DM1330" s="228"/>
      <c r="DN1330" s="228"/>
      <c r="DO1330" s="228"/>
    </row>
    <row r="1331" spans="2:119" s="283" customFormat="1">
      <c r="B1331" s="1332"/>
      <c r="C1331" s="1152" t="s">
        <v>149</v>
      </c>
      <c r="D1331" s="1122"/>
      <c r="E1331" s="1122"/>
      <c r="F1331" s="1123">
        <v>2.2531240000000001</v>
      </c>
      <c r="G1331" s="1123">
        <v>2.1793439999999999</v>
      </c>
      <c r="H1331" s="1123">
        <v>7.4554430000000007</v>
      </c>
      <c r="I1331" s="1123">
        <v>7.9158080000000002</v>
      </c>
      <c r="J1331" s="1123">
        <v>10.879152999999999</v>
      </c>
      <c r="K1331" s="1123">
        <v>12.060003999999999</v>
      </c>
      <c r="L1331" s="1123">
        <v>11.261887999999999</v>
      </c>
      <c r="M1331" s="1123">
        <v>28.510348999999998</v>
      </c>
      <c r="N1331" s="1123">
        <v>36.350999999999999</v>
      </c>
      <c r="O1331" s="1123">
        <v>38.588000000000001</v>
      </c>
      <c r="P1331" s="1123">
        <v>38.807000000000002</v>
      </c>
      <c r="Q1331" s="1123">
        <v>36.480000000000004</v>
      </c>
      <c r="R1331" s="1123">
        <v>35.012</v>
      </c>
      <c r="S1331" s="1124">
        <v>37.997999999999998</v>
      </c>
      <c r="T1331" s="1124">
        <v>72.075999999999993</v>
      </c>
      <c r="U1331" s="1745">
        <v>72</v>
      </c>
      <c r="V1331" s="1745">
        <v>72</v>
      </c>
      <c r="W1331" s="1745">
        <v>72</v>
      </c>
      <c r="X1331" s="1745">
        <v>72</v>
      </c>
      <c r="Y1331" s="1745">
        <v>72</v>
      </c>
      <c r="Z1331" s="1745">
        <v>72</v>
      </c>
      <c r="AA1331" s="403"/>
      <c r="AB1331" s="282"/>
      <c r="AC1331" s="282"/>
      <c r="AD1331" s="282"/>
      <c r="AE1331" s="282"/>
      <c r="AF1331" s="282"/>
      <c r="AG1331" s="282"/>
      <c r="AH1331" s="282"/>
      <c r="AI1331" s="282"/>
      <c r="AJ1331" s="1158"/>
      <c r="AK1331" s="1123">
        <v>1.9862789999999999</v>
      </c>
      <c r="AL1331" s="1123">
        <v>2.116025</v>
      </c>
      <c r="AM1331" s="1123">
        <v>2.2531240000000001</v>
      </c>
      <c r="AN1331" s="1123">
        <v>2.3063720000000001</v>
      </c>
      <c r="AO1331" s="1123">
        <v>2.525026</v>
      </c>
      <c r="AP1331" s="1123">
        <v>2.3503609999999999</v>
      </c>
      <c r="AQ1331" s="1123">
        <v>2.1793439999999999</v>
      </c>
      <c r="AR1331" s="1123">
        <v>2.2324199999999998</v>
      </c>
      <c r="AS1331" s="1123">
        <v>2.5173019999999999</v>
      </c>
      <c r="AT1331" s="1123">
        <v>2.747115</v>
      </c>
      <c r="AU1331" s="1123">
        <v>7.4554430000000007</v>
      </c>
      <c r="AV1331" s="1123">
        <v>3.1114320000000002</v>
      </c>
      <c r="AW1331" s="1123">
        <v>3.2617600000000002</v>
      </c>
      <c r="AX1331" s="1123">
        <v>3.5751050000000002</v>
      </c>
      <c r="AY1331" s="1123">
        <v>7.9158080000000002</v>
      </c>
      <c r="AZ1331" s="1123">
        <v>7.9653410000000004</v>
      </c>
      <c r="BA1331" s="1123">
        <v>8.0791360000000001</v>
      </c>
      <c r="BB1331" s="1123">
        <v>10.83109</v>
      </c>
      <c r="BC1331" s="1123">
        <v>10.879152999999999</v>
      </c>
      <c r="BD1331" s="1123">
        <v>11.271376</v>
      </c>
      <c r="BE1331" s="1123">
        <v>12.211072999999999</v>
      </c>
      <c r="BF1331" s="1123">
        <v>12.24409</v>
      </c>
      <c r="BG1331" s="1123">
        <v>12.060003999999999</v>
      </c>
      <c r="BH1331" s="1123">
        <v>12.058983999999999</v>
      </c>
      <c r="BI1331" s="1123">
        <v>11.520493999999999</v>
      </c>
      <c r="BJ1331" s="1123">
        <v>11.310197000000001</v>
      </c>
      <c r="BK1331" s="1123">
        <v>11.261887999999999</v>
      </c>
      <c r="BL1331" s="1123">
        <v>10.768346999999999</v>
      </c>
      <c r="BM1331" s="1123">
        <v>30.092635999999999</v>
      </c>
      <c r="BN1331" s="1123">
        <v>28.321842999999998</v>
      </c>
      <c r="BO1331" s="1123">
        <v>28.510348999999998</v>
      </c>
      <c r="BP1331" s="1123">
        <v>28.335999999999999</v>
      </c>
      <c r="BQ1331" s="1123">
        <v>40.655000000000001</v>
      </c>
      <c r="BR1331" s="1123">
        <v>37.421999999999997</v>
      </c>
      <c r="BS1331" s="1123">
        <v>36.350999999999999</v>
      </c>
      <c r="BT1331" s="1123">
        <v>37.393000000000001</v>
      </c>
      <c r="BU1331" s="1123">
        <v>38.436</v>
      </c>
      <c r="BV1331" s="1123">
        <v>38.117000000000004</v>
      </c>
      <c r="BW1331" s="1123">
        <v>38.588000000000001</v>
      </c>
      <c r="BX1331" s="1123">
        <v>38.200000000000003</v>
      </c>
      <c r="BY1331" s="1123">
        <v>38.563000000000002</v>
      </c>
      <c r="BZ1331" s="1123">
        <v>39.277999999999999</v>
      </c>
      <c r="CA1331" s="1123">
        <v>38.807000000000002</v>
      </c>
      <c r="CB1331" s="1123">
        <v>38.637999999999998</v>
      </c>
      <c r="CC1331" s="1123">
        <v>35.278999999999996</v>
      </c>
      <c r="CD1331" s="1123">
        <v>35.89</v>
      </c>
      <c r="CE1331" s="1123">
        <v>36.480000000000004</v>
      </c>
      <c r="CF1331" s="1123">
        <v>36.483999999999995</v>
      </c>
      <c r="CG1331" s="1123">
        <v>36.576000000000001</v>
      </c>
      <c r="CH1331" s="1123">
        <v>34.817999999999998</v>
      </c>
      <c r="CI1331" s="1123">
        <v>35.012</v>
      </c>
      <c r="CJ1331" s="1123">
        <v>36.420999999999999</v>
      </c>
      <c r="CK1331" s="1123">
        <v>35.981999999999999</v>
      </c>
      <c r="CL1331" s="1123">
        <v>35.340000000000003</v>
      </c>
      <c r="CM1331" s="1123">
        <v>37.997999999999998</v>
      </c>
      <c r="CN1331" s="1123">
        <v>44.811999999999998</v>
      </c>
      <c r="CO1331" s="1123">
        <v>49.908000000000001</v>
      </c>
      <c r="CP1331" s="1123">
        <v>56.914000000000001</v>
      </c>
      <c r="CQ1331" s="1123">
        <v>72.075999999999993</v>
      </c>
      <c r="CR1331" s="1123">
        <v>72</v>
      </c>
      <c r="CS1331" s="1123">
        <v>72</v>
      </c>
      <c r="CT1331" s="1123">
        <v>72</v>
      </c>
      <c r="CU1331" s="1123">
        <v>72</v>
      </c>
      <c r="CV1331" s="1123">
        <v>72</v>
      </c>
      <c r="CW1331" s="1123">
        <v>72</v>
      </c>
      <c r="CX1331" s="1123">
        <v>72</v>
      </c>
      <c r="CY1331" s="1123">
        <v>72</v>
      </c>
      <c r="CZ1331" s="1123">
        <v>72</v>
      </c>
      <c r="DA1331" s="1123">
        <v>72</v>
      </c>
      <c r="DB1331" s="1123">
        <v>72</v>
      </c>
      <c r="DC1331" s="1123">
        <v>72</v>
      </c>
      <c r="DD1331" s="1123">
        <v>72</v>
      </c>
      <c r="DE1331" s="1123">
        <v>72</v>
      </c>
      <c r="DF1331" s="1123">
        <v>72</v>
      </c>
      <c r="DG1331" s="1123">
        <v>72</v>
      </c>
      <c r="DH1331" s="1123">
        <v>72</v>
      </c>
      <c r="DI1331" s="1123">
        <v>72</v>
      </c>
      <c r="DJ1331" s="1123">
        <v>72</v>
      </c>
      <c r="DK1331" s="1123">
        <v>72</v>
      </c>
      <c r="DL1331" s="1123">
        <v>72</v>
      </c>
      <c r="DM1331" s="1123">
        <v>72</v>
      </c>
      <c r="DN1331" s="1123">
        <v>72</v>
      </c>
      <c r="DO1331" s="1123">
        <v>72</v>
      </c>
    </row>
    <row r="1332" spans="2:119" s="240" customFormat="1">
      <c r="B1332" s="1331"/>
      <c r="C1332" s="1126" t="s">
        <v>150</v>
      </c>
      <c r="D1332" s="1159"/>
      <c r="E1332" s="1160"/>
      <c r="F1332" s="232">
        <v>2.2531240000000001</v>
      </c>
      <c r="G1332" s="232">
        <v>2.1793439999999999</v>
      </c>
      <c r="H1332" s="232">
        <v>2.9396249999999999</v>
      </c>
      <c r="I1332" s="232">
        <v>3.7746409999999999</v>
      </c>
      <c r="J1332" s="232">
        <v>4.384296</v>
      </c>
      <c r="K1332" s="232">
        <v>4.7801390000000001</v>
      </c>
      <c r="L1332" s="232">
        <v>4.6703029999999996</v>
      </c>
      <c r="M1332" s="232">
        <v>5.3390000000000004</v>
      </c>
      <c r="N1332" s="232">
        <v>7.36</v>
      </c>
      <c r="O1332" s="1120">
        <v>12.311</v>
      </c>
      <c r="P1332" s="1120">
        <v>15.632999999999999</v>
      </c>
      <c r="Q1332" s="1120">
        <v>17.899000000000001</v>
      </c>
      <c r="R1332" s="1120">
        <v>20.736999999999998</v>
      </c>
      <c r="S1332" s="1129">
        <v>23.843</v>
      </c>
      <c r="T1332" s="1129">
        <v>27.102</v>
      </c>
      <c r="U1332" s="1746">
        <v>33.720198368088248</v>
      </c>
      <c r="V1332" s="1746">
        <v>39.217809030992825</v>
      </c>
      <c r="W1332" s="1746">
        <v>43.925872159364559</v>
      </c>
      <c r="X1332" s="1746">
        <v>47.957779797040466</v>
      </c>
      <c r="Y1332" s="1746">
        <v>51.410639020780629</v>
      </c>
      <c r="Z1332" s="1746">
        <v>54.367610730043239</v>
      </c>
      <c r="AA1332" s="403"/>
      <c r="AB1332" s="232"/>
      <c r="AC1332" s="232"/>
      <c r="AD1332" s="232"/>
      <c r="AE1332" s="232"/>
      <c r="AF1332" s="232"/>
      <c r="AG1332" s="232"/>
      <c r="AH1332" s="232"/>
      <c r="AI1332" s="232"/>
      <c r="AJ1332" s="286"/>
      <c r="AK1332" s="1120">
        <v>1.9862789999999999</v>
      </c>
      <c r="AL1332" s="1120">
        <v>2.116025</v>
      </c>
      <c r="AM1332" s="1120">
        <v>2.2531240000000001</v>
      </c>
      <c r="AN1332" s="1120">
        <v>2.3063720000000001</v>
      </c>
      <c r="AO1332" s="1120">
        <v>2.525026</v>
      </c>
      <c r="AP1332" s="1120">
        <v>2.3503609999999999</v>
      </c>
      <c r="AQ1332" s="1120">
        <v>2.1793439999999999</v>
      </c>
      <c r="AR1332" s="1120">
        <v>2.2324199999999998</v>
      </c>
      <c r="AS1332" s="1120">
        <v>2.5173019999999999</v>
      </c>
      <c r="AT1332" s="1120">
        <v>2.747115</v>
      </c>
      <c r="AU1332" s="1120">
        <v>2.9396249999999999</v>
      </c>
      <c r="AV1332" s="1120">
        <v>3.1114320000000002</v>
      </c>
      <c r="AW1332" s="1120">
        <v>3.2617600000000002</v>
      </c>
      <c r="AX1332" s="1120">
        <v>3.5751050000000002</v>
      </c>
      <c r="AY1332" s="1120">
        <v>3.7746409999999999</v>
      </c>
      <c r="AZ1332" s="1120">
        <v>3.9864380000000001</v>
      </c>
      <c r="BA1332" s="1120">
        <v>4.2600720000000001</v>
      </c>
      <c r="BB1332" s="1120">
        <v>4.120965</v>
      </c>
      <c r="BC1332" s="1120">
        <v>4.384296</v>
      </c>
      <c r="BD1332" s="1120">
        <v>4.6445889999999999</v>
      </c>
      <c r="BE1332" s="1120">
        <v>4.5883750000000001</v>
      </c>
      <c r="BF1332" s="1120">
        <v>4.7088140000000003</v>
      </c>
      <c r="BG1332" s="1120">
        <v>4.7801390000000001</v>
      </c>
      <c r="BH1332" s="1120">
        <v>4.8913739999999999</v>
      </c>
      <c r="BI1332" s="1120">
        <v>4.8027280000000001</v>
      </c>
      <c r="BJ1332" s="1120">
        <v>4.8715130000000002</v>
      </c>
      <c r="BK1332" s="1120">
        <v>4.6703029999999996</v>
      </c>
      <c r="BL1332" s="1120">
        <v>4.3747429999999996</v>
      </c>
      <c r="BM1332" s="1120">
        <v>4.409535</v>
      </c>
      <c r="BN1332" s="1120">
        <v>5.0178149999999997</v>
      </c>
      <c r="BO1332" s="1120">
        <v>5.3390000000000004</v>
      </c>
      <c r="BP1332" s="1120">
        <v>5.5350000000000001</v>
      </c>
      <c r="BQ1332" s="1120">
        <v>6.39</v>
      </c>
      <c r="BR1332" s="1120">
        <v>6.9130000000000003</v>
      </c>
      <c r="BS1332" s="1120">
        <v>7.36</v>
      </c>
      <c r="BT1332" s="1120">
        <v>8.3369999999999997</v>
      </c>
      <c r="BU1332" s="1120">
        <v>9.31</v>
      </c>
      <c r="BV1332" s="1120">
        <v>10.391999999999999</v>
      </c>
      <c r="BW1332" s="1120">
        <v>12.311</v>
      </c>
      <c r="BX1332" s="1120">
        <v>11.973000000000001</v>
      </c>
      <c r="BY1332" s="1120">
        <v>13.204000000000001</v>
      </c>
      <c r="BZ1332" s="1120">
        <v>14.635999999999999</v>
      </c>
      <c r="CA1332" s="1120">
        <v>15.632999999999999</v>
      </c>
      <c r="CB1332" s="1120">
        <v>16.245999999999999</v>
      </c>
      <c r="CC1332" s="1120">
        <v>16.023</v>
      </c>
      <c r="CD1332" s="1120">
        <v>17.170999999999999</v>
      </c>
      <c r="CE1332" s="1120">
        <v>17.899000000000001</v>
      </c>
      <c r="CF1332" s="1120">
        <v>18.800999999999998</v>
      </c>
      <c r="CG1332" s="1120">
        <v>19.768000000000001</v>
      </c>
      <c r="CH1332" s="1120">
        <v>19.704000000000001</v>
      </c>
      <c r="CI1332" s="1120">
        <v>20.736999999999998</v>
      </c>
      <c r="CJ1332" s="1120">
        <v>19.288</v>
      </c>
      <c r="CK1332" s="1120">
        <v>20.04</v>
      </c>
      <c r="CL1332" s="1120">
        <v>21.11</v>
      </c>
      <c r="CM1332" s="1120">
        <v>23.843</v>
      </c>
      <c r="CN1332" s="1120">
        <v>24.541</v>
      </c>
      <c r="CO1332" s="1120">
        <v>26.013999999999999</v>
      </c>
      <c r="CP1332" s="1120">
        <v>26.204999999999998</v>
      </c>
      <c r="CQ1332" s="1120">
        <v>27.102</v>
      </c>
      <c r="CR1332" s="1120">
        <v>29</v>
      </c>
      <c r="CS1332" s="1380">
        <v>30.634761764455614</v>
      </c>
      <c r="CT1332" s="1380">
        <v>32.207373621317601</v>
      </c>
      <c r="CU1332" s="1380">
        <v>33.720198368088248</v>
      </c>
      <c r="CV1332" s="1380">
        <v>35.175508974106734</v>
      </c>
      <c r="CW1332" s="1380">
        <v>36.575491995610669</v>
      </c>
      <c r="CX1332" s="1380">
        <v>37.922250860964802</v>
      </c>
      <c r="CY1332" s="1380">
        <v>39.217809030992825</v>
      </c>
      <c r="CZ1332" s="1380">
        <v>40.464113039160615</v>
      </c>
      <c r="DA1332" s="1380">
        <v>41.66303541617863</v>
      </c>
      <c r="DB1332" s="1380">
        <v>42.816377503417591</v>
      </c>
      <c r="DC1332" s="1380">
        <v>43.925872159364559</v>
      </c>
      <c r="DD1332" s="1380">
        <v>44.993186363185714</v>
      </c>
      <c r="DE1332" s="1380">
        <v>46.019923719307634</v>
      </c>
      <c r="DF1332" s="1380">
        <v>47.0076268667801</v>
      </c>
      <c r="DG1332" s="1380">
        <v>47.957779797040466</v>
      </c>
      <c r="DH1332" s="1380">
        <v>48.871810083561876</v>
      </c>
      <c r="DI1332" s="1380">
        <v>49.751091026735388</v>
      </c>
      <c r="DJ1332" s="1380">
        <v>50.596943717208561</v>
      </c>
      <c r="DK1332" s="1380">
        <v>51.410639020780629</v>
      </c>
      <c r="DL1332" s="1380">
        <v>52.193399487836494</v>
      </c>
      <c r="DM1332" s="1380">
        <v>52.946401190188396</v>
      </c>
      <c r="DN1332" s="1380">
        <v>53.67077548808507</v>
      </c>
      <c r="DO1332" s="1380">
        <v>54.367610730043239</v>
      </c>
    </row>
    <row r="1333" spans="2:119" s="283" customFormat="1">
      <c r="B1333" s="1332"/>
      <c r="C1333" s="1121" t="s">
        <v>151</v>
      </c>
      <c r="D1333" s="1122"/>
      <c r="E1333" s="1122"/>
      <c r="F1333" s="1123">
        <v>0</v>
      </c>
      <c r="G1333" s="1123">
        <v>0</v>
      </c>
      <c r="H1333" s="1123">
        <v>4.5158180000000003</v>
      </c>
      <c r="I1333" s="1123">
        <v>4.1411670000000003</v>
      </c>
      <c r="J1333" s="1123">
        <v>6.4948569999999997</v>
      </c>
      <c r="K1333" s="1123">
        <v>7.279865</v>
      </c>
      <c r="L1333" s="1123">
        <v>6.5915850000000002</v>
      </c>
      <c r="M1333" s="1123">
        <v>23.171348999999999</v>
      </c>
      <c r="N1333" s="1123">
        <v>28.991</v>
      </c>
      <c r="O1333" s="1123">
        <v>26.277000000000001</v>
      </c>
      <c r="P1333" s="1123">
        <v>23.173999999999999</v>
      </c>
      <c r="Q1333" s="1123">
        <v>18.581</v>
      </c>
      <c r="R1333" s="1123">
        <v>14.275</v>
      </c>
      <c r="S1333" s="1124">
        <v>14.154999999999999</v>
      </c>
      <c r="T1333" s="1124">
        <v>44.973999999999997</v>
      </c>
      <c r="U1333" s="1745">
        <v>38.279801631911752</v>
      </c>
      <c r="V1333" s="1745">
        <v>32.782190969007175</v>
      </c>
      <c r="W1333" s="1745">
        <v>28.074127840635441</v>
      </c>
      <c r="X1333" s="1745">
        <v>24.042220202959534</v>
      </c>
      <c r="Y1333" s="1745">
        <v>20.589360979219371</v>
      </c>
      <c r="Z1333" s="1745">
        <v>17.632389269956761</v>
      </c>
      <c r="AA1333" s="403"/>
      <c r="AB1333" s="282"/>
      <c r="AC1333" s="282"/>
      <c r="AD1333" s="282"/>
      <c r="AE1333" s="282"/>
      <c r="AF1333" s="282"/>
      <c r="AG1333" s="282"/>
      <c r="AH1333" s="282"/>
      <c r="AI1333" s="282"/>
      <c r="AJ1333" s="1123">
        <v>0</v>
      </c>
      <c r="AK1333" s="1123">
        <v>0</v>
      </c>
      <c r="AL1333" s="1123">
        <v>0</v>
      </c>
      <c r="AM1333" s="1123">
        <v>0</v>
      </c>
      <c r="AN1333" s="1123">
        <v>0</v>
      </c>
      <c r="AO1333" s="1123">
        <v>0</v>
      </c>
      <c r="AP1333" s="1123">
        <v>0</v>
      </c>
      <c r="AQ1333" s="1123">
        <v>0</v>
      </c>
      <c r="AR1333" s="1123">
        <v>0</v>
      </c>
      <c r="AS1333" s="1123">
        <v>0</v>
      </c>
      <c r="AT1333" s="1123">
        <v>0</v>
      </c>
      <c r="AU1333" s="1123">
        <v>4.5158180000000003</v>
      </c>
      <c r="AV1333" s="1123">
        <v>0</v>
      </c>
      <c r="AW1333" s="1123">
        <v>0</v>
      </c>
      <c r="AX1333" s="1123">
        <v>0</v>
      </c>
      <c r="AY1333" s="1123">
        <v>4.1411670000000003</v>
      </c>
      <c r="AZ1333" s="1123">
        <v>3.9789029999999999</v>
      </c>
      <c r="BA1333" s="1123">
        <v>3.819064</v>
      </c>
      <c r="BB1333" s="1123">
        <v>6.7101249999999997</v>
      </c>
      <c r="BC1333" s="1123">
        <v>6.4948569999999997</v>
      </c>
      <c r="BD1333" s="1123">
        <v>6.6267870000000002</v>
      </c>
      <c r="BE1333" s="1123">
        <v>7.6226979999999998</v>
      </c>
      <c r="BF1333" s="1123">
        <v>7.5352759999999996</v>
      </c>
      <c r="BG1333" s="1123">
        <v>7.279865</v>
      </c>
      <c r="BH1333" s="1123">
        <v>7.1676099999999998</v>
      </c>
      <c r="BI1333" s="1123">
        <v>6.7177660000000001</v>
      </c>
      <c r="BJ1333" s="1123">
        <v>6.4386840000000003</v>
      </c>
      <c r="BK1333" s="1123">
        <v>6.5915850000000002</v>
      </c>
      <c r="BL1333" s="1123">
        <v>6.3936039999999998</v>
      </c>
      <c r="BM1333" s="1123">
        <v>25.683101000000001</v>
      </c>
      <c r="BN1333" s="1123">
        <v>23.304027999999999</v>
      </c>
      <c r="BO1333" s="1123">
        <v>23.171348999999999</v>
      </c>
      <c r="BP1333" s="1123">
        <v>22.800999999999998</v>
      </c>
      <c r="BQ1333" s="1123">
        <v>34.265000000000001</v>
      </c>
      <c r="BR1333" s="1123">
        <v>30.509</v>
      </c>
      <c r="BS1333" s="1123">
        <v>28.991</v>
      </c>
      <c r="BT1333" s="1123">
        <v>29.056000000000001</v>
      </c>
      <c r="BU1333" s="1123">
        <v>29.126000000000001</v>
      </c>
      <c r="BV1333" s="1123">
        <v>27.725000000000001</v>
      </c>
      <c r="BW1333" s="1123">
        <v>26.277000000000001</v>
      </c>
      <c r="BX1333" s="1123">
        <v>26.227</v>
      </c>
      <c r="BY1333" s="1123">
        <v>25.359000000000002</v>
      </c>
      <c r="BZ1333" s="1123">
        <v>24.641999999999999</v>
      </c>
      <c r="CA1333" s="1123">
        <v>23.173999999999999</v>
      </c>
      <c r="CB1333" s="1123">
        <v>22.391999999999999</v>
      </c>
      <c r="CC1333" s="1123">
        <v>19.256</v>
      </c>
      <c r="CD1333" s="1123">
        <v>18.719000000000001</v>
      </c>
      <c r="CE1333" s="1123">
        <v>18.581</v>
      </c>
      <c r="CF1333" s="1123">
        <v>17.683</v>
      </c>
      <c r="CG1333" s="1123">
        <v>16.808</v>
      </c>
      <c r="CH1333" s="1123">
        <v>15.114000000000001</v>
      </c>
      <c r="CI1333" s="1123">
        <v>14.275</v>
      </c>
      <c r="CJ1333" s="1123">
        <v>17.132999999999999</v>
      </c>
      <c r="CK1333" s="1123">
        <v>15.942</v>
      </c>
      <c r="CL1333" s="1123">
        <v>14.23</v>
      </c>
      <c r="CM1333" s="1123">
        <v>14.154999999999999</v>
      </c>
      <c r="CN1333" s="1123">
        <v>20.271000000000001</v>
      </c>
      <c r="CO1333" s="1123">
        <v>23.893999999999998</v>
      </c>
      <c r="CP1333" s="1123">
        <v>30.709</v>
      </c>
      <c r="CQ1333" s="1123">
        <v>44.973999999999997</v>
      </c>
      <c r="CR1333" s="1123">
        <v>43</v>
      </c>
      <c r="CS1333" s="1123">
        <v>41.365238235544382</v>
      </c>
      <c r="CT1333" s="1123">
        <v>39.792626378682399</v>
      </c>
      <c r="CU1333" s="1123">
        <v>38.279801631911752</v>
      </c>
      <c r="CV1333" s="1123">
        <v>36.824491025893266</v>
      </c>
      <c r="CW1333" s="1123">
        <v>35.424508004389331</v>
      </c>
      <c r="CX1333" s="1123">
        <v>34.077749139035198</v>
      </c>
      <c r="CY1333" s="1123">
        <v>32.782190969007175</v>
      </c>
      <c r="CZ1333" s="1123">
        <v>31.535886960839385</v>
      </c>
      <c r="DA1333" s="1123">
        <v>30.33696458382137</v>
      </c>
      <c r="DB1333" s="1123">
        <v>29.183622496582409</v>
      </c>
      <c r="DC1333" s="1123">
        <v>28.074127840635441</v>
      </c>
      <c r="DD1333" s="1123">
        <v>27.006813636814286</v>
      </c>
      <c r="DE1333" s="1123">
        <v>25.980076280692366</v>
      </c>
      <c r="DF1333" s="1123">
        <v>24.9923731332199</v>
      </c>
      <c r="DG1333" s="1123">
        <v>24.042220202959534</v>
      </c>
      <c r="DH1333" s="1123">
        <v>23.128189916438124</v>
      </c>
      <c r="DI1333" s="1123">
        <v>22.248908973264612</v>
      </c>
      <c r="DJ1333" s="1123">
        <v>21.403056282791439</v>
      </c>
      <c r="DK1333" s="1123">
        <v>20.589360979219371</v>
      </c>
      <c r="DL1333" s="1123">
        <v>19.806600512163506</v>
      </c>
      <c r="DM1333" s="1123">
        <v>19.053598809811604</v>
      </c>
      <c r="DN1333" s="1123">
        <v>18.32922451191493</v>
      </c>
      <c r="DO1333" s="1123">
        <v>17.632389269956761</v>
      </c>
    </row>
    <row r="1334" spans="2:119" s="283" customFormat="1">
      <c r="B1334" s="1332"/>
      <c r="C1334" s="1121"/>
      <c r="D1334" s="1122"/>
      <c r="E1334" s="1122"/>
      <c r="F1334" s="1123"/>
      <c r="G1334" s="1123"/>
      <c r="H1334" s="1123"/>
      <c r="I1334" s="1123"/>
      <c r="J1334" s="1123"/>
      <c r="K1334" s="1123"/>
      <c r="L1334" s="1123"/>
      <c r="M1334" s="1123"/>
      <c r="N1334" s="1123"/>
      <c r="O1334" s="1123"/>
      <c r="P1334" s="1123"/>
      <c r="Q1334" s="1123"/>
      <c r="R1334" s="1123"/>
      <c r="S1334" s="1124"/>
      <c r="T1334" s="1124"/>
      <c r="U1334" s="1745"/>
      <c r="V1334" s="1745"/>
      <c r="W1334" s="1745"/>
      <c r="X1334" s="1745"/>
      <c r="Y1334" s="1745"/>
      <c r="Z1334" s="1745"/>
      <c r="AA1334" s="403"/>
      <c r="AB1334" s="282"/>
      <c r="AC1334" s="282"/>
      <c r="AD1334" s="282"/>
      <c r="AE1334" s="282"/>
      <c r="AF1334" s="282"/>
      <c r="AG1334" s="282"/>
      <c r="AH1334" s="282"/>
      <c r="AI1334" s="282"/>
      <c r="AJ1334" s="1123"/>
      <c r="AK1334" s="1123"/>
      <c r="AL1334" s="1123"/>
      <c r="AM1334" s="1123"/>
      <c r="AN1334" s="1123"/>
      <c r="AO1334" s="1123"/>
      <c r="AP1334" s="1123"/>
      <c r="AQ1334" s="1123"/>
      <c r="AR1334" s="1123"/>
      <c r="AS1334" s="1123"/>
      <c r="AT1334" s="1123"/>
      <c r="AU1334" s="1123"/>
      <c r="AV1334" s="1123"/>
      <c r="AW1334" s="1123"/>
      <c r="AX1334" s="1123"/>
      <c r="AY1334" s="1123"/>
      <c r="AZ1334" s="1123"/>
      <c r="BA1334" s="1123"/>
      <c r="BB1334" s="1123"/>
      <c r="BC1334" s="1123"/>
      <c r="BD1334" s="1123"/>
      <c r="BE1334" s="1123"/>
      <c r="BF1334" s="1123"/>
      <c r="BG1334" s="1123"/>
      <c r="BH1334" s="1123"/>
      <c r="BI1334" s="1123"/>
      <c r="BJ1334" s="1123"/>
      <c r="BK1334" s="1123"/>
      <c r="BL1334" s="1123"/>
      <c r="BM1334" s="1123"/>
      <c r="BN1334" s="1123"/>
      <c r="BO1334" s="1123"/>
      <c r="BP1334" s="1123"/>
      <c r="BQ1334" s="1123"/>
      <c r="BR1334" s="1123"/>
      <c r="BS1334" s="1123"/>
      <c r="BT1334" s="1123"/>
      <c r="BU1334" s="1123"/>
      <c r="BV1334" s="1123"/>
      <c r="BW1334" s="1123"/>
      <c r="BX1334" s="1123"/>
      <c r="BY1334" s="1123"/>
      <c r="BZ1334" s="1123"/>
      <c r="CA1334" s="1123"/>
      <c r="CB1334" s="1123"/>
      <c r="CC1334" s="1123"/>
      <c r="CD1334" s="1123"/>
      <c r="CE1334" s="1123"/>
      <c r="CF1334" s="1123"/>
      <c r="CG1334" s="1123"/>
      <c r="CH1334" s="1123"/>
      <c r="CI1334" s="1123"/>
      <c r="CJ1334" s="1123"/>
      <c r="CK1334" s="1123"/>
      <c r="CL1334" s="1123"/>
      <c r="CM1334" s="1123"/>
      <c r="CN1334" s="1123"/>
      <c r="CO1334" s="1123"/>
      <c r="CP1334" s="1123"/>
      <c r="CQ1334" s="1123"/>
      <c r="CR1334" s="1123"/>
      <c r="CS1334" s="1123"/>
      <c r="CT1334" s="1123"/>
      <c r="CU1334" s="1123"/>
      <c r="CV1334" s="1123"/>
      <c r="CW1334" s="1123"/>
      <c r="CX1334" s="1123"/>
      <c r="CY1334" s="1123"/>
      <c r="CZ1334" s="1123"/>
      <c r="DA1334" s="1123"/>
      <c r="DB1334" s="1123"/>
      <c r="DC1334" s="1123"/>
      <c r="DD1334" s="1123"/>
      <c r="DE1334" s="1123"/>
      <c r="DF1334" s="1123"/>
      <c r="DG1334" s="1123"/>
      <c r="DH1334" s="1123"/>
      <c r="DI1334" s="1123"/>
      <c r="DJ1334" s="1123"/>
      <c r="DK1334" s="1123"/>
      <c r="DL1334" s="1123"/>
      <c r="DM1334" s="1123"/>
      <c r="DN1334" s="1123"/>
      <c r="DO1334" s="1123"/>
    </row>
    <row r="1335" spans="2:119" s="240" customFormat="1">
      <c r="B1335" s="1331"/>
      <c r="C1335" s="1152" t="s">
        <v>152</v>
      </c>
      <c r="D1335" s="1148"/>
      <c r="E1335" s="1148"/>
      <c r="F1335" s="449">
        <v>2.2531240000000001</v>
      </c>
      <c r="G1335" s="449">
        <v>-7.3780000000000179E-2</v>
      </c>
      <c r="H1335" s="449">
        <v>0.76028099999999998</v>
      </c>
      <c r="I1335" s="449">
        <v>0.83501599999999998</v>
      </c>
      <c r="J1335" s="449">
        <v>0.60965500000000006</v>
      </c>
      <c r="K1335" s="449">
        <v>0.39584300000000017</v>
      </c>
      <c r="L1335" s="449">
        <v>-0.10983600000000049</v>
      </c>
      <c r="M1335" s="449">
        <v>0.66869700000000076</v>
      </c>
      <c r="N1335" s="449">
        <v>2.0209999999999999</v>
      </c>
      <c r="O1335" s="536">
        <v>4.9509999999999996</v>
      </c>
      <c r="P1335" s="536">
        <v>3.3219999999999992</v>
      </c>
      <c r="Q1335" s="536">
        <v>2.2660000000000018</v>
      </c>
      <c r="R1335" s="536">
        <v>2.8379999999999974</v>
      </c>
      <c r="S1335" s="1142">
        <v>3.1060000000000016</v>
      </c>
      <c r="T1335" s="1142">
        <v>3.2590000000000003</v>
      </c>
      <c r="U1335" s="1748">
        <v>6.618198368088251</v>
      </c>
      <c r="V1335" s="1748">
        <v>5.4976106629045773</v>
      </c>
      <c r="W1335" s="1748">
        <v>4.7080631283717373</v>
      </c>
      <c r="X1335" s="1748">
        <v>4.0319076376759071</v>
      </c>
      <c r="Y1335" s="1748">
        <v>3.4528592237401612</v>
      </c>
      <c r="Z1335" s="1748">
        <v>2.9569717092626129</v>
      </c>
      <c r="AA1335" s="403"/>
      <c r="AB1335" s="449"/>
      <c r="AC1335" s="449"/>
      <c r="AD1335" s="449"/>
      <c r="AE1335" s="449"/>
      <c r="AF1335" s="449"/>
      <c r="AG1335" s="449"/>
      <c r="AH1335" s="449"/>
      <c r="AI1335" s="449"/>
      <c r="AJ1335" s="1120">
        <v>0</v>
      </c>
      <c r="AK1335" s="1120">
        <v>1.9862789999999999</v>
      </c>
      <c r="AL1335" s="1120">
        <v>0.12974600000000014</v>
      </c>
      <c r="AM1335" s="1120">
        <v>0.13709900000000008</v>
      </c>
      <c r="AN1335" s="1120">
        <v>5.3247999999999962E-2</v>
      </c>
      <c r="AO1335" s="1120">
        <v>0.2186539999999999</v>
      </c>
      <c r="AP1335" s="1120">
        <v>-0.17466500000000007</v>
      </c>
      <c r="AQ1335" s="1120">
        <v>-0.17101699999999997</v>
      </c>
      <c r="AR1335" s="1120">
        <v>5.3075999999999901E-2</v>
      </c>
      <c r="AS1335" s="1120">
        <v>0.28488200000000008</v>
      </c>
      <c r="AT1335" s="1120">
        <v>0.22981300000000005</v>
      </c>
      <c r="AU1335" s="1120">
        <v>0.19250999999999996</v>
      </c>
      <c r="AV1335" s="1120">
        <v>0.17180700000000027</v>
      </c>
      <c r="AW1335" s="1120">
        <v>0.15032800000000002</v>
      </c>
      <c r="AX1335" s="1120">
        <v>0.31334499999999998</v>
      </c>
      <c r="AY1335" s="1120">
        <v>0.19953599999999971</v>
      </c>
      <c r="AZ1335" s="1120">
        <v>0.21179700000000024</v>
      </c>
      <c r="BA1335" s="1120">
        <v>0.27363399999999993</v>
      </c>
      <c r="BB1335" s="1120">
        <v>-0.13910700000000009</v>
      </c>
      <c r="BC1335" s="1120">
        <v>0.26333099999999998</v>
      </c>
      <c r="BD1335" s="1120">
        <v>0.26029299999999989</v>
      </c>
      <c r="BE1335" s="1120">
        <v>-5.6213999999999764E-2</v>
      </c>
      <c r="BF1335" s="1120">
        <v>0.12043900000000018</v>
      </c>
      <c r="BG1335" s="1120">
        <v>7.1324999999999861E-2</v>
      </c>
      <c r="BH1335" s="1120">
        <v>0.11123499999999975</v>
      </c>
      <c r="BI1335" s="1120">
        <v>-8.8645999999999781E-2</v>
      </c>
      <c r="BJ1335" s="1120">
        <v>6.8785000000000096E-2</v>
      </c>
      <c r="BK1335" s="1120">
        <v>-0.20121000000000056</v>
      </c>
      <c r="BL1335" s="1120">
        <v>-0.29556000000000004</v>
      </c>
      <c r="BM1335" s="1120">
        <v>3.4792000000000378E-2</v>
      </c>
      <c r="BN1335" s="1120">
        <v>0.60827999999999971</v>
      </c>
      <c r="BO1335" s="1120">
        <v>0.32118500000000072</v>
      </c>
      <c r="BP1335" s="1120">
        <v>0.19599999999999973</v>
      </c>
      <c r="BQ1335" s="1120">
        <v>0.85499999999999954</v>
      </c>
      <c r="BR1335" s="1120">
        <v>0.52300000000000058</v>
      </c>
      <c r="BS1335" s="1120">
        <v>0.44700000000000006</v>
      </c>
      <c r="BT1335" s="1120">
        <v>0.97699999999999942</v>
      </c>
      <c r="BU1335" s="1120">
        <v>0.97300000000000075</v>
      </c>
      <c r="BV1335" s="1120">
        <v>1.081999999999999</v>
      </c>
      <c r="BW1335" s="1120">
        <v>1.9190000000000005</v>
      </c>
      <c r="BX1335" s="1120">
        <v>-0.33799999999999919</v>
      </c>
      <c r="BY1335" s="1120">
        <v>1.2309999999999999</v>
      </c>
      <c r="BZ1335" s="1120">
        <v>1.4319999999999986</v>
      </c>
      <c r="CA1335" s="1120">
        <v>0.99699999999999989</v>
      </c>
      <c r="CB1335" s="1120">
        <v>0.61299999999999955</v>
      </c>
      <c r="CC1335" s="1120">
        <v>-0.22299999999999898</v>
      </c>
      <c r="CD1335" s="1120">
        <v>1.1479999999999997</v>
      </c>
      <c r="CE1335" s="1120">
        <v>0.72800000000000153</v>
      </c>
      <c r="CF1335" s="1120">
        <v>0.90199999999999747</v>
      </c>
      <c r="CG1335" s="1120">
        <v>0.9670000000000023</v>
      </c>
      <c r="CH1335" s="1120">
        <v>-6.4000000000000057E-2</v>
      </c>
      <c r="CI1335" s="1120">
        <v>1.0329999999999977</v>
      </c>
      <c r="CJ1335" s="1120">
        <v>-1.4489999999999981</v>
      </c>
      <c r="CK1335" s="1120">
        <v>0.75199999999999889</v>
      </c>
      <c r="CL1335" s="1120">
        <v>1.0700000000000003</v>
      </c>
      <c r="CM1335" s="1120">
        <v>2.7330000000000005</v>
      </c>
      <c r="CN1335" s="1120">
        <v>0.6980000000000004</v>
      </c>
      <c r="CO1335" s="1120">
        <v>1.472999999999999</v>
      </c>
      <c r="CP1335" s="1120">
        <v>0.19099999999999895</v>
      </c>
      <c r="CQ1335" s="1120">
        <v>0.89700000000000202</v>
      </c>
      <c r="CR1335" s="1120">
        <v>1.8979999999999997</v>
      </c>
      <c r="CS1335" s="536">
        <v>1.6347617644556154</v>
      </c>
      <c r="CT1335" s="536">
        <v>1.5726118568619865</v>
      </c>
      <c r="CU1335" s="536">
        <v>1.5128247467706488</v>
      </c>
      <c r="CV1335" s="536">
        <v>1.4553106060184884</v>
      </c>
      <c r="CW1335" s="536">
        <v>1.3999830215039359</v>
      </c>
      <c r="CX1335" s="536">
        <v>1.3467588653541296</v>
      </c>
      <c r="CY1335" s="536">
        <v>1.2955581700280234</v>
      </c>
      <c r="CZ1335" s="536">
        <v>1.2463040081677932</v>
      </c>
      <c r="DA1335" s="536">
        <v>1.1989223770180146</v>
      </c>
      <c r="DB1335" s="536">
        <v>1.1533420872389613</v>
      </c>
      <c r="DC1335" s="536">
        <v>1.1094946559469685</v>
      </c>
      <c r="DD1335" s="536">
        <v>1.067314203821156</v>
      </c>
      <c r="DE1335" s="536">
        <v>1.0267373561219184</v>
      </c>
      <c r="DF1335" s="536">
        <v>0.98770314747246823</v>
      </c>
      <c r="DG1335" s="536">
        <v>0.95015293026036463</v>
      </c>
      <c r="DH1335" s="536">
        <v>0.91403028652140861</v>
      </c>
      <c r="DI1335" s="536">
        <v>0.87928094317351069</v>
      </c>
      <c r="DJ1335" s="536">
        <v>0.8458526904731728</v>
      </c>
      <c r="DK1335" s="536">
        <v>0.81369530357206921</v>
      </c>
      <c r="DL1335" s="536">
        <v>0.78276046705586644</v>
      </c>
      <c r="DM1335" s="536">
        <v>0.75300170235190478</v>
      </c>
      <c r="DN1335" s="536">
        <v>0.72437429789667507</v>
      </c>
      <c r="DO1335" s="536">
        <v>0.6968352419581666</v>
      </c>
    </row>
    <row r="1336" spans="2:119" s="240" customFormat="1">
      <c r="B1336" s="1331"/>
      <c r="C1336" s="1126" t="s">
        <v>160</v>
      </c>
      <c r="D1336" s="1161"/>
      <c r="E1336" s="1161"/>
      <c r="F1336" s="146"/>
      <c r="G1336" s="146"/>
      <c r="H1336" s="146"/>
      <c r="I1336" s="146">
        <v>0.18490913495628034</v>
      </c>
      <c r="J1336" s="146">
        <v>0.1472181633824475</v>
      </c>
      <c r="K1336" s="146">
        <v>6.0947146334399696E-2</v>
      </c>
      <c r="L1336" s="146">
        <v>-1.5087642421940583E-2</v>
      </c>
      <c r="M1336" s="146">
        <v>0.10144707228989701</v>
      </c>
      <c r="N1336" s="146">
        <v>8.7219781636364804E-2</v>
      </c>
      <c r="O1336" s="146">
        <v>0.17077713773239969</v>
      </c>
      <c r="P1336" s="146">
        <v>0.12642234653879816</v>
      </c>
      <c r="Q1336" s="146">
        <v>9.7781997065677126E-2</v>
      </c>
      <c r="R1336" s="146">
        <v>0.10800319671195331</v>
      </c>
      <c r="S1336" s="1162">
        <v>0.13402951583671363</v>
      </c>
      <c r="T1336" s="1162">
        <v>0.17539421990205051</v>
      </c>
      <c r="U1336" s="1750">
        <v>0.46362160196765329</v>
      </c>
      <c r="V1336" s="1750">
        <v>0.38838648272021037</v>
      </c>
      <c r="W1336" s="1750">
        <v>0.10468410922692528</v>
      </c>
      <c r="X1336" s="1750">
        <v>0.10532728660523488</v>
      </c>
      <c r="Y1336" s="1750">
        <v>0.10532728660523488</v>
      </c>
      <c r="Z1336" s="1750">
        <v>9.0200551636654872E-2</v>
      </c>
      <c r="AA1336" s="403"/>
      <c r="AB1336" s="996"/>
      <c r="AC1336" s="996"/>
      <c r="AD1336" s="996"/>
      <c r="AE1336" s="996"/>
      <c r="AF1336" s="996"/>
      <c r="AG1336" s="996"/>
      <c r="AH1336" s="996"/>
      <c r="AI1336" s="996"/>
      <c r="AJ1336" s="146"/>
      <c r="AK1336" s="146"/>
      <c r="AL1336" s="146"/>
      <c r="AM1336" s="146"/>
      <c r="AN1336" s="146"/>
      <c r="AO1336" s="146"/>
      <c r="AP1336" s="146"/>
      <c r="AQ1336" s="146"/>
      <c r="AR1336" s="146"/>
      <c r="AS1336" s="146"/>
      <c r="AT1336" s="146"/>
      <c r="AU1336" s="146"/>
      <c r="AV1336" s="146">
        <v>3.8045598826170639E-2</v>
      </c>
      <c r="AW1336" s="146"/>
      <c r="AX1336" s="146"/>
      <c r="AY1336" s="146"/>
      <c r="AZ1336" s="146">
        <v>5.1144278895296956E-2</v>
      </c>
      <c r="BA1336" s="146">
        <v>6.8771216589095019E-2</v>
      </c>
      <c r="BB1336" s="146">
        <v>-3.6424369950333407E-2</v>
      </c>
      <c r="BC1336" s="146">
        <v>3.9243829287829955E-2</v>
      </c>
      <c r="BD1336" s="146">
        <v>4.0076786910012013E-2</v>
      </c>
      <c r="BE1336" s="146">
        <v>-8.4828439483568378E-3</v>
      </c>
      <c r="BF1336" s="146">
        <v>1.5800048749143699E-2</v>
      </c>
      <c r="BG1336" s="146">
        <v>9.4654794330028338E-3</v>
      </c>
      <c r="BH1336" s="146">
        <v>1.5279816315275042E-2</v>
      </c>
      <c r="BI1336" s="146">
        <v>-1.2367581383473681E-2</v>
      </c>
      <c r="BJ1336" s="146">
        <v>1.0239267042049409E-2</v>
      </c>
      <c r="BK1336" s="146">
        <v>-3.1250174725145782E-2</v>
      </c>
      <c r="BL1336" s="146">
        <v>-4.4838987891379696E-2</v>
      </c>
      <c r="BM1336" s="146">
        <v>5.4416882872321114E-3</v>
      </c>
      <c r="BN1336" s="146">
        <v>2.3684055908980761E-2</v>
      </c>
      <c r="BO1336" s="146">
        <v>1.3782381311934603E-2</v>
      </c>
      <c r="BP1336" s="146">
        <v>8.4587220191625328E-3</v>
      </c>
      <c r="BQ1336" s="146">
        <v>3.7498355335292291E-2</v>
      </c>
      <c r="BR1336" s="146">
        <v>1.5263388297096179E-2</v>
      </c>
      <c r="BS1336" s="146">
        <v>1.465141433675309E-2</v>
      </c>
      <c r="BT1336" s="146">
        <v>3.3700113828429495E-2</v>
      </c>
      <c r="BU1336" s="146">
        <v>3.3487059471365661E-2</v>
      </c>
      <c r="BV1336" s="146">
        <v>3.7148939092219974E-2</v>
      </c>
      <c r="BW1336" s="146">
        <v>6.9215509467989197E-2</v>
      </c>
      <c r="BX1336" s="146">
        <v>-1.2862960003044457E-2</v>
      </c>
      <c r="BY1336" s="146">
        <v>4.6936363289739574E-2</v>
      </c>
      <c r="BZ1336" s="146">
        <v>5.6469103671280357E-2</v>
      </c>
      <c r="CA1336" s="146">
        <v>4.0459378297216131E-2</v>
      </c>
      <c r="CB1336" s="146">
        <v>2.6452058341244478E-2</v>
      </c>
      <c r="CC1336" s="146">
        <v>-9.9589138978206041E-3</v>
      </c>
      <c r="CD1336" s="146">
        <v>5.961778147071041E-2</v>
      </c>
      <c r="CE1336" s="146">
        <v>3.889096639777774E-2</v>
      </c>
      <c r="CF1336" s="146">
        <v>4.8544211829287851E-2</v>
      </c>
      <c r="CG1336" s="146">
        <v>5.4685290957416859E-2</v>
      </c>
      <c r="CH1336" s="146">
        <v>-3.8077106139933399E-3</v>
      </c>
      <c r="CI1336" s="146">
        <v>6.8347227735873872E-2</v>
      </c>
      <c r="CJ1336" s="146">
        <v>-0.10150612959719776</v>
      </c>
      <c r="CK1336" s="146">
        <v>4.3891904511760865E-2</v>
      </c>
      <c r="CL1336" s="146">
        <v>6.7118303851461572E-2</v>
      </c>
      <c r="CM1336" s="146">
        <v>0.19205903021784965</v>
      </c>
      <c r="CN1336" s="146">
        <v>4.93111974567291E-2</v>
      </c>
      <c r="CO1336" s="146">
        <v>7.2665384046174286E-2</v>
      </c>
      <c r="CP1336" s="146">
        <v>7.993638570352346E-3</v>
      </c>
      <c r="CQ1336" s="146">
        <v>2.9209677944576573E-2</v>
      </c>
      <c r="CR1336" s="146">
        <v>4.2202161248721483E-2</v>
      </c>
      <c r="CS1336" s="1378">
        <v>3.801771545245617E-2</v>
      </c>
      <c r="CT1336" s="1378">
        <v>3.801771545245617E-2</v>
      </c>
      <c r="CU1336" s="1378">
        <v>3.801771545245617E-2</v>
      </c>
      <c r="CV1336" s="1378">
        <v>3.801771545245617E-2</v>
      </c>
      <c r="CW1336" s="1378">
        <v>3.801771545245617E-2</v>
      </c>
      <c r="CX1336" s="1378">
        <v>3.801771545245617E-2</v>
      </c>
      <c r="CY1336" s="1378">
        <v>3.801771545245617E-2</v>
      </c>
      <c r="CZ1336" s="1378">
        <v>3.801771545245617E-2</v>
      </c>
      <c r="DA1336" s="1378">
        <v>3.801771545245617E-2</v>
      </c>
      <c r="DB1336" s="1378">
        <v>3.801771545245617E-2</v>
      </c>
      <c r="DC1336" s="1378">
        <v>3.801771545245617E-2</v>
      </c>
      <c r="DD1336" s="1378">
        <v>3.801771545245617E-2</v>
      </c>
      <c r="DE1336" s="1378">
        <v>3.801771545245617E-2</v>
      </c>
      <c r="DF1336" s="1378">
        <v>3.801771545245617E-2</v>
      </c>
      <c r="DG1336" s="1378">
        <v>3.801771545245617E-2</v>
      </c>
      <c r="DH1336" s="1378">
        <v>3.801771545245617E-2</v>
      </c>
      <c r="DI1336" s="1378">
        <v>3.801771545245617E-2</v>
      </c>
      <c r="DJ1336" s="1378">
        <v>3.801771545245617E-2</v>
      </c>
      <c r="DK1336" s="1378">
        <v>3.801771545245617E-2</v>
      </c>
      <c r="DL1336" s="1378">
        <v>3.801771545245617E-2</v>
      </c>
      <c r="DM1336" s="1378">
        <v>3.801771545245617E-2</v>
      </c>
      <c r="DN1336" s="1378">
        <v>3.801771545245617E-2</v>
      </c>
      <c r="DO1336" s="1378">
        <v>3.801771545245617E-2</v>
      </c>
    </row>
    <row r="1337" spans="2:119" s="240" customFormat="1">
      <c r="B1337" s="1331"/>
      <c r="C1337" s="1126" t="s">
        <v>883</v>
      </c>
      <c r="D1337" s="1161"/>
      <c r="E1337" s="1161"/>
      <c r="F1337" s="146">
        <v>2.646800007532334E-2</v>
      </c>
      <c r="G1337" s="146">
        <v>-5.3845124257586219E-4</v>
      </c>
      <c r="H1337" s="146">
        <v>4.3986639127430354E-3</v>
      </c>
      <c r="I1337" s="146">
        <v>3.8530477766831436E-3</v>
      </c>
      <c r="J1337" s="146">
        <v>2.039446311510199E-3</v>
      </c>
      <c r="K1337" s="146">
        <v>1.0595327009050991E-3</v>
      </c>
      <c r="L1337" s="146">
        <v>-2.3241053827282473E-4</v>
      </c>
      <c r="M1337" s="146">
        <v>1.2015341304039029E-3</v>
      </c>
      <c r="N1337" s="146">
        <v>3.1008965135244197E-3</v>
      </c>
      <c r="O1337" s="146">
        <v>5.8633626876489226E-3</v>
      </c>
      <c r="P1337" s="146">
        <v>2.7301588867000492E-3</v>
      </c>
      <c r="Q1337" s="146">
        <v>1.5739903990753339E-3</v>
      </c>
      <c r="R1337" s="146">
        <v>1.2358936974647184E-3</v>
      </c>
      <c r="S1337" s="1162">
        <v>7.8168550622693326E-4</v>
      </c>
      <c r="T1337" s="1162">
        <v>4.6100034670507826E-4</v>
      </c>
      <c r="U1337" s="1750">
        <v>6.1487405304400502E-4</v>
      </c>
      <c r="V1337" s="1750">
        <v>4.1674543215130985E-4</v>
      </c>
      <c r="W1337" s="1750">
        <v>2.9062620158751523E-4</v>
      </c>
      <c r="X1337" s="1750">
        <v>2.1210356230613601E-4</v>
      </c>
      <c r="Y1337" s="1750">
        <v>1.5523740961288112E-4</v>
      </c>
      <c r="Z1337" s="1750">
        <v>1.5527387404482587E-4</v>
      </c>
      <c r="AA1337" s="403"/>
      <c r="AB1337" s="996"/>
      <c r="AC1337" s="996"/>
      <c r="AD1337" s="996"/>
      <c r="AE1337" s="996"/>
      <c r="AF1337" s="996"/>
      <c r="AG1337" s="996"/>
      <c r="AH1337" s="996"/>
      <c r="AI1337" s="996"/>
      <c r="AJ1337" s="146"/>
      <c r="AK1337" s="146"/>
      <c r="AL1337" s="146"/>
      <c r="AM1337" s="146"/>
      <c r="AN1337" s="146"/>
      <c r="AO1337" s="146"/>
      <c r="AP1337" s="146"/>
      <c r="AQ1337" s="146"/>
      <c r="AR1337" s="146"/>
      <c r="AS1337" s="146"/>
      <c r="AT1337" s="146"/>
      <c r="AU1337" s="146"/>
      <c r="AV1337" s="146"/>
      <c r="AW1337" s="146"/>
      <c r="AX1337" s="146"/>
      <c r="AY1337" s="146"/>
      <c r="AZ1337" s="146"/>
      <c r="BA1337" s="146"/>
      <c r="BB1337" s="146"/>
      <c r="BC1337" s="146"/>
      <c r="BD1337" s="146"/>
      <c r="BE1337" s="146"/>
      <c r="BF1337" s="146"/>
      <c r="BG1337" s="146"/>
      <c r="BH1337" s="146"/>
      <c r="BI1337" s="146"/>
      <c r="BJ1337" s="146"/>
      <c r="BK1337" s="146"/>
      <c r="BL1337" s="146"/>
      <c r="BM1337" s="146"/>
      <c r="BN1337" s="146"/>
      <c r="BO1337" s="146"/>
      <c r="BP1337" s="146"/>
      <c r="BQ1337" s="146"/>
      <c r="BR1337" s="146"/>
      <c r="BS1337" s="146"/>
      <c r="BT1337" s="146"/>
      <c r="BU1337" s="146"/>
      <c r="BV1337" s="146"/>
      <c r="BW1337" s="146"/>
      <c r="BX1337" s="146">
        <v>-1.2527798369162313E-3</v>
      </c>
      <c r="BY1337" s="146">
        <v>4.336033814723494E-3</v>
      </c>
      <c r="BZ1337" s="146">
        <v>4.6950819672131102E-3</v>
      </c>
      <c r="CA1337" s="146">
        <v>2.7843017881528931E-3</v>
      </c>
      <c r="CB1337" s="146">
        <v>1.9098001096655188E-3</v>
      </c>
      <c r="CC1337" s="146">
        <v>-6.6492335491103729E-4</v>
      </c>
      <c r="CD1337" s="146">
        <v>3.2312451270965791E-3</v>
      </c>
      <c r="CE1337" s="146">
        <v>1.7008590740130731E-3</v>
      </c>
      <c r="CF1337" s="146">
        <v>1.9038774088692772E-3</v>
      </c>
      <c r="CG1337" s="146">
        <v>1.7735244166810378E-3</v>
      </c>
      <c r="CH1337" s="146">
        <v>-1.0613053060290443E-4</v>
      </c>
      <c r="CI1337" s="146">
        <v>1.5320249573242772E-3</v>
      </c>
      <c r="CJ1337" s="146">
        <v>-2.2220825007552595E-3</v>
      </c>
      <c r="CK1337" s="146">
        <v>8.5613221778090855E-4</v>
      </c>
      <c r="CL1337" s="146">
        <v>9.5903830865079465E-4</v>
      </c>
      <c r="CM1337" s="146">
        <v>2.0590610741774307E-3</v>
      </c>
      <c r="CN1337" s="146">
        <v>5.0636915181716182E-4</v>
      </c>
      <c r="CO1337" s="146">
        <v>8.6507120833945032E-4</v>
      </c>
      <c r="CP1337" s="146">
        <v>1.0282903676649461E-4</v>
      </c>
      <c r="CQ1337" s="146">
        <v>4.2097536754387953E-4</v>
      </c>
      <c r="CR1337" s="146">
        <v>8.4430604982206397E-4</v>
      </c>
      <c r="CS1337" s="146">
        <v>6.2780774072537836E-4</v>
      </c>
      <c r="CT1337" s="146">
        <v>5.5523524739704746E-4</v>
      </c>
      <c r="CU1337" s="146">
        <v>4.9129696377752871E-4</v>
      </c>
      <c r="CV1337" s="146">
        <v>5.283106845713235E-4</v>
      </c>
      <c r="CW1337" s="146">
        <v>4.4974620517842487E-4</v>
      </c>
      <c r="CX1337" s="146">
        <v>3.8556033393338145E-4</v>
      </c>
      <c r="CY1337" s="146">
        <v>3.38150848121328E-4</v>
      </c>
      <c r="CZ1337" s="146">
        <v>3.77519468367428E-4</v>
      </c>
      <c r="DA1337" s="146">
        <v>3.0880472401235976E-4</v>
      </c>
      <c r="DB1337" s="146">
        <v>2.6555142983466416E-4</v>
      </c>
      <c r="DC1337" s="146">
        <v>2.3743857957459659E-4</v>
      </c>
      <c r="DD1337" s="146">
        <v>2.840868069398123E-4</v>
      </c>
      <c r="DE1337" s="146">
        <v>2.2189320473891804E-4</v>
      </c>
      <c r="DF1337" s="146">
        <v>1.8964118248141352E-4</v>
      </c>
      <c r="DG1337" s="146">
        <v>1.7541165558107813E-4</v>
      </c>
      <c r="DH1337" s="146">
        <v>2.1177125988912961E-4</v>
      </c>
      <c r="DI1337" s="146">
        <v>1.6248172004402366E-4</v>
      </c>
      <c r="DJ1337" s="146">
        <v>1.3888892421461629E-4</v>
      </c>
      <c r="DK1337" s="146">
        <v>1.2665275010064668E-4</v>
      </c>
      <c r="DL1337" s="146">
        <v>1.9384098766661275E-4</v>
      </c>
      <c r="DM1337" s="146">
        <v>1.6451787091505165E-4</v>
      </c>
      <c r="DN1337" s="146">
        <v>1.4452541212158971E-4</v>
      </c>
      <c r="DO1337" s="146">
        <v>1.2865473253277515E-4</v>
      </c>
    </row>
    <row r="1338" spans="2:119" s="269" customFormat="1" hidden="1">
      <c r="B1338" s="1331"/>
      <c r="C1338" s="1163" t="s">
        <v>884</v>
      </c>
      <c r="D1338" s="1164"/>
      <c r="E1338" s="1161"/>
      <c r="F1338" s="146">
        <v>2.646800007532334E-2</v>
      </c>
      <c r="G1338" s="146">
        <v>-5.3845124257586219E-4</v>
      </c>
      <c r="H1338" s="146">
        <v>4.3986639127430354E-3</v>
      </c>
      <c r="I1338" s="146">
        <v>3.8530477766831436E-3</v>
      </c>
      <c r="J1338" s="146">
        <v>2.039446311510199E-3</v>
      </c>
      <c r="K1338" s="146">
        <v>1.0595327009050991E-3</v>
      </c>
      <c r="L1338" s="146">
        <v>-2.3241053827282473E-4</v>
      </c>
      <c r="M1338" s="146">
        <v>1.2015341304039029E-3</v>
      </c>
      <c r="N1338" s="146">
        <v>3.1008965135244197E-3</v>
      </c>
      <c r="O1338" s="146">
        <v>5.8633626876489226E-3</v>
      </c>
      <c r="P1338" s="146">
        <v>2.3760920224248148E-3</v>
      </c>
      <c r="Q1338" s="146">
        <v>1.2154696132596694E-3</v>
      </c>
      <c r="R1338" s="146">
        <v>1.1096774193548376E-3</v>
      </c>
      <c r="S1338" s="1162"/>
      <c r="T1338" s="1162"/>
      <c r="U1338" s="1751"/>
      <c r="V1338" s="1751"/>
      <c r="W1338" s="1751"/>
      <c r="X1338" s="1751"/>
      <c r="Y1338" s="1751"/>
      <c r="Z1338" s="1751"/>
      <c r="AA1338" s="1092"/>
      <c r="AB1338" s="996"/>
      <c r="AC1338" s="996"/>
      <c r="AD1338" s="996"/>
      <c r="AE1338" s="996"/>
      <c r="AF1338" s="996"/>
      <c r="AG1338" s="996"/>
      <c r="AH1338" s="996"/>
      <c r="AI1338" s="996"/>
      <c r="AJ1338" s="146">
        <v>0</v>
      </c>
      <c r="AK1338" s="146">
        <v>0.10468818056206178</v>
      </c>
      <c r="AL1338" s="146">
        <v>5.6905815887891929E-3</v>
      </c>
      <c r="AM1338" s="146">
        <v>5.0978326207594665E-3</v>
      </c>
      <c r="AN1338" s="146">
        <v>1.8462778161301729E-3</v>
      </c>
      <c r="AO1338" s="146">
        <v>6.3430355295161413E-3</v>
      </c>
      <c r="AP1338" s="146">
        <v>-4.3383559472708888E-3</v>
      </c>
      <c r="AQ1338" s="146">
        <v>-5.1126557370148682E-3</v>
      </c>
      <c r="AR1338" s="146">
        <v>1.6420759024804391E-3</v>
      </c>
      <c r="AS1338" s="146">
        <v>6.9650237144825858E-3</v>
      </c>
      <c r="AT1338" s="146">
        <v>4.541823879061037E-3</v>
      </c>
      <c r="AU1338" s="146">
        <v>3.9271689454616447E-3</v>
      </c>
      <c r="AV1338" s="146">
        <v>3.739994018865613E-3</v>
      </c>
      <c r="AW1338" s="146">
        <v>2.8628271263420528E-3</v>
      </c>
      <c r="AX1338" s="146">
        <v>5.6003088967710498E-3</v>
      </c>
      <c r="AY1338" s="146">
        <v>3.2019908264349253E-3</v>
      </c>
      <c r="AZ1338" s="146">
        <v>3.4461136366698277E-3</v>
      </c>
      <c r="BA1338" s="146">
        <v>3.944094222158673E-3</v>
      </c>
      <c r="BB1338" s="146">
        <v>-1.7041548806989912E-3</v>
      </c>
      <c r="BC1338" s="146">
        <v>3.0454983090221961E-3</v>
      </c>
      <c r="BD1338" s="146">
        <v>3.1084955258076181E-3</v>
      </c>
      <c r="BE1338" s="146">
        <v>-6.3272660696422889E-4</v>
      </c>
      <c r="BF1338" s="146">
        <v>1.2382335988408971E-3</v>
      </c>
      <c r="BG1338" s="146">
        <v>6.87439102124053E-4</v>
      </c>
      <c r="BH1338" s="146">
        <v>1.0828346665612443E-3</v>
      </c>
      <c r="BI1338" s="146">
        <v>-7.9018820966381641E-4</v>
      </c>
      <c r="BJ1338" s="146">
        <v>5.5897573508966131E-4</v>
      </c>
      <c r="BK1338" s="146">
        <v>-1.4945386944505965E-3</v>
      </c>
      <c r="BL1338" s="146">
        <v>-2.561570980385652E-3</v>
      </c>
      <c r="BM1338" s="146">
        <v>2.6387733938862032E-4</v>
      </c>
      <c r="BN1338" s="146">
        <v>4.1118087791254367E-3</v>
      </c>
      <c r="BO1338" s="146">
        <v>1.9903681019369933E-3</v>
      </c>
      <c r="BP1338" s="146">
        <v>1.3237876536539223E-3</v>
      </c>
      <c r="BQ1338" s="146">
        <v>5.5406508806718742E-3</v>
      </c>
      <c r="BR1338" s="146">
        <v>3.1012624450756374E-3</v>
      </c>
      <c r="BS1338" s="146">
        <v>2.4732753469225155E-3</v>
      </c>
      <c r="BT1338" s="146">
        <v>6.1980587451627191E-3</v>
      </c>
      <c r="BU1338" s="146">
        <v>4.8736751417523226E-3</v>
      </c>
      <c r="BV1338" s="146">
        <v>4.6870871183077919E-3</v>
      </c>
      <c r="BW1338" s="146">
        <v>7.4880499463467007E-3</v>
      </c>
      <c r="BX1338" s="146">
        <v>-1.233909888071958E-3</v>
      </c>
      <c r="BY1338" s="146">
        <v>3.8890591383411942E-3</v>
      </c>
      <c r="BZ1338" s="146">
        <v>3.863368414804899E-3</v>
      </c>
      <c r="CA1338" s="146">
        <v>2.2815793930129201E-3</v>
      </c>
      <c r="CB1338" s="146">
        <v>1.4140715109573231E-3</v>
      </c>
      <c r="CC1338" s="146">
        <v>-5.1620370370370134E-4</v>
      </c>
      <c r="CD1338" s="146">
        <v>2.4805531547104575E-3</v>
      </c>
      <c r="CE1338" s="146">
        <v>1.3582089552238834E-3</v>
      </c>
      <c r="CF1338" s="146">
        <v>1.6465863453815216E-3</v>
      </c>
      <c r="CG1338" s="146">
        <v>1.5964999174508869E-3</v>
      </c>
      <c r="CH1338" s="146">
        <v>-9.5110714816466126E-5</v>
      </c>
      <c r="CI1338" s="146">
        <v>1.4129394063739538E-3</v>
      </c>
      <c r="CJ1338" s="146"/>
      <c r="CK1338" s="146"/>
      <c r="CL1338" s="146"/>
      <c r="CM1338" s="146"/>
      <c r="CN1338" s="146"/>
      <c r="CO1338" s="146"/>
      <c r="CP1338" s="146"/>
      <c r="CQ1338" s="146"/>
      <c r="CR1338" s="146"/>
      <c r="CS1338" s="146"/>
      <c r="CT1338" s="146"/>
      <c r="CU1338" s="146"/>
      <c r="CV1338" s="146"/>
      <c r="CW1338" s="146"/>
      <c r="CX1338" s="146"/>
      <c r="CY1338" s="146"/>
      <c r="CZ1338" s="146"/>
      <c r="DA1338" s="146"/>
      <c r="DB1338" s="146"/>
      <c r="DC1338" s="146"/>
      <c r="DD1338" s="146"/>
      <c r="DE1338" s="146"/>
      <c r="DF1338" s="146"/>
      <c r="DG1338" s="146"/>
      <c r="DH1338" s="146"/>
      <c r="DI1338" s="146"/>
      <c r="DJ1338" s="146"/>
      <c r="DK1338" s="146"/>
      <c r="DL1338" s="146"/>
      <c r="DM1338" s="146"/>
      <c r="DN1338" s="146"/>
      <c r="DO1338" s="146"/>
    </row>
    <row r="1339" spans="2:119" s="240" customFormat="1">
      <c r="B1339" s="1331"/>
      <c r="C1339" s="1135"/>
      <c r="D1339" s="1160"/>
      <c r="E1339" s="1160"/>
      <c r="F1339" s="232"/>
      <c r="G1339" s="232"/>
      <c r="H1339" s="232"/>
      <c r="I1339" s="232"/>
      <c r="J1339" s="232"/>
      <c r="K1339" s="232"/>
      <c r="L1339" s="232"/>
      <c r="M1339" s="232"/>
      <c r="N1339" s="232"/>
      <c r="O1339" s="286"/>
      <c r="P1339" s="146"/>
      <c r="Q1339" s="146"/>
      <c r="R1339" s="286"/>
      <c r="S1339" s="1133"/>
      <c r="T1339" s="1133"/>
      <c r="U1339" s="1648"/>
      <c r="V1339" s="1648"/>
      <c r="W1339" s="1648"/>
      <c r="X1339" s="1648"/>
      <c r="Y1339" s="1648"/>
      <c r="Z1339" s="1648"/>
      <c r="AA1339" s="403"/>
      <c r="AB1339" s="232"/>
      <c r="AC1339" s="232"/>
      <c r="AD1339" s="232"/>
      <c r="AE1339" s="232"/>
      <c r="AF1339" s="232"/>
      <c r="AG1339" s="232"/>
      <c r="AH1339" s="232"/>
      <c r="AI1339" s="232"/>
      <c r="AJ1339" s="286"/>
      <c r="AK1339" s="286"/>
      <c r="AL1339" s="286"/>
      <c r="AM1339" s="286"/>
      <c r="AN1339" s="286"/>
      <c r="AO1339" s="286"/>
      <c r="AP1339" s="286"/>
      <c r="AQ1339" s="286"/>
      <c r="AR1339" s="286"/>
      <c r="AS1339" s="286"/>
      <c r="AT1339" s="286"/>
      <c r="AU1339" s="286"/>
      <c r="AV1339" s="286"/>
      <c r="AW1339" s="286"/>
      <c r="AX1339" s="286"/>
      <c r="AY1339" s="286"/>
      <c r="AZ1339" s="286"/>
      <c r="BA1339" s="286"/>
      <c r="BB1339" s="286"/>
      <c r="BC1339" s="286"/>
      <c r="BD1339" s="286"/>
      <c r="BE1339" s="286"/>
      <c r="BF1339" s="286"/>
      <c r="BG1339" s="286"/>
      <c r="BH1339" s="286"/>
      <c r="BI1339" s="286"/>
      <c r="BJ1339" s="286"/>
      <c r="BK1339" s="286"/>
      <c r="BL1339" s="286"/>
      <c r="BM1339" s="286"/>
      <c r="BN1339" s="286"/>
      <c r="BO1339" s="286"/>
      <c r="BP1339" s="286"/>
      <c r="BQ1339" s="286"/>
      <c r="BR1339" s="286"/>
      <c r="BS1339" s="286"/>
      <c r="BT1339" s="286"/>
      <c r="BU1339" s="286"/>
      <c r="BV1339" s="286"/>
      <c r="BW1339" s="286"/>
      <c r="BX1339" s="286"/>
      <c r="BY1339" s="286"/>
      <c r="BZ1339" s="286"/>
      <c r="CA1339" s="286"/>
      <c r="CB1339" s="286"/>
      <c r="CC1339" s="286"/>
      <c r="CD1339" s="286"/>
      <c r="CE1339" s="286"/>
      <c r="CF1339" s="286"/>
      <c r="CG1339" s="286"/>
      <c r="CH1339" s="286"/>
      <c r="CI1339" s="286"/>
      <c r="CJ1339" s="286"/>
      <c r="CK1339" s="286"/>
      <c r="CL1339" s="286"/>
      <c r="CM1339" s="286"/>
      <c r="CN1339" s="286"/>
      <c r="CO1339" s="286"/>
      <c r="CP1339" s="286"/>
      <c r="CQ1339" s="286"/>
      <c r="CR1339" s="286"/>
      <c r="CS1339" s="286"/>
      <c r="CT1339" s="286"/>
      <c r="CU1339" s="286"/>
      <c r="CV1339" s="286"/>
      <c r="CW1339" s="286"/>
      <c r="CX1339" s="286"/>
      <c r="CY1339" s="286"/>
      <c r="CZ1339" s="286"/>
      <c r="DA1339" s="286"/>
      <c r="DB1339" s="286"/>
      <c r="DC1339" s="286"/>
      <c r="DD1339" s="286"/>
      <c r="DE1339" s="286"/>
      <c r="DF1339" s="286"/>
      <c r="DG1339" s="286"/>
      <c r="DH1339" s="286"/>
      <c r="DI1339" s="286"/>
      <c r="DJ1339" s="286"/>
      <c r="DK1339" s="286"/>
      <c r="DL1339" s="286"/>
      <c r="DM1339" s="286"/>
      <c r="DN1339" s="286"/>
      <c r="DO1339" s="286"/>
    </row>
    <row r="1340" spans="2:119" s="403" customFormat="1">
      <c r="B1340" s="1331"/>
      <c r="C1340" s="1114" t="s">
        <v>156</v>
      </c>
      <c r="D1340" s="1115"/>
      <c r="E1340" s="240"/>
      <c r="F1340" s="286"/>
      <c r="G1340" s="286"/>
      <c r="H1340" s="286"/>
      <c r="I1340" s="286"/>
      <c r="J1340" s="286"/>
      <c r="K1340" s="286"/>
      <c r="L1340" s="286"/>
      <c r="M1340" s="286"/>
      <c r="N1340" s="286"/>
      <c r="O1340" s="228"/>
      <c r="P1340" s="228"/>
      <c r="Q1340" s="228"/>
      <c r="R1340" s="228"/>
      <c r="S1340" s="1147"/>
      <c r="T1340" s="1147"/>
      <c r="U1340" s="1642"/>
      <c r="V1340" s="1642"/>
      <c r="W1340" s="1642"/>
      <c r="X1340" s="1642"/>
      <c r="Y1340" s="1642"/>
      <c r="Z1340" s="1642"/>
      <c r="AB1340" s="1086"/>
      <c r="AC1340" s="1086"/>
      <c r="AD1340" s="1086"/>
      <c r="AE1340" s="1086"/>
      <c r="AF1340" s="1086"/>
      <c r="AG1340" s="1086"/>
      <c r="AH1340" s="1086"/>
      <c r="AI1340" s="1086"/>
      <c r="AJ1340" s="228"/>
      <c r="AK1340" s="228"/>
      <c r="AL1340" s="228"/>
      <c r="AM1340" s="228"/>
      <c r="AN1340" s="228"/>
      <c r="AO1340" s="228"/>
      <c r="AP1340" s="228"/>
      <c r="AQ1340" s="228"/>
      <c r="AR1340" s="228"/>
      <c r="AS1340" s="228"/>
      <c r="AT1340" s="228"/>
      <c r="AU1340" s="228"/>
      <c r="AV1340" s="228"/>
      <c r="AW1340" s="228"/>
      <c r="AX1340" s="228"/>
      <c r="AY1340" s="228"/>
      <c r="AZ1340" s="228"/>
      <c r="BA1340" s="228"/>
      <c r="BB1340" s="228"/>
      <c r="BC1340" s="228"/>
      <c r="BD1340" s="228"/>
      <c r="BE1340" s="228"/>
      <c r="BF1340" s="228"/>
      <c r="BG1340" s="228"/>
      <c r="BH1340" s="228"/>
      <c r="BI1340" s="228"/>
      <c r="BJ1340" s="228"/>
      <c r="BK1340" s="228"/>
      <c r="BL1340" s="228"/>
      <c r="BM1340" s="228"/>
      <c r="BN1340" s="228"/>
      <c r="BO1340" s="228"/>
      <c r="BP1340" s="228"/>
      <c r="BQ1340" s="228"/>
      <c r="BR1340" s="228"/>
      <c r="BS1340" s="228"/>
      <c r="BT1340" s="228"/>
      <c r="BU1340" s="228"/>
      <c r="BV1340" s="228"/>
      <c r="BW1340" s="228"/>
      <c r="BX1340" s="228"/>
      <c r="BY1340" s="228"/>
      <c r="BZ1340" s="228"/>
      <c r="CA1340" s="228"/>
      <c r="CB1340" s="228"/>
      <c r="CC1340" s="228"/>
      <c r="CD1340" s="228"/>
      <c r="CE1340" s="228"/>
      <c r="CF1340" s="228"/>
      <c r="CG1340" s="228"/>
      <c r="CH1340" s="228"/>
      <c r="CI1340" s="228"/>
      <c r="CJ1340" s="228"/>
      <c r="CK1340" s="228"/>
      <c r="CL1340" s="228"/>
      <c r="CM1340" s="228"/>
      <c r="CN1340" s="228"/>
      <c r="CO1340" s="228"/>
      <c r="CP1340" s="1053"/>
      <c r="CQ1340" s="228"/>
      <c r="CR1340" s="228"/>
      <c r="CS1340" s="228"/>
      <c r="CT1340" s="228"/>
      <c r="CU1340" s="228"/>
      <c r="CV1340" s="228"/>
      <c r="CW1340" s="228"/>
      <c r="CX1340" s="228"/>
      <c r="CY1340" s="228"/>
      <c r="CZ1340" s="228"/>
      <c r="DA1340" s="228"/>
      <c r="DB1340" s="228"/>
      <c r="DC1340" s="228"/>
      <c r="DD1340" s="228"/>
      <c r="DE1340" s="228"/>
      <c r="DF1340" s="228"/>
      <c r="DG1340" s="228"/>
      <c r="DH1340" s="228"/>
      <c r="DI1340" s="228"/>
      <c r="DJ1340" s="228"/>
      <c r="DK1340" s="228"/>
      <c r="DL1340" s="228"/>
      <c r="DM1340" s="228"/>
      <c r="DN1340" s="228"/>
      <c r="DO1340" s="228"/>
    </row>
    <row r="1341" spans="2:119" s="403" customFormat="1">
      <c r="B1341" s="1331"/>
      <c r="C1341" s="1114"/>
      <c r="D1341" s="1115"/>
      <c r="E1341" s="240"/>
      <c r="F1341" s="286"/>
      <c r="G1341" s="286"/>
      <c r="H1341" s="286"/>
      <c r="I1341" s="286"/>
      <c r="J1341" s="286"/>
      <c r="K1341" s="286"/>
      <c r="L1341" s="286"/>
      <c r="M1341" s="286"/>
      <c r="N1341" s="286"/>
      <c r="O1341" s="228"/>
      <c r="P1341" s="228"/>
      <c r="Q1341" s="1013"/>
      <c r="R1341" s="228"/>
      <c r="S1341" s="1116"/>
      <c r="T1341" s="1116"/>
      <c r="U1341" s="1642"/>
      <c r="V1341" s="1642"/>
      <c r="W1341" s="1642"/>
      <c r="X1341" s="1642"/>
      <c r="Y1341" s="1642"/>
      <c r="Z1341" s="1642"/>
      <c r="AB1341" s="1086"/>
      <c r="AC1341" s="1086"/>
      <c r="AD1341" s="1086"/>
      <c r="AE1341" s="1086"/>
      <c r="AF1341" s="1086"/>
      <c r="AG1341" s="1086"/>
      <c r="AH1341" s="1086"/>
      <c r="AI1341" s="1086"/>
      <c r="AJ1341" s="228"/>
      <c r="AK1341" s="228"/>
      <c r="AL1341" s="228"/>
      <c r="AM1341" s="228"/>
      <c r="AN1341" s="228"/>
      <c r="AO1341" s="228"/>
      <c r="AP1341" s="228"/>
      <c r="AQ1341" s="228"/>
      <c r="AR1341" s="228"/>
      <c r="AS1341" s="228"/>
      <c r="AT1341" s="228"/>
      <c r="AU1341" s="228"/>
      <c r="AV1341" s="228"/>
      <c r="AW1341" s="228"/>
      <c r="AX1341" s="228"/>
      <c r="AY1341" s="228"/>
      <c r="AZ1341" s="228"/>
      <c r="BA1341" s="228"/>
      <c r="BB1341" s="228"/>
      <c r="BC1341" s="228"/>
      <c r="BD1341" s="228"/>
      <c r="BE1341" s="228"/>
      <c r="BF1341" s="228"/>
      <c r="BG1341" s="228"/>
      <c r="BH1341" s="228"/>
      <c r="BI1341" s="228"/>
      <c r="BJ1341" s="228"/>
      <c r="BK1341" s="228"/>
      <c r="BL1341" s="228"/>
      <c r="BM1341" s="228"/>
      <c r="BN1341" s="228"/>
      <c r="BO1341" s="228"/>
      <c r="BP1341" s="228"/>
      <c r="BQ1341" s="228"/>
      <c r="BR1341" s="228"/>
      <c r="BS1341" s="228"/>
      <c r="BT1341" s="228"/>
      <c r="BU1341" s="228"/>
      <c r="BV1341" s="228"/>
      <c r="BW1341" s="228"/>
      <c r="BX1341" s="228"/>
      <c r="BY1341" s="228"/>
      <c r="BZ1341" s="228"/>
      <c r="CA1341" s="228"/>
      <c r="CB1341" s="228"/>
      <c r="CC1341" s="228"/>
      <c r="CD1341" s="228"/>
      <c r="CE1341" s="228"/>
      <c r="CF1341" s="228"/>
      <c r="CG1341" s="228"/>
      <c r="CH1341" s="228"/>
      <c r="CI1341" s="228"/>
      <c r="CJ1341" s="228"/>
      <c r="CK1341" s="228"/>
      <c r="CL1341" s="228"/>
      <c r="CM1341" s="228"/>
      <c r="CN1341" s="228"/>
      <c r="CO1341" s="228"/>
      <c r="CP1341" s="228"/>
      <c r="CQ1341" s="228"/>
      <c r="CR1341" s="228"/>
      <c r="CS1341" s="228"/>
      <c r="CT1341" s="228"/>
      <c r="CU1341" s="228"/>
      <c r="CV1341" s="228"/>
      <c r="CW1341" s="228"/>
      <c r="CX1341" s="228"/>
      <c r="CY1341" s="228"/>
      <c r="CZ1341" s="228"/>
      <c r="DA1341" s="228"/>
      <c r="DB1341" s="228"/>
      <c r="DC1341" s="228"/>
      <c r="DD1341" s="228"/>
      <c r="DE1341" s="228"/>
      <c r="DF1341" s="228"/>
      <c r="DG1341" s="228"/>
      <c r="DH1341" s="228"/>
      <c r="DI1341" s="228"/>
      <c r="DJ1341" s="228"/>
      <c r="DK1341" s="228"/>
      <c r="DL1341" s="228"/>
      <c r="DM1341" s="228"/>
      <c r="DN1341" s="228"/>
      <c r="DO1341" s="228"/>
    </row>
    <row r="1342" spans="2:119" s="283" customFormat="1">
      <c r="B1342" s="1332"/>
      <c r="C1342" s="1152" t="s">
        <v>311</v>
      </c>
      <c r="D1342" s="1138"/>
      <c r="E1342" s="1138"/>
      <c r="F1342" s="540">
        <v>0</v>
      </c>
      <c r="G1342" s="540">
        <v>0</v>
      </c>
      <c r="H1342" s="540">
        <v>-4.8</v>
      </c>
      <c r="I1342" s="540">
        <v>-13.6</v>
      </c>
      <c r="J1342" s="540">
        <v>-24.7</v>
      </c>
      <c r="K1342" s="540">
        <v>-18.100000000000001</v>
      </c>
      <c r="L1342" s="540">
        <v>-117.220078</v>
      </c>
      <c r="M1342" s="540">
        <v>-35.323075000000003</v>
      </c>
      <c r="N1342" s="540">
        <v>-64.289000000000001</v>
      </c>
      <c r="O1342" s="540">
        <v>-77.37</v>
      </c>
      <c r="P1342" s="540">
        <v>-75.180999999999997</v>
      </c>
      <c r="Q1342" s="540">
        <v>-97.753999999999991</v>
      </c>
      <c r="R1342" s="540">
        <v>-136.87</v>
      </c>
      <c r="S1342" s="1139">
        <v>-247.14099999999999</v>
      </c>
      <c r="T1342" s="1139">
        <v>-609.49599999999998</v>
      </c>
      <c r="U1342" s="1747">
        <v>-860.81770710367118</v>
      </c>
      <c r="V1342" s="1747">
        <v>-1051.7316265007914</v>
      </c>
      <c r="W1342" s="1747">
        <v>-1161.8047113035584</v>
      </c>
      <c r="X1342" s="1747">
        <v>-1211.0251461916355</v>
      </c>
      <c r="Y1342" s="1747">
        <v>-1334.5465757322147</v>
      </c>
      <c r="Z1342" s="1747">
        <v>-1142.6152895788384</v>
      </c>
      <c r="AA1342" s="403"/>
      <c r="AB1342" s="282"/>
      <c r="AC1342" s="282"/>
      <c r="AD1342" s="282"/>
      <c r="AE1342" s="282"/>
      <c r="AF1342" s="282"/>
      <c r="AG1342" s="282"/>
      <c r="AH1342" s="282"/>
      <c r="AI1342" s="282"/>
      <c r="AJ1342" s="1123"/>
      <c r="AK1342" s="1123"/>
      <c r="AL1342" s="1123"/>
      <c r="AM1342" s="1123"/>
      <c r="AN1342" s="1123"/>
      <c r="AO1342" s="1123"/>
      <c r="AP1342" s="1123"/>
      <c r="AQ1342" s="1123"/>
      <c r="AR1342" s="540">
        <v>-2.7</v>
      </c>
      <c r="AS1342" s="540">
        <v>-0.5</v>
      </c>
      <c r="AT1342" s="540">
        <v>-0.8</v>
      </c>
      <c r="AU1342" s="540">
        <v>-0.79999999999999982</v>
      </c>
      <c r="AV1342" s="540">
        <v>-1.4</v>
      </c>
      <c r="AW1342" s="540">
        <v>-2.5</v>
      </c>
      <c r="AX1342" s="540">
        <v>-6.6</v>
      </c>
      <c r="AY1342" s="540">
        <v>-3.1</v>
      </c>
      <c r="AZ1342" s="540">
        <v>-3</v>
      </c>
      <c r="BA1342" s="540">
        <v>-10.4</v>
      </c>
      <c r="BB1342" s="540">
        <v>-9.3000000000000007</v>
      </c>
      <c r="BC1342" s="540">
        <v>-1.9999999999999964</v>
      </c>
      <c r="BD1342" s="540">
        <v>-3</v>
      </c>
      <c r="BE1342" s="540">
        <v>-6</v>
      </c>
      <c r="BF1342" s="540">
        <v>-4</v>
      </c>
      <c r="BG1342" s="540">
        <v>-5.1000000000000014</v>
      </c>
      <c r="BH1342" s="540">
        <v>-6.7</v>
      </c>
      <c r="BI1342" s="540">
        <v>-35.200000000000003</v>
      </c>
      <c r="BJ1342" s="540">
        <v>-37.420078000000004</v>
      </c>
      <c r="BK1342" s="540">
        <v>-37.9</v>
      </c>
      <c r="BL1342" s="540">
        <v>-7.1106059999999998</v>
      </c>
      <c r="BM1342" s="540">
        <v>-9.5063560000000003</v>
      </c>
      <c r="BN1342" s="540">
        <v>-8.392278000000001</v>
      </c>
      <c r="BO1342" s="540">
        <v>-10.313835000000001</v>
      </c>
      <c r="BP1342" s="540">
        <v>-8.2569999999999997</v>
      </c>
      <c r="BQ1342" s="540">
        <v>-16.887999999999998</v>
      </c>
      <c r="BR1342" s="540">
        <v>-13.199</v>
      </c>
      <c r="BS1342" s="540">
        <v>-25.945</v>
      </c>
      <c r="BT1342" s="540">
        <v>-15.434999999999999</v>
      </c>
      <c r="BU1342" s="540">
        <v>-22.167000000000005</v>
      </c>
      <c r="BV1342" s="540">
        <v>-24.099999999999998</v>
      </c>
      <c r="BW1342" s="540">
        <v>-15.667999999999999</v>
      </c>
      <c r="BX1342" s="540">
        <v>-12.79</v>
      </c>
      <c r="BY1342" s="540">
        <v>-21.782</v>
      </c>
      <c r="BZ1342" s="540">
        <v>-17.569000000000003</v>
      </c>
      <c r="CA1342" s="540">
        <v>-23.04</v>
      </c>
      <c r="CB1342" s="540">
        <v>-23.029000000000003</v>
      </c>
      <c r="CC1342" s="540">
        <v>-23.730999999999998</v>
      </c>
      <c r="CD1342" s="540">
        <v>-23.015999999999998</v>
      </c>
      <c r="CE1342" s="540">
        <v>-27.978000000000002</v>
      </c>
      <c r="CF1342" s="540">
        <v>-32.961999999999996</v>
      </c>
      <c r="CG1342" s="540">
        <v>-38.433000000000007</v>
      </c>
      <c r="CH1342" s="540">
        <v>-29.386999999999993</v>
      </c>
      <c r="CI1342" s="540">
        <v>-36.088000000000001</v>
      </c>
      <c r="CJ1342" s="540">
        <v>-45.268000000000001</v>
      </c>
      <c r="CK1342" s="540">
        <v>-49.653000000000006</v>
      </c>
      <c r="CL1342" s="540">
        <v>-64.968999999999994</v>
      </c>
      <c r="CM1342" s="540">
        <v>-87.251000000000005</v>
      </c>
      <c r="CN1342" s="540">
        <v>-120.477</v>
      </c>
      <c r="CO1342" s="540">
        <v>-161.84599999999998</v>
      </c>
      <c r="CP1342" s="540">
        <v>-171.53400000000002</v>
      </c>
      <c r="CQ1342" s="540">
        <v>-155.63900000000004</v>
      </c>
      <c r="CR1342" s="540">
        <v>-137</v>
      </c>
      <c r="CS1342" s="540">
        <v>-221.33328559819432</v>
      </c>
      <c r="CT1342" s="540">
        <v>-240.74841872868402</v>
      </c>
      <c r="CU1342" s="540">
        <v>-261.73600277679282</v>
      </c>
      <c r="CV1342" s="540">
        <v>-228.63588382193211</v>
      </c>
      <c r="CW1342" s="540">
        <v>-252.13914744835014</v>
      </c>
      <c r="CX1342" s="540">
        <v>-275.9463072292063</v>
      </c>
      <c r="CY1342" s="540">
        <v>-295.01028800130285</v>
      </c>
      <c r="CZ1342" s="540">
        <v>-247.59729880105232</v>
      </c>
      <c r="DA1342" s="540">
        <v>-283.41967177552658</v>
      </c>
      <c r="DB1342" s="540">
        <v>-308.36696396231173</v>
      </c>
      <c r="DC1342" s="540">
        <v>-322.42077676466778</v>
      </c>
      <c r="DD1342" s="540">
        <v>-251.71901654400949</v>
      </c>
      <c r="DE1342" s="540">
        <v>-300.76598436824264</v>
      </c>
      <c r="DF1342" s="540">
        <v>-328.12123124608814</v>
      </c>
      <c r="DG1342" s="540">
        <v>-330.41891403329515</v>
      </c>
      <c r="DH1342" s="540">
        <v>-258.96723294745618</v>
      </c>
      <c r="DI1342" s="540">
        <v>-324.69410451905861</v>
      </c>
      <c r="DJ1342" s="540">
        <v>-365.40826934455771</v>
      </c>
      <c r="DK1342" s="540">
        <v>-385.47696892114203</v>
      </c>
      <c r="DL1342" s="540">
        <v>-242.28945894625858</v>
      </c>
      <c r="DM1342" s="540">
        <v>-274.62124260313885</v>
      </c>
      <c r="DN1342" s="540">
        <v>-300.725368886929</v>
      </c>
      <c r="DO1342" s="540">
        <v>-324.97921914251191</v>
      </c>
    </row>
    <row r="1343" spans="2:119" s="283" customFormat="1">
      <c r="B1343" s="1332"/>
      <c r="C1343" s="1152"/>
      <c r="D1343" s="1138"/>
      <c r="E1343" s="1138"/>
      <c r="F1343" s="540"/>
      <c r="G1343" s="540"/>
      <c r="H1343" s="540"/>
      <c r="I1343" s="540"/>
      <c r="J1343" s="540"/>
      <c r="K1343" s="540"/>
      <c r="L1343" s="540"/>
      <c r="M1343" s="540"/>
      <c r="N1343" s="540"/>
      <c r="O1343" s="540"/>
      <c r="P1343" s="540"/>
      <c r="Q1343" s="540"/>
      <c r="R1343" s="540"/>
      <c r="S1343" s="1139"/>
      <c r="T1343" s="1139"/>
      <c r="U1343" s="1747"/>
      <c r="V1343" s="1747"/>
      <c r="W1343" s="1747"/>
      <c r="X1343" s="1747"/>
      <c r="Y1343" s="1747"/>
      <c r="Z1343" s="1747"/>
      <c r="AA1343" s="403"/>
      <c r="AB1343" s="282"/>
      <c r="AC1343" s="282"/>
      <c r="AD1343" s="282"/>
      <c r="AE1343" s="282"/>
      <c r="AF1343" s="282"/>
      <c r="AG1343" s="282"/>
      <c r="AH1343" s="282"/>
      <c r="AI1343" s="282"/>
      <c r="AJ1343" s="1123"/>
      <c r="AK1343" s="1123"/>
      <c r="AL1343" s="1123"/>
      <c r="AM1343" s="1123"/>
      <c r="AN1343" s="1123"/>
      <c r="AO1343" s="1123"/>
      <c r="AP1343" s="1123"/>
      <c r="AQ1343" s="1123"/>
      <c r="AR1343" s="540"/>
      <c r="AS1343" s="540"/>
      <c r="AT1343" s="540"/>
      <c r="AU1343" s="540"/>
      <c r="AV1343" s="540"/>
      <c r="AW1343" s="540"/>
      <c r="AX1343" s="540"/>
      <c r="AY1343" s="540"/>
      <c r="AZ1343" s="540"/>
      <c r="BA1343" s="540"/>
      <c r="BB1343" s="540"/>
      <c r="BC1343" s="540"/>
      <c r="BD1343" s="540"/>
      <c r="BE1343" s="540"/>
      <c r="BF1343" s="540"/>
      <c r="BG1343" s="540"/>
      <c r="BH1343" s="540"/>
      <c r="BI1343" s="540"/>
      <c r="BJ1343" s="540"/>
      <c r="BK1343" s="540"/>
      <c r="BL1343" s="540"/>
      <c r="BM1343" s="540"/>
      <c r="BN1343" s="540"/>
      <c r="BO1343" s="540"/>
      <c r="BP1343" s="540"/>
      <c r="BQ1343" s="540"/>
      <c r="BR1343" s="540"/>
      <c r="BS1343" s="540"/>
      <c r="BT1343" s="540"/>
      <c r="BU1343" s="540"/>
      <c r="BV1343" s="540"/>
      <c r="BW1343" s="540"/>
      <c r="BX1343" s="540"/>
      <c r="BY1343" s="540"/>
      <c r="BZ1343" s="540"/>
      <c r="CA1343" s="540"/>
      <c r="CB1343" s="540"/>
      <c r="CC1343" s="540"/>
      <c r="CD1343" s="540"/>
      <c r="CE1343" s="540"/>
      <c r="CF1343" s="540"/>
      <c r="CG1343" s="540"/>
      <c r="CH1343" s="540"/>
      <c r="CI1343" s="540"/>
      <c r="CJ1343" s="540"/>
      <c r="CK1343" s="540"/>
      <c r="CL1343" s="540"/>
      <c r="CM1343" s="540"/>
      <c r="CN1343" s="540"/>
      <c r="CO1343" s="540"/>
      <c r="CP1343" s="540"/>
      <c r="CQ1343" s="540"/>
      <c r="CR1343" s="540"/>
      <c r="CS1343" s="540"/>
      <c r="CT1343" s="540"/>
      <c r="CU1343" s="540"/>
      <c r="CV1343" s="540"/>
      <c r="CW1343" s="540"/>
      <c r="CX1343" s="540"/>
      <c r="CY1343" s="540"/>
      <c r="CZ1343" s="540"/>
      <c r="DA1343" s="540"/>
      <c r="DB1343" s="540"/>
      <c r="DC1343" s="540"/>
      <c r="DD1343" s="540"/>
      <c r="DE1343" s="540"/>
      <c r="DF1343" s="540"/>
      <c r="DG1343" s="540"/>
      <c r="DH1343" s="540"/>
      <c r="DI1343" s="540"/>
      <c r="DJ1343" s="540"/>
      <c r="DK1343" s="540"/>
      <c r="DL1343" s="540"/>
      <c r="DM1343" s="540"/>
      <c r="DN1343" s="540"/>
      <c r="DO1343" s="540"/>
    </row>
    <row r="1344" spans="2:119" s="240" customFormat="1">
      <c r="B1344" s="1331"/>
      <c r="C1344" s="1126" t="s">
        <v>146</v>
      </c>
      <c r="D1344" s="1160"/>
      <c r="E1344" s="1160"/>
      <c r="F1344" s="232">
        <v>0</v>
      </c>
      <c r="G1344" s="232">
        <v>0</v>
      </c>
      <c r="H1344" s="232">
        <v>-4.8</v>
      </c>
      <c r="I1344" s="232">
        <v>-13.6</v>
      </c>
      <c r="J1344" s="232">
        <v>-24.7</v>
      </c>
      <c r="K1344" s="232">
        <v>-18.100000000000001</v>
      </c>
      <c r="L1344" s="232">
        <v>-117.220078</v>
      </c>
      <c r="M1344" s="232">
        <v>-34.466127</v>
      </c>
      <c r="N1344" s="232">
        <v>-39.162999999999997</v>
      </c>
      <c r="O1344" s="536">
        <v>-68.527000000000001</v>
      </c>
      <c r="P1344" s="536">
        <v>-55.155999999999999</v>
      </c>
      <c r="Q1344" s="536">
        <v>-93.135999999999996</v>
      </c>
      <c r="R1344" s="536">
        <v>-136.798</v>
      </c>
      <c r="S1344" s="1142">
        <v>-247.048</v>
      </c>
      <c r="T1344" s="1142">
        <v>-572.92899999999997</v>
      </c>
      <c r="U1344" s="1748">
        <v>-860.81770710367118</v>
      </c>
      <c r="V1344" s="1748">
        <v>-1051.7316265007914</v>
      </c>
      <c r="W1344" s="1748">
        <v>-1161.8047113035584</v>
      </c>
      <c r="X1344" s="1748">
        <v>-1211.0251461916355</v>
      </c>
      <c r="Y1344" s="1748">
        <v>-1334.5465757322147</v>
      </c>
      <c r="Z1344" s="1748">
        <v>-1142.6152895788384</v>
      </c>
      <c r="AA1344" s="403"/>
      <c r="AB1344" s="232"/>
      <c r="AC1344" s="232"/>
      <c r="AD1344" s="232"/>
      <c r="AE1344" s="232"/>
      <c r="AF1344" s="232"/>
      <c r="AG1344" s="232"/>
      <c r="AH1344" s="232"/>
      <c r="AI1344" s="232"/>
      <c r="AJ1344" s="1120"/>
      <c r="AK1344" s="1120"/>
      <c r="AL1344" s="1120"/>
      <c r="AM1344" s="1120"/>
      <c r="AN1344" s="1120"/>
      <c r="AO1344" s="1120"/>
      <c r="AP1344" s="1120"/>
      <c r="AQ1344" s="1120"/>
      <c r="AR1344" s="536">
        <v>-2.7</v>
      </c>
      <c r="AS1344" s="536">
        <v>-0.5</v>
      </c>
      <c r="AT1344" s="536">
        <v>-0.8</v>
      </c>
      <c r="AU1344" s="536">
        <v>-0.79999999999999982</v>
      </c>
      <c r="AV1344" s="536">
        <v>-1.4</v>
      </c>
      <c r="AW1344" s="536">
        <v>-2.5</v>
      </c>
      <c r="AX1344" s="536">
        <v>-6.6</v>
      </c>
      <c r="AY1344" s="536">
        <v>-3.1</v>
      </c>
      <c r="AZ1344" s="536">
        <v>-3</v>
      </c>
      <c r="BA1344" s="536">
        <v>-10.4</v>
      </c>
      <c r="BB1344" s="536">
        <v>-9.3000000000000007</v>
      </c>
      <c r="BC1344" s="536">
        <v>-1.9999999999999964</v>
      </c>
      <c r="BD1344" s="536">
        <v>-3</v>
      </c>
      <c r="BE1344" s="536">
        <v>-6</v>
      </c>
      <c r="BF1344" s="536">
        <v>-4</v>
      </c>
      <c r="BG1344" s="536">
        <v>-5.1000000000000014</v>
      </c>
      <c r="BH1344" s="536">
        <v>-6.7</v>
      </c>
      <c r="BI1344" s="536">
        <v>-35.200000000000003</v>
      </c>
      <c r="BJ1344" s="536">
        <v>-37.420078000000004</v>
      </c>
      <c r="BK1344" s="536">
        <v>-37.9</v>
      </c>
      <c r="BL1344" s="536">
        <v>-6.9661270000000002</v>
      </c>
      <c r="BM1344" s="536">
        <v>-7.7</v>
      </c>
      <c r="BN1344" s="536">
        <v>-9.8000000000000007</v>
      </c>
      <c r="BO1344" s="536">
        <v>-10</v>
      </c>
      <c r="BP1344" s="536">
        <v>-7.3150000000000004</v>
      </c>
      <c r="BQ1344" s="536">
        <v>-8.9899999999999984</v>
      </c>
      <c r="BR1344" s="536">
        <v>-2.7579999999999991</v>
      </c>
      <c r="BS1344" s="536">
        <v>-20.100000000000001</v>
      </c>
      <c r="BT1344" s="536">
        <v>-14.552</v>
      </c>
      <c r="BU1344" s="536">
        <v>-18.038000000000004</v>
      </c>
      <c r="BV1344" s="536">
        <v>-22.9</v>
      </c>
      <c r="BW1344" s="536">
        <v>-13.036999999999999</v>
      </c>
      <c r="BX1344" s="536">
        <v>-10.268000000000001</v>
      </c>
      <c r="BY1344" s="536">
        <v>-15.878999999999998</v>
      </c>
      <c r="BZ1344" s="536">
        <v>-13.133000000000003</v>
      </c>
      <c r="CA1344" s="536">
        <v>-15.875999999999998</v>
      </c>
      <c r="CB1344" s="536">
        <v>-19.542000000000002</v>
      </c>
      <c r="CC1344" s="536">
        <v>-22.549999999999997</v>
      </c>
      <c r="CD1344" s="536">
        <v>-23.040999999999997</v>
      </c>
      <c r="CE1344" s="536">
        <v>-28.003</v>
      </c>
      <c r="CF1344" s="536">
        <v>-32.927999999999997</v>
      </c>
      <c r="CG1344" s="536">
        <v>-38.433000000000007</v>
      </c>
      <c r="CH1344" s="536">
        <v>-29.370999999999995</v>
      </c>
      <c r="CI1344" s="536">
        <v>-36.066000000000003</v>
      </c>
      <c r="CJ1344" s="536">
        <v>-45.174999999999997</v>
      </c>
      <c r="CK1344" s="536">
        <v>-49.659000000000006</v>
      </c>
      <c r="CL1344" s="536">
        <v>-64.962999999999994</v>
      </c>
      <c r="CM1344" s="536">
        <v>-87.251000000000005</v>
      </c>
      <c r="CN1344" s="1165">
        <v>-112.672</v>
      </c>
      <c r="CO1344" s="1165">
        <v>-150.10799999999998</v>
      </c>
      <c r="CP1344" s="1165">
        <v>-161.86600000000001</v>
      </c>
      <c r="CQ1344" s="1165">
        <v>-148.28300000000004</v>
      </c>
      <c r="CR1344" s="1165">
        <v>-137</v>
      </c>
      <c r="CS1344" s="1379">
        <v>-221.33328559819432</v>
      </c>
      <c r="CT1344" s="1379">
        <v>-240.74841872868402</v>
      </c>
      <c r="CU1344" s="1379">
        <v>-261.73600277679282</v>
      </c>
      <c r="CV1344" s="1379">
        <v>-228.63588382193211</v>
      </c>
      <c r="CW1344" s="1379">
        <v>-252.13914744835014</v>
      </c>
      <c r="CX1344" s="1379">
        <v>-275.9463072292063</v>
      </c>
      <c r="CY1344" s="1379">
        <v>-295.01028800130285</v>
      </c>
      <c r="CZ1344" s="1379">
        <v>-247.59729880105232</v>
      </c>
      <c r="DA1344" s="1379">
        <v>-283.41967177552658</v>
      </c>
      <c r="DB1344" s="1379">
        <v>-308.36696396231173</v>
      </c>
      <c r="DC1344" s="1379">
        <v>-322.42077676466778</v>
      </c>
      <c r="DD1344" s="1379">
        <v>-251.71901654400949</v>
      </c>
      <c r="DE1344" s="1379">
        <v>-300.76598436824264</v>
      </c>
      <c r="DF1344" s="1379">
        <v>-328.12123124608814</v>
      </c>
      <c r="DG1344" s="1379">
        <v>-330.41891403329515</v>
      </c>
      <c r="DH1344" s="1379">
        <v>-258.96723294745618</v>
      </c>
      <c r="DI1344" s="1379">
        <v>-324.69410451905861</v>
      </c>
      <c r="DJ1344" s="1379">
        <v>-365.40826934455771</v>
      </c>
      <c r="DK1344" s="1379">
        <v>-385.47696892114203</v>
      </c>
      <c r="DL1344" s="1379">
        <v>-242.28945894625858</v>
      </c>
      <c r="DM1344" s="1379">
        <v>-274.62124260313885</v>
      </c>
      <c r="DN1344" s="1379">
        <v>-300.725368886929</v>
      </c>
      <c r="DO1344" s="1379">
        <v>-324.97921914251191</v>
      </c>
    </row>
    <row r="1345" spans="2:119" s="240" customFormat="1">
      <c r="B1345" s="1331"/>
      <c r="C1345" s="1127" t="s">
        <v>885</v>
      </c>
      <c r="D1345" s="1161"/>
      <c r="E1345" s="1161"/>
      <c r="F1345" s="146">
        <v>0</v>
      </c>
      <c r="G1345" s="146">
        <v>0</v>
      </c>
      <c r="H1345" s="146">
        <v>2.77707673625496E-2</v>
      </c>
      <c r="I1345" s="146">
        <v>6.2755024769454423E-2</v>
      </c>
      <c r="J1345" s="146">
        <v>8.2627590841216597E-2</v>
      </c>
      <c r="K1345" s="146">
        <v>4.844734373572928E-2</v>
      </c>
      <c r="L1345" s="146">
        <v>0.24803508343678191</v>
      </c>
      <c r="M1345" s="146">
        <v>6.1929734892388386E-2</v>
      </c>
      <c r="N1345" s="146">
        <v>6.0089267768014272E-2</v>
      </c>
      <c r="O1345" s="146">
        <v>9.1627624953221007E-2</v>
      </c>
      <c r="P1345" s="146">
        <v>4.5329513412049355E-2</v>
      </c>
      <c r="Q1345" s="146">
        <v>6.4693367082206604E-2</v>
      </c>
      <c r="R1345" s="146">
        <v>5.9572863293086226E-2</v>
      </c>
      <c r="S1345" s="1162">
        <v>6.2174449756069325E-2</v>
      </c>
      <c r="T1345" s="1162">
        <v>8.1043408296223918E-2</v>
      </c>
      <c r="U1345" s="1750">
        <v>7.9975613159473005E-2</v>
      </c>
      <c r="V1345" s="1750">
        <v>7.9726335324317249E-2</v>
      </c>
      <c r="W1345" s="1750">
        <v>7.1717579188324929E-2</v>
      </c>
      <c r="X1345" s="1750">
        <v>6.3707497946956237E-2</v>
      </c>
      <c r="Y1345" s="1750">
        <v>0.06</v>
      </c>
      <c r="Z1345" s="1750">
        <v>6.0000000000000005E-2</v>
      </c>
      <c r="AA1345" s="403"/>
      <c r="AB1345" s="990"/>
      <c r="AC1345" s="990"/>
      <c r="AD1345" s="990"/>
      <c r="AE1345" s="990"/>
      <c r="AF1345" s="990"/>
      <c r="AG1345" s="990"/>
      <c r="AH1345" s="990"/>
      <c r="AI1345" s="990"/>
      <c r="AJ1345" s="146">
        <v>0</v>
      </c>
      <c r="AK1345" s="146">
        <v>0</v>
      </c>
      <c r="AL1345" s="146">
        <v>0</v>
      </c>
      <c r="AM1345" s="146">
        <v>0</v>
      </c>
      <c r="AN1345" s="146">
        <v>0</v>
      </c>
      <c r="AO1345" s="146">
        <v>0</v>
      </c>
      <c r="AP1345" s="146">
        <v>0</v>
      </c>
      <c r="AQ1345" s="146">
        <v>0</v>
      </c>
      <c r="AR1345" s="146">
        <v>8.3533139963395772E-2</v>
      </c>
      <c r="AS1345" s="146">
        <v>1.222440118098473E-2</v>
      </c>
      <c r="AT1345" s="146">
        <v>1.5810502901266808E-2</v>
      </c>
      <c r="AU1345" s="146">
        <v>1.6319854326369104E-2</v>
      </c>
      <c r="AV1345" s="146">
        <v>3.047600869820118E-2</v>
      </c>
      <c r="AW1345" s="146">
        <v>4.760967894108304E-2</v>
      </c>
      <c r="AX1345" s="146">
        <v>0.11795956124619486</v>
      </c>
      <c r="AY1345" s="146">
        <v>4.974626915417911E-2</v>
      </c>
      <c r="AZ1345" s="146">
        <v>4.8812499280015638E-2</v>
      </c>
      <c r="BA1345" s="146">
        <v>0.14990308189205365</v>
      </c>
      <c r="BB1345" s="146">
        <v>0.11393129310890616</v>
      </c>
      <c r="BC1345" s="146">
        <v>2.3130571858400194E-2</v>
      </c>
      <c r="BD1345" s="146">
        <v>3.5826881926993272E-2</v>
      </c>
      <c r="BE1345" s="146">
        <v>6.7534059874504379E-2</v>
      </c>
      <c r="BF1345" s="146">
        <v>4.1124007965555848E-2</v>
      </c>
      <c r="BG1345" s="146">
        <v>4.9154425809080658E-2</v>
      </c>
      <c r="BH1345" s="146">
        <v>6.522220763213335E-2</v>
      </c>
      <c r="BI1345" s="146">
        <v>0.31377191277853944</v>
      </c>
      <c r="BJ1345" s="146">
        <v>0.30409123511176034</v>
      </c>
      <c r="BK1345" s="146">
        <v>0.2815119353892821</v>
      </c>
      <c r="BL1345" s="146">
        <v>6.037430223602977E-2</v>
      </c>
      <c r="BM1345" s="146">
        <v>5.8400077986098947E-2</v>
      </c>
      <c r="BN1345" s="146">
        <v>6.6245357459441864E-2</v>
      </c>
      <c r="BO1345" s="146">
        <v>6.1969522298270116E-2</v>
      </c>
      <c r="BP1345" s="146">
        <v>4.9405646359583957E-2</v>
      </c>
      <c r="BQ1345" s="146">
        <v>5.825783791490078E-2</v>
      </c>
      <c r="BR1345" s="146">
        <v>1.6354267348983931E-2</v>
      </c>
      <c r="BS1345" s="146">
        <v>0.11121439479450236</v>
      </c>
      <c r="BT1345" s="146">
        <v>9.2317452261625327E-2</v>
      </c>
      <c r="BU1345" s="146">
        <v>9.0350824467552257E-2</v>
      </c>
      <c r="BV1345" s="146">
        <v>9.9199902966033773E-2</v>
      </c>
      <c r="BW1345" s="146">
        <v>5.0871134523461127E-2</v>
      </c>
      <c r="BX1345" s="146">
        <v>3.8057820607857673E-2</v>
      </c>
      <c r="BY1345" s="146">
        <v>5.5931666079605494E-2</v>
      </c>
      <c r="BZ1345" s="146">
        <v>4.3059016393442631E-2</v>
      </c>
      <c r="CA1345" s="146">
        <v>4.4336584943545969E-2</v>
      </c>
      <c r="CB1345" s="146">
        <v>6.0883056677134742E-2</v>
      </c>
      <c r="CC1345" s="146">
        <v>6.7237765261183677E-2</v>
      </c>
      <c r="CD1345" s="146">
        <v>6.4852891091839976E-2</v>
      </c>
      <c r="CE1345" s="146">
        <v>6.5424665727456019E-2</v>
      </c>
      <c r="CF1345" s="146">
        <v>6.9502079067902137E-2</v>
      </c>
      <c r="CG1345" s="146">
        <v>7.0487966811067393E-2</v>
      </c>
      <c r="CH1345" s="146">
        <v>4.8705622099029733E-2</v>
      </c>
      <c r="CI1345" s="146">
        <v>5.3488879100539698E-2</v>
      </c>
      <c r="CJ1345" s="146">
        <v>6.9277140767162862E-2</v>
      </c>
      <c r="CK1345" s="146">
        <v>5.6535465163274207E-2</v>
      </c>
      <c r="CL1345" s="146">
        <v>5.8226173499889303E-2</v>
      </c>
      <c r="CM1345" s="146">
        <v>6.5735505957941809E-2</v>
      </c>
      <c r="CN1345" s="146">
        <v>8.1738717870405764E-2</v>
      </c>
      <c r="CO1345" s="146">
        <v>8.8156217882836577E-2</v>
      </c>
      <c r="CP1345" s="146">
        <v>8.7144109242123083E-2</v>
      </c>
      <c r="CQ1345" s="146">
        <v>6.9591405156643221E-2</v>
      </c>
      <c r="CR1345" s="146">
        <v>6.0943060498220639E-2</v>
      </c>
      <c r="CS1345" s="1371">
        <v>8.5000000000000006E-2</v>
      </c>
      <c r="CT1345" s="1378">
        <v>8.5000000000000006E-2</v>
      </c>
      <c r="CU1345" s="1378">
        <v>8.5000000000000006E-2</v>
      </c>
      <c r="CV1345" s="1371">
        <v>8.3000000000000004E-2</v>
      </c>
      <c r="CW1345" s="1371">
        <v>8.1000000000000003E-2</v>
      </c>
      <c r="CX1345" s="1371">
        <v>7.9000000000000001E-2</v>
      </c>
      <c r="CY1345" s="1371">
        <v>7.6999999999999999E-2</v>
      </c>
      <c r="CZ1345" s="1371">
        <v>7.4999999999999997E-2</v>
      </c>
      <c r="DA1345" s="1371">
        <v>7.2999999999999995E-2</v>
      </c>
      <c r="DB1345" s="1371">
        <v>7.0999999999999994E-2</v>
      </c>
      <c r="DC1345" s="1371">
        <v>6.8999999999999992E-2</v>
      </c>
      <c r="DD1345" s="1371">
        <v>6.699999999999999E-2</v>
      </c>
      <c r="DE1345" s="1371">
        <v>6.4999999999999988E-2</v>
      </c>
      <c r="DF1345" s="1371">
        <v>6.2999999999999987E-2</v>
      </c>
      <c r="DG1345" s="1371">
        <v>6.0999999999999985E-2</v>
      </c>
      <c r="DH1345" s="1371">
        <v>0.06</v>
      </c>
      <c r="DI1345" s="1371">
        <v>0.06</v>
      </c>
      <c r="DJ1345" s="1371">
        <v>0.06</v>
      </c>
      <c r="DK1345" s="1371">
        <v>0.06</v>
      </c>
      <c r="DL1345" s="1371">
        <v>0.06</v>
      </c>
      <c r="DM1345" s="1371">
        <v>0.06</v>
      </c>
      <c r="DN1345" s="1371">
        <v>0.06</v>
      </c>
      <c r="DO1345" s="1371">
        <v>0.06</v>
      </c>
    </row>
    <row r="1346" spans="2:119" s="269" customFormat="1" hidden="1">
      <c r="B1346" s="1331"/>
      <c r="C1346" s="1166" t="s">
        <v>886</v>
      </c>
      <c r="D1346" s="1164"/>
      <c r="E1346" s="1161"/>
      <c r="F1346" s="146"/>
      <c r="G1346" s="146"/>
      <c r="H1346" s="146">
        <v>2.77707673625496E-2</v>
      </c>
      <c r="I1346" s="146">
        <v>6.2755024769454423E-2</v>
      </c>
      <c r="J1346" s="146">
        <v>8.2627590841216597E-2</v>
      </c>
      <c r="K1346" s="146">
        <v>4.844734373572928E-2</v>
      </c>
      <c r="L1346" s="146">
        <v>0.24803508343678191</v>
      </c>
      <c r="M1346" s="146">
        <v>6.1929734892388386E-2</v>
      </c>
      <c r="N1346" s="146">
        <v>6.0089267768014272E-2</v>
      </c>
      <c r="O1346" s="146">
        <v>8.1155050473948248E-2</v>
      </c>
      <c r="P1346" s="146">
        <v>3.9450852374733024E-2</v>
      </c>
      <c r="Q1346" s="146">
        <v>4.995762484578662E-2</v>
      </c>
      <c r="R1346" s="146">
        <v>5.3488954056695993E-2</v>
      </c>
      <c r="S1346" s="1162"/>
      <c r="T1346" s="1162"/>
      <c r="U1346" s="1751"/>
      <c r="V1346" s="1751"/>
      <c r="W1346" s="1751"/>
      <c r="X1346" s="1751"/>
      <c r="Y1346" s="1751"/>
      <c r="Z1346" s="1751"/>
      <c r="AA1346" s="1092"/>
      <c r="AB1346" s="990"/>
      <c r="AC1346" s="990"/>
      <c r="AD1346" s="990"/>
      <c r="AE1346" s="990"/>
      <c r="AF1346" s="990"/>
      <c r="AG1346" s="990"/>
      <c r="AH1346" s="990"/>
      <c r="AI1346" s="990"/>
      <c r="AJ1346" s="146"/>
      <c r="AK1346" s="146"/>
      <c r="AL1346" s="146"/>
      <c r="AM1346" s="146"/>
      <c r="AN1346" s="146"/>
      <c r="AO1346" s="146"/>
      <c r="AP1346" s="146"/>
      <c r="AQ1346" s="146"/>
      <c r="AR1346" s="146"/>
      <c r="AS1346" s="146"/>
      <c r="AT1346" s="146"/>
      <c r="AU1346" s="146"/>
      <c r="AV1346" s="146"/>
      <c r="AW1346" s="146"/>
      <c r="AX1346" s="146"/>
      <c r="AY1346" s="146"/>
      <c r="AZ1346" s="146"/>
      <c r="BA1346" s="146"/>
      <c r="BB1346" s="146"/>
      <c r="BC1346" s="146"/>
      <c r="BD1346" s="146"/>
      <c r="BE1346" s="146"/>
      <c r="BF1346" s="146"/>
      <c r="BG1346" s="146"/>
      <c r="BH1346" s="146"/>
      <c r="BI1346" s="146"/>
      <c r="BJ1346" s="146"/>
      <c r="BK1346" s="146"/>
      <c r="BL1346" s="146"/>
      <c r="BM1346" s="146"/>
      <c r="BN1346" s="146"/>
      <c r="BO1346" s="146"/>
      <c r="BP1346" s="146"/>
      <c r="BQ1346" s="146"/>
      <c r="BR1346" s="146"/>
      <c r="BS1346" s="146"/>
      <c r="BT1346" s="146"/>
      <c r="BU1346" s="146"/>
      <c r="BV1346" s="146"/>
      <c r="BW1346" s="146"/>
      <c r="BX1346" s="146">
        <v>3.7484576126399105E-2</v>
      </c>
      <c r="BY1346" s="146">
        <v>5.0166019543232999E-2</v>
      </c>
      <c r="BZ1346" s="146">
        <v>3.5431297061196083E-2</v>
      </c>
      <c r="CA1346" s="146">
        <v>3.6331348488939944E-2</v>
      </c>
      <c r="CB1346" s="146">
        <v>4.5079584775086508E-2</v>
      </c>
      <c r="CC1346" s="146">
        <v>5.2199074074074064E-2</v>
      </c>
      <c r="CD1346" s="146">
        <v>4.9786084701815031E-2</v>
      </c>
      <c r="CE1346" s="146">
        <v>5.2244402985074628E-2</v>
      </c>
      <c r="CF1346" s="146">
        <v>6.0109529025191677E-2</v>
      </c>
      <c r="CG1346" s="146">
        <v>6.3452204061416551E-2</v>
      </c>
      <c r="CH1346" s="146">
        <v>4.3648387576162871E-2</v>
      </c>
      <c r="CI1346" s="146">
        <v>4.9331144850225689E-2</v>
      </c>
      <c r="CJ1346" s="146"/>
      <c r="CK1346" s="146"/>
      <c r="CL1346" s="146"/>
      <c r="CM1346" s="146"/>
      <c r="CN1346" s="146"/>
      <c r="CO1346" s="146"/>
      <c r="CP1346" s="146"/>
      <c r="CQ1346" s="146"/>
      <c r="CR1346" s="146"/>
      <c r="CS1346" s="146"/>
      <c r="CT1346" s="146"/>
      <c r="CU1346" s="146"/>
      <c r="CV1346" s="146"/>
      <c r="CW1346" s="146"/>
      <c r="CX1346" s="146"/>
      <c r="CY1346" s="146"/>
      <c r="CZ1346" s="146"/>
      <c r="DA1346" s="146"/>
      <c r="DB1346" s="146"/>
      <c r="DC1346" s="146"/>
      <c r="DD1346" s="146"/>
      <c r="DE1346" s="146"/>
      <c r="DF1346" s="146"/>
      <c r="DG1346" s="146"/>
      <c r="DH1346" s="146"/>
      <c r="DI1346" s="146"/>
      <c r="DJ1346" s="146"/>
      <c r="DK1346" s="146"/>
      <c r="DL1346" s="146"/>
      <c r="DM1346" s="146"/>
      <c r="DN1346" s="146"/>
      <c r="DO1346" s="146"/>
    </row>
    <row r="1347" spans="2:119" s="240" customFormat="1">
      <c r="B1347" s="1331"/>
      <c r="C1347" s="1127" t="s">
        <v>143</v>
      </c>
      <c r="D1347" s="1161"/>
      <c r="E1347" s="1161"/>
      <c r="F1347" s="146">
        <v>0</v>
      </c>
      <c r="G1347" s="146">
        <v>0</v>
      </c>
      <c r="H1347" s="146">
        <v>1.7450103609990184E-3</v>
      </c>
      <c r="I1347" s="146">
        <v>3.9930708476467302E-3</v>
      </c>
      <c r="J1347" s="146">
        <v>5.1243750129665354E-3</v>
      </c>
      <c r="K1347" s="146">
        <v>3.1733230477926999E-3</v>
      </c>
      <c r="L1347" s="146">
        <v>1.6045895171998413E-2</v>
      </c>
      <c r="M1347" s="146">
        <v>4.8667222536006782E-3</v>
      </c>
      <c r="N1347" s="146">
        <v>5.4767298763774685E-3</v>
      </c>
      <c r="O1347" s="146">
        <v>8.5146804835924007E-3</v>
      </c>
      <c r="P1347" s="146">
        <v>4.6942475127024512E-3</v>
      </c>
      <c r="Q1347" s="146">
        <v>7.4568454763811048E-3</v>
      </c>
      <c r="R1347" s="146">
        <v>9.77303089837471E-3</v>
      </c>
      <c r="S1347" s="1162">
        <v>1.18053969331046E-2</v>
      </c>
      <c r="T1347" s="1162">
        <v>2.0208494262968724E-2</v>
      </c>
      <c r="U1347" s="1750">
        <v>2.3277667083187691E-2</v>
      </c>
      <c r="V1347" s="1750">
        <v>2.4557021220771722E-2</v>
      </c>
      <c r="W1347" s="1750">
        <v>2.3146036990143122E-2</v>
      </c>
      <c r="X1347" s="1750">
        <v>2.1104905325834096E-2</v>
      </c>
      <c r="Y1347" s="1750">
        <v>2.0022740830626325E-2</v>
      </c>
      <c r="Z1347" s="1750">
        <v>1.4697061963056467E-2</v>
      </c>
      <c r="AA1347" s="403"/>
      <c r="AB1347" s="990"/>
      <c r="AC1347" s="990"/>
      <c r="AD1347" s="990"/>
      <c r="AE1347" s="990"/>
      <c r="AF1347" s="990"/>
      <c r="AG1347" s="990"/>
      <c r="AH1347" s="990"/>
      <c r="AI1347" s="990"/>
      <c r="AJ1347" s="146">
        <v>0</v>
      </c>
      <c r="AK1347" s="146">
        <v>0</v>
      </c>
      <c r="AL1347" s="146">
        <v>0</v>
      </c>
      <c r="AM1347" s="146">
        <v>0</v>
      </c>
      <c r="AN1347" s="146">
        <v>0</v>
      </c>
      <c r="AO1347" s="146">
        <v>0</v>
      </c>
      <c r="AP1347" s="146">
        <v>0</v>
      </c>
      <c r="AQ1347" s="146">
        <v>0</v>
      </c>
      <c r="AR1347" s="146">
        <v>5.183336532923786E-3</v>
      </c>
      <c r="AS1347" s="146">
        <v>7.6698880196349141E-4</v>
      </c>
      <c r="AT1347" s="146">
        <v>1.011378002528445E-3</v>
      </c>
      <c r="AU1347" s="146">
        <v>1.0166476045240817E-3</v>
      </c>
      <c r="AV1347" s="146">
        <v>1.9136139967195188E-3</v>
      </c>
      <c r="AW1347" s="146">
        <v>3.1324395439168021E-3</v>
      </c>
      <c r="AX1347" s="146">
        <v>7.4315955410426751E-3</v>
      </c>
      <c r="AY1347" s="146">
        <v>3.1373342779070943E-3</v>
      </c>
      <c r="AZ1347" s="146">
        <v>3.1446540880503146E-3</v>
      </c>
      <c r="BA1347" s="146">
        <v>9.7396516201535884E-3</v>
      </c>
      <c r="BB1347" s="146">
        <v>6.8975747237261745E-3</v>
      </c>
      <c r="BC1347" s="146">
        <v>1.3793103448275837E-3</v>
      </c>
      <c r="BD1347" s="146">
        <v>2.2698040402511915E-3</v>
      </c>
      <c r="BE1347" s="146">
        <v>4.6182266009852212E-3</v>
      </c>
      <c r="BF1347" s="146">
        <v>2.7847396268448898E-3</v>
      </c>
      <c r="BG1347" s="146">
        <v>3.097479501973885E-3</v>
      </c>
      <c r="BH1347" s="146">
        <v>4.2858056674982409E-3</v>
      </c>
      <c r="BI1347" s="146">
        <v>2.0401066419381015E-2</v>
      </c>
      <c r="BJ1347" s="146">
        <v>1.9928677637535284E-2</v>
      </c>
      <c r="BK1347" s="146">
        <v>1.7719388470709242E-2</v>
      </c>
      <c r="BL1347" s="146">
        <v>3.8758843821287488E-3</v>
      </c>
      <c r="BM1347" s="146">
        <v>4.2666371142018062E-3</v>
      </c>
      <c r="BN1347" s="146">
        <v>5.8239733761217098E-3</v>
      </c>
      <c r="BO1347" s="146">
        <v>5.5639014076670559E-3</v>
      </c>
      <c r="BP1347" s="146">
        <v>4.4357528348796318E-3</v>
      </c>
      <c r="BQ1347" s="146">
        <v>5.4369519201693372E-3</v>
      </c>
      <c r="BR1347" s="146">
        <v>1.4972042777265074E-3</v>
      </c>
      <c r="BS1347" s="146">
        <v>1.0019440705847168E-2</v>
      </c>
      <c r="BT1347" s="146">
        <v>8.1702318791757912E-3</v>
      </c>
      <c r="BU1347" s="146">
        <v>8.9978550406544632E-3</v>
      </c>
      <c r="BV1347" s="146">
        <v>1.1224389765709244E-2</v>
      </c>
      <c r="BW1347" s="146">
        <v>5.8669726834975925E-3</v>
      </c>
      <c r="BX1347" s="146">
        <v>4.3993144815766922E-3</v>
      </c>
      <c r="BY1347" s="146">
        <v>5.8327211284161023E-3</v>
      </c>
      <c r="BZ1347" s="146">
        <v>4.2704776769746048E-3</v>
      </c>
      <c r="CA1347" s="146">
        <v>4.3880597014925365E-3</v>
      </c>
      <c r="CB1347" s="146">
        <v>6.2506397134083937E-3</v>
      </c>
      <c r="CC1347" s="146">
        <v>7.1920648083179167E-3</v>
      </c>
      <c r="CD1347" s="146">
        <v>7.692641559829059E-3</v>
      </c>
      <c r="CE1347" s="146">
        <v>8.6616145994432413E-3</v>
      </c>
      <c r="CF1347" s="146">
        <v>1.0663903102532546E-2</v>
      </c>
      <c r="CG1347" s="146">
        <v>1.1311475409836068E-2</v>
      </c>
      <c r="CH1347" s="146">
        <v>8.0674046199906597E-3</v>
      </c>
      <c r="CI1347" s="146">
        <v>9.3162503551778471E-3</v>
      </c>
      <c r="CJ1347" s="146">
        <v>1.3231891274420784E-2</v>
      </c>
      <c r="CK1347" s="146">
        <v>9.8436013320647008E-3</v>
      </c>
      <c r="CL1347" s="146">
        <v>1.1006200867443751E-2</v>
      </c>
      <c r="CM1347" s="146">
        <v>1.3289517775002287E-2</v>
      </c>
      <c r="CN1347" s="146">
        <v>1.8601333949679721E-2</v>
      </c>
      <c r="CO1347" s="146">
        <v>2.1374989320194795E-2</v>
      </c>
      <c r="CP1347" s="146">
        <v>2.2129771409821725E-2</v>
      </c>
      <c r="CQ1347" s="146">
        <v>1.8636243668857699E-2</v>
      </c>
      <c r="CR1347" s="146">
        <v>1.787345075016308E-2</v>
      </c>
      <c r="CS1347" s="146">
        <v>2.3901310809492475E-2</v>
      </c>
      <c r="CT1347" s="146">
        <v>2.5075775213053323E-2</v>
      </c>
      <c r="CU1347" s="146">
        <v>2.5036263157157672E-2</v>
      </c>
      <c r="CV1347" s="146">
        <v>2.5234073198009053E-2</v>
      </c>
      <c r="CW1347" s="146">
        <v>2.4175887545812812E-2</v>
      </c>
      <c r="CX1347" s="146">
        <v>2.4676608272433811E-2</v>
      </c>
      <c r="CY1347" s="146">
        <v>2.426935311846172E-2</v>
      </c>
      <c r="CZ1347" s="146">
        <v>2.3554830530929074E-2</v>
      </c>
      <c r="DA1347" s="146">
        <v>2.3298689278251506E-2</v>
      </c>
      <c r="DB1347" s="146">
        <v>2.3402097084871697E-2</v>
      </c>
      <c r="DC1347" s="146">
        <v>2.2481665752309171E-2</v>
      </c>
      <c r="DD1347" s="146">
        <v>2.1199597299598069E-2</v>
      </c>
      <c r="DE1347" s="146">
        <v>2.1749629156083861E-2</v>
      </c>
      <c r="DF1347" s="146">
        <v>2.1643490088772661E-2</v>
      </c>
      <c r="DG1347" s="146">
        <v>2.0002813243688192E-2</v>
      </c>
      <c r="DH1347" s="146">
        <v>1.8902051440986205E-2</v>
      </c>
      <c r="DI1347" s="146">
        <v>2.0229561338552512E-2</v>
      </c>
      <c r="DJ1347" s="146">
        <v>2.0659761607376224E-2</v>
      </c>
      <c r="DK1347" s="146">
        <v>2.0062684373856891E-2</v>
      </c>
      <c r="DL1347" s="146">
        <v>1.5301880501578536E-2</v>
      </c>
      <c r="DM1347" s="146">
        <v>1.4663203054590776E-2</v>
      </c>
      <c r="DN1347" s="146">
        <v>1.4505902228459591E-2</v>
      </c>
      <c r="DO1347" s="146">
        <v>1.4475261490128894E-2</v>
      </c>
    </row>
    <row r="1348" spans="2:119" s="240" customFormat="1">
      <c r="B1348" s="1331"/>
      <c r="C1348" s="1127"/>
      <c r="D1348" s="1161"/>
      <c r="E1348" s="1161"/>
      <c r="F1348" s="146"/>
      <c r="G1348" s="146"/>
      <c r="H1348" s="146"/>
      <c r="I1348" s="146"/>
      <c r="J1348" s="146"/>
      <c r="K1348" s="146"/>
      <c r="L1348" s="146"/>
      <c r="M1348" s="146"/>
      <c r="N1348" s="146"/>
      <c r="O1348" s="146"/>
      <c r="P1348" s="146"/>
      <c r="Q1348" s="146"/>
      <c r="R1348" s="146"/>
      <c r="S1348" s="1162"/>
      <c r="T1348" s="1162"/>
      <c r="U1348" s="1750"/>
      <c r="V1348" s="1750"/>
      <c r="W1348" s="1750"/>
      <c r="X1348" s="1750"/>
      <c r="Y1348" s="1750"/>
      <c r="Z1348" s="1750"/>
      <c r="AA1348" s="403"/>
      <c r="AB1348" s="990"/>
      <c r="AC1348" s="990"/>
      <c r="AD1348" s="990"/>
      <c r="AE1348" s="990"/>
      <c r="AF1348" s="990"/>
      <c r="AG1348" s="990"/>
      <c r="AH1348" s="990"/>
      <c r="AI1348" s="990"/>
      <c r="AJ1348" s="146"/>
      <c r="AK1348" s="146"/>
      <c r="AL1348" s="146"/>
      <c r="AM1348" s="146"/>
      <c r="AN1348" s="146"/>
      <c r="AO1348" s="146"/>
      <c r="AP1348" s="146"/>
      <c r="AQ1348" s="146"/>
      <c r="AR1348" s="146"/>
      <c r="AS1348" s="146"/>
      <c r="AT1348" s="146"/>
      <c r="AU1348" s="146"/>
      <c r="AV1348" s="146"/>
      <c r="AW1348" s="146"/>
      <c r="AX1348" s="146"/>
      <c r="AY1348" s="146"/>
      <c r="AZ1348" s="146"/>
      <c r="BA1348" s="146"/>
      <c r="BB1348" s="146"/>
      <c r="BC1348" s="146"/>
      <c r="BD1348" s="146"/>
      <c r="BE1348" s="146"/>
      <c r="BF1348" s="146"/>
      <c r="BG1348" s="146"/>
      <c r="BH1348" s="146"/>
      <c r="BI1348" s="146"/>
      <c r="BJ1348" s="146"/>
      <c r="BK1348" s="146"/>
      <c r="BL1348" s="146"/>
      <c r="BM1348" s="146"/>
      <c r="BN1348" s="146"/>
      <c r="BO1348" s="146"/>
      <c r="BP1348" s="146"/>
      <c r="BQ1348" s="146"/>
      <c r="BR1348" s="146"/>
      <c r="BS1348" s="146"/>
      <c r="BT1348" s="146"/>
      <c r="BU1348" s="146"/>
      <c r="BV1348" s="146"/>
      <c r="BW1348" s="146"/>
      <c r="BX1348" s="146"/>
      <c r="BY1348" s="146"/>
      <c r="BZ1348" s="146"/>
      <c r="CA1348" s="146"/>
      <c r="CB1348" s="146"/>
      <c r="CC1348" s="146"/>
      <c r="CD1348" s="146"/>
      <c r="CE1348" s="146"/>
      <c r="CF1348" s="146"/>
      <c r="CG1348" s="146"/>
      <c r="CH1348" s="146"/>
      <c r="CI1348" s="146"/>
      <c r="CJ1348" s="146"/>
      <c r="CK1348" s="146"/>
      <c r="CL1348" s="146"/>
      <c r="CM1348" s="146"/>
      <c r="CN1348" s="146"/>
      <c r="CO1348" s="146"/>
      <c r="CP1348" s="146"/>
      <c r="CQ1348" s="146"/>
      <c r="CR1348" s="146"/>
      <c r="CS1348" s="146"/>
      <c r="CT1348" s="146"/>
      <c r="CU1348" s="146"/>
      <c r="CV1348" s="146"/>
      <c r="CW1348" s="146"/>
      <c r="CX1348" s="146"/>
      <c r="CY1348" s="146"/>
      <c r="CZ1348" s="146"/>
      <c r="DA1348" s="146"/>
      <c r="DB1348" s="146"/>
      <c r="DC1348" s="146"/>
      <c r="DD1348" s="146"/>
      <c r="DE1348" s="146"/>
      <c r="DF1348" s="146"/>
      <c r="DG1348" s="146"/>
      <c r="DH1348" s="146"/>
      <c r="DI1348" s="146"/>
      <c r="DJ1348" s="146"/>
      <c r="DK1348" s="146"/>
      <c r="DL1348" s="146"/>
      <c r="DM1348" s="146"/>
      <c r="DN1348" s="146"/>
      <c r="DO1348" s="146"/>
    </row>
    <row r="1349" spans="2:119" s="240" customFormat="1">
      <c r="B1349" s="1331"/>
      <c r="C1349" s="1126" t="s">
        <v>147</v>
      </c>
      <c r="D1349" s="1160"/>
      <c r="E1349" s="1160"/>
      <c r="F1349" s="232">
        <v>0</v>
      </c>
      <c r="G1349" s="232">
        <v>0</v>
      </c>
      <c r="H1349" s="232">
        <v>0</v>
      </c>
      <c r="I1349" s="232">
        <v>0</v>
      </c>
      <c r="J1349" s="232">
        <v>0</v>
      </c>
      <c r="K1349" s="232">
        <v>0</v>
      </c>
      <c r="L1349" s="232">
        <v>0</v>
      </c>
      <c r="M1349" s="232">
        <v>-0.85694800000000004</v>
      </c>
      <c r="N1349" s="232">
        <v>-1.746</v>
      </c>
      <c r="O1349" s="536">
        <v>-0.43099999999999999</v>
      </c>
      <c r="P1349" s="536">
        <v>-0.33</v>
      </c>
      <c r="Q1349" s="536">
        <v>-0.192</v>
      </c>
      <c r="R1349" s="536">
        <v>-7.1999999999999995E-2</v>
      </c>
      <c r="S1349" s="1142">
        <v>-9.2999999999999999E-2</v>
      </c>
      <c r="T1349" s="1142">
        <v>-36.567</v>
      </c>
      <c r="U1349" s="1748">
        <v>0</v>
      </c>
      <c r="V1349" s="1748">
        <v>0</v>
      </c>
      <c r="W1349" s="1748">
        <v>0</v>
      </c>
      <c r="X1349" s="1748">
        <v>0</v>
      </c>
      <c r="Y1349" s="1748">
        <v>0</v>
      </c>
      <c r="Z1349" s="1748">
        <v>0</v>
      </c>
      <c r="AA1349" s="403"/>
      <c r="AB1349" s="990"/>
      <c r="AC1349" s="990"/>
      <c r="AD1349" s="990"/>
      <c r="AE1349" s="990"/>
      <c r="AF1349" s="990"/>
      <c r="AG1349" s="990"/>
      <c r="AH1349" s="990"/>
      <c r="AI1349" s="990"/>
      <c r="AJ1349" s="536"/>
      <c r="AK1349" s="536"/>
      <c r="AL1349" s="536"/>
      <c r="AM1349" s="536"/>
      <c r="AN1349" s="536"/>
      <c r="AO1349" s="536"/>
      <c r="AP1349" s="536"/>
      <c r="AQ1349" s="536"/>
      <c r="AR1349" s="536"/>
      <c r="AS1349" s="536"/>
      <c r="AT1349" s="536"/>
      <c r="AU1349" s="536"/>
      <c r="AV1349" s="536"/>
      <c r="AW1349" s="536"/>
      <c r="AX1349" s="536"/>
      <c r="AY1349" s="536"/>
      <c r="AZ1349" s="536"/>
      <c r="BA1349" s="536"/>
      <c r="BB1349" s="536"/>
      <c r="BC1349" s="536"/>
      <c r="BD1349" s="536"/>
      <c r="BE1349" s="536"/>
      <c r="BF1349" s="536"/>
      <c r="BG1349" s="536"/>
      <c r="BH1349" s="536"/>
      <c r="BI1349" s="536"/>
      <c r="BJ1349" s="536"/>
      <c r="BK1349" s="536"/>
      <c r="BL1349" s="536">
        <v>-0.144479</v>
      </c>
      <c r="BM1349" s="536">
        <v>-1.8063560000000001</v>
      </c>
      <c r="BN1349" s="536">
        <v>1.4077220000000001</v>
      </c>
      <c r="BO1349" s="536">
        <v>-0.31383500000000009</v>
      </c>
      <c r="BP1349" s="536">
        <v>-0.94199999999999995</v>
      </c>
      <c r="BQ1349" s="536">
        <v>-0.42500000000000004</v>
      </c>
      <c r="BR1349" s="536">
        <v>-0.13500000000000001</v>
      </c>
      <c r="BS1349" s="536">
        <v>-0.24399999999999999</v>
      </c>
      <c r="BT1349" s="536">
        <v>-1.0999999999999999E-2</v>
      </c>
      <c r="BU1349" s="536">
        <v>-3.8000000000000006E-2</v>
      </c>
      <c r="BV1349" s="536">
        <v>0</v>
      </c>
      <c r="BW1349" s="536">
        <v>-0.38200000000000001</v>
      </c>
      <c r="BX1349" s="536">
        <v>-1.7000000000000001E-2</v>
      </c>
      <c r="BY1349" s="536">
        <v>-5.6999999999999995E-2</v>
      </c>
      <c r="BZ1349" s="536">
        <v>-1.0000000000000009E-2</v>
      </c>
      <c r="CA1349" s="536">
        <v>-0.246</v>
      </c>
      <c r="CB1349" s="536">
        <v>-9.7000000000000003E-2</v>
      </c>
      <c r="CC1349" s="536">
        <v>-0.14499999999999999</v>
      </c>
      <c r="CD1349" s="536">
        <v>2.4999999999999994E-2</v>
      </c>
      <c r="CE1349" s="536">
        <v>2.4999999999999994E-2</v>
      </c>
      <c r="CF1349" s="536">
        <v>-3.4000000000000002E-2</v>
      </c>
      <c r="CG1349" s="536">
        <v>0</v>
      </c>
      <c r="CH1349" s="536">
        <v>-1.6E-2</v>
      </c>
      <c r="CI1349" s="536">
        <v>-2.1999999999999992E-2</v>
      </c>
      <c r="CJ1349" s="536">
        <v>-9.2999999999999999E-2</v>
      </c>
      <c r="CK1349" s="536">
        <v>6.0000000000000053E-3</v>
      </c>
      <c r="CL1349" s="536">
        <v>-6.0000000000000053E-3</v>
      </c>
      <c r="CM1349" s="536">
        <v>0</v>
      </c>
      <c r="CN1349" s="536">
        <v>-7.8049999999999997</v>
      </c>
      <c r="CO1349" s="536">
        <v>-11.738</v>
      </c>
      <c r="CP1349" s="536">
        <v>-9.6679999999999993</v>
      </c>
      <c r="CQ1349" s="536">
        <v>-7.3560000000000016</v>
      </c>
      <c r="CR1349" s="536">
        <v>0</v>
      </c>
      <c r="CS1349" s="536">
        <v>0</v>
      </c>
      <c r="CT1349" s="536">
        <v>0</v>
      </c>
      <c r="CU1349" s="536">
        <v>0</v>
      </c>
      <c r="CV1349" s="536">
        <v>0</v>
      </c>
      <c r="CW1349" s="536">
        <v>0</v>
      </c>
      <c r="CX1349" s="536">
        <v>0</v>
      </c>
      <c r="CY1349" s="536">
        <v>0</v>
      </c>
      <c r="CZ1349" s="536">
        <v>0</v>
      </c>
      <c r="DA1349" s="536">
        <v>0</v>
      </c>
      <c r="DB1349" s="536">
        <v>0</v>
      </c>
      <c r="DC1349" s="536">
        <v>0</v>
      </c>
      <c r="DD1349" s="536">
        <v>0</v>
      </c>
      <c r="DE1349" s="536">
        <v>0</v>
      </c>
      <c r="DF1349" s="536">
        <v>0</v>
      </c>
      <c r="DG1349" s="536">
        <v>0</v>
      </c>
      <c r="DH1349" s="536">
        <v>0</v>
      </c>
      <c r="DI1349" s="536">
        <v>0</v>
      </c>
      <c r="DJ1349" s="536">
        <v>0</v>
      </c>
      <c r="DK1349" s="536">
        <v>0</v>
      </c>
      <c r="DL1349" s="536">
        <v>0</v>
      </c>
      <c r="DM1349" s="536">
        <v>0</v>
      </c>
      <c r="DN1349" s="536">
        <v>0</v>
      </c>
      <c r="DO1349" s="536">
        <v>0</v>
      </c>
    </row>
    <row r="1350" spans="2:119" s="269" customFormat="1">
      <c r="B1350" s="1331"/>
      <c r="C1350" s="1127" t="s">
        <v>885</v>
      </c>
      <c r="D1350" s="1161"/>
      <c r="E1350" s="1161"/>
      <c r="F1350" s="146">
        <v>0</v>
      </c>
      <c r="G1350" s="146">
        <v>0</v>
      </c>
      <c r="H1350" s="146">
        <v>0</v>
      </c>
      <c r="I1350" s="146">
        <v>0</v>
      </c>
      <c r="J1350" s="146">
        <v>0</v>
      </c>
      <c r="K1350" s="146">
        <v>0</v>
      </c>
      <c r="L1350" s="146">
        <v>0</v>
      </c>
      <c r="M1350" s="146">
        <v>1.5397889776406395E-3</v>
      </c>
      <c r="N1350" s="146">
        <v>2.678953643054744E-3</v>
      </c>
      <c r="O1350" s="146">
        <v>5.1042401906214617E-4</v>
      </c>
      <c r="P1350" s="146">
        <v>2.7120783642715728E-4</v>
      </c>
      <c r="Q1350" s="146">
        <v>1.3336547070717735E-4</v>
      </c>
      <c r="R1350" s="146">
        <v>3.1354596975849124E-5</v>
      </c>
      <c r="S1350" s="1162">
        <v>2.3405264674534694E-5</v>
      </c>
      <c r="T1350" s="1162">
        <v>5.172568173662042E-3</v>
      </c>
      <c r="U1350" s="1750">
        <v>0</v>
      </c>
      <c r="V1350" s="1750">
        <v>0</v>
      </c>
      <c r="W1350" s="1750">
        <v>0</v>
      </c>
      <c r="X1350" s="1750">
        <v>0</v>
      </c>
      <c r="Y1350" s="1750">
        <v>0</v>
      </c>
      <c r="Z1350" s="1750">
        <v>0</v>
      </c>
      <c r="AA1350" s="403"/>
      <c r="AB1350" s="990"/>
      <c r="AC1350" s="990"/>
      <c r="AD1350" s="990"/>
      <c r="AE1350" s="990"/>
      <c r="AF1350" s="990"/>
      <c r="AG1350" s="990"/>
      <c r="AH1350" s="990"/>
      <c r="AI1350" s="990"/>
      <c r="AJ1350" s="146">
        <v>0</v>
      </c>
      <c r="AK1350" s="146">
        <v>0</v>
      </c>
      <c r="AL1350" s="146">
        <v>0</v>
      </c>
      <c r="AM1350" s="146">
        <v>0</v>
      </c>
      <c r="AN1350" s="146">
        <v>0</v>
      </c>
      <c r="AO1350" s="146">
        <v>0</v>
      </c>
      <c r="AP1350" s="146">
        <v>0</v>
      </c>
      <c r="AQ1350" s="146">
        <v>0</v>
      </c>
      <c r="AR1350" s="146">
        <v>0</v>
      </c>
      <c r="AS1350" s="146">
        <v>0</v>
      </c>
      <c r="AT1350" s="146">
        <v>0</v>
      </c>
      <c r="AU1350" s="146">
        <v>0</v>
      </c>
      <c r="AV1350" s="146">
        <v>0</v>
      </c>
      <c r="AW1350" s="146">
        <v>0</v>
      </c>
      <c r="AX1350" s="146">
        <v>0</v>
      </c>
      <c r="AY1350" s="146">
        <v>0</v>
      </c>
      <c r="AZ1350" s="146">
        <v>0</v>
      </c>
      <c r="BA1350" s="146">
        <v>0</v>
      </c>
      <c r="BB1350" s="146">
        <v>0</v>
      </c>
      <c r="BC1350" s="146">
        <v>0</v>
      </c>
      <c r="BD1350" s="146">
        <v>0</v>
      </c>
      <c r="BE1350" s="146">
        <v>0</v>
      </c>
      <c r="BF1350" s="146">
        <v>0</v>
      </c>
      <c r="BG1350" s="146">
        <v>0</v>
      </c>
      <c r="BH1350" s="146">
        <v>0</v>
      </c>
      <c r="BI1350" s="146">
        <v>0</v>
      </c>
      <c r="BJ1350" s="146">
        <v>0</v>
      </c>
      <c r="BK1350" s="146">
        <v>0</v>
      </c>
      <c r="BL1350" s="146">
        <v>1.2521762541451433E-3</v>
      </c>
      <c r="BM1350" s="146">
        <v>1.3700172892293213E-2</v>
      </c>
      <c r="BN1350" s="146">
        <v>-9.5158211319918817E-3</v>
      </c>
      <c r="BO1350" s="146">
        <v>1.9448205030477607E-3</v>
      </c>
      <c r="BP1350" s="146">
        <v>6.3622855599081447E-3</v>
      </c>
      <c r="BQ1350" s="146">
        <v>2.754124706766723E-3</v>
      </c>
      <c r="BR1350" s="146">
        <v>8.0051707473271637E-4</v>
      </c>
      <c r="BS1350" s="146">
        <v>1.3500652900427152E-3</v>
      </c>
      <c r="BT1350" s="146">
        <v>6.9783670621074669E-5</v>
      </c>
      <c r="BU1350" s="146">
        <v>1.9033880306946368E-4</v>
      </c>
      <c r="BV1350" s="146">
        <v>0</v>
      </c>
      <c r="BW1350" s="146">
        <v>1.4905862842649498E-3</v>
      </c>
      <c r="BX1350" s="146">
        <v>6.3009636767976285E-5</v>
      </c>
      <c r="BY1350" s="146">
        <v>2.0077492074674182E-4</v>
      </c>
      <c r="BZ1350" s="146">
        <v>3.2786885245901669E-5</v>
      </c>
      <c r="CA1350" s="146">
        <v>6.8699923759840708E-4</v>
      </c>
      <c r="CB1350" s="146">
        <v>3.0220327999601218E-4</v>
      </c>
      <c r="CC1350" s="146">
        <v>4.3234926664619216E-4</v>
      </c>
      <c r="CD1350" s="146">
        <v>-7.0366836391476026E-5</v>
      </c>
      <c r="CE1350" s="146">
        <v>-5.8408622047152097E-5</v>
      </c>
      <c r="CF1350" s="146">
        <v>7.1764780378664764E-5</v>
      </c>
      <c r="CG1350" s="146">
        <v>0</v>
      </c>
      <c r="CH1350" s="146">
        <v>2.6532632650726084E-5</v>
      </c>
      <c r="CI1350" s="146">
        <v>3.2627830649694255E-5</v>
      </c>
      <c r="CJ1350" s="146">
        <v>1.4261813151845372E-4</v>
      </c>
      <c r="CK1350" s="146">
        <v>-6.8308421631455631E-6</v>
      </c>
      <c r="CL1350" s="146">
        <v>5.3777849083222167E-6</v>
      </c>
      <c r="CM1350" s="146">
        <v>0</v>
      </c>
      <c r="CN1350" s="146">
        <v>5.6621937391589479E-3</v>
      </c>
      <c r="CO1350" s="146">
        <v>6.8935545441198062E-3</v>
      </c>
      <c r="CP1350" s="146">
        <v>5.2049797249134836E-3</v>
      </c>
      <c r="CQ1350" s="146">
        <v>3.4522796027344161E-3</v>
      </c>
      <c r="CR1350" s="146">
        <v>0</v>
      </c>
      <c r="CS1350" s="146">
        <v>0</v>
      </c>
      <c r="CT1350" s="146">
        <v>0</v>
      </c>
      <c r="CU1350" s="146">
        <v>0</v>
      </c>
      <c r="CV1350" s="146">
        <v>0</v>
      </c>
      <c r="CW1350" s="146">
        <v>0</v>
      </c>
      <c r="CX1350" s="146">
        <v>0</v>
      </c>
      <c r="CY1350" s="146">
        <v>0</v>
      </c>
      <c r="CZ1350" s="146">
        <v>0</v>
      </c>
      <c r="DA1350" s="146">
        <v>0</v>
      </c>
      <c r="DB1350" s="146">
        <v>0</v>
      </c>
      <c r="DC1350" s="146">
        <v>0</v>
      </c>
      <c r="DD1350" s="146">
        <v>0</v>
      </c>
      <c r="DE1350" s="146">
        <v>0</v>
      </c>
      <c r="DF1350" s="146">
        <v>0</v>
      </c>
      <c r="DG1350" s="146">
        <v>0</v>
      </c>
      <c r="DH1350" s="146">
        <v>0</v>
      </c>
      <c r="DI1350" s="146">
        <v>0</v>
      </c>
      <c r="DJ1350" s="146">
        <v>0</v>
      </c>
      <c r="DK1350" s="146">
        <v>0</v>
      </c>
      <c r="DL1350" s="146">
        <v>0</v>
      </c>
      <c r="DM1350" s="146">
        <v>0</v>
      </c>
      <c r="DN1350" s="146">
        <v>0</v>
      </c>
      <c r="DO1350" s="146">
        <v>0</v>
      </c>
    </row>
    <row r="1351" spans="2:119" s="269" customFormat="1" hidden="1">
      <c r="B1351" s="1331"/>
      <c r="C1351" s="1166" t="s">
        <v>886</v>
      </c>
      <c r="D1351" s="1164"/>
      <c r="E1351" s="1161"/>
      <c r="F1351" s="146"/>
      <c r="G1351" s="146"/>
      <c r="H1351" s="146">
        <v>0</v>
      </c>
      <c r="I1351" s="146">
        <v>0</v>
      </c>
      <c r="J1351" s="146">
        <v>0</v>
      </c>
      <c r="K1351" s="146">
        <v>0</v>
      </c>
      <c r="L1351" s="146">
        <v>0</v>
      </c>
      <c r="M1351" s="146">
        <v>1.5397889776406395E-3</v>
      </c>
      <c r="N1351" s="146">
        <v>2.678953643054744E-3</v>
      </c>
      <c r="O1351" s="146">
        <v>5.1042401906214617E-4</v>
      </c>
      <c r="P1351" s="146">
        <v>2.3603563136670352E-4</v>
      </c>
      <c r="Q1351" s="146">
        <v>1.0298771656922169E-4</v>
      </c>
      <c r="R1351" s="146">
        <v>2.81524926686217E-5</v>
      </c>
      <c r="S1351" s="1162"/>
      <c r="T1351" s="1162"/>
      <c r="U1351" s="1751"/>
      <c r="V1351" s="1751"/>
      <c r="W1351" s="1751"/>
      <c r="X1351" s="1751"/>
      <c r="Y1351" s="1751"/>
      <c r="Z1351" s="1751"/>
      <c r="AA1351" s="1092"/>
      <c r="AB1351" s="990"/>
      <c r="AC1351" s="990"/>
      <c r="AD1351" s="990"/>
      <c r="AE1351" s="990"/>
      <c r="AF1351" s="990"/>
      <c r="AG1351" s="990"/>
      <c r="AH1351" s="990"/>
      <c r="AI1351" s="990"/>
      <c r="AJ1351" s="146"/>
      <c r="AK1351" s="146"/>
      <c r="AL1351" s="146"/>
      <c r="AM1351" s="146"/>
      <c r="AN1351" s="146"/>
      <c r="AO1351" s="146"/>
      <c r="AP1351" s="146"/>
      <c r="AQ1351" s="146"/>
      <c r="AR1351" s="146"/>
      <c r="AS1351" s="146"/>
      <c r="AT1351" s="146"/>
      <c r="AU1351" s="146"/>
      <c r="AV1351" s="146"/>
      <c r="AW1351" s="146"/>
      <c r="AX1351" s="146"/>
      <c r="AY1351" s="146"/>
      <c r="AZ1351" s="146"/>
      <c r="BA1351" s="146"/>
      <c r="BB1351" s="146"/>
      <c r="BC1351" s="146"/>
      <c r="BD1351" s="146"/>
      <c r="BE1351" s="146"/>
      <c r="BF1351" s="146"/>
      <c r="BG1351" s="146"/>
      <c r="BH1351" s="146"/>
      <c r="BI1351" s="146"/>
      <c r="BJ1351" s="146"/>
      <c r="BK1351" s="146"/>
      <c r="BL1351" s="146"/>
      <c r="BM1351" s="146"/>
      <c r="BN1351" s="146"/>
      <c r="BO1351" s="146"/>
      <c r="BP1351" s="146"/>
      <c r="BQ1351" s="146"/>
      <c r="BR1351" s="146"/>
      <c r="BS1351" s="146"/>
      <c r="BT1351" s="146"/>
      <c r="BU1351" s="146"/>
      <c r="BV1351" s="146"/>
      <c r="BW1351" s="146"/>
      <c r="BX1351" s="146">
        <v>6.2060556500660765E-5</v>
      </c>
      <c r="BY1351" s="146">
        <v>1.8007828666567676E-4</v>
      </c>
      <c r="BZ1351" s="146">
        <v>2.6978829712324764E-5</v>
      </c>
      <c r="CA1351" s="146">
        <v>5.62957402889848E-4</v>
      </c>
      <c r="CB1351" s="146">
        <v>2.2376009227220299E-4</v>
      </c>
      <c r="CC1351" s="146">
        <v>3.3564814814814812E-4</v>
      </c>
      <c r="CD1351" s="146">
        <v>-5.4019014693171985E-5</v>
      </c>
      <c r="CE1351" s="146">
        <v>-4.6641791044776106E-5</v>
      </c>
      <c r="CF1351" s="146">
        <v>6.2066447608616294E-5</v>
      </c>
      <c r="CG1351" s="146">
        <v>0</v>
      </c>
      <c r="CH1351" s="146">
        <v>2.3777678704116511E-5</v>
      </c>
      <c r="CI1351" s="146">
        <v>3.0091642730132663E-5</v>
      </c>
      <c r="CJ1351" s="146"/>
      <c r="CK1351" s="146"/>
      <c r="CL1351" s="146"/>
      <c r="CM1351" s="146"/>
      <c r="CN1351" s="146"/>
      <c r="CO1351" s="146"/>
      <c r="CP1351" s="146"/>
      <c r="CQ1351" s="146"/>
      <c r="CR1351" s="146"/>
      <c r="CS1351" s="146"/>
      <c r="CT1351" s="146"/>
      <c r="CU1351" s="146"/>
      <c r="CV1351" s="146"/>
      <c r="CW1351" s="146"/>
      <c r="CX1351" s="146"/>
      <c r="CY1351" s="146"/>
      <c r="CZ1351" s="146"/>
      <c r="DA1351" s="146"/>
      <c r="DB1351" s="146"/>
      <c r="DC1351" s="146"/>
      <c r="DD1351" s="146"/>
      <c r="DE1351" s="146"/>
      <c r="DF1351" s="146"/>
      <c r="DG1351" s="146"/>
      <c r="DH1351" s="146"/>
      <c r="DI1351" s="146"/>
      <c r="DJ1351" s="146"/>
      <c r="DK1351" s="146"/>
      <c r="DL1351" s="146"/>
      <c r="DM1351" s="146"/>
      <c r="DN1351" s="146"/>
      <c r="DO1351" s="146"/>
    </row>
    <row r="1352" spans="2:119" s="240" customFormat="1">
      <c r="B1352" s="1331"/>
      <c r="C1352" s="1127" t="s">
        <v>143</v>
      </c>
      <c r="D1352" s="1161"/>
      <c r="E1352" s="1161"/>
      <c r="F1352" s="146">
        <v>0</v>
      </c>
      <c r="G1352" s="146">
        <v>0</v>
      </c>
      <c r="H1352" s="146">
        <v>0</v>
      </c>
      <c r="I1352" s="146">
        <v>0</v>
      </c>
      <c r="J1352" s="146">
        <v>0</v>
      </c>
      <c r="K1352" s="146">
        <v>0</v>
      </c>
      <c r="L1352" s="146">
        <v>0</v>
      </c>
      <c r="M1352" s="146">
        <v>1.2100367127929964E-4</v>
      </c>
      <c r="N1352" s="146">
        <v>2.4416848464507468E-4</v>
      </c>
      <c r="O1352" s="146">
        <v>5.3553012512269975E-5</v>
      </c>
      <c r="P1352" s="146">
        <v>2.8085823467833221E-5</v>
      </c>
      <c r="Q1352" s="146">
        <v>1.5372297838270615E-5</v>
      </c>
      <c r="R1352" s="146">
        <v>5.1437756742275404E-6</v>
      </c>
      <c r="S1352" s="1162">
        <v>4.4440833958531455E-6</v>
      </c>
      <c r="T1352" s="1162">
        <v>1.2898003237992446E-3</v>
      </c>
      <c r="U1352" s="1750">
        <v>0</v>
      </c>
      <c r="V1352" s="1750">
        <v>0</v>
      </c>
      <c r="W1352" s="1750">
        <v>0</v>
      </c>
      <c r="X1352" s="1750">
        <v>0</v>
      </c>
      <c r="Y1352" s="1750">
        <v>0</v>
      </c>
      <c r="Z1352" s="1750">
        <v>0</v>
      </c>
      <c r="AA1352" s="403"/>
      <c r="AB1352" s="990"/>
      <c r="AC1352" s="990"/>
      <c r="AD1352" s="990"/>
      <c r="AE1352" s="990"/>
      <c r="AF1352" s="990"/>
      <c r="AG1352" s="990"/>
      <c r="AH1352" s="990"/>
      <c r="AI1352" s="990"/>
      <c r="AJ1352" s="146">
        <v>0</v>
      </c>
      <c r="AK1352" s="146">
        <v>0</v>
      </c>
      <c r="AL1352" s="146">
        <v>0</v>
      </c>
      <c r="AM1352" s="146">
        <v>0</v>
      </c>
      <c r="AN1352" s="146">
        <v>0</v>
      </c>
      <c r="AO1352" s="146">
        <v>0</v>
      </c>
      <c r="AP1352" s="146">
        <v>0</v>
      </c>
      <c r="AQ1352" s="146">
        <v>0</v>
      </c>
      <c r="AR1352" s="146">
        <v>0</v>
      </c>
      <c r="AS1352" s="146">
        <v>0</v>
      </c>
      <c r="AT1352" s="146">
        <v>0</v>
      </c>
      <c r="AU1352" s="146">
        <v>0</v>
      </c>
      <c r="AV1352" s="146">
        <v>0</v>
      </c>
      <c r="AW1352" s="146">
        <v>0</v>
      </c>
      <c r="AX1352" s="146">
        <v>0</v>
      </c>
      <c r="AY1352" s="146">
        <v>0</v>
      </c>
      <c r="AZ1352" s="146">
        <v>0</v>
      </c>
      <c r="BA1352" s="146">
        <v>0</v>
      </c>
      <c r="BB1352" s="146">
        <v>0</v>
      </c>
      <c r="BC1352" s="146">
        <v>0</v>
      </c>
      <c r="BD1352" s="146">
        <v>0</v>
      </c>
      <c r="BE1352" s="146">
        <v>0</v>
      </c>
      <c r="BF1352" s="146">
        <v>0</v>
      </c>
      <c r="BG1352" s="146">
        <v>0</v>
      </c>
      <c r="BH1352" s="146">
        <v>0</v>
      </c>
      <c r="BI1352" s="146">
        <v>0</v>
      </c>
      <c r="BJ1352" s="146">
        <v>0</v>
      </c>
      <c r="BK1352" s="146">
        <v>0</v>
      </c>
      <c r="BL1352" s="146">
        <v>8.0386691147832866E-5</v>
      </c>
      <c r="BM1352" s="146">
        <v>1.0009176040339115E-3</v>
      </c>
      <c r="BN1352" s="146">
        <v>-8.3658524989600053E-4</v>
      </c>
      <c r="BO1352" s="146">
        <v>1.7461469982751912E-4</v>
      </c>
      <c r="BP1352" s="146">
        <v>5.7122066581771877E-4</v>
      </c>
      <c r="BQ1352" s="146">
        <v>2.5703054127608108E-4</v>
      </c>
      <c r="BR1352" s="146">
        <v>7.3285923674067653E-5</v>
      </c>
      <c r="BS1352" s="146">
        <v>1.216290314540651E-4</v>
      </c>
      <c r="BT1352" s="146">
        <v>6.1759586772219419E-6</v>
      </c>
      <c r="BU1352" s="146">
        <v>1.895545468149848E-5</v>
      </c>
      <c r="BV1352" s="146">
        <v>0</v>
      </c>
      <c r="BW1352" s="146">
        <v>1.7190945502002612E-4</v>
      </c>
      <c r="BX1352" s="146">
        <v>7.2836332476435308E-6</v>
      </c>
      <c r="BY1352" s="146">
        <v>2.0937408169262413E-5</v>
      </c>
      <c r="BZ1352" s="146">
        <v>3.2517152798101025E-6</v>
      </c>
      <c r="CA1352" s="146">
        <v>6.7993366500829181E-5</v>
      </c>
      <c r="CB1352" s="146">
        <v>3.1026100307062438E-5</v>
      </c>
      <c r="CC1352" s="146">
        <v>4.6246093002487714E-5</v>
      </c>
      <c r="CD1352" s="146">
        <v>-8.3466880341880333E-6</v>
      </c>
      <c r="CE1352" s="146">
        <v>-7.7327559542220836E-6</v>
      </c>
      <c r="CF1352" s="146">
        <v>1.1011075846881274E-5</v>
      </c>
      <c r="CG1352" s="146">
        <v>0</v>
      </c>
      <c r="CH1352" s="146">
        <v>4.3947592495948582E-6</v>
      </c>
      <c r="CI1352" s="146">
        <v>5.6828455557564616E-6</v>
      </c>
      <c r="CJ1352" s="146">
        <v>2.7239975396151257E-5</v>
      </c>
      <c r="CK1352" s="146">
        <v>-1.1893434823977175E-6</v>
      </c>
      <c r="CL1352" s="146">
        <v>1.0165356465166722E-6</v>
      </c>
      <c r="CM1352" s="146">
        <v>0</v>
      </c>
      <c r="CN1352" s="146">
        <v>1.2885491646305223E-3</v>
      </c>
      <c r="CO1352" s="146">
        <v>1.6714607125566027E-3</v>
      </c>
      <c r="CP1352" s="146">
        <v>1.3217762222465274E-3</v>
      </c>
      <c r="CQ1352" s="146">
        <v>9.245038772355376E-4</v>
      </c>
      <c r="CR1352" s="146">
        <v>0</v>
      </c>
      <c r="CS1352" s="146">
        <v>0</v>
      </c>
      <c r="CT1352" s="146">
        <v>0</v>
      </c>
      <c r="CU1352" s="146">
        <v>0</v>
      </c>
      <c r="CV1352" s="146">
        <v>0</v>
      </c>
      <c r="CW1352" s="146">
        <v>0</v>
      </c>
      <c r="CX1352" s="146">
        <v>0</v>
      </c>
      <c r="CY1352" s="146">
        <v>0</v>
      </c>
      <c r="CZ1352" s="146">
        <v>0</v>
      </c>
      <c r="DA1352" s="146">
        <v>0</v>
      </c>
      <c r="DB1352" s="146">
        <v>0</v>
      </c>
      <c r="DC1352" s="146">
        <v>0</v>
      </c>
      <c r="DD1352" s="146">
        <v>0</v>
      </c>
      <c r="DE1352" s="146">
        <v>0</v>
      </c>
      <c r="DF1352" s="146">
        <v>0</v>
      </c>
      <c r="DG1352" s="146">
        <v>0</v>
      </c>
      <c r="DH1352" s="146">
        <v>0</v>
      </c>
      <c r="DI1352" s="146">
        <v>0</v>
      </c>
      <c r="DJ1352" s="146">
        <v>0</v>
      </c>
      <c r="DK1352" s="146">
        <v>0</v>
      </c>
      <c r="DL1352" s="146">
        <v>0</v>
      </c>
      <c r="DM1352" s="146">
        <v>0</v>
      </c>
      <c r="DN1352" s="146">
        <v>0</v>
      </c>
      <c r="DO1352" s="146">
        <v>0</v>
      </c>
    </row>
    <row r="1353" spans="2:119" s="240" customFormat="1">
      <c r="B1353" s="1331"/>
      <c r="C1353" s="1127"/>
      <c r="D1353" s="1161"/>
      <c r="E1353" s="1161"/>
      <c r="F1353" s="146"/>
      <c r="G1353" s="146"/>
      <c r="H1353" s="146"/>
      <c r="I1353" s="146"/>
      <c r="J1353" s="146"/>
      <c r="K1353" s="146"/>
      <c r="L1353" s="146"/>
      <c r="M1353" s="146"/>
      <c r="N1353" s="146"/>
      <c r="O1353" s="146"/>
      <c r="P1353" s="146"/>
      <c r="Q1353" s="146"/>
      <c r="R1353" s="146"/>
      <c r="S1353" s="1162"/>
      <c r="T1353" s="1162"/>
      <c r="U1353" s="1750"/>
      <c r="V1353" s="1750"/>
      <c r="W1353" s="1750"/>
      <c r="X1353" s="1750"/>
      <c r="Y1353" s="1750"/>
      <c r="Z1353" s="1750"/>
      <c r="AA1353" s="403"/>
      <c r="AB1353" s="990"/>
      <c r="AC1353" s="990"/>
      <c r="AD1353" s="990"/>
      <c r="AE1353" s="990"/>
      <c r="AF1353" s="990"/>
      <c r="AG1353" s="990"/>
      <c r="AH1353" s="990"/>
      <c r="AI1353" s="990"/>
      <c r="AJ1353" s="146"/>
      <c r="AK1353" s="146"/>
      <c r="AL1353" s="146"/>
      <c r="AM1353" s="146"/>
      <c r="AN1353" s="146"/>
      <c r="AO1353" s="146"/>
      <c r="AP1353" s="146"/>
      <c r="AQ1353" s="146"/>
      <c r="AR1353" s="146"/>
      <c r="AS1353" s="146"/>
      <c r="AT1353" s="146"/>
      <c r="AU1353" s="146"/>
      <c r="AV1353" s="146"/>
      <c r="AW1353" s="146"/>
      <c r="AX1353" s="146"/>
      <c r="AY1353" s="146"/>
      <c r="AZ1353" s="146"/>
      <c r="BA1353" s="146"/>
      <c r="BB1353" s="146"/>
      <c r="BC1353" s="146"/>
      <c r="BD1353" s="146"/>
      <c r="BE1353" s="146"/>
      <c r="BF1353" s="146"/>
      <c r="BG1353" s="146"/>
      <c r="BH1353" s="146"/>
      <c r="BI1353" s="146"/>
      <c r="BJ1353" s="146"/>
      <c r="BK1353" s="146"/>
      <c r="BL1353" s="146"/>
      <c r="BM1353" s="146"/>
      <c r="BN1353" s="146"/>
      <c r="BO1353" s="146"/>
      <c r="BP1353" s="146"/>
      <c r="BQ1353" s="146"/>
      <c r="BR1353" s="146"/>
      <c r="BS1353" s="146"/>
      <c r="BT1353" s="146"/>
      <c r="BU1353" s="146"/>
      <c r="BV1353" s="146"/>
      <c r="BW1353" s="146"/>
      <c r="BX1353" s="146"/>
      <c r="BY1353" s="146"/>
      <c r="BZ1353" s="146"/>
      <c r="CA1353" s="146"/>
      <c r="CB1353" s="146"/>
      <c r="CC1353" s="146"/>
      <c r="CD1353" s="146"/>
      <c r="CE1353" s="146"/>
      <c r="CF1353" s="146"/>
      <c r="CG1353" s="146"/>
      <c r="CH1353" s="146"/>
      <c r="CI1353" s="146"/>
      <c r="CJ1353" s="146"/>
      <c r="CK1353" s="146"/>
      <c r="CL1353" s="146"/>
      <c r="CM1353" s="146"/>
      <c r="CN1353" s="146"/>
      <c r="CO1353" s="146"/>
      <c r="CP1353" s="146"/>
      <c r="CQ1353" s="146"/>
      <c r="CR1353" s="146"/>
      <c r="CS1353" s="146"/>
      <c r="CT1353" s="146"/>
      <c r="CU1353" s="146"/>
      <c r="CV1353" s="146"/>
      <c r="CW1353" s="146"/>
      <c r="CX1353" s="146"/>
      <c r="CY1353" s="146"/>
      <c r="CZ1353" s="146"/>
      <c r="DA1353" s="146"/>
      <c r="DB1353" s="146"/>
      <c r="DC1353" s="146"/>
      <c r="DD1353" s="146"/>
      <c r="DE1353" s="146"/>
      <c r="DF1353" s="146"/>
      <c r="DG1353" s="146"/>
      <c r="DH1353" s="146"/>
      <c r="DI1353" s="146"/>
      <c r="DJ1353" s="146"/>
      <c r="DK1353" s="146"/>
      <c r="DL1353" s="146"/>
      <c r="DM1353" s="146"/>
      <c r="DN1353" s="146"/>
      <c r="DO1353" s="146"/>
    </row>
    <row r="1354" spans="2:119" s="240" customFormat="1">
      <c r="B1354" s="1331"/>
      <c r="C1354" s="1126" t="s">
        <v>159</v>
      </c>
      <c r="D1354" s="1160"/>
      <c r="E1354" s="1160"/>
      <c r="F1354" s="232">
        <v>0</v>
      </c>
      <c r="G1354" s="232">
        <v>0</v>
      </c>
      <c r="H1354" s="232">
        <v>0</v>
      </c>
      <c r="I1354" s="232">
        <v>0</v>
      </c>
      <c r="J1354" s="232">
        <v>0</v>
      </c>
      <c r="K1354" s="232">
        <v>0</v>
      </c>
      <c r="L1354" s="232">
        <v>0</v>
      </c>
      <c r="M1354" s="232">
        <v>0</v>
      </c>
      <c r="N1354" s="232">
        <v>-23.38</v>
      </c>
      <c r="O1354" s="536">
        <v>-8.4120000000000008</v>
      </c>
      <c r="P1354" s="536">
        <v>-19.695</v>
      </c>
      <c r="Q1354" s="536">
        <v>-4.4260000000000002</v>
      </c>
      <c r="R1354" s="536">
        <v>0</v>
      </c>
      <c r="S1354" s="1142">
        <v>0</v>
      </c>
      <c r="T1354" s="1142">
        <v>0</v>
      </c>
      <c r="U1354" s="1748">
        <v>0</v>
      </c>
      <c r="V1354" s="1748">
        <v>0</v>
      </c>
      <c r="W1354" s="1748">
        <v>0</v>
      </c>
      <c r="X1354" s="1748">
        <v>0</v>
      </c>
      <c r="Y1354" s="1748">
        <v>0</v>
      </c>
      <c r="Z1354" s="1748">
        <v>0</v>
      </c>
      <c r="AA1354" s="403"/>
      <c r="AB1354" s="990"/>
      <c r="AC1354" s="990"/>
      <c r="AD1354" s="990"/>
      <c r="AE1354" s="990"/>
      <c r="AF1354" s="990"/>
      <c r="AG1354" s="990"/>
      <c r="AH1354" s="990"/>
      <c r="AI1354" s="990"/>
      <c r="AJ1354" s="536"/>
      <c r="AK1354" s="536"/>
      <c r="AL1354" s="536"/>
      <c r="AM1354" s="536"/>
      <c r="AN1354" s="536"/>
      <c r="AO1354" s="536"/>
      <c r="AP1354" s="536"/>
      <c r="AQ1354" s="536"/>
      <c r="AR1354" s="536"/>
      <c r="AS1354" s="536"/>
      <c r="AT1354" s="536"/>
      <c r="AU1354" s="536"/>
      <c r="AV1354" s="536"/>
      <c r="AW1354" s="536"/>
      <c r="AX1354" s="536"/>
      <c r="AY1354" s="536"/>
      <c r="AZ1354" s="536"/>
      <c r="BA1354" s="536"/>
      <c r="BB1354" s="536"/>
      <c r="BC1354" s="536"/>
      <c r="BD1354" s="536"/>
      <c r="BE1354" s="536"/>
      <c r="BF1354" s="536"/>
      <c r="BG1354" s="536"/>
      <c r="BH1354" s="536"/>
      <c r="BI1354" s="536"/>
      <c r="BJ1354" s="536"/>
      <c r="BK1354" s="536"/>
      <c r="BL1354" s="536">
        <v>0</v>
      </c>
      <c r="BM1354" s="536">
        <v>0</v>
      </c>
      <c r="BN1354" s="536">
        <v>0</v>
      </c>
      <c r="BO1354" s="536">
        <v>0</v>
      </c>
      <c r="BP1354" s="536">
        <v>0</v>
      </c>
      <c r="BQ1354" s="536">
        <v>-7.4729999999999999</v>
      </c>
      <c r="BR1354" s="536">
        <v>-10.306000000000001</v>
      </c>
      <c r="BS1354" s="536">
        <v>-5.6009999999999982</v>
      </c>
      <c r="BT1354" s="536">
        <v>-0.872</v>
      </c>
      <c r="BU1354" s="536">
        <v>-4.0910000000000002</v>
      </c>
      <c r="BV1354" s="536">
        <v>-1.2</v>
      </c>
      <c r="BW1354" s="536">
        <v>-2.2490000000000006</v>
      </c>
      <c r="BX1354" s="536">
        <v>-2.5049999999999999</v>
      </c>
      <c r="BY1354" s="536">
        <v>-5.846000000000001</v>
      </c>
      <c r="BZ1354" s="536">
        <v>-4.4259999999999984</v>
      </c>
      <c r="CA1354" s="536">
        <v>-6.918000000000001</v>
      </c>
      <c r="CB1354" s="536">
        <v>-3.39</v>
      </c>
      <c r="CC1354" s="536">
        <v>-1.036</v>
      </c>
      <c r="CD1354" s="536">
        <v>0</v>
      </c>
      <c r="CE1354" s="536">
        <v>0</v>
      </c>
      <c r="CF1354" s="536">
        <v>0</v>
      </c>
      <c r="CG1354" s="536">
        <v>0</v>
      </c>
      <c r="CH1354" s="536">
        <v>0</v>
      </c>
      <c r="CI1354" s="536">
        <v>0</v>
      </c>
      <c r="CJ1354" s="536">
        <v>0</v>
      </c>
      <c r="CK1354" s="536">
        <v>0</v>
      </c>
      <c r="CL1354" s="536">
        <v>0</v>
      </c>
      <c r="CM1354" s="536">
        <v>0</v>
      </c>
      <c r="CN1354" s="536">
        <v>0</v>
      </c>
      <c r="CO1354" s="536">
        <v>0</v>
      </c>
      <c r="CP1354" s="536">
        <v>0</v>
      </c>
      <c r="CQ1354" s="536">
        <v>0</v>
      </c>
      <c r="CR1354" s="536">
        <v>0</v>
      </c>
      <c r="CS1354" s="536">
        <v>0</v>
      </c>
      <c r="CT1354" s="536">
        <v>0</v>
      </c>
      <c r="CU1354" s="536">
        <v>0</v>
      </c>
      <c r="CV1354" s="536">
        <v>0</v>
      </c>
      <c r="CW1354" s="536">
        <v>0</v>
      </c>
      <c r="CX1354" s="536">
        <v>0</v>
      </c>
      <c r="CY1354" s="536">
        <v>0</v>
      </c>
      <c r="CZ1354" s="536">
        <v>0</v>
      </c>
      <c r="DA1354" s="536">
        <v>0</v>
      </c>
      <c r="DB1354" s="536">
        <v>0</v>
      </c>
      <c r="DC1354" s="536">
        <v>0</v>
      </c>
      <c r="DD1354" s="536">
        <v>0</v>
      </c>
      <c r="DE1354" s="536">
        <v>0</v>
      </c>
      <c r="DF1354" s="536">
        <v>0</v>
      </c>
      <c r="DG1354" s="536">
        <v>0</v>
      </c>
      <c r="DH1354" s="536">
        <v>0</v>
      </c>
      <c r="DI1354" s="536">
        <v>0</v>
      </c>
      <c r="DJ1354" s="536">
        <v>0</v>
      </c>
      <c r="DK1354" s="536">
        <v>0</v>
      </c>
      <c r="DL1354" s="536">
        <v>0</v>
      </c>
      <c r="DM1354" s="536">
        <v>0</v>
      </c>
      <c r="DN1354" s="536">
        <v>0</v>
      </c>
      <c r="DO1354" s="536">
        <v>0</v>
      </c>
    </row>
    <row r="1355" spans="2:119" s="269" customFormat="1">
      <c r="B1355" s="1331"/>
      <c r="C1355" s="1127" t="s">
        <v>885</v>
      </c>
      <c r="D1355" s="1161"/>
      <c r="E1355" s="1161"/>
      <c r="F1355" s="146">
        <v>0</v>
      </c>
      <c r="G1355" s="146">
        <v>0</v>
      </c>
      <c r="H1355" s="146">
        <v>0</v>
      </c>
      <c r="I1355" s="146">
        <v>0</v>
      </c>
      <c r="J1355" s="146">
        <v>0</v>
      </c>
      <c r="K1355" s="146">
        <v>0</v>
      </c>
      <c r="L1355" s="146">
        <v>0</v>
      </c>
      <c r="M1355" s="146">
        <v>0</v>
      </c>
      <c r="N1355" s="146">
        <v>3.5872815678476465E-2</v>
      </c>
      <c r="O1355" s="146">
        <v>9.9621504602106139E-3</v>
      </c>
      <c r="P1355" s="146">
        <v>1.6186176783129887E-2</v>
      </c>
      <c r="Q1355" s="146">
        <v>3.0743519445310783E-3</v>
      </c>
      <c r="R1355" s="146">
        <v>0</v>
      </c>
      <c r="S1355" s="1162">
        <v>0</v>
      </c>
      <c r="T1355" s="1162">
        <v>0</v>
      </c>
      <c r="U1355" s="1750">
        <v>0</v>
      </c>
      <c r="V1355" s="1750">
        <v>0</v>
      </c>
      <c r="W1355" s="1750">
        <v>0</v>
      </c>
      <c r="X1355" s="1750">
        <v>0</v>
      </c>
      <c r="Y1355" s="1750">
        <v>0</v>
      </c>
      <c r="Z1355" s="1750">
        <v>0</v>
      </c>
      <c r="AA1355" s="403"/>
      <c r="AB1355" s="990"/>
      <c r="AC1355" s="990"/>
      <c r="AD1355" s="990"/>
      <c r="AE1355" s="990"/>
      <c r="AF1355" s="990"/>
      <c r="AG1355" s="990"/>
      <c r="AH1355" s="990"/>
      <c r="AI1355" s="990"/>
      <c r="AJ1355" s="146">
        <v>0</v>
      </c>
      <c r="AK1355" s="146">
        <v>0</v>
      </c>
      <c r="AL1355" s="146">
        <v>0</v>
      </c>
      <c r="AM1355" s="146">
        <v>0</v>
      </c>
      <c r="AN1355" s="146">
        <v>0</v>
      </c>
      <c r="AO1355" s="146">
        <v>0</v>
      </c>
      <c r="AP1355" s="146">
        <v>0</v>
      </c>
      <c r="AQ1355" s="146">
        <v>0</v>
      </c>
      <c r="AR1355" s="146">
        <v>0</v>
      </c>
      <c r="AS1355" s="146">
        <v>0</v>
      </c>
      <c r="AT1355" s="146">
        <v>0</v>
      </c>
      <c r="AU1355" s="146">
        <v>0</v>
      </c>
      <c r="AV1355" s="146">
        <v>0</v>
      </c>
      <c r="AW1355" s="146">
        <v>0</v>
      </c>
      <c r="AX1355" s="146">
        <v>0</v>
      </c>
      <c r="AY1355" s="146">
        <v>0</v>
      </c>
      <c r="AZ1355" s="146">
        <v>0</v>
      </c>
      <c r="BA1355" s="146">
        <v>0</v>
      </c>
      <c r="BB1355" s="146">
        <v>0</v>
      </c>
      <c r="BC1355" s="146">
        <v>0</v>
      </c>
      <c r="BD1355" s="146">
        <v>0</v>
      </c>
      <c r="BE1355" s="146">
        <v>0</v>
      </c>
      <c r="BF1355" s="146">
        <v>0</v>
      </c>
      <c r="BG1355" s="146">
        <v>0</v>
      </c>
      <c r="BH1355" s="146">
        <v>0</v>
      </c>
      <c r="BI1355" s="146">
        <v>0</v>
      </c>
      <c r="BJ1355" s="146">
        <v>0</v>
      </c>
      <c r="BK1355" s="146">
        <v>0</v>
      </c>
      <c r="BL1355" s="146">
        <v>0</v>
      </c>
      <c r="BM1355" s="146">
        <v>0</v>
      </c>
      <c r="BN1355" s="146">
        <v>0</v>
      </c>
      <c r="BO1355" s="146">
        <v>0</v>
      </c>
      <c r="BP1355" s="146">
        <v>0</v>
      </c>
      <c r="BQ1355" s="146">
        <v>4.8427232785100513E-2</v>
      </c>
      <c r="BR1355" s="146">
        <v>6.111206646070648E-2</v>
      </c>
      <c r="BS1355" s="146">
        <v>3.0990638071841169E-2</v>
      </c>
      <c r="BT1355" s="146">
        <v>5.5319418892342829E-3</v>
      </c>
      <c r="BU1355" s="146">
        <v>2.0491474825188837E-2</v>
      </c>
      <c r="BV1355" s="146">
        <v>5.1982481903598485E-3</v>
      </c>
      <c r="BW1355" s="146">
        <v>8.7757291971515012E-3</v>
      </c>
      <c r="BX1355" s="146">
        <v>9.2846553002223862E-3</v>
      </c>
      <c r="BY1355" s="146">
        <v>2.0591757661148298E-2</v>
      </c>
      <c r="BZ1355" s="146">
        <v>1.451147540983606E-2</v>
      </c>
      <c r="CA1355" s="146">
        <v>1.9319759047584473E-2</v>
      </c>
      <c r="CB1355" s="146">
        <v>1.0561537311200839E-2</v>
      </c>
      <c r="CC1355" s="146">
        <v>3.0890609672100354E-3</v>
      </c>
      <c r="CD1355" s="146">
        <v>0</v>
      </c>
      <c r="CE1355" s="146">
        <v>0</v>
      </c>
      <c r="CF1355" s="146">
        <v>0</v>
      </c>
      <c r="CG1355" s="146">
        <v>0</v>
      </c>
      <c r="CH1355" s="146">
        <v>0</v>
      </c>
      <c r="CI1355" s="146">
        <v>0</v>
      </c>
      <c r="CJ1355" s="146">
        <v>0</v>
      </c>
      <c r="CK1355" s="146">
        <v>0</v>
      </c>
      <c r="CL1355" s="146">
        <v>0</v>
      </c>
      <c r="CM1355" s="146">
        <v>0</v>
      </c>
      <c r="CN1355" s="146">
        <v>0</v>
      </c>
      <c r="CO1355" s="146">
        <v>0</v>
      </c>
      <c r="CP1355" s="146">
        <v>0</v>
      </c>
      <c r="CQ1355" s="146">
        <v>0</v>
      </c>
      <c r="CR1355" s="146">
        <v>0</v>
      </c>
      <c r="CS1355" s="146">
        <v>0</v>
      </c>
      <c r="CT1355" s="146">
        <v>0</v>
      </c>
      <c r="CU1355" s="146">
        <v>0</v>
      </c>
      <c r="CV1355" s="146">
        <v>0</v>
      </c>
      <c r="CW1355" s="146">
        <v>0</v>
      </c>
      <c r="CX1355" s="146">
        <v>0</v>
      </c>
      <c r="CY1355" s="146">
        <v>0</v>
      </c>
      <c r="CZ1355" s="146">
        <v>0</v>
      </c>
      <c r="DA1355" s="146">
        <v>0</v>
      </c>
      <c r="DB1355" s="146">
        <v>0</v>
      </c>
      <c r="DC1355" s="146">
        <v>0</v>
      </c>
      <c r="DD1355" s="146">
        <v>0</v>
      </c>
      <c r="DE1355" s="146">
        <v>0</v>
      </c>
      <c r="DF1355" s="146">
        <v>0</v>
      </c>
      <c r="DG1355" s="146">
        <v>0</v>
      </c>
      <c r="DH1355" s="146">
        <v>0</v>
      </c>
      <c r="DI1355" s="146">
        <v>0</v>
      </c>
      <c r="DJ1355" s="146">
        <v>0</v>
      </c>
      <c r="DK1355" s="146">
        <v>0</v>
      </c>
      <c r="DL1355" s="146">
        <v>0</v>
      </c>
      <c r="DM1355" s="146">
        <v>0</v>
      </c>
      <c r="DN1355" s="146">
        <v>0</v>
      </c>
      <c r="DO1355" s="146">
        <v>0</v>
      </c>
    </row>
    <row r="1356" spans="2:119" s="269" customFormat="1" hidden="1">
      <c r="B1356" s="1331"/>
      <c r="C1356" s="1166" t="s">
        <v>886</v>
      </c>
      <c r="D1356" s="1164"/>
      <c r="E1356" s="1161"/>
      <c r="F1356" s="146"/>
      <c r="G1356" s="146"/>
      <c r="H1356" s="146">
        <v>0</v>
      </c>
      <c r="I1356" s="146">
        <v>0</v>
      </c>
      <c r="J1356" s="146">
        <v>0</v>
      </c>
      <c r="K1356" s="146">
        <v>0</v>
      </c>
      <c r="L1356" s="146">
        <v>0</v>
      </c>
      <c r="M1356" s="146">
        <v>0</v>
      </c>
      <c r="N1356" s="146">
        <v>3.5872815678476465E-2</v>
      </c>
      <c r="O1356" s="146">
        <v>9.9621504602106139E-3</v>
      </c>
      <c r="P1356" s="146">
        <v>1.408703563565826E-2</v>
      </c>
      <c r="Q1356" s="146">
        <v>2.3740814246634126E-3</v>
      </c>
      <c r="R1356" s="146">
        <v>0</v>
      </c>
      <c r="S1356" s="1162"/>
      <c r="T1356" s="1162"/>
      <c r="U1356" s="1751"/>
      <c r="V1356" s="1751"/>
      <c r="W1356" s="1751"/>
      <c r="X1356" s="1751"/>
      <c r="Y1356" s="1751"/>
      <c r="Z1356" s="1751"/>
      <c r="AA1356" s="1092"/>
      <c r="AB1356" s="990"/>
      <c r="AC1356" s="990"/>
      <c r="AD1356" s="990"/>
      <c r="AE1356" s="990"/>
      <c r="AF1356" s="990"/>
      <c r="AG1356" s="990"/>
      <c r="AH1356" s="990"/>
      <c r="AI1356" s="990"/>
      <c r="AJ1356" s="146"/>
      <c r="AK1356" s="146"/>
      <c r="AL1356" s="146"/>
      <c r="AM1356" s="146"/>
      <c r="AN1356" s="146"/>
      <c r="AO1356" s="146"/>
      <c r="AP1356" s="146"/>
      <c r="AQ1356" s="146"/>
      <c r="AR1356" s="146"/>
      <c r="AS1356" s="146"/>
      <c r="AT1356" s="146"/>
      <c r="AU1356" s="146"/>
      <c r="AV1356" s="146"/>
      <c r="AW1356" s="146"/>
      <c r="AX1356" s="146"/>
      <c r="AY1356" s="146"/>
      <c r="AZ1356" s="146"/>
      <c r="BA1356" s="146"/>
      <c r="BB1356" s="146"/>
      <c r="BC1356" s="146"/>
      <c r="BD1356" s="146"/>
      <c r="BE1356" s="146"/>
      <c r="BF1356" s="146"/>
      <c r="BG1356" s="146"/>
      <c r="BH1356" s="146"/>
      <c r="BI1356" s="146"/>
      <c r="BJ1356" s="146"/>
      <c r="BK1356" s="146"/>
      <c r="BL1356" s="146"/>
      <c r="BM1356" s="146"/>
      <c r="BN1356" s="146"/>
      <c r="BO1356" s="146"/>
      <c r="BP1356" s="146"/>
      <c r="BQ1356" s="146"/>
      <c r="BR1356" s="146"/>
      <c r="BS1356" s="146"/>
      <c r="BT1356" s="146"/>
      <c r="BU1356" s="146"/>
      <c r="BV1356" s="146"/>
      <c r="BW1356" s="146"/>
      <c r="BX1356" s="146">
        <v>9.144805531420894E-3</v>
      </c>
      <c r="BY1356" s="146">
        <v>1.8469081821886783E-2</v>
      </c>
      <c r="BZ1356" s="146">
        <v>1.1940830030674926E-2</v>
      </c>
      <c r="CA1356" s="146">
        <v>1.583146062273158E-2</v>
      </c>
      <c r="CB1356" s="146">
        <v>7.8200692041522496E-3</v>
      </c>
      <c r="CC1356" s="146">
        <v>2.3981481481481484E-3</v>
      </c>
      <c r="CD1356" s="146">
        <v>0</v>
      </c>
      <c r="CE1356" s="146">
        <v>0</v>
      </c>
      <c r="CF1356" s="146">
        <v>0</v>
      </c>
      <c r="CG1356" s="146">
        <v>0</v>
      </c>
      <c r="CH1356" s="146">
        <v>0</v>
      </c>
      <c r="CI1356" s="146">
        <v>0</v>
      </c>
      <c r="CJ1356" s="146"/>
      <c r="CK1356" s="146"/>
      <c r="CL1356" s="146"/>
      <c r="CM1356" s="146"/>
      <c r="CN1356" s="146"/>
      <c r="CO1356" s="146"/>
      <c r="CP1356" s="146"/>
      <c r="CQ1356" s="146"/>
      <c r="CR1356" s="146"/>
      <c r="CS1356" s="146"/>
      <c r="CT1356" s="146"/>
      <c r="CU1356" s="146"/>
      <c r="CV1356" s="146"/>
      <c r="CW1356" s="146"/>
      <c r="CX1356" s="146"/>
      <c r="CY1356" s="146"/>
      <c r="CZ1356" s="146"/>
      <c r="DA1356" s="146"/>
      <c r="DB1356" s="146"/>
      <c r="DC1356" s="146"/>
      <c r="DD1356" s="146"/>
      <c r="DE1356" s="146"/>
      <c r="DF1356" s="146"/>
      <c r="DG1356" s="146"/>
      <c r="DH1356" s="146"/>
      <c r="DI1356" s="146"/>
      <c r="DJ1356" s="146"/>
      <c r="DK1356" s="146"/>
      <c r="DL1356" s="146"/>
      <c r="DM1356" s="146"/>
      <c r="DN1356" s="146"/>
      <c r="DO1356" s="146"/>
    </row>
    <row r="1357" spans="2:119" s="240" customFormat="1">
      <c r="B1357" s="1331"/>
      <c r="C1357" s="1127" t="s">
        <v>143</v>
      </c>
      <c r="D1357" s="1161"/>
      <c r="E1357" s="1161"/>
      <c r="F1357" s="146">
        <v>0</v>
      </c>
      <c r="G1357" s="146">
        <v>0</v>
      </c>
      <c r="H1357" s="146">
        <v>0</v>
      </c>
      <c r="I1357" s="146">
        <v>0</v>
      </c>
      <c r="J1357" s="146">
        <v>0</v>
      </c>
      <c r="K1357" s="146">
        <v>0</v>
      </c>
      <c r="L1357" s="146">
        <v>0</v>
      </c>
      <c r="M1357" s="146">
        <v>0</v>
      </c>
      <c r="N1357" s="146">
        <v>3.2695642445600493E-3</v>
      </c>
      <c r="O1357" s="146">
        <v>1.0452156409587357E-3</v>
      </c>
      <c r="P1357" s="146">
        <v>1.6762130096938644E-3</v>
      </c>
      <c r="Q1357" s="146">
        <v>3.5436349079263414E-4</v>
      </c>
      <c r="R1357" s="146">
        <v>0</v>
      </c>
      <c r="S1357" s="1162">
        <v>0</v>
      </c>
      <c r="T1357" s="1162">
        <v>0</v>
      </c>
      <c r="U1357" s="1750">
        <v>0</v>
      </c>
      <c r="V1357" s="1750">
        <v>0</v>
      </c>
      <c r="W1357" s="1750">
        <v>0</v>
      </c>
      <c r="X1357" s="1750">
        <v>0</v>
      </c>
      <c r="Y1357" s="1750">
        <v>0</v>
      </c>
      <c r="Z1357" s="1750">
        <v>0</v>
      </c>
      <c r="AA1357" s="403"/>
      <c r="AB1357" s="990"/>
      <c r="AC1357" s="990"/>
      <c r="AD1357" s="990"/>
      <c r="AE1357" s="990"/>
      <c r="AF1357" s="990"/>
      <c r="AG1357" s="990"/>
      <c r="AH1357" s="990"/>
      <c r="AI1357" s="990"/>
      <c r="AJ1357" s="146">
        <v>0</v>
      </c>
      <c r="AK1357" s="146">
        <v>0</v>
      </c>
      <c r="AL1357" s="146">
        <v>0</v>
      </c>
      <c r="AM1357" s="146">
        <v>0</v>
      </c>
      <c r="AN1357" s="146">
        <v>0</v>
      </c>
      <c r="AO1357" s="146">
        <v>0</v>
      </c>
      <c r="AP1357" s="146">
        <v>0</v>
      </c>
      <c r="AQ1357" s="146">
        <v>0</v>
      </c>
      <c r="AR1357" s="146">
        <v>0</v>
      </c>
      <c r="AS1357" s="146">
        <v>0</v>
      </c>
      <c r="AT1357" s="146">
        <v>0</v>
      </c>
      <c r="AU1357" s="146">
        <v>0</v>
      </c>
      <c r="AV1357" s="146">
        <v>0</v>
      </c>
      <c r="AW1357" s="146">
        <v>0</v>
      </c>
      <c r="AX1357" s="146">
        <v>0</v>
      </c>
      <c r="AY1357" s="146">
        <v>0</v>
      </c>
      <c r="AZ1357" s="146">
        <v>0</v>
      </c>
      <c r="BA1357" s="146">
        <v>0</v>
      </c>
      <c r="BB1357" s="146">
        <v>0</v>
      </c>
      <c r="BC1357" s="146">
        <v>0</v>
      </c>
      <c r="BD1357" s="146">
        <v>0</v>
      </c>
      <c r="BE1357" s="146">
        <v>0</v>
      </c>
      <c r="BF1357" s="146">
        <v>0</v>
      </c>
      <c r="BG1357" s="146">
        <v>0</v>
      </c>
      <c r="BH1357" s="146">
        <v>0</v>
      </c>
      <c r="BI1357" s="146">
        <v>0</v>
      </c>
      <c r="BJ1357" s="146">
        <v>0</v>
      </c>
      <c r="BK1357" s="146">
        <v>0</v>
      </c>
      <c r="BL1357" s="146">
        <v>0</v>
      </c>
      <c r="BM1357" s="146">
        <v>0</v>
      </c>
      <c r="BN1357" s="146">
        <v>0</v>
      </c>
      <c r="BO1357" s="146">
        <v>0</v>
      </c>
      <c r="BP1357" s="146">
        <v>0</v>
      </c>
      <c r="BQ1357" s="146">
        <v>4.5195040822497735E-3</v>
      </c>
      <c r="BR1357" s="146">
        <v>5.5947016991477125E-3</v>
      </c>
      <c r="BS1357" s="146">
        <v>2.7919844474353214E-3</v>
      </c>
      <c r="BT1357" s="146">
        <v>4.8958508786704844E-4</v>
      </c>
      <c r="BU1357" s="146">
        <v>2.040704344789744E-3</v>
      </c>
      <c r="BV1357" s="146">
        <v>5.8817762964415252E-4</v>
      </c>
      <c r="BW1357" s="146">
        <v>1.0121056658116199E-3</v>
      </c>
      <c r="BX1357" s="146">
        <v>1.0732647814910025E-3</v>
      </c>
      <c r="BY1357" s="146">
        <v>2.1473699676755808E-3</v>
      </c>
      <c r="BZ1357" s="146">
        <v>1.4392091828439495E-3</v>
      </c>
      <c r="CA1357" s="146">
        <v>1.9121061359867334E-3</v>
      </c>
      <c r="CB1357" s="146">
        <v>1.0843142272262028E-3</v>
      </c>
      <c r="CC1357" s="146">
        <v>3.3042036103846399E-4</v>
      </c>
      <c r="CD1357" s="146">
        <v>0</v>
      </c>
      <c r="CE1357" s="146">
        <v>0</v>
      </c>
      <c r="CF1357" s="146">
        <v>0</v>
      </c>
      <c r="CG1357" s="146">
        <v>0</v>
      </c>
      <c r="CH1357" s="146">
        <v>0</v>
      </c>
      <c r="CI1357" s="146">
        <v>0</v>
      </c>
      <c r="CJ1357" s="146">
        <v>0</v>
      </c>
      <c r="CK1357" s="146">
        <v>0</v>
      </c>
      <c r="CL1357" s="146">
        <v>0</v>
      </c>
      <c r="CM1357" s="146">
        <v>0</v>
      </c>
      <c r="CN1357" s="146">
        <v>0</v>
      </c>
      <c r="CO1357" s="146">
        <v>0</v>
      </c>
      <c r="CP1357" s="146">
        <v>0</v>
      </c>
      <c r="CQ1357" s="146">
        <v>0</v>
      </c>
      <c r="CR1357" s="146">
        <v>0</v>
      </c>
      <c r="CS1357" s="146">
        <v>0</v>
      </c>
      <c r="CT1357" s="146">
        <v>0</v>
      </c>
      <c r="CU1357" s="146">
        <v>0</v>
      </c>
      <c r="CV1357" s="146">
        <v>0</v>
      </c>
      <c r="CW1357" s="146">
        <v>0</v>
      </c>
      <c r="CX1357" s="146">
        <v>0</v>
      </c>
      <c r="CY1357" s="146">
        <v>0</v>
      </c>
      <c r="CZ1357" s="146">
        <v>0</v>
      </c>
      <c r="DA1357" s="146">
        <v>0</v>
      </c>
      <c r="DB1357" s="146">
        <v>0</v>
      </c>
      <c r="DC1357" s="146">
        <v>0</v>
      </c>
      <c r="DD1357" s="146">
        <v>0</v>
      </c>
      <c r="DE1357" s="146">
        <v>0</v>
      </c>
      <c r="DF1357" s="146">
        <v>0</v>
      </c>
      <c r="DG1357" s="146">
        <v>0</v>
      </c>
      <c r="DH1357" s="146">
        <v>0</v>
      </c>
      <c r="DI1357" s="146">
        <v>0</v>
      </c>
      <c r="DJ1357" s="146">
        <v>0</v>
      </c>
      <c r="DK1357" s="146">
        <v>0</v>
      </c>
      <c r="DL1357" s="146">
        <v>0</v>
      </c>
      <c r="DM1357" s="146">
        <v>0</v>
      </c>
      <c r="DN1357" s="146">
        <v>0</v>
      </c>
      <c r="DO1357" s="146">
        <v>0</v>
      </c>
    </row>
    <row r="1358" spans="2:119" s="240" customFormat="1">
      <c r="B1358" s="1331"/>
      <c r="C1358" s="1135"/>
      <c r="D1358" s="1026"/>
      <c r="E1358" s="1026"/>
      <c r="F1358" s="990"/>
      <c r="G1358" s="990"/>
      <c r="H1358" s="990"/>
      <c r="I1358" s="990"/>
      <c r="J1358" s="990"/>
      <c r="K1358" s="990"/>
      <c r="L1358" s="955"/>
      <c r="M1358" s="955"/>
      <c r="N1358" s="955"/>
      <c r="O1358" s="286"/>
      <c r="P1358" s="286"/>
      <c r="Q1358" s="286"/>
      <c r="R1358" s="286"/>
      <c r="S1358" s="1133"/>
      <c r="T1358" s="1133"/>
      <c r="U1358" s="1648"/>
      <c r="V1358" s="1648"/>
      <c r="W1358" s="1648"/>
      <c r="X1358" s="1648"/>
      <c r="Y1358" s="1648"/>
      <c r="Z1358" s="1648"/>
      <c r="AA1358" s="403"/>
      <c r="AB1358" s="990"/>
      <c r="AC1358" s="990"/>
      <c r="AD1358" s="990"/>
      <c r="AE1358" s="990"/>
      <c r="AF1358" s="990"/>
      <c r="AG1358" s="990"/>
      <c r="AH1358" s="990"/>
      <c r="AI1358" s="990"/>
      <c r="AJ1358" s="286"/>
      <c r="AK1358" s="286"/>
      <c r="AL1358" s="286"/>
      <c r="AM1358" s="286"/>
      <c r="AN1358" s="286"/>
      <c r="AO1358" s="286"/>
      <c r="AP1358" s="286"/>
      <c r="AQ1358" s="286"/>
      <c r="AR1358" s="286"/>
      <c r="AS1358" s="286"/>
      <c r="AT1358" s="286"/>
      <c r="AU1358" s="286"/>
      <c r="AV1358" s="286"/>
      <c r="AW1358" s="286"/>
      <c r="AX1358" s="286"/>
      <c r="AY1358" s="286"/>
      <c r="AZ1358" s="286"/>
      <c r="BA1358" s="286"/>
      <c r="BB1358" s="286"/>
      <c r="BC1358" s="286"/>
      <c r="BD1358" s="286"/>
      <c r="BE1358" s="286"/>
      <c r="BF1358" s="286"/>
      <c r="BG1358" s="286"/>
      <c r="BH1358" s="286"/>
      <c r="BI1358" s="286"/>
      <c r="BJ1358" s="286"/>
      <c r="BK1358" s="286"/>
      <c r="BL1358" s="286"/>
      <c r="BM1358" s="286"/>
      <c r="BN1358" s="286"/>
      <c r="BO1358" s="286"/>
      <c r="BP1358" s="286"/>
      <c r="BQ1358" s="286"/>
      <c r="BR1358" s="286"/>
      <c r="BS1358" s="286"/>
      <c r="BT1358" s="286"/>
      <c r="BU1358" s="286"/>
      <c r="BV1358" s="1167"/>
      <c r="BW1358" s="1167"/>
      <c r="BX1358" s="286"/>
      <c r="BY1358" s="286"/>
      <c r="BZ1358" s="286"/>
      <c r="CA1358" s="286"/>
      <c r="CB1358" s="286"/>
      <c r="CC1358" s="286"/>
      <c r="CD1358" s="286"/>
      <c r="CE1358" s="286"/>
      <c r="CF1358" s="286"/>
      <c r="CG1358" s="286"/>
      <c r="CH1358" s="286"/>
      <c r="CI1358" s="286"/>
      <c r="CJ1358" s="286"/>
      <c r="CK1358" s="286"/>
      <c r="CL1358" s="286"/>
      <c r="CM1358" s="286"/>
      <c r="CN1358" s="286"/>
      <c r="CO1358" s="286"/>
      <c r="CP1358" s="286"/>
      <c r="CQ1358" s="286"/>
      <c r="CR1358" s="286"/>
      <c r="CS1358" s="286"/>
      <c r="CT1358" s="286"/>
      <c r="CU1358" s="286"/>
      <c r="CV1358" s="286"/>
      <c r="CW1358" s="286"/>
      <c r="CX1358" s="286"/>
      <c r="CY1358" s="286"/>
      <c r="CZ1358" s="286"/>
      <c r="DA1358" s="286"/>
      <c r="DB1358" s="286"/>
      <c r="DC1358" s="286"/>
      <c r="DD1358" s="286"/>
      <c r="DE1358" s="286"/>
      <c r="DF1358" s="286"/>
      <c r="DG1358" s="286"/>
      <c r="DH1358" s="286"/>
      <c r="DI1358" s="286"/>
      <c r="DJ1358" s="286"/>
      <c r="DK1358" s="286"/>
      <c r="DL1358" s="286"/>
      <c r="DM1358" s="286"/>
      <c r="DN1358" s="286"/>
      <c r="DO1358" s="286"/>
    </row>
    <row r="1359" spans="2:119" s="403" customFormat="1">
      <c r="B1359" s="1331"/>
      <c r="C1359" s="1114" t="s">
        <v>310</v>
      </c>
      <c r="D1359" s="1115"/>
      <c r="E1359" s="240"/>
      <c r="F1359" s="286"/>
      <c r="G1359" s="286"/>
      <c r="H1359" s="286"/>
      <c r="I1359" s="286"/>
      <c r="J1359" s="286"/>
      <c r="K1359" s="286"/>
      <c r="L1359" s="286"/>
      <c r="M1359" s="286"/>
      <c r="N1359" s="286"/>
      <c r="O1359" s="228"/>
      <c r="P1359" s="228"/>
      <c r="Q1359" s="228"/>
      <c r="R1359" s="228"/>
      <c r="S1359" s="1147"/>
      <c r="T1359" s="1147"/>
      <c r="U1359" s="1642"/>
      <c r="V1359" s="1642"/>
      <c r="W1359" s="1642"/>
      <c r="X1359" s="1642"/>
      <c r="Y1359" s="1642"/>
      <c r="Z1359" s="1642"/>
      <c r="AB1359" s="1086"/>
      <c r="AC1359" s="1086"/>
      <c r="AD1359" s="1086"/>
      <c r="AE1359" s="1086"/>
      <c r="AF1359" s="1086"/>
      <c r="AG1359" s="1086"/>
      <c r="AH1359" s="1086"/>
      <c r="AI1359" s="1086"/>
      <c r="AJ1359" s="228"/>
      <c r="AK1359" s="228"/>
      <c r="AL1359" s="228"/>
      <c r="AM1359" s="228"/>
      <c r="AN1359" s="228"/>
      <c r="AO1359" s="228"/>
      <c r="AP1359" s="228"/>
      <c r="AQ1359" s="228"/>
      <c r="AR1359" s="228"/>
      <c r="AS1359" s="228"/>
      <c r="AT1359" s="228"/>
      <c r="AU1359" s="228"/>
      <c r="AV1359" s="228"/>
      <c r="AW1359" s="228"/>
      <c r="AX1359" s="228"/>
      <c r="AY1359" s="228"/>
      <c r="AZ1359" s="228"/>
      <c r="BA1359" s="228"/>
      <c r="BB1359" s="228"/>
      <c r="BC1359" s="228"/>
      <c r="BD1359" s="228"/>
      <c r="BE1359" s="228"/>
      <c r="BF1359" s="228"/>
      <c r="BG1359" s="228"/>
      <c r="BH1359" s="228"/>
      <c r="BI1359" s="228"/>
      <c r="BJ1359" s="228"/>
      <c r="BK1359" s="228"/>
      <c r="BL1359" s="228"/>
      <c r="BM1359" s="228"/>
      <c r="BN1359" s="228"/>
      <c r="BO1359" s="228"/>
      <c r="BP1359" s="228"/>
      <c r="BQ1359" s="228"/>
      <c r="BR1359" s="228"/>
      <c r="BS1359" s="228"/>
      <c r="BT1359" s="228"/>
      <c r="BU1359" s="228"/>
      <c r="BV1359" s="228"/>
      <c r="BW1359" s="228"/>
      <c r="BX1359" s="228"/>
      <c r="BY1359" s="228"/>
      <c r="BZ1359" s="228"/>
      <c r="CA1359" s="228"/>
      <c r="CB1359" s="228"/>
      <c r="CC1359" s="228"/>
      <c r="CD1359" s="228"/>
      <c r="CE1359" s="228"/>
      <c r="CF1359" s="228"/>
      <c r="CG1359" s="228"/>
      <c r="CH1359" s="228"/>
      <c r="CI1359" s="228"/>
      <c r="CJ1359" s="228"/>
      <c r="CK1359" s="228"/>
      <c r="CL1359" s="228"/>
      <c r="CM1359" s="228"/>
      <c r="CN1359" s="228"/>
      <c r="CO1359" s="228"/>
      <c r="CP1359" s="228"/>
      <c r="CQ1359" s="228"/>
      <c r="CR1359" s="228"/>
      <c r="CS1359" s="228"/>
      <c r="CT1359" s="228"/>
      <c r="CU1359" s="228"/>
      <c r="CV1359" s="228"/>
      <c r="CW1359" s="228"/>
      <c r="CX1359" s="228"/>
      <c r="CY1359" s="228"/>
      <c r="CZ1359" s="228"/>
      <c r="DA1359" s="228"/>
      <c r="DB1359" s="228"/>
      <c r="DC1359" s="228"/>
      <c r="DD1359" s="228"/>
      <c r="DE1359" s="228"/>
      <c r="DF1359" s="228"/>
      <c r="DG1359" s="228"/>
      <c r="DH1359" s="228"/>
      <c r="DI1359" s="228"/>
      <c r="DJ1359" s="228"/>
      <c r="DK1359" s="228"/>
      <c r="DL1359" s="228"/>
      <c r="DM1359" s="228"/>
      <c r="DN1359" s="228"/>
      <c r="DO1359" s="228"/>
    </row>
    <row r="1360" spans="2:119" s="240" customFormat="1">
      <c r="B1360" s="1331"/>
      <c r="C1360" s="1168"/>
      <c r="D1360" s="1036"/>
      <c r="E1360" s="1036"/>
      <c r="F1360" s="996"/>
      <c r="G1360" s="996"/>
      <c r="H1360" s="996"/>
      <c r="I1360" s="996"/>
      <c r="J1360" s="996"/>
      <c r="K1360" s="996"/>
      <c r="L1360" s="996"/>
      <c r="M1360" s="996"/>
      <c r="N1360" s="996"/>
      <c r="O1360" s="286"/>
      <c r="P1360" s="286"/>
      <c r="Q1360" s="286"/>
      <c r="R1360" s="286"/>
      <c r="S1360" s="1133"/>
      <c r="T1360" s="1133"/>
      <c r="U1360" s="1648"/>
      <c r="V1360" s="1648"/>
      <c r="W1360" s="1648"/>
      <c r="X1360" s="1648"/>
      <c r="Y1360" s="1648"/>
      <c r="Z1360" s="1648"/>
      <c r="AA1360" s="403"/>
      <c r="AB1360" s="996"/>
      <c r="AC1360" s="996"/>
      <c r="AD1360" s="996"/>
      <c r="AE1360" s="996"/>
      <c r="AF1360" s="996"/>
      <c r="AG1360" s="996"/>
      <c r="AH1360" s="996"/>
      <c r="AI1360" s="996"/>
      <c r="AJ1360" s="286"/>
      <c r="AK1360" s="286"/>
      <c r="AL1360" s="286"/>
      <c r="AM1360" s="286"/>
      <c r="AN1360" s="286"/>
      <c r="AO1360" s="286"/>
      <c r="AP1360" s="286"/>
      <c r="AQ1360" s="286"/>
      <c r="AR1360" s="286"/>
      <c r="AS1360" s="286"/>
      <c r="AT1360" s="286"/>
      <c r="AU1360" s="286"/>
      <c r="AV1360" s="286"/>
      <c r="AW1360" s="286"/>
      <c r="AX1360" s="286"/>
      <c r="AY1360" s="286"/>
      <c r="AZ1360" s="286"/>
      <c r="BA1360" s="286"/>
      <c r="BB1360" s="286"/>
      <c r="BC1360" s="286"/>
      <c r="BD1360" s="286"/>
      <c r="BE1360" s="286"/>
      <c r="BF1360" s="286"/>
      <c r="BG1360" s="286"/>
      <c r="BH1360" s="286"/>
      <c r="BI1360" s="286"/>
      <c r="BJ1360" s="286"/>
      <c r="BK1360" s="286"/>
      <c r="BL1360" s="286"/>
      <c r="BM1360" s="286"/>
      <c r="BN1360" s="286"/>
      <c r="BO1360" s="286"/>
      <c r="BP1360" s="286"/>
      <c r="BQ1360" s="286"/>
      <c r="BR1360" s="286"/>
      <c r="BS1360" s="286"/>
      <c r="BT1360" s="286"/>
      <c r="BU1360" s="286"/>
      <c r="BV1360" s="286"/>
      <c r="BW1360" s="286"/>
      <c r="BX1360" s="286"/>
      <c r="BY1360" s="286"/>
      <c r="BZ1360" s="286"/>
      <c r="CA1360" s="286"/>
      <c r="CB1360" s="286"/>
      <c r="CC1360" s="286"/>
      <c r="CD1360" s="286"/>
      <c r="CE1360" s="286"/>
      <c r="CF1360" s="286"/>
      <c r="CG1360" s="286"/>
      <c r="CH1360" s="286"/>
      <c r="CI1360" s="286"/>
      <c r="CJ1360" s="286"/>
      <c r="CK1360" s="286"/>
      <c r="CL1360" s="286"/>
      <c r="CM1360" s="286"/>
      <c r="CN1360" s="286"/>
      <c r="CO1360" s="286"/>
      <c r="CP1360" s="286"/>
      <c r="CQ1360" s="286"/>
      <c r="CR1360" s="286"/>
      <c r="CS1360" s="286"/>
      <c r="CT1360" s="286"/>
      <c r="CU1360" s="286"/>
      <c r="CV1360" s="286"/>
      <c r="CW1360" s="286"/>
      <c r="CX1360" s="286"/>
      <c r="CY1360" s="286"/>
      <c r="CZ1360" s="286"/>
      <c r="DA1360" s="286"/>
      <c r="DB1360" s="286"/>
      <c r="DC1360" s="286"/>
      <c r="DD1360" s="286"/>
      <c r="DE1360" s="286"/>
      <c r="DF1360" s="286"/>
      <c r="DG1360" s="286"/>
      <c r="DH1360" s="286"/>
      <c r="DI1360" s="286"/>
      <c r="DJ1360" s="286"/>
      <c r="DK1360" s="286"/>
      <c r="DL1360" s="286"/>
      <c r="DM1360" s="286"/>
      <c r="DN1360" s="286"/>
      <c r="DO1360" s="286"/>
    </row>
    <row r="1361" spans="1:119" s="283" customFormat="1">
      <c r="B1361" s="1332"/>
      <c r="C1361" s="1169" t="s">
        <v>38</v>
      </c>
      <c r="D1361" s="1170"/>
      <c r="E1361" s="1170"/>
      <c r="F1361" s="1125">
        <v>-1.1284979999999998</v>
      </c>
      <c r="G1361" s="1125">
        <v>-6.6200430000000008</v>
      </c>
      <c r="H1361" s="1125">
        <v>-10.665075</v>
      </c>
      <c r="I1361" s="1125">
        <v>-2.6704549999999996</v>
      </c>
      <c r="J1361" s="1125">
        <v>6.2570940000000004</v>
      </c>
      <c r="K1361" s="1125">
        <v>10.738996999999999</v>
      </c>
      <c r="L1361" s="1125">
        <v>8.3126630000000006</v>
      </c>
      <c r="M1361" s="1125">
        <v>3.6764969999999995</v>
      </c>
      <c r="N1361" s="1125">
        <v>0.16900000000000404</v>
      </c>
      <c r="O1361" s="1125">
        <v>9.8359999999999985</v>
      </c>
      <c r="P1361" s="1125">
        <v>19.431999999999995</v>
      </c>
      <c r="Q1361" s="1125">
        <v>-14.210000000000008</v>
      </c>
      <c r="R1361" s="1125">
        <v>47.646999999999991</v>
      </c>
      <c r="S1361" s="1154">
        <v>-3.9230000000000018</v>
      </c>
      <c r="T1361" s="1154">
        <v>-90.742000000000019</v>
      </c>
      <c r="U1361" s="1749">
        <v>-110.88484053001758</v>
      </c>
      <c r="V1361" s="1749">
        <v>-107.08597866353301</v>
      </c>
      <c r="W1361" s="1749">
        <v>-58.078191952590203</v>
      </c>
      <c r="X1361" s="1749">
        <v>52.346795111590154</v>
      </c>
      <c r="Y1361" s="1749">
        <v>222.22836926696431</v>
      </c>
      <c r="Z1361" s="1749">
        <v>483.34820395776961</v>
      </c>
      <c r="AA1361" s="403"/>
      <c r="AB1361" s="1125"/>
      <c r="AC1361" s="1125"/>
      <c r="AD1361" s="1125"/>
      <c r="AE1361" s="1125"/>
      <c r="AF1361" s="1125"/>
      <c r="AG1361" s="1125"/>
      <c r="AH1361" s="1125"/>
      <c r="AI1361" s="1125"/>
      <c r="AJ1361" s="540">
        <v>-0.43814500000000001</v>
      </c>
      <c r="AK1361" s="540">
        <v>-3.0260999999999982E-2</v>
      </c>
      <c r="AL1361" s="540">
        <v>-0.347663</v>
      </c>
      <c r="AM1361" s="540">
        <v>-0.31242900000000007</v>
      </c>
      <c r="AN1361" s="540">
        <v>-0.61344600000000005</v>
      </c>
      <c r="AO1361" s="540">
        <v>-0.68777200000000005</v>
      </c>
      <c r="AP1361" s="540">
        <v>-0.80238500000000013</v>
      </c>
      <c r="AQ1361" s="540">
        <v>-4.5164399999999993</v>
      </c>
      <c r="AR1361" s="540">
        <v>-1.5805210000000001</v>
      </c>
      <c r="AS1361" s="540">
        <v>-2.7324149999999996</v>
      </c>
      <c r="AT1361" s="540">
        <v>-3.2928869999999999</v>
      </c>
      <c r="AU1361" s="540">
        <v>-3.0592519999999999</v>
      </c>
      <c r="AV1361" s="540">
        <v>-2.201276</v>
      </c>
      <c r="AW1361" s="540">
        <v>-2.4385330000000001</v>
      </c>
      <c r="AX1361" s="540">
        <v>0.79393000000000002</v>
      </c>
      <c r="AY1361" s="540">
        <v>1.175424</v>
      </c>
      <c r="AZ1361" s="540">
        <v>1.244818</v>
      </c>
      <c r="BA1361" s="540">
        <v>1.3690789999999999</v>
      </c>
      <c r="BB1361" s="540">
        <v>1.8607310000000001</v>
      </c>
      <c r="BC1361" s="540">
        <v>1.7824659999999999</v>
      </c>
      <c r="BD1361" s="540">
        <v>3.0112430000000003</v>
      </c>
      <c r="BE1361" s="540">
        <v>2.508003</v>
      </c>
      <c r="BF1361" s="540">
        <v>2.6130529999999998</v>
      </c>
      <c r="BG1361" s="540">
        <v>2.6066979999999997</v>
      </c>
      <c r="BH1361" s="540">
        <v>3.0336540000000003</v>
      </c>
      <c r="BI1361" s="540">
        <v>1.6706459999999999</v>
      </c>
      <c r="BJ1361" s="540">
        <v>2.2892949999999996</v>
      </c>
      <c r="BK1361" s="540">
        <v>1.3190680000000001</v>
      </c>
      <c r="BL1361" s="540">
        <v>2.0084499999999998</v>
      </c>
      <c r="BM1361" s="540">
        <v>2.794762</v>
      </c>
      <c r="BN1361" s="540">
        <v>-0.55222399999999983</v>
      </c>
      <c r="BO1361" s="540">
        <v>-0.57449100000000008</v>
      </c>
      <c r="BP1361" s="540">
        <v>-0.64200000000000035</v>
      </c>
      <c r="BQ1361" s="540">
        <v>-0.51799999999999979</v>
      </c>
      <c r="BR1361" s="540">
        <v>-0.23399999999999999</v>
      </c>
      <c r="BS1361" s="540">
        <v>1.5629999999999997</v>
      </c>
      <c r="BT1361" s="540">
        <v>1.5670000000000002</v>
      </c>
      <c r="BU1361" s="540">
        <v>1.4179999999999993</v>
      </c>
      <c r="BV1361" s="540">
        <v>3.3999999999999995</v>
      </c>
      <c r="BW1361" s="540">
        <v>3.4509999999999996</v>
      </c>
      <c r="BX1361" s="540">
        <v>5.6859999999999999</v>
      </c>
      <c r="BY1361" s="540">
        <v>4.157</v>
      </c>
      <c r="BZ1361" s="540">
        <v>7.4909999999999997</v>
      </c>
      <c r="CA1361" s="540">
        <v>2.0979999999999999</v>
      </c>
      <c r="CB1361" s="540">
        <v>-1.5389999999999997</v>
      </c>
      <c r="CC1361" s="540">
        <v>-3.2870000000000008</v>
      </c>
      <c r="CD1361" s="540">
        <v>-7.2330000000000005</v>
      </c>
      <c r="CE1361" s="540">
        <v>-2.1510000000000016</v>
      </c>
      <c r="CF1361" s="540">
        <v>8.8849999999999998</v>
      </c>
      <c r="CG1361" s="540">
        <v>19.004999999999995</v>
      </c>
      <c r="CH1361" s="540">
        <v>14.010999999999999</v>
      </c>
      <c r="CI1361" s="540">
        <v>5.7459999999999987</v>
      </c>
      <c r="CJ1361" s="540">
        <v>13.2</v>
      </c>
      <c r="CK1361" s="540">
        <v>-8.1950000000000003</v>
      </c>
      <c r="CL1361" s="540">
        <v>3.1000000000002359E-2</v>
      </c>
      <c r="CM1361" s="540">
        <v>-8.9589999999999996</v>
      </c>
      <c r="CN1361" s="540">
        <v>-66.218000000000004</v>
      </c>
      <c r="CO1361" s="540">
        <v>-15.177</v>
      </c>
      <c r="CP1361" s="540">
        <v>-9.0430000000000064</v>
      </c>
      <c r="CQ1361" s="540">
        <v>-0.30399999999999494</v>
      </c>
      <c r="CR1361" s="540">
        <v>-25</v>
      </c>
      <c r="CS1361" s="540">
        <v>-28.365351205838415</v>
      </c>
      <c r="CT1361" s="540">
        <v>-29.550110784159656</v>
      </c>
      <c r="CU1361" s="540">
        <v>-27.969378540019477</v>
      </c>
      <c r="CV1361" s="540">
        <v>-28.317878041985757</v>
      </c>
      <c r="CW1361" s="540">
        <v>-29.835013861829502</v>
      </c>
      <c r="CX1361" s="540">
        <v>-27.555196214553511</v>
      </c>
      <c r="CY1361" s="540">
        <v>-21.377890545164263</v>
      </c>
      <c r="CZ1361" s="540">
        <v>-19.525512978566091</v>
      </c>
      <c r="DA1361" s="540">
        <v>-20.631454806973601</v>
      </c>
      <c r="DB1361" s="540">
        <v>-15.471852976877905</v>
      </c>
      <c r="DC1361" s="540">
        <v>-2.4493711901726272</v>
      </c>
      <c r="DD1361" s="540">
        <v>4.3405704909592089</v>
      </c>
      <c r="DE1361" s="540">
        <v>4.1669257005302285</v>
      </c>
      <c r="DF1361" s="540">
        <v>12.363768486609146</v>
      </c>
      <c r="DG1361" s="540">
        <v>31.475530433491599</v>
      </c>
      <c r="DH1361" s="540">
        <v>42.992152204171958</v>
      </c>
      <c r="DI1361" s="540">
        <v>44.70558288076424</v>
      </c>
      <c r="DJ1361" s="540">
        <v>55.637140745012303</v>
      </c>
      <c r="DK1361" s="540">
        <v>78.893493437015835</v>
      </c>
      <c r="DL1361" s="540">
        <v>98.341970869083454</v>
      </c>
      <c r="DM1361" s="540">
        <v>109.0328981684796</v>
      </c>
      <c r="DN1361" s="540">
        <v>125.24995095606236</v>
      </c>
      <c r="DO1361" s="540">
        <v>150.72338396414415</v>
      </c>
    </row>
    <row r="1362" spans="1:119" s="240" customFormat="1">
      <c r="B1362" s="1331"/>
      <c r="C1362" s="1171" t="s">
        <v>39</v>
      </c>
      <c r="D1362" s="1161"/>
      <c r="E1362" s="1161"/>
      <c r="F1362" s="146">
        <v>-1.3256742704352814E-2</v>
      </c>
      <c r="G1362" s="146">
        <v>-4.8313504733743969E-2</v>
      </c>
      <c r="H1362" s="146">
        <v>-6.1703607651904933E-2</v>
      </c>
      <c r="I1362" s="146">
        <v>-1.2322387475787748E-2</v>
      </c>
      <c r="J1362" s="146">
        <v>2.093152238409034E-2</v>
      </c>
      <c r="K1362" s="146">
        <v>2.8744523703644501E-2</v>
      </c>
      <c r="L1362" s="146">
        <v>1.7589410414714533E-2</v>
      </c>
      <c r="M1362" s="146">
        <v>6.6060362553257345E-3</v>
      </c>
      <c r="N1362" s="146">
        <v>2.5930307312500714E-4</v>
      </c>
      <c r="O1362" s="146">
        <v>1.1648562996508747E-2</v>
      </c>
      <c r="P1362" s="146">
        <v>1.5970032355916725E-2</v>
      </c>
      <c r="Q1362" s="146">
        <v>-9.8704340559843291E-3</v>
      </c>
      <c r="R1362" s="146">
        <v>2.0749340029281707E-2</v>
      </c>
      <c r="S1362" s="1162">
        <v>-9.8729949804515749E-4</v>
      </c>
      <c r="T1362" s="1162">
        <v>-1.2835867892209946E-2</v>
      </c>
      <c r="U1362" s="1750">
        <v>-1.0301929245062017E-2</v>
      </c>
      <c r="V1362" s="1750">
        <v>-8.1176342218278724E-3</v>
      </c>
      <c r="W1362" s="1750">
        <v>-3.5851355136967814E-3</v>
      </c>
      <c r="X1362" s="1750">
        <v>2.7537688648239258E-3</v>
      </c>
      <c r="Y1362" s="1750">
        <v>9.9911853197796156E-3</v>
      </c>
      <c r="Z1362" s="1750">
        <v>2.5381151908229538E-2</v>
      </c>
      <c r="AA1362" s="403"/>
      <c r="AB1362" s="146"/>
      <c r="AC1362" s="146"/>
      <c r="AD1362" s="146"/>
      <c r="AE1362" s="146"/>
      <c r="AF1362" s="146"/>
      <c r="AG1362" s="146"/>
      <c r="AH1362" s="146"/>
      <c r="AI1362" s="146"/>
      <c r="AJ1362" s="146">
        <v>-2.6619845015628512E-2</v>
      </c>
      <c r="AK1362" s="146">
        <v>-1.5949265093114057E-3</v>
      </c>
      <c r="AL1362" s="146">
        <v>-1.524829025097664E-2</v>
      </c>
      <c r="AM1362" s="146">
        <v>-1.1617230963546478E-2</v>
      </c>
      <c r="AN1362" s="146">
        <v>-2.1270127351145411E-2</v>
      </c>
      <c r="AO1362" s="146">
        <v>-1.995189766574761E-2</v>
      </c>
      <c r="AP1362" s="146">
        <v>-1.9929761181409846E-2</v>
      </c>
      <c r="AQ1362" s="146">
        <v>-0.13502168133509201</v>
      </c>
      <c r="AR1362" s="146">
        <v>-4.8898474780772687E-2</v>
      </c>
      <c r="AS1362" s="146">
        <v>-6.6804274305880776E-2</v>
      </c>
      <c r="AT1362" s="146">
        <v>-6.5077749333804696E-2</v>
      </c>
      <c r="AU1362" s="146">
        <v>-6.240818373456667E-2</v>
      </c>
      <c r="AV1362" s="146">
        <v>-4.7918647516529647E-2</v>
      </c>
      <c r="AW1362" s="146">
        <v>-4.6439109286894424E-2</v>
      </c>
      <c r="AX1362" s="146">
        <v>1.41896415848775E-2</v>
      </c>
      <c r="AY1362" s="146">
        <v>1.8862244733639299E-2</v>
      </c>
      <c r="AZ1362" s="146">
        <v>2.0254225909583499E-2</v>
      </c>
      <c r="BA1362" s="146">
        <v>1.973357321670105E-2</v>
      </c>
      <c r="BB1362" s="146">
        <v>2.2795213866433125E-2</v>
      </c>
      <c r="BC1362" s="146">
        <v>2.0614728949077617E-2</v>
      </c>
      <c r="BD1362" s="146">
        <v>3.5961149138161667E-2</v>
      </c>
      <c r="BE1362" s="146">
        <v>2.8229270794572769E-2</v>
      </c>
      <c r="BF1362" s="146">
        <v>2.6864803096604897E-2</v>
      </c>
      <c r="BG1362" s="146">
        <v>2.5123675185819389E-2</v>
      </c>
      <c r="BH1362" s="146">
        <v>2.9531583742097297E-2</v>
      </c>
      <c r="BI1362" s="146">
        <v>1.4892096335108402E-2</v>
      </c>
      <c r="BJ1362" s="146">
        <v>1.8603770523545601E-2</v>
      </c>
      <c r="BK1362" s="146">
        <v>9.7977146593685917E-3</v>
      </c>
      <c r="BL1362" s="146">
        <v>1.7406913099051163E-2</v>
      </c>
      <c r="BM1362" s="146">
        <v>2.1196664773063097E-2</v>
      </c>
      <c r="BN1362" s="146">
        <v>-3.7328853344574301E-3</v>
      </c>
      <c r="BO1362" s="146">
        <v>-3.5600932834655499E-3</v>
      </c>
      <c r="BP1362" s="146">
        <v>-4.3360799675807131E-3</v>
      </c>
      <c r="BQ1362" s="146">
        <v>-3.3567919955415568E-3</v>
      </c>
      <c r="BR1362" s="146">
        <v>-1.3875629295367082E-3</v>
      </c>
      <c r="BS1362" s="146">
        <v>8.6481641325277196E-3</v>
      </c>
      <c r="BT1362" s="146">
        <v>9.9410010784749103E-3</v>
      </c>
      <c r="BU1362" s="146">
        <v>7.1026427040131396E-3</v>
      </c>
      <c r="BV1362" s="146">
        <v>1.4728369872686236E-2</v>
      </c>
      <c r="BW1362" s="146">
        <v>1.3466003316749586E-2</v>
      </c>
      <c r="BX1362" s="146">
        <v>2.1074870274277242E-2</v>
      </c>
      <c r="BY1362" s="146">
        <v>1.4642479746389575E-2</v>
      </c>
      <c r="BZ1362" s="146">
        <v>2.4560655737704915E-2</v>
      </c>
      <c r="CA1362" s="146">
        <v>5.8590422783799103E-3</v>
      </c>
      <c r="CB1362" s="146">
        <v>-4.794751009421264E-3</v>
      </c>
      <c r="CC1362" s="146">
        <v>-9.8009106170071306E-3</v>
      </c>
      <c r="CD1362" s="146">
        <v>-2.0358533104781851E-2</v>
      </c>
      <c r="CE1362" s="146">
        <v>-5.0254778409369715E-3</v>
      </c>
      <c r="CF1362" s="146">
        <v>1.8753825696012832E-2</v>
      </c>
      <c r="CG1362" s="146">
        <v>3.4856082253384726E-2</v>
      </c>
      <c r="CH1362" s="146">
        <v>2.3234294754332696E-2</v>
      </c>
      <c r="CI1362" s="146">
        <v>8.5217961324155992E-3</v>
      </c>
      <c r="CJ1362" s="146">
        <v>2.0242573505845043E-2</v>
      </c>
      <c r="CK1362" s="146">
        <v>-9.3297919211629745E-3</v>
      </c>
      <c r="CL1362" s="146">
        <v>2.7785222026333543E-5</v>
      </c>
      <c r="CM1362" s="146">
        <v>-6.7497724711143786E-3</v>
      </c>
      <c r="CN1362" s="146">
        <v>-4.8038327356774796E-2</v>
      </c>
      <c r="CO1362" s="146">
        <v>-8.9132286007928344E-3</v>
      </c>
      <c r="CP1362" s="146">
        <v>-4.8684972747613433E-3</v>
      </c>
      <c r="CQ1362" s="146">
        <v>-1.4267169646971789E-4</v>
      </c>
      <c r="CR1362" s="146">
        <v>-1.1120996441281139E-2</v>
      </c>
      <c r="CS1362" s="146">
        <v>-1.0893322466071661E-2</v>
      </c>
      <c r="CT1362" s="146">
        <v>-1.0433129446570719E-2</v>
      </c>
      <c r="CU1362" s="146">
        <v>-9.0831874510175353E-3</v>
      </c>
      <c r="CV1362" s="146">
        <v>-1.028003058048124E-2</v>
      </c>
      <c r="CW1362" s="146">
        <v>-9.5845335691207151E-3</v>
      </c>
      <c r="CX1362" s="146">
        <v>-7.8887103901034827E-3</v>
      </c>
      <c r="CY1362" s="146">
        <v>-5.5797971763289099E-3</v>
      </c>
      <c r="CZ1362" s="146">
        <v>-5.9144969694081041E-3</v>
      </c>
      <c r="DA1362" s="146">
        <v>-5.314014343019661E-3</v>
      </c>
      <c r="DB1362" s="146">
        <v>-3.5623192161809807E-3</v>
      </c>
      <c r="DC1362" s="146">
        <v>-5.241802771453149E-4</v>
      </c>
      <c r="DD1362" s="146">
        <v>1.15532877446874E-3</v>
      </c>
      <c r="DE1362" s="146">
        <v>9.0053458373420836E-4</v>
      </c>
      <c r="DF1362" s="146">
        <v>2.3738708150591896E-3</v>
      </c>
      <c r="DG1362" s="146">
        <v>5.8108276339456609E-3</v>
      </c>
      <c r="DH1362" s="146">
        <v>9.960832121080343E-3</v>
      </c>
      <c r="DI1362" s="146">
        <v>8.2611138776879419E-3</v>
      </c>
      <c r="DJ1362" s="146">
        <v>9.1356127508789142E-3</v>
      </c>
      <c r="DK1362" s="146">
        <v>1.2279876588915785E-2</v>
      </c>
      <c r="DL1362" s="146">
        <v>2.4353177714816647E-2</v>
      </c>
      <c r="DM1362" s="146">
        <v>2.3821805728126883E-2</v>
      </c>
      <c r="DN1362" s="146">
        <v>2.4989568007444486E-2</v>
      </c>
      <c r="DO1362" s="146">
        <v>2.7827634830653217E-2</v>
      </c>
    </row>
    <row r="1363" spans="1:119" s="283" customFormat="1">
      <c r="B1363" s="1332"/>
      <c r="C1363" s="1172"/>
      <c r="D1363" s="1154"/>
      <c r="E1363" s="1125"/>
      <c r="F1363" s="1125"/>
      <c r="G1363" s="1125"/>
      <c r="H1363" s="1125"/>
      <c r="I1363" s="1125"/>
      <c r="J1363" s="1125"/>
      <c r="K1363" s="1125"/>
      <c r="L1363" s="1125"/>
      <c r="M1363" s="1125"/>
      <c r="N1363" s="1125"/>
      <c r="O1363" s="1158"/>
      <c r="P1363" s="1158"/>
      <c r="Q1363" s="1158"/>
      <c r="R1363" s="1158"/>
      <c r="S1363" s="1173"/>
      <c r="T1363" s="1173"/>
      <c r="U1363" s="1752"/>
      <c r="V1363" s="1752"/>
      <c r="W1363" s="1752"/>
      <c r="X1363" s="1752"/>
      <c r="Y1363" s="1752"/>
      <c r="Z1363" s="1752"/>
      <c r="AA1363" s="403"/>
      <c r="AB1363" s="1125"/>
      <c r="AC1363" s="1125"/>
      <c r="AD1363" s="1125"/>
      <c r="AE1363" s="1125"/>
      <c r="AF1363" s="1125"/>
      <c r="AG1363" s="1125"/>
      <c r="AH1363" s="1125"/>
      <c r="AI1363" s="1125"/>
      <c r="AJ1363" s="1158"/>
      <c r="AK1363" s="1158"/>
      <c r="AL1363" s="1158"/>
      <c r="AM1363" s="1158"/>
      <c r="AN1363" s="1158"/>
      <c r="AO1363" s="1158"/>
      <c r="AP1363" s="1158"/>
      <c r="AQ1363" s="1158"/>
      <c r="AR1363" s="1158"/>
      <c r="AS1363" s="1158"/>
      <c r="AT1363" s="1158"/>
      <c r="AU1363" s="1158"/>
      <c r="AV1363" s="1158"/>
      <c r="AW1363" s="1158"/>
      <c r="AX1363" s="1158"/>
      <c r="AY1363" s="1158"/>
      <c r="AZ1363" s="1158"/>
      <c r="BA1363" s="1158"/>
      <c r="BB1363" s="1158"/>
      <c r="BC1363" s="1158"/>
      <c r="BD1363" s="1158"/>
      <c r="BE1363" s="1158"/>
      <c r="BF1363" s="1158"/>
      <c r="BG1363" s="1158"/>
      <c r="BH1363" s="1158"/>
      <c r="BI1363" s="1158"/>
      <c r="BJ1363" s="1158"/>
      <c r="BK1363" s="1158"/>
      <c r="BL1363" s="1158"/>
      <c r="BM1363" s="1158"/>
      <c r="BN1363" s="1158"/>
      <c r="BO1363" s="1158"/>
      <c r="BP1363" s="1158"/>
      <c r="BQ1363" s="1158"/>
      <c r="BR1363" s="1158"/>
      <c r="BS1363" s="1158"/>
      <c r="BT1363" s="1158"/>
      <c r="BU1363" s="1158"/>
      <c r="BV1363" s="1158"/>
      <c r="BW1363" s="1158"/>
      <c r="BX1363" s="1158"/>
      <c r="BY1363" s="1158"/>
      <c r="BZ1363" s="1158"/>
      <c r="CA1363" s="1158"/>
      <c r="CB1363" s="1158"/>
      <c r="CC1363" s="1158"/>
      <c r="CD1363" s="1158"/>
      <c r="CE1363" s="1158"/>
      <c r="CF1363" s="1158"/>
      <c r="CG1363" s="1158"/>
      <c r="CH1363" s="1158"/>
      <c r="CI1363" s="1158"/>
      <c r="CJ1363" s="1158"/>
      <c r="CK1363" s="1158"/>
      <c r="CL1363" s="1158"/>
      <c r="CM1363" s="1158"/>
      <c r="CN1363" s="1158"/>
      <c r="CO1363" s="1158"/>
      <c r="CP1363" s="1158"/>
      <c r="CQ1363" s="1158"/>
      <c r="CR1363" s="1158"/>
      <c r="CS1363" s="1158"/>
      <c r="CT1363" s="1158"/>
      <c r="CU1363" s="1158"/>
      <c r="CV1363" s="1158"/>
      <c r="CW1363" s="1158"/>
      <c r="CX1363" s="1158"/>
      <c r="CY1363" s="1158"/>
      <c r="CZ1363" s="1158"/>
      <c r="DA1363" s="1158"/>
      <c r="DB1363" s="1158"/>
      <c r="DC1363" s="1158"/>
      <c r="DD1363" s="1158"/>
      <c r="DE1363" s="1158"/>
      <c r="DF1363" s="1158"/>
      <c r="DG1363" s="1158"/>
      <c r="DH1363" s="1158"/>
      <c r="DI1363" s="1158"/>
      <c r="DJ1363" s="1158"/>
      <c r="DK1363" s="1158"/>
      <c r="DL1363" s="1158"/>
      <c r="DM1363" s="1158"/>
      <c r="DN1363" s="1158"/>
      <c r="DO1363" s="1158"/>
    </row>
    <row r="1364" spans="1:119" s="240" customFormat="1">
      <c r="B1364" s="1331"/>
      <c r="C1364" s="1174" t="s">
        <v>140</v>
      </c>
      <c r="D1364" s="1148"/>
      <c r="E1364" s="1148"/>
      <c r="F1364" s="449">
        <v>1.609402</v>
      </c>
      <c r="G1364" s="449">
        <v>1.8223859999999998</v>
      </c>
      <c r="H1364" s="449">
        <v>2.6924799999999998</v>
      </c>
      <c r="I1364" s="449">
        <v>4.931216</v>
      </c>
      <c r="J1364" s="449">
        <v>9.9058270000000004</v>
      </c>
      <c r="K1364" s="449">
        <v>11.877376</v>
      </c>
      <c r="L1364" s="449">
        <v>10.668592</v>
      </c>
      <c r="M1364" s="449">
        <v>15.335853999999999</v>
      </c>
      <c r="N1364" s="449">
        <v>20.560000000000002</v>
      </c>
      <c r="O1364" s="536">
        <v>35.442</v>
      </c>
      <c r="P1364" s="536">
        <v>45.900999999999996</v>
      </c>
      <c r="Q1364" s="536">
        <v>42.037999999999997</v>
      </c>
      <c r="R1364" s="536">
        <v>113.523</v>
      </c>
      <c r="S1364" s="1142">
        <v>102.767</v>
      </c>
      <c r="T1364" s="1142">
        <v>137.96199999999999</v>
      </c>
      <c r="U1364" s="1748">
        <v>154.98691900234854</v>
      </c>
      <c r="V1364" s="1748">
        <v>172.74303404628847</v>
      </c>
      <c r="W1364" s="1748">
        <v>221.75082075723128</v>
      </c>
      <c r="X1364" s="1748">
        <v>332.17580782141164</v>
      </c>
      <c r="Y1364" s="1748">
        <v>502.05738197678579</v>
      </c>
      <c r="Z1364" s="1748">
        <v>763.1772166675911</v>
      </c>
      <c r="AA1364" s="403"/>
      <c r="AB1364" s="449"/>
      <c r="AC1364" s="449"/>
      <c r="AD1364" s="449"/>
      <c r="AE1364" s="449"/>
      <c r="AF1364" s="449"/>
      <c r="AG1364" s="449"/>
      <c r="AH1364" s="449"/>
      <c r="AI1364" s="449"/>
      <c r="AJ1364" s="536">
        <v>9.7715999999999997E-2</v>
      </c>
      <c r="AK1364" s="536">
        <v>0.42152200000000001</v>
      </c>
      <c r="AL1364" s="536">
        <v>0.352968</v>
      </c>
      <c r="AM1364" s="536">
        <v>0.73719599999999996</v>
      </c>
      <c r="AN1364" s="536">
        <v>0.74935399999999996</v>
      </c>
      <c r="AO1364" s="536">
        <v>0.27057599999999998</v>
      </c>
      <c r="AP1364" s="536">
        <v>0.33013900000000002</v>
      </c>
      <c r="AQ1364" s="536">
        <v>0.47231699999999999</v>
      </c>
      <c r="AR1364" s="536">
        <v>0.92966300000000002</v>
      </c>
      <c r="AS1364" s="536">
        <v>0.60217399999999999</v>
      </c>
      <c r="AT1364" s="536">
        <v>0.58034300000000005</v>
      </c>
      <c r="AU1364" s="536">
        <v>0.58030000000000004</v>
      </c>
      <c r="AV1364" s="536">
        <v>0.79414200000000001</v>
      </c>
      <c r="AW1364" s="536">
        <v>0.91738799999999998</v>
      </c>
      <c r="AX1364" s="536">
        <v>1.361899</v>
      </c>
      <c r="AY1364" s="536">
        <v>1.8577870000000001</v>
      </c>
      <c r="AZ1364" s="536">
        <v>1.8737680000000001</v>
      </c>
      <c r="BA1364" s="536">
        <v>2.249898</v>
      </c>
      <c r="BB1364" s="536">
        <v>2.9135960000000001</v>
      </c>
      <c r="BC1364" s="536">
        <v>2.8685649999999998</v>
      </c>
      <c r="BD1364" s="536">
        <v>3.0885600000000002</v>
      </c>
      <c r="BE1364" s="536">
        <v>2.9823029999999999</v>
      </c>
      <c r="BF1364" s="536">
        <v>2.925913</v>
      </c>
      <c r="BG1364" s="536">
        <v>2.8805999999999998</v>
      </c>
      <c r="BH1364" s="536">
        <v>3.3940060000000001</v>
      </c>
      <c r="BI1364" s="536">
        <v>2.2023139999999999</v>
      </c>
      <c r="BJ1364" s="536">
        <v>2.7767909999999998</v>
      </c>
      <c r="BK1364" s="536">
        <v>2.2954810000000001</v>
      </c>
      <c r="BL1364" s="536">
        <v>3.0356299999999998</v>
      </c>
      <c r="BM1364" s="536">
        <v>3.5729169999999999</v>
      </c>
      <c r="BN1364" s="536">
        <v>4.3609010000000001</v>
      </c>
      <c r="BO1364" s="536">
        <v>4.3664059999999996</v>
      </c>
      <c r="BP1364" s="536">
        <v>4.3079999999999998</v>
      </c>
      <c r="BQ1364" s="536">
        <v>4.6829999999999998</v>
      </c>
      <c r="BR1364" s="536">
        <v>5.7770000000000001</v>
      </c>
      <c r="BS1364" s="536">
        <v>5.7919999999999998</v>
      </c>
      <c r="BT1364" s="536">
        <v>7.2510000000000003</v>
      </c>
      <c r="BU1364" s="536">
        <v>8.0489999999999995</v>
      </c>
      <c r="BV1364" s="536">
        <v>9.8919999999999995</v>
      </c>
      <c r="BW1364" s="536">
        <v>10.25</v>
      </c>
      <c r="BX1364" s="536">
        <v>12.157</v>
      </c>
      <c r="BY1364" s="536">
        <v>10.663</v>
      </c>
      <c r="BZ1364" s="536">
        <v>14.2</v>
      </c>
      <c r="CA1364" s="536">
        <v>8.8810000000000002</v>
      </c>
      <c r="CB1364" s="536">
        <v>9.1950000000000003</v>
      </c>
      <c r="CC1364" s="536">
        <v>9.9149999999999991</v>
      </c>
      <c r="CD1364" s="536">
        <v>8.6359999999999992</v>
      </c>
      <c r="CE1364" s="536">
        <v>14.292</v>
      </c>
      <c r="CF1364" s="536">
        <v>24.443999999999999</v>
      </c>
      <c r="CG1364" s="536">
        <v>33.683999999999997</v>
      </c>
      <c r="CH1364" s="536">
        <v>28.462</v>
      </c>
      <c r="CI1364" s="536">
        <v>26.933</v>
      </c>
      <c r="CJ1364" s="536">
        <v>36.783999999999999</v>
      </c>
      <c r="CK1364" s="536">
        <v>18.782</v>
      </c>
      <c r="CL1364" s="536">
        <v>24.553000000000001</v>
      </c>
      <c r="CM1364" s="536">
        <v>22.648</v>
      </c>
      <c r="CN1364" s="536">
        <v>25.071000000000002</v>
      </c>
      <c r="CO1364" s="536">
        <v>24.164999999999999</v>
      </c>
      <c r="CP1364" s="536">
        <v>35.351999999999997</v>
      </c>
      <c r="CQ1364" s="536">
        <v>53.374000000000002</v>
      </c>
      <c r="CR1364" s="536">
        <v>31</v>
      </c>
      <c r="CS1364" s="1380">
        <v>41.591901971616956</v>
      </c>
      <c r="CT1364" s="1380">
        <v>40.407142393295715</v>
      </c>
      <c r="CU1364" s="1380">
        <v>41.987874637435894</v>
      </c>
      <c r="CV1364" s="1380">
        <v>41.639375135469614</v>
      </c>
      <c r="CW1364" s="1380">
        <v>40.122239315625869</v>
      </c>
      <c r="CX1364" s="1380">
        <v>42.40205696290186</v>
      </c>
      <c r="CY1364" s="1380">
        <v>48.579362632291108</v>
      </c>
      <c r="CZ1364" s="1380">
        <v>50.43174019888928</v>
      </c>
      <c r="DA1364" s="1380">
        <v>49.32579837048177</v>
      </c>
      <c r="DB1364" s="1380">
        <v>54.485400200577466</v>
      </c>
      <c r="DC1364" s="1380">
        <v>67.507881987282744</v>
      </c>
      <c r="DD1364" s="1380">
        <v>74.29782366841458</v>
      </c>
      <c r="DE1364" s="1380">
        <v>74.124178877985599</v>
      </c>
      <c r="DF1364" s="1380">
        <v>82.321021664064517</v>
      </c>
      <c r="DG1364" s="1380">
        <v>101.43278361094697</v>
      </c>
      <c r="DH1364" s="1380">
        <v>112.94940538162733</v>
      </c>
      <c r="DI1364" s="1380">
        <v>114.66283605821961</v>
      </c>
      <c r="DJ1364" s="1380">
        <v>125.59439392246767</v>
      </c>
      <c r="DK1364" s="1380">
        <v>148.85074661447121</v>
      </c>
      <c r="DL1364" s="1380">
        <v>168.29922404653882</v>
      </c>
      <c r="DM1364" s="1380">
        <v>178.99015134593498</v>
      </c>
      <c r="DN1364" s="1380">
        <v>195.20720413351773</v>
      </c>
      <c r="DO1364" s="1380">
        <v>220.68063714159953</v>
      </c>
    </row>
    <row r="1365" spans="1:119" s="240" customFormat="1">
      <c r="B1365" s="1331"/>
      <c r="C1365" s="1174" t="s">
        <v>142</v>
      </c>
      <c r="D1365" s="1167"/>
      <c r="E1365" s="1167"/>
      <c r="F1365" s="1167">
        <v>1.9518708552574981E-3</v>
      </c>
      <c r="G1365" s="1167">
        <v>2.5576873304635761E-3</v>
      </c>
      <c r="H1365" s="1167">
        <v>3.8703558645321046E-3</v>
      </c>
      <c r="I1365" s="1167">
        <v>6.2730522295193492E-3</v>
      </c>
      <c r="J1365" s="1167">
        <v>7.7360645900668157E-3</v>
      </c>
      <c r="K1365" s="1167">
        <v>5.6843476156622774E-3</v>
      </c>
      <c r="L1365" s="1167">
        <v>4.2159763208160506E-3</v>
      </c>
      <c r="M1365" s="1167">
        <v>4.240445836370732E-3</v>
      </c>
      <c r="N1365" s="1167">
        <v>4.5110889254227349E-3</v>
      </c>
      <c r="O1365" s="1167">
        <v>6.6484624519975721E-3</v>
      </c>
      <c r="P1365" s="1167">
        <v>6.7904180386904045E-3</v>
      </c>
      <c r="Q1365" s="146">
        <v>4.4852325344817423E-3</v>
      </c>
      <c r="R1365" s="146">
        <v>4.3759606677420404E-3</v>
      </c>
      <c r="S1365" s="1162">
        <v>3.27444835029711E-3</v>
      </c>
      <c r="T1365" s="1162">
        <v>4.2881057360324437E-3</v>
      </c>
      <c r="U1365" s="1750">
        <v>4.0674003572931383E-3</v>
      </c>
      <c r="V1365" s="1750">
        <v>4.8510894583200237E-3</v>
      </c>
      <c r="W1365" s="1750">
        <v>5.6692064541903342E-3</v>
      </c>
      <c r="X1365" s="1750">
        <v>6.0162089522863837E-3</v>
      </c>
      <c r="Y1365" s="1750">
        <v>6.8410391895907807E-3</v>
      </c>
      <c r="Z1365" s="1750">
        <v>8.956917292102462E-3</v>
      </c>
      <c r="AA1365" s="403"/>
      <c r="AB1365" s="1167"/>
      <c r="AC1365" s="1167"/>
      <c r="AD1365" s="1167"/>
      <c r="AE1365" s="1167"/>
      <c r="AF1365" s="1167"/>
      <c r="AG1365" s="1167"/>
      <c r="AH1365" s="1167"/>
      <c r="AI1365" s="1167"/>
      <c r="AJ1365" s="1167"/>
      <c r="AK1365" s="1167"/>
      <c r="AL1365" s="1167">
        <v>7.1945452003268073E-3</v>
      </c>
      <c r="AM1365" s="1167">
        <v>6.1714222295492505E-3</v>
      </c>
      <c r="AN1365" s="1167">
        <v>3.8023224136811695E-3</v>
      </c>
      <c r="AO1365" s="1167">
        <v>1.502859259126188E-3</v>
      </c>
      <c r="AP1365" s="1167">
        <v>2.1682565720761993E-3</v>
      </c>
      <c r="AQ1365" s="1167">
        <v>3.9055105163379178E-3</v>
      </c>
      <c r="AR1365" s="1167">
        <v>7.6873538593986712E-3</v>
      </c>
      <c r="AS1365" s="1167">
        <v>4.1872489219325626E-3</v>
      </c>
      <c r="AT1365" s="1167">
        <v>4.082529454404904E-3</v>
      </c>
      <c r="AU1365" s="1167">
        <v>3.8074521060615929E-3</v>
      </c>
      <c r="AV1365" s="1167">
        <v>4.4824606753750551E-3</v>
      </c>
      <c r="AW1365" s="1167">
        <v>5.7316146773582766E-3</v>
      </c>
      <c r="AX1365" s="1167">
        <v>1.0623812584688475E-2</v>
      </c>
      <c r="AY1365" s="1167">
        <v>1.3021676470040155E-2</v>
      </c>
      <c r="AZ1365" s="1167">
        <v>1.0914649928239983E-2</v>
      </c>
      <c r="BA1365" s="1167">
        <v>1.2732007181810667E-2</v>
      </c>
      <c r="BB1365" s="1167">
        <v>1.1246613553410167E-2</v>
      </c>
      <c r="BC1365" s="1167">
        <v>7.7992989453432582E-3</v>
      </c>
      <c r="BD1365" s="1167">
        <v>7.5973488165743674E-3</v>
      </c>
      <c r="BE1365" s="1167">
        <v>6.564172640812993E-3</v>
      </c>
      <c r="BF1365" s="1167">
        <v>5.8903732153896549E-3</v>
      </c>
      <c r="BG1365" s="1167">
        <v>5.4854834783488737E-3</v>
      </c>
      <c r="BH1365" s="1167">
        <v>6.0337925085927058E-3</v>
      </c>
      <c r="BI1365" s="1167">
        <v>3.7230057259229898E-3</v>
      </c>
      <c r="BJ1365" s="1167">
        <v>4.6043907017532248E-3</v>
      </c>
      <c r="BK1365" s="1167">
        <v>3.6139765509057842E-3</v>
      </c>
      <c r="BL1365" s="1167">
        <v>4.6170362882942406E-3</v>
      </c>
      <c r="BM1365" s="1167">
        <v>5.4409373930668359E-3</v>
      </c>
      <c r="BN1365" s="1167">
        <v>4.0822170013166126E-3</v>
      </c>
      <c r="BO1365" s="1167">
        <v>3.2307816302517001E-3</v>
      </c>
      <c r="BP1365" s="1167">
        <v>3.6718536429238835E-3</v>
      </c>
      <c r="BQ1365" s="1167">
        <v>4.2025231920859163E-3</v>
      </c>
      <c r="BR1365" s="1167">
        <v>5.4304598622791911E-3</v>
      </c>
      <c r="BS1365" s="1167">
        <v>5.658146840119338E-3</v>
      </c>
      <c r="BT1365" s="1167">
        <v>6.7623119182151914E-3</v>
      </c>
      <c r="BU1365" s="1167">
        <v>7.579343244667136E-3</v>
      </c>
      <c r="BV1365" s="1167">
        <v>9.0130744617515912E-3</v>
      </c>
      <c r="BW1365" s="1167">
        <v>7.8979471908193766E-3</v>
      </c>
      <c r="BX1365" s="1167">
        <v>8.4208798960501152E-3</v>
      </c>
      <c r="BY1365" s="1167">
        <v>6.8047626291414254E-3</v>
      </c>
      <c r="BZ1365" s="1167">
        <v>8.3065776488584486E-3</v>
      </c>
      <c r="CA1365" s="1167">
        <v>4.8996483151728665E-3</v>
      </c>
      <c r="CB1365" s="146">
        <v>6.8089516237263226E-2</v>
      </c>
      <c r="CC1365" s="146">
        <v>7.6331118648474527E-2</v>
      </c>
      <c r="CD1365" s="146">
        <v>4.2423659051770146E-2</v>
      </c>
      <c r="CE1365" s="146">
        <v>5.8480159058243997E-2</v>
      </c>
      <c r="CF1365" s="146">
        <v>5.1820306185903942E-2</v>
      </c>
      <c r="CG1365" s="146">
        <v>4.6846195151024839E-2</v>
      </c>
      <c r="CH1365" s="146">
        <v>3.8143746336738005E-2</v>
      </c>
      <c r="CI1365" s="146">
        <v>3.5626284285063425E-2</v>
      </c>
      <c r="CJ1365" s="146">
        <v>5.348096702280758E-2</v>
      </c>
      <c r="CK1365" s="146">
        <v>2.5606370429070768E-2</v>
      </c>
      <c r="CL1365" s="146">
        <v>2.9995730890515437E-2</v>
      </c>
      <c r="CM1365" s="146">
        <v>2.84999890762625E-2</v>
      </c>
      <c r="CN1365" s="146">
        <v>4.1218961463923565E-2</v>
      </c>
      <c r="CO1365" s="146">
        <v>5.1698986863987217E-2</v>
      </c>
      <c r="CP1365" s="146">
        <v>7.2650106767168987E-2</v>
      </c>
      <c r="CQ1365" s="146">
        <v>8.108981143874483E-2</v>
      </c>
      <c r="CR1365" s="146">
        <v>3.9447370441092477E-2</v>
      </c>
      <c r="CS1365" s="1378">
        <v>5.7221047394983418E-2</v>
      </c>
      <c r="CT1365" s="1381">
        <v>5.7221047394983418E-2</v>
      </c>
      <c r="CU1365" s="1381">
        <v>5.7221047394983418E-2</v>
      </c>
      <c r="CV1365" s="1381">
        <v>5.7221047394983418E-2</v>
      </c>
      <c r="CW1365" s="1381">
        <v>5.7221047394983418E-2</v>
      </c>
      <c r="CX1365" s="1381">
        <v>5.7221047394983418E-2</v>
      </c>
      <c r="CY1365" s="1381">
        <v>5.7221047394983418E-2</v>
      </c>
      <c r="CZ1365" s="1381">
        <v>5.7221047394983418E-2</v>
      </c>
      <c r="DA1365" s="1381">
        <v>5.7221047394983418E-2</v>
      </c>
      <c r="DB1365" s="1381">
        <v>5.7221047394983418E-2</v>
      </c>
      <c r="DC1365" s="1381">
        <v>5.7221047394983418E-2</v>
      </c>
      <c r="DD1365" s="1381">
        <v>5.7221047394983418E-2</v>
      </c>
      <c r="DE1365" s="1381">
        <v>5.7221047394983418E-2</v>
      </c>
      <c r="DF1365" s="1381">
        <v>5.7221047394983418E-2</v>
      </c>
      <c r="DG1365" s="1381">
        <v>5.7221047394983418E-2</v>
      </c>
      <c r="DH1365" s="1381">
        <v>5.7221047394983418E-2</v>
      </c>
      <c r="DI1365" s="1381">
        <v>5.7221047394983418E-2</v>
      </c>
      <c r="DJ1365" s="1381">
        <v>5.7221047394983418E-2</v>
      </c>
      <c r="DK1365" s="1381">
        <v>5.7221047394983418E-2</v>
      </c>
      <c r="DL1365" s="1381">
        <v>5.7221047394983418E-2</v>
      </c>
      <c r="DM1365" s="1381">
        <v>5.7221047394983418E-2</v>
      </c>
      <c r="DN1365" s="1381">
        <v>5.7221047394983418E-2</v>
      </c>
      <c r="DO1365" s="1381">
        <v>5.7221047394983418E-2</v>
      </c>
    </row>
    <row r="1366" spans="1:119" s="980" customFormat="1" ht="12" customHeight="1">
      <c r="B1366" s="1331"/>
      <c r="C1366" s="1175" t="s">
        <v>448</v>
      </c>
      <c r="D1366" s="953"/>
      <c r="E1366" s="953"/>
      <c r="F1366" s="954" t="s">
        <v>105</v>
      </c>
      <c r="G1366" s="954" t="s">
        <v>105</v>
      </c>
      <c r="H1366" s="954" t="s">
        <v>105</v>
      </c>
      <c r="I1366" s="954" t="s">
        <v>105</v>
      </c>
      <c r="J1366" s="954" t="s">
        <v>105</v>
      </c>
      <c r="K1366" s="954" t="s">
        <v>105</v>
      </c>
      <c r="L1366" s="954" t="s">
        <v>105</v>
      </c>
      <c r="M1366" s="954" t="s">
        <v>105</v>
      </c>
      <c r="N1366" s="954"/>
      <c r="O1366" s="954"/>
      <c r="P1366" s="954"/>
      <c r="Q1366" s="954"/>
      <c r="R1366" s="954"/>
      <c r="S1366" s="1176"/>
      <c r="T1366" s="1176"/>
      <c r="U1366" s="1684"/>
      <c r="V1366" s="1684"/>
      <c r="W1366" s="1684"/>
      <c r="X1366" s="1684"/>
      <c r="Y1366" s="1684"/>
      <c r="Z1366" s="1684"/>
      <c r="AA1366" s="403"/>
      <c r="AB1366" s="449"/>
      <c r="AC1366" s="449"/>
      <c r="AD1366" s="449"/>
      <c r="AE1366" s="449"/>
      <c r="AF1366" s="449"/>
      <c r="AG1366" s="449"/>
      <c r="AH1366" s="449"/>
      <c r="AI1366" s="449"/>
      <c r="AJ1366" s="954"/>
      <c r="AK1366" s="954"/>
      <c r="AL1366" s="954"/>
      <c r="AM1366" s="954"/>
      <c r="AN1366" s="954"/>
      <c r="AO1366" s="954"/>
      <c r="AP1366" s="954"/>
      <c r="AQ1366" s="954"/>
      <c r="AR1366" s="954"/>
      <c r="AS1366" s="954"/>
      <c r="AT1366" s="954"/>
      <c r="AU1366" s="954"/>
      <c r="AV1366" s="954"/>
      <c r="AW1366" s="954"/>
      <c r="AX1366" s="954"/>
      <c r="AY1366" s="954"/>
      <c r="AZ1366" s="954"/>
      <c r="BA1366" s="954"/>
      <c r="BB1366" s="954"/>
      <c r="BC1366" s="954"/>
      <c r="BD1366" s="954"/>
      <c r="BE1366" s="954"/>
      <c r="BF1366" s="954"/>
      <c r="BG1366" s="954"/>
      <c r="BH1366" s="954"/>
      <c r="BI1366" s="954"/>
      <c r="BJ1366" s="954"/>
      <c r="BK1366" s="954"/>
      <c r="BL1366" s="954"/>
      <c r="BM1366" s="954"/>
      <c r="BN1366" s="954"/>
      <c r="BO1366" s="954"/>
      <c r="BP1366" s="959">
        <v>4.4107201267218343</v>
      </c>
      <c r="BQ1366" s="959">
        <v>5.3066954916203279</v>
      </c>
      <c r="BR1366" s="959">
        <v>12.279366701932748</v>
      </c>
      <c r="BS1366" s="959">
        <v>2.2768697784014691</v>
      </c>
      <c r="BT1366" s="959">
        <v>11.041650780958534</v>
      </c>
      <c r="BU1366" s="959">
        <v>8.1703132645194465</v>
      </c>
      <c r="BV1366" s="959">
        <v>14.337312170844552</v>
      </c>
      <c r="BW1366" s="959">
        <v>-11.151272709322146</v>
      </c>
      <c r="BX1366" s="959">
        <v>5.2293270523073865</v>
      </c>
      <c r="BY1366" s="959">
        <v>-16.161172669086898</v>
      </c>
      <c r="BZ1366" s="959">
        <v>15.018150197170232</v>
      </c>
      <c r="CA1366" s="959">
        <v>-34.069293336855822</v>
      </c>
      <c r="CB1366" s="959">
        <v>631.89867922090355</v>
      </c>
      <c r="CC1366" s="959">
        <v>82.416024112113021</v>
      </c>
      <c r="CD1366" s="959">
        <v>-339.07459596704382</v>
      </c>
      <c r="CE1366" s="959">
        <v>160.56500006473851</v>
      </c>
      <c r="CF1366" s="959">
        <v>-66.598528723400548</v>
      </c>
      <c r="CG1366" s="959">
        <v>-49.741110348791025</v>
      </c>
      <c r="CH1366" s="959">
        <v>-87.024488142868336</v>
      </c>
      <c r="CI1366" s="959">
        <v>-25.174620516745794</v>
      </c>
      <c r="CJ1366" s="959">
        <v>178.54682737744153</v>
      </c>
      <c r="CK1366" s="959">
        <v>-278.74596593736811</v>
      </c>
      <c r="CL1366" s="959">
        <v>43.893604614446687</v>
      </c>
      <c r="CM1366" s="959">
        <v>-14.957418142529377</v>
      </c>
      <c r="CN1366" s="959">
        <v>127.18972387661066</v>
      </c>
      <c r="CO1366" s="959">
        <v>104.80025400063653</v>
      </c>
      <c r="CP1366" s="959">
        <v>209.51119903181768</v>
      </c>
      <c r="CQ1366" s="959">
        <v>84.397046715758421</v>
      </c>
      <c r="CR1366" s="959">
        <v>-416.42440997652352</v>
      </c>
      <c r="CS1366" s="959">
        <v>177.73676953890941</v>
      </c>
      <c r="CT1366" s="959">
        <v>0</v>
      </c>
      <c r="CU1366" s="959">
        <v>0</v>
      </c>
      <c r="CV1366" s="959">
        <v>0</v>
      </c>
      <c r="CW1366" s="959">
        <v>0</v>
      </c>
      <c r="CX1366" s="959">
        <v>0</v>
      </c>
      <c r="CY1366" s="959">
        <v>0</v>
      </c>
      <c r="CZ1366" s="959">
        <v>0</v>
      </c>
      <c r="DA1366" s="959">
        <v>0</v>
      </c>
      <c r="DB1366" s="959">
        <v>0</v>
      </c>
      <c r="DC1366" s="959">
        <v>0</v>
      </c>
      <c r="DD1366" s="959">
        <v>0</v>
      </c>
      <c r="DE1366" s="959">
        <v>0</v>
      </c>
      <c r="DF1366" s="959">
        <v>0</v>
      </c>
      <c r="DG1366" s="959">
        <v>0</v>
      </c>
      <c r="DH1366" s="959">
        <v>0</v>
      </c>
      <c r="DI1366" s="959">
        <v>0</v>
      </c>
      <c r="DJ1366" s="959">
        <v>0</v>
      </c>
      <c r="DK1366" s="959">
        <v>0</v>
      </c>
      <c r="DL1366" s="959">
        <v>0</v>
      </c>
      <c r="DM1366" s="959">
        <v>0</v>
      </c>
      <c r="DN1366" s="959">
        <v>0</v>
      </c>
      <c r="DO1366" s="959">
        <v>0</v>
      </c>
    </row>
    <row r="1367" spans="1:119" s="240" customFormat="1">
      <c r="B1367" s="1331"/>
      <c r="C1367" s="1177"/>
      <c r="D1367" s="1178"/>
      <c r="E1367" s="1178"/>
      <c r="F1367" s="1086"/>
      <c r="G1367" s="1086"/>
      <c r="H1367" s="1086"/>
      <c r="I1367" s="1086"/>
      <c r="J1367" s="1086"/>
      <c r="K1367" s="1086"/>
      <c r="L1367" s="1086"/>
      <c r="M1367" s="1086"/>
      <c r="N1367" s="1086"/>
      <c r="O1367" s="286"/>
      <c r="P1367" s="286"/>
      <c r="Q1367" s="286"/>
      <c r="R1367" s="286"/>
      <c r="S1367" s="1133"/>
      <c r="T1367" s="1133"/>
      <c r="U1367" s="1648"/>
      <c r="V1367" s="1648"/>
      <c r="W1367" s="1648"/>
      <c r="X1367" s="1648"/>
      <c r="Y1367" s="1648"/>
      <c r="Z1367" s="1648"/>
      <c r="AA1367" s="403"/>
      <c r="AB1367" s="996"/>
      <c r="AC1367" s="996"/>
      <c r="AD1367" s="996"/>
      <c r="AE1367" s="996"/>
      <c r="AF1367" s="996"/>
      <c r="AG1367" s="996"/>
      <c r="AH1367" s="996"/>
      <c r="AI1367" s="996"/>
      <c r="AJ1367" s="286"/>
      <c r="AK1367" s="286"/>
      <c r="AL1367" s="286"/>
      <c r="AM1367" s="286"/>
      <c r="AN1367" s="286"/>
      <c r="AO1367" s="286"/>
      <c r="AP1367" s="286"/>
      <c r="AQ1367" s="286"/>
      <c r="AR1367" s="286"/>
      <c r="AS1367" s="286"/>
      <c r="AT1367" s="286"/>
      <c r="AU1367" s="286"/>
      <c r="AV1367" s="286"/>
      <c r="AW1367" s="286"/>
      <c r="AX1367" s="286"/>
      <c r="AY1367" s="286"/>
      <c r="AZ1367" s="286"/>
      <c r="BA1367" s="286"/>
      <c r="BB1367" s="286"/>
      <c r="BC1367" s="286"/>
      <c r="BD1367" s="286"/>
      <c r="BE1367" s="286"/>
      <c r="BF1367" s="286"/>
      <c r="BG1367" s="286"/>
      <c r="BH1367" s="286"/>
      <c r="BI1367" s="286"/>
      <c r="BJ1367" s="286"/>
      <c r="BK1367" s="286"/>
      <c r="BL1367" s="286"/>
      <c r="BM1367" s="286"/>
      <c r="BN1367" s="286"/>
      <c r="BO1367" s="286"/>
      <c r="BP1367" s="286"/>
      <c r="BQ1367" s="286"/>
      <c r="BR1367" s="286"/>
      <c r="BS1367" s="286"/>
      <c r="BT1367" s="286"/>
      <c r="BU1367" s="286"/>
      <c r="BV1367" s="286"/>
      <c r="BW1367" s="286"/>
      <c r="BX1367" s="286"/>
      <c r="BY1367" s="286"/>
      <c r="BZ1367" s="286"/>
      <c r="CA1367" s="286"/>
      <c r="CB1367" s="286"/>
      <c r="CC1367" s="286"/>
      <c r="CD1367" s="286"/>
      <c r="CE1367" s="286"/>
      <c r="CF1367" s="286"/>
      <c r="CG1367" s="286"/>
      <c r="CH1367" s="286"/>
      <c r="CI1367" s="286"/>
      <c r="CJ1367" s="286"/>
      <c r="CK1367" s="286"/>
      <c r="CL1367" s="286"/>
      <c r="CM1367" s="286"/>
      <c r="CN1367" s="286"/>
      <c r="CO1367" s="286"/>
      <c r="CP1367" s="286"/>
      <c r="CQ1367" s="286"/>
      <c r="CR1367" s="286"/>
      <c r="CS1367" s="286"/>
      <c r="CT1367" s="286"/>
      <c r="CU1367" s="286"/>
      <c r="CV1367" s="286"/>
      <c r="CW1367" s="286"/>
      <c r="CX1367" s="286"/>
      <c r="CY1367" s="286"/>
      <c r="CZ1367" s="286"/>
      <c r="DA1367" s="286"/>
      <c r="DB1367" s="286"/>
      <c r="DC1367" s="286"/>
      <c r="DD1367" s="286"/>
      <c r="DE1367" s="286"/>
      <c r="DF1367" s="286"/>
      <c r="DG1367" s="286"/>
      <c r="DH1367" s="286"/>
      <c r="DI1367" s="286"/>
      <c r="DJ1367" s="286"/>
      <c r="DK1367" s="286"/>
      <c r="DL1367" s="286"/>
      <c r="DM1367" s="286"/>
      <c r="DN1367" s="286"/>
      <c r="DO1367" s="286"/>
    </row>
    <row r="1368" spans="1:119" s="240" customFormat="1">
      <c r="B1368" s="1331"/>
      <c r="C1368" s="1174" t="s">
        <v>141</v>
      </c>
      <c r="D1368" s="1148"/>
      <c r="E1368" s="1148"/>
      <c r="F1368" s="449">
        <v>-2.7378999999999998</v>
      </c>
      <c r="G1368" s="449">
        <v>-8.4424290000000006</v>
      </c>
      <c r="H1368" s="449">
        <v>-13.357555</v>
      </c>
      <c r="I1368" s="449">
        <v>-7.6016709999999996</v>
      </c>
      <c r="J1368" s="449">
        <v>-3.648733</v>
      </c>
      <c r="K1368" s="449">
        <v>-1.138379</v>
      </c>
      <c r="L1368" s="449">
        <v>-2.3559289999999997</v>
      </c>
      <c r="M1368" s="449">
        <v>-11.659357</v>
      </c>
      <c r="N1368" s="449">
        <v>-20.390999999999998</v>
      </c>
      <c r="O1368" s="536">
        <v>-25.606000000000002</v>
      </c>
      <c r="P1368" s="536">
        <v>-26.469000000000001</v>
      </c>
      <c r="Q1368" s="536">
        <v>-56.248000000000005</v>
      </c>
      <c r="R1368" s="536">
        <v>-65.876000000000005</v>
      </c>
      <c r="S1368" s="1142">
        <v>-106.69</v>
      </c>
      <c r="T1368" s="1142">
        <v>-228.70400000000001</v>
      </c>
      <c r="U1368" s="1748">
        <v>-265.87175953236613</v>
      </c>
      <c r="V1368" s="1748">
        <v>-279.82901270982148</v>
      </c>
      <c r="W1368" s="1748">
        <v>-279.82901270982148</v>
      </c>
      <c r="X1368" s="1748">
        <v>-279.82901270982148</v>
      </c>
      <c r="Y1368" s="1748">
        <v>-279.82901270982148</v>
      </c>
      <c r="Z1368" s="1748">
        <v>-279.82901270982148</v>
      </c>
      <c r="AA1368" s="403"/>
      <c r="AB1368" s="449"/>
      <c r="AC1368" s="449"/>
      <c r="AD1368" s="449"/>
      <c r="AE1368" s="449"/>
      <c r="AF1368" s="449"/>
      <c r="AG1368" s="449"/>
      <c r="AH1368" s="449"/>
      <c r="AI1368" s="449"/>
      <c r="AJ1368" s="536">
        <v>-0.53586100000000003</v>
      </c>
      <c r="AK1368" s="536">
        <v>-0.45178299999999999</v>
      </c>
      <c r="AL1368" s="536">
        <v>-0.700631</v>
      </c>
      <c r="AM1368" s="536">
        <v>-1.049625</v>
      </c>
      <c r="AN1368" s="536">
        <v>-1.3628</v>
      </c>
      <c r="AO1368" s="536">
        <v>-0.95834799999999998</v>
      </c>
      <c r="AP1368" s="536">
        <v>-1.1325240000000001</v>
      </c>
      <c r="AQ1368" s="536">
        <v>-4.9887569999999997</v>
      </c>
      <c r="AR1368" s="536">
        <v>-2.5101840000000002</v>
      </c>
      <c r="AS1368" s="536">
        <v>-3.3345889999999998</v>
      </c>
      <c r="AT1368" s="536">
        <v>-3.87323</v>
      </c>
      <c r="AU1368" s="536">
        <v>-3.6395520000000001</v>
      </c>
      <c r="AV1368" s="536">
        <v>-2.9954179999999999</v>
      </c>
      <c r="AW1368" s="536">
        <v>-3.3559209999999999</v>
      </c>
      <c r="AX1368" s="536">
        <v>-0.56796899999999995</v>
      </c>
      <c r="AY1368" s="536">
        <v>-0.68236300000000005</v>
      </c>
      <c r="AZ1368" s="536">
        <v>-0.62895000000000001</v>
      </c>
      <c r="BA1368" s="536">
        <v>-0.88081900000000002</v>
      </c>
      <c r="BB1368" s="536">
        <v>-1.0528649999999999</v>
      </c>
      <c r="BC1368" s="536">
        <v>-1.0860989999999999</v>
      </c>
      <c r="BD1368" s="536">
        <v>-7.7316999999999997E-2</v>
      </c>
      <c r="BE1368" s="536">
        <v>-0.4743</v>
      </c>
      <c r="BF1368" s="536">
        <v>-0.31286000000000003</v>
      </c>
      <c r="BG1368" s="536">
        <v>-0.27390199999999998</v>
      </c>
      <c r="BH1368" s="536">
        <v>-0.36035200000000001</v>
      </c>
      <c r="BI1368" s="536">
        <v>-0.53166800000000003</v>
      </c>
      <c r="BJ1368" s="536">
        <v>-0.48749599999999998</v>
      </c>
      <c r="BK1368" s="536">
        <v>-0.97641299999999998</v>
      </c>
      <c r="BL1368" s="536">
        <v>-1.02718</v>
      </c>
      <c r="BM1368" s="536">
        <v>-0.77815500000000004</v>
      </c>
      <c r="BN1368" s="536">
        <v>-4.913125</v>
      </c>
      <c r="BO1368" s="536">
        <v>-4.9408969999999997</v>
      </c>
      <c r="BP1368" s="536">
        <v>-4.95</v>
      </c>
      <c r="BQ1368" s="536">
        <v>-5.2009999999999996</v>
      </c>
      <c r="BR1368" s="536">
        <v>-6.0110000000000001</v>
      </c>
      <c r="BS1368" s="536">
        <v>-4.2290000000000001</v>
      </c>
      <c r="BT1368" s="536">
        <v>-5.6840000000000002</v>
      </c>
      <c r="BU1368" s="536">
        <v>-6.6310000000000002</v>
      </c>
      <c r="BV1368" s="536">
        <v>-6.492</v>
      </c>
      <c r="BW1368" s="536">
        <v>-6.7990000000000004</v>
      </c>
      <c r="BX1368" s="536">
        <v>-6.4710000000000001</v>
      </c>
      <c r="BY1368" s="536">
        <v>-6.5060000000000002</v>
      </c>
      <c r="BZ1368" s="536">
        <v>-6.7089999999999996</v>
      </c>
      <c r="CA1368" s="536">
        <v>-6.7830000000000004</v>
      </c>
      <c r="CB1368" s="536">
        <v>-10.734</v>
      </c>
      <c r="CC1368" s="536">
        <v>-13.202</v>
      </c>
      <c r="CD1368" s="536">
        <v>-15.869</v>
      </c>
      <c r="CE1368" s="536">
        <v>-16.443000000000001</v>
      </c>
      <c r="CF1368" s="536">
        <v>-15.558999999999999</v>
      </c>
      <c r="CG1368" s="536">
        <v>-14.679</v>
      </c>
      <c r="CH1368" s="536">
        <v>-14.451000000000001</v>
      </c>
      <c r="CI1368" s="536">
        <v>-21.187000000000001</v>
      </c>
      <c r="CJ1368" s="536">
        <v>-23.584</v>
      </c>
      <c r="CK1368" s="536">
        <v>-26.977</v>
      </c>
      <c r="CL1368" s="536">
        <v>-24.521999999999998</v>
      </c>
      <c r="CM1368" s="536">
        <v>-31.606999999999999</v>
      </c>
      <c r="CN1368" s="536">
        <v>-91.289000000000001</v>
      </c>
      <c r="CO1368" s="536">
        <v>-39.341999999999999</v>
      </c>
      <c r="CP1368" s="536">
        <v>-44.395000000000003</v>
      </c>
      <c r="CQ1368" s="536">
        <v>-53.677999999999997</v>
      </c>
      <c r="CR1368" s="536">
        <v>-56</v>
      </c>
      <c r="CS1368" s="1379">
        <v>-69.957253177455371</v>
      </c>
      <c r="CT1368" s="1379">
        <v>-69.957253177455371</v>
      </c>
      <c r="CU1368" s="1379">
        <v>-69.957253177455371</v>
      </c>
      <c r="CV1368" s="1379">
        <v>-69.957253177455371</v>
      </c>
      <c r="CW1368" s="1379">
        <v>-69.957253177455371</v>
      </c>
      <c r="CX1368" s="1379">
        <v>-69.957253177455371</v>
      </c>
      <c r="CY1368" s="1379">
        <v>-69.957253177455371</v>
      </c>
      <c r="CZ1368" s="1379">
        <v>-69.957253177455371</v>
      </c>
      <c r="DA1368" s="1379">
        <v>-69.957253177455371</v>
      </c>
      <c r="DB1368" s="1379">
        <v>-69.957253177455371</v>
      </c>
      <c r="DC1368" s="1379">
        <v>-69.957253177455371</v>
      </c>
      <c r="DD1368" s="1379">
        <v>-69.957253177455371</v>
      </c>
      <c r="DE1368" s="1379">
        <v>-69.957253177455371</v>
      </c>
      <c r="DF1368" s="1379">
        <v>-69.957253177455371</v>
      </c>
      <c r="DG1368" s="1379">
        <v>-69.957253177455371</v>
      </c>
      <c r="DH1368" s="1379">
        <v>-69.957253177455371</v>
      </c>
      <c r="DI1368" s="1379">
        <v>-69.957253177455371</v>
      </c>
      <c r="DJ1368" s="1379">
        <v>-69.957253177455371</v>
      </c>
      <c r="DK1368" s="1379">
        <v>-69.957253177455371</v>
      </c>
      <c r="DL1368" s="1379">
        <v>-69.957253177455371</v>
      </c>
      <c r="DM1368" s="1379">
        <v>-69.957253177455371</v>
      </c>
      <c r="DN1368" s="1379">
        <v>-69.957253177455371</v>
      </c>
      <c r="DO1368" s="1379">
        <v>-69.957253177455371</v>
      </c>
    </row>
    <row r="1369" spans="1:119" s="240" customFormat="1">
      <c r="B1369" s="1331"/>
      <c r="C1369" s="1174" t="s">
        <v>835</v>
      </c>
      <c r="D1369" s="1161"/>
      <c r="E1369" s="1161"/>
      <c r="F1369" s="146"/>
      <c r="G1369" s="146">
        <v>0.15590223822508387</v>
      </c>
      <c r="H1369" s="146">
        <v>0.24111522681573139</v>
      </c>
      <c r="I1369" s="146">
        <v>9.9639680058385194E-2</v>
      </c>
      <c r="J1369" s="146"/>
      <c r="K1369" s="146"/>
      <c r="L1369" s="146"/>
      <c r="M1369" s="146"/>
      <c r="N1369" s="146">
        <v>1.2115805178685823E-2</v>
      </c>
      <c r="O1369" s="146">
        <v>7.6719449969094855E-3</v>
      </c>
      <c r="P1369" s="146">
        <v>7.5388479638517358E-3</v>
      </c>
      <c r="Q1369" s="146">
        <v>1.4894115545286746E-2</v>
      </c>
      <c r="R1369" s="146">
        <v>1.0531332083915435E-2</v>
      </c>
      <c r="S1369" s="1162">
        <v>1.2244140631291089E-2</v>
      </c>
      <c r="T1369" s="1162">
        <v>1.8978777740970787E-2</v>
      </c>
      <c r="U1369" s="1750">
        <v>9.4699845704263597E-3</v>
      </c>
      <c r="V1369" s="1750">
        <v>6.3404755233738008E-3</v>
      </c>
      <c r="W1369" s="1750">
        <v>5.8781083834272829E-3</v>
      </c>
      <c r="X1369" s="1750">
        <v>5.8781083834272829E-3</v>
      </c>
      <c r="Y1369" s="1750">
        <v>5.8781083834272829E-3</v>
      </c>
      <c r="Z1369" s="1750">
        <v>5.8781083834272829E-3</v>
      </c>
      <c r="AA1369" s="403"/>
      <c r="AB1369" s="975"/>
      <c r="AC1369" s="975"/>
      <c r="AD1369" s="975"/>
      <c r="AE1369" s="975"/>
      <c r="AF1369" s="975"/>
      <c r="AG1369" s="975"/>
      <c r="AH1369" s="975"/>
      <c r="AI1369" s="975"/>
      <c r="AJ1369" s="146"/>
      <c r="AK1369" s="146"/>
      <c r="AL1369" s="146">
        <v>2.5445778898925075E-2</v>
      </c>
      <c r="AM1369" s="146">
        <v>5.9614982033087571E-2</v>
      </c>
      <c r="AN1369" s="146">
        <v>7.6949830988075618E-2</v>
      </c>
      <c r="AO1369" s="146">
        <v>5.0382949087928397E-2</v>
      </c>
      <c r="AP1369" s="146">
        <v>0.13797278666526169</v>
      </c>
      <c r="AQ1369" s="146">
        <v>0.19138674895142838</v>
      </c>
      <c r="AR1369" s="146">
        <v>4.8111581503452294E-2</v>
      </c>
      <c r="AS1369" s="146">
        <v>6.5037043218141632E-2</v>
      </c>
      <c r="AT1369" s="146">
        <v>8.2694941339109485E-2</v>
      </c>
      <c r="AU1369" s="146">
        <v>0.12660882096869241</v>
      </c>
      <c r="AV1369" s="146">
        <v>0.28002475514941139</v>
      </c>
      <c r="AW1369" s="146">
        <v>2.0286132871127878</v>
      </c>
      <c r="AX1369" s="146">
        <v>2.617468392749017</v>
      </c>
      <c r="AY1369" s="146">
        <v>2.1655546134251145</v>
      </c>
      <c r="AZ1369" s="146">
        <v>2.0311731562972852</v>
      </c>
      <c r="BA1369" s="146">
        <v>2.3034962058676349</v>
      </c>
      <c r="BB1369" s="146">
        <v>2.4879882899508612</v>
      </c>
      <c r="BC1369" s="146">
        <v>2.4342556359317209</v>
      </c>
      <c r="BD1369" s="146">
        <v>9.4382508607896543E-2</v>
      </c>
      <c r="BE1369" s="146">
        <v>1.9291675164193756</v>
      </c>
      <c r="BF1369" s="146">
        <v>1.6627626187366631</v>
      </c>
      <c r="BG1369" s="146">
        <v>1.6248074168165005</v>
      </c>
      <c r="BH1369" s="146">
        <v>2.0312076691942167</v>
      </c>
      <c r="BI1369" s="146">
        <v>2.3536074944958596</v>
      </c>
      <c r="BJ1369" s="146">
        <v>2.7694581232006632E-2</v>
      </c>
      <c r="BK1369" s="146">
        <v>2.1570829398732227E-2</v>
      </c>
      <c r="BL1369" s="146">
        <v>2.0082130507568574E-2</v>
      </c>
      <c r="BM1369" s="146">
        <v>2.0897690232802413E-2</v>
      </c>
      <c r="BN1369" s="146">
        <v>1.142016124723777E-2</v>
      </c>
      <c r="BO1369" s="146">
        <v>5.8630906764121082E-3</v>
      </c>
      <c r="BP1369" s="146">
        <v>5.8406341657859517E-3</v>
      </c>
      <c r="BQ1369" s="146">
        <v>6.1034984495961231E-3</v>
      </c>
      <c r="BR1369" s="146">
        <v>7.0089781638300597E-3</v>
      </c>
      <c r="BS1369" s="146">
        <v>4.8424219642771993E-3</v>
      </c>
      <c r="BT1369" s="146">
        <v>6.4278132834288959E-3</v>
      </c>
      <c r="BU1369" s="146">
        <v>7.4822031131159816E-3</v>
      </c>
      <c r="BV1369" s="146">
        <v>7.3097756924043189E-3</v>
      </c>
      <c r="BW1369" s="146">
        <v>7.5738035901445899E-3</v>
      </c>
      <c r="BX1369" s="1167">
        <v>7.0176266640621376E-3</v>
      </c>
      <c r="BY1369" s="1167">
        <v>6.8832390689193002E-3</v>
      </c>
      <c r="BZ1369" s="1167">
        <v>6.9731085604093357E-3</v>
      </c>
      <c r="CA1369" s="1167">
        <v>6.9085831803068487E-3</v>
      </c>
      <c r="CB1369" s="146">
        <v>0.10085170003040078</v>
      </c>
      <c r="CC1369" s="146">
        <v>0.10888303806841393</v>
      </c>
      <c r="CD1369" s="146">
        <v>0.10363066158812007</v>
      </c>
      <c r="CE1369" s="146">
        <v>8.877351929231958E-2</v>
      </c>
      <c r="CF1369" s="146">
        <v>8.1572608930751467E-2</v>
      </c>
      <c r="CG1369" s="146">
        <v>7.4767646705108159E-2</v>
      </c>
      <c r="CH1369" s="146">
        <v>7.4168360644350728E-2</v>
      </c>
      <c r="CI1369" s="146">
        <v>0.10498083324458729</v>
      </c>
      <c r="CJ1369" s="146">
        <v>0.10351485063439081</v>
      </c>
      <c r="CK1369" s="146">
        <v>9.7300248028133307E-2</v>
      </c>
      <c r="CL1369" s="146">
        <v>7.8036699799570841E-2</v>
      </c>
      <c r="CM1369" s="146">
        <v>9.2199037097875469E-2</v>
      </c>
      <c r="CN1369" s="146">
        <v>9.0599751671145312E-2</v>
      </c>
      <c r="CO1369" s="146">
        <v>6.7504432605450915E-2</v>
      </c>
      <c r="CP1369" s="146">
        <v>6.7792499398458439E-2</v>
      </c>
      <c r="CQ1369" s="146">
        <v>6.6913943376624041E-2</v>
      </c>
      <c r="CR1369" s="146">
        <v>5.7541056865192841E-2</v>
      </c>
      <c r="CS1369" s="1378">
        <v>7.0070336783374307E-2</v>
      </c>
      <c r="CT1369" s="1378">
        <v>7.0070336783374307E-2</v>
      </c>
      <c r="CU1369" s="1378">
        <v>7.0070336783374307E-2</v>
      </c>
      <c r="CV1369" s="1378">
        <v>7.0070336783374307E-2</v>
      </c>
      <c r="CW1369" s="1378">
        <v>7.0070336783374307E-2</v>
      </c>
      <c r="CX1369" s="1378">
        <v>7.0070336783374307E-2</v>
      </c>
      <c r="CY1369" s="1378">
        <v>7.0070336783374307E-2</v>
      </c>
      <c r="CZ1369" s="1378">
        <v>7.0070336783374307E-2</v>
      </c>
      <c r="DA1369" s="1378">
        <v>7.0070336783374307E-2</v>
      </c>
      <c r="DB1369" s="1378">
        <v>7.0070336783374307E-2</v>
      </c>
      <c r="DC1369" s="1378">
        <v>7.0070336783374307E-2</v>
      </c>
      <c r="DD1369" s="1378">
        <v>7.0070336783374307E-2</v>
      </c>
      <c r="DE1369" s="1378">
        <v>7.0070336783374307E-2</v>
      </c>
      <c r="DF1369" s="1378">
        <v>7.0070336783374307E-2</v>
      </c>
      <c r="DG1369" s="1378">
        <v>7.0070336783374307E-2</v>
      </c>
      <c r="DH1369" s="1378">
        <v>7.0070336783374307E-2</v>
      </c>
      <c r="DI1369" s="1378">
        <v>7.0070336783374307E-2</v>
      </c>
      <c r="DJ1369" s="1378">
        <v>7.0070336783374307E-2</v>
      </c>
      <c r="DK1369" s="1378">
        <v>7.0070336783374307E-2</v>
      </c>
      <c r="DL1369" s="1378">
        <v>7.0070336783374307E-2</v>
      </c>
      <c r="DM1369" s="1378">
        <v>7.0070336783374307E-2</v>
      </c>
      <c r="DN1369" s="1378">
        <v>7.0070336783374307E-2</v>
      </c>
      <c r="DO1369" s="1378">
        <v>7.0070336783374307E-2</v>
      </c>
    </row>
    <row r="1370" spans="1:119" s="980" customFormat="1" ht="12" customHeight="1">
      <c r="B1370" s="1331"/>
      <c r="C1370" s="1175" t="s">
        <v>448</v>
      </c>
      <c r="D1370" s="953"/>
      <c r="E1370" s="953"/>
      <c r="F1370" s="954" t="s">
        <v>105</v>
      </c>
      <c r="G1370" s="954" t="s">
        <v>105</v>
      </c>
      <c r="H1370" s="954" t="s">
        <v>105</v>
      </c>
      <c r="I1370" s="954" t="s">
        <v>105</v>
      </c>
      <c r="J1370" s="954" t="s">
        <v>105</v>
      </c>
      <c r="K1370" s="954" t="s">
        <v>105</v>
      </c>
      <c r="L1370" s="954" t="s">
        <v>105</v>
      </c>
      <c r="M1370" s="954" t="s">
        <v>105</v>
      </c>
      <c r="N1370" s="954"/>
      <c r="O1370" s="954"/>
      <c r="P1370" s="954"/>
      <c r="Q1370" s="954"/>
      <c r="R1370" s="954"/>
      <c r="S1370" s="952"/>
      <c r="T1370" s="952"/>
      <c r="U1370" s="1684"/>
      <c r="V1370" s="1684"/>
      <c r="W1370" s="1684"/>
      <c r="X1370" s="1684"/>
      <c r="Y1370" s="1684"/>
      <c r="Z1370" s="1684"/>
      <c r="AA1370" s="403"/>
      <c r="AB1370" s="449"/>
      <c r="AC1370" s="449"/>
      <c r="AD1370" s="449"/>
      <c r="AE1370" s="449"/>
      <c r="AF1370" s="449"/>
      <c r="AG1370" s="449"/>
      <c r="AH1370" s="449"/>
      <c r="AI1370" s="449"/>
      <c r="AJ1370" s="954"/>
      <c r="AK1370" s="954"/>
      <c r="AL1370" s="954"/>
      <c r="AM1370" s="954"/>
      <c r="AN1370" s="954"/>
      <c r="AO1370" s="954"/>
      <c r="AP1370" s="954"/>
      <c r="AQ1370" s="954"/>
      <c r="AR1370" s="954"/>
      <c r="AS1370" s="954"/>
      <c r="AT1370" s="954"/>
      <c r="AU1370" s="954"/>
      <c r="AV1370" s="954"/>
      <c r="AW1370" s="954"/>
      <c r="AX1370" s="954"/>
      <c r="AY1370" s="954"/>
      <c r="AZ1370" s="954"/>
      <c r="BA1370" s="954"/>
      <c r="BB1370" s="954"/>
      <c r="BC1370" s="954"/>
      <c r="BD1370" s="954"/>
      <c r="BE1370" s="954"/>
      <c r="BF1370" s="954"/>
      <c r="BG1370" s="954"/>
      <c r="BH1370" s="954"/>
      <c r="BI1370" s="954"/>
      <c r="BJ1370" s="954"/>
      <c r="BK1370" s="954"/>
      <c r="BL1370" s="954"/>
      <c r="BM1370" s="954"/>
      <c r="BN1370" s="954"/>
      <c r="BO1370" s="954"/>
      <c r="BP1370" s="959">
        <v>-0.22456510626156501</v>
      </c>
      <c r="BQ1370" s="959">
        <v>2.6286428381017135</v>
      </c>
      <c r="BR1370" s="959">
        <v>9.0547971423393658</v>
      </c>
      <c r="BS1370" s="959">
        <v>-21.665561995528606</v>
      </c>
      <c r="BT1370" s="959">
        <v>15.853913191516966</v>
      </c>
      <c r="BU1370" s="959">
        <v>10.543898296870857</v>
      </c>
      <c r="BV1370" s="959">
        <v>-1.7242742071166273</v>
      </c>
      <c r="BW1370" s="959">
        <v>2.6402789774027102</v>
      </c>
      <c r="BX1370" s="959">
        <v>-5.5617692608245228</v>
      </c>
      <c r="BY1370" s="959">
        <v>-1.3438759514283749</v>
      </c>
      <c r="BZ1370" s="959">
        <v>0.89869491490035536</v>
      </c>
      <c r="CA1370" s="959">
        <v>-0.64525380102486984</v>
      </c>
      <c r="CB1370" s="959">
        <v>939.43116850093929</v>
      </c>
      <c r="CC1370" s="959">
        <v>80.313380380131477</v>
      </c>
      <c r="CD1370" s="959">
        <v>-52.523764802938629</v>
      </c>
      <c r="CE1370" s="959">
        <v>-148.57142295800486</v>
      </c>
      <c r="CF1370" s="959">
        <v>-72.009103615681141</v>
      </c>
      <c r="CG1370" s="959">
        <v>-68.049622256433068</v>
      </c>
      <c r="CH1370" s="959">
        <v>-5.9928606075743129</v>
      </c>
      <c r="CI1370" s="959">
        <v>308.12472600236561</v>
      </c>
      <c r="CJ1370" s="959">
        <v>-14.659826101964812</v>
      </c>
      <c r="CK1370" s="959">
        <v>-62.146026062575018</v>
      </c>
      <c r="CL1370" s="959">
        <v>-192.63548228562465</v>
      </c>
      <c r="CM1370" s="959">
        <v>141.62337298304629</v>
      </c>
      <c r="CN1370" s="959">
        <v>-15.992854267301571</v>
      </c>
      <c r="CO1370" s="959">
        <v>-230.95319065694397</v>
      </c>
      <c r="CP1370" s="959">
        <v>2.8806679300752425</v>
      </c>
      <c r="CQ1370" s="959">
        <v>-8.7855602183439796</v>
      </c>
      <c r="CR1370" s="959">
        <v>-93.728865114312001</v>
      </c>
      <c r="CS1370" s="959">
        <v>125.29279918181466</v>
      </c>
      <c r="CT1370" s="959">
        <v>0</v>
      </c>
      <c r="CU1370" s="959">
        <v>0</v>
      </c>
      <c r="CV1370" s="959">
        <v>0</v>
      </c>
      <c r="CW1370" s="959">
        <v>0</v>
      </c>
      <c r="CX1370" s="959">
        <v>0</v>
      </c>
      <c r="CY1370" s="959">
        <v>0</v>
      </c>
      <c r="CZ1370" s="959">
        <v>0</v>
      </c>
      <c r="DA1370" s="959">
        <v>0</v>
      </c>
      <c r="DB1370" s="959">
        <v>0</v>
      </c>
      <c r="DC1370" s="959">
        <v>0</v>
      </c>
      <c r="DD1370" s="959">
        <v>0</v>
      </c>
      <c r="DE1370" s="959">
        <v>0</v>
      </c>
      <c r="DF1370" s="959">
        <v>0</v>
      </c>
      <c r="DG1370" s="959">
        <v>0</v>
      </c>
      <c r="DH1370" s="959">
        <v>0</v>
      </c>
      <c r="DI1370" s="959">
        <v>0</v>
      </c>
      <c r="DJ1370" s="959">
        <v>0</v>
      </c>
      <c r="DK1370" s="959">
        <v>0</v>
      </c>
      <c r="DL1370" s="959">
        <v>0</v>
      </c>
      <c r="DM1370" s="959">
        <v>0</v>
      </c>
      <c r="DN1370" s="959">
        <v>0</v>
      </c>
      <c r="DO1370" s="959">
        <v>0</v>
      </c>
    </row>
    <row r="1371" spans="1:119" s="240" customFormat="1">
      <c r="B1371" s="1331"/>
      <c r="C1371" s="1137"/>
      <c r="D1371" s="1179"/>
      <c r="E1371" s="941"/>
      <c r="F1371" s="990"/>
      <c r="G1371" s="990"/>
      <c r="H1371" s="990"/>
      <c r="I1371" s="990"/>
      <c r="J1371" s="990"/>
      <c r="K1371" s="990"/>
      <c r="L1371" s="990"/>
      <c r="M1371" s="990"/>
      <c r="N1371" s="990"/>
      <c r="O1371" s="286"/>
      <c r="P1371" s="286"/>
      <c r="Q1371" s="286"/>
      <c r="R1371" s="286"/>
      <c r="S1371" s="1119"/>
      <c r="T1371" s="1119"/>
      <c r="U1371" s="1648"/>
      <c r="V1371" s="1648"/>
      <c r="W1371" s="1648"/>
      <c r="X1371" s="1648"/>
      <c r="Y1371" s="1648"/>
      <c r="Z1371" s="1648"/>
      <c r="AA1371" s="403"/>
      <c r="AB1371" s="990"/>
      <c r="AC1371" s="990"/>
      <c r="AD1371" s="990"/>
      <c r="AE1371" s="990"/>
      <c r="AF1371" s="990"/>
      <c r="AG1371" s="990"/>
      <c r="AH1371" s="990"/>
      <c r="AI1371" s="990"/>
      <c r="AJ1371" s="286"/>
      <c r="AK1371" s="286"/>
      <c r="AL1371" s="286"/>
      <c r="AM1371" s="286"/>
      <c r="AN1371" s="286"/>
      <c r="AO1371" s="286"/>
      <c r="AP1371" s="286"/>
      <c r="AQ1371" s="286"/>
      <c r="AR1371" s="286"/>
      <c r="AS1371" s="286"/>
      <c r="AT1371" s="286"/>
      <c r="AU1371" s="286"/>
      <c r="AV1371" s="286"/>
      <c r="AW1371" s="286"/>
      <c r="AX1371" s="286"/>
      <c r="AY1371" s="286"/>
      <c r="AZ1371" s="286"/>
      <c r="BA1371" s="286"/>
      <c r="BB1371" s="286"/>
      <c r="BC1371" s="286"/>
      <c r="BD1371" s="286"/>
      <c r="BE1371" s="286"/>
      <c r="BF1371" s="286"/>
      <c r="BG1371" s="286"/>
      <c r="BH1371" s="286"/>
      <c r="BI1371" s="286"/>
      <c r="BJ1371" s="286"/>
      <c r="BK1371" s="286"/>
      <c r="BL1371" s="286"/>
      <c r="BM1371" s="286"/>
      <c r="BN1371" s="286"/>
      <c r="BO1371" s="286"/>
      <c r="BP1371" s="286"/>
      <c r="BQ1371" s="286"/>
      <c r="BR1371" s="286"/>
      <c r="BS1371" s="286"/>
      <c r="BT1371" s="286"/>
      <c r="BU1371" s="286"/>
      <c r="BV1371" s="286"/>
      <c r="BW1371" s="286"/>
      <c r="BX1371" s="286"/>
      <c r="BY1371" s="286"/>
      <c r="BZ1371" s="286"/>
      <c r="CA1371" s="286"/>
      <c r="CB1371" s="286"/>
      <c r="CC1371" s="286"/>
      <c r="CD1371" s="286"/>
      <c r="CE1371" s="286"/>
      <c r="CF1371" s="286"/>
      <c r="CG1371" s="286"/>
      <c r="CH1371" s="286"/>
      <c r="CI1371" s="286"/>
      <c r="CJ1371" s="286"/>
      <c r="CK1371" s="286"/>
      <c r="CL1371" s="286"/>
      <c r="CM1371" s="286"/>
      <c r="CN1371" s="286"/>
      <c r="CO1371" s="286"/>
      <c r="CP1371" s="286"/>
      <c r="CQ1371" s="286"/>
      <c r="CR1371" s="286"/>
      <c r="CS1371" s="286"/>
      <c r="CT1371" s="286"/>
      <c r="CU1371" s="286"/>
      <c r="CV1371" s="286"/>
      <c r="CW1371" s="286"/>
      <c r="CX1371" s="286"/>
      <c r="CY1371" s="286"/>
      <c r="CZ1371" s="286"/>
      <c r="DA1371" s="286"/>
      <c r="DB1371" s="286"/>
      <c r="DC1371" s="286"/>
      <c r="DD1371" s="286"/>
      <c r="DE1371" s="286"/>
      <c r="DF1371" s="286"/>
      <c r="DG1371" s="286"/>
      <c r="DH1371" s="286"/>
      <c r="DI1371" s="286"/>
      <c r="DJ1371" s="286"/>
      <c r="DK1371" s="286"/>
      <c r="DL1371" s="286"/>
      <c r="DM1371" s="286"/>
      <c r="DN1371" s="286"/>
      <c r="DO1371" s="286"/>
    </row>
    <row r="1372" spans="1:119">
      <c r="C1372" s="440"/>
      <c r="D1372" s="156"/>
      <c r="S1372" s="199"/>
      <c r="T1372" s="199"/>
      <c r="U1372" s="1648"/>
      <c r="V1372" s="1648"/>
      <c r="W1372" s="1648"/>
      <c r="X1372" s="1648"/>
      <c r="Y1372" s="1648"/>
      <c r="Z1372" s="1648"/>
      <c r="AB1372" s="370"/>
      <c r="AF1372" s="158"/>
      <c r="AG1372" s="158"/>
      <c r="AH1372" s="158"/>
      <c r="AI1372" s="158"/>
    </row>
    <row r="1373" spans="1:119" s="168" customFormat="1">
      <c r="B1373" s="1320"/>
      <c r="C1373" s="161" t="s">
        <v>307</v>
      </c>
      <c r="D1373" s="405"/>
      <c r="E1373" s="406"/>
      <c r="F1373" s="165"/>
      <c r="G1373" s="165"/>
      <c r="H1373" s="165"/>
      <c r="I1373" s="165"/>
      <c r="J1373" s="165"/>
      <c r="K1373" s="165"/>
      <c r="L1373" s="165"/>
      <c r="M1373" s="165"/>
      <c r="N1373" s="165"/>
      <c r="O1373" s="165"/>
      <c r="P1373" s="165"/>
      <c r="Q1373" s="165"/>
      <c r="R1373" s="165"/>
      <c r="S1373" s="166"/>
      <c r="T1373" s="166"/>
      <c r="U1373" s="166"/>
      <c r="V1373" s="166"/>
      <c r="W1373" s="166"/>
      <c r="X1373" s="166"/>
      <c r="Y1373" s="166"/>
      <c r="Z1373" s="166"/>
      <c r="AA1373" s="166"/>
      <c r="AB1373" s="164"/>
      <c r="AC1373" s="164"/>
      <c r="AD1373" s="164"/>
      <c r="AE1373" s="164"/>
      <c r="AF1373" s="164"/>
      <c r="AG1373" s="164"/>
      <c r="AH1373" s="164"/>
      <c r="AI1373" s="164"/>
      <c r="AJ1373" s="165"/>
      <c r="AK1373" s="165"/>
      <c r="AL1373" s="165"/>
      <c r="AM1373" s="165"/>
      <c r="AN1373" s="165"/>
      <c r="AO1373" s="165"/>
      <c r="AP1373" s="165"/>
      <c r="AQ1373" s="165"/>
      <c r="AR1373" s="165"/>
      <c r="AS1373" s="165"/>
      <c r="AT1373" s="165"/>
      <c r="AU1373" s="165"/>
      <c r="AV1373" s="165"/>
      <c r="AW1373" s="165"/>
      <c r="AX1373" s="165"/>
      <c r="AY1373" s="165"/>
      <c r="AZ1373" s="165"/>
      <c r="BA1373" s="165"/>
      <c r="BB1373" s="165"/>
      <c r="BC1373" s="165"/>
      <c r="BD1373" s="165"/>
      <c r="BE1373" s="165"/>
      <c r="BF1373" s="165"/>
      <c r="BG1373" s="165"/>
      <c r="BH1373" s="165"/>
      <c r="BI1373" s="165"/>
      <c r="BJ1373" s="165"/>
      <c r="BK1373" s="165"/>
      <c r="BL1373" s="165"/>
      <c r="BM1373" s="165"/>
      <c r="BN1373" s="165"/>
      <c r="BO1373" s="165"/>
      <c r="BP1373" s="165"/>
      <c r="BQ1373" s="165"/>
      <c r="BR1373" s="165"/>
      <c r="BS1373" s="165"/>
      <c r="BT1373" s="165"/>
      <c r="BU1373" s="165"/>
      <c r="BV1373" s="165"/>
      <c r="BW1373" s="165"/>
      <c r="BX1373" s="165"/>
      <c r="BY1373" s="165"/>
      <c r="BZ1373" s="165"/>
      <c r="CA1373" s="165"/>
      <c r="CB1373" s="165"/>
      <c r="CC1373" s="165"/>
      <c r="CD1373" s="165"/>
      <c r="CE1373" s="165"/>
      <c r="CF1373" s="165"/>
      <c r="CG1373" s="165"/>
      <c r="CH1373" s="165"/>
      <c r="CI1373" s="165"/>
      <c r="CJ1373" s="165"/>
      <c r="CK1373" s="165"/>
      <c r="CL1373" s="165"/>
      <c r="CM1373" s="165"/>
      <c r="CN1373" s="165"/>
      <c r="CO1373" s="165"/>
      <c r="CP1373" s="165"/>
      <c r="CQ1373" s="165"/>
      <c r="CR1373" s="165"/>
      <c r="CS1373" s="165"/>
      <c r="CT1373" s="165"/>
      <c r="CU1373" s="165"/>
      <c r="CV1373" s="165"/>
      <c r="CW1373" s="165"/>
      <c r="CX1373" s="165"/>
      <c r="CY1373" s="165"/>
      <c r="CZ1373" s="165"/>
      <c r="DA1373" s="165"/>
      <c r="DB1373" s="165"/>
      <c r="DC1373" s="165"/>
      <c r="DD1373" s="165"/>
      <c r="DE1373" s="165"/>
      <c r="DF1373" s="165"/>
      <c r="DG1373" s="165"/>
      <c r="DH1373" s="165"/>
      <c r="DI1373" s="165"/>
      <c r="DJ1373" s="165"/>
      <c r="DK1373" s="165"/>
      <c r="DL1373" s="165"/>
      <c r="DM1373" s="165"/>
      <c r="DN1373" s="165"/>
      <c r="DO1373" s="165"/>
    </row>
    <row r="1374" spans="1:119">
      <c r="D1374" s="500"/>
      <c r="E1374" s="404"/>
      <c r="F1374" s="501"/>
      <c r="G1374" s="501"/>
      <c r="H1374" s="501"/>
      <c r="I1374" s="501"/>
      <c r="J1374" s="501"/>
      <c r="K1374" s="501"/>
      <c r="L1374" s="501"/>
      <c r="M1374" s="501"/>
      <c r="N1374" s="501"/>
      <c r="S1374" s="199"/>
      <c r="T1374" s="199"/>
      <c r="U1374" s="1648"/>
      <c r="V1374" s="1648"/>
      <c r="W1374" s="1648"/>
      <c r="X1374" s="1648"/>
      <c r="Y1374" s="1648"/>
      <c r="Z1374" s="1648"/>
      <c r="AB1374" s="501"/>
      <c r="AC1374" s="501"/>
      <c r="AD1374" s="501"/>
      <c r="AE1374" s="501"/>
      <c r="AF1374" s="501"/>
      <c r="AG1374" s="501"/>
      <c r="AH1374" s="501"/>
      <c r="AI1374" s="501"/>
    </row>
    <row r="1375" spans="1:119">
      <c r="C1375" s="502" t="s">
        <v>45</v>
      </c>
      <c r="D1375" s="500"/>
      <c r="E1375" s="404"/>
      <c r="F1375" s="501"/>
      <c r="G1375" s="501"/>
      <c r="H1375" s="501"/>
      <c r="I1375" s="501"/>
      <c r="J1375" s="501"/>
      <c r="K1375" s="501"/>
      <c r="L1375" s="501"/>
      <c r="M1375" s="501"/>
      <c r="N1375" s="501"/>
      <c r="S1375" s="199"/>
      <c r="T1375" s="199"/>
      <c r="U1375" s="1648"/>
      <c r="V1375" s="1648"/>
      <c r="W1375" s="1648"/>
      <c r="X1375" s="1648"/>
      <c r="Y1375" s="1648"/>
      <c r="Z1375" s="1648"/>
      <c r="AB1375" s="501"/>
      <c r="AC1375" s="501"/>
      <c r="AD1375" s="501"/>
      <c r="AE1375" s="501"/>
      <c r="AF1375" s="501"/>
      <c r="AG1375" s="501"/>
      <c r="AH1375" s="501"/>
      <c r="AI1375" s="503"/>
      <c r="CE1375" s="201"/>
    </row>
    <row r="1376" spans="1:119" s="277" customFormat="1">
      <c r="A1376" s="277">
        <v>1376</v>
      </c>
      <c r="B1376" s="1323"/>
      <c r="C1376" s="504" t="s">
        <v>4</v>
      </c>
      <c r="D1376" s="505"/>
      <c r="E1376" s="505"/>
      <c r="F1376" s="506">
        <v>9.7548000000000172</v>
      </c>
      <c r="G1376" s="506">
        <v>18.81166099999999</v>
      </c>
      <c r="H1376" s="506">
        <v>33.208792999999964</v>
      </c>
      <c r="I1376" s="506">
        <v>56.025018999999993</v>
      </c>
      <c r="J1376" s="506">
        <v>76.780052100000049</v>
      </c>
      <c r="K1376" s="506">
        <v>101.24729799999999</v>
      </c>
      <c r="L1376" s="506">
        <v>117.58425999999999</v>
      </c>
      <c r="M1376" s="506">
        <v>72.580550000000002</v>
      </c>
      <c r="N1376" s="506">
        <v>105.71257599999991</v>
      </c>
      <c r="O1376" s="506">
        <v>136.36399999999998</v>
      </c>
      <c r="P1376" s="506">
        <v>13.779999999999973</v>
      </c>
      <c r="Q1376" s="506">
        <v>-36.517000000000024</v>
      </c>
      <c r="R1376" s="506">
        <v>-171.99899999999997</v>
      </c>
      <c r="S1376" s="507">
        <v>-0.70699999999997942</v>
      </c>
      <c r="T1376" s="507">
        <v>83.325999999999851</v>
      </c>
      <c r="U1376" s="1753">
        <v>307.55213185260169</v>
      </c>
      <c r="V1376" s="1753">
        <v>1050.8545955694287</v>
      </c>
      <c r="W1376" s="1753">
        <v>2010.565287926373</v>
      </c>
      <c r="X1376" s="1753">
        <v>3052.9507116220593</v>
      </c>
      <c r="Y1376" s="1753">
        <v>3996.8918426920909</v>
      </c>
      <c r="Z1376" s="1753">
        <v>3661.8513647823625</v>
      </c>
      <c r="AA1376" s="182"/>
      <c r="AB1376" s="508"/>
      <c r="AC1376" s="508"/>
      <c r="AD1376" s="508"/>
      <c r="AE1376" s="508"/>
      <c r="AF1376" s="508"/>
      <c r="AG1376" s="508"/>
      <c r="AH1376" s="508"/>
      <c r="AI1376" s="180"/>
      <c r="AJ1376" s="362">
        <v>1.0560470000000219</v>
      </c>
      <c r="AK1376" s="362">
        <v>0.59088600000000224</v>
      </c>
      <c r="AL1376" s="362">
        <v>2.7854739999999962</v>
      </c>
      <c r="AM1376" s="362">
        <v>5.3223929999999999</v>
      </c>
      <c r="AN1376" s="362">
        <v>2.0676769999999989</v>
      </c>
      <c r="AO1376" s="362">
        <v>2.9470950000000009</v>
      </c>
      <c r="AP1376" s="362">
        <v>5.8757919999999979</v>
      </c>
      <c r="AQ1376" s="362">
        <v>7.9210970000000041</v>
      </c>
      <c r="AR1376" s="362">
        <v>5.3911765999999686</v>
      </c>
      <c r="AS1376" s="362">
        <v>6.679778999999991</v>
      </c>
      <c r="AT1376" s="362">
        <v>9.8522680000000076</v>
      </c>
      <c r="AU1376" s="362">
        <v>11.285569399999998</v>
      </c>
      <c r="AV1376" s="362">
        <v>9.6206009999999971</v>
      </c>
      <c r="AW1376" s="362">
        <v>11.673963000000004</v>
      </c>
      <c r="AX1376" s="362">
        <v>18.790962999999998</v>
      </c>
      <c r="AY1376" s="362">
        <v>15.939492000000008</v>
      </c>
      <c r="AZ1376" s="362">
        <v>14.057634000000004</v>
      </c>
      <c r="BA1376" s="362">
        <v>14.820825999999997</v>
      </c>
      <c r="BB1376" s="362">
        <v>26.295925000000008</v>
      </c>
      <c r="BC1376" s="362">
        <v>21.605667100000009</v>
      </c>
      <c r="BD1376" s="362">
        <v>19.578623999999994</v>
      </c>
      <c r="BE1376" s="362">
        <v>25.379192000000003</v>
      </c>
      <c r="BF1376" s="362">
        <v>26.043093000000002</v>
      </c>
      <c r="BG1376" s="362">
        <v>30.246388999999994</v>
      </c>
      <c r="BH1376" s="362">
        <v>17.480253000000001</v>
      </c>
      <c r="BI1376" s="362">
        <v>29.978681000000009</v>
      </c>
      <c r="BJ1376" s="362">
        <v>29.28368399999999</v>
      </c>
      <c r="BK1376" s="362">
        <v>40.841641999999979</v>
      </c>
      <c r="BL1376" s="362">
        <v>30.263972999999986</v>
      </c>
      <c r="BM1376" s="362">
        <v>-25.594029999999989</v>
      </c>
      <c r="BN1376" s="362">
        <v>33.765491000000004</v>
      </c>
      <c r="BO1376" s="362">
        <v>34.145116000000009</v>
      </c>
      <c r="BP1376" s="362">
        <v>1.6617880000000027</v>
      </c>
      <c r="BQ1376" s="362">
        <v>19.446787999999991</v>
      </c>
      <c r="BR1376" s="362">
        <v>45.639999999999986</v>
      </c>
      <c r="BS1376" s="362">
        <v>38.963999999999984</v>
      </c>
      <c r="BT1376" s="362">
        <v>30.246999999999989</v>
      </c>
      <c r="BU1376" s="362">
        <v>15.857999999999983</v>
      </c>
      <c r="BV1376" s="362">
        <v>38.912000000000027</v>
      </c>
      <c r="BW1376" s="362">
        <v>51.346999999999987</v>
      </c>
      <c r="BX1376" s="362">
        <v>48.518000000000001</v>
      </c>
      <c r="BY1376" s="362">
        <v>5.3160000000000043</v>
      </c>
      <c r="BZ1376" s="362">
        <v>27.666</v>
      </c>
      <c r="CA1376" s="362">
        <v>-67.720000000000027</v>
      </c>
      <c r="CB1376" s="362">
        <v>-12.919000000000009</v>
      </c>
      <c r="CC1376" s="362">
        <v>-11.184000000000008</v>
      </c>
      <c r="CD1376" s="362">
        <v>-10.078000000000015</v>
      </c>
      <c r="CE1376" s="362">
        <v>-2.3359999999999896</v>
      </c>
      <c r="CF1376" s="362">
        <v>11.86400000000001</v>
      </c>
      <c r="CG1376" s="362">
        <v>16.216999999999999</v>
      </c>
      <c r="CH1376" s="362">
        <v>-146.08199999999999</v>
      </c>
      <c r="CI1376" s="362">
        <v>-53.998000000000005</v>
      </c>
      <c r="CJ1376" s="362">
        <v>-21.108999999999959</v>
      </c>
      <c r="CK1376" s="362">
        <v>55.947000000000045</v>
      </c>
      <c r="CL1376" s="362">
        <v>15.035000000000018</v>
      </c>
      <c r="CM1376" s="362">
        <v>-50.580000000000084</v>
      </c>
      <c r="CN1376" s="362">
        <v>-34.012000000000064</v>
      </c>
      <c r="CO1376" s="362">
        <v>68.194999999999851</v>
      </c>
      <c r="CP1376" s="362">
        <v>95.225000000000037</v>
      </c>
      <c r="CQ1376" s="362">
        <v>-46.081999999999965</v>
      </c>
      <c r="CR1376" s="362">
        <v>65</v>
      </c>
      <c r="CS1376" s="362">
        <v>90.910040045052526</v>
      </c>
      <c r="CT1376" s="362">
        <v>110.19493096892711</v>
      </c>
      <c r="CU1376" s="362">
        <v>41.447160838622054</v>
      </c>
      <c r="CV1376" s="362">
        <v>199.96212410287654</v>
      </c>
      <c r="CW1376" s="362">
        <v>277.72836032225155</v>
      </c>
      <c r="CX1376" s="362">
        <v>336.83143807857596</v>
      </c>
      <c r="CY1376" s="362">
        <v>236.3326730657248</v>
      </c>
      <c r="CZ1376" s="362">
        <v>383.95527770050649</v>
      </c>
      <c r="DA1376" s="362">
        <v>515.8114542345013</v>
      </c>
      <c r="DB1376" s="362">
        <v>611.68016661923684</v>
      </c>
      <c r="DC1376" s="362">
        <v>499.11838937212838</v>
      </c>
      <c r="DD1376" s="362">
        <v>597.86501177158107</v>
      </c>
      <c r="DE1376" s="362">
        <v>793.27921635550615</v>
      </c>
      <c r="DF1376" s="362">
        <v>930.95954273912605</v>
      </c>
      <c r="DG1376" s="362">
        <v>730.84694075584571</v>
      </c>
      <c r="DH1376" s="362">
        <v>804.59510374134925</v>
      </c>
      <c r="DI1376" s="362">
        <v>1044.5591209103059</v>
      </c>
      <c r="DJ1376" s="362">
        <v>1178.2812487479905</v>
      </c>
      <c r="DK1376" s="362">
        <v>969.4563692924454</v>
      </c>
      <c r="DL1376" s="362">
        <v>824.72623085921759</v>
      </c>
      <c r="DM1376" s="362">
        <v>941.24085396687758</v>
      </c>
      <c r="DN1376" s="362">
        <v>1031.8843537781622</v>
      </c>
      <c r="DO1376" s="362">
        <v>863.99992617810494</v>
      </c>
    </row>
    <row r="1377" spans="1:119">
      <c r="C1377" s="225" t="s">
        <v>46</v>
      </c>
      <c r="D1377" s="509"/>
      <c r="E1377" s="509"/>
      <c r="F1377" s="510">
        <v>0</v>
      </c>
      <c r="G1377" s="510">
        <v>0</v>
      </c>
      <c r="H1377" s="510">
        <v>0</v>
      </c>
      <c r="I1377" s="510">
        <v>0</v>
      </c>
      <c r="J1377" s="510">
        <v>1.6286000000000002E-2</v>
      </c>
      <c r="K1377" s="510">
        <v>4.2863999999999999E-2</v>
      </c>
      <c r="L1377" s="510">
        <v>1.8825000000000008E-2</v>
      </c>
      <c r="M1377" s="510">
        <v>7.2219999999999993E-2</v>
      </c>
      <c r="N1377" s="370">
        <v>3.2424000000000001E-2</v>
      </c>
      <c r="O1377" s="370">
        <v>0</v>
      </c>
      <c r="P1377" s="370">
        <v>0</v>
      </c>
      <c r="Q1377" s="370">
        <v>0</v>
      </c>
      <c r="R1377" s="370">
        <v>0</v>
      </c>
      <c r="S1377" s="511">
        <v>0</v>
      </c>
      <c r="T1377" s="511">
        <v>0</v>
      </c>
      <c r="U1377" s="1690">
        <v>0</v>
      </c>
      <c r="V1377" s="1690">
        <v>0</v>
      </c>
      <c r="W1377" s="1690">
        <v>0</v>
      </c>
      <c r="X1377" s="1690">
        <v>0</v>
      </c>
      <c r="Y1377" s="1690">
        <v>0</v>
      </c>
      <c r="Z1377" s="1690">
        <v>0</v>
      </c>
      <c r="AB1377" s="193"/>
      <c r="AC1377" s="193"/>
      <c r="AD1377" s="193"/>
      <c r="AE1377" s="193"/>
      <c r="AF1377" s="193"/>
      <c r="AG1377" s="193"/>
      <c r="AH1377" s="193"/>
      <c r="AI1377" s="193"/>
      <c r="AJ1377" s="201">
        <v>0</v>
      </c>
      <c r="AK1377" s="201">
        <v>0</v>
      </c>
      <c r="AL1377" s="201">
        <v>0</v>
      </c>
      <c r="AM1377" s="201">
        <v>0</v>
      </c>
      <c r="AN1377" s="201">
        <v>0</v>
      </c>
      <c r="AO1377" s="201">
        <v>0</v>
      </c>
      <c r="AP1377" s="201">
        <v>0</v>
      </c>
      <c r="AQ1377" s="201">
        <v>0</v>
      </c>
      <c r="AR1377" s="201">
        <v>0</v>
      </c>
      <c r="AS1377" s="201">
        <v>0</v>
      </c>
      <c r="AT1377" s="201">
        <v>0</v>
      </c>
      <c r="AU1377" s="201">
        <v>0</v>
      </c>
      <c r="AV1377" s="201">
        <v>0</v>
      </c>
      <c r="AW1377" s="201">
        <v>0</v>
      </c>
      <c r="AX1377" s="201">
        <v>0</v>
      </c>
      <c r="AY1377" s="201">
        <v>0</v>
      </c>
      <c r="AZ1377" s="201">
        <v>0</v>
      </c>
      <c r="BA1377" s="201">
        <v>0</v>
      </c>
      <c r="BB1377" s="201">
        <v>5.22E-4</v>
      </c>
      <c r="BC1377" s="201">
        <v>1.5764E-2</v>
      </c>
      <c r="BD1377" s="201">
        <v>2.428E-3</v>
      </c>
      <c r="BE1377" s="201">
        <v>1.5632E-2</v>
      </c>
      <c r="BF1377" s="201">
        <v>2.4804E-2</v>
      </c>
      <c r="BG1377" s="201">
        <v>0</v>
      </c>
      <c r="BH1377" s="201">
        <v>4.2338000000000001E-2</v>
      </c>
      <c r="BI1377" s="201">
        <v>4.2376999999999998E-2</v>
      </c>
      <c r="BJ1377" s="201">
        <v>-0.13792699999999999</v>
      </c>
      <c r="BK1377" s="201">
        <v>7.2037000000000004E-2</v>
      </c>
      <c r="BL1377" s="201">
        <v>6.3979999999999995E-2</v>
      </c>
      <c r="BM1377" s="201">
        <v>5.5519999999999996E-3</v>
      </c>
      <c r="BN1377" s="201">
        <v>-1.3524E-2</v>
      </c>
      <c r="BO1377" s="201">
        <v>1.6212000000000001E-2</v>
      </c>
      <c r="BP1377" s="201">
        <v>1.6212000000000001E-2</v>
      </c>
      <c r="BQ1377" s="201">
        <v>1.6212000000000001E-2</v>
      </c>
      <c r="BR1377" s="201">
        <v>0</v>
      </c>
      <c r="BS1377" s="201">
        <v>0</v>
      </c>
      <c r="BT1377" s="201">
        <v>0</v>
      </c>
      <c r="BU1377" s="201">
        <v>0</v>
      </c>
      <c r="BV1377" s="201">
        <v>0</v>
      </c>
      <c r="BW1377" s="201">
        <v>0</v>
      </c>
      <c r="BX1377" s="201">
        <v>0</v>
      </c>
      <c r="BY1377" s="201">
        <v>0</v>
      </c>
      <c r="BZ1377" s="201">
        <v>0</v>
      </c>
      <c r="CA1377" s="201">
        <v>0</v>
      </c>
      <c r="CB1377" s="201">
        <v>0</v>
      </c>
      <c r="CC1377" s="201">
        <v>0</v>
      </c>
      <c r="CD1377" s="201">
        <v>0</v>
      </c>
      <c r="CE1377" s="201">
        <v>0</v>
      </c>
      <c r="CF1377" s="201">
        <v>0</v>
      </c>
      <c r="CG1377" s="201">
        <v>0</v>
      </c>
      <c r="CH1377" s="201">
        <v>0</v>
      </c>
      <c r="CI1377" s="201">
        <v>0</v>
      </c>
      <c r="CJ1377" s="201">
        <v>0</v>
      </c>
      <c r="CK1377" s="201">
        <v>0</v>
      </c>
      <c r="CL1377" s="201">
        <v>0</v>
      </c>
      <c r="CM1377" s="201">
        <v>0</v>
      </c>
      <c r="CN1377" s="201">
        <v>0</v>
      </c>
      <c r="CO1377" s="201">
        <v>0</v>
      </c>
      <c r="CP1377" s="201">
        <v>0</v>
      </c>
      <c r="CQ1377" s="201">
        <v>0</v>
      </c>
      <c r="CR1377" s="201">
        <v>0</v>
      </c>
      <c r="CS1377" s="201">
        <v>0</v>
      </c>
      <c r="CT1377" s="201">
        <v>0</v>
      </c>
      <c r="CU1377" s="201">
        <v>0</v>
      </c>
      <c r="CV1377" s="201">
        <v>0</v>
      </c>
      <c r="CW1377" s="201">
        <v>0</v>
      </c>
      <c r="CX1377" s="201">
        <v>0</v>
      </c>
      <c r="CY1377" s="201">
        <v>0</v>
      </c>
      <c r="CZ1377" s="201">
        <v>0</v>
      </c>
      <c r="DA1377" s="201">
        <v>0</v>
      </c>
      <c r="DB1377" s="201">
        <v>0</v>
      </c>
      <c r="DC1377" s="201">
        <v>0</v>
      </c>
      <c r="DD1377" s="201">
        <v>0</v>
      </c>
      <c r="DE1377" s="201">
        <v>0</v>
      </c>
      <c r="DF1377" s="201">
        <v>0</v>
      </c>
      <c r="DG1377" s="201">
        <v>0</v>
      </c>
      <c r="DH1377" s="201">
        <v>0</v>
      </c>
      <c r="DI1377" s="201">
        <v>0</v>
      </c>
      <c r="DJ1377" s="201">
        <v>0</v>
      </c>
      <c r="DK1377" s="201">
        <v>0</v>
      </c>
      <c r="DL1377" s="201">
        <v>0</v>
      </c>
      <c r="DM1377" s="201">
        <v>0</v>
      </c>
      <c r="DN1377" s="201">
        <v>0</v>
      </c>
      <c r="DO1377" s="201">
        <v>0</v>
      </c>
    </row>
    <row r="1378" spans="1:119">
      <c r="A1378" s="277">
        <v>1378</v>
      </c>
      <c r="C1378" s="196" t="s">
        <v>47</v>
      </c>
      <c r="D1378" s="509"/>
      <c r="E1378" s="509"/>
      <c r="F1378" s="510">
        <v>1.2065990000000002</v>
      </c>
      <c r="G1378" s="510">
        <v>3.3356729999999999</v>
      </c>
      <c r="H1378" s="510">
        <v>3.8937519999999997</v>
      </c>
      <c r="I1378" s="510">
        <v>4.9216499999999996</v>
      </c>
      <c r="J1378" s="510">
        <v>7.2608750000000004</v>
      </c>
      <c r="K1378" s="510">
        <v>8.9999929999999999</v>
      </c>
      <c r="L1378" s="510">
        <v>11.878564999999998</v>
      </c>
      <c r="M1378" s="510">
        <v>16.946897</v>
      </c>
      <c r="N1378" s="370">
        <v>23.209</v>
      </c>
      <c r="O1378" s="370">
        <v>29.022000000000002</v>
      </c>
      <c r="P1378" s="370">
        <v>40.920999999999999</v>
      </c>
      <c r="Q1378" s="370">
        <v>46</v>
      </c>
      <c r="R1378" s="370">
        <v>73.319999999999993</v>
      </c>
      <c r="S1378" s="511">
        <v>104.992</v>
      </c>
      <c r="T1378" s="511">
        <v>203.94200000000001</v>
      </c>
      <c r="U1378" s="1690">
        <v>399.96026377539522</v>
      </c>
      <c r="V1378" s="1690">
        <v>587.22062996663203</v>
      </c>
      <c r="W1378" s="1690">
        <v>753.82666842413209</v>
      </c>
      <c r="X1378" s="1690">
        <v>894.26659796530566</v>
      </c>
      <c r="Y1378" s="1690">
        <v>1008.3681693589084</v>
      </c>
      <c r="Z1378" s="1690">
        <v>1096.3637968194571</v>
      </c>
      <c r="AB1378" s="444"/>
      <c r="AC1378" s="444"/>
      <c r="AD1378" s="444"/>
      <c r="AE1378" s="444"/>
      <c r="AF1378" s="444"/>
      <c r="AG1378" s="444"/>
      <c r="AH1378" s="444"/>
      <c r="AI1378" s="193"/>
      <c r="AJ1378" s="201">
        <v>0.53455600000000003</v>
      </c>
      <c r="AK1378" s="201">
        <v>0.56649400000000005</v>
      </c>
      <c r="AL1378" s="201">
        <v>0.56686800000000004</v>
      </c>
      <c r="AM1378" s="201">
        <v>0.63973100000000005</v>
      </c>
      <c r="AN1378" s="201">
        <v>0.70745000000000002</v>
      </c>
      <c r="AO1378" s="201">
        <v>0.81325199999999997</v>
      </c>
      <c r="AP1378" s="201">
        <v>0.955148</v>
      </c>
      <c r="AQ1378" s="201">
        <v>0.859823</v>
      </c>
      <c r="AR1378" s="201">
        <v>0.95649099999999998</v>
      </c>
      <c r="AS1378" s="201">
        <v>0.98889099999999996</v>
      </c>
      <c r="AT1378" s="201">
        <v>1.013895</v>
      </c>
      <c r="AU1378" s="201">
        <v>0.93447499999999994</v>
      </c>
      <c r="AV1378" s="201">
        <v>0.94687299999999996</v>
      </c>
      <c r="AW1378" s="201">
        <v>1.24048</v>
      </c>
      <c r="AX1378" s="201">
        <v>1.406803</v>
      </c>
      <c r="AY1378" s="201">
        <v>1.327494</v>
      </c>
      <c r="AZ1378" s="201">
        <v>1.5339429999999998</v>
      </c>
      <c r="BA1378" s="201">
        <v>1.7646520000000001</v>
      </c>
      <c r="BB1378" s="201">
        <v>1.943373</v>
      </c>
      <c r="BC1378" s="201">
        <v>2.018907</v>
      </c>
      <c r="BD1378" s="201">
        <v>2.0073240000000001</v>
      </c>
      <c r="BE1378" s="201">
        <v>2.0908470000000001</v>
      </c>
      <c r="BF1378" s="201">
        <v>2.3547389999999999</v>
      </c>
      <c r="BG1378" s="201">
        <v>2.5470830000000007</v>
      </c>
      <c r="BH1378" s="201">
        <v>2.6213389999999999</v>
      </c>
      <c r="BI1378" s="201">
        <v>2.8346840000000002</v>
      </c>
      <c r="BJ1378" s="201">
        <v>3.1373680000000004</v>
      </c>
      <c r="BK1378" s="201">
        <v>3.2851739999999996</v>
      </c>
      <c r="BL1378" s="201">
        <v>3.5190999999999999</v>
      </c>
      <c r="BM1378" s="201">
        <v>4.0641699999999998</v>
      </c>
      <c r="BN1378" s="201">
        <v>4.7628899999999996</v>
      </c>
      <c r="BO1378" s="201">
        <v>4.6007370000000005</v>
      </c>
      <c r="BP1378" s="201">
        <v>5.0810000000000004</v>
      </c>
      <c r="BQ1378" s="201">
        <v>5.8890000000000002</v>
      </c>
      <c r="BR1378" s="201">
        <v>5.9859999999999989</v>
      </c>
      <c r="BS1378" s="201">
        <v>6.2530000000000001</v>
      </c>
      <c r="BT1378" s="201">
        <v>6.2519999999999998</v>
      </c>
      <c r="BU1378" s="201">
        <v>6.926000000000001</v>
      </c>
      <c r="BV1378" s="201">
        <v>7.5200000000000005</v>
      </c>
      <c r="BW1378" s="201">
        <v>8.3239999999999981</v>
      </c>
      <c r="BX1378" s="201">
        <v>9.0030000000000001</v>
      </c>
      <c r="BY1378" s="201">
        <v>10.079999999999998</v>
      </c>
      <c r="BZ1378" s="201">
        <v>10.870000000000001</v>
      </c>
      <c r="CA1378" s="201">
        <v>10.968</v>
      </c>
      <c r="CB1378" s="201">
        <v>11.1</v>
      </c>
      <c r="CC1378" s="201">
        <v>11.5</v>
      </c>
      <c r="CD1378" s="201">
        <v>11.5</v>
      </c>
      <c r="CE1378" s="201">
        <v>11.9</v>
      </c>
      <c r="CF1378" s="201">
        <v>15.694000000000001</v>
      </c>
      <c r="CG1378" s="201">
        <v>17.280999999999999</v>
      </c>
      <c r="CH1378" s="201">
        <v>19.542999999999999</v>
      </c>
      <c r="CI1378" s="201">
        <v>20.801999999999992</v>
      </c>
      <c r="CJ1378" s="201">
        <v>21.55</v>
      </c>
      <c r="CK1378" s="201">
        <v>22.651999999999997</v>
      </c>
      <c r="CL1378" s="201">
        <v>28.234000000000012</v>
      </c>
      <c r="CM1378" s="201">
        <v>32.555999999999997</v>
      </c>
      <c r="CN1378" s="201">
        <v>38.415999999999997</v>
      </c>
      <c r="CO1378" s="201">
        <v>46.109000000000009</v>
      </c>
      <c r="CP1378" s="201">
        <v>52.23599999999999</v>
      </c>
      <c r="CQ1378" s="201">
        <v>67.181000000000012</v>
      </c>
      <c r="CR1378" s="201">
        <v>84</v>
      </c>
      <c r="CS1378" s="201">
        <v>92.881806821364265</v>
      </c>
      <c r="CT1378" s="201">
        <v>105.09471901506801</v>
      </c>
      <c r="CU1378" s="201">
        <v>117.98373793896299</v>
      </c>
      <c r="CV1378" s="201">
        <v>131.63357661571021</v>
      </c>
      <c r="CW1378" s="201">
        <v>140.86880403503162</v>
      </c>
      <c r="CX1378" s="201">
        <v>151.44725966458486</v>
      </c>
      <c r="CY1378" s="201">
        <v>163.27098965130529</v>
      </c>
      <c r="CZ1378" s="201">
        <v>175.77503181521772</v>
      </c>
      <c r="DA1378" s="201">
        <v>182.62247044232404</v>
      </c>
      <c r="DB1378" s="201">
        <v>192.20134195793955</v>
      </c>
      <c r="DC1378" s="201">
        <v>203.2278242086507</v>
      </c>
      <c r="DD1378" s="201">
        <v>214.53749775984073</v>
      </c>
      <c r="DE1378" s="201">
        <v>218.10611738269921</v>
      </c>
      <c r="DF1378" s="201">
        <v>225.96383121647332</v>
      </c>
      <c r="DG1378" s="201">
        <v>235.65915160629245</v>
      </c>
      <c r="DH1378" s="201">
        <v>244.65430813421548</v>
      </c>
      <c r="DI1378" s="201">
        <v>246.05638884057547</v>
      </c>
      <c r="DJ1378" s="201">
        <v>253.52626045708544</v>
      </c>
      <c r="DK1378" s="201">
        <v>264.13121192703204</v>
      </c>
      <c r="DL1378" s="201">
        <v>275.62735987017862</v>
      </c>
      <c r="DM1378" s="201">
        <v>272.52566690888574</v>
      </c>
      <c r="DN1378" s="201">
        <v>272.76583399259607</v>
      </c>
      <c r="DO1378" s="201">
        <v>275.44493604779677</v>
      </c>
    </row>
    <row r="1379" spans="1:119">
      <c r="A1379" s="277">
        <v>1379</v>
      </c>
      <c r="C1379" s="196" t="s">
        <v>48</v>
      </c>
      <c r="D1379" s="509"/>
      <c r="E1379" s="509"/>
      <c r="F1379" s="510">
        <v>-6.607720999999998</v>
      </c>
      <c r="G1379" s="510">
        <v>32.397730000000003</v>
      </c>
      <c r="H1379" s="510">
        <v>8.6088560000000047</v>
      </c>
      <c r="I1379" s="510">
        <v>12.851771999999993</v>
      </c>
      <c r="J1379" s="510">
        <v>1.5460849999999979</v>
      </c>
      <c r="K1379" s="510">
        <v>20.999025000000007</v>
      </c>
      <c r="L1379" s="510">
        <v>15.71813800000001</v>
      </c>
      <c r="M1379" s="510">
        <v>5.6908749999999699</v>
      </c>
      <c r="N1379" s="370">
        <v>13.706240000000026</v>
      </c>
      <c r="O1379" s="370">
        <v>37.548999999999978</v>
      </c>
      <c r="P1379" s="370">
        <v>112.444</v>
      </c>
      <c r="Q1379" s="370">
        <v>257.358</v>
      </c>
      <c r="R1379" s="370">
        <v>248.3480000000001</v>
      </c>
      <c r="S1379" s="511">
        <v>424.27100000000002</v>
      </c>
      <c r="T1379" s="511">
        <v>-708.30700000000013</v>
      </c>
      <c r="U1379" s="1690">
        <v>-644.99463382933163</v>
      </c>
      <c r="V1379" s="1690">
        <v>-258.50259412774358</v>
      </c>
      <c r="W1379" s="1690">
        <v>13.666517308050516</v>
      </c>
      <c r="X1379" s="1690">
        <v>-107.57536687227366</v>
      </c>
      <c r="Y1379" s="1690">
        <v>-207.63405892473656</v>
      </c>
      <c r="Z1379" s="1690">
        <v>1649.7208608830836</v>
      </c>
      <c r="AB1379" s="444"/>
      <c r="AC1379" s="444"/>
      <c r="AD1379" s="444"/>
      <c r="AE1379" s="444"/>
      <c r="AF1379" s="444"/>
      <c r="AG1379" s="444"/>
      <c r="AH1379" s="444"/>
      <c r="AI1379" s="193"/>
      <c r="AJ1379" s="201">
        <v>0</v>
      </c>
      <c r="AK1379" s="201">
        <v>2.9277470000000001</v>
      </c>
      <c r="AL1379" s="201">
        <v>-2.2911569999999983</v>
      </c>
      <c r="AM1379" s="201">
        <v>-7.2443110000000033</v>
      </c>
      <c r="AN1379" s="201">
        <v>5.6195270000000015</v>
      </c>
      <c r="AO1379" s="201">
        <v>-6.2836109999999969</v>
      </c>
      <c r="AP1379" s="201">
        <v>4.7263549999999945</v>
      </c>
      <c r="AQ1379" s="201">
        <v>28.335459000000007</v>
      </c>
      <c r="AR1379" s="201">
        <v>1.9960270000000051</v>
      </c>
      <c r="AS1379" s="201">
        <v>4.0042939999999989</v>
      </c>
      <c r="AT1379" s="201">
        <v>4.3766500000000015</v>
      </c>
      <c r="AU1379" s="201">
        <v>-1.7681150000000008</v>
      </c>
      <c r="AV1379" s="201">
        <v>1.1931509999999967</v>
      </c>
      <c r="AW1379" s="201">
        <v>1.8017070000000062</v>
      </c>
      <c r="AX1379" s="201">
        <v>1.7144489999999939</v>
      </c>
      <c r="AY1379" s="201">
        <v>8.1424649999999961</v>
      </c>
      <c r="AZ1379" s="201">
        <v>4.3860870000000096</v>
      </c>
      <c r="BA1379" s="201">
        <v>3.9784019999999973</v>
      </c>
      <c r="BB1379" s="201">
        <v>-5.4155680000000039</v>
      </c>
      <c r="BC1379" s="201">
        <v>-1.4028360000000024</v>
      </c>
      <c r="BD1379" s="201">
        <v>3.115266000000009</v>
      </c>
      <c r="BE1379" s="201">
        <v>5.5077840000000045</v>
      </c>
      <c r="BF1379" s="201">
        <v>-5.8082860000000061</v>
      </c>
      <c r="BG1379" s="201">
        <v>18.184260999999999</v>
      </c>
      <c r="BH1379" s="201">
        <v>6.180654999999998</v>
      </c>
      <c r="BI1379" s="201">
        <v>-13.080743000000002</v>
      </c>
      <c r="BJ1379" s="201">
        <v>28.113845000000001</v>
      </c>
      <c r="BK1379" s="201">
        <v>-5.4956189999999872</v>
      </c>
      <c r="BL1379" s="201">
        <v>-1.2174670000000241</v>
      </c>
      <c r="BM1379" s="201">
        <v>10.166539000000022</v>
      </c>
      <c r="BN1379" s="201">
        <v>0.26964100000000002</v>
      </c>
      <c r="BO1379" s="201">
        <v>-3.527838000000024</v>
      </c>
      <c r="BP1379" s="201">
        <v>-27.554760000000009</v>
      </c>
      <c r="BQ1379" s="201">
        <v>24.420000000000023</v>
      </c>
      <c r="BR1379" s="201">
        <v>-34.616</v>
      </c>
      <c r="BS1379" s="201">
        <v>51.457000000000022</v>
      </c>
      <c r="BT1379" s="201">
        <v>-38.515000000000001</v>
      </c>
      <c r="BU1379" s="201">
        <v>41.707999999999998</v>
      </c>
      <c r="BV1379" s="201">
        <v>43.798999999999971</v>
      </c>
      <c r="BW1379" s="201">
        <v>-9.4429999999999978</v>
      </c>
      <c r="BX1379" s="201">
        <v>37.825000000000017</v>
      </c>
      <c r="BY1379" s="201">
        <v>109.80199999999999</v>
      </c>
      <c r="BZ1379" s="201">
        <v>-24.557000000000016</v>
      </c>
      <c r="CA1379" s="201">
        <v>-10.625999999999991</v>
      </c>
      <c r="CB1379" s="201">
        <v>6.2380000000000919</v>
      </c>
      <c r="CC1379" s="201">
        <v>128.49799999999996</v>
      </c>
      <c r="CD1379" s="201">
        <v>72.846000000000032</v>
      </c>
      <c r="CE1379" s="201">
        <v>49.775999999999925</v>
      </c>
      <c r="CF1379" s="201">
        <v>35.006</v>
      </c>
      <c r="CG1379" s="201">
        <v>-26.098999999999961</v>
      </c>
      <c r="CH1379" s="201">
        <v>119.78499999999995</v>
      </c>
      <c r="CI1379" s="201">
        <v>119.65600000000009</v>
      </c>
      <c r="CJ1379" s="201">
        <v>-200.66200000000012</v>
      </c>
      <c r="CK1379" s="201">
        <v>433.66500000000008</v>
      </c>
      <c r="CL1379" s="201">
        <v>50.625000000000057</v>
      </c>
      <c r="CM1379" s="201">
        <v>140.64299999999997</v>
      </c>
      <c r="CN1379" s="201">
        <v>-440.85900000000004</v>
      </c>
      <c r="CO1379" s="201">
        <v>76.921000000000078</v>
      </c>
      <c r="CP1379" s="201">
        <v>-325.52</v>
      </c>
      <c r="CQ1379" s="201">
        <v>-18.84900000000016</v>
      </c>
      <c r="CR1379" s="201">
        <v>-952.18399999999997</v>
      </c>
      <c r="CS1379" s="201">
        <v>-2.0185642976211966</v>
      </c>
      <c r="CT1379" s="201">
        <v>-82.131345227777132</v>
      </c>
      <c r="CU1379" s="201">
        <v>391.33927569606658</v>
      </c>
      <c r="CV1379" s="201">
        <v>-494.16716276288389</v>
      </c>
      <c r="CW1379" s="201">
        <v>-38.750698141724968</v>
      </c>
      <c r="CX1379" s="201">
        <v>-133.89363781573468</v>
      </c>
      <c r="CY1379" s="201">
        <v>408.30890459260002</v>
      </c>
      <c r="CZ1379" s="201">
        <v>-446.85026271056427</v>
      </c>
      <c r="DA1379" s="201">
        <v>-171.54620244426189</v>
      </c>
      <c r="DB1379" s="201">
        <v>-152.00663769626186</v>
      </c>
      <c r="DC1379" s="201">
        <v>784.06962015913859</v>
      </c>
      <c r="DD1379" s="201">
        <v>-610.27185792589353</v>
      </c>
      <c r="DE1379" s="201">
        <v>-357.2456258980414</v>
      </c>
      <c r="DF1379" s="201">
        <v>-193.45650528066653</v>
      </c>
      <c r="DG1379" s="201">
        <v>1053.3986222323279</v>
      </c>
      <c r="DH1379" s="201">
        <v>-659.68598538909873</v>
      </c>
      <c r="DI1379" s="201">
        <v>-472.48116814896417</v>
      </c>
      <c r="DJ1379" s="201">
        <v>-212.21295164639287</v>
      </c>
      <c r="DK1379" s="201">
        <v>1136.7460462597192</v>
      </c>
      <c r="DL1379" s="201">
        <v>149.79657316318662</v>
      </c>
      <c r="DM1379" s="201">
        <v>86.72547230957025</v>
      </c>
      <c r="DN1379" s="201">
        <v>115.20002190285544</v>
      </c>
      <c r="DO1379" s="201">
        <v>1297.9987935074712</v>
      </c>
    </row>
    <row r="1380" spans="1:119" s="521" customFormat="1">
      <c r="B1380" s="1325"/>
      <c r="C1380" s="512" t="s">
        <v>120</v>
      </c>
      <c r="D1380" s="513"/>
      <c r="E1380" s="514"/>
      <c r="F1380" s="515">
        <v>-3.211252</v>
      </c>
      <c r="G1380" s="515">
        <v>-0.64514000000000005</v>
      </c>
      <c r="H1380" s="515">
        <v>-1.0119849999999997</v>
      </c>
      <c r="I1380" s="515">
        <v>-7.7497960000000008</v>
      </c>
      <c r="J1380" s="515">
        <v>-4.1969139999999978</v>
      </c>
      <c r="K1380" s="515">
        <v>-3.0219350000000027</v>
      </c>
      <c r="L1380" s="515">
        <v>-6.0472380000000001</v>
      </c>
      <c r="M1380" s="515">
        <v>-20.788234999999997</v>
      </c>
      <c r="N1380" s="516">
        <v>18.244494999999997</v>
      </c>
      <c r="O1380" s="516">
        <v>2.9930000000000021</v>
      </c>
      <c r="P1380" s="516">
        <v>-2.7330000000000005</v>
      </c>
      <c r="Q1380" s="516">
        <v>-6.9849999999999994</v>
      </c>
      <c r="R1380" s="516">
        <v>-0.29299999999999926</v>
      </c>
      <c r="S1380" s="517">
        <v>-14.245000000000005</v>
      </c>
      <c r="T1380" s="517">
        <v>-48.501999999999995</v>
      </c>
      <c r="U1380" s="1754">
        <v>-30.82238506396591</v>
      </c>
      <c r="V1380" s="1754">
        <v>-20.996789290399704</v>
      </c>
      <c r="W1380" s="1754">
        <v>-26.975115227598707</v>
      </c>
      <c r="X1380" s="1754">
        <v>-26.867708769443908</v>
      </c>
      <c r="Y1380" s="1754">
        <v>-33.2588611700819</v>
      </c>
      <c r="Z1380" s="1754">
        <v>-39.947983045134464</v>
      </c>
      <c r="AA1380" s="221"/>
      <c r="AB1380" s="518"/>
      <c r="AC1380" s="518"/>
      <c r="AD1380" s="518"/>
      <c r="AE1380" s="518"/>
      <c r="AF1380" s="518"/>
      <c r="AG1380" s="518"/>
      <c r="AH1380" s="518"/>
      <c r="AI1380" s="519"/>
      <c r="AJ1380" s="520">
        <v>0</v>
      </c>
      <c r="AK1380" s="520">
        <v>-2.1647430000000001</v>
      </c>
      <c r="AL1380" s="520">
        <v>-0.33503699999999981</v>
      </c>
      <c r="AM1380" s="520">
        <v>-0.7114720000000001</v>
      </c>
      <c r="AN1380" s="520">
        <v>0.17155200000000015</v>
      </c>
      <c r="AO1380" s="520">
        <v>-0.46810000000000018</v>
      </c>
      <c r="AP1380" s="520">
        <v>-2.2070060000000002</v>
      </c>
      <c r="AQ1380" s="520">
        <v>1.8584140000000002</v>
      </c>
      <c r="AR1380" s="520">
        <v>0.37476500000000001</v>
      </c>
      <c r="AS1380" s="520">
        <v>-1.0264450000000003</v>
      </c>
      <c r="AT1380" s="520">
        <v>-0.27076999999999973</v>
      </c>
      <c r="AU1380" s="520">
        <v>-8.9534999999999698E-2</v>
      </c>
      <c r="AV1380" s="520">
        <v>-2.7102820000000003</v>
      </c>
      <c r="AW1380" s="520">
        <v>-1.4182849999999991</v>
      </c>
      <c r="AX1380" s="520">
        <v>-2.1356220000000015</v>
      </c>
      <c r="AY1380" s="520">
        <v>-1.4856069999999999</v>
      </c>
      <c r="AZ1380" s="520">
        <v>-0.82821399999999912</v>
      </c>
      <c r="BA1380" s="520">
        <v>-1.5377489999999998</v>
      </c>
      <c r="BB1380" s="520">
        <v>-0.44516500000000114</v>
      </c>
      <c r="BC1380" s="520">
        <v>-1.3857859999999977</v>
      </c>
      <c r="BD1380" s="520">
        <v>0.477015999999999</v>
      </c>
      <c r="BE1380" s="520">
        <v>-0.22190099999999902</v>
      </c>
      <c r="BF1380" s="520">
        <v>0.11284599999999756</v>
      </c>
      <c r="BG1380" s="520">
        <v>-3.3898960000000002</v>
      </c>
      <c r="BH1380" s="520">
        <v>-0.60141099999999881</v>
      </c>
      <c r="BI1380" s="520">
        <v>-0.88471499999999992</v>
      </c>
      <c r="BJ1380" s="520">
        <v>-5.2985059999999997</v>
      </c>
      <c r="BK1380" s="520">
        <v>0.73739399999999833</v>
      </c>
      <c r="BL1380" s="520">
        <v>-4.4470369999999981</v>
      </c>
      <c r="BM1380" s="520">
        <v>-4.3594000000000008</v>
      </c>
      <c r="BN1380" s="520">
        <v>-4.5526300000000006</v>
      </c>
      <c r="BO1380" s="520">
        <v>-7.4291679999999971</v>
      </c>
      <c r="BP1380" s="520">
        <v>-7.3815050000000042</v>
      </c>
      <c r="BQ1380" s="520">
        <v>7.9310000000000045</v>
      </c>
      <c r="BR1380" s="520">
        <v>-8.4280000000000044</v>
      </c>
      <c r="BS1380" s="520">
        <v>26.123000000000001</v>
      </c>
      <c r="BT1380" s="520">
        <v>-18.690000000000001</v>
      </c>
      <c r="BU1380" s="520">
        <v>7.0630000000000024</v>
      </c>
      <c r="BV1380" s="520">
        <v>8.9690000000000012</v>
      </c>
      <c r="BW1380" s="520">
        <v>5.6509999999999998</v>
      </c>
      <c r="BX1380" s="520">
        <v>1.3379999999999974</v>
      </c>
      <c r="BY1380" s="520">
        <v>-0.63599999999999923</v>
      </c>
      <c r="BZ1380" s="520">
        <v>-3.8309999999999995</v>
      </c>
      <c r="CA1380" s="520">
        <v>0.3960000000000008</v>
      </c>
      <c r="CB1380" s="520">
        <v>-1.7460000000000022</v>
      </c>
      <c r="CC1380" s="520">
        <v>2.4440000000000026</v>
      </c>
      <c r="CD1380" s="520">
        <v>0.32900000000000063</v>
      </c>
      <c r="CE1380" s="520">
        <v>-8.0120000000000005</v>
      </c>
      <c r="CF1380" s="520">
        <v>0.62899999999999778</v>
      </c>
      <c r="CG1380" s="520">
        <v>-5.6509999999999962</v>
      </c>
      <c r="CH1380" s="520">
        <v>4.3840000000000003</v>
      </c>
      <c r="CI1380" s="520">
        <v>0.34499999999999886</v>
      </c>
      <c r="CJ1380" s="520">
        <v>1.3859999999999957</v>
      </c>
      <c r="CK1380" s="520">
        <v>-8.3629999999999995</v>
      </c>
      <c r="CL1380" s="520">
        <v>1.5320000000000036</v>
      </c>
      <c r="CM1380" s="520">
        <v>-8.8000000000000043</v>
      </c>
      <c r="CN1380" s="520">
        <v>-15.123999999999995</v>
      </c>
      <c r="CO1380" s="520">
        <v>-5.0289999999999964</v>
      </c>
      <c r="CP1380" s="520">
        <v>-0.6980000000000075</v>
      </c>
      <c r="CQ1380" s="520">
        <v>-27.650999999999996</v>
      </c>
      <c r="CR1380" s="520">
        <v>0.19299999999999784</v>
      </c>
      <c r="CS1380" s="520">
        <v>5.9007310243410842</v>
      </c>
      <c r="CT1380" s="520">
        <v>-0.49372711783152567</v>
      </c>
      <c r="CU1380" s="520">
        <v>-36.422388970475467</v>
      </c>
      <c r="CV1380" s="520">
        <v>13.172077022482199</v>
      </c>
      <c r="CW1380" s="520">
        <v>12.116975052761376</v>
      </c>
      <c r="CX1380" s="520">
        <v>-4.1206950047680664</v>
      </c>
      <c r="CY1380" s="520">
        <v>-42.165146360875212</v>
      </c>
      <c r="CZ1380" s="520">
        <v>15.618188355485984</v>
      </c>
      <c r="DA1380" s="520">
        <v>13.409503048241945</v>
      </c>
      <c r="DB1380" s="520">
        <v>-6.0969578513155653</v>
      </c>
      <c r="DC1380" s="520">
        <v>-49.90584878001107</v>
      </c>
      <c r="DD1380" s="520">
        <v>25.176607511232191</v>
      </c>
      <c r="DE1380" s="520">
        <v>14.277328580837604</v>
      </c>
      <c r="DF1380" s="520">
        <v>-8.6763178125089837</v>
      </c>
      <c r="DG1380" s="520">
        <v>-57.64532704900472</v>
      </c>
      <c r="DH1380" s="520">
        <v>28.689006661734368</v>
      </c>
      <c r="DI1380" s="520">
        <v>15.534302547382566</v>
      </c>
      <c r="DJ1380" s="520">
        <v>-10.945960998643415</v>
      </c>
      <c r="DK1380" s="520">
        <v>-66.53620938055542</v>
      </c>
      <c r="DL1380" s="520">
        <v>34.670455810680124</v>
      </c>
      <c r="DM1380" s="520">
        <v>16.176176043917735</v>
      </c>
      <c r="DN1380" s="520">
        <v>-13.670329761414166</v>
      </c>
      <c r="DO1380" s="520">
        <v>-77.124285138318157</v>
      </c>
    </row>
    <row r="1381" spans="1:119" s="521" customFormat="1">
      <c r="B1381" s="1325"/>
      <c r="C1381" s="512" t="s">
        <v>121</v>
      </c>
      <c r="D1381" s="513"/>
      <c r="E1381" s="514"/>
      <c r="F1381" s="515">
        <v>-29.162763000000002</v>
      </c>
      <c r="G1381" s="515">
        <v>26.840347000000005</v>
      </c>
      <c r="H1381" s="515">
        <v>-1.4633859999999999</v>
      </c>
      <c r="I1381" s="515">
        <v>-2.3657160000000004</v>
      </c>
      <c r="J1381" s="515">
        <v>-17.704171000000002</v>
      </c>
      <c r="K1381" s="515">
        <v>-11.960816999999995</v>
      </c>
      <c r="L1381" s="515">
        <v>-16.229345000000002</v>
      </c>
      <c r="M1381" s="515">
        <v>-33.116425000000007</v>
      </c>
      <c r="N1381" s="516">
        <v>-46.783723999999992</v>
      </c>
      <c r="O1381" s="516">
        <v>-175.958</v>
      </c>
      <c r="P1381" s="516">
        <v>-213.226</v>
      </c>
      <c r="Q1381" s="516">
        <v>160.83199999999999</v>
      </c>
      <c r="R1381" s="516">
        <v>-19.670999999999992</v>
      </c>
      <c r="S1381" s="517">
        <v>-483.10399999999998</v>
      </c>
      <c r="T1381" s="517">
        <v>-976.31599999999992</v>
      </c>
      <c r="U1381" s="1754">
        <v>-1586.7220350374457</v>
      </c>
      <c r="V1381" s="1754">
        <v>-557.58723234851323</v>
      </c>
      <c r="W1381" s="1754">
        <v>-716.34665824437025</v>
      </c>
      <c r="X1381" s="1754">
        <v>-713.49439026612799</v>
      </c>
      <c r="Y1381" s="1754">
        <v>-883.21676683056194</v>
      </c>
      <c r="Z1381" s="1754">
        <v>-1060.8519710309401</v>
      </c>
      <c r="AA1381" s="221"/>
      <c r="AB1381" s="518"/>
      <c r="AC1381" s="518"/>
      <c r="AD1381" s="518"/>
      <c r="AE1381" s="518"/>
      <c r="AF1381" s="518"/>
      <c r="AG1381" s="518"/>
      <c r="AH1381" s="518"/>
      <c r="AI1381" s="519"/>
      <c r="AJ1381" s="520">
        <v>0</v>
      </c>
      <c r="AK1381" s="520">
        <v>-11.18905</v>
      </c>
      <c r="AL1381" s="520">
        <v>-6.0275219999999994</v>
      </c>
      <c r="AM1381" s="520">
        <v>-11.946191000000002</v>
      </c>
      <c r="AN1381" s="520">
        <v>3.5235990000000008</v>
      </c>
      <c r="AO1381" s="520">
        <v>-10.455475999999997</v>
      </c>
      <c r="AP1381" s="520">
        <v>1.2007629999999949</v>
      </c>
      <c r="AQ1381" s="520">
        <v>32.571461000000006</v>
      </c>
      <c r="AR1381" s="520">
        <v>-0.88741100000000017</v>
      </c>
      <c r="AS1381" s="520">
        <v>1.2873570000000003</v>
      </c>
      <c r="AT1381" s="520">
        <v>-1.14089</v>
      </c>
      <c r="AU1381" s="520">
        <v>-0.72244200000000003</v>
      </c>
      <c r="AV1381" s="520">
        <v>0.54750299999999985</v>
      </c>
      <c r="AW1381" s="520">
        <v>-0.16832599999999998</v>
      </c>
      <c r="AX1381" s="520">
        <v>-1.2819849999999997</v>
      </c>
      <c r="AY1381" s="520">
        <v>-1.4629080000000005</v>
      </c>
      <c r="AZ1381" s="520">
        <v>0.51773100000000039</v>
      </c>
      <c r="BA1381" s="520">
        <v>-2.2766470000000005</v>
      </c>
      <c r="BB1381" s="520">
        <v>-5.3337629999999994</v>
      </c>
      <c r="BC1381" s="520">
        <v>-10.611492000000002</v>
      </c>
      <c r="BD1381" s="520">
        <v>-0.10874199999999945</v>
      </c>
      <c r="BE1381" s="520">
        <v>-4.0572319999999991</v>
      </c>
      <c r="BF1381" s="520">
        <v>-11.777696000000002</v>
      </c>
      <c r="BG1381" s="520">
        <v>3.9828530000000057</v>
      </c>
      <c r="BH1381" s="520">
        <v>-4.863223000000005</v>
      </c>
      <c r="BI1381" s="520">
        <v>-20.939512000000001</v>
      </c>
      <c r="BJ1381" s="520">
        <v>23.751591000000005</v>
      </c>
      <c r="BK1381" s="520">
        <v>-14.178201000000001</v>
      </c>
      <c r="BL1381" s="520">
        <v>-2.276645000000002</v>
      </c>
      <c r="BM1381" s="520">
        <v>-5.1099129999999988</v>
      </c>
      <c r="BN1381" s="520">
        <v>-27.036645999999998</v>
      </c>
      <c r="BO1381" s="520">
        <v>1.3067789999999917</v>
      </c>
      <c r="BP1381" s="520">
        <v>-48.481724</v>
      </c>
      <c r="BQ1381" s="520">
        <v>2.6730000000000018</v>
      </c>
      <c r="BR1381" s="520">
        <v>-56.594999999999999</v>
      </c>
      <c r="BS1381" s="520">
        <v>55.620000000000005</v>
      </c>
      <c r="BT1381" s="520">
        <v>-61.72</v>
      </c>
      <c r="BU1381" s="520">
        <v>-21.771000000000015</v>
      </c>
      <c r="BV1381" s="520">
        <v>-11.381</v>
      </c>
      <c r="BW1381" s="520">
        <v>-81.085999999999984</v>
      </c>
      <c r="BX1381" s="520">
        <v>7.2919999999999732</v>
      </c>
      <c r="BY1381" s="520">
        <v>35.400000000000034</v>
      </c>
      <c r="BZ1381" s="520">
        <v>-141.67099999999999</v>
      </c>
      <c r="CA1381" s="520">
        <v>-114.24700000000001</v>
      </c>
      <c r="CB1381" s="520">
        <v>-9.05499999999995</v>
      </c>
      <c r="CC1381" s="520">
        <v>222.57099999999997</v>
      </c>
      <c r="CD1381" s="520">
        <v>41.152999999999963</v>
      </c>
      <c r="CE1381" s="520">
        <v>-93.836999999999989</v>
      </c>
      <c r="CF1381" s="520">
        <v>51.829999999999984</v>
      </c>
      <c r="CG1381" s="520">
        <v>-124.57799999999997</v>
      </c>
      <c r="CH1381" s="520">
        <v>144.45799999999997</v>
      </c>
      <c r="CI1381" s="520">
        <v>-91.380999999999972</v>
      </c>
      <c r="CJ1381" s="520">
        <v>13.165999999999997</v>
      </c>
      <c r="CK1381" s="520">
        <v>-279.93600000000004</v>
      </c>
      <c r="CL1381" s="520">
        <v>-13.663000000000011</v>
      </c>
      <c r="CM1381" s="520">
        <v>-202.67099999999994</v>
      </c>
      <c r="CN1381" s="520">
        <v>-20.59699999999998</v>
      </c>
      <c r="CO1381" s="520">
        <v>-306.13199999999995</v>
      </c>
      <c r="CP1381" s="520">
        <v>-238.65200000000004</v>
      </c>
      <c r="CQ1381" s="520">
        <v>-410.93499999999995</v>
      </c>
      <c r="CR1381" s="520">
        <v>-672.6110000000001</v>
      </c>
      <c r="CS1381" s="520">
        <v>-522.81685507995689</v>
      </c>
      <c r="CT1381" s="520">
        <v>-111.60211007089447</v>
      </c>
      <c r="CU1381" s="520">
        <v>-279.69206988659425</v>
      </c>
      <c r="CV1381" s="520">
        <v>456.73971054553704</v>
      </c>
      <c r="CW1381" s="520">
        <v>-448.57571429519885</v>
      </c>
      <c r="CX1381" s="520">
        <v>-246.82188035718855</v>
      </c>
      <c r="CY1381" s="520">
        <v>-318.92934824166286</v>
      </c>
      <c r="CZ1381" s="520">
        <v>538.82385076161563</v>
      </c>
      <c r="DA1381" s="520">
        <v>-541.75601101529219</v>
      </c>
      <c r="DB1381" s="520">
        <v>-331.7464726416124</v>
      </c>
      <c r="DC1381" s="520">
        <v>-381.66802534908129</v>
      </c>
      <c r="DD1381" s="520">
        <v>808.73438112339954</v>
      </c>
      <c r="DE1381" s="520">
        <v>-640.63139107036659</v>
      </c>
      <c r="DF1381" s="520">
        <v>-436.43474606565269</v>
      </c>
      <c r="DG1381" s="520">
        <v>-445.16263425350826</v>
      </c>
      <c r="DH1381" s="520">
        <v>923.57022278971544</v>
      </c>
      <c r="DI1381" s="520">
        <v>-770.14801967888434</v>
      </c>
      <c r="DJ1381" s="520">
        <v>-536.31216456914262</v>
      </c>
      <c r="DK1381" s="520">
        <v>-500.32680537225042</v>
      </c>
      <c r="DL1381" s="520">
        <v>1107.5945508744207</v>
      </c>
      <c r="DM1381" s="520">
        <v>-948.63878252233008</v>
      </c>
      <c r="DN1381" s="520">
        <v>-656.31316158578284</v>
      </c>
      <c r="DO1381" s="520">
        <v>-563.49457779724798</v>
      </c>
    </row>
    <row r="1382" spans="1:119" s="521" customFormat="1">
      <c r="B1382" s="1325"/>
      <c r="C1382" s="512" t="s">
        <v>114</v>
      </c>
      <c r="D1382" s="513"/>
      <c r="E1382" s="514"/>
      <c r="F1382" s="515">
        <v>9.3481170000000002</v>
      </c>
      <c r="G1382" s="515">
        <v>7.892808999999998</v>
      </c>
      <c r="H1382" s="515">
        <v>-5.6412919999999982</v>
      </c>
      <c r="I1382" s="515">
        <v>5.6324689999999986</v>
      </c>
      <c r="J1382" s="515">
        <v>3.0192100000000011</v>
      </c>
      <c r="K1382" s="515">
        <v>3.7253000000000007</v>
      </c>
      <c r="L1382" s="515">
        <v>10.428719999999998</v>
      </c>
      <c r="M1382" s="515">
        <v>23.600400999999998</v>
      </c>
      <c r="N1382" s="516">
        <v>4.0322659999999999</v>
      </c>
      <c r="O1382" s="516">
        <v>43.067999999999998</v>
      </c>
      <c r="P1382" s="516">
        <v>115.989</v>
      </c>
      <c r="Q1382" s="516">
        <v>45.664000000000016</v>
      </c>
      <c r="R1382" s="516">
        <v>105.55000000000001</v>
      </c>
      <c r="S1382" s="517">
        <v>395.02699999999999</v>
      </c>
      <c r="T1382" s="517">
        <v>268.52399999999989</v>
      </c>
      <c r="U1382" s="1754">
        <v>325.15225924821266</v>
      </c>
      <c r="V1382" s="1754">
        <v>221.49984371954656</v>
      </c>
      <c r="W1382" s="1754">
        <v>284.56654608434837</v>
      </c>
      <c r="X1382" s="1754">
        <v>283.43349124597648</v>
      </c>
      <c r="Y1382" s="1754">
        <v>350.85519264755158</v>
      </c>
      <c r="Z1382" s="1754">
        <v>421.42024092484144</v>
      </c>
      <c r="AA1382" s="221"/>
      <c r="AB1382" s="518"/>
      <c r="AC1382" s="518"/>
      <c r="AD1382" s="518"/>
      <c r="AE1382" s="518"/>
      <c r="AF1382" s="518"/>
      <c r="AG1382" s="518"/>
      <c r="AH1382" s="518"/>
      <c r="AI1382" s="519"/>
      <c r="AJ1382" s="520">
        <v>0</v>
      </c>
      <c r="AK1382" s="520">
        <v>6.2789640000000002</v>
      </c>
      <c r="AL1382" s="520">
        <v>1.5757209999999997</v>
      </c>
      <c r="AM1382" s="520">
        <v>1.4934320000000003</v>
      </c>
      <c r="AN1382" s="520">
        <v>1.8736569999999997</v>
      </c>
      <c r="AO1382" s="520">
        <v>1.7758110000000009</v>
      </c>
      <c r="AP1382" s="520">
        <v>6.0823119999999982</v>
      </c>
      <c r="AQ1382" s="520">
        <v>-1.8389710000000008</v>
      </c>
      <c r="AR1382" s="520">
        <v>1.2019600000000032</v>
      </c>
      <c r="AS1382" s="520">
        <v>-2.6975880000000014</v>
      </c>
      <c r="AT1382" s="520">
        <v>0.95137000000000249</v>
      </c>
      <c r="AU1382" s="520">
        <v>-5.0970340000000025</v>
      </c>
      <c r="AV1382" s="520">
        <v>2.7217470000000006</v>
      </c>
      <c r="AW1382" s="520">
        <v>-0.54178399999999982</v>
      </c>
      <c r="AX1382" s="520">
        <v>0.90955299999999895</v>
      </c>
      <c r="AY1382" s="520">
        <v>2.5429529999999989</v>
      </c>
      <c r="AZ1382" s="520">
        <v>0.71307800000000299</v>
      </c>
      <c r="BA1382" s="520">
        <v>2.388303999999998</v>
      </c>
      <c r="BB1382" s="520">
        <v>-0.33534500000000023</v>
      </c>
      <c r="BC1382" s="520">
        <v>0.25317300000000031</v>
      </c>
      <c r="BD1382" s="520">
        <v>1.4766650000000006</v>
      </c>
      <c r="BE1382" s="520">
        <v>2.5757210000000015</v>
      </c>
      <c r="BF1382" s="520">
        <v>-5.3380000000018413E-3</v>
      </c>
      <c r="BG1382" s="520">
        <v>-0.32174799999999948</v>
      </c>
      <c r="BH1382" s="520">
        <v>2.7683479999999996</v>
      </c>
      <c r="BI1382" s="520">
        <v>4.7230060000000016</v>
      </c>
      <c r="BJ1382" s="520">
        <v>1.7440059999999988</v>
      </c>
      <c r="BK1382" s="520">
        <v>1.1933599999999984</v>
      </c>
      <c r="BL1382" s="520">
        <v>2.1767740000000018</v>
      </c>
      <c r="BM1382" s="520">
        <v>4.095762999999998</v>
      </c>
      <c r="BN1382" s="520">
        <v>18.466242000000001</v>
      </c>
      <c r="BO1382" s="520">
        <v>-1.138378000000003</v>
      </c>
      <c r="BP1382" s="520">
        <v>0.15426599999999979</v>
      </c>
      <c r="BQ1382" s="520">
        <v>9.2109999999999985</v>
      </c>
      <c r="BR1382" s="520">
        <v>8.4489999999999981</v>
      </c>
      <c r="BS1382" s="520">
        <v>-13.781999999999996</v>
      </c>
      <c r="BT1382" s="520">
        <v>15.14200000000001</v>
      </c>
      <c r="BU1382" s="520">
        <v>8.887999999999991</v>
      </c>
      <c r="BV1382" s="520">
        <v>9.902000000000001</v>
      </c>
      <c r="BW1382" s="520">
        <v>9.1359999999999957</v>
      </c>
      <c r="BX1382" s="520">
        <v>3.4010000000000105</v>
      </c>
      <c r="BY1382" s="520">
        <v>45.915999999999997</v>
      </c>
      <c r="BZ1382" s="520">
        <v>27.133999999999986</v>
      </c>
      <c r="CA1382" s="520">
        <v>39.538000000000011</v>
      </c>
      <c r="CB1382" s="520">
        <v>7.2230000000000132</v>
      </c>
      <c r="CC1382" s="520">
        <v>-2.217000000000013</v>
      </c>
      <c r="CD1382" s="520">
        <v>4.8979999999999961</v>
      </c>
      <c r="CE1382" s="520">
        <v>35.760000000000019</v>
      </c>
      <c r="CF1382" s="520">
        <v>-19.992000000000019</v>
      </c>
      <c r="CG1382" s="520">
        <v>67.935999999999979</v>
      </c>
      <c r="CH1382" s="520">
        <v>27.730000000000018</v>
      </c>
      <c r="CI1382" s="520">
        <v>29.876000000000033</v>
      </c>
      <c r="CJ1382" s="520">
        <v>-76.809000000000026</v>
      </c>
      <c r="CK1382" s="520">
        <v>122.25900000000001</v>
      </c>
      <c r="CL1382" s="520">
        <v>91.336000000000013</v>
      </c>
      <c r="CM1382" s="520">
        <v>258.24099999999999</v>
      </c>
      <c r="CN1382" s="520">
        <v>-155.13</v>
      </c>
      <c r="CO1382" s="520">
        <v>245.41599999999994</v>
      </c>
      <c r="CP1382" s="520">
        <v>48.771000000000072</v>
      </c>
      <c r="CQ1382" s="520">
        <v>129.46699999999987</v>
      </c>
      <c r="CR1382" s="520">
        <v>-8.8599999999999</v>
      </c>
      <c r="CS1382" s="520">
        <v>103.89684521852359</v>
      </c>
      <c r="CT1382" s="520">
        <v>58.829041603044971</v>
      </c>
      <c r="CU1382" s="520">
        <v>171.28637242664399</v>
      </c>
      <c r="CV1382" s="520">
        <v>-147.02167395633751</v>
      </c>
      <c r="CW1382" s="520">
        <v>59.676231477697684</v>
      </c>
      <c r="CX1382" s="520">
        <v>112.05787552868583</v>
      </c>
      <c r="CY1382" s="520">
        <v>196.78741066950056</v>
      </c>
      <c r="CZ1382" s="520">
        <v>-174.11798438766345</v>
      </c>
      <c r="DA1382" s="520">
        <v>77.187380719655266</v>
      </c>
      <c r="DB1382" s="520">
        <v>147.28584742709018</v>
      </c>
      <c r="DC1382" s="520">
        <v>234.21130232526639</v>
      </c>
      <c r="DD1382" s="520">
        <v>-276.16466449453719</v>
      </c>
      <c r="DE1382" s="520">
        <v>97.872878833849882</v>
      </c>
      <c r="DF1382" s="520">
        <v>189.85880303141198</v>
      </c>
      <c r="DG1382" s="520">
        <v>271.86647387525181</v>
      </c>
      <c r="DH1382" s="520">
        <v>-314.8440437134409</v>
      </c>
      <c r="DI1382" s="520">
        <v>124.4666108431984</v>
      </c>
      <c r="DJ1382" s="520">
        <v>231.61471907257283</v>
      </c>
      <c r="DK1382" s="520">
        <v>309.61790644522125</v>
      </c>
      <c r="DL1382" s="520">
        <v>-379.84309201704536</v>
      </c>
      <c r="DM1382" s="520">
        <v>165.67111337722736</v>
      </c>
      <c r="DN1382" s="520">
        <v>281.79903896507039</v>
      </c>
      <c r="DO1382" s="520">
        <v>353.79318059958905</v>
      </c>
    </row>
    <row r="1383" spans="1:119" s="521" customFormat="1">
      <c r="B1383" s="1325"/>
      <c r="C1383" s="512" t="s">
        <v>113</v>
      </c>
      <c r="D1383" s="513"/>
      <c r="E1383" s="514"/>
      <c r="F1383" s="515">
        <v>16.418177</v>
      </c>
      <c r="G1383" s="515">
        <v>-1.6902860000000004</v>
      </c>
      <c r="H1383" s="515">
        <v>16.725519000000002</v>
      </c>
      <c r="I1383" s="515">
        <v>17.334814999999995</v>
      </c>
      <c r="J1383" s="515">
        <v>20.427959999999999</v>
      </c>
      <c r="K1383" s="515">
        <v>32.256477000000004</v>
      </c>
      <c r="L1383" s="515">
        <v>27.566001000000014</v>
      </c>
      <c r="M1383" s="515">
        <v>35.995133999999979</v>
      </c>
      <c r="N1383" s="516">
        <v>38.213203000000021</v>
      </c>
      <c r="O1383" s="516">
        <v>167.44599999999997</v>
      </c>
      <c r="P1383" s="516">
        <v>212.41399999999999</v>
      </c>
      <c r="Q1383" s="516">
        <v>57.84699999999998</v>
      </c>
      <c r="R1383" s="516">
        <v>253.10300000000007</v>
      </c>
      <c r="S1383" s="517">
        <v>839.03800000000001</v>
      </c>
      <c r="T1383" s="517">
        <v>996.94699999999989</v>
      </c>
      <c r="U1383" s="1754">
        <v>1830.7041977581134</v>
      </c>
      <c r="V1383" s="1754">
        <v>742.24501886996131</v>
      </c>
      <c r="W1383" s="1754">
        <v>1192.606241704053</v>
      </c>
      <c r="X1383" s="1754">
        <v>986.06979747653168</v>
      </c>
      <c r="Y1383" s="1754">
        <v>1220.631010247529</v>
      </c>
      <c r="Z1383" s="1754">
        <v>1466.1279787173644</v>
      </c>
      <c r="AA1383" s="221"/>
      <c r="AB1383" s="518"/>
      <c r="AC1383" s="518"/>
      <c r="AD1383" s="518"/>
      <c r="AE1383" s="518"/>
      <c r="AF1383" s="518"/>
      <c r="AG1383" s="518"/>
      <c r="AH1383" s="518"/>
      <c r="AI1383" s="519"/>
      <c r="AJ1383" s="520">
        <v>0</v>
      </c>
      <c r="AK1383" s="520">
        <v>10.002575999999999</v>
      </c>
      <c r="AL1383" s="520">
        <v>2.4956810000000011</v>
      </c>
      <c r="AM1383" s="520">
        <v>3.9199199999999994</v>
      </c>
      <c r="AN1383" s="520">
        <v>5.0719000000000847E-2</v>
      </c>
      <c r="AO1383" s="520">
        <v>2.8641539999999992</v>
      </c>
      <c r="AP1383" s="520">
        <v>-0.34971399999999875</v>
      </c>
      <c r="AQ1383" s="520">
        <v>-4.2554450000000017</v>
      </c>
      <c r="AR1383" s="520">
        <v>1.306713000000002</v>
      </c>
      <c r="AS1383" s="520">
        <v>6.4409700000000001</v>
      </c>
      <c r="AT1383" s="520">
        <v>4.8369399999999985</v>
      </c>
      <c r="AU1383" s="520">
        <v>4.1408960000000015</v>
      </c>
      <c r="AV1383" s="520">
        <v>0.63418299999999661</v>
      </c>
      <c r="AW1383" s="520">
        <v>3.9301020000000051</v>
      </c>
      <c r="AX1383" s="520">
        <v>4.2225029999999961</v>
      </c>
      <c r="AY1383" s="520">
        <v>8.5480269999999976</v>
      </c>
      <c r="AZ1383" s="520">
        <v>3.9834920000000054</v>
      </c>
      <c r="BA1383" s="520">
        <v>5.4044939999999997</v>
      </c>
      <c r="BB1383" s="520">
        <v>0.6987049999999968</v>
      </c>
      <c r="BC1383" s="520">
        <v>10.341268999999997</v>
      </c>
      <c r="BD1383" s="520">
        <v>1.2703270000000089</v>
      </c>
      <c r="BE1383" s="520">
        <v>7.211196000000001</v>
      </c>
      <c r="BF1383" s="520">
        <v>5.8619020000000006</v>
      </c>
      <c r="BG1383" s="520">
        <v>17.913051999999993</v>
      </c>
      <c r="BH1383" s="520">
        <v>8.8769410000000022</v>
      </c>
      <c r="BI1383" s="520">
        <v>4.0204779999999971</v>
      </c>
      <c r="BJ1383" s="520">
        <v>7.9167539999999974</v>
      </c>
      <c r="BK1383" s="520">
        <v>6.7518280000000175</v>
      </c>
      <c r="BL1383" s="520">
        <v>3.3294409999999743</v>
      </c>
      <c r="BM1383" s="520">
        <v>15.540089000000023</v>
      </c>
      <c r="BN1383" s="520">
        <v>13.392674999999997</v>
      </c>
      <c r="BO1383" s="520">
        <v>3.7329289999999844</v>
      </c>
      <c r="BP1383" s="520">
        <v>28.154202999999995</v>
      </c>
      <c r="BQ1383" s="520">
        <v>4.6050000000000182</v>
      </c>
      <c r="BR1383" s="520">
        <v>21.957999999999998</v>
      </c>
      <c r="BS1383" s="520">
        <v>-16.503999999999991</v>
      </c>
      <c r="BT1383" s="520">
        <v>26.752999999999986</v>
      </c>
      <c r="BU1383" s="520">
        <v>47.52800000000002</v>
      </c>
      <c r="BV1383" s="520">
        <v>36.308999999999969</v>
      </c>
      <c r="BW1383" s="520">
        <v>56.855999999999995</v>
      </c>
      <c r="BX1383" s="520">
        <v>25.79400000000004</v>
      </c>
      <c r="BY1383" s="520">
        <v>29.121999999999957</v>
      </c>
      <c r="BZ1383" s="520">
        <v>93.810999999999979</v>
      </c>
      <c r="CA1383" s="520">
        <v>63.687000000000012</v>
      </c>
      <c r="CB1383" s="520">
        <v>9.8160000000000309</v>
      </c>
      <c r="CC1383" s="520">
        <v>-94.300000000000011</v>
      </c>
      <c r="CD1383" s="520">
        <v>26.466000000000065</v>
      </c>
      <c r="CE1383" s="520">
        <v>115.8649999999999</v>
      </c>
      <c r="CF1383" s="520">
        <v>39.79200000000003</v>
      </c>
      <c r="CG1383" s="520">
        <v>97.382000000000062</v>
      </c>
      <c r="CH1383" s="520">
        <v>-69.412000000000035</v>
      </c>
      <c r="CI1383" s="520">
        <v>185.34100000000001</v>
      </c>
      <c r="CJ1383" s="520">
        <v>-175.60300000000007</v>
      </c>
      <c r="CK1383" s="520">
        <v>606.15100000000007</v>
      </c>
      <c r="CL1383" s="520">
        <v>97.220000000000027</v>
      </c>
      <c r="CM1383" s="520">
        <v>311.27</v>
      </c>
      <c r="CN1383" s="520">
        <v>-205.12400000000002</v>
      </c>
      <c r="CO1383" s="520">
        <v>311.23800000000006</v>
      </c>
      <c r="CP1383" s="520">
        <v>147.87400000000002</v>
      </c>
      <c r="CQ1383" s="520">
        <v>742.95899999999983</v>
      </c>
      <c r="CR1383" s="520">
        <v>172.95800000000008</v>
      </c>
      <c r="CS1383" s="520">
        <v>693.47890694304442</v>
      </c>
      <c r="CT1383" s="520">
        <v>226.04407237885744</v>
      </c>
      <c r="CU1383" s="520">
        <v>738.22321843621148</v>
      </c>
      <c r="CV1383" s="520">
        <v>-1129.1837156721222</v>
      </c>
      <c r="CW1383" s="520">
        <v>618.95358430194392</v>
      </c>
      <c r="CX1383" s="520">
        <v>401.74015329898521</v>
      </c>
      <c r="CY1383" s="520">
        <v>850.73499694115435</v>
      </c>
      <c r="CZ1383" s="520">
        <v>-1321.9122232122836</v>
      </c>
      <c r="DA1383" s="520">
        <v>743.36828872688238</v>
      </c>
      <c r="DB1383" s="520">
        <v>521.8645147055704</v>
      </c>
      <c r="DC1383" s="520">
        <v>1249.2856614838838</v>
      </c>
      <c r="DD1383" s="520">
        <v>-1998.5932741348288</v>
      </c>
      <c r="DE1383" s="520">
        <v>873.67693335071817</v>
      </c>
      <c r="DF1383" s="520">
        <v>665.30272499049079</v>
      </c>
      <c r="DG1383" s="520">
        <v>1445.6834132701515</v>
      </c>
      <c r="DH1383" s="520">
        <v>-2292.8216040216894</v>
      </c>
      <c r="DI1383" s="520">
        <v>1044.7760616673759</v>
      </c>
      <c r="DJ1383" s="520">
        <v>808.34706314834693</v>
      </c>
      <c r="DK1383" s="520">
        <v>1660.3294894534956</v>
      </c>
      <c r="DL1383" s="520">
        <v>-2705.4288683778077</v>
      </c>
      <c r="DM1383" s="520">
        <v>1276.8708047089658</v>
      </c>
      <c r="DN1383" s="520">
        <v>980.29563124655306</v>
      </c>
      <c r="DO1383" s="520">
        <v>1914.3904111396532</v>
      </c>
    </row>
    <row r="1384" spans="1:119" s="521" customFormat="1">
      <c r="B1384" s="1325"/>
      <c r="C1384" s="217" t="s">
        <v>235</v>
      </c>
      <c r="D1384" s="513"/>
      <c r="E1384" s="514"/>
      <c r="F1384" s="515"/>
      <c r="G1384" s="515"/>
      <c r="H1384" s="515"/>
      <c r="I1384" s="515"/>
      <c r="J1384" s="515"/>
      <c r="K1384" s="515"/>
      <c r="L1384" s="515"/>
      <c r="M1384" s="515"/>
      <c r="N1384" s="516"/>
      <c r="O1384" s="516"/>
      <c r="P1384" s="516"/>
      <c r="Q1384" s="516">
        <v>0</v>
      </c>
      <c r="R1384" s="516">
        <v>-4.0139999999999993</v>
      </c>
      <c r="S1384" s="517">
        <v>-109.51400000000001</v>
      </c>
      <c r="T1384" s="517">
        <v>-134.93700000000001</v>
      </c>
      <c r="U1384" s="1754">
        <v>-112.65373541319877</v>
      </c>
      <c r="V1384" s="1754">
        <v>-89.323704167012295</v>
      </c>
      <c r="W1384" s="1754">
        <v>-99.942832621237528</v>
      </c>
      <c r="X1384" s="1754">
        <v>-88.359658537091946</v>
      </c>
      <c r="Y1384" s="1754">
        <v>-119.71258560484546</v>
      </c>
      <c r="Z1384" s="1754">
        <v>119.75809811061993</v>
      </c>
      <c r="AA1384" s="221"/>
      <c r="AB1384" s="518"/>
      <c r="AC1384" s="518"/>
      <c r="AD1384" s="518"/>
      <c r="AE1384" s="518"/>
      <c r="AF1384" s="518"/>
      <c r="AG1384" s="518"/>
      <c r="AH1384" s="518"/>
      <c r="AI1384" s="519"/>
      <c r="AJ1384" s="520"/>
      <c r="AK1384" s="520"/>
      <c r="AL1384" s="520"/>
      <c r="AM1384" s="520"/>
      <c r="AN1384" s="520"/>
      <c r="AO1384" s="520"/>
      <c r="AP1384" s="520"/>
      <c r="AQ1384" s="520"/>
      <c r="AR1384" s="520"/>
      <c r="AS1384" s="520"/>
      <c r="AT1384" s="520"/>
      <c r="AU1384" s="520"/>
      <c r="AV1384" s="520"/>
      <c r="AW1384" s="520"/>
      <c r="AX1384" s="520"/>
      <c r="AY1384" s="520"/>
      <c r="AZ1384" s="520"/>
      <c r="BA1384" s="520"/>
      <c r="BB1384" s="520"/>
      <c r="BC1384" s="520"/>
      <c r="BD1384" s="520"/>
      <c r="BE1384" s="520"/>
      <c r="BF1384" s="520"/>
      <c r="BG1384" s="520"/>
      <c r="BH1384" s="520"/>
      <c r="BI1384" s="520"/>
      <c r="BJ1384" s="520"/>
      <c r="BK1384" s="520"/>
      <c r="BL1384" s="520"/>
      <c r="BM1384" s="520"/>
      <c r="BN1384" s="520"/>
      <c r="BO1384" s="520"/>
      <c r="BP1384" s="520"/>
      <c r="BQ1384" s="520"/>
      <c r="BR1384" s="520"/>
      <c r="BS1384" s="520"/>
      <c r="BT1384" s="520"/>
      <c r="BU1384" s="520"/>
      <c r="BV1384" s="520"/>
      <c r="BW1384" s="520"/>
      <c r="BX1384" s="520"/>
      <c r="BY1384" s="520"/>
      <c r="BZ1384" s="520"/>
      <c r="CA1384" s="520"/>
      <c r="CB1384" s="520"/>
      <c r="CC1384" s="520"/>
      <c r="CD1384" s="520"/>
      <c r="CE1384" s="520"/>
      <c r="CF1384" s="520">
        <v>1.609</v>
      </c>
      <c r="CG1384" s="520">
        <v>-2.9470000000000001</v>
      </c>
      <c r="CH1384" s="520">
        <v>-4.1819999999999995</v>
      </c>
      <c r="CI1384" s="520">
        <v>1.5060000000000002</v>
      </c>
      <c r="CJ1384" s="520">
        <v>-3.4880000000000013</v>
      </c>
      <c r="CK1384" s="520">
        <v>-8.7169999999999987</v>
      </c>
      <c r="CL1384" s="520">
        <v>-25.812999999999999</v>
      </c>
      <c r="CM1384" s="520">
        <v>-71.496000000000009</v>
      </c>
      <c r="CN1384" s="520">
        <v>-13.320000000000007</v>
      </c>
      <c r="CO1384" s="520">
        <v>-37.989000000000004</v>
      </c>
      <c r="CP1384" s="520">
        <v>-57.244999999999976</v>
      </c>
      <c r="CQ1384" s="520">
        <v>-26.38300000000001</v>
      </c>
      <c r="CR1384" s="520">
        <v>14.076999999999998</v>
      </c>
      <c r="CS1384" s="520">
        <v>-20.128944778453047</v>
      </c>
      <c r="CT1384" s="520">
        <v>-86.545237065848823</v>
      </c>
      <c r="CU1384" s="520">
        <v>-20.056553568896902</v>
      </c>
      <c r="CV1384" s="520">
        <v>72.865450965219452</v>
      </c>
      <c r="CW1384" s="520">
        <v>-16.907587655973714</v>
      </c>
      <c r="CX1384" s="520">
        <v>-116.53163216507517</v>
      </c>
      <c r="CY1384" s="520">
        <v>-28.749935311182867</v>
      </c>
      <c r="CZ1384" s="520">
        <v>104.07131731774666</v>
      </c>
      <c r="DA1384" s="520">
        <v>-35.379630679019897</v>
      </c>
      <c r="DB1384" s="520">
        <v>-143.70565645029632</v>
      </c>
      <c r="DC1384" s="520">
        <v>-24.928862809667976</v>
      </c>
      <c r="DD1384" s="520">
        <v>155.56530644735682</v>
      </c>
      <c r="DE1384" s="520">
        <v>-61.040304534598306</v>
      </c>
      <c r="DF1384" s="520">
        <v>-175.17503337980963</v>
      </c>
      <c r="DG1384" s="520">
        <v>-7.709627070040824</v>
      </c>
      <c r="DH1384" s="520">
        <v>184.48112502648513</v>
      </c>
      <c r="DI1384" s="520">
        <v>-79.655896109996831</v>
      </c>
      <c r="DJ1384" s="520">
        <v>-204.74333490204754</v>
      </c>
      <c r="DK1384" s="520">
        <v>-19.794479619286221</v>
      </c>
      <c r="DL1384" s="520">
        <v>333.74581610498291</v>
      </c>
      <c r="DM1384" s="520">
        <v>-26.1580688396499</v>
      </c>
      <c r="DN1384" s="520">
        <v>-156.22212039395373</v>
      </c>
      <c r="DO1384" s="520">
        <v>-31.607528760759351</v>
      </c>
    </row>
    <row r="1385" spans="1:119" s="521" customFormat="1">
      <c r="B1385" s="1325"/>
      <c r="C1385" s="217" t="s">
        <v>814</v>
      </c>
      <c r="D1385" s="513"/>
      <c r="E1385" s="514"/>
      <c r="F1385" s="515"/>
      <c r="G1385" s="515"/>
      <c r="H1385" s="515"/>
      <c r="I1385" s="515"/>
      <c r="J1385" s="515"/>
      <c r="K1385" s="515"/>
      <c r="L1385" s="515"/>
      <c r="M1385" s="515"/>
      <c r="N1385" s="516"/>
      <c r="O1385" s="516"/>
      <c r="P1385" s="516"/>
      <c r="Q1385" s="516">
        <v>0</v>
      </c>
      <c r="R1385" s="516">
        <v>-86.326999999999984</v>
      </c>
      <c r="S1385" s="517">
        <v>-202.93100000000001</v>
      </c>
      <c r="T1385" s="517">
        <v>-814.02299999999991</v>
      </c>
      <c r="U1385" s="1754">
        <v>-1070.6529353210474</v>
      </c>
      <c r="V1385" s="1754">
        <v>-554.33973091132611</v>
      </c>
      <c r="W1385" s="1754">
        <v>-620.24166438714428</v>
      </c>
      <c r="X1385" s="1754">
        <v>-548.356898022118</v>
      </c>
      <c r="Y1385" s="1754">
        <v>-742.93204821432801</v>
      </c>
      <c r="Z1385" s="1754">
        <v>743.21449720633245</v>
      </c>
      <c r="AA1385" s="221"/>
      <c r="AB1385" s="518"/>
      <c r="AC1385" s="518"/>
      <c r="AD1385" s="518"/>
      <c r="AE1385" s="518"/>
      <c r="AF1385" s="518"/>
      <c r="AG1385" s="518"/>
      <c r="AH1385" s="518"/>
      <c r="AI1385" s="519"/>
      <c r="AJ1385" s="520"/>
      <c r="AK1385" s="520"/>
      <c r="AL1385" s="520"/>
      <c r="AM1385" s="520"/>
      <c r="AN1385" s="520"/>
      <c r="AO1385" s="520"/>
      <c r="AP1385" s="520"/>
      <c r="AQ1385" s="520"/>
      <c r="AR1385" s="520"/>
      <c r="AS1385" s="520"/>
      <c r="AT1385" s="520"/>
      <c r="AU1385" s="520"/>
      <c r="AV1385" s="520"/>
      <c r="AW1385" s="520"/>
      <c r="AX1385" s="520"/>
      <c r="AY1385" s="520"/>
      <c r="AZ1385" s="520"/>
      <c r="BA1385" s="520"/>
      <c r="BB1385" s="520"/>
      <c r="BC1385" s="520"/>
      <c r="BD1385" s="520"/>
      <c r="BE1385" s="520"/>
      <c r="BF1385" s="520"/>
      <c r="BG1385" s="520"/>
      <c r="BH1385" s="520"/>
      <c r="BI1385" s="520"/>
      <c r="BJ1385" s="520"/>
      <c r="BK1385" s="520"/>
      <c r="BL1385" s="520"/>
      <c r="BM1385" s="520"/>
      <c r="BN1385" s="520"/>
      <c r="BO1385" s="520"/>
      <c r="BP1385" s="520"/>
      <c r="BQ1385" s="520"/>
      <c r="BR1385" s="520"/>
      <c r="BS1385" s="520"/>
      <c r="BT1385" s="520"/>
      <c r="BU1385" s="520"/>
      <c r="BV1385" s="520"/>
      <c r="BW1385" s="520"/>
      <c r="BX1385" s="520"/>
      <c r="BY1385" s="520"/>
      <c r="BZ1385" s="520"/>
      <c r="CA1385" s="520"/>
      <c r="CB1385" s="520"/>
      <c r="CC1385" s="520"/>
      <c r="CD1385" s="520"/>
      <c r="CE1385" s="520"/>
      <c r="CF1385" s="520">
        <v>-38.861999999999981</v>
      </c>
      <c r="CG1385" s="520">
        <v>-58.241000000000014</v>
      </c>
      <c r="CH1385" s="520">
        <v>16.806999999999988</v>
      </c>
      <c r="CI1385" s="520">
        <v>-6.0309999999999775</v>
      </c>
      <c r="CJ1385" s="520">
        <v>40.685999999999979</v>
      </c>
      <c r="CK1385" s="520">
        <v>2.271000000000015</v>
      </c>
      <c r="CL1385" s="520">
        <v>-99.986999999999995</v>
      </c>
      <c r="CM1385" s="520">
        <v>-145.90100000000001</v>
      </c>
      <c r="CN1385" s="520">
        <v>-31.564000000000021</v>
      </c>
      <c r="CO1385" s="520">
        <v>-130.58299999999997</v>
      </c>
      <c r="CP1385" s="520">
        <v>-225.57000000000005</v>
      </c>
      <c r="CQ1385" s="520">
        <v>-426.30599999999993</v>
      </c>
      <c r="CR1385" s="520">
        <v>-457.94100000000003</v>
      </c>
      <c r="CS1385" s="520">
        <v>-262.34924762512037</v>
      </c>
      <c r="CT1385" s="520">
        <v>-168.36338495510472</v>
      </c>
      <c r="CU1385" s="520">
        <v>-181.99930274082226</v>
      </c>
      <c r="CV1385" s="520">
        <v>239.26098833233709</v>
      </c>
      <c r="CW1385" s="520">
        <v>-264.01418702295541</v>
      </c>
      <c r="CX1385" s="520">
        <v>-280.2174591163739</v>
      </c>
      <c r="CY1385" s="520">
        <v>-249.36907310433389</v>
      </c>
      <c r="CZ1385" s="520">
        <v>390.66658845453458</v>
      </c>
      <c r="DA1385" s="520">
        <v>-428.37573324472942</v>
      </c>
      <c r="DB1385" s="520">
        <v>-339.60791288569817</v>
      </c>
      <c r="DC1385" s="520">
        <v>-242.92460671125127</v>
      </c>
      <c r="DD1385" s="520">
        <v>675.00978562148384</v>
      </c>
      <c r="DE1385" s="520">
        <v>-641.4010710584821</v>
      </c>
      <c r="DF1385" s="520">
        <v>-428.33193604459802</v>
      </c>
      <c r="DG1385" s="520">
        <v>-153.63367654052172</v>
      </c>
      <c r="DH1385" s="520">
        <v>811.2393078680966</v>
      </c>
      <c r="DI1385" s="520">
        <v>-807.45422741803986</v>
      </c>
      <c r="DJ1385" s="520">
        <v>-500.17327339747908</v>
      </c>
      <c r="DK1385" s="520">
        <v>-246.54385526690567</v>
      </c>
      <c r="DL1385" s="520">
        <v>1759.057710767956</v>
      </c>
      <c r="DM1385" s="520">
        <v>-397.19577045856067</v>
      </c>
      <c r="DN1385" s="520">
        <v>-320.68903656761722</v>
      </c>
      <c r="DO1385" s="520">
        <v>-297.95840653544565</v>
      </c>
    </row>
    <row r="1386" spans="1:119">
      <c r="C1386" s="196" t="s">
        <v>158</v>
      </c>
      <c r="D1386" s="522"/>
      <c r="E1386" s="523"/>
      <c r="F1386" s="524">
        <v>2.0944080000000147</v>
      </c>
      <c r="G1386" s="524">
        <v>-2.1385089999999982</v>
      </c>
      <c r="H1386" s="524">
        <v>9.5357910000000263</v>
      </c>
      <c r="I1386" s="524">
        <v>-2.2747680000000461</v>
      </c>
      <c r="J1386" s="524">
        <v>2.7036940000000058</v>
      </c>
      <c r="K1386" s="524">
        <v>8.0250929999999912</v>
      </c>
      <c r="L1386" s="524">
        <v>-17.454946</v>
      </c>
      <c r="M1386" s="524">
        <v>22.124040000000015</v>
      </c>
      <c r="N1386" s="370">
        <v>-14.055802999999997</v>
      </c>
      <c r="O1386" s="370">
        <v>-16.421000000000035</v>
      </c>
      <c r="P1386" s="370">
        <v>-85.876999999999981</v>
      </c>
      <c r="Q1386" s="370">
        <v>85.440000000000026</v>
      </c>
      <c r="R1386" s="370">
        <v>107.93099999999998</v>
      </c>
      <c r="S1386" s="511">
        <v>166.08800000000002</v>
      </c>
      <c r="T1386" s="511">
        <v>-148.38099999999986</v>
      </c>
      <c r="U1386" s="1690">
        <v>-57.296823484993638</v>
      </c>
      <c r="V1386" s="1690">
        <v>337.50971318749089</v>
      </c>
      <c r="W1386" s="1690">
        <v>85.117362398029172</v>
      </c>
      <c r="X1386" s="1690">
        <v>75.252430612714306</v>
      </c>
      <c r="Y1386" s="1690">
        <v>101.95448002909097</v>
      </c>
      <c r="Z1386" s="1690">
        <v>-101.993241232331</v>
      </c>
      <c r="AB1386" s="444"/>
      <c r="AC1386" s="444"/>
      <c r="AD1386" s="444"/>
      <c r="AE1386" s="444"/>
      <c r="AF1386" s="444"/>
      <c r="AG1386" s="444"/>
      <c r="AH1386" s="444"/>
      <c r="AI1386" s="193"/>
      <c r="AJ1386" s="201">
        <v>0</v>
      </c>
      <c r="AK1386" s="201">
        <v>5.1362929999999976</v>
      </c>
      <c r="AL1386" s="201">
        <v>-2.7480229999999981</v>
      </c>
      <c r="AM1386" s="201">
        <v>-0.29386199999998475</v>
      </c>
      <c r="AN1386" s="201">
        <v>1.4719629999999659</v>
      </c>
      <c r="AO1386" s="201">
        <v>1.2903250000000224</v>
      </c>
      <c r="AP1386" s="201">
        <v>0.73773099999999303</v>
      </c>
      <c r="AQ1386" s="201">
        <v>-5.6385279999999796</v>
      </c>
      <c r="AR1386" s="201">
        <v>-3.4738090000000046</v>
      </c>
      <c r="AS1386" s="201">
        <v>1.1494400000000002</v>
      </c>
      <c r="AT1386" s="201">
        <v>0.88158699999999612</v>
      </c>
      <c r="AU1386" s="201">
        <v>10.978573000000035</v>
      </c>
      <c r="AV1386" s="201">
        <v>-0.72117400000004395</v>
      </c>
      <c r="AW1386" s="201">
        <v>-0.52033199999999802</v>
      </c>
      <c r="AX1386" s="201">
        <v>-3.087570999999997</v>
      </c>
      <c r="AY1386" s="201">
        <v>2.0543089999999928</v>
      </c>
      <c r="AZ1386" s="201">
        <v>-2.643931999999996</v>
      </c>
      <c r="BA1386" s="201">
        <v>1.747480399999997</v>
      </c>
      <c r="BB1386" s="201">
        <v>0.36444060000000178</v>
      </c>
      <c r="BC1386" s="201">
        <v>3.2357050000000029</v>
      </c>
      <c r="BD1386" s="201">
        <v>-3.2075019999999981</v>
      </c>
      <c r="BE1386" s="201">
        <v>2.9953679999999956</v>
      </c>
      <c r="BF1386" s="201">
        <v>2.6532900000000019</v>
      </c>
      <c r="BG1386" s="201">
        <v>5.5839369999999917</v>
      </c>
      <c r="BH1386" s="201">
        <v>-3.7331319999999906</v>
      </c>
      <c r="BI1386" s="201">
        <v>5.5500999999999578E-2</v>
      </c>
      <c r="BJ1386" s="201">
        <v>0.97137299999999271</v>
      </c>
      <c r="BK1386" s="201">
        <v>-14.748688000000001</v>
      </c>
      <c r="BL1386" s="201">
        <v>-4.121436999999986</v>
      </c>
      <c r="BM1386" s="201">
        <v>5.3281040000000033</v>
      </c>
      <c r="BN1386" s="201">
        <v>7.3835949999999855</v>
      </c>
      <c r="BO1386" s="201">
        <v>13.533778000000012</v>
      </c>
      <c r="BP1386" s="201">
        <v>12.619197000000014</v>
      </c>
      <c r="BQ1386" s="201">
        <v>5.3969999999999629</v>
      </c>
      <c r="BR1386" s="201">
        <v>-27.456999999999965</v>
      </c>
      <c r="BS1386" s="201">
        <v>-4.6150000000000091</v>
      </c>
      <c r="BT1386" s="201">
        <v>5.105000000000004</v>
      </c>
      <c r="BU1386" s="201">
        <v>-7.0840000000000032</v>
      </c>
      <c r="BV1386" s="201">
        <v>4.4039999999999964</v>
      </c>
      <c r="BW1386" s="201">
        <v>-18.846000000000032</v>
      </c>
      <c r="BX1386" s="201">
        <v>8.6940000000000168</v>
      </c>
      <c r="BY1386" s="201">
        <v>-56.154999999999973</v>
      </c>
      <c r="BZ1386" s="201">
        <v>-19.227000000000004</v>
      </c>
      <c r="CA1386" s="201">
        <v>-19.189000000000021</v>
      </c>
      <c r="CB1386" s="201">
        <v>-87.456999999999994</v>
      </c>
      <c r="CC1386" s="201">
        <v>-22.300000000000011</v>
      </c>
      <c r="CD1386" s="201">
        <v>96.305999999999983</v>
      </c>
      <c r="CE1386" s="201">
        <v>98.891000000000048</v>
      </c>
      <c r="CF1386" s="201">
        <v>29.884999999999934</v>
      </c>
      <c r="CG1386" s="201">
        <v>-25.387999999999749</v>
      </c>
      <c r="CH1386" s="201">
        <v>101.60999999999979</v>
      </c>
      <c r="CI1386" s="201">
        <v>1.8240000000000123</v>
      </c>
      <c r="CJ1386" s="201">
        <v>-33.713000000000022</v>
      </c>
      <c r="CK1386" s="201">
        <v>79.135000000000048</v>
      </c>
      <c r="CL1386" s="201">
        <v>89.978999999999928</v>
      </c>
      <c r="CM1386" s="201">
        <v>30.687000000000069</v>
      </c>
      <c r="CN1386" s="201">
        <v>-146.82700000000006</v>
      </c>
      <c r="CO1386" s="201">
        <v>-47.642999999999972</v>
      </c>
      <c r="CP1386" s="201">
        <v>-9.3489999999999327</v>
      </c>
      <c r="CQ1386" s="201">
        <v>55.438000000000102</v>
      </c>
      <c r="CR1386" s="201">
        <v>-109.33900000000017</v>
      </c>
      <c r="CS1386" s="201">
        <v>7.7988949984944611</v>
      </c>
      <c r="CT1386" s="201">
        <v>-29.801547456923799</v>
      </c>
      <c r="CU1386" s="201">
        <v>74.04482897343587</v>
      </c>
      <c r="CV1386" s="201">
        <v>-21.628294878382576</v>
      </c>
      <c r="CW1386" s="201">
        <v>68.520893542331578</v>
      </c>
      <c r="CX1386" s="201">
        <v>50.831537775075503</v>
      </c>
      <c r="CY1386" s="201">
        <v>239.78557674846638</v>
      </c>
      <c r="CZ1386" s="201">
        <v>-353.49939723581269</v>
      </c>
      <c r="DA1386" s="201">
        <v>86.848948448829105</v>
      </c>
      <c r="DB1386" s="201">
        <v>62.831673993827962</v>
      </c>
      <c r="DC1386" s="201">
        <v>288.9361371911848</v>
      </c>
      <c r="DD1386" s="201">
        <v>-433.91623766177804</v>
      </c>
      <c r="DE1386" s="201">
        <v>105.33893168104782</v>
      </c>
      <c r="DF1386" s="201">
        <v>76.237085034402298</v>
      </c>
      <c r="DG1386" s="201">
        <v>327.59265155904222</v>
      </c>
      <c r="DH1386" s="201">
        <v>-503.40140830110363</v>
      </c>
      <c r="DI1386" s="201">
        <v>123.9981923222349</v>
      </c>
      <c r="DJ1386" s="201">
        <v>89.116652265405492</v>
      </c>
      <c r="DK1386" s="201">
        <v>392.24104374255421</v>
      </c>
      <c r="DL1386" s="201">
        <v>-608.22304286038752</v>
      </c>
      <c r="DM1386" s="201">
        <v>100.87718815896619</v>
      </c>
      <c r="DN1386" s="201">
        <v>69.49942061960769</v>
      </c>
      <c r="DO1386" s="201">
        <v>335.85319284948264</v>
      </c>
    </row>
    <row r="1387" spans="1:119">
      <c r="C1387" s="225" t="s">
        <v>49</v>
      </c>
      <c r="D1387" s="522"/>
      <c r="E1387" s="523"/>
      <c r="F1387" s="524">
        <v>-7.5491360000000371</v>
      </c>
      <c r="G1387" s="524">
        <v>-52.406555000000012</v>
      </c>
      <c r="H1387" s="524">
        <v>-55.247191999999991</v>
      </c>
      <c r="I1387" s="524">
        <v>-71.52367299999996</v>
      </c>
      <c r="J1387" s="524">
        <v>-88.306992100000031</v>
      </c>
      <c r="K1387" s="524">
        <v>-139.31427299999999</v>
      </c>
      <c r="L1387" s="524">
        <v>-127.74484199999999</v>
      </c>
      <c r="M1387" s="524">
        <v>79.378701999999976</v>
      </c>
      <c r="N1387" s="370">
        <v>92.765563000000014</v>
      </c>
      <c r="O1387" s="370">
        <v>3.7450000000000543</v>
      </c>
      <c r="P1387" s="370">
        <v>187.74199999999999</v>
      </c>
      <c r="Q1387" s="370">
        <v>-121.37400000000001</v>
      </c>
      <c r="R1387" s="370">
        <v>193.49099999999999</v>
      </c>
      <c r="S1387" s="511">
        <v>487.9079999999999</v>
      </c>
      <c r="T1387" s="511">
        <v>1534.4630000000002</v>
      </c>
      <c r="U1387" s="1690">
        <v>679.52300000000014</v>
      </c>
      <c r="V1387" s="1690">
        <v>0</v>
      </c>
      <c r="W1387" s="1690">
        <v>0</v>
      </c>
      <c r="X1387" s="1690">
        <v>0</v>
      </c>
      <c r="Y1387" s="1690">
        <v>0</v>
      </c>
      <c r="Z1387" s="1690">
        <v>0</v>
      </c>
      <c r="AB1387" s="525"/>
      <c r="AC1387" s="525"/>
      <c r="AD1387" s="525"/>
      <c r="AE1387" s="525"/>
      <c r="AF1387" s="525"/>
      <c r="AG1387" s="525"/>
      <c r="AH1387" s="525"/>
      <c r="AI1387" s="190"/>
      <c r="AJ1387" s="201">
        <v>-1.590603000000022</v>
      </c>
      <c r="AK1387" s="201">
        <v>-9.2214200000000019</v>
      </c>
      <c r="AL1387" s="201">
        <v>1.6868379999999998</v>
      </c>
      <c r="AM1387" s="201">
        <v>1.5760489999999878</v>
      </c>
      <c r="AN1387" s="201">
        <v>-9.866616999999966</v>
      </c>
      <c r="AO1387" s="201">
        <v>1.2329389999999734</v>
      </c>
      <c r="AP1387" s="201">
        <v>-12.295025999999986</v>
      </c>
      <c r="AQ1387" s="201">
        <v>-31.47785100000003</v>
      </c>
      <c r="AR1387" s="201">
        <v>-4.8698855999999688</v>
      </c>
      <c r="AS1387" s="201">
        <v>-12.82240399999999</v>
      </c>
      <c r="AT1387" s="201">
        <v>-16.124400000000005</v>
      </c>
      <c r="AU1387" s="201">
        <v>-21.43050240000003</v>
      </c>
      <c r="AV1387" s="201">
        <v>-11.03945099999995</v>
      </c>
      <c r="AW1387" s="201">
        <v>-14.195818000000013</v>
      </c>
      <c r="AX1387" s="201">
        <v>-18.824643999999996</v>
      </c>
      <c r="AY1387" s="201">
        <v>-27.463759999999997</v>
      </c>
      <c r="AZ1387" s="201">
        <v>-17.333732000000019</v>
      </c>
      <c r="BA1387" s="201">
        <v>-22.311360399999991</v>
      </c>
      <c r="BB1387" s="201">
        <v>-23.188692600000007</v>
      </c>
      <c r="BC1387" s="201">
        <v>-25.47320710000001</v>
      </c>
      <c r="BD1387" s="201">
        <v>-21.496140000000004</v>
      </c>
      <c r="BE1387" s="201">
        <v>-35.988823000000004</v>
      </c>
      <c r="BF1387" s="201">
        <v>-25.26764</v>
      </c>
      <c r="BG1387" s="201">
        <v>-56.561669999999985</v>
      </c>
      <c r="BH1387" s="201">
        <v>-22.591453000000008</v>
      </c>
      <c r="BI1387" s="201">
        <v>-19.830500000000008</v>
      </c>
      <c r="BJ1387" s="201">
        <v>-61.368342999999982</v>
      </c>
      <c r="BK1387" s="201">
        <v>-23.954545999999993</v>
      </c>
      <c r="BL1387" s="201">
        <v>-0.88157199999997715</v>
      </c>
      <c r="BM1387" s="201">
        <v>66.310313999999963</v>
      </c>
      <c r="BN1387" s="201">
        <v>4.3635680000000079</v>
      </c>
      <c r="BO1387" s="201">
        <v>9.5863919999999894</v>
      </c>
      <c r="BP1387" s="201">
        <v>46.355562999999989</v>
      </c>
      <c r="BQ1387" s="201">
        <v>3.4830000000000254</v>
      </c>
      <c r="BR1387" s="201">
        <v>24.894999999999968</v>
      </c>
      <c r="BS1387" s="201">
        <v>18.032000000000039</v>
      </c>
      <c r="BT1387" s="201">
        <v>-14.890999999999991</v>
      </c>
      <c r="BU1387" s="201">
        <v>-0.75099999999998346</v>
      </c>
      <c r="BV1387" s="201">
        <v>8.1920000000000002</v>
      </c>
      <c r="BW1387" s="201">
        <v>11.195000000000029</v>
      </c>
      <c r="BX1387" s="201">
        <v>0.71699999999997033</v>
      </c>
      <c r="BY1387" s="201">
        <v>52.513999999999967</v>
      </c>
      <c r="BZ1387" s="201">
        <v>21.323000000000032</v>
      </c>
      <c r="CA1387" s="201">
        <v>113.18800000000002</v>
      </c>
      <c r="CB1387" s="201">
        <v>46.031999999999911</v>
      </c>
      <c r="CC1387" s="201">
        <v>37.646000000000058</v>
      </c>
      <c r="CD1387" s="201">
        <v>-81.626999999999995</v>
      </c>
      <c r="CE1387" s="201">
        <v>-123.42499999999998</v>
      </c>
      <c r="CF1387" s="201">
        <v>45.922000000000061</v>
      </c>
      <c r="CG1387" s="201">
        <v>45.542999999999715</v>
      </c>
      <c r="CH1387" s="201">
        <v>112.03600000000026</v>
      </c>
      <c r="CI1387" s="201">
        <v>-10.010000000000034</v>
      </c>
      <c r="CJ1387" s="201">
        <v>148.28300000000013</v>
      </c>
      <c r="CK1387" s="201">
        <v>58.936999999999671</v>
      </c>
      <c r="CL1387" s="201">
        <v>177.43700000000004</v>
      </c>
      <c r="CM1387" s="201">
        <v>103.25100000000006</v>
      </c>
      <c r="CN1387" s="201">
        <v>320.28500000000014</v>
      </c>
      <c r="CO1387" s="201">
        <v>118.45600000000005</v>
      </c>
      <c r="CP1387" s="201">
        <v>452.71399999999994</v>
      </c>
      <c r="CQ1387" s="201">
        <v>643.00800000000015</v>
      </c>
      <c r="CR1387" s="201">
        <v>679.52300000000014</v>
      </c>
      <c r="CS1387" s="318">
        <v>0</v>
      </c>
      <c r="CT1387" s="318">
        <v>0</v>
      </c>
      <c r="CU1387" s="318">
        <v>0</v>
      </c>
      <c r="CV1387" s="318">
        <v>0</v>
      </c>
      <c r="CW1387" s="318">
        <v>0</v>
      </c>
      <c r="CX1387" s="318">
        <v>0</v>
      </c>
      <c r="CY1387" s="318">
        <v>0</v>
      </c>
      <c r="CZ1387" s="318">
        <v>0</v>
      </c>
      <c r="DA1387" s="318">
        <v>0</v>
      </c>
      <c r="DB1387" s="318">
        <v>0</v>
      </c>
      <c r="DC1387" s="318">
        <v>0</v>
      </c>
      <c r="DD1387" s="318">
        <v>0</v>
      </c>
      <c r="DE1387" s="318">
        <v>0</v>
      </c>
      <c r="DF1387" s="318">
        <v>0</v>
      </c>
      <c r="DG1387" s="318">
        <v>0</v>
      </c>
      <c r="DH1387" s="318">
        <v>0</v>
      </c>
      <c r="DI1387" s="318">
        <v>0</v>
      </c>
      <c r="DJ1387" s="318">
        <v>0</v>
      </c>
      <c r="DK1387" s="318">
        <v>0</v>
      </c>
      <c r="DL1387" s="318">
        <v>0</v>
      </c>
      <c r="DM1387" s="318">
        <v>0</v>
      </c>
      <c r="DN1387" s="318">
        <v>0</v>
      </c>
      <c r="DO1387" s="318">
        <v>0</v>
      </c>
    </row>
    <row r="1388" spans="1:119" s="277" customFormat="1">
      <c r="B1388" s="1323"/>
      <c r="C1388" s="526" t="s">
        <v>50</v>
      </c>
      <c r="D1388" s="505"/>
      <c r="E1388" s="505"/>
      <c r="F1388" s="506">
        <v>-1.1010500000000025</v>
      </c>
      <c r="G1388" s="506">
        <v>0</v>
      </c>
      <c r="H1388" s="506">
        <v>0</v>
      </c>
      <c r="I1388" s="506">
        <v>0</v>
      </c>
      <c r="J1388" s="506">
        <v>0</v>
      </c>
      <c r="K1388" s="506">
        <v>0</v>
      </c>
      <c r="L1388" s="506">
        <v>0</v>
      </c>
      <c r="M1388" s="506">
        <v>196.79328399999997</v>
      </c>
      <c r="N1388" s="370">
        <v>221.36999999999995</v>
      </c>
      <c r="O1388" s="370">
        <v>190.25899999999996</v>
      </c>
      <c r="P1388" s="370">
        <v>269.01</v>
      </c>
      <c r="Q1388" s="370">
        <v>230.90700000000001</v>
      </c>
      <c r="R1388" s="370">
        <v>451.09100000000018</v>
      </c>
      <c r="S1388" s="511">
        <v>1182.5519999999999</v>
      </c>
      <c r="T1388" s="511">
        <v>965.04300000000012</v>
      </c>
      <c r="U1388" s="1690">
        <v>684.74393831367183</v>
      </c>
      <c r="V1388" s="1690">
        <v>1717.0823445958081</v>
      </c>
      <c r="W1388" s="1690">
        <v>2863.1758360565846</v>
      </c>
      <c r="X1388" s="1690">
        <v>3914.8943733278056</v>
      </c>
      <c r="Y1388" s="1690">
        <v>4899.5804331553536</v>
      </c>
      <c r="Z1388" s="1690">
        <v>6305.9427812525719</v>
      </c>
      <c r="AA1388" s="150"/>
      <c r="AB1388" s="180"/>
      <c r="AC1388" s="180"/>
      <c r="AD1388" s="179"/>
      <c r="AE1388" s="179"/>
      <c r="AF1388" s="179"/>
      <c r="AG1388" s="179"/>
      <c r="AH1388" s="179"/>
      <c r="AI1388" s="179"/>
      <c r="AJ1388" s="362"/>
      <c r="AK1388" s="362"/>
      <c r="AL1388" s="362"/>
      <c r="AM1388" s="362"/>
      <c r="AN1388" s="362"/>
      <c r="AO1388" s="362"/>
      <c r="AP1388" s="362"/>
      <c r="AQ1388" s="362"/>
      <c r="AR1388" s="362"/>
      <c r="AS1388" s="362"/>
      <c r="AT1388" s="362"/>
      <c r="AU1388" s="362"/>
      <c r="AV1388" s="362"/>
      <c r="AW1388" s="362"/>
      <c r="AX1388" s="362"/>
      <c r="AY1388" s="362"/>
      <c r="AZ1388" s="362"/>
      <c r="BA1388" s="362"/>
      <c r="BB1388" s="362"/>
      <c r="BC1388" s="362"/>
      <c r="BD1388" s="362"/>
      <c r="BE1388" s="362"/>
      <c r="BF1388" s="362"/>
      <c r="BG1388" s="362"/>
      <c r="BH1388" s="362"/>
      <c r="BI1388" s="362"/>
      <c r="BJ1388" s="362"/>
      <c r="BK1388" s="362"/>
      <c r="BL1388" s="362">
        <v>27.626577000000001</v>
      </c>
      <c r="BM1388" s="362">
        <v>60.280648999999997</v>
      </c>
      <c r="BN1388" s="362">
        <v>50.531661</v>
      </c>
      <c r="BO1388" s="362">
        <v>58.354396999999992</v>
      </c>
      <c r="BP1388" s="362">
        <v>38.179000000000002</v>
      </c>
      <c r="BQ1388" s="362">
        <v>58.652000000000001</v>
      </c>
      <c r="BR1388" s="362">
        <v>14.447999999999993</v>
      </c>
      <c r="BS1388" s="362">
        <v>110.09100000000004</v>
      </c>
      <c r="BT1388" s="362">
        <v>-11.802</v>
      </c>
      <c r="BU1388" s="362">
        <v>56.656999999999996</v>
      </c>
      <c r="BV1388" s="362">
        <v>102.827</v>
      </c>
      <c r="BW1388" s="362">
        <v>42.576999999999991</v>
      </c>
      <c r="BX1388" s="362">
        <v>104.75700000000001</v>
      </c>
      <c r="BY1388" s="362">
        <v>121.55699999999999</v>
      </c>
      <c r="BZ1388" s="527">
        <v>16.075000000000017</v>
      </c>
      <c r="CA1388" s="527">
        <v>26.620999999999981</v>
      </c>
      <c r="CB1388" s="527">
        <v>-37.006</v>
      </c>
      <c r="CC1388" s="527">
        <v>144.16</v>
      </c>
      <c r="CD1388" s="527">
        <v>88.947000000000003</v>
      </c>
      <c r="CE1388" s="527">
        <v>34.806000000000012</v>
      </c>
      <c r="CF1388" s="527">
        <v>138.37100000000001</v>
      </c>
      <c r="CG1388" s="527">
        <v>27.554000000000002</v>
      </c>
      <c r="CH1388" s="527">
        <v>206.892</v>
      </c>
      <c r="CI1388" s="527">
        <v>78.274000000000058</v>
      </c>
      <c r="CJ1388" s="527">
        <v>-85.650999999999996</v>
      </c>
      <c r="CK1388" s="527">
        <v>650.3359999999999</v>
      </c>
      <c r="CL1388" s="527">
        <v>361.31000000000006</v>
      </c>
      <c r="CM1388" s="527">
        <v>256.55700000000002</v>
      </c>
      <c r="CN1388" s="527">
        <v>-262.99700000000001</v>
      </c>
      <c r="CO1388" s="527">
        <v>262.03800000000001</v>
      </c>
      <c r="CP1388" s="527">
        <v>265.30599999999998</v>
      </c>
      <c r="CQ1388" s="527">
        <v>700.69600000000014</v>
      </c>
      <c r="CR1388" s="527">
        <v>-233</v>
      </c>
      <c r="CS1388" s="527">
        <v>189.57217756729005</v>
      </c>
      <c r="CT1388" s="527">
        <v>103.35675729929419</v>
      </c>
      <c r="CU1388" s="527">
        <v>624.81500344708752</v>
      </c>
      <c r="CV1388" s="527">
        <v>-184.19975692267968</v>
      </c>
      <c r="CW1388" s="527">
        <v>448.36735975788974</v>
      </c>
      <c r="CX1388" s="527">
        <v>405.21659770250164</v>
      </c>
      <c r="CY1388" s="527">
        <v>1047.6981440580964</v>
      </c>
      <c r="CZ1388" s="527">
        <v>-240.61935043065273</v>
      </c>
      <c r="DA1388" s="527">
        <v>613.73667068139252</v>
      </c>
      <c r="DB1388" s="527">
        <v>714.70654487474246</v>
      </c>
      <c r="DC1388" s="527">
        <v>1775.3519709311024</v>
      </c>
      <c r="DD1388" s="527">
        <v>-231.78558605624971</v>
      </c>
      <c r="DE1388" s="527">
        <v>759.47863952121179</v>
      </c>
      <c r="DF1388" s="527">
        <v>1039.7039537093351</v>
      </c>
      <c r="DG1388" s="527">
        <v>2347.4973661535082</v>
      </c>
      <c r="DH1388" s="527">
        <v>-113.8379818146376</v>
      </c>
      <c r="DI1388" s="527">
        <v>942.13253392415209</v>
      </c>
      <c r="DJ1388" s="527">
        <v>1308.7112098240887</v>
      </c>
      <c r="DK1388" s="527">
        <v>2762.5746712217506</v>
      </c>
      <c r="DL1388" s="527">
        <v>641.92712103219537</v>
      </c>
      <c r="DM1388" s="527">
        <v>1401.3691813442997</v>
      </c>
      <c r="DN1388" s="527">
        <v>1489.3496302932215</v>
      </c>
      <c r="DO1388" s="527">
        <v>2773.2968485828555</v>
      </c>
    </row>
    <row r="1389" spans="1:119">
      <c r="C1389" s="277"/>
      <c r="D1389" s="528"/>
      <c r="E1389" s="393"/>
      <c r="F1389" s="370"/>
      <c r="G1389" s="370"/>
      <c r="H1389" s="370"/>
      <c r="I1389" s="370"/>
      <c r="J1389" s="370"/>
      <c r="K1389" s="370"/>
      <c r="L1389" s="370"/>
      <c r="M1389" s="370"/>
      <c r="N1389" s="370"/>
      <c r="O1389" s="529"/>
      <c r="P1389" s="529"/>
      <c r="Q1389" s="529"/>
      <c r="R1389" s="529"/>
      <c r="S1389" s="530"/>
      <c r="T1389" s="530"/>
      <c r="U1389" s="1746"/>
      <c r="V1389" s="1746"/>
      <c r="W1389" s="1746"/>
      <c r="X1389" s="1746"/>
      <c r="Y1389" s="1746"/>
      <c r="Z1389" s="1746"/>
      <c r="AB1389" s="193"/>
      <c r="AC1389" s="193"/>
      <c r="AD1389" s="193"/>
      <c r="AE1389" s="193"/>
      <c r="AF1389" s="193"/>
      <c r="AG1389" s="193"/>
      <c r="AH1389" s="193"/>
      <c r="AI1389" s="193"/>
      <c r="AJ1389" s="201"/>
      <c r="AK1389" s="201"/>
      <c r="AL1389" s="201"/>
      <c r="AM1389" s="201"/>
      <c r="AN1389" s="201"/>
      <c r="AO1389" s="201"/>
      <c r="AP1389" s="201"/>
      <c r="AQ1389" s="201"/>
      <c r="AR1389" s="201"/>
      <c r="AS1389" s="201"/>
      <c r="AT1389" s="201"/>
      <c r="AU1389" s="201"/>
      <c r="AV1389" s="201"/>
      <c r="AW1389" s="201"/>
      <c r="AX1389" s="201"/>
      <c r="AY1389" s="201"/>
      <c r="AZ1389" s="201"/>
      <c r="BA1389" s="201"/>
      <c r="BB1389" s="201"/>
      <c r="BC1389" s="201"/>
      <c r="BD1389" s="201"/>
      <c r="BE1389" s="201"/>
      <c r="BF1389" s="201"/>
      <c r="BG1389" s="201"/>
      <c r="BH1389" s="201"/>
      <c r="BI1389" s="201"/>
      <c r="BJ1389" s="201"/>
      <c r="BK1389" s="201"/>
      <c r="BL1389" s="201"/>
      <c r="BM1389" s="201"/>
      <c r="BN1389" s="201"/>
      <c r="BO1389" s="201"/>
      <c r="BP1389" s="201"/>
      <c r="BQ1389" s="201"/>
      <c r="BR1389" s="201"/>
      <c r="BS1389" s="201"/>
      <c r="BT1389" s="201"/>
      <c r="BU1389" s="201"/>
      <c r="BV1389" s="529"/>
      <c r="BW1389" s="529"/>
      <c r="BX1389" s="201"/>
      <c r="BY1389" s="529"/>
      <c r="BZ1389" s="529"/>
      <c r="CA1389" s="529"/>
      <c r="CB1389" s="529"/>
      <c r="CC1389" s="529"/>
      <c r="CD1389" s="527"/>
      <c r="CE1389" s="529"/>
      <c r="CF1389" s="529"/>
      <c r="CG1389" s="529"/>
      <c r="CH1389" s="529"/>
      <c r="CI1389" s="529"/>
      <c r="CJ1389" s="529"/>
      <c r="CK1389" s="529"/>
      <c r="CL1389" s="529"/>
      <c r="CM1389" s="529"/>
      <c r="CN1389" s="529"/>
      <c r="CO1389" s="529"/>
      <c r="CP1389" s="529"/>
      <c r="CQ1389" s="529"/>
      <c r="CR1389" s="529"/>
      <c r="CS1389" s="529"/>
      <c r="CT1389" s="529"/>
      <c r="CU1389" s="529"/>
      <c r="CV1389" s="529"/>
      <c r="CW1389" s="529"/>
      <c r="CX1389" s="529"/>
      <c r="CY1389" s="529"/>
      <c r="CZ1389" s="529"/>
      <c r="DA1389" s="529"/>
      <c r="DB1389" s="529"/>
      <c r="DC1389" s="529"/>
      <c r="DD1389" s="529"/>
      <c r="DE1389" s="529"/>
      <c r="DF1389" s="529"/>
      <c r="DG1389" s="529"/>
      <c r="DH1389" s="529"/>
      <c r="DI1389" s="529"/>
      <c r="DJ1389" s="529"/>
      <c r="DK1389" s="529"/>
      <c r="DL1389" s="529"/>
      <c r="DM1389" s="529"/>
      <c r="DN1389" s="529"/>
      <c r="DO1389" s="529"/>
    </row>
    <row r="1390" spans="1:119">
      <c r="C1390" s="531" t="s">
        <v>51</v>
      </c>
      <c r="D1390" s="528"/>
      <c r="E1390" s="393"/>
      <c r="F1390" s="370"/>
      <c r="G1390" s="370"/>
      <c r="H1390" s="370"/>
      <c r="I1390" s="370"/>
      <c r="J1390" s="370"/>
      <c r="K1390" s="370"/>
      <c r="L1390" s="370"/>
      <c r="M1390" s="370"/>
      <c r="N1390" s="370"/>
      <c r="O1390" s="529"/>
      <c r="P1390" s="529"/>
      <c r="Q1390" s="529"/>
      <c r="R1390" s="529"/>
      <c r="S1390" s="530"/>
      <c r="T1390" s="530"/>
      <c r="U1390" s="1746"/>
      <c r="V1390" s="1746"/>
      <c r="W1390" s="1746"/>
      <c r="X1390" s="1746"/>
      <c r="Y1390" s="1746"/>
      <c r="Z1390" s="1746"/>
      <c r="AB1390" s="193"/>
      <c r="AC1390" s="193"/>
      <c r="AD1390" s="193"/>
      <c r="AE1390" s="193"/>
      <c r="AF1390" s="193"/>
      <c r="AG1390" s="193"/>
      <c r="AH1390" s="193"/>
      <c r="AI1390" s="193"/>
      <c r="AJ1390" s="201"/>
      <c r="AK1390" s="201"/>
      <c r="AL1390" s="201"/>
      <c r="AM1390" s="201"/>
      <c r="AN1390" s="201"/>
      <c r="AO1390" s="201"/>
      <c r="AP1390" s="201"/>
      <c r="AQ1390" s="201"/>
      <c r="AR1390" s="201"/>
      <c r="AS1390" s="201"/>
      <c r="AT1390" s="201"/>
      <c r="AU1390" s="201"/>
      <c r="AV1390" s="201"/>
      <c r="AW1390" s="201"/>
      <c r="AX1390" s="201"/>
      <c r="AY1390" s="201"/>
      <c r="AZ1390" s="201"/>
      <c r="BA1390" s="201"/>
      <c r="BB1390" s="201"/>
      <c r="BC1390" s="201"/>
      <c r="BD1390" s="201"/>
      <c r="BE1390" s="201"/>
      <c r="BF1390" s="201"/>
      <c r="BG1390" s="201"/>
      <c r="BH1390" s="201"/>
      <c r="BI1390" s="201"/>
      <c r="BJ1390" s="201"/>
      <c r="BK1390" s="201"/>
      <c r="BL1390" s="201"/>
      <c r="BM1390" s="201"/>
      <c r="BN1390" s="201"/>
      <c r="BO1390" s="201"/>
      <c r="BP1390" s="201"/>
      <c r="BQ1390" s="201"/>
      <c r="BR1390" s="201"/>
      <c r="BS1390" s="201"/>
      <c r="BT1390" s="201"/>
      <c r="BU1390" s="201"/>
      <c r="BV1390" s="529"/>
      <c r="BW1390" s="529"/>
      <c r="BX1390" s="201"/>
      <c r="BY1390" s="529"/>
      <c r="BZ1390" s="529"/>
      <c r="CA1390" s="529"/>
      <c r="CB1390" s="529"/>
      <c r="CC1390" s="529"/>
      <c r="CD1390" s="529"/>
      <c r="CE1390" s="529"/>
      <c r="CF1390" s="529"/>
      <c r="CG1390" s="529"/>
      <c r="CH1390" s="529"/>
      <c r="CI1390" s="529"/>
      <c r="CJ1390" s="529"/>
      <c r="CK1390" s="529"/>
      <c r="CL1390" s="529"/>
      <c r="CM1390" s="529"/>
      <c r="CN1390" s="529"/>
      <c r="CO1390" s="529"/>
      <c r="CP1390" s="529"/>
      <c r="CQ1390" s="529"/>
      <c r="CR1390" s="529"/>
      <c r="CS1390" s="529"/>
      <c r="CT1390" s="529"/>
      <c r="CU1390" s="529"/>
      <c r="CV1390" s="529"/>
      <c r="CW1390" s="529"/>
      <c r="CX1390" s="529"/>
      <c r="CY1390" s="529"/>
      <c r="CZ1390" s="529"/>
      <c r="DA1390" s="529"/>
      <c r="DB1390" s="529"/>
      <c r="DC1390" s="529"/>
      <c r="DD1390" s="529"/>
      <c r="DE1390" s="529"/>
      <c r="DF1390" s="529"/>
      <c r="DG1390" s="529"/>
      <c r="DH1390" s="529"/>
      <c r="DI1390" s="529"/>
      <c r="DJ1390" s="529"/>
      <c r="DK1390" s="529"/>
      <c r="DL1390" s="529"/>
      <c r="DM1390" s="529"/>
      <c r="DN1390" s="529"/>
      <c r="DO1390" s="529"/>
    </row>
    <row r="1391" spans="1:119">
      <c r="C1391" s="225" t="s">
        <v>122</v>
      </c>
      <c r="D1391" s="528"/>
      <c r="E1391" s="393"/>
      <c r="F1391" s="370">
        <v>-1.3237890000000001</v>
      </c>
      <c r="G1391" s="370">
        <v>-7.8943639999999995</v>
      </c>
      <c r="H1391" s="370">
        <v>-17.409204000000003</v>
      </c>
      <c r="I1391" s="370">
        <v>-52.218924000000001</v>
      </c>
      <c r="J1391" s="370">
        <v>34.912965000000007</v>
      </c>
      <c r="K1391" s="370">
        <v>-42.022268000000004</v>
      </c>
      <c r="L1391" s="370">
        <v>40.235847</v>
      </c>
      <c r="M1391" s="370">
        <v>-159.54530499999998</v>
      </c>
      <c r="N1391" s="370">
        <v>17.644041999999985</v>
      </c>
      <c r="O1391" s="370">
        <v>33.818000000000012</v>
      </c>
      <c r="P1391" s="370">
        <v>119.08299999999998</v>
      </c>
      <c r="Q1391" s="370">
        <v>-241.41600000000005</v>
      </c>
      <c r="R1391" s="370">
        <v>12.153000000000077</v>
      </c>
      <c r="S1391" s="511">
        <v>97.871999999999957</v>
      </c>
      <c r="T1391" s="511">
        <v>77.513000000000005</v>
      </c>
      <c r="U1391" s="1690">
        <v>-32.402000000000001</v>
      </c>
      <c r="V1391" s="1690">
        <v>0</v>
      </c>
      <c r="W1391" s="1690">
        <v>0</v>
      </c>
      <c r="X1391" s="1690">
        <v>0</v>
      </c>
      <c r="Y1391" s="1690">
        <v>0</v>
      </c>
      <c r="Z1391" s="1690">
        <v>0</v>
      </c>
      <c r="AB1391" s="193"/>
      <c r="AC1391" s="193"/>
      <c r="AD1391" s="193"/>
      <c r="AE1391" s="193"/>
      <c r="AF1391" s="193"/>
      <c r="AG1391" s="193"/>
      <c r="AH1391" s="193"/>
      <c r="AI1391" s="193"/>
      <c r="AJ1391" s="201">
        <v>0</v>
      </c>
      <c r="AK1391" s="201">
        <v>-1.447859</v>
      </c>
      <c r="AL1391" s="201">
        <v>-1.1411999999999978E-2</v>
      </c>
      <c r="AM1391" s="201">
        <v>0.13548199999999988</v>
      </c>
      <c r="AN1391" s="201">
        <v>-0.10364199999999979</v>
      </c>
      <c r="AO1391" s="201">
        <v>-0.81684500000000027</v>
      </c>
      <c r="AP1391" s="201">
        <v>-0.81278899999999998</v>
      </c>
      <c r="AQ1391" s="201">
        <v>-6.1610879999999995</v>
      </c>
      <c r="AR1391" s="201">
        <v>-4.5453160000000015</v>
      </c>
      <c r="AS1391" s="201">
        <v>-8.6385660000000009</v>
      </c>
      <c r="AT1391" s="201">
        <v>-1.9123689999999982</v>
      </c>
      <c r="AU1391" s="201">
        <v>-2.3129530000000003</v>
      </c>
      <c r="AV1391" s="201">
        <v>-28.237435000000001</v>
      </c>
      <c r="AW1391" s="201">
        <v>-11.247937</v>
      </c>
      <c r="AX1391" s="201">
        <v>0.26015599999999495</v>
      </c>
      <c r="AY1391" s="201">
        <v>-12.993707999999998</v>
      </c>
      <c r="AZ1391" s="201">
        <v>-22.978037999999998</v>
      </c>
      <c r="BA1391" s="201">
        <v>51.623294000000001</v>
      </c>
      <c r="BB1391" s="201">
        <v>9.1982630000000043</v>
      </c>
      <c r="BC1391" s="201">
        <v>-2.9305540000000008</v>
      </c>
      <c r="BD1391" s="201">
        <v>0.84884299999999513</v>
      </c>
      <c r="BE1391" s="201">
        <v>-6.4874089999999995</v>
      </c>
      <c r="BF1391" s="201">
        <v>-9.8461299999999952</v>
      </c>
      <c r="BG1391" s="201">
        <v>-26.537572000000004</v>
      </c>
      <c r="BH1391" s="201">
        <v>-9.0009780000000035</v>
      </c>
      <c r="BI1391" s="201">
        <v>35.518977000000007</v>
      </c>
      <c r="BJ1391" s="201">
        <v>-10.369320999999999</v>
      </c>
      <c r="BK1391" s="201">
        <v>24.087168999999996</v>
      </c>
      <c r="BL1391" s="201">
        <v>0.71773900000000168</v>
      </c>
      <c r="BM1391" s="201">
        <v>-7.1432870000000008</v>
      </c>
      <c r="BN1391" s="201">
        <v>-106.69376800000001</v>
      </c>
      <c r="BO1391" s="201">
        <v>-46.425988999999987</v>
      </c>
      <c r="BP1391" s="201">
        <v>15.113042000000007</v>
      </c>
      <c r="BQ1391" s="201">
        <v>-19.172000000000025</v>
      </c>
      <c r="BR1391" s="201">
        <v>23.591000000000008</v>
      </c>
      <c r="BS1391" s="201">
        <v>-1.8880000000000052</v>
      </c>
      <c r="BT1391" s="201">
        <v>-0.26800000000000068</v>
      </c>
      <c r="BU1391" s="201">
        <v>30.057000000000016</v>
      </c>
      <c r="BV1391" s="201">
        <v>2.6539999999999964</v>
      </c>
      <c r="BW1391" s="201">
        <v>1.375</v>
      </c>
      <c r="BX1391" s="201">
        <v>-16.549000000000007</v>
      </c>
      <c r="BY1391" s="201">
        <v>-15.969999999999999</v>
      </c>
      <c r="BZ1391" s="201">
        <v>140.77199999999999</v>
      </c>
      <c r="CA1391" s="201">
        <v>10.829999999999998</v>
      </c>
      <c r="CB1391" s="201">
        <v>1.3100000000000023</v>
      </c>
      <c r="CC1391" s="201">
        <v>22.015999999999998</v>
      </c>
      <c r="CD1391" s="201">
        <v>8.5709999999999997</v>
      </c>
      <c r="CE1391" s="201">
        <v>-273.31300000000005</v>
      </c>
      <c r="CF1391" s="201">
        <v>0.70400000000000773</v>
      </c>
      <c r="CG1391" s="201">
        <v>68.385000000000019</v>
      </c>
      <c r="CH1391" s="201">
        <v>203.452</v>
      </c>
      <c r="CI1391" s="201">
        <v>-260.38799999999998</v>
      </c>
      <c r="CJ1391" s="201">
        <v>-5.97199999999998</v>
      </c>
      <c r="CK1391" s="201">
        <v>264.16499999999996</v>
      </c>
      <c r="CL1391" s="201">
        <v>-1.0999999999999996</v>
      </c>
      <c r="CM1391" s="201">
        <v>-159.221</v>
      </c>
      <c r="CN1391" s="201">
        <v>-9.4900000000000091</v>
      </c>
      <c r="CO1391" s="201">
        <v>-5.8100000000000023</v>
      </c>
      <c r="CP1391" s="201">
        <v>143.38400000000001</v>
      </c>
      <c r="CQ1391" s="201">
        <v>-50.570999999999998</v>
      </c>
      <c r="CR1391" s="201">
        <v>-32.402000000000001</v>
      </c>
      <c r="CS1391" s="318">
        <v>0</v>
      </c>
      <c r="CT1391" s="318">
        <v>0</v>
      </c>
      <c r="CU1391" s="318">
        <v>0</v>
      </c>
      <c r="CV1391" s="318">
        <v>0</v>
      </c>
      <c r="CW1391" s="318">
        <v>0</v>
      </c>
      <c r="CX1391" s="318">
        <v>0</v>
      </c>
      <c r="CY1391" s="318">
        <v>0</v>
      </c>
      <c r="CZ1391" s="318">
        <v>0</v>
      </c>
      <c r="DA1391" s="318">
        <v>0</v>
      </c>
      <c r="DB1391" s="318">
        <v>0</v>
      </c>
      <c r="DC1391" s="318">
        <v>0</v>
      </c>
      <c r="DD1391" s="318">
        <v>0</v>
      </c>
      <c r="DE1391" s="318">
        <v>0</v>
      </c>
      <c r="DF1391" s="318">
        <v>0</v>
      </c>
      <c r="DG1391" s="318">
        <v>0</v>
      </c>
      <c r="DH1391" s="318">
        <v>0</v>
      </c>
      <c r="DI1391" s="318">
        <v>0</v>
      </c>
      <c r="DJ1391" s="318">
        <v>0</v>
      </c>
      <c r="DK1391" s="318">
        <v>0</v>
      </c>
      <c r="DL1391" s="318">
        <v>0</v>
      </c>
      <c r="DM1391" s="318">
        <v>0</v>
      </c>
      <c r="DN1391" s="318">
        <v>0</v>
      </c>
      <c r="DO1391" s="318">
        <v>0</v>
      </c>
    </row>
    <row r="1392" spans="1:119">
      <c r="C1392" s="225" t="s">
        <v>123</v>
      </c>
      <c r="D1392" s="528"/>
      <c r="E1392" s="393"/>
      <c r="F1392" s="370">
        <v>0</v>
      </c>
      <c r="G1392" s="370">
        <v>0</v>
      </c>
      <c r="H1392" s="370">
        <v>0</v>
      </c>
      <c r="I1392" s="370">
        <v>0</v>
      </c>
      <c r="J1392" s="370">
        <v>0</v>
      </c>
      <c r="K1392" s="370">
        <v>0</v>
      </c>
      <c r="L1392" s="370">
        <v>0</v>
      </c>
      <c r="M1392" s="370">
        <v>-36.814135999999998</v>
      </c>
      <c r="N1392" s="370">
        <v>-45.009</v>
      </c>
      <c r="O1392" s="370">
        <v>-7.2839999999999998</v>
      </c>
      <c r="P1392" s="370">
        <v>0</v>
      </c>
      <c r="Q1392" s="370">
        <v>0</v>
      </c>
      <c r="R1392" s="370">
        <v>0</v>
      </c>
      <c r="S1392" s="511">
        <v>0</v>
      </c>
      <c r="T1392" s="511">
        <v>0</v>
      </c>
      <c r="U1392" s="1690">
        <v>0</v>
      </c>
      <c r="V1392" s="1690">
        <v>0</v>
      </c>
      <c r="W1392" s="1690">
        <v>0</v>
      </c>
      <c r="X1392" s="1690">
        <v>0</v>
      </c>
      <c r="Y1392" s="1690">
        <v>0</v>
      </c>
      <c r="Z1392" s="1690">
        <v>0</v>
      </c>
      <c r="AB1392" s="193"/>
      <c r="AC1392" s="193"/>
      <c r="AD1392" s="193"/>
      <c r="AE1392" s="193"/>
      <c r="AF1392" s="193"/>
      <c r="AG1392" s="193"/>
      <c r="AH1392" s="193"/>
      <c r="AI1392" s="193"/>
      <c r="AJ1392" s="201"/>
      <c r="AK1392" s="201"/>
      <c r="AL1392" s="201"/>
      <c r="AM1392" s="201"/>
      <c r="AN1392" s="201"/>
      <c r="AO1392" s="201"/>
      <c r="AP1392" s="201"/>
      <c r="AQ1392" s="201"/>
      <c r="AR1392" s="201"/>
      <c r="AS1392" s="201"/>
      <c r="AT1392" s="201"/>
      <c r="AU1392" s="201"/>
      <c r="AV1392" s="201"/>
      <c r="AW1392" s="201"/>
      <c r="AX1392" s="201"/>
      <c r="AY1392" s="201"/>
      <c r="AZ1392" s="201"/>
      <c r="BA1392" s="201"/>
      <c r="BB1392" s="201"/>
      <c r="BC1392" s="201"/>
      <c r="BD1392" s="201"/>
      <c r="BE1392" s="201"/>
      <c r="BF1392" s="201"/>
      <c r="BG1392" s="201"/>
      <c r="BH1392" s="201"/>
      <c r="BI1392" s="201"/>
      <c r="BJ1392" s="201"/>
      <c r="BK1392" s="201"/>
      <c r="BL1392" s="201">
        <v>0</v>
      </c>
      <c r="BM1392" s="201">
        <v>-32.126804999999997</v>
      </c>
      <c r="BN1392" s="201">
        <v>0</v>
      </c>
      <c r="BO1392" s="201">
        <v>-4.6873310000000004</v>
      </c>
      <c r="BP1392" s="201">
        <v>0</v>
      </c>
      <c r="BQ1392" s="201">
        <v>-45.009</v>
      </c>
      <c r="BR1392" s="201">
        <v>0</v>
      </c>
      <c r="BS1392" s="201">
        <v>0</v>
      </c>
      <c r="BT1392" s="201">
        <v>-1.8380000000000001</v>
      </c>
      <c r="BU1392" s="201">
        <v>-5.4459999999999997</v>
      </c>
      <c r="BV1392" s="201">
        <v>0</v>
      </c>
      <c r="BW1392" s="318">
        <v>0</v>
      </c>
      <c r="BX1392" s="201">
        <v>0</v>
      </c>
      <c r="BY1392" s="201">
        <v>0</v>
      </c>
      <c r="BZ1392" s="201">
        <v>0</v>
      </c>
      <c r="CA1392" s="201">
        <v>0</v>
      </c>
      <c r="CB1392" s="201">
        <v>0</v>
      </c>
      <c r="CC1392" s="201">
        <v>0</v>
      </c>
      <c r="CD1392" s="201">
        <v>0</v>
      </c>
      <c r="CE1392" s="201">
        <v>0</v>
      </c>
      <c r="CF1392" s="201">
        <v>0</v>
      </c>
      <c r="CG1392" s="201">
        <v>0</v>
      </c>
      <c r="CH1392" s="201">
        <v>0</v>
      </c>
      <c r="CI1392" s="201">
        <v>0</v>
      </c>
      <c r="CJ1392" s="201">
        <v>0</v>
      </c>
      <c r="CK1392" s="201">
        <v>0</v>
      </c>
      <c r="CL1392" s="201">
        <v>0</v>
      </c>
      <c r="CM1392" s="201">
        <v>0</v>
      </c>
      <c r="CN1392" s="201">
        <v>0</v>
      </c>
      <c r="CO1392" s="201">
        <v>0</v>
      </c>
      <c r="CP1392" s="201">
        <v>0</v>
      </c>
      <c r="CQ1392" s="201">
        <v>0</v>
      </c>
      <c r="CR1392" s="201">
        <v>0</v>
      </c>
      <c r="CS1392" s="318">
        <v>0</v>
      </c>
      <c r="CT1392" s="318">
        <v>0</v>
      </c>
      <c r="CU1392" s="318">
        <v>0</v>
      </c>
      <c r="CV1392" s="318">
        <v>0</v>
      </c>
      <c r="CW1392" s="318">
        <v>0</v>
      </c>
      <c r="CX1392" s="318">
        <v>0</v>
      </c>
      <c r="CY1392" s="318">
        <v>0</v>
      </c>
      <c r="CZ1392" s="318">
        <v>0</v>
      </c>
      <c r="DA1392" s="318">
        <v>0</v>
      </c>
      <c r="DB1392" s="318">
        <v>0</v>
      </c>
      <c r="DC1392" s="318">
        <v>0</v>
      </c>
      <c r="DD1392" s="318">
        <v>0</v>
      </c>
      <c r="DE1392" s="318">
        <v>0</v>
      </c>
      <c r="DF1392" s="318">
        <v>0</v>
      </c>
      <c r="DG1392" s="318">
        <v>0</v>
      </c>
      <c r="DH1392" s="318">
        <v>0</v>
      </c>
      <c r="DI1392" s="318">
        <v>0</v>
      </c>
      <c r="DJ1392" s="318">
        <v>0</v>
      </c>
      <c r="DK1392" s="318">
        <v>0</v>
      </c>
      <c r="DL1392" s="318">
        <v>0</v>
      </c>
      <c r="DM1392" s="318">
        <v>0</v>
      </c>
      <c r="DN1392" s="318">
        <v>0</v>
      </c>
      <c r="DO1392" s="318">
        <v>0</v>
      </c>
    </row>
    <row r="1393" spans="1:119">
      <c r="C1393" s="225" t="s">
        <v>111</v>
      </c>
      <c r="D1393" s="528"/>
      <c r="E1393" s="393"/>
      <c r="F1393" s="370">
        <v>23.428646000000001</v>
      </c>
      <c r="G1393" s="370">
        <v>49.482900000000001</v>
      </c>
      <c r="H1393" s="370">
        <v>-13.088799999999999</v>
      </c>
      <c r="I1393" s="370">
        <v>0.67356799999999595</v>
      </c>
      <c r="J1393" s="370">
        <v>1.5976339999999993</v>
      </c>
      <c r="K1393" s="370">
        <v>-1.7278850000000006</v>
      </c>
      <c r="L1393" s="370">
        <v>-5.264844999999994</v>
      </c>
      <c r="M1393" s="370">
        <v>-22.889546000000024</v>
      </c>
      <c r="N1393" s="370">
        <v>17.716496000000006</v>
      </c>
      <c r="O1393" s="370">
        <v>5.2519999999999953</v>
      </c>
      <c r="P1393" s="370">
        <v>0.48199999999999932</v>
      </c>
      <c r="Q1393" s="370">
        <v>-3.3960000000000008</v>
      </c>
      <c r="R1393" s="370">
        <v>-1.2740000000000009</v>
      </c>
      <c r="S1393" s="511">
        <v>-2.3979999999999961</v>
      </c>
      <c r="T1393" s="511">
        <v>63.031999999999996</v>
      </c>
      <c r="U1393" s="1690">
        <v>13.757000000000005</v>
      </c>
      <c r="V1393" s="1690">
        <v>0</v>
      </c>
      <c r="W1393" s="1690">
        <v>0</v>
      </c>
      <c r="X1393" s="1690">
        <v>0</v>
      </c>
      <c r="Y1393" s="1690">
        <v>0</v>
      </c>
      <c r="Z1393" s="1690">
        <v>0</v>
      </c>
      <c r="AB1393" s="193"/>
      <c r="AC1393" s="193"/>
      <c r="AD1393" s="193"/>
      <c r="AE1393" s="193"/>
      <c r="AF1393" s="193"/>
      <c r="AG1393" s="193"/>
      <c r="AH1393" s="193"/>
      <c r="AI1393" s="193"/>
      <c r="AJ1393" s="201">
        <v>0</v>
      </c>
      <c r="AK1393" s="201">
        <v>22.645835000000002</v>
      </c>
      <c r="AL1393" s="201">
        <v>0.372166</v>
      </c>
      <c r="AM1393" s="201">
        <v>0.41064499999999882</v>
      </c>
      <c r="AN1393" s="201">
        <v>19.383507000000002</v>
      </c>
      <c r="AO1393" s="201">
        <v>1.0810279999999963</v>
      </c>
      <c r="AP1393" s="201">
        <v>36.698893999999996</v>
      </c>
      <c r="AQ1393" s="201">
        <v>-7.6805289999999928</v>
      </c>
      <c r="AR1393" s="201">
        <v>-1.4805429999999973</v>
      </c>
      <c r="AS1393" s="201">
        <v>3.0570309999999949</v>
      </c>
      <c r="AT1393" s="201">
        <v>1.0374800000000022</v>
      </c>
      <c r="AU1393" s="201">
        <v>-15.702767999999999</v>
      </c>
      <c r="AV1393" s="201">
        <v>3.9465420000000009</v>
      </c>
      <c r="AW1393" s="201">
        <v>-0.83690900000000568</v>
      </c>
      <c r="AX1393" s="201">
        <v>1.8578990000000033</v>
      </c>
      <c r="AY1393" s="201">
        <v>-4.2939640000000026</v>
      </c>
      <c r="AZ1393" s="201">
        <v>-1.548599999999567E-2</v>
      </c>
      <c r="BA1393" s="201">
        <v>0.87588799999999623</v>
      </c>
      <c r="BB1393" s="201">
        <v>1.5050439999999981</v>
      </c>
      <c r="BC1393" s="201">
        <v>-0.76781199999999927</v>
      </c>
      <c r="BD1393" s="201">
        <v>1.8415390000000045</v>
      </c>
      <c r="BE1393" s="201">
        <v>-2.823084999999999</v>
      </c>
      <c r="BF1393" s="201">
        <v>0.24531999999999954</v>
      </c>
      <c r="BG1393" s="201">
        <v>-0.99165900000000562</v>
      </c>
      <c r="BH1393" s="201">
        <v>2.4524030000000039</v>
      </c>
      <c r="BI1393" s="201">
        <v>-3.2604430000000022</v>
      </c>
      <c r="BJ1393" s="201">
        <v>-1.7025579999999962</v>
      </c>
      <c r="BK1393" s="201">
        <v>-2.7542469999999994</v>
      </c>
      <c r="BL1393" s="201">
        <v>-3.1417880000000054</v>
      </c>
      <c r="BM1393" s="201">
        <v>-18.308416000000008</v>
      </c>
      <c r="BN1393" s="201">
        <v>-3.1988610000000079</v>
      </c>
      <c r="BO1393" s="201">
        <v>1.7595189999999974</v>
      </c>
      <c r="BP1393" s="201">
        <v>-3.2515039999999971</v>
      </c>
      <c r="BQ1393" s="201">
        <v>36.263000000000005</v>
      </c>
      <c r="BR1393" s="201">
        <v>-9.9830000000000041</v>
      </c>
      <c r="BS1393" s="201">
        <v>-5.3119999999999976</v>
      </c>
      <c r="BT1393" s="201">
        <v>4.8340000000000032</v>
      </c>
      <c r="BU1393" s="201">
        <v>4.7710000000000008</v>
      </c>
      <c r="BV1393" s="201">
        <v>-1.6570000000000107</v>
      </c>
      <c r="BW1393" s="201">
        <v>-2.695999999999998</v>
      </c>
      <c r="BX1393" s="201">
        <v>4.0520000000000067</v>
      </c>
      <c r="BY1393" s="201">
        <v>-1.7310000000000088</v>
      </c>
      <c r="BZ1393" s="201">
        <v>1.1310000000000002</v>
      </c>
      <c r="CA1393" s="201">
        <v>-2.9699999999999989</v>
      </c>
      <c r="CB1393" s="201">
        <v>1.4350000000000023</v>
      </c>
      <c r="CC1393" s="201">
        <v>-10.076999999999998</v>
      </c>
      <c r="CD1393" s="201">
        <v>5.0130000000000052</v>
      </c>
      <c r="CE1393" s="201">
        <v>0.23299999999998988</v>
      </c>
      <c r="CF1393" s="201">
        <v>0.94400000000000261</v>
      </c>
      <c r="CG1393" s="201">
        <v>0.54800000000000182</v>
      </c>
      <c r="CH1393" s="201">
        <v>-4.2609999999999957</v>
      </c>
      <c r="CI1393" s="201">
        <v>1.4949999999999903</v>
      </c>
      <c r="CJ1393" s="201">
        <v>-5.3259999999999934</v>
      </c>
      <c r="CK1393" s="201">
        <v>-0.48399999999999466</v>
      </c>
      <c r="CL1393" s="201">
        <v>-2.7350000000000136</v>
      </c>
      <c r="CM1393" s="201">
        <v>6.1470000000000056</v>
      </c>
      <c r="CN1393" s="201">
        <v>-2.3810000000000002</v>
      </c>
      <c r="CO1393" s="201">
        <v>2.335000000000008</v>
      </c>
      <c r="CP1393" s="201">
        <v>-4.2160000000000082</v>
      </c>
      <c r="CQ1393" s="201">
        <v>67.293999999999997</v>
      </c>
      <c r="CR1393" s="201">
        <v>13.757000000000005</v>
      </c>
      <c r="CS1393" s="318">
        <v>0</v>
      </c>
      <c r="CT1393" s="318">
        <v>0</v>
      </c>
      <c r="CU1393" s="318">
        <v>0</v>
      </c>
      <c r="CV1393" s="318">
        <v>0</v>
      </c>
      <c r="CW1393" s="318">
        <v>0</v>
      </c>
      <c r="CX1393" s="318">
        <v>0</v>
      </c>
      <c r="CY1393" s="318">
        <v>0</v>
      </c>
      <c r="CZ1393" s="318">
        <v>0</v>
      </c>
      <c r="DA1393" s="318">
        <v>0</v>
      </c>
      <c r="DB1393" s="318">
        <v>0</v>
      </c>
      <c r="DC1393" s="318">
        <v>0</v>
      </c>
      <c r="DD1393" s="318">
        <v>0</v>
      </c>
      <c r="DE1393" s="318">
        <v>0</v>
      </c>
      <c r="DF1393" s="318">
        <v>0</v>
      </c>
      <c r="DG1393" s="318">
        <v>0</v>
      </c>
      <c r="DH1393" s="318">
        <v>0</v>
      </c>
      <c r="DI1393" s="318">
        <v>0</v>
      </c>
      <c r="DJ1393" s="318">
        <v>0</v>
      </c>
      <c r="DK1393" s="318">
        <v>0</v>
      </c>
      <c r="DL1393" s="318">
        <v>0</v>
      </c>
      <c r="DM1393" s="318">
        <v>0</v>
      </c>
      <c r="DN1393" s="318">
        <v>0</v>
      </c>
      <c r="DO1393" s="318">
        <v>0</v>
      </c>
    </row>
    <row r="1394" spans="1:119">
      <c r="A1394" s="277">
        <v>1394</v>
      </c>
      <c r="C1394" s="225" t="s">
        <v>5</v>
      </c>
      <c r="D1394" s="528"/>
      <c r="E1394" s="393"/>
      <c r="F1394" s="370">
        <v>0</v>
      </c>
      <c r="G1394" s="370">
        <v>0</v>
      </c>
      <c r="H1394" s="370">
        <v>-4.8</v>
      </c>
      <c r="I1394" s="370">
        <v>-13.6</v>
      </c>
      <c r="J1394" s="370">
        <v>-24.7</v>
      </c>
      <c r="K1394" s="370">
        <v>-18.100000000000001</v>
      </c>
      <c r="L1394" s="370">
        <v>-117.220078</v>
      </c>
      <c r="M1394" s="370">
        <v>-35.323075000000003</v>
      </c>
      <c r="N1394" s="370">
        <v>-64.288999999999987</v>
      </c>
      <c r="O1394" s="370">
        <v>-77.37</v>
      </c>
      <c r="P1394" s="370">
        <v>-75.181000000000012</v>
      </c>
      <c r="Q1394" s="370">
        <v>-97.754000000000019</v>
      </c>
      <c r="R1394" s="370">
        <v>-136.87</v>
      </c>
      <c r="S1394" s="511">
        <v>-247.14099999999999</v>
      </c>
      <c r="T1394" s="511">
        <v>-609.49599999999998</v>
      </c>
      <c r="U1394" s="1690">
        <v>-860.81770710367118</v>
      </c>
      <c r="V1394" s="1690">
        <v>-1051.7316265007914</v>
      </c>
      <c r="W1394" s="1690">
        <v>-1161.8047113035584</v>
      </c>
      <c r="X1394" s="1690">
        <v>-1211.0251461916355</v>
      </c>
      <c r="Y1394" s="1690">
        <v>-1334.5465757322147</v>
      </c>
      <c r="Z1394" s="1690">
        <v>-1142.6152895788384</v>
      </c>
      <c r="AB1394" s="525"/>
      <c r="AC1394" s="525"/>
      <c r="AD1394" s="525"/>
      <c r="AE1394" s="525"/>
      <c r="AF1394" s="525"/>
      <c r="AG1394" s="525"/>
      <c r="AH1394" s="525"/>
      <c r="AI1394" s="190"/>
      <c r="AJ1394" s="201">
        <v>0</v>
      </c>
      <c r="AK1394" s="201">
        <v>0</v>
      </c>
      <c r="AL1394" s="201">
        <v>0</v>
      </c>
      <c r="AM1394" s="201">
        <v>0</v>
      </c>
      <c r="AN1394" s="201">
        <v>0</v>
      </c>
      <c r="AO1394" s="201">
        <v>0</v>
      </c>
      <c r="AP1394" s="201">
        <v>0</v>
      </c>
      <c r="AQ1394" s="201">
        <v>0</v>
      </c>
      <c r="AR1394" s="201">
        <v>-2.7</v>
      </c>
      <c r="AS1394" s="201">
        <v>-0.5</v>
      </c>
      <c r="AT1394" s="201">
        <v>-0.8</v>
      </c>
      <c r="AU1394" s="201">
        <v>-0.79999999999999982</v>
      </c>
      <c r="AV1394" s="201">
        <v>-1.4</v>
      </c>
      <c r="AW1394" s="201">
        <v>-2.5</v>
      </c>
      <c r="AX1394" s="201">
        <v>-6.6</v>
      </c>
      <c r="AY1394" s="201">
        <v>-3.1</v>
      </c>
      <c r="AZ1394" s="201">
        <v>-3</v>
      </c>
      <c r="BA1394" s="201">
        <v>-10.4</v>
      </c>
      <c r="BB1394" s="201">
        <v>-9.3000000000000007</v>
      </c>
      <c r="BC1394" s="201">
        <v>-1.9999999999999964</v>
      </c>
      <c r="BD1394" s="201">
        <v>-3</v>
      </c>
      <c r="BE1394" s="201">
        <v>-6</v>
      </c>
      <c r="BF1394" s="201">
        <v>-4</v>
      </c>
      <c r="BG1394" s="201">
        <v>-5.1000000000000014</v>
      </c>
      <c r="BH1394" s="201">
        <v>-6.7</v>
      </c>
      <c r="BI1394" s="201">
        <v>-35.200000000000003</v>
      </c>
      <c r="BJ1394" s="201">
        <v>-37.420078000000004</v>
      </c>
      <c r="BK1394" s="201">
        <v>-37.9</v>
      </c>
      <c r="BL1394" s="201">
        <v>-7.1106059999999998</v>
      </c>
      <c r="BM1394" s="201">
        <v>-9.5063560000000003</v>
      </c>
      <c r="BN1394" s="201">
        <v>-8.392278000000001</v>
      </c>
      <c r="BO1394" s="201">
        <v>-10.313835000000001</v>
      </c>
      <c r="BP1394" s="201">
        <v>-8.2569999999999997</v>
      </c>
      <c r="BQ1394" s="201">
        <v>-16.887999999999998</v>
      </c>
      <c r="BR1394" s="201">
        <v>-13.199</v>
      </c>
      <c r="BS1394" s="201">
        <v>-25.945</v>
      </c>
      <c r="BT1394" s="201">
        <v>-15.434999999999999</v>
      </c>
      <c r="BU1394" s="201">
        <v>-22.167000000000005</v>
      </c>
      <c r="BV1394" s="201">
        <v>-24.099999999999998</v>
      </c>
      <c r="BW1394" s="201">
        <v>-15.667999999999999</v>
      </c>
      <c r="BX1394" s="201">
        <v>-12.79</v>
      </c>
      <c r="BY1394" s="201">
        <v>-21.782</v>
      </c>
      <c r="BZ1394" s="201">
        <v>-17.569000000000003</v>
      </c>
      <c r="CA1394" s="201">
        <v>-23.04</v>
      </c>
      <c r="CB1394" s="201">
        <v>-23.029000000000003</v>
      </c>
      <c r="CC1394" s="201">
        <v>-23.730999999999998</v>
      </c>
      <c r="CD1394" s="201">
        <v>-23.015999999999998</v>
      </c>
      <c r="CE1394" s="201">
        <v>-27.978000000000002</v>
      </c>
      <c r="CF1394" s="201">
        <v>-32.961999999999996</v>
      </c>
      <c r="CG1394" s="201">
        <v>-38.433000000000007</v>
      </c>
      <c r="CH1394" s="201">
        <v>-29.386999999999993</v>
      </c>
      <c r="CI1394" s="201">
        <v>-36.088000000000001</v>
      </c>
      <c r="CJ1394" s="201">
        <v>-45.268000000000001</v>
      </c>
      <c r="CK1394" s="201">
        <v>-49.653000000000006</v>
      </c>
      <c r="CL1394" s="201">
        <v>-64.968999999999994</v>
      </c>
      <c r="CM1394" s="201">
        <v>-87.251000000000005</v>
      </c>
      <c r="CN1394" s="201">
        <v>-120.477</v>
      </c>
      <c r="CO1394" s="201">
        <v>-161.84599999999998</v>
      </c>
      <c r="CP1394" s="201">
        <v>-171.53400000000002</v>
      </c>
      <c r="CQ1394" s="201">
        <v>-155.63900000000004</v>
      </c>
      <c r="CR1394" s="201">
        <v>-137</v>
      </c>
      <c r="CS1394" s="201">
        <v>-221.33328559819432</v>
      </c>
      <c r="CT1394" s="201">
        <v>-240.74841872868402</v>
      </c>
      <c r="CU1394" s="201">
        <v>-261.73600277679282</v>
      </c>
      <c r="CV1394" s="201">
        <v>-228.63588382193211</v>
      </c>
      <c r="CW1394" s="201">
        <v>-252.13914744835014</v>
      </c>
      <c r="CX1394" s="201">
        <v>-275.9463072292063</v>
      </c>
      <c r="CY1394" s="201">
        <v>-295.01028800130285</v>
      </c>
      <c r="CZ1394" s="201">
        <v>-247.59729880105232</v>
      </c>
      <c r="DA1394" s="201">
        <v>-283.41967177552658</v>
      </c>
      <c r="DB1394" s="201">
        <v>-308.36696396231173</v>
      </c>
      <c r="DC1394" s="201">
        <v>-322.42077676466778</v>
      </c>
      <c r="DD1394" s="201">
        <v>-251.71901654400949</v>
      </c>
      <c r="DE1394" s="201">
        <v>-300.76598436824264</v>
      </c>
      <c r="DF1394" s="201">
        <v>-328.12123124608814</v>
      </c>
      <c r="DG1394" s="201">
        <v>-330.41891403329515</v>
      </c>
      <c r="DH1394" s="201">
        <v>-258.96723294745618</v>
      </c>
      <c r="DI1394" s="201">
        <v>-324.69410451905861</v>
      </c>
      <c r="DJ1394" s="201">
        <v>-365.40826934455771</v>
      </c>
      <c r="DK1394" s="201">
        <v>-385.47696892114203</v>
      </c>
      <c r="DL1394" s="201">
        <v>-242.28945894625858</v>
      </c>
      <c r="DM1394" s="201">
        <v>-274.62124260313885</v>
      </c>
      <c r="DN1394" s="201">
        <v>-300.725368886929</v>
      </c>
      <c r="DO1394" s="201">
        <v>-324.97921914251191</v>
      </c>
    </row>
    <row r="1395" spans="1:119">
      <c r="C1395" s="225" t="s">
        <v>52</v>
      </c>
      <c r="D1395" s="528"/>
      <c r="E1395" s="393"/>
      <c r="F1395" s="370">
        <v>-4.1977289999999998</v>
      </c>
      <c r="G1395" s="370">
        <v>-5.206408999999999</v>
      </c>
      <c r="H1395" s="370">
        <v>1.6584129999999999</v>
      </c>
      <c r="I1395" s="370">
        <v>-5.3560700000000008</v>
      </c>
      <c r="J1395" s="370">
        <v>7.9887729999999983</v>
      </c>
      <c r="K1395" s="370">
        <v>2.6473469999999999</v>
      </c>
      <c r="L1395" s="370">
        <v>11.585990000000017</v>
      </c>
      <c r="M1395" s="370">
        <v>58.014999999999986</v>
      </c>
      <c r="N1395" s="370">
        <v>27.886836000000006</v>
      </c>
      <c r="O1395" s="370">
        <v>1.8280000000000012</v>
      </c>
      <c r="P1395" s="370">
        <v>26.980999999999987</v>
      </c>
      <c r="Q1395" s="370">
        <v>-1.3750000000000071</v>
      </c>
      <c r="R1395" s="370">
        <v>-12.326999999999984</v>
      </c>
      <c r="S1395" s="511">
        <v>-2.2650000000000254</v>
      </c>
      <c r="T1395" s="511">
        <v>-43.436999999999898</v>
      </c>
      <c r="U1395" s="1690">
        <v>-104.73500000000004</v>
      </c>
      <c r="V1395" s="1690">
        <v>0</v>
      </c>
      <c r="W1395" s="1690">
        <v>0</v>
      </c>
      <c r="X1395" s="1690">
        <v>0</v>
      </c>
      <c r="Y1395" s="1690">
        <v>0</v>
      </c>
      <c r="Z1395" s="1690">
        <v>0</v>
      </c>
      <c r="AB1395" s="525"/>
      <c r="AC1395" s="525"/>
      <c r="AD1395" s="525"/>
      <c r="AE1395" s="525"/>
      <c r="AF1395" s="525"/>
      <c r="AG1395" s="525"/>
      <c r="AH1395" s="525"/>
      <c r="AI1395" s="190"/>
      <c r="AJ1395" s="201">
        <v>-0.53455600000000003</v>
      </c>
      <c r="AK1395" s="201">
        <v>-2.5972470000000003</v>
      </c>
      <c r="AL1395" s="201">
        <v>-0.59117699999999951</v>
      </c>
      <c r="AM1395" s="201">
        <v>-0.47474899999999987</v>
      </c>
      <c r="AN1395" s="201">
        <v>-1.2433470000000004</v>
      </c>
      <c r="AO1395" s="201">
        <v>-1.5386310000000001</v>
      </c>
      <c r="AP1395" s="201">
        <v>-1.3282989999999999</v>
      </c>
      <c r="AQ1395" s="201">
        <v>-1.0961319999999994</v>
      </c>
      <c r="AR1395" s="201">
        <v>1.0063139999999995</v>
      </c>
      <c r="AS1395" s="201">
        <v>0.12394000000000038</v>
      </c>
      <c r="AT1395" s="201">
        <v>2.3888000000000353E-2</v>
      </c>
      <c r="AU1395" s="201">
        <v>0.50427099999999969</v>
      </c>
      <c r="AV1395" s="201">
        <v>-0.68979100000000004</v>
      </c>
      <c r="AW1395" s="201">
        <v>0.98374900000000021</v>
      </c>
      <c r="AX1395" s="201">
        <v>-5.8667690000000015</v>
      </c>
      <c r="AY1395" s="201">
        <v>0.21674100000000029</v>
      </c>
      <c r="AZ1395" s="201">
        <v>-0.17738599999999805</v>
      </c>
      <c r="BA1395" s="201">
        <v>0.26554599999999873</v>
      </c>
      <c r="BB1395" s="201">
        <v>7.1819419999999994</v>
      </c>
      <c r="BC1395" s="201">
        <v>0.71867099999999828</v>
      </c>
      <c r="BD1395" s="201">
        <v>-0.98636700000000177</v>
      </c>
      <c r="BE1395" s="201">
        <v>1.8668410000000017</v>
      </c>
      <c r="BF1395" s="201">
        <v>1.6514670000000016</v>
      </c>
      <c r="BG1395" s="201">
        <v>0.11540599999999834</v>
      </c>
      <c r="BH1395" s="201">
        <v>3.8989179999999974</v>
      </c>
      <c r="BI1395" s="201">
        <v>-9.7877889999999965</v>
      </c>
      <c r="BJ1395" s="201">
        <v>8.2652779999999986</v>
      </c>
      <c r="BK1395" s="201">
        <v>9.2095830000000163</v>
      </c>
      <c r="BL1395" s="201">
        <v>5.0584489999999995</v>
      </c>
      <c r="BM1395" s="201">
        <v>49.354705999999986</v>
      </c>
      <c r="BN1395" s="201">
        <v>5.4992920000000058</v>
      </c>
      <c r="BO1395" s="201">
        <v>-1.8974470000000032</v>
      </c>
      <c r="BP1395" s="201">
        <v>18.02983600000001</v>
      </c>
      <c r="BQ1395" s="201">
        <v>-2.8340000000000085</v>
      </c>
      <c r="BR1395" s="201">
        <v>-2.4800000000000049</v>
      </c>
      <c r="BS1395" s="201">
        <v>15.17100000000001</v>
      </c>
      <c r="BT1395" s="201">
        <v>0.97799999999999265</v>
      </c>
      <c r="BU1395" s="201">
        <v>-2.7910000000000004</v>
      </c>
      <c r="BV1395" s="201">
        <v>0.2640000000000029</v>
      </c>
      <c r="BW1395" s="201">
        <v>3.377000000000006</v>
      </c>
      <c r="BX1395" s="201">
        <v>-6.779999999999994</v>
      </c>
      <c r="BY1395" s="201">
        <v>8.4039999999999946</v>
      </c>
      <c r="BZ1395" s="201">
        <v>-1.8120000000000047</v>
      </c>
      <c r="CA1395" s="201">
        <v>27.168999999999993</v>
      </c>
      <c r="CB1395" s="201">
        <v>1.0330000000000084</v>
      </c>
      <c r="CC1395" s="201">
        <v>20.515999999999991</v>
      </c>
      <c r="CD1395" s="201">
        <v>-12.558000000000007</v>
      </c>
      <c r="CE1395" s="201">
        <v>-10.366</v>
      </c>
      <c r="CF1395" s="201">
        <v>-5.2059999999999889</v>
      </c>
      <c r="CG1395" s="201">
        <v>-4.9299999999999926</v>
      </c>
      <c r="CH1395" s="201">
        <v>4.9149999999999778</v>
      </c>
      <c r="CI1395" s="201">
        <v>-7.1059999999999803</v>
      </c>
      <c r="CJ1395" s="201">
        <v>27.184000000000008</v>
      </c>
      <c r="CK1395" s="201">
        <v>3.9670000000000059</v>
      </c>
      <c r="CL1395" s="201">
        <v>-1.6490000000000009</v>
      </c>
      <c r="CM1395" s="201">
        <v>-31.767000000000039</v>
      </c>
      <c r="CN1395" s="201">
        <v>7.9980000000000473</v>
      </c>
      <c r="CO1395" s="201">
        <v>-54.885000000000019</v>
      </c>
      <c r="CP1395" s="201">
        <v>26.289999999999964</v>
      </c>
      <c r="CQ1395" s="201">
        <v>-22.83999999999989</v>
      </c>
      <c r="CR1395" s="201">
        <v>-104.73500000000004</v>
      </c>
      <c r="CS1395" s="318">
        <v>0</v>
      </c>
      <c r="CT1395" s="318">
        <v>0</v>
      </c>
      <c r="CU1395" s="318">
        <v>0</v>
      </c>
      <c r="CV1395" s="318">
        <v>0</v>
      </c>
      <c r="CW1395" s="318">
        <v>0</v>
      </c>
      <c r="CX1395" s="318">
        <v>0</v>
      </c>
      <c r="CY1395" s="318">
        <v>0</v>
      </c>
      <c r="CZ1395" s="318">
        <v>0</v>
      </c>
      <c r="DA1395" s="318">
        <v>0</v>
      </c>
      <c r="DB1395" s="318">
        <v>0</v>
      </c>
      <c r="DC1395" s="318">
        <v>0</v>
      </c>
      <c r="DD1395" s="318">
        <v>0</v>
      </c>
      <c r="DE1395" s="318">
        <v>0</v>
      </c>
      <c r="DF1395" s="318">
        <v>0</v>
      </c>
      <c r="DG1395" s="318">
        <v>0</v>
      </c>
      <c r="DH1395" s="318">
        <v>0</v>
      </c>
      <c r="DI1395" s="318">
        <v>0</v>
      </c>
      <c r="DJ1395" s="318">
        <v>0</v>
      </c>
      <c r="DK1395" s="318">
        <v>0</v>
      </c>
      <c r="DL1395" s="318">
        <v>0</v>
      </c>
      <c r="DM1395" s="318">
        <v>0</v>
      </c>
      <c r="DN1395" s="318">
        <v>0</v>
      </c>
      <c r="DO1395" s="318">
        <v>0</v>
      </c>
    </row>
    <row r="1396" spans="1:119" s="277" customFormat="1">
      <c r="B1396" s="1323"/>
      <c r="C1396" s="205" t="s">
        <v>53</v>
      </c>
      <c r="D1396" s="498"/>
      <c r="E1396" s="498"/>
      <c r="F1396" s="362">
        <v>17.907128</v>
      </c>
      <c r="G1396" s="362">
        <v>36.382127000000004</v>
      </c>
      <c r="H1396" s="362">
        <v>-33.639590999999996</v>
      </c>
      <c r="I1396" s="362">
        <v>-70.501426000000009</v>
      </c>
      <c r="J1396" s="362">
        <v>19.799372000000005</v>
      </c>
      <c r="K1396" s="362">
        <v>-59.20280600000001</v>
      </c>
      <c r="L1396" s="362">
        <v>-70.663085999999993</v>
      </c>
      <c r="M1396" s="362">
        <v>-196.55706200000003</v>
      </c>
      <c r="N1396" s="370">
        <v>-46.050625999999994</v>
      </c>
      <c r="O1396" s="370">
        <v>-43.755999999999993</v>
      </c>
      <c r="P1396" s="370">
        <v>71.364999999999952</v>
      </c>
      <c r="Q1396" s="370">
        <v>-343.94100000000009</v>
      </c>
      <c r="R1396" s="370">
        <v>-138.31799999999993</v>
      </c>
      <c r="S1396" s="511">
        <v>-153.93200000000004</v>
      </c>
      <c r="T1396" s="511">
        <v>-512.38799999999992</v>
      </c>
      <c r="U1396" s="1690">
        <v>-984.19770710367118</v>
      </c>
      <c r="V1396" s="1690">
        <v>-1051.7316265007914</v>
      </c>
      <c r="W1396" s="1690">
        <v>-1161.8047113035584</v>
      </c>
      <c r="X1396" s="1690">
        <v>-1211.0251461916355</v>
      </c>
      <c r="Y1396" s="1690">
        <v>-1334.5465757322147</v>
      </c>
      <c r="Z1396" s="1690">
        <v>-1142.6152895788384</v>
      </c>
      <c r="AA1396" s="150"/>
      <c r="AB1396" s="180"/>
      <c r="AC1396" s="180"/>
      <c r="AD1396" s="532"/>
      <c r="AE1396" s="532"/>
      <c r="AF1396" s="532"/>
      <c r="AG1396" s="532"/>
      <c r="AH1396" s="532"/>
      <c r="AI1396" s="532"/>
      <c r="AJ1396" s="362">
        <v>-0.53455600000000003</v>
      </c>
      <c r="AK1396" s="362">
        <v>18.600729000000001</v>
      </c>
      <c r="AL1396" s="362">
        <v>-0.23042299999999949</v>
      </c>
      <c r="AM1396" s="362">
        <v>7.1377999999998831E-2</v>
      </c>
      <c r="AN1396" s="362">
        <v>18.036518000000001</v>
      </c>
      <c r="AO1396" s="362">
        <v>-1.274448000000004</v>
      </c>
      <c r="AP1396" s="362">
        <v>34.557805999999992</v>
      </c>
      <c r="AQ1396" s="362">
        <v>-14.937748999999991</v>
      </c>
      <c r="AR1396" s="362">
        <v>-7.7195450000000001</v>
      </c>
      <c r="AS1396" s="362">
        <v>-5.9575950000000057</v>
      </c>
      <c r="AT1396" s="362">
        <v>-1.6510009999999957</v>
      </c>
      <c r="AU1396" s="362">
        <v>-18.311450000000001</v>
      </c>
      <c r="AV1396" s="362">
        <v>-26.380683999999999</v>
      </c>
      <c r="AW1396" s="362">
        <v>-13.601097000000006</v>
      </c>
      <c r="AX1396" s="362">
        <v>-10.348714000000003</v>
      </c>
      <c r="AY1396" s="362">
        <v>-20.170931000000003</v>
      </c>
      <c r="AZ1396" s="362">
        <v>-26.170909999999992</v>
      </c>
      <c r="BA1396" s="362">
        <v>42.364727999999999</v>
      </c>
      <c r="BB1396" s="362">
        <v>8.585249000000001</v>
      </c>
      <c r="BC1396" s="362">
        <v>-4.9796949999999978</v>
      </c>
      <c r="BD1396" s="362">
        <v>-1.2959850000000022</v>
      </c>
      <c r="BE1396" s="362">
        <v>-13.443652999999998</v>
      </c>
      <c r="BF1396" s="362">
        <v>-11.949342999999994</v>
      </c>
      <c r="BG1396" s="362">
        <v>-32.513825000000011</v>
      </c>
      <c r="BH1396" s="362">
        <v>-9.3496570000000006</v>
      </c>
      <c r="BI1396" s="362">
        <v>-12.729254999999995</v>
      </c>
      <c r="BJ1396" s="362">
        <v>-41.226679000000004</v>
      </c>
      <c r="BK1396" s="362">
        <v>-7.3574949999999859</v>
      </c>
      <c r="BL1396" s="362">
        <v>-4.4762060000000048</v>
      </c>
      <c r="BM1396" s="362">
        <v>-17.730158000000024</v>
      </c>
      <c r="BN1396" s="362">
        <v>-112.78561500000001</v>
      </c>
      <c r="BO1396" s="362">
        <v>-61.565082999999987</v>
      </c>
      <c r="BP1396" s="362">
        <v>21.634374000000022</v>
      </c>
      <c r="BQ1396" s="362">
        <v>-47.640000000000029</v>
      </c>
      <c r="BR1396" s="362">
        <v>-2.0710000000000006</v>
      </c>
      <c r="BS1396" s="362">
        <v>-17.973999999999993</v>
      </c>
      <c r="BT1396" s="362">
        <v>-11.729000000000005</v>
      </c>
      <c r="BU1396" s="362">
        <v>4.4240000000000137</v>
      </c>
      <c r="BV1396" s="362">
        <v>-22.839000000000009</v>
      </c>
      <c r="BW1396" s="362">
        <v>-13.611999999999991</v>
      </c>
      <c r="BX1396" s="362">
        <v>-32.066999999999993</v>
      </c>
      <c r="BY1396" s="362">
        <v>-31.079000000000008</v>
      </c>
      <c r="BZ1396" s="362">
        <v>122.52199999999999</v>
      </c>
      <c r="CA1396" s="362">
        <v>11.988999999999994</v>
      </c>
      <c r="CB1396" s="362">
        <v>-19.250999999999991</v>
      </c>
      <c r="CC1396" s="362">
        <v>8.7239999999999931</v>
      </c>
      <c r="CD1396" s="362">
        <v>-21.990000000000002</v>
      </c>
      <c r="CE1396" s="362">
        <v>-311.42400000000004</v>
      </c>
      <c r="CF1396" s="362">
        <v>-36.519999999999975</v>
      </c>
      <c r="CG1396" s="362">
        <v>25.570000000000022</v>
      </c>
      <c r="CH1396" s="362">
        <v>174.71899999999999</v>
      </c>
      <c r="CI1396" s="362">
        <v>-302.08699999999999</v>
      </c>
      <c r="CJ1396" s="362">
        <v>-29.381999999999966</v>
      </c>
      <c r="CK1396" s="362">
        <v>217.99499999999998</v>
      </c>
      <c r="CL1396" s="362">
        <v>-70.453000000000003</v>
      </c>
      <c r="CM1396" s="362">
        <v>-272.09200000000004</v>
      </c>
      <c r="CN1396" s="362">
        <v>-124.34999999999997</v>
      </c>
      <c r="CO1396" s="362">
        <v>-220.20599999999999</v>
      </c>
      <c r="CP1396" s="362">
        <v>-6.0760000000000502</v>
      </c>
      <c r="CQ1396" s="362">
        <v>-161.75599999999994</v>
      </c>
      <c r="CR1396" s="362">
        <v>-260.38</v>
      </c>
      <c r="CS1396" s="362">
        <v>-221.33328559819432</v>
      </c>
      <c r="CT1396" s="362">
        <v>-240.74841872868402</v>
      </c>
      <c r="CU1396" s="362">
        <v>-261.73600277679282</v>
      </c>
      <c r="CV1396" s="362">
        <v>-228.63588382193211</v>
      </c>
      <c r="CW1396" s="362">
        <v>-252.13914744835014</v>
      </c>
      <c r="CX1396" s="362">
        <v>-275.9463072292063</v>
      </c>
      <c r="CY1396" s="362">
        <v>-295.01028800130285</v>
      </c>
      <c r="CZ1396" s="362">
        <v>-247.59729880105232</v>
      </c>
      <c r="DA1396" s="362">
        <v>-283.41967177552658</v>
      </c>
      <c r="DB1396" s="362">
        <v>-308.36696396231173</v>
      </c>
      <c r="DC1396" s="362">
        <v>-322.42077676466778</v>
      </c>
      <c r="DD1396" s="362">
        <v>-251.71901654400949</v>
      </c>
      <c r="DE1396" s="362">
        <v>-300.76598436824264</v>
      </c>
      <c r="DF1396" s="362">
        <v>-328.12123124608814</v>
      </c>
      <c r="DG1396" s="362">
        <v>-330.41891403329515</v>
      </c>
      <c r="DH1396" s="362">
        <v>-258.96723294745618</v>
      </c>
      <c r="DI1396" s="362">
        <v>-324.69410451905861</v>
      </c>
      <c r="DJ1396" s="362">
        <v>-365.40826934455771</v>
      </c>
      <c r="DK1396" s="362">
        <v>-385.47696892114203</v>
      </c>
      <c r="DL1396" s="362">
        <v>-242.28945894625858</v>
      </c>
      <c r="DM1396" s="362">
        <v>-274.62124260313885</v>
      </c>
      <c r="DN1396" s="362">
        <v>-300.725368886929</v>
      </c>
      <c r="DO1396" s="362">
        <v>-324.97921914251191</v>
      </c>
    </row>
    <row r="1397" spans="1:119">
      <c r="C1397" s="277"/>
      <c r="D1397" s="528"/>
      <c r="E1397" s="393"/>
      <c r="F1397" s="370"/>
      <c r="G1397" s="370"/>
      <c r="H1397" s="370"/>
      <c r="I1397" s="370"/>
      <c r="J1397" s="370"/>
      <c r="K1397" s="370"/>
      <c r="L1397" s="370"/>
      <c r="M1397" s="370"/>
      <c r="N1397" s="370"/>
      <c r="O1397" s="529"/>
      <c r="P1397" s="529"/>
      <c r="Q1397" s="529"/>
      <c r="R1397" s="529"/>
      <c r="S1397" s="530"/>
      <c r="T1397" s="530"/>
      <c r="U1397" s="1746"/>
      <c r="V1397" s="1746"/>
      <c r="W1397" s="1746"/>
      <c r="X1397" s="1746"/>
      <c r="Y1397" s="1746"/>
      <c r="Z1397" s="1746"/>
      <c r="AB1397" s="193"/>
      <c r="AC1397" s="193"/>
      <c r="AD1397" s="193"/>
      <c r="AE1397" s="193"/>
      <c r="AF1397" s="193"/>
      <c r="AG1397" s="193"/>
      <c r="AH1397" s="193"/>
      <c r="AI1397" s="193"/>
      <c r="AJ1397" s="201"/>
      <c r="AK1397" s="201"/>
      <c r="AL1397" s="201"/>
      <c r="AM1397" s="201"/>
      <c r="AN1397" s="201"/>
      <c r="AO1397" s="201"/>
      <c r="AP1397" s="201"/>
      <c r="AQ1397" s="201"/>
      <c r="AR1397" s="201"/>
      <c r="AS1397" s="201"/>
      <c r="AT1397" s="201"/>
      <c r="AU1397" s="201"/>
      <c r="AV1397" s="201"/>
      <c r="AW1397" s="201"/>
      <c r="AX1397" s="201"/>
      <c r="AY1397" s="201"/>
      <c r="AZ1397" s="201"/>
      <c r="BA1397" s="201"/>
      <c r="BB1397" s="201"/>
      <c r="BC1397" s="201"/>
      <c r="BD1397" s="201"/>
      <c r="BE1397" s="201"/>
      <c r="BF1397" s="201"/>
      <c r="BG1397" s="201"/>
      <c r="BH1397" s="201"/>
      <c r="BI1397" s="201"/>
      <c r="BJ1397" s="201"/>
      <c r="BK1397" s="201"/>
      <c r="BL1397" s="201"/>
      <c r="BM1397" s="201"/>
      <c r="BN1397" s="201"/>
      <c r="BO1397" s="201"/>
      <c r="BP1397" s="201"/>
      <c r="BQ1397" s="201"/>
      <c r="BR1397" s="201"/>
      <c r="BS1397" s="201">
        <v>-64.275999999999996</v>
      </c>
      <c r="BT1397" s="201"/>
      <c r="BU1397" s="201"/>
      <c r="BV1397" s="529"/>
      <c r="BW1397" s="529"/>
      <c r="BX1397" s="201"/>
      <c r="BY1397" s="529"/>
      <c r="BZ1397" s="529"/>
      <c r="CA1397" s="529"/>
      <c r="CB1397" s="529"/>
      <c r="CC1397" s="529"/>
      <c r="CD1397" s="529"/>
      <c r="CE1397" s="529"/>
      <c r="CF1397" s="529"/>
      <c r="CG1397" s="529"/>
      <c r="CH1397" s="529"/>
      <c r="CI1397" s="529"/>
      <c r="CJ1397" s="529"/>
      <c r="CK1397" s="529"/>
      <c r="CL1397" s="529"/>
      <c r="CM1397" s="529"/>
      <c r="CN1397" s="529"/>
      <c r="CO1397" s="529"/>
      <c r="CP1397" s="529"/>
      <c r="CQ1397" s="529"/>
      <c r="CR1397" s="529"/>
      <c r="CS1397" s="529"/>
      <c r="CT1397" s="529"/>
      <c r="CU1397" s="529"/>
      <c r="CV1397" s="529"/>
      <c r="CW1397" s="529"/>
      <c r="CX1397" s="529"/>
      <c r="CY1397" s="529"/>
      <c r="CZ1397" s="529"/>
      <c r="DA1397" s="529"/>
      <c r="DB1397" s="529"/>
      <c r="DC1397" s="529"/>
      <c r="DD1397" s="529"/>
      <c r="DE1397" s="529"/>
      <c r="DF1397" s="529"/>
      <c r="DG1397" s="529"/>
      <c r="DH1397" s="529"/>
      <c r="DI1397" s="529"/>
      <c r="DJ1397" s="529"/>
      <c r="DK1397" s="529"/>
      <c r="DL1397" s="529"/>
      <c r="DM1397" s="529"/>
      <c r="DN1397" s="529"/>
      <c r="DO1397" s="529"/>
    </row>
    <row r="1398" spans="1:119">
      <c r="C1398" s="533" t="s">
        <v>54</v>
      </c>
      <c r="D1398" s="528"/>
      <c r="E1398" s="393"/>
      <c r="F1398" s="370"/>
      <c r="G1398" s="370"/>
      <c r="H1398" s="370"/>
      <c r="I1398" s="370"/>
      <c r="J1398" s="370"/>
      <c r="K1398" s="370"/>
      <c r="L1398" s="370"/>
      <c r="M1398" s="370"/>
      <c r="N1398" s="370"/>
      <c r="O1398" s="529"/>
      <c r="P1398" s="529"/>
      <c r="Q1398" s="529"/>
      <c r="R1398" s="529"/>
      <c r="S1398" s="530"/>
      <c r="T1398" s="530"/>
      <c r="U1398" s="1746"/>
      <c r="V1398" s="1746"/>
      <c r="W1398" s="1746"/>
      <c r="X1398" s="1746"/>
      <c r="Y1398" s="1746"/>
      <c r="Z1398" s="1746"/>
      <c r="AB1398" s="193"/>
      <c r="AC1398" s="193"/>
      <c r="AD1398" s="193"/>
      <c r="AE1398" s="193"/>
      <c r="AF1398" s="193"/>
      <c r="AG1398" s="193"/>
      <c r="AH1398" s="193"/>
      <c r="AI1398" s="193"/>
      <c r="AJ1398" s="201"/>
      <c r="AK1398" s="201"/>
      <c r="AL1398" s="201"/>
      <c r="AM1398" s="201"/>
      <c r="AN1398" s="201"/>
      <c r="AO1398" s="201"/>
      <c r="AP1398" s="201"/>
      <c r="AQ1398" s="201"/>
      <c r="AR1398" s="201"/>
      <c r="AS1398" s="201"/>
      <c r="AT1398" s="201"/>
      <c r="AU1398" s="201"/>
      <c r="AV1398" s="201"/>
      <c r="AW1398" s="201"/>
      <c r="AX1398" s="201"/>
      <c r="AY1398" s="201"/>
      <c r="AZ1398" s="201"/>
      <c r="BA1398" s="201"/>
      <c r="BB1398" s="201"/>
      <c r="BC1398" s="201"/>
      <c r="BD1398" s="201"/>
      <c r="BE1398" s="201"/>
      <c r="BF1398" s="201"/>
      <c r="BG1398" s="201"/>
      <c r="BH1398" s="201"/>
      <c r="BI1398" s="201"/>
      <c r="BJ1398" s="201"/>
      <c r="BK1398" s="201"/>
      <c r="BL1398" s="201"/>
      <c r="BM1398" s="201"/>
      <c r="BN1398" s="201"/>
      <c r="BO1398" s="201"/>
      <c r="BP1398" s="201"/>
      <c r="BQ1398" s="201"/>
      <c r="BR1398" s="201"/>
      <c r="BS1398" s="201"/>
      <c r="BT1398" s="201"/>
      <c r="BU1398" s="201"/>
      <c r="BV1398" s="529"/>
      <c r="BW1398" s="529"/>
      <c r="BX1398" s="201"/>
      <c r="BY1398" s="529"/>
      <c r="BZ1398" s="529"/>
      <c r="CA1398" s="529"/>
      <c r="CB1398" s="529"/>
      <c r="CC1398" s="529"/>
      <c r="CD1398" s="529"/>
      <c r="CE1398" s="529"/>
      <c r="CF1398" s="529"/>
      <c r="CG1398" s="529"/>
      <c r="CH1398" s="529"/>
      <c r="CI1398" s="529"/>
      <c r="CJ1398" s="529"/>
      <c r="CK1398" s="529"/>
      <c r="CL1398" s="529"/>
      <c r="CM1398" s="529"/>
      <c r="CN1398" s="529"/>
      <c r="CO1398" s="529"/>
      <c r="CP1398" s="529"/>
      <c r="CQ1398" s="529"/>
      <c r="CR1398" s="529"/>
      <c r="CS1398" s="529"/>
      <c r="CT1398" s="529"/>
      <c r="CU1398" s="529"/>
      <c r="CV1398" s="529"/>
      <c r="CW1398" s="529"/>
      <c r="CX1398" s="529"/>
      <c r="CY1398" s="529"/>
      <c r="CZ1398" s="529"/>
      <c r="DA1398" s="529"/>
      <c r="DB1398" s="529"/>
      <c r="DC1398" s="529"/>
      <c r="DD1398" s="529"/>
      <c r="DE1398" s="529"/>
      <c r="DF1398" s="529"/>
      <c r="DG1398" s="529"/>
      <c r="DH1398" s="529"/>
      <c r="DI1398" s="529"/>
      <c r="DJ1398" s="529"/>
      <c r="DK1398" s="529"/>
      <c r="DL1398" s="529"/>
      <c r="DM1398" s="529"/>
      <c r="DN1398" s="529"/>
      <c r="DO1398" s="529"/>
    </row>
    <row r="1399" spans="1:119">
      <c r="A1399" s="277">
        <v>1399</v>
      </c>
      <c r="C1399" s="225" t="s">
        <v>56</v>
      </c>
      <c r="D1399" s="528"/>
      <c r="E1399" s="393"/>
      <c r="F1399" s="370">
        <v>9.7132269999999998</v>
      </c>
      <c r="G1399" s="370">
        <v>8.3002549999999999</v>
      </c>
      <c r="H1399" s="370">
        <v>-14.799489999999999</v>
      </c>
      <c r="I1399" s="370">
        <v>-2.9251150000000004</v>
      </c>
      <c r="J1399" s="370">
        <v>-6.4560000000000312E-3</v>
      </c>
      <c r="K1399" s="370">
        <v>-0.13835799999999998</v>
      </c>
      <c r="L1399" s="370">
        <v>15.716578999999998</v>
      </c>
      <c r="M1399" s="370">
        <v>267.96533500000004</v>
      </c>
      <c r="N1399" s="370">
        <v>12.481022999999997</v>
      </c>
      <c r="O1399" s="370">
        <v>17.216000000000015</v>
      </c>
      <c r="P1399" s="370">
        <v>55.611000000000033</v>
      </c>
      <c r="Q1399" s="370">
        <v>366.04299999999995</v>
      </c>
      <c r="R1399" s="370">
        <v>82.313999999999993</v>
      </c>
      <c r="S1399" s="511">
        <v>591.77800000000002</v>
      </c>
      <c r="T1399" s="511">
        <v>2109.402</v>
      </c>
      <c r="U1399" s="1690">
        <v>578.32899999999995</v>
      </c>
      <c r="V1399" s="1690">
        <v>0</v>
      </c>
      <c r="W1399" s="1690">
        <v>0</v>
      </c>
      <c r="X1399" s="1690">
        <v>0</v>
      </c>
      <c r="Y1399" s="1690">
        <v>0</v>
      </c>
      <c r="Z1399" s="1690">
        <v>0</v>
      </c>
      <c r="AB1399" s="193"/>
      <c r="AC1399" s="193"/>
      <c r="AD1399" s="193"/>
      <c r="AE1399" s="193"/>
      <c r="AF1399" s="193"/>
      <c r="AG1399" s="193"/>
      <c r="AH1399" s="193"/>
      <c r="AI1399" s="525"/>
      <c r="AJ1399" s="201">
        <v>0</v>
      </c>
      <c r="AK1399" s="201">
        <v>9.4156469999999999</v>
      </c>
      <c r="AL1399" s="201">
        <v>-6.3650669999999998</v>
      </c>
      <c r="AM1399" s="201">
        <v>6.6626469999999998</v>
      </c>
      <c r="AN1399" s="201">
        <v>-6.0846949999999991</v>
      </c>
      <c r="AO1399" s="201">
        <v>-0.95538100000000015</v>
      </c>
      <c r="AP1399" s="201">
        <v>15.824619999999999</v>
      </c>
      <c r="AQ1399" s="201">
        <v>-0.48428899999999997</v>
      </c>
      <c r="AR1399" s="201">
        <v>0.47711800000000038</v>
      </c>
      <c r="AS1399" s="201">
        <v>-3.0255989999999997</v>
      </c>
      <c r="AT1399" s="201">
        <v>-9.1210370000000012</v>
      </c>
      <c r="AU1399" s="201">
        <v>-3.1299719999999995</v>
      </c>
      <c r="AV1399" s="201">
        <v>-3.2139920000000002</v>
      </c>
      <c r="AW1399" s="201">
        <v>0.21712900000000002</v>
      </c>
      <c r="AX1399" s="201">
        <v>9.4003999999999963E-2</v>
      </c>
      <c r="AY1399" s="201">
        <v>-2.225599999999997E-2</v>
      </c>
      <c r="AZ1399" s="201">
        <v>-2.9772000000000021E-2</v>
      </c>
      <c r="BA1399" s="201">
        <v>-2.7885999999999994E-2</v>
      </c>
      <c r="BB1399" s="201">
        <v>8.7431000000000023E-2</v>
      </c>
      <c r="BC1399" s="201">
        <v>-3.6229000000000039E-2</v>
      </c>
      <c r="BD1399" s="201">
        <v>-3.8484999999999964E-2</v>
      </c>
      <c r="BE1399" s="201">
        <v>-3.2390000000000058E-3</v>
      </c>
      <c r="BF1399" s="201">
        <v>-4.1007000000000002E-2</v>
      </c>
      <c r="BG1399" s="201">
        <v>-5.5627000000000003E-2</v>
      </c>
      <c r="BH1399" s="201">
        <v>1.7416999999999988E-2</v>
      </c>
      <c r="BI1399" s="201">
        <v>11.743172999999999</v>
      </c>
      <c r="BJ1399" s="201">
        <v>7.0280560000000021</v>
      </c>
      <c r="BK1399" s="201">
        <v>-3.0720670000000023</v>
      </c>
      <c r="BL1399" s="201">
        <v>-6.3709359999999995</v>
      </c>
      <c r="BM1399" s="201">
        <v>271.13110399999999</v>
      </c>
      <c r="BN1399" s="201">
        <v>3.8732390000000314</v>
      </c>
      <c r="BO1399" s="201">
        <v>-0.66807200000002198</v>
      </c>
      <c r="BP1399" s="201">
        <v>3.9190230000000206</v>
      </c>
      <c r="BQ1399" s="201">
        <v>0.2789999999999706</v>
      </c>
      <c r="BR1399" s="201">
        <v>8.9960000000000218</v>
      </c>
      <c r="BS1399" s="201">
        <v>-0.71300000000001429</v>
      </c>
      <c r="BT1399" s="201">
        <v>2.6530000000000085</v>
      </c>
      <c r="BU1399" s="201">
        <v>-1.4870000000000188</v>
      </c>
      <c r="BV1399" s="201">
        <v>8.0760000000000058</v>
      </c>
      <c r="BW1399" s="201">
        <v>7.974000000000018</v>
      </c>
      <c r="BX1399" s="201">
        <v>7.4409999999999936</v>
      </c>
      <c r="BY1399" s="201">
        <v>3.9820000000000242</v>
      </c>
      <c r="BZ1399" s="201">
        <v>9.1990000000000016</v>
      </c>
      <c r="CA1399" s="201">
        <v>34.989000000000011</v>
      </c>
      <c r="CB1399" s="201">
        <v>80.284999999999954</v>
      </c>
      <c r="CC1399" s="201">
        <v>30.599999999999994</v>
      </c>
      <c r="CD1399" s="201">
        <v>216.31300000000007</v>
      </c>
      <c r="CE1399" s="201">
        <v>38.844999999999914</v>
      </c>
      <c r="CF1399" s="201">
        <v>8.0460000000000775</v>
      </c>
      <c r="CG1399" s="201">
        <v>39.429999999999922</v>
      </c>
      <c r="CH1399" s="201">
        <v>-50.630999999999929</v>
      </c>
      <c r="CI1399" s="201">
        <v>85.468999999999923</v>
      </c>
      <c r="CJ1399" s="201">
        <v>115.31199999999998</v>
      </c>
      <c r="CK1399" s="201">
        <v>269.77900000000005</v>
      </c>
      <c r="CL1399" s="201">
        <v>33.918999999999983</v>
      </c>
      <c r="CM1399" s="201">
        <v>172.76800000000003</v>
      </c>
      <c r="CN1399" s="201">
        <v>765.16899999999987</v>
      </c>
      <c r="CO1399" s="201">
        <v>193.82900000000006</v>
      </c>
      <c r="CP1399" s="201">
        <v>367.26100000000008</v>
      </c>
      <c r="CQ1399" s="201">
        <v>783.14300000000003</v>
      </c>
      <c r="CR1399" s="201">
        <v>578.32899999999995</v>
      </c>
      <c r="CS1399" s="529">
        <v>0</v>
      </c>
      <c r="CT1399" s="529">
        <v>0</v>
      </c>
      <c r="CU1399" s="529">
        <v>0</v>
      </c>
      <c r="CV1399" s="529">
        <v>0</v>
      </c>
      <c r="CW1399" s="529">
        <v>0</v>
      </c>
      <c r="CX1399" s="529">
        <v>0</v>
      </c>
      <c r="CY1399" s="529">
        <v>0</v>
      </c>
      <c r="CZ1399" s="529">
        <v>0</v>
      </c>
      <c r="DA1399" s="529">
        <v>0</v>
      </c>
      <c r="DB1399" s="529">
        <v>0</v>
      </c>
      <c r="DC1399" s="529">
        <v>0</v>
      </c>
      <c r="DD1399" s="529">
        <v>0</v>
      </c>
      <c r="DE1399" s="529">
        <v>0</v>
      </c>
      <c r="DF1399" s="529">
        <v>0</v>
      </c>
      <c r="DG1399" s="529">
        <v>0</v>
      </c>
      <c r="DH1399" s="529">
        <v>0</v>
      </c>
      <c r="DI1399" s="529">
        <v>0</v>
      </c>
      <c r="DJ1399" s="529">
        <v>0</v>
      </c>
      <c r="DK1399" s="529">
        <v>0</v>
      </c>
      <c r="DL1399" s="529">
        <v>0</v>
      </c>
      <c r="DM1399" s="529">
        <v>0</v>
      </c>
      <c r="DN1399" s="529">
        <v>0</v>
      </c>
      <c r="DO1399" s="529">
        <v>0</v>
      </c>
    </row>
    <row r="1400" spans="1:119">
      <c r="C1400" s="225" t="s">
        <v>44</v>
      </c>
      <c r="D1400" s="528"/>
      <c r="E1400" s="393"/>
      <c r="F1400" s="370">
        <v>0</v>
      </c>
      <c r="G1400" s="370">
        <v>0</v>
      </c>
      <c r="H1400" s="370">
        <v>0</v>
      </c>
      <c r="I1400" s="370">
        <v>0</v>
      </c>
      <c r="J1400" s="370">
        <v>-10.593206</v>
      </c>
      <c r="K1400" s="370">
        <v>-17.968004000000004</v>
      </c>
      <c r="L1400" s="370">
        <v>-23.754004999999999</v>
      </c>
      <c r="M1400" s="370">
        <v>-28.302506999999999</v>
      </c>
      <c r="N1400" s="370">
        <v>-20.974</v>
      </c>
      <c r="O1400" s="370">
        <v>-24.419</v>
      </c>
      <c r="P1400" s="370">
        <v>-26.495999999999999</v>
      </c>
      <c r="Q1400" s="370">
        <v>-6.6239999999999997</v>
      </c>
      <c r="R1400" s="370">
        <v>0</v>
      </c>
      <c r="S1400" s="511">
        <v>0</v>
      </c>
      <c r="T1400" s="511">
        <v>0</v>
      </c>
      <c r="U1400" s="1690">
        <v>0</v>
      </c>
      <c r="V1400" s="1690">
        <v>0</v>
      </c>
      <c r="W1400" s="1690">
        <v>0</v>
      </c>
      <c r="X1400" s="1690">
        <v>0</v>
      </c>
      <c r="Y1400" s="1690">
        <v>0</v>
      </c>
      <c r="Z1400" s="1690">
        <v>0</v>
      </c>
      <c r="AB1400" s="193"/>
      <c r="AC1400" s="193"/>
      <c r="AD1400" s="193"/>
      <c r="AE1400" s="193"/>
      <c r="AF1400" s="193"/>
      <c r="AG1400" s="193"/>
      <c r="AH1400" s="193"/>
      <c r="AI1400" s="525"/>
      <c r="AJ1400" s="201">
        <v>0</v>
      </c>
      <c r="AK1400" s="201">
        <v>0</v>
      </c>
      <c r="AL1400" s="201">
        <v>0</v>
      </c>
      <c r="AM1400" s="201">
        <v>0</v>
      </c>
      <c r="AN1400" s="201">
        <v>0</v>
      </c>
      <c r="AO1400" s="201">
        <v>0</v>
      </c>
      <c r="AP1400" s="201">
        <v>0</v>
      </c>
      <c r="AQ1400" s="201">
        <v>0</v>
      </c>
      <c r="AR1400" s="201">
        <v>0</v>
      </c>
      <c r="AS1400" s="201">
        <v>0</v>
      </c>
      <c r="AT1400" s="201">
        <v>0</v>
      </c>
      <c r="AU1400" s="201">
        <v>0</v>
      </c>
      <c r="AV1400" s="201">
        <v>0</v>
      </c>
      <c r="AW1400" s="201">
        <v>0</v>
      </c>
      <c r="AX1400" s="201">
        <v>0</v>
      </c>
      <c r="AY1400" s="201">
        <v>0</v>
      </c>
      <c r="AZ1400" s="201">
        <v>0</v>
      </c>
      <c r="BA1400" s="201">
        <v>-3.53051</v>
      </c>
      <c r="BB1400" s="201">
        <v>-3.5313370000000002</v>
      </c>
      <c r="BC1400" s="201">
        <v>-3.5313590000000001</v>
      </c>
      <c r="BD1400" s="201">
        <v>-3.5313620000000001</v>
      </c>
      <c r="BE1400" s="201">
        <v>-4.8120360000000009</v>
      </c>
      <c r="BF1400" s="201">
        <v>-4.8120359999999973</v>
      </c>
      <c r="BG1400" s="201">
        <v>-4.8125700000000062</v>
      </c>
      <c r="BH1400" s="201">
        <v>-4.8123959999999997</v>
      </c>
      <c r="BI1400" s="201">
        <v>-6.3138690000000004</v>
      </c>
      <c r="BJ1400" s="201">
        <v>-6.3138700000000014</v>
      </c>
      <c r="BK1400" s="201">
        <v>-6.3138699999999979</v>
      </c>
      <c r="BL1400" s="201">
        <v>-6.3138690000000004</v>
      </c>
      <c r="BM1400" s="201">
        <v>-7.3295459999999988</v>
      </c>
      <c r="BN1400" s="201">
        <v>-7.2940480000000019</v>
      </c>
      <c r="BO1400" s="201">
        <v>-7.3650439999999957</v>
      </c>
      <c r="BP1400" s="201">
        <v>-7.33</v>
      </c>
      <c r="BQ1400" s="201">
        <v>-4.548</v>
      </c>
      <c r="BR1400" s="201">
        <v>-4.548</v>
      </c>
      <c r="BS1400" s="201">
        <v>-4.5479999999999983</v>
      </c>
      <c r="BT1400" s="201">
        <v>-4.548</v>
      </c>
      <c r="BU1400" s="201">
        <v>-6.6239999999999997</v>
      </c>
      <c r="BV1400" s="201">
        <v>-6.6230000000000029</v>
      </c>
      <c r="BW1400" s="201">
        <v>-6.6239999999999997</v>
      </c>
      <c r="BX1400" s="201">
        <v>-6.6239999999999997</v>
      </c>
      <c r="BY1400" s="201">
        <v>-6.6230000000000002</v>
      </c>
      <c r="BZ1400" s="201">
        <v>-6.6239999999999979</v>
      </c>
      <c r="CA1400" s="201">
        <v>-6.625</v>
      </c>
      <c r="CB1400" s="201">
        <v>-6.6239999999999997</v>
      </c>
      <c r="CC1400" s="201">
        <v>0</v>
      </c>
      <c r="CD1400" s="201">
        <v>0</v>
      </c>
      <c r="CE1400" s="201">
        <v>0</v>
      </c>
      <c r="CF1400" s="201">
        <v>0</v>
      </c>
      <c r="CG1400" s="201">
        <v>0</v>
      </c>
      <c r="CH1400" s="201">
        <v>0</v>
      </c>
      <c r="CI1400" s="201">
        <v>0</v>
      </c>
      <c r="CJ1400" s="201">
        <v>0</v>
      </c>
      <c r="CK1400" s="201">
        <v>0</v>
      </c>
      <c r="CL1400" s="201">
        <v>0</v>
      </c>
      <c r="CM1400" s="201">
        <v>0</v>
      </c>
      <c r="CN1400" s="201">
        <v>0</v>
      </c>
      <c r="CO1400" s="201">
        <v>0</v>
      </c>
      <c r="CP1400" s="201">
        <v>0</v>
      </c>
      <c r="CQ1400" s="201">
        <v>0</v>
      </c>
      <c r="CR1400" s="201">
        <v>0</v>
      </c>
      <c r="CS1400" s="201">
        <v>0</v>
      </c>
      <c r="CT1400" s="201">
        <v>0</v>
      </c>
      <c r="CU1400" s="201">
        <v>0</v>
      </c>
      <c r="CV1400" s="201">
        <v>0</v>
      </c>
      <c r="CW1400" s="201">
        <v>0</v>
      </c>
      <c r="CX1400" s="201">
        <v>0</v>
      </c>
      <c r="CY1400" s="201">
        <v>0</v>
      </c>
      <c r="CZ1400" s="201">
        <v>0</v>
      </c>
      <c r="DA1400" s="201">
        <v>0</v>
      </c>
      <c r="DB1400" s="201">
        <v>0</v>
      </c>
      <c r="DC1400" s="201">
        <v>0</v>
      </c>
      <c r="DD1400" s="201">
        <v>0</v>
      </c>
      <c r="DE1400" s="201">
        <v>0</v>
      </c>
      <c r="DF1400" s="201">
        <v>0</v>
      </c>
      <c r="DG1400" s="201">
        <v>0</v>
      </c>
      <c r="DH1400" s="201">
        <v>0</v>
      </c>
      <c r="DI1400" s="201">
        <v>0</v>
      </c>
      <c r="DJ1400" s="201">
        <v>0</v>
      </c>
      <c r="DK1400" s="201">
        <v>0</v>
      </c>
      <c r="DL1400" s="201">
        <v>0</v>
      </c>
      <c r="DM1400" s="201">
        <v>0</v>
      </c>
      <c r="DN1400" s="201">
        <v>0</v>
      </c>
      <c r="DO1400" s="201">
        <v>0</v>
      </c>
    </row>
    <row r="1401" spans="1:119">
      <c r="C1401" s="225" t="s">
        <v>124</v>
      </c>
      <c r="D1401" s="528"/>
      <c r="E1401" s="393"/>
      <c r="F1401" s="370">
        <v>0</v>
      </c>
      <c r="G1401" s="370">
        <v>0</v>
      </c>
      <c r="H1401" s="370">
        <v>0</v>
      </c>
      <c r="I1401" s="370">
        <v>0</v>
      </c>
      <c r="J1401" s="370">
        <v>0</v>
      </c>
      <c r="K1401" s="370">
        <v>0</v>
      </c>
      <c r="L1401" s="370">
        <v>0</v>
      </c>
      <c r="M1401" s="370">
        <v>-1.944307</v>
      </c>
      <c r="N1401" s="370">
        <v>-2.714</v>
      </c>
      <c r="O1401" s="370">
        <v>0</v>
      </c>
      <c r="P1401" s="370">
        <v>0</v>
      </c>
      <c r="Q1401" s="370">
        <v>0</v>
      </c>
      <c r="R1401" s="370">
        <v>0</v>
      </c>
      <c r="S1401" s="511">
        <v>0</v>
      </c>
      <c r="T1401" s="511">
        <v>0</v>
      </c>
      <c r="U1401" s="1690">
        <v>0</v>
      </c>
      <c r="V1401" s="1690">
        <v>0</v>
      </c>
      <c r="W1401" s="1690">
        <v>0</v>
      </c>
      <c r="X1401" s="1690">
        <v>0</v>
      </c>
      <c r="Y1401" s="1690">
        <v>0</v>
      </c>
      <c r="Z1401" s="1690">
        <v>0</v>
      </c>
      <c r="AB1401" s="193"/>
      <c r="AC1401" s="193"/>
      <c r="AD1401" s="193"/>
      <c r="AE1401" s="193"/>
      <c r="AF1401" s="193"/>
      <c r="AG1401" s="193"/>
      <c r="AH1401" s="193"/>
      <c r="AI1401" s="525"/>
      <c r="AJ1401" s="201"/>
      <c r="AK1401" s="201"/>
      <c r="AL1401" s="201"/>
      <c r="AM1401" s="201"/>
      <c r="AN1401" s="201"/>
      <c r="AO1401" s="201"/>
      <c r="AP1401" s="201"/>
      <c r="AQ1401" s="201"/>
      <c r="AR1401" s="201"/>
      <c r="AS1401" s="201"/>
      <c r="AT1401" s="201"/>
      <c r="AU1401" s="201"/>
      <c r="AV1401" s="201"/>
      <c r="AW1401" s="201"/>
      <c r="AX1401" s="201"/>
      <c r="AY1401" s="201"/>
      <c r="AZ1401" s="201"/>
      <c r="BA1401" s="201"/>
      <c r="BB1401" s="201"/>
      <c r="BC1401" s="201"/>
      <c r="BD1401" s="201"/>
      <c r="BE1401" s="201"/>
      <c r="BF1401" s="201"/>
      <c r="BG1401" s="201"/>
      <c r="BH1401" s="201"/>
      <c r="BI1401" s="201"/>
      <c r="BJ1401" s="201"/>
      <c r="BK1401" s="201"/>
      <c r="BL1401" s="201">
        <v>0</v>
      </c>
      <c r="BM1401" s="201">
        <v>-1.944307</v>
      </c>
      <c r="BN1401" s="201">
        <v>0</v>
      </c>
      <c r="BO1401" s="201">
        <v>0</v>
      </c>
      <c r="BP1401" s="201">
        <v>0</v>
      </c>
      <c r="BQ1401" s="201">
        <v>-2.714</v>
      </c>
      <c r="BR1401" s="201">
        <v>0</v>
      </c>
      <c r="BS1401" s="201">
        <v>0</v>
      </c>
      <c r="BT1401" s="201">
        <v>0</v>
      </c>
      <c r="BU1401" s="201">
        <v>0</v>
      </c>
      <c r="BV1401" s="201">
        <v>0</v>
      </c>
      <c r="BW1401" s="201">
        <v>0</v>
      </c>
      <c r="BX1401" s="201">
        <v>0</v>
      </c>
      <c r="BY1401" s="201">
        <v>0</v>
      </c>
      <c r="BZ1401" s="201">
        <v>0</v>
      </c>
      <c r="CA1401" s="201">
        <v>0</v>
      </c>
      <c r="CB1401" s="201">
        <v>0</v>
      </c>
      <c r="CC1401" s="201">
        <v>0</v>
      </c>
      <c r="CD1401" s="201">
        <v>0</v>
      </c>
      <c r="CE1401" s="201">
        <v>0</v>
      </c>
      <c r="CF1401" s="201">
        <v>0</v>
      </c>
      <c r="CG1401" s="201">
        <v>0</v>
      </c>
      <c r="CH1401" s="201">
        <v>0</v>
      </c>
      <c r="CI1401" s="201">
        <v>0</v>
      </c>
      <c r="CJ1401" s="201">
        <v>0</v>
      </c>
      <c r="CK1401" s="201">
        <v>0</v>
      </c>
      <c r="CL1401" s="201">
        <v>0</v>
      </c>
      <c r="CM1401" s="201">
        <v>0</v>
      </c>
      <c r="CN1401" s="201">
        <v>0</v>
      </c>
      <c r="CO1401" s="201">
        <v>0</v>
      </c>
      <c r="CP1401" s="201">
        <v>0</v>
      </c>
      <c r="CQ1401" s="201">
        <v>0</v>
      </c>
      <c r="CR1401" s="201">
        <v>0</v>
      </c>
      <c r="CS1401" s="318">
        <v>0</v>
      </c>
      <c r="CT1401" s="318">
        <v>0</v>
      </c>
      <c r="CU1401" s="318">
        <v>0</v>
      </c>
      <c r="CV1401" s="318">
        <v>0</v>
      </c>
      <c r="CW1401" s="318">
        <v>0</v>
      </c>
      <c r="CX1401" s="318">
        <v>0</v>
      </c>
      <c r="CY1401" s="318">
        <v>0</v>
      </c>
      <c r="CZ1401" s="318">
        <v>0</v>
      </c>
      <c r="DA1401" s="318">
        <v>0</v>
      </c>
      <c r="DB1401" s="318">
        <v>0</v>
      </c>
      <c r="DC1401" s="318">
        <v>0</v>
      </c>
      <c r="DD1401" s="318">
        <v>0</v>
      </c>
      <c r="DE1401" s="318">
        <v>0</v>
      </c>
      <c r="DF1401" s="318">
        <v>0</v>
      </c>
      <c r="DG1401" s="318">
        <v>0</v>
      </c>
      <c r="DH1401" s="318">
        <v>0</v>
      </c>
      <c r="DI1401" s="318">
        <v>0</v>
      </c>
      <c r="DJ1401" s="318">
        <v>0</v>
      </c>
      <c r="DK1401" s="318">
        <v>0</v>
      </c>
      <c r="DL1401" s="318">
        <v>0</v>
      </c>
      <c r="DM1401" s="318">
        <v>0</v>
      </c>
      <c r="DN1401" s="318">
        <v>0</v>
      </c>
      <c r="DO1401" s="318">
        <v>0</v>
      </c>
    </row>
    <row r="1402" spans="1:119">
      <c r="C1402" s="225" t="s">
        <v>55</v>
      </c>
      <c r="D1402" s="528"/>
      <c r="E1402" s="393"/>
      <c r="F1402" s="370">
        <v>0</v>
      </c>
      <c r="G1402" s="370">
        <v>0</v>
      </c>
      <c r="H1402" s="370">
        <v>0</v>
      </c>
      <c r="I1402" s="370">
        <v>0</v>
      </c>
      <c r="J1402" s="370">
        <v>0</v>
      </c>
      <c r="K1402" s="370">
        <v>0</v>
      </c>
      <c r="L1402" s="370">
        <v>0</v>
      </c>
      <c r="M1402" s="370">
        <v>0</v>
      </c>
      <c r="N1402" s="370">
        <v>0</v>
      </c>
      <c r="O1402" s="370">
        <v>0</v>
      </c>
      <c r="P1402" s="370">
        <v>0</v>
      </c>
      <c r="Q1402" s="370">
        <v>0</v>
      </c>
      <c r="R1402" s="370">
        <v>1965.903</v>
      </c>
      <c r="S1402" s="511">
        <v>0</v>
      </c>
      <c r="T1402" s="511">
        <v>1519.5450000000001</v>
      </c>
      <c r="U1402" s="1690">
        <v>0</v>
      </c>
      <c r="V1402" s="1690">
        <v>0</v>
      </c>
      <c r="W1402" s="1690">
        <v>0</v>
      </c>
      <c r="X1402" s="1690">
        <v>0</v>
      </c>
      <c r="Y1402" s="1690">
        <v>0</v>
      </c>
      <c r="Z1402" s="1690">
        <v>0</v>
      </c>
      <c r="AB1402" s="193"/>
      <c r="AC1402" s="193"/>
      <c r="AD1402" s="193"/>
      <c r="AE1402" s="193"/>
      <c r="AF1402" s="193"/>
      <c r="AG1402" s="193"/>
      <c r="AH1402" s="193"/>
      <c r="AI1402" s="190"/>
      <c r="AJ1402" s="534">
        <v>0</v>
      </c>
      <c r="AK1402" s="534">
        <v>0</v>
      </c>
      <c r="AL1402" s="534">
        <v>0</v>
      </c>
      <c r="AM1402" s="534">
        <v>0</v>
      </c>
      <c r="AN1402" s="534">
        <v>0</v>
      </c>
      <c r="AO1402" s="534">
        <v>0</v>
      </c>
      <c r="AP1402" s="534">
        <v>0</v>
      </c>
      <c r="AQ1402" s="534">
        <v>0</v>
      </c>
      <c r="AR1402" s="534">
        <v>0</v>
      </c>
      <c r="AS1402" s="534">
        <v>0</v>
      </c>
      <c r="AT1402" s="534">
        <v>0</v>
      </c>
      <c r="AU1402" s="534">
        <v>0</v>
      </c>
      <c r="AV1402" s="534">
        <v>0</v>
      </c>
      <c r="AW1402" s="534">
        <v>0</v>
      </c>
      <c r="AX1402" s="534">
        <v>0</v>
      </c>
      <c r="AY1402" s="534">
        <v>0</v>
      </c>
      <c r="AZ1402" s="534">
        <v>0</v>
      </c>
      <c r="BA1402" s="534">
        <v>0</v>
      </c>
      <c r="BB1402" s="534">
        <v>0</v>
      </c>
      <c r="BC1402" s="534">
        <v>0</v>
      </c>
      <c r="BD1402" s="534">
        <v>0</v>
      </c>
      <c r="BE1402" s="534">
        <v>0</v>
      </c>
      <c r="BF1402" s="534">
        <v>0</v>
      </c>
      <c r="BG1402" s="534">
        <v>0</v>
      </c>
      <c r="BH1402" s="534">
        <v>0</v>
      </c>
      <c r="BI1402" s="534">
        <v>0</v>
      </c>
      <c r="BJ1402" s="534">
        <v>0</v>
      </c>
      <c r="BK1402" s="534">
        <v>0</v>
      </c>
      <c r="BL1402" s="534">
        <v>0</v>
      </c>
      <c r="BM1402" s="534">
        <v>0</v>
      </c>
      <c r="BN1402" s="534">
        <v>0</v>
      </c>
      <c r="BO1402" s="534">
        <v>0</v>
      </c>
      <c r="BP1402" s="534">
        <v>0</v>
      </c>
      <c r="BQ1402" s="534">
        <v>0</v>
      </c>
      <c r="BR1402" s="534">
        <v>0</v>
      </c>
      <c r="BS1402" s="534">
        <v>0</v>
      </c>
      <c r="BT1402" s="534">
        <v>0</v>
      </c>
      <c r="BU1402" s="534">
        <v>0</v>
      </c>
      <c r="BV1402" s="534">
        <v>0</v>
      </c>
      <c r="BW1402" s="534">
        <v>0</v>
      </c>
      <c r="BX1402" s="534">
        <v>0</v>
      </c>
      <c r="BY1402" s="534">
        <v>0</v>
      </c>
      <c r="BZ1402" s="534">
        <v>0</v>
      </c>
      <c r="CA1402" s="534">
        <v>0</v>
      </c>
      <c r="CB1402" s="534">
        <v>0</v>
      </c>
      <c r="CC1402" s="534">
        <v>0</v>
      </c>
      <c r="CD1402" s="534">
        <v>0</v>
      </c>
      <c r="CE1402" s="534">
        <v>0</v>
      </c>
      <c r="CF1402" s="529">
        <v>1965.1880000000001</v>
      </c>
      <c r="CG1402" s="529">
        <v>0.71499999999991815</v>
      </c>
      <c r="CH1402" s="529">
        <v>0</v>
      </c>
      <c r="CI1402" s="529">
        <v>0</v>
      </c>
      <c r="CJ1402" s="529">
        <v>0</v>
      </c>
      <c r="CK1402" s="529">
        <v>0</v>
      </c>
      <c r="CL1402" s="529">
        <v>0</v>
      </c>
      <c r="CM1402" s="529">
        <v>0</v>
      </c>
      <c r="CN1402" s="529">
        <v>0</v>
      </c>
      <c r="CO1402" s="529">
        <v>0</v>
      </c>
      <c r="CP1402" s="529">
        <v>0</v>
      </c>
      <c r="CQ1402" s="529">
        <v>1519.5450000000001</v>
      </c>
      <c r="CR1402" s="529">
        <v>0</v>
      </c>
      <c r="CS1402" s="318">
        <v>0</v>
      </c>
      <c r="CT1402" s="318">
        <v>0</v>
      </c>
      <c r="CU1402" s="318">
        <v>0</v>
      </c>
      <c r="CV1402" s="318">
        <v>0</v>
      </c>
      <c r="CW1402" s="318">
        <v>0</v>
      </c>
      <c r="CX1402" s="318">
        <v>0</v>
      </c>
      <c r="CY1402" s="318">
        <v>0</v>
      </c>
      <c r="CZ1402" s="318">
        <v>0</v>
      </c>
      <c r="DA1402" s="318">
        <v>0</v>
      </c>
      <c r="DB1402" s="318">
        <v>0</v>
      </c>
      <c r="DC1402" s="318">
        <v>0</v>
      </c>
      <c r="DD1402" s="318">
        <v>0</v>
      </c>
      <c r="DE1402" s="318">
        <v>0</v>
      </c>
      <c r="DF1402" s="318">
        <v>0</v>
      </c>
      <c r="DG1402" s="318">
        <v>0</v>
      </c>
      <c r="DH1402" s="318">
        <v>0</v>
      </c>
      <c r="DI1402" s="318">
        <v>0</v>
      </c>
      <c r="DJ1402" s="318">
        <v>0</v>
      </c>
      <c r="DK1402" s="318">
        <v>0</v>
      </c>
      <c r="DL1402" s="318">
        <v>0</v>
      </c>
      <c r="DM1402" s="318">
        <v>0</v>
      </c>
      <c r="DN1402" s="318">
        <v>0</v>
      </c>
      <c r="DO1402" s="318">
        <v>0</v>
      </c>
    </row>
    <row r="1403" spans="1:119">
      <c r="C1403" s="535" t="s">
        <v>587</v>
      </c>
      <c r="D1403" s="528"/>
      <c r="E1403" s="393"/>
      <c r="F1403" s="370">
        <v>0</v>
      </c>
      <c r="G1403" s="370">
        <v>0</v>
      </c>
      <c r="H1403" s="370">
        <v>0</v>
      </c>
      <c r="I1403" s="370">
        <v>0</v>
      </c>
      <c r="J1403" s="370">
        <v>0</v>
      </c>
      <c r="K1403" s="370">
        <v>0</v>
      </c>
      <c r="L1403" s="370">
        <v>0</v>
      </c>
      <c r="M1403" s="370">
        <v>0</v>
      </c>
      <c r="N1403" s="370">
        <v>0</v>
      </c>
      <c r="O1403" s="370">
        <v>0</v>
      </c>
      <c r="P1403" s="370">
        <v>0</v>
      </c>
      <c r="Q1403" s="370">
        <v>0</v>
      </c>
      <c r="R1403" s="370">
        <v>-1.929</v>
      </c>
      <c r="S1403" s="511">
        <v>-4.9489999999999998</v>
      </c>
      <c r="T1403" s="511">
        <v>-16.524000000000001</v>
      </c>
      <c r="U1403" s="1690">
        <v>-4</v>
      </c>
      <c r="V1403" s="1690">
        <v>0</v>
      </c>
      <c r="W1403" s="1690">
        <v>0</v>
      </c>
      <c r="X1403" s="1690">
        <v>0</v>
      </c>
      <c r="Y1403" s="1690">
        <v>0</v>
      </c>
      <c r="Z1403" s="1690">
        <v>0</v>
      </c>
      <c r="AB1403" s="193"/>
      <c r="AC1403" s="193"/>
      <c r="AD1403" s="193"/>
      <c r="AE1403" s="193"/>
      <c r="AF1403" s="193"/>
      <c r="AG1403" s="193"/>
      <c r="AH1403" s="193"/>
      <c r="AI1403" s="193"/>
      <c r="AJ1403" s="201"/>
      <c r="AK1403" s="201"/>
      <c r="AL1403" s="201"/>
      <c r="AM1403" s="201"/>
      <c r="AN1403" s="201"/>
      <c r="AO1403" s="201"/>
      <c r="AP1403" s="201"/>
      <c r="AQ1403" s="201"/>
      <c r="AR1403" s="201"/>
      <c r="AS1403" s="201"/>
      <c r="AT1403" s="201"/>
      <c r="AU1403" s="201"/>
      <c r="AV1403" s="536"/>
      <c r="AW1403" s="536"/>
      <c r="AX1403" s="536"/>
      <c r="AY1403" s="536"/>
      <c r="AZ1403" s="536"/>
      <c r="BA1403" s="536"/>
      <c r="BB1403" s="536"/>
      <c r="BC1403" s="536"/>
      <c r="BD1403" s="536"/>
      <c r="BE1403" s="536"/>
      <c r="BF1403" s="536"/>
      <c r="BG1403" s="536"/>
      <c r="BH1403" s="536"/>
      <c r="BI1403" s="536"/>
      <c r="BJ1403" s="536"/>
      <c r="BK1403" s="536"/>
      <c r="BL1403" s="536"/>
      <c r="BM1403" s="536"/>
      <c r="BN1403" s="536"/>
      <c r="BO1403" s="536"/>
      <c r="BP1403" s="536"/>
      <c r="BQ1403" s="536"/>
      <c r="BR1403" s="536"/>
      <c r="BS1403" s="536"/>
      <c r="BT1403" s="536"/>
      <c r="BU1403" s="536"/>
      <c r="BV1403" s="536"/>
      <c r="BW1403" s="536"/>
      <c r="BX1403" s="536"/>
      <c r="BY1403" s="536"/>
      <c r="BZ1403" s="536"/>
      <c r="CA1403" s="536"/>
      <c r="CB1403" s="536"/>
      <c r="CC1403" s="536"/>
      <c r="CD1403" s="536"/>
      <c r="CE1403" s="536"/>
      <c r="CF1403" s="536">
        <v>-0.66200000000000003</v>
      </c>
      <c r="CG1403" s="536">
        <v>-0.22699999999999998</v>
      </c>
      <c r="CH1403" s="536">
        <v>-0.52699999999999991</v>
      </c>
      <c r="CI1403" s="536">
        <v>-0.51300000000000012</v>
      </c>
      <c r="CJ1403" s="536">
        <v>-0.56399999999999995</v>
      </c>
      <c r="CK1403" s="536">
        <v>-0.50000000000000011</v>
      </c>
      <c r="CL1403" s="536">
        <v>-1.4350000000000001</v>
      </c>
      <c r="CM1403" s="536">
        <v>-2.4499999999999997</v>
      </c>
      <c r="CN1403" s="536">
        <v>-3.863</v>
      </c>
      <c r="CO1403" s="536">
        <v>-5.2540000000000013</v>
      </c>
      <c r="CP1403" s="536">
        <v>-3.4949999999999992</v>
      </c>
      <c r="CQ1403" s="536">
        <v>-3.9120000000000004</v>
      </c>
      <c r="CR1403" s="536">
        <v>-4</v>
      </c>
      <c r="CS1403" s="1366"/>
      <c r="CT1403" s="1366"/>
      <c r="CU1403" s="1366"/>
      <c r="CV1403" s="1366"/>
      <c r="CW1403" s="1366"/>
      <c r="CX1403" s="1366"/>
      <c r="CY1403" s="1366"/>
      <c r="CZ1403" s="1366"/>
      <c r="DA1403" s="1366"/>
      <c r="DB1403" s="1366"/>
      <c r="DC1403" s="1366"/>
      <c r="DD1403" s="1366"/>
      <c r="DE1403" s="1366"/>
      <c r="DF1403" s="1366"/>
      <c r="DG1403" s="1366"/>
      <c r="DH1403" s="1366"/>
      <c r="DI1403" s="1366"/>
      <c r="DJ1403" s="1366"/>
      <c r="DK1403" s="1366"/>
      <c r="DL1403" s="1366"/>
      <c r="DM1403" s="1366"/>
      <c r="DN1403" s="1366"/>
      <c r="DO1403" s="1366"/>
    </row>
    <row r="1404" spans="1:119">
      <c r="C1404" s="225" t="s">
        <v>57</v>
      </c>
      <c r="D1404" s="528"/>
      <c r="E1404" s="393"/>
      <c r="F1404" s="370">
        <v>40.357058999999992</v>
      </c>
      <c r="G1404" s="370">
        <v>-63.546283999999986</v>
      </c>
      <c r="H1404" s="370">
        <v>63.709156</v>
      </c>
      <c r="I1404" s="370">
        <v>71.216186000000008</v>
      </c>
      <c r="J1404" s="370">
        <v>70.937354999999997</v>
      </c>
      <c r="K1404" s="370">
        <v>130.18267800000001</v>
      </c>
      <c r="L1404" s="370">
        <v>100.39502299999997</v>
      </c>
      <c r="M1404" s="370">
        <v>-82.879295999999982</v>
      </c>
      <c r="N1404" s="370">
        <v>-167.073162</v>
      </c>
      <c r="O1404" s="370">
        <v>-20.831999999999987</v>
      </c>
      <c r="P1404" s="370">
        <v>-259.25900000000001</v>
      </c>
      <c r="Q1404" s="370">
        <v>82.159000000000049</v>
      </c>
      <c r="R1404" s="370">
        <v>-236.63199999999986</v>
      </c>
      <c r="S1404" s="511">
        <v>-914.58399999999972</v>
      </c>
      <c r="T1404" s="511">
        <v>-3357.1230000000014</v>
      </c>
      <c r="U1404" s="1690">
        <v>-712.43399999999963</v>
      </c>
      <c r="V1404" s="1690">
        <v>0</v>
      </c>
      <c r="W1404" s="1690">
        <v>0</v>
      </c>
      <c r="X1404" s="1690">
        <v>0</v>
      </c>
      <c r="Y1404" s="1690">
        <v>0</v>
      </c>
      <c r="Z1404" s="1690">
        <v>0</v>
      </c>
      <c r="AB1404" s="193"/>
      <c r="AC1404" s="193"/>
      <c r="AD1404" s="193"/>
      <c r="AE1404" s="193"/>
      <c r="AF1404" s="193"/>
      <c r="AG1404" s="193"/>
      <c r="AH1404" s="193"/>
      <c r="AI1404" s="193"/>
      <c r="AJ1404" s="537">
        <v>0.53455600000000003</v>
      </c>
      <c r="AK1404" s="537">
        <v>-11.779969000000001</v>
      </c>
      <c r="AL1404" s="537">
        <v>53.268679999999996</v>
      </c>
      <c r="AM1404" s="537">
        <v>-1.666208000000001</v>
      </c>
      <c r="AN1404" s="537">
        <v>-28.059646999999995</v>
      </c>
      <c r="AO1404" s="537">
        <v>-0.22238099999999683</v>
      </c>
      <c r="AP1404" s="537">
        <v>-68.907214999999994</v>
      </c>
      <c r="AQ1404" s="537">
        <v>33.642958999999991</v>
      </c>
      <c r="AR1404" s="537">
        <v>4.4893179999999973</v>
      </c>
      <c r="AS1404" s="537">
        <v>10.645078000000005</v>
      </c>
      <c r="AT1404" s="537">
        <v>15.949333999999995</v>
      </c>
      <c r="AU1404" s="537">
        <v>32.625426000000004</v>
      </c>
      <c r="AV1404" s="536">
        <v>6.9232499999999959</v>
      </c>
      <c r="AW1404" s="536">
        <v>14.520147000000005</v>
      </c>
      <c r="AX1404" s="536">
        <v>18.442723000000001</v>
      </c>
      <c r="AY1404" s="536">
        <v>31.330066000000002</v>
      </c>
      <c r="AZ1404" s="536">
        <v>18.174912999999997</v>
      </c>
      <c r="BA1404" s="536">
        <v>23.680356000000003</v>
      </c>
      <c r="BB1404" s="536">
        <v>4.8864169999999998</v>
      </c>
      <c r="BC1404" s="536">
        <v>24.195668999999988</v>
      </c>
      <c r="BD1404" s="536">
        <v>21.152623000000027</v>
      </c>
      <c r="BE1404" s="536">
        <v>30.273745999999988</v>
      </c>
      <c r="BF1404" s="536">
        <v>23.752823999999983</v>
      </c>
      <c r="BG1404" s="536">
        <v>55.003485000000026</v>
      </c>
      <c r="BH1404" s="536">
        <v>16.673738000000021</v>
      </c>
      <c r="BI1404" s="536">
        <v>12.078329999999969</v>
      </c>
      <c r="BJ1404" s="536">
        <v>57.448377999999991</v>
      </c>
      <c r="BK1404" s="536">
        <v>14.194576999999981</v>
      </c>
      <c r="BL1404" s="536">
        <v>-8.8134909999999707</v>
      </c>
      <c r="BM1404" s="536">
        <v>-32.18936199999996</v>
      </c>
      <c r="BN1404" s="536">
        <v>-17.726506000000029</v>
      </c>
      <c r="BO1404" s="536">
        <v>-24.149937000000023</v>
      </c>
      <c r="BP1404" s="536">
        <v>-60.536162000000026</v>
      </c>
      <c r="BQ1404" s="536">
        <v>-34.296999999999912</v>
      </c>
      <c r="BR1404" s="536">
        <v>-13.338000000000047</v>
      </c>
      <c r="BS1404" s="536">
        <v>-58.902000000000015</v>
      </c>
      <c r="BT1404" s="536">
        <v>-9.9220800000000438</v>
      </c>
      <c r="BU1404" s="536">
        <v>4.8627600000000726</v>
      </c>
      <c r="BV1404" s="536">
        <v>-5.9901300000000361</v>
      </c>
      <c r="BW1404" s="536">
        <v>-9.7825499999999792</v>
      </c>
      <c r="BX1404" s="536">
        <v>-10.845036999999991</v>
      </c>
      <c r="BY1404" s="536">
        <v>-57.83830300000001</v>
      </c>
      <c r="BZ1404" s="536">
        <v>-98.930646000000138</v>
      </c>
      <c r="CA1404" s="536">
        <v>-91.64501399999989</v>
      </c>
      <c r="CB1404" s="536">
        <v>-105.239</v>
      </c>
      <c r="CC1404" s="536">
        <v>-99.897999999999968</v>
      </c>
      <c r="CD1404" s="536">
        <v>268.05799999999988</v>
      </c>
      <c r="CE1404" s="536">
        <v>19.238000000000142</v>
      </c>
      <c r="CF1404" s="536">
        <v>-45.941000000000066</v>
      </c>
      <c r="CG1404" s="536">
        <v>-130.08399999999932</v>
      </c>
      <c r="CH1404" s="536">
        <v>-64.975000000000463</v>
      </c>
      <c r="CI1404" s="536">
        <v>4.3679999999999612</v>
      </c>
      <c r="CJ1404" s="536">
        <v>-224.67199999999991</v>
      </c>
      <c r="CK1404" s="536">
        <v>-173.08800000000042</v>
      </c>
      <c r="CL1404" s="536">
        <v>-299.96299999999991</v>
      </c>
      <c r="CM1404" s="536">
        <v>-216.86099999999954</v>
      </c>
      <c r="CN1404" s="536">
        <v>-1955.0570000000002</v>
      </c>
      <c r="CO1404" s="536">
        <v>-69.38299999999974</v>
      </c>
      <c r="CP1404" s="536">
        <v>-488.02300000000002</v>
      </c>
      <c r="CQ1404" s="536">
        <v>-844.66000000000099</v>
      </c>
      <c r="CR1404" s="536">
        <v>-712.43399999999963</v>
      </c>
      <c r="CS1404" s="1366">
        <v>0</v>
      </c>
      <c r="CT1404" s="1366">
        <v>0</v>
      </c>
      <c r="CU1404" s="1366">
        <v>0</v>
      </c>
      <c r="CV1404" s="1366">
        <v>0</v>
      </c>
      <c r="CW1404" s="1366">
        <v>0</v>
      </c>
      <c r="CX1404" s="1366">
        <v>0</v>
      </c>
      <c r="CY1404" s="1366">
        <v>0</v>
      </c>
      <c r="CZ1404" s="1366">
        <v>0</v>
      </c>
      <c r="DA1404" s="1366">
        <v>0</v>
      </c>
      <c r="DB1404" s="1366">
        <v>0</v>
      </c>
      <c r="DC1404" s="1366">
        <v>0</v>
      </c>
      <c r="DD1404" s="1366">
        <v>0</v>
      </c>
      <c r="DE1404" s="1366">
        <v>0</v>
      </c>
      <c r="DF1404" s="1366">
        <v>0</v>
      </c>
      <c r="DG1404" s="1366">
        <v>0</v>
      </c>
      <c r="DH1404" s="1366">
        <v>0</v>
      </c>
      <c r="DI1404" s="1366">
        <v>0</v>
      </c>
      <c r="DJ1404" s="1366">
        <v>0</v>
      </c>
      <c r="DK1404" s="1366">
        <v>0</v>
      </c>
      <c r="DL1404" s="1366">
        <v>0</v>
      </c>
      <c r="DM1404" s="1366">
        <v>0</v>
      </c>
      <c r="DN1404" s="1366">
        <v>0</v>
      </c>
      <c r="DO1404" s="1366">
        <v>0</v>
      </c>
    </row>
    <row r="1405" spans="1:119" s="277" customFormat="1">
      <c r="B1405" s="1323"/>
      <c r="C1405" s="205" t="s">
        <v>58</v>
      </c>
      <c r="D1405" s="498"/>
      <c r="E1405" s="498"/>
      <c r="F1405" s="362">
        <v>50.070285999999996</v>
      </c>
      <c r="G1405" s="362">
        <v>-55.246028999999986</v>
      </c>
      <c r="H1405" s="362">
        <v>48.909666000000001</v>
      </c>
      <c r="I1405" s="362">
        <v>68.291071000000002</v>
      </c>
      <c r="J1405" s="362">
        <v>60.337692999999994</v>
      </c>
      <c r="K1405" s="362">
        <v>112.07631600000001</v>
      </c>
      <c r="L1405" s="362">
        <v>92.35759699999997</v>
      </c>
      <c r="M1405" s="362">
        <v>154.83922500000006</v>
      </c>
      <c r="N1405" s="362">
        <v>-178.28013899999999</v>
      </c>
      <c r="O1405" s="362">
        <v>-28.034999999999972</v>
      </c>
      <c r="P1405" s="362">
        <v>-230.14399999999998</v>
      </c>
      <c r="Q1405" s="362">
        <v>441.57799999999997</v>
      </c>
      <c r="R1405" s="538">
        <v>1809.6560000000002</v>
      </c>
      <c r="S1405" s="538">
        <v>-327.75499999999971</v>
      </c>
      <c r="T1405" s="538">
        <v>255.2999999999987</v>
      </c>
      <c r="U1405" s="1747">
        <v>-138.10499999999968</v>
      </c>
      <c r="V1405" s="1747">
        <v>0</v>
      </c>
      <c r="W1405" s="1747">
        <v>0</v>
      </c>
      <c r="X1405" s="1747">
        <v>0</v>
      </c>
      <c r="Y1405" s="1747">
        <v>0</v>
      </c>
      <c r="Z1405" s="1747">
        <v>0</v>
      </c>
      <c r="AA1405" s="150"/>
      <c r="AB1405" s="508"/>
      <c r="AC1405" s="508"/>
      <c r="AD1405" s="508"/>
      <c r="AE1405" s="508"/>
      <c r="AF1405" s="508"/>
      <c r="AG1405" s="508"/>
      <c r="AH1405" s="508"/>
      <c r="AI1405" s="532"/>
      <c r="AJ1405" s="539">
        <v>0.53455600000000003</v>
      </c>
      <c r="AK1405" s="539">
        <v>-2.3643220000000014</v>
      </c>
      <c r="AL1405" s="539">
        <v>46.903612999999993</v>
      </c>
      <c r="AM1405" s="539">
        <v>4.9964389999999987</v>
      </c>
      <c r="AN1405" s="539">
        <v>-34.144341999999995</v>
      </c>
      <c r="AO1405" s="539">
        <v>-1.1777619999999969</v>
      </c>
      <c r="AP1405" s="539">
        <v>-53.082594999999998</v>
      </c>
      <c r="AQ1405" s="539">
        <v>33.158669999999994</v>
      </c>
      <c r="AR1405" s="539">
        <v>4.9664359999999981</v>
      </c>
      <c r="AS1405" s="539">
        <v>7.6194790000000054</v>
      </c>
      <c r="AT1405" s="539">
        <v>6.8282969999999938</v>
      </c>
      <c r="AU1405" s="539">
        <v>29.495454000000006</v>
      </c>
      <c r="AV1405" s="540">
        <v>3.7092579999999957</v>
      </c>
      <c r="AW1405" s="540">
        <v>14.737276000000005</v>
      </c>
      <c r="AX1405" s="540">
        <v>18.536726999999999</v>
      </c>
      <c r="AY1405" s="540">
        <v>31.307810000000003</v>
      </c>
      <c r="AZ1405" s="540">
        <v>18.145140999999995</v>
      </c>
      <c r="BA1405" s="540">
        <v>20.121960000000001</v>
      </c>
      <c r="BB1405" s="540">
        <v>1.4425109999999997</v>
      </c>
      <c r="BC1405" s="540">
        <v>20.628080999999987</v>
      </c>
      <c r="BD1405" s="540">
        <v>17.582776000000027</v>
      </c>
      <c r="BE1405" s="540">
        <v>25.458470999999989</v>
      </c>
      <c r="BF1405" s="540">
        <v>18.899780999999987</v>
      </c>
      <c r="BG1405" s="540">
        <v>50.135288000000017</v>
      </c>
      <c r="BH1405" s="540">
        <v>11.878759000000022</v>
      </c>
      <c r="BI1405" s="540">
        <v>17.507633999999968</v>
      </c>
      <c r="BJ1405" s="540">
        <v>58.162563999999989</v>
      </c>
      <c r="BK1405" s="540">
        <v>4.8086399999999809</v>
      </c>
      <c r="BL1405" s="540">
        <v>-21.498295999999971</v>
      </c>
      <c r="BM1405" s="540">
        <v>229.66788900000006</v>
      </c>
      <c r="BN1405" s="540">
        <v>-21.147314999999999</v>
      </c>
      <c r="BO1405" s="540">
        <v>-32.183053000000044</v>
      </c>
      <c r="BP1405" s="540">
        <v>-63.947139000000007</v>
      </c>
      <c r="BQ1405" s="540">
        <v>-41.279999999999944</v>
      </c>
      <c r="BR1405" s="540">
        <v>-8.8900000000000254</v>
      </c>
      <c r="BS1405" s="540">
        <v>-64.163000000000025</v>
      </c>
      <c r="BT1405" s="540">
        <v>-11.817080000000036</v>
      </c>
      <c r="BU1405" s="540">
        <v>-3.2482399999999458</v>
      </c>
      <c r="BV1405" s="540">
        <v>-4.5371300000000332</v>
      </c>
      <c r="BW1405" s="540">
        <v>-8.43254999999996</v>
      </c>
      <c r="BX1405" s="540">
        <v>-10.028036999999998</v>
      </c>
      <c r="BY1405" s="540">
        <v>-60.479302999999987</v>
      </c>
      <c r="BZ1405" s="540">
        <v>-96.355646000000135</v>
      </c>
      <c r="CA1405" s="540">
        <v>-63.281013999999878</v>
      </c>
      <c r="CB1405" s="540">
        <v>-31.578000000000046</v>
      </c>
      <c r="CC1405" s="540">
        <v>-69.297999999999973</v>
      </c>
      <c r="CD1405" s="540">
        <v>484.37099999999998</v>
      </c>
      <c r="CE1405" s="540">
        <v>58.083000000000055</v>
      </c>
      <c r="CF1405" s="540">
        <v>1926.6310000000001</v>
      </c>
      <c r="CG1405" s="540">
        <v>-90.165999999999485</v>
      </c>
      <c r="CH1405" s="540">
        <v>-116.13300000000039</v>
      </c>
      <c r="CI1405" s="540">
        <v>89.323999999999884</v>
      </c>
      <c r="CJ1405" s="540">
        <v>-109.92399999999992</v>
      </c>
      <c r="CK1405" s="540">
        <v>96.190999999999633</v>
      </c>
      <c r="CL1405" s="540">
        <v>-267.47899999999993</v>
      </c>
      <c r="CM1405" s="540">
        <v>-46.542999999999509</v>
      </c>
      <c r="CN1405" s="540">
        <v>-1193.7510000000004</v>
      </c>
      <c r="CO1405" s="540">
        <v>119.19200000000032</v>
      </c>
      <c r="CP1405" s="540">
        <v>-124.25699999999995</v>
      </c>
      <c r="CQ1405" s="540">
        <v>1454.1159999999991</v>
      </c>
      <c r="CR1405" s="540">
        <v>-138.10499999999968</v>
      </c>
      <c r="CS1405" s="540">
        <v>0</v>
      </c>
      <c r="CT1405" s="540">
        <v>0</v>
      </c>
      <c r="CU1405" s="540">
        <v>0</v>
      </c>
      <c r="CV1405" s="540">
        <v>0</v>
      </c>
      <c r="CW1405" s="540">
        <v>0</v>
      </c>
      <c r="CX1405" s="540">
        <v>0</v>
      </c>
      <c r="CY1405" s="540">
        <v>0</v>
      </c>
      <c r="CZ1405" s="540">
        <v>0</v>
      </c>
      <c r="DA1405" s="540">
        <v>0</v>
      </c>
      <c r="DB1405" s="540">
        <v>0</v>
      </c>
      <c r="DC1405" s="540">
        <v>0</v>
      </c>
      <c r="DD1405" s="540">
        <v>0</v>
      </c>
      <c r="DE1405" s="540">
        <v>0</v>
      </c>
      <c r="DF1405" s="540">
        <v>0</v>
      </c>
      <c r="DG1405" s="540">
        <v>0</v>
      </c>
      <c r="DH1405" s="540">
        <v>0</v>
      </c>
      <c r="DI1405" s="540">
        <v>0</v>
      </c>
      <c r="DJ1405" s="540">
        <v>0</v>
      </c>
      <c r="DK1405" s="540">
        <v>0</v>
      </c>
      <c r="DL1405" s="540">
        <v>0</v>
      </c>
      <c r="DM1405" s="540">
        <v>0</v>
      </c>
      <c r="DN1405" s="540">
        <v>0</v>
      </c>
      <c r="DO1405" s="540">
        <v>0</v>
      </c>
    </row>
    <row r="1406" spans="1:119">
      <c r="C1406" s="440"/>
      <c r="D1406" s="528"/>
      <c r="E1406" s="393"/>
      <c r="F1406" s="370"/>
      <c r="G1406" s="370"/>
      <c r="H1406" s="370"/>
      <c r="I1406" s="370"/>
      <c r="J1406" s="370"/>
      <c r="K1406" s="370"/>
      <c r="L1406" s="541"/>
      <c r="M1406" s="541"/>
      <c r="N1406" s="370"/>
      <c r="S1406" s="542"/>
      <c r="T1406" s="542"/>
      <c r="U1406" s="1648"/>
      <c r="V1406" s="1648"/>
      <c r="W1406" s="1648"/>
      <c r="X1406" s="1648"/>
      <c r="Y1406" s="1648"/>
      <c r="Z1406" s="1648"/>
      <c r="AB1406" s="444"/>
      <c r="AC1406" s="444"/>
      <c r="AD1406" s="525"/>
      <c r="AE1406" s="525"/>
      <c r="AF1406" s="525"/>
      <c r="AG1406" s="525"/>
      <c r="AH1406" s="525"/>
      <c r="AI1406" s="525"/>
      <c r="AJ1406" s="201"/>
      <c r="AK1406" s="201"/>
      <c r="AL1406" s="201"/>
      <c r="AM1406" s="201"/>
      <c r="AN1406" s="201"/>
      <c r="AO1406" s="201"/>
      <c r="AP1406" s="201"/>
      <c r="AQ1406" s="201"/>
      <c r="AR1406" s="201"/>
      <c r="AS1406" s="201"/>
      <c r="AT1406" s="201"/>
      <c r="AU1406" s="201"/>
      <c r="AV1406" s="201"/>
      <c r="AW1406" s="201"/>
      <c r="AX1406" s="201"/>
      <c r="AY1406" s="201"/>
      <c r="AZ1406" s="201"/>
      <c r="BA1406" s="201"/>
      <c r="BB1406" s="201"/>
      <c r="BC1406" s="201"/>
      <c r="BD1406" s="201"/>
      <c r="BE1406" s="201"/>
      <c r="BF1406" s="201"/>
      <c r="BG1406" s="201"/>
      <c r="BH1406" s="201"/>
      <c r="BI1406" s="201"/>
      <c r="BJ1406" s="201"/>
      <c r="BK1406" s="201"/>
      <c r="BL1406" s="201"/>
      <c r="BM1406" s="201"/>
      <c r="BN1406" s="201"/>
      <c r="BO1406" s="201"/>
      <c r="BP1406" s="201"/>
      <c r="BQ1406" s="201"/>
      <c r="BR1406" s="201"/>
      <c r="BS1406" s="201"/>
      <c r="BT1406" s="201"/>
      <c r="BU1406" s="201"/>
      <c r="BV1406" s="201"/>
      <c r="BX1406" s="201"/>
      <c r="BY1406" s="201"/>
    </row>
    <row r="1407" spans="1:119">
      <c r="C1407" s="155" t="s">
        <v>59</v>
      </c>
      <c r="D1407" s="499"/>
      <c r="E1407" s="499"/>
      <c r="F1407" s="201">
        <v>66.876363999999995</v>
      </c>
      <c r="G1407" s="201">
        <v>-18.863901999999982</v>
      </c>
      <c r="H1407" s="201">
        <v>15.270075000000006</v>
      </c>
      <c r="I1407" s="201">
        <v>-2.210355000000007</v>
      </c>
      <c r="J1407" s="201">
        <v>80.137065000000007</v>
      </c>
      <c r="K1407" s="201">
        <v>52.873509999999996</v>
      </c>
      <c r="L1407" s="201">
        <v>21.694510999999977</v>
      </c>
      <c r="M1407" s="201">
        <v>155.075447</v>
      </c>
      <c r="N1407" s="201">
        <v>-2.9607650000000376</v>
      </c>
      <c r="O1407" s="201">
        <v>118.46799999999999</v>
      </c>
      <c r="P1407" s="201">
        <v>110.23099999999997</v>
      </c>
      <c r="Q1407" s="201">
        <v>328.54399999999987</v>
      </c>
      <c r="R1407" s="201">
        <v>2122.4290000000005</v>
      </c>
      <c r="S1407" s="543">
        <v>700.86500000000012</v>
      </c>
      <c r="T1407" s="543">
        <v>707.9549999999989</v>
      </c>
      <c r="U1407" s="1748">
        <v>-437.55876878999902</v>
      </c>
      <c r="V1407" s="1748">
        <v>665.35071809501665</v>
      </c>
      <c r="W1407" s="1748">
        <v>1701.3711247530262</v>
      </c>
      <c r="X1407" s="1748">
        <v>2703.8692271361701</v>
      </c>
      <c r="Y1407" s="1748">
        <v>3565.0338574231391</v>
      </c>
      <c r="Z1407" s="1748">
        <v>5163.3274916737337</v>
      </c>
      <c r="AB1407" s="444"/>
      <c r="AC1407" s="444"/>
      <c r="AD1407" s="444"/>
      <c r="AE1407" s="444"/>
      <c r="AF1407" s="444"/>
      <c r="AG1407" s="444"/>
      <c r="AH1407" s="444"/>
      <c r="AI1407" s="525"/>
      <c r="AJ1407" s="201">
        <v>0</v>
      </c>
      <c r="AK1407" s="201">
        <v>16.236407</v>
      </c>
      <c r="AL1407" s="201">
        <v>46.673189999999991</v>
      </c>
      <c r="AM1407" s="201">
        <v>5.067816999999998</v>
      </c>
      <c r="AN1407" s="201">
        <v>-16.107823999999994</v>
      </c>
      <c r="AO1407" s="201">
        <v>-2.4522100000000009</v>
      </c>
      <c r="AP1407" s="201">
        <v>-18.524789000000006</v>
      </c>
      <c r="AQ1407" s="201">
        <v>18.220921000000004</v>
      </c>
      <c r="AR1407" s="201">
        <v>-2.753109000000002</v>
      </c>
      <c r="AS1407" s="201">
        <v>1.6618839999999997</v>
      </c>
      <c r="AT1407" s="201">
        <v>5.1772959999999983</v>
      </c>
      <c r="AU1407" s="201">
        <v>11.184004000000005</v>
      </c>
      <c r="AV1407" s="201">
        <v>-22.671426000000004</v>
      </c>
      <c r="AW1407" s="201">
        <v>1.1361789999999985</v>
      </c>
      <c r="AX1407" s="201">
        <v>8.1880129999999962</v>
      </c>
      <c r="AY1407" s="201">
        <v>11.136879</v>
      </c>
      <c r="AZ1407" s="201">
        <v>-8.0257689999999968</v>
      </c>
      <c r="BA1407" s="201">
        <v>62.486688000000001</v>
      </c>
      <c r="BB1407" s="201">
        <v>10.027760000000001</v>
      </c>
      <c r="BC1407" s="201">
        <v>15.64838599999999</v>
      </c>
      <c r="BD1407" s="201">
        <v>16.286791000000026</v>
      </c>
      <c r="BE1407" s="201">
        <v>12.014817999999991</v>
      </c>
      <c r="BF1407" s="201">
        <v>6.950437999999993</v>
      </c>
      <c r="BG1407" s="201">
        <v>17.621463000000006</v>
      </c>
      <c r="BH1407" s="201">
        <v>2.5291020000000213</v>
      </c>
      <c r="BI1407" s="201">
        <v>4.7783789999999726</v>
      </c>
      <c r="BJ1407" s="201">
        <v>16.935884999999985</v>
      </c>
      <c r="BK1407" s="201">
        <v>-2.548855000000005</v>
      </c>
      <c r="BL1407" s="201">
        <v>1.6520750000000248</v>
      </c>
      <c r="BM1407" s="201">
        <v>272.21838000000002</v>
      </c>
      <c r="BN1407" s="201">
        <v>-83.401268999999999</v>
      </c>
      <c r="BO1407" s="201">
        <v>-35.393739000000039</v>
      </c>
      <c r="BP1407" s="201">
        <v>-4.1337649999999826</v>
      </c>
      <c r="BQ1407" s="201">
        <v>-30.267999999999972</v>
      </c>
      <c r="BR1407" s="201">
        <v>3.4869999999999663</v>
      </c>
      <c r="BS1407" s="201">
        <v>27.954000000000022</v>
      </c>
      <c r="BT1407" s="201">
        <v>-35.348080000000039</v>
      </c>
      <c r="BU1407" s="201">
        <v>57.832760000000064</v>
      </c>
      <c r="BV1407" s="201">
        <v>75.450869999999952</v>
      </c>
      <c r="BW1407" s="201">
        <v>20.53245000000004</v>
      </c>
      <c r="BX1407" s="201">
        <v>62.661963000000014</v>
      </c>
      <c r="BY1407" s="201">
        <v>29.998696999999993</v>
      </c>
      <c r="BZ1407" s="201">
        <v>42.241353999999873</v>
      </c>
      <c r="CA1407" s="201">
        <v>-24.6710139999999</v>
      </c>
      <c r="CB1407" s="201">
        <v>-87.835000000000036</v>
      </c>
      <c r="CC1407" s="201">
        <v>83.586000000000013</v>
      </c>
      <c r="CD1407" s="201">
        <v>551.32799999999997</v>
      </c>
      <c r="CE1407" s="201">
        <v>-218.53499999999997</v>
      </c>
      <c r="CF1407" s="201">
        <v>2028.4820000000002</v>
      </c>
      <c r="CG1407" s="201">
        <v>-37.041999999999462</v>
      </c>
      <c r="CH1407" s="201">
        <v>265.47799999999961</v>
      </c>
      <c r="CI1407" s="201">
        <v>-134.48900000000003</v>
      </c>
      <c r="CJ1407" s="201">
        <v>-224.95699999999988</v>
      </c>
      <c r="CK1407" s="201">
        <v>964.52199999999948</v>
      </c>
      <c r="CL1407" s="201">
        <v>23.378000000000156</v>
      </c>
      <c r="CM1407" s="201">
        <v>-62.07799999999952</v>
      </c>
      <c r="CN1407" s="201">
        <v>-1581.0980000000004</v>
      </c>
      <c r="CO1407" s="201">
        <v>161.02400000000034</v>
      </c>
      <c r="CP1407" s="201">
        <v>134.97299999999998</v>
      </c>
      <c r="CQ1407" s="201">
        <v>1993.0559999999994</v>
      </c>
      <c r="CR1407" s="201">
        <v>-631.48499999999967</v>
      </c>
      <c r="CS1407" s="201">
        <v>-31.761108030904268</v>
      </c>
      <c r="CT1407" s="201">
        <v>-137.39166142938984</v>
      </c>
      <c r="CU1407" s="201">
        <v>363.0790006702947</v>
      </c>
      <c r="CV1407" s="201">
        <v>-412.83564074461179</v>
      </c>
      <c r="CW1407" s="201">
        <v>196.2282123095396</v>
      </c>
      <c r="CX1407" s="201">
        <v>129.27029047329535</v>
      </c>
      <c r="CY1407" s="201">
        <v>752.68785605679363</v>
      </c>
      <c r="CZ1407" s="201">
        <v>-488.21664923170505</v>
      </c>
      <c r="DA1407" s="201">
        <v>330.31699890586594</v>
      </c>
      <c r="DB1407" s="201">
        <v>406.33958091243073</v>
      </c>
      <c r="DC1407" s="201">
        <v>1452.9311941664346</v>
      </c>
      <c r="DD1407" s="201">
        <v>-483.5046026002592</v>
      </c>
      <c r="DE1407" s="201">
        <v>458.71265515296915</v>
      </c>
      <c r="DF1407" s="201">
        <v>711.58272246324691</v>
      </c>
      <c r="DG1407" s="201">
        <v>2017.0784521202131</v>
      </c>
      <c r="DH1407" s="201">
        <v>-372.80521476209378</v>
      </c>
      <c r="DI1407" s="201">
        <v>617.43842940509353</v>
      </c>
      <c r="DJ1407" s="201">
        <v>943.30294047953089</v>
      </c>
      <c r="DK1407" s="201">
        <v>2377.0977023006085</v>
      </c>
      <c r="DL1407" s="201">
        <v>399.63766208593677</v>
      </c>
      <c r="DM1407" s="201">
        <v>1126.7479387411609</v>
      </c>
      <c r="DN1407" s="201">
        <v>1188.6242614062926</v>
      </c>
      <c r="DO1407" s="201">
        <v>2448.3176294403438</v>
      </c>
    </row>
    <row r="1408" spans="1:119">
      <c r="C1408" s="155" t="s">
        <v>60</v>
      </c>
      <c r="D1408" s="499"/>
      <c r="E1408" s="499"/>
      <c r="F1408" s="201">
        <v>0</v>
      </c>
      <c r="G1408" s="201">
        <v>67.977413999999996</v>
      </c>
      <c r="H1408" s="201">
        <v>49.113512</v>
      </c>
      <c r="I1408" s="201">
        <v>64.383587000000006</v>
      </c>
      <c r="J1408" s="201">
        <v>62.173231999999999</v>
      </c>
      <c r="K1408" s="201">
        <v>142.31029699999999</v>
      </c>
      <c r="L1408" s="201">
        <v>195.183807</v>
      </c>
      <c r="M1408" s="201">
        <v>216.87831799999998</v>
      </c>
      <c r="N1408" s="201">
        <v>371.95376499999998</v>
      </c>
      <c r="O1408" s="201">
        <v>368.99299999999999</v>
      </c>
      <c r="P1408" s="201">
        <v>487.46100000000001</v>
      </c>
      <c r="Q1408" s="201">
        <v>597.69200000000001</v>
      </c>
      <c r="R1408" s="201">
        <v>926.23599999999999</v>
      </c>
      <c r="S1408" s="543">
        <v>3048.665</v>
      </c>
      <c r="T1408" s="543">
        <v>3749.53</v>
      </c>
      <c r="U1408" s="1748">
        <v>4457.4849999999997</v>
      </c>
      <c r="V1408" s="1748">
        <v>4019.9262312100004</v>
      </c>
      <c r="W1408" s="1748">
        <v>4685.2769493050173</v>
      </c>
      <c r="X1408" s="1748">
        <v>6386.6480740580437</v>
      </c>
      <c r="Y1408" s="1748">
        <v>9090.5173011942134</v>
      </c>
      <c r="Z1408" s="1748">
        <v>9090.5173011942134</v>
      </c>
      <c r="AB1408" s="444"/>
      <c r="AC1408" s="444"/>
      <c r="AD1408" s="444"/>
      <c r="AE1408" s="444"/>
      <c r="AF1408" s="444"/>
      <c r="AG1408" s="444"/>
      <c r="AH1408" s="444"/>
      <c r="AI1408" s="525"/>
      <c r="AJ1408" s="201">
        <v>0</v>
      </c>
      <c r="AK1408" s="201">
        <v>0</v>
      </c>
      <c r="AL1408" s="201">
        <v>16.236407</v>
      </c>
      <c r="AM1408" s="201">
        <v>62.909596999999998</v>
      </c>
      <c r="AN1408" s="201">
        <v>67.977413999999996</v>
      </c>
      <c r="AO1408" s="201">
        <v>51.869590000000002</v>
      </c>
      <c r="AP1408" s="201">
        <v>49.417380000000001</v>
      </c>
      <c r="AQ1408" s="201">
        <v>30.892590999999999</v>
      </c>
      <c r="AR1408" s="201">
        <v>49.113512</v>
      </c>
      <c r="AS1408" s="201">
        <v>46.360402999999998</v>
      </c>
      <c r="AT1408" s="201">
        <v>48.022286999999999</v>
      </c>
      <c r="AU1408" s="201">
        <v>53.199582999999997</v>
      </c>
      <c r="AV1408" s="201">
        <v>64.383587000000006</v>
      </c>
      <c r="AW1408" s="201">
        <v>41.712161000000002</v>
      </c>
      <c r="AX1408" s="201">
        <v>42.84834</v>
      </c>
      <c r="AY1408" s="201">
        <v>51.036352999999998</v>
      </c>
      <c r="AZ1408" s="201">
        <v>62.173231999999999</v>
      </c>
      <c r="BA1408" s="201">
        <v>54.147463000000002</v>
      </c>
      <c r="BB1408" s="201">
        <v>116.634151</v>
      </c>
      <c r="BC1408" s="201">
        <v>126.661911</v>
      </c>
      <c r="BD1408" s="201">
        <v>142.31029699999999</v>
      </c>
      <c r="BE1408" s="201">
        <v>158.59708800000001</v>
      </c>
      <c r="BF1408" s="201">
        <v>170.611906</v>
      </c>
      <c r="BG1408" s="201">
        <v>177.562344</v>
      </c>
      <c r="BH1408" s="201">
        <v>195.183807</v>
      </c>
      <c r="BI1408" s="201">
        <v>197.71290900000002</v>
      </c>
      <c r="BJ1408" s="201">
        <v>202.491288</v>
      </c>
      <c r="BK1408" s="201">
        <v>219.42717299999998</v>
      </c>
      <c r="BL1408" s="201">
        <v>216.87831799999998</v>
      </c>
      <c r="BM1408" s="201">
        <v>218.530393</v>
      </c>
      <c r="BN1408" s="201">
        <v>490.74877300000003</v>
      </c>
      <c r="BO1408" s="201">
        <v>407.34750400000001</v>
      </c>
      <c r="BP1408" s="201">
        <v>371.95376499999998</v>
      </c>
      <c r="BQ1408" s="201">
        <v>367.82</v>
      </c>
      <c r="BR1408" s="201">
        <v>337.55200000000002</v>
      </c>
      <c r="BS1408" s="201">
        <v>341.03899999999999</v>
      </c>
      <c r="BT1408" s="201">
        <v>368.99299999999999</v>
      </c>
      <c r="BU1408" s="201">
        <v>333.64491999999996</v>
      </c>
      <c r="BV1408" s="201">
        <v>391.47768000000002</v>
      </c>
      <c r="BW1408" s="201">
        <v>466.92854999999997</v>
      </c>
      <c r="BX1408" s="201">
        <v>487.46100000000001</v>
      </c>
      <c r="BY1408" s="201">
        <v>550.12296300000003</v>
      </c>
      <c r="BZ1408" s="201">
        <v>580.12166000000002</v>
      </c>
      <c r="CA1408" s="201">
        <v>622.36301399999991</v>
      </c>
      <c r="CB1408" s="201">
        <v>597.69200000000001</v>
      </c>
      <c r="CC1408" s="201">
        <v>509.85699999999997</v>
      </c>
      <c r="CD1408" s="201">
        <v>593.44299999999998</v>
      </c>
      <c r="CE1408" s="201">
        <v>1144.771</v>
      </c>
      <c r="CF1408" s="201">
        <v>926.23599999999999</v>
      </c>
      <c r="CG1408" s="201">
        <v>2954.7179999999998</v>
      </c>
      <c r="CH1408" s="201">
        <v>2917.6760000000004</v>
      </c>
      <c r="CI1408" s="201">
        <v>3183.154</v>
      </c>
      <c r="CJ1408" s="201">
        <v>3048.665</v>
      </c>
      <c r="CK1408" s="201">
        <v>2823.7080000000001</v>
      </c>
      <c r="CL1408" s="201">
        <v>3788.2299999999996</v>
      </c>
      <c r="CM1408" s="201">
        <v>3811.6079999999997</v>
      </c>
      <c r="CN1408" s="201">
        <v>3749.53</v>
      </c>
      <c r="CO1408" s="201">
        <v>2168.4319999999998</v>
      </c>
      <c r="CP1408" s="201">
        <v>2329.4560000000001</v>
      </c>
      <c r="CQ1408" s="201">
        <v>2464.4290000000001</v>
      </c>
      <c r="CR1408" s="201">
        <v>4457.4849999999997</v>
      </c>
      <c r="CS1408" s="201">
        <v>3826</v>
      </c>
      <c r="CT1408" s="201">
        <v>3794.2388919690957</v>
      </c>
      <c r="CU1408" s="201">
        <v>3656.8472305397058</v>
      </c>
      <c r="CV1408" s="201">
        <v>4019.9262312100004</v>
      </c>
      <c r="CW1408" s="201">
        <v>3607.0905904653887</v>
      </c>
      <c r="CX1408" s="201">
        <v>3803.3188027749284</v>
      </c>
      <c r="CY1408" s="201">
        <v>3932.5890932482239</v>
      </c>
      <c r="CZ1408" s="201">
        <v>4685.2769493050173</v>
      </c>
      <c r="DA1408" s="201">
        <v>4197.0603000733126</v>
      </c>
      <c r="DB1408" s="201">
        <v>4527.3772989791787</v>
      </c>
      <c r="DC1408" s="201">
        <v>4933.7168798916091</v>
      </c>
      <c r="DD1408" s="201">
        <v>6386.6480740580437</v>
      </c>
      <c r="DE1408" s="201">
        <v>5903.1434714577845</v>
      </c>
      <c r="DF1408" s="201">
        <v>6361.8561266107536</v>
      </c>
      <c r="DG1408" s="201">
        <v>7073.4388490740002</v>
      </c>
      <c r="DH1408" s="201">
        <v>9090.5173011942134</v>
      </c>
      <c r="DI1408" s="201">
        <v>8717.7120864321187</v>
      </c>
      <c r="DJ1408" s="201">
        <v>9335.1505158372129</v>
      </c>
      <c r="DK1408" s="201">
        <v>10278.453456316744</v>
      </c>
      <c r="DL1408" s="201">
        <v>12655.551158617352</v>
      </c>
      <c r="DM1408" s="201">
        <v>13055.18882070329</v>
      </c>
      <c r="DN1408" s="201">
        <v>14181.93675944445</v>
      </c>
      <c r="DO1408" s="201">
        <v>15370.561020850742</v>
      </c>
    </row>
    <row r="1409" spans="1:119">
      <c r="D1409" s="499"/>
      <c r="E1409" s="499"/>
      <c r="F1409" s="201"/>
      <c r="G1409" s="201"/>
      <c r="H1409" s="201"/>
      <c r="I1409" s="201"/>
      <c r="J1409" s="201"/>
      <c r="K1409" s="201"/>
      <c r="L1409" s="201"/>
      <c r="M1409" s="201"/>
      <c r="N1409" s="201"/>
      <c r="O1409" s="201"/>
      <c r="P1409" s="201"/>
      <c r="Q1409" s="201"/>
      <c r="R1409" s="201"/>
      <c r="S1409" s="543"/>
      <c r="T1409" s="543"/>
      <c r="U1409" s="1748"/>
      <c r="V1409" s="1748"/>
      <c r="W1409" s="1748"/>
      <c r="X1409" s="1748"/>
      <c r="Y1409" s="1748"/>
      <c r="Z1409" s="1748"/>
      <c r="AB1409" s="444"/>
      <c r="AC1409" s="444"/>
      <c r="AD1409" s="444"/>
      <c r="AE1409" s="444"/>
      <c r="AF1409" s="444"/>
      <c r="AG1409" s="444"/>
      <c r="AH1409" s="444"/>
      <c r="AI1409" s="525"/>
      <c r="AJ1409" s="201"/>
      <c r="AK1409" s="201"/>
      <c r="AL1409" s="201"/>
      <c r="AM1409" s="201"/>
      <c r="AN1409" s="201"/>
      <c r="AO1409" s="201"/>
      <c r="AP1409" s="201"/>
      <c r="AQ1409" s="201"/>
      <c r="AR1409" s="201"/>
      <c r="AS1409" s="201"/>
      <c r="AT1409" s="201"/>
      <c r="AU1409" s="201"/>
      <c r="AV1409" s="201"/>
      <c r="AW1409" s="201"/>
      <c r="AX1409" s="201"/>
      <c r="AY1409" s="201"/>
      <c r="AZ1409" s="201"/>
      <c r="BA1409" s="201"/>
      <c r="BB1409" s="201"/>
      <c r="BC1409" s="201"/>
      <c r="BD1409" s="201"/>
      <c r="BE1409" s="201"/>
      <c r="BF1409" s="201"/>
      <c r="BG1409" s="201"/>
      <c r="BH1409" s="201"/>
      <c r="BI1409" s="201"/>
      <c r="BJ1409" s="201"/>
      <c r="BK1409" s="201"/>
      <c r="BL1409" s="201"/>
      <c r="BM1409" s="201"/>
      <c r="BN1409" s="201"/>
      <c r="BO1409" s="201"/>
      <c r="BP1409" s="201"/>
      <c r="BQ1409" s="201"/>
      <c r="BR1409" s="201"/>
      <c r="BS1409" s="201"/>
      <c r="BT1409" s="201"/>
      <c r="BU1409" s="201"/>
      <c r="BV1409" s="201"/>
      <c r="BW1409" s="201"/>
      <c r="BX1409" s="201"/>
      <c r="BY1409" s="201"/>
      <c r="BZ1409" s="201"/>
      <c r="CA1409" s="201"/>
      <c r="CB1409" s="201"/>
      <c r="CC1409" s="201"/>
      <c r="CD1409" s="201"/>
      <c r="CE1409" s="201"/>
      <c r="CF1409" s="201"/>
      <c r="CG1409" s="201"/>
      <c r="CH1409" s="201"/>
      <c r="CI1409" s="201"/>
      <c r="CJ1409" s="201"/>
      <c r="CK1409" s="201"/>
      <c r="CL1409" s="201"/>
      <c r="CM1409" s="201"/>
      <c r="CN1409" s="201"/>
      <c r="CO1409" s="201"/>
      <c r="CP1409" s="201"/>
      <c r="CQ1409" s="201"/>
      <c r="CR1409" s="201"/>
      <c r="CS1409" s="201"/>
      <c r="CT1409" s="201"/>
      <c r="CU1409" s="201"/>
      <c r="CV1409" s="201"/>
      <c r="CW1409" s="201"/>
      <c r="CX1409" s="201"/>
      <c r="CY1409" s="201"/>
      <c r="CZ1409" s="201"/>
      <c r="DA1409" s="201"/>
      <c r="DB1409" s="201"/>
      <c r="DC1409" s="201"/>
      <c r="DD1409" s="201"/>
      <c r="DE1409" s="201"/>
      <c r="DF1409" s="201"/>
      <c r="DG1409" s="201"/>
      <c r="DH1409" s="201"/>
      <c r="DI1409" s="201"/>
      <c r="DJ1409" s="201"/>
      <c r="DK1409" s="201"/>
      <c r="DL1409" s="201"/>
      <c r="DM1409" s="201"/>
      <c r="DN1409" s="201"/>
      <c r="DO1409" s="201"/>
    </row>
    <row r="1410" spans="1:119" s="277" customFormat="1">
      <c r="B1410" s="1323"/>
      <c r="C1410" s="440" t="s">
        <v>61</v>
      </c>
      <c r="D1410" s="498"/>
      <c r="E1410" s="498"/>
      <c r="F1410" s="362">
        <v>66.876363999999995</v>
      </c>
      <c r="G1410" s="362">
        <v>49.113512000000014</v>
      </c>
      <c r="H1410" s="362">
        <v>64.383587000000006</v>
      </c>
      <c r="I1410" s="362">
        <v>62.173231999999999</v>
      </c>
      <c r="J1410" s="362">
        <v>142.31029699999999</v>
      </c>
      <c r="K1410" s="362">
        <v>195.183807</v>
      </c>
      <c r="L1410" s="362">
        <v>216.87831799999998</v>
      </c>
      <c r="M1410" s="362">
        <v>371.95376499999998</v>
      </c>
      <c r="N1410" s="362">
        <v>368.99299999999994</v>
      </c>
      <c r="O1410" s="362">
        <v>487.46100000000001</v>
      </c>
      <c r="P1410" s="362">
        <v>597.69200000000001</v>
      </c>
      <c r="Q1410" s="362">
        <v>926.23599999999988</v>
      </c>
      <c r="R1410" s="362">
        <v>3048.6650000000004</v>
      </c>
      <c r="S1410" s="538">
        <v>3749.53</v>
      </c>
      <c r="T1410" s="538">
        <v>4457.4849999999988</v>
      </c>
      <c r="U1410" s="1747">
        <v>4019.9262312100009</v>
      </c>
      <c r="V1410" s="1747">
        <v>4685.2769493050173</v>
      </c>
      <c r="W1410" s="1747">
        <v>6386.6480740580437</v>
      </c>
      <c r="X1410" s="1747">
        <v>9090.5173011942134</v>
      </c>
      <c r="Y1410" s="1747">
        <v>12655.551158617352</v>
      </c>
      <c r="Z1410" s="1747">
        <v>14253.844792867947</v>
      </c>
      <c r="AA1410" s="182"/>
      <c r="AB1410" s="508"/>
      <c r="AC1410" s="508"/>
      <c r="AD1410" s="508"/>
      <c r="AE1410" s="508"/>
      <c r="AF1410" s="508"/>
      <c r="AG1410" s="508"/>
      <c r="AH1410" s="508"/>
      <c r="AI1410" s="532"/>
      <c r="AJ1410" s="362">
        <v>0</v>
      </c>
      <c r="AK1410" s="362">
        <v>16.236407</v>
      </c>
      <c r="AL1410" s="362">
        <v>62.909596999999991</v>
      </c>
      <c r="AM1410" s="362">
        <v>67.977413999999996</v>
      </c>
      <c r="AN1410" s="362">
        <v>51.869590000000002</v>
      </c>
      <c r="AO1410" s="362">
        <v>49.417380000000001</v>
      </c>
      <c r="AP1410" s="362">
        <v>30.892590999999996</v>
      </c>
      <c r="AQ1410" s="362">
        <v>49.113512</v>
      </c>
      <c r="AR1410" s="362">
        <v>46.360402999999998</v>
      </c>
      <c r="AS1410" s="362">
        <v>48.022286999999999</v>
      </c>
      <c r="AT1410" s="362">
        <v>53.199582999999997</v>
      </c>
      <c r="AU1410" s="362">
        <v>64.383587000000006</v>
      </c>
      <c r="AV1410" s="362">
        <v>41.712161000000002</v>
      </c>
      <c r="AW1410" s="362">
        <v>42.84834</v>
      </c>
      <c r="AX1410" s="362">
        <v>51.036352999999998</v>
      </c>
      <c r="AY1410" s="362">
        <v>62.173231999999999</v>
      </c>
      <c r="AZ1410" s="362">
        <v>54.147463000000002</v>
      </c>
      <c r="BA1410" s="362">
        <v>116.634151</v>
      </c>
      <c r="BB1410" s="362">
        <v>126.661911</v>
      </c>
      <c r="BC1410" s="362">
        <v>142.31029699999999</v>
      </c>
      <c r="BD1410" s="362">
        <v>158.59708800000001</v>
      </c>
      <c r="BE1410" s="362">
        <v>170.611906</v>
      </c>
      <c r="BF1410" s="362">
        <v>177.562344</v>
      </c>
      <c r="BG1410" s="362">
        <v>195.183807</v>
      </c>
      <c r="BH1410" s="362">
        <v>197.71290900000002</v>
      </c>
      <c r="BI1410" s="362">
        <v>202.491288</v>
      </c>
      <c r="BJ1410" s="362">
        <v>219.42717299999998</v>
      </c>
      <c r="BK1410" s="362">
        <v>216.87831799999998</v>
      </c>
      <c r="BL1410" s="362">
        <v>218.530393</v>
      </c>
      <c r="BM1410" s="362">
        <v>490.74877300000003</v>
      </c>
      <c r="BN1410" s="362">
        <v>407.34750400000001</v>
      </c>
      <c r="BO1410" s="362">
        <v>371.95376499999998</v>
      </c>
      <c r="BP1410" s="362">
        <v>367.82</v>
      </c>
      <c r="BQ1410" s="362">
        <v>337.55200000000002</v>
      </c>
      <c r="BR1410" s="362">
        <v>341.03899999999999</v>
      </c>
      <c r="BS1410" s="362">
        <v>368.99299999999999</v>
      </c>
      <c r="BT1410" s="362">
        <v>333.64491999999996</v>
      </c>
      <c r="BU1410" s="362">
        <v>391.47768000000002</v>
      </c>
      <c r="BV1410" s="362">
        <v>466.92854999999997</v>
      </c>
      <c r="BW1410" s="362">
        <v>487.46100000000001</v>
      </c>
      <c r="BX1410" s="362">
        <v>550.12296300000003</v>
      </c>
      <c r="BY1410" s="362">
        <v>580.12166000000002</v>
      </c>
      <c r="BZ1410" s="362">
        <v>622.36301399999991</v>
      </c>
      <c r="CA1410" s="362">
        <v>597.69200000000001</v>
      </c>
      <c r="CB1410" s="362">
        <v>509.85699999999997</v>
      </c>
      <c r="CC1410" s="362">
        <v>593.44299999999998</v>
      </c>
      <c r="CD1410" s="362">
        <v>1144.771</v>
      </c>
      <c r="CE1410" s="362">
        <v>926.23599999999999</v>
      </c>
      <c r="CF1410" s="362">
        <v>2954.7180000000003</v>
      </c>
      <c r="CG1410" s="362">
        <v>2917.6760000000004</v>
      </c>
      <c r="CH1410" s="362">
        <v>3183.154</v>
      </c>
      <c r="CI1410" s="362">
        <v>3048.665</v>
      </c>
      <c r="CJ1410" s="362">
        <v>2823.7080000000001</v>
      </c>
      <c r="CK1410" s="362">
        <v>3788.2299999999996</v>
      </c>
      <c r="CL1410" s="362">
        <v>3811.6079999999997</v>
      </c>
      <c r="CM1410" s="362">
        <v>3749.53</v>
      </c>
      <c r="CN1410" s="362">
        <v>2168.4319999999998</v>
      </c>
      <c r="CO1410" s="362">
        <v>2329.4560000000001</v>
      </c>
      <c r="CP1410" s="362">
        <v>2464.4290000000001</v>
      </c>
      <c r="CQ1410" s="362">
        <v>4457.4849999999997</v>
      </c>
      <c r="CR1410" s="362">
        <v>3826</v>
      </c>
      <c r="CS1410" s="362">
        <v>3794.2388919690957</v>
      </c>
      <c r="CT1410" s="362">
        <v>3656.8472305397058</v>
      </c>
      <c r="CU1410" s="362">
        <v>4019.9262312100004</v>
      </c>
      <c r="CV1410" s="362">
        <v>3607.0905904653887</v>
      </c>
      <c r="CW1410" s="362">
        <v>3803.3188027749284</v>
      </c>
      <c r="CX1410" s="362">
        <v>3932.5890932482239</v>
      </c>
      <c r="CY1410" s="362">
        <v>4685.2769493050173</v>
      </c>
      <c r="CZ1410" s="362">
        <v>4197.0603000733126</v>
      </c>
      <c r="DA1410" s="362">
        <v>4527.3772989791787</v>
      </c>
      <c r="DB1410" s="362">
        <v>4933.7168798916091</v>
      </c>
      <c r="DC1410" s="362">
        <v>6386.6480740580437</v>
      </c>
      <c r="DD1410" s="362">
        <v>5903.1434714577845</v>
      </c>
      <c r="DE1410" s="362">
        <v>6361.8561266107536</v>
      </c>
      <c r="DF1410" s="362">
        <v>7073.4388490740002</v>
      </c>
      <c r="DG1410" s="362">
        <v>9090.5173011942134</v>
      </c>
      <c r="DH1410" s="362">
        <v>8717.7120864321187</v>
      </c>
      <c r="DI1410" s="362">
        <v>9335.1505158372129</v>
      </c>
      <c r="DJ1410" s="362">
        <v>10278.453456316744</v>
      </c>
      <c r="DK1410" s="362">
        <v>12655.551158617352</v>
      </c>
      <c r="DL1410" s="362">
        <v>13055.18882070329</v>
      </c>
      <c r="DM1410" s="362">
        <v>14181.93675944445</v>
      </c>
      <c r="DN1410" s="362">
        <v>15370.561020850742</v>
      </c>
      <c r="DO1410" s="362">
        <v>17818.878650291088</v>
      </c>
    </row>
    <row r="1411" spans="1:119" s="547" customFormat="1">
      <c r="B1411" s="1330"/>
      <c r="C1411" s="544" t="s">
        <v>62</v>
      </c>
      <c r="D1411" s="392"/>
      <c r="E1411" s="392"/>
      <c r="F1411" s="534">
        <v>-1.1010500000000008</v>
      </c>
      <c r="G1411" s="534">
        <v>0</v>
      </c>
      <c r="H1411" s="534">
        <v>0</v>
      </c>
      <c r="I1411" s="534">
        <v>0</v>
      </c>
      <c r="J1411" s="534">
        <v>0</v>
      </c>
      <c r="K1411" s="534">
        <v>0</v>
      </c>
      <c r="L1411" s="534">
        <v>0</v>
      </c>
      <c r="M1411" s="534">
        <v>0</v>
      </c>
      <c r="N1411" s="534">
        <v>0</v>
      </c>
      <c r="O1411" s="534">
        <v>0</v>
      </c>
      <c r="P1411" s="534">
        <v>0</v>
      </c>
      <c r="Q1411" s="534">
        <v>0</v>
      </c>
      <c r="R1411" s="534">
        <v>0</v>
      </c>
      <c r="S1411" s="545">
        <v>0</v>
      </c>
      <c r="T1411" s="545">
        <v>0</v>
      </c>
      <c r="U1411" s="1687">
        <v>0</v>
      </c>
      <c r="V1411" s="1687">
        <v>0</v>
      </c>
      <c r="W1411" s="1687">
        <v>0</v>
      </c>
      <c r="X1411" s="1687">
        <v>0</v>
      </c>
      <c r="Y1411" s="1687">
        <v>0</v>
      </c>
      <c r="Z1411" s="1687">
        <v>-3565.0338574231409</v>
      </c>
      <c r="AA1411" s="150"/>
      <c r="AB1411" s="546"/>
      <c r="AC1411" s="546"/>
      <c r="AD1411" s="546"/>
      <c r="AE1411" s="546"/>
      <c r="AF1411" s="546"/>
      <c r="AG1411" s="546"/>
      <c r="AH1411" s="546"/>
      <c r="AI1411" s="546"/>
      <c r="AJ1411" s="534">
        <v>0</v>
      </c>
      <c r="AK1411" s="534">
        <v>0</v>
      </c>
      <c r="AL1411" s="534">
        <v>0</v>
      </c>
      <c r="AM1411" s="534">
        <v>0</v>
      </c>
      <c r="AN1411" s="534">
        <v>0</v>
      </c>
      <c r="AO1411" s="534">
        <v>0</v>
      </c>
      <c r="AP1411" s="534">
        <v>0</v>
      </c>
      <c r="AQ1411" s="534">
        <v>0</v>
      </c>
      <c r="AR1411" s="534">
        <v>0</v>
      </c>
      <c r="AS1411" s="534">
        <v>0</v>
      </c>
      <c r="AT1411" s="534">
        <v>0</v>
      </c>
      <c r="AU1411" s="534">
        <v>0</v>
      </c>
      <c r="AV1411" s="534">
        <v>0</v>
      </c>
      <c r="AW1411" s="534">
        <v>0</v>
      </c>
      <c r="AX1411" s="534">
        <v>0</v>
      </c>
      <c r="AY1411" s="534">
        <v>0</v>
      </c>
      <c r="AZ1411" s="534">
        <v>0</v>
      </c>
      <c r="BA1411" s="534">
        <v>0</v>
      </c>
      <c r="BB1411" s="534">
        <v>0</v>
      </c>
      <c r="BC1411" s="534">
        <v>0</v>
      </c>
      <c r="BD1411" s="534">
        <v>0</v>
      </c>
      <c r="BE1411" s="534">
        <v>0</v>
      </c>
      <c r="BF1411" s="534">
        <v>0</v>
      </c>
      <c r="BG1411" s="534">
        <v>0</v>
      </c>
      <c r="BH1411" s="534">
        <v>0</v>
      </c>
      <c r="BI1411" s="534">
        <v>0</v>
      </c>
      <c r="BJ1411" s="534">
        <v>0</v>
      </c>
      <c r="BK1411" s="534">
        <v>0</v>
      </c>
      <c r="BL1411" s="534">
        <v>0</v>
      </c>
      <c r="BM1411" s="534">
        <v>0</v>
      </c>
      <c r="BN1411" s="534">
        <v>0</v>
      </c>
      <c r="BO1411" s="534">
        <v>0</v>
      </c>
      <c r="BP1411" s="534">
        <v>0</v>
      </c>
      <c r="BQ1411" s="534">
        <v>0</v>
      </c>
      <c r="BR1411" s="534">
        <v>0</v>
      </c>
      <c r="BS1411" s="534">
        <v>0</v>
      </c>
      <c r="BT1411" s="534">
        <v>0</v>
      </c>
      <c r="BU1411" s="534">
        <v>0</v>
      </c>
      <c r="BV1411" s="534">
        <v>0</v>
      </c>
      <c r="BW1411" s="534">
        <v>0</v>
      </c>
      <c r="BX1411" s="534">
        <v>0</v>
      </c>
      <c r="BY1411" s="534">
        <v>0</v>
      </c>
      <c r="BZ1411" s="534">
        <v>0</v>
      </c>
      <c r="CA1411" s="534">
        <v>0</v>
      </c>
      <c r="CB1411" s="534">
        <v>0</v>
      </c>
      <c r="CC1411" s="534">
        <v>0</v>
      </c>
      <c r="CD1411" s="534">
        <v>0</v>
      </c>
      <c r="CE1411" s="534">
        <v>0</v>
      </c>
      <c r="CF1411" s="534">
        <v>0</v>
      </c>
      <c r="CG1411" s="534">
        <v>0</v>
      </c>
      <c r="CH1411" s="534">
        <v>0</v>
      </c>
      <c r="CI1411" s="534">
        <v>0</v>
      </c>
      <c r="CJ1411" s="534">
        <v>0</v>
      </c>
      <c r="CK1411" s="534">
        <v>0</v>
      </c>
      <c r="CL1411" s="534">
        <v>0</v>
      </c>
      <c r="CM1411" s="534">
        <v>0</v>
      </c>
      <c r="CN1411" s="534">
        <v>0</v>
      </c>
      <c r="CO1411" s="534">
        <v>0</v>
      </c>
      <c r="CP1411" s="534">
        <v>0</v>
      </c>
      <c r="CQ1411" s="534">
        <v>0</v>
      </c>
      <c r="CR1411" s="534">
        <v>0</v>
      </c>
      <c r="CS1411" s="534">
        <v>0</v>
      </c>
      <c r="CT1411" s="534">
        <v>0</v>
      </c>
      <c r="CU1411" s="534">
        <v>0</v>
      </c>
      <c r="CV1411" s="534">
        <v>0</v>
      </c>
      <c r="CW1411" s="534">
        <v>0</v>
      </c>
      <c r="CX1411" s="534">
        <v>0</v>
      </c>
      <c r="CY1411" s="534">
        <v>0</v>
      </c>
      <c r="CZ1411" s="534">
        <v>0</v>
      </c>
      <c r="DA1411" s="534">
        <v>0</v>
      </c>
      <c r="DB1411" s="534">
        <v>0</v>
      </c>
      <c r="DC1411" s="534">
        <v>0</v>
      </c>
      <c r="DD1411" s="534">
        <v>0</v>
      </c>
      <c r="DE1411" s="534">
        <v>0</v>
      </c>
      <c r="DF1411" s="534">
        <v>0</v>
      </c>
      <c r="DG1411" s="534">
        <v>0</v>
      </c>
      <c r="DH1411" s="534">
        <v>0</v>
      </c>
      <c r="DI1411" s="534">
        <v>0</v>
      </c>
      <c r="DJ1411" s="534">
        <v>0</v>
      </c>
      <c r="DK1411" s="534">
        <v>0</v>
      </c>
      <c r="DL1411" s="534">
        <v>0</v>
      </c>
      <c r="DM1411" s="534">
        <v>0</v>
      </c>
      <c r="DN1411" s="534">
        <v>0</v>
      </c>
      <c r="DO1411" s="534">
        <v>0</v>
      </c>
    </row>
    <row r="1412" spans="1:119" s="547" customFormat="1">
      <c r="B1412" s="1330"/>
      <c r="C1412" s="548"/>
      <c r="E1412" s="393"/>
      <c r="F1412" s="370"/>
      <c r="G1412" s="370"/>
      <c r="H1412" s="370"/>
      <c r="I1412" s="370"/>
      <c r="J1412" s="370"/>
      <c r="K1412" s="370"/>
      <c r="L1412" s="370"/>
      <c r="M1412" s="370"/>
      <c r="N1412" s="444"/>
      <c r="O1412" s="370"/>
      <c r="P1412" s="370"/>
      <c r="Q1412" s="370"/>
      <c r="R1412" s="370"/>
      <c r="S1412" s="511"/>
      <c r="T1412" s="511"/>
      <c r="U1412" s="1690"/>
      <c r="V1412" s="1690"/>
      <c r="W1412" s="1690"/>
      <c r="X1412" s="1690"/>
      <c r="Y1412" s="1690"/>
      <c r="Z1412" s="1690"/>
      <c r="AA1412" s="150"/>
      <c r="AB1412" s="525"/>
      <c r="AC1412" s="525"/>
      <c r="AD1412" s="444"/>
      <c r="AE1412" s="525"/>
      <c r="AF1412" s="444"/>
      <c r="AG1412" s="444"/>
      <c r="AH1412" s="444"/>
      <c r="AI1412" s="444"/>
      <c r="AJ1412" s="370"/>
      <c r="AK1412" s="370"/>
      <c r="AL1412" s="370"/>
      <c r="AM1412" s="370"/>
      <c r="AN1412" s="370"/>
      <c r="AO1412" s="370"/>
      <c r="AP1412" s="370"/>
      <c r="AQ1412" s="370"/>
      <c r="AR1412" s="370"/>
      <c r="AS1412" s="370"/>
      <c r="AT1412" s="370"/>
      <c r="AU1412" s="370"/>
      <c r="AV1412" s="370"/>
      <c r="AW1412" s="370"/>
      <c r="AX1412" s="370"/>
      <c r="AY1412" s="370"/>
      <c r="AZ1412" s="370"/>
      <c r="BA1412" s="370"/>
      <c r="BB1412" s="370"/>
      <c r="BC1412" s="370"/>
      <c r="BD1412" s="370"/>
      <c r="BE1412" s="370"/>
      <c r="BF1412" s="370"/>
      <c r="BG1412" s="370"/>
      <c r="BH1412" s="370"/>
      <c r="BI1412" s="370"/>
      <c r="BJ1412" s="370"/>
      <c r="BK1412" s="370"/>
      <c r="BL1412" s="370"/>
      <c r="BM1412" s="370"/>
      <c r="BN1412" s="370"/>
      <c r="BO1412" s="370"/>
      <c r="BP1412" s="370"/>
      <c r="BQ1412" s="370"/>
      <c r="BR1412" s="370"/>
      <c r="BS1412" s="370"/>
      <c r="BT1412" s="370"/>
      <c r="BU1412" s="370"/>
      <c r="BV1412" s="370"/>
      <c r="BW1412" s="370"/>
      <c r="BX1412" s="370"/>
      <c r="BY1412" s="370"/>
      <c r="BZ1412" s="370"/>
      <c r="CA1412" s="370"/>
      <c r="CB1412" s="370"/>
      <c r="CC1412" s="370"/>
      <c r="CD1412" s="370"/>
      <c r="CE1412" s="370"/>
      <c r="CF1412" s="370"/>
      <c r="CG1412" s="370"/>
      <c r="CH1412" s="370"/>
      <c r="CI1412" s="370"/>
      <c r="CJ1412" s="370"/>
      <c r="CK1412" s="370"/>
      <c r="CL1412" s="370"/>
      <c r="CM1412" s="370"/>
      <c r="CN1412" s="370"/>
      <c r="CO1412" s="370"/>
      <c r="CP1412" s="370"/>
      <c r="CQ1412" s="370"/>
      <c r="CR1412" s="370"/>
      <c r="CS1412" s="370"/>
      <c r="CT1412" s="370"/>
      <c r="CU1412" s="370"/>
      <c r="CV1412" s="370"/>
      <c r="CW1412" s="370"/>
      <c r="CX1412" s="370"/>
      <c r="CY1412" s="370"/>
      <c r="CZ1412" s="370"/>
      <c r="DA1412" s="370"/>
      <c r="DB1412" s="370"/>
      <c r="DC1412" s="370"/>
      <c r="DD1412" s="370"/>
      <c r="DE1412" s="370"/>
      <c r="DF1412" s="370"/>
      <c r="DG1412" s="370"/>
      <c r="DH1412" s="370"/>
      <c r="DI1412" s="370"/>
      <c r="DJ1412" s="370"/>
      <c r="DK1412" s="370"/>
      <c r="DL1412" s="370"/>
      <c r="DM1412" s="370"/>
      <c r="DN1412" s="370"/>
      <c r="DO1412" s="370"/>
    </row>
    <row r="1413" spans="1:119">
      <c r="A1413" s="277">
        <v>1413</v>
      </c>
      <c r="C1413" s="549" t="s">
        <v>250</v>
      </c>
      <c r="D1413" s="301"/>
      <c r="E1413" s="302"/>
      <c r="F1413" s="301">
        <v>0.10640848678695312</v>
      </c>
      <c r="G1413" s="301">
        <v>0.20326260073630523</v>
      </c>
      <c r="H1413" s="301">
        <v>0.31990403609010853</v>
      </c>
      <c r="I1413" s="301">
        <v>0.3919046112404283</v>
      </c>
      <c r="J1413" s="301">
        <v>0.39284003675584511</v>
      </c>
      <c r="K1413" s="301">
        <v>0.39783403391516997</v>
      </c>
      <c r="L1413" s="301">
        <v>0.37133988177185057</v>
      </c>
      <c r="M1413" s="301">
        <v>0.20758888710458884</v>
      </c>
      <c r="N1413" s="301">
        <v>0.30410103376154052</v>
      </c>
      <c r="O1413" s="301">
        <v>0.35497037661783226</v>
      </c>
      <c r="P1413" s="301">
        <v>3.652106388138348E-2</v>
      </c>
      <c r="Q1413" s="301">
        <v>-0.11024349451076962</v>
      </c>
      <c r="R1413" s="301">
        <v>-0.1422265110931121</v>
      </c>
      <c r="S1413" s="550">
        <v>-3.7872893320308718E-4</v>
      </c>
      <c r="T1413" s="550">
        <v>5.235247162586578E-2</v>
      </c>
      <c r="U1413" s="1755">
        <v>0.18289021625575574</v>
      </c>
      <c r="V1413" s="1755">
        <v>0.44584801307796329</v>
      </c>
      <c r="W1413" s="1755">
        <v>0.51716201986837018</v>
      </c>
      <c r="X1413" s="1755">
        <v>0.47557843146093981</v>
      </c>
      <c r="Y1413" s="1755">
        <v>0.40192514819618336</v>
      </c>
      <c r="Z1413" s="1755">
        <v>0.30950974249570301</v>
      </c>
      <c r="AA1413" s="302"/>
    </row>
    <row r="1414" spans="1:119">
      <c r="C1414" s="549"/>
      <c r="D1414" s="301"/>
      <c r="E1414" s="302"/>
      <c r="F1414" s="551"/>
      <c r="G1414" s="551"/>
      <c r="H1414" s="551"/>
      <c r="I1414" s="551"/>
      <c r="J1414" s="551"/>
      <c r="K1414" s="551"/>
      <c r="S1414" s="542"/>
      <c r="T1414" s="542"/>
      <c r="U1414" s="1648"/>
      <c r="V1414" s="1648"/>
      <c r="W1414" s="1648"/>
      <c r="X1414" s="1648"/>
      <c r="Y1414" s="1648"/>
      <c r="Z1414" s="1648"/>
      <c r="CB1414" s="201"/>
    </row>
    <row r="1415" spans="1:119" s="277" customFormat="1">
      <c r="A1415" s="277">
        <v>1415</v>
      </c>
      <c r="B1415" s="1323"/>
      <c r="C1415" s="552" t="s">
        <v>251</v>
      </c>
      <c r="D1415" s="553"/>
      <c r="E1415" s="412"/>
      <c r="F1415" s="554"/>
      <c r="G1415" s="554"/>
      <c r="H1415" s="554"/>
      <c r="I1415" s="555">
        <v>0.73307289524987673</v>
      </c>
      <c r="J1415" s="555">
        <v>0.54208653534360896</v>
      </c>
      <c r="K1415" s="555">
        <v>0.49292700283076429</v>
      </c>
      <c r="L1415" s="555">
        <v>0.41905909111059464</v>
      </c>
      <c r="M1415" s="555">
        <v>0.23970373577014431</v>
      </c>
      <c r="N1415" s="555">
        <v>0.19996746609076874</v>
      </c>
      <c r="O1415" s="555">
        <v>0.25679782568858256</v>
      </c>
      <c r="P1415" s="555">
        <v>6.2749598952173635E-2</v>
      </c>
      <c r="Q1415" s="555">
        <v>-4.8581949297186594E-2</v>
      </c>
      <c r="R1415" s="555">
        <v>-0.12818674161874807</v>
      </c>
      <c r="S1415" s="556">
        <v>-4.7686755561077713E-4</v>
      </c>
      <c r="T1415" s="556">
        <v>3.6182197856928909E-2</v>
      </c>
      <c r="U1415" s="1756">
        <v>7.2545527636775173E-2</v>
      </c>
      <c r="V1415" s="1756">
        <v>0.17963135303573066</v>
      </c>
      <c r="W1415" s="1756">
        <v>0.26322438038846507</v>
      </c>
      <c r="X1415" s="1756">
        <v>0.29251933266308822</v>
      </c>
      <c r="Y1415" s="1756">
        <v>0.27815507710487142</v>
      </c>
      <c r="Z1415" s="1756">
        <v>0.21347989152110075</v>
      </c>
      <c r="AA1415" s="182"/>
      <c r="AB1415" s="557"/>
      <c r="AC1415" s="557"/>
      <c r="AD1415" s="557"/>
      <c r="AE1415" s="557"/>
      <c r="AF1415" s="363"/>
      <c r="AG1415" s="363"/>
      <c r="AH1415" s="363"/>
      <c r="AI1415" s="363"/>
      <c r="AJ1415" s="363"/>
      <c r="AK1415" s="363"/>
      <c r="AL1415" s="363"/>
      <c r="AM1415" s="363"/>
      <c r="AN1415" s="363"/>
      <c r="AO1415" s="363"/>
      <c r="AP1415" s="363"/>
      <c r="AQ1415" s="363"/>
      <c r="AR1415" s="363"/>
      <c r="AS1415" s="363"/>
      <c r="AT1415" s="363"/>
      <c r="AU1415" s="363"/>
      <c r="AV1415" s="363"/>
      <c r="AW1415" s="363"/>
      <c r="AX1415" s="363"/>
      <c r="AY1415" s="363"/>
      <c r="AZ1415" s="363"/>
      <c r="BA1415" s="363"/>
      <c r="BB1415" s="363"/>
      <c r="BC1415" s="363"/>
      <c r="BD1415" s="363"/>
      <c r="BE1415" s="363"/>
      <c r="BF1415" s="363"/>
      <c r="BG1415" s="363"/>
      <c r="BH1415" s="363"/>
      <c r="BI1415" s="363"/>
      <c r="BJ1415" s="363"/>
      <c r="BK1415" s="363"/>
      <c r="BL1415" s="363"/>
      <c r="BM1415" s="363"/>
      <c r="BN1415" s="363"/>
      <c r="BO1415" s="363"/>
      <c r="BP1415" s="363"/>
      <c r="BQ1415" s="363"/>
      <c r="BR1415" s="363"/>
      <c r="BS1415" s="363"/>
      <c r="BT1415" s="363"/>
      <c r="BU1415" s="363"/>
      <c r="BV1415" s="363"/>
      <c r="BW1415" s="363"/>
      <c r="BX1415" s="363"/>
      <c r="BY1415" s="363"/>
      <c r="BZ1415" s="363"/>
      <c r="CA1415" s="363"/>
      <c r="CB1415" s="363"/>
      <c r="CC1415" s="363"/>
      <c r="CD1415" s="363"/>
      <c r="CE1415" s="363"/>
      <c r="CF1415" s="363"/>
      <c r="CG1415" s="363"/>
      <c r="CH1415" s="363"/>
      <c r="CI1415" s="363"/>
      <c r="CJ1415" s="363"/>
      <c r="CK1415" s="363"/>
      <c r="CL1415" s="363"/>
      <c r="CM1415" s="363"/>
      <c r="CN1415" s="363"/>
      <c r="CO1415" s="363"/>
      <c r="CP1415" s="363"/>
      <c r="CQ1415" s="363"/>
      <c r="CR1415" s="363"/>
      <c r="CS1415" s="363"/>
      <c r="CT1415" s="363"/>
      <c r="CU1415" s="363"/>
      <c r="CV1415" s="363"/>
      <c r="CW1415" s="363"/>
      <c r="CX1415" s="363"/>
      <c r="CY1415" s="363"/>
      <c r="CZ1415" s="363"/>
      <c r="DA1415" s="363"/>
      <c r="DB1415" s="363"/>
      <c r="DC1415" s="363"/>
      <c r="DD1415" s="363"/>
      <c r="DE1415" s="363"/>
      <c r="DF1415" s="363"/>
      <c r="DG1415" s="363"/>
      <c r="DH1415" s="363"/>
      <c r="DI1415" s="363"/>
      <c r="DJ1415" s="363"/>
      <c r="DK1415" s="363"/>
      <c r="DL1415" s="363"/>
      <c r="DM1415" s="363"/>
      <c r="DN1415" s="363"/>
      <c r="DO1415" s="363"/>
    </row>
    <row r="1416" spans="1:119">
      <c r="C1416" s="549"/>
      <c r="D1416" s="301"/>
      <c r="E1416" s="302"/>
      <c r="F1416" s="551"/>
      <c r="G1416" s="551"/>
      <c r="H1416" s="551"/>
      <c r="I1416" s="551"/>
      <c r="J1416" s="551"/>
      <c r="K1416" s="551"/>
      <c r="L1416" s="551"/>
      <c r="M1416" s="551"/>
      <c r="N1416" s="551"/>
      <c r="O1416" s="551"/>
      <c r="P1416" s="551"/>
      <c r="Q1416" s="551"/>
      <c r="R1416" s="551"/>
      <c r="S1416" s="542"/>
      <c r="T1416" s="542"/>
      <c r="U1416" s="1648"/>
      <c r="V1416" s="1648"/>
      <c r="W1416" s="1648"/>
      <c r="X1416" s="1648"/>
      <c r="Y1416" s="1648"/>
      <c r="Z1416" s="1648"/>
    </row>
    <row r="1417" spans="1:119">
      <c r="C1417" s="558" t="s">
        <v>252</v>
      </c>
      <c r="D1417" s="301"/>
      <c r="E1417" s="302"/>
      <c r="F1417" s="551"/>
      <c r="G1417" s="551"/>
      <c r="H1417" s="551"/>
      <c r="I1417" s="551"/>
      <c r="J1417" s="551"/>
      <c r="K1417" s="551"/>
      <c r="M1417" s="551"/>
      <c r="N1417" s="551"/>
      <c r="O1417" s="551"/>
      <c r="P1417" s="551"/>
      <c r="Q1417" s="551"/>
      <c r="R1417" s="551"/>
      <c r="S1417" s="542"/>
      <c r="T1417" s="542"/>
      <c r="U1417" s="1648"/>
      <c r="V1417" s="1648"/>
      <c r="W1417" s="1648"/>
      <c r="X1417" s="1648"/>
      <c r="Y1417" s="1648"/>
      <c r="Z1417" s="1648"/>
      <c r="BY1417" s="201"/>
    </row>
    <row r="1418" spans="1:119">
      <c r="C1418" s="558" t="s">
        <v>253</v>
      </c>
      <c r="D1418" s="301"/>
      <c r="E1418" s="302"/>
      <c r="F1418" s="201">
        <v>21.66182000000002</v>
      </c>
      <c r="G1418" s="201">
        <v>37.52393099999999</v>
      </c>
      <c r="H1418" s="201">
        <v>56.033716999999967</v>
      </c>
      <c r="I1418" s="201">
        <v>74.598561999999987</v>
      </c>
      <c r="J1418" s="201">
        <v>99.772167100000047</v>
      </c>
      <c r="K1418" s="201">
        <v>129.657872</v>
      </c>
      <c r="L1418" s="201">
        <v>153.538658</v>
      </c>
      <c r="M1418" s="201">
        <v>120.47086100000001</v>
      </c>
      <c r="N1418" s="201">
        <v>139.15299999999991</v>
      </c>
      <c r="O1418" s="201">
        <v>181.05399999999997</v>
      </c>
      <c r="P1418" s="201">
        <v>56.268000000000029</v>
      </c>
      <c r="Q1418" s="201">
        <v>-69.415000000000077</v>
      </c>
      <c r="R1418" s="201">
        <v>-153.16099999999983</v>
      </c>
      <c r="S1418" s="543">
        <v>127.69200000000001</v>
      </c>
      <c r="T1418" s="543">
        <v>440.70299999999907</v>
      </c>
      <c r="U1418" s="1748">
        <v>598.04196645709908</v>
      </c>
      <c r="V1418" s="1748">
        <v>1723.7853564626539</v>
      </c>
      <c r="W1418" s="1748">
        <v>3151.2555579931641</v>
      </c>
      <c r="X1418" s="1748">
        <v>4644.5004535377293</v>
      </c>
      <c r="Y1418" s="1748">
        <v>5926.8360041054839</v>
      </c>
      <c r="Z1418" s="1748">
        <v>5150.2692803227865</v>
      </c>
      <c r="AV1418" s="201">
        <v>15.504265999999998</v>
      </c>
      <c r="AW1418" s="201">
        <v>18.814567000000004</v>
      </c>
      <c r="AX1418" s="201">
        <v>19.310706</v>
      </c>
      <c r="AY1418" s="201">
        <v>20.969023000000007</v>
      </c>
      <c r="AZ1418" s="201">
        <v>19.291156000000004</v>
      </c>
      <c r="BA1418" s="201">
        <v>21.551396999999994</v>
      </c>
      <c r="BB1418" s="201">
        <v>29.963723000000009</v>
      </c>
      <c r="BC1418" s="201">
        <v>28.965891100000007</v>
      </c>
      <c r="BD1418" s="201">
        <v>24.930743999999997</v>
      </c>
      <c r="BE1418" s="201">
        <v>31.884920000000001</v>
      </c>
      <c r="BF1418" s="201">
        <v>33.713687</v>
      </c>
      <c r="BG1418" s="201">
        <v>39.128520999999992</v>
      </c>
      <c r="BH1418" s="201">
        <v>28.571184000000002</v>
      </c>
      <c r="BI1418" s="201">
        <v>35.449335000000005</v>
      </c>
      <c r="BJ1418" s="201">
        <v>37.399062999999984</v>
      </c>
      <c r="BK1418" s="201">
        <v>52.119075999999978</v>
      </c>
      <c r="BL1418" s="201">
        <v>34.001086999999991</v>
      </c>
      <c r="BM1418" s="201">
        <v>-5.9127889999999894</v>
      </c>
      <c r="BN1418" s="201">
        <v>47.146189000000007</v>
      </c>
      <c r="BO1418" s="201">
        <v>45.236374000000012</v>
      </c>
      <c r="BP1418" s="201">
        <v>25.545000000000002</v>
      </c>
      <c r="BQ1418" s="201">
        <v>34.636999999999986</v>
      </c>
      <c r="BR1418" s="201">
        <v>45.279999999999987</v>
      </c>
      <c r="BS1418" s="201">
        <v>33.690999999999988</v>
      </c>
      <c r="BT1418" s="201">
        <v>30.48899999999999</v>
      </c>
      <c r="BU1418" s="201">
        <v>32.186999999999983</v>
      </c>
      <c r="BV1418" s="201">
        <v>53.709000000000032</v>
      </c>
      <c r="BW1418" s="201">
        <v>64.668999999999983</v>
      </c>
      <c r="BX1418" s="201">
        <v>63.313999999999993</v>
      </c>
      <c r="BY1418" s="201">
        <v>30.025000000000006</v>
      </c>
      <c r="BZ1418" s="201">
        <v>27.542000000000002</v>
      </c>
      <c r="CA1418" s="201">
        <v>-64.613000000000028</v>
      </c>
      <c r="CB1418" s="201">
        <v>-29.419000000000011</v>
      </c>
      <c r="CC1418" s="201">
        <v>-28.174000000000007</v>
      </c>
      <c r="CD1418" s="201">
        <v>-11.003000000000014</v>
      </c>
      <c r="CE1418" s="201">
        <v>-0.8189999999999884</v>
      </c>
      <c r="CF1418" s="201">
        <v>10.13900000000001</v>
      </c>
      <c r="CG1418" s="201">
        <v>-12.488</v>
      </c>
      <c r="CH1418" s="201">
        <v>-81.925000000000011</v>
      </c>
      <c r="CI1418" s="201">
        <v>-68.887</v>
      </c>
      <c r="CJ1418" s="201">
        <v>-29.69399999999996</v>
      </c>
      <c r="CK1418" s="201">
        <v>99.438000000000045</v>
      </c>
      <c r="CL1418" s="201">
        <v>83.074000000000012</v>
      </c>
      <c r="CM1418" s="201">
        <v>-25.12600000000009</v>
      </c>
      <c r="CN1418" s="201">
        <v>90.843999999999937</v>
      </c>
      <c r="CO1418" s="201">
        <v>166.16499999999985</v>
      </c>
      <c r="CP1418" s="201">
        <v>160.37800000000004</v>
      </c>
      <c r="CQ1418" s="201">
        <v>23.316000000000031</v>
      </c>
      <c r="CR1418" s="201">
        <v>139</v>
      </c>
      <c r="CS1418" s="201">
        <v>168.22695127514999</v>
      </c>
      <c r="CT1418" s="201">
        <v>199.08077381327826</v>
      </c>
      <c r="CU1418" s="201">
        <v>91.734241368668791</v>
      </c>
      <c r="CV1418" s="201">
        <v>335.95191512333429</v>
      </c>
      <c r="CW1418" s="201">
        <v>457.10941435760105</v>
      </c>
      <c r="CX1418" s="201">
        <v>545.75740864313184</v>
      </c>
      <c r="CY1418" s="201">
        <v>384.96661833858707</v>
      </c>
      <c r="CZ1418" s="201">
        <v>610.22594021011446</v>
      </c>
      <c r="DA1418" s="201">
        <v>814.18753824466785</v>
      </c>
      <c r="DB1418" s="201">
        <v>956.51826316031929</v>
      </c>
      <c r="DC1418" s="201">
        <v>770.32381637806247</v>
      </c>
      <c r="DD1418" s="201">
        <v>915.45175531147311</v>
      </c>
      <c r="DE1418" s="201">
        <v>1216.2626379233252</v>
      </c>
      <c r="DF1418" s="201">
        <v>1419.881681881277</v>
      </c>
      <c r="DG1418" s="201">
        <v>1092.9043784216556</v>
      </c>
      <c r="DH1418" s="201">
        <v>1194.8464689363652</v>
      </c>
      <c r="DI1418" s="201">
        <v>1562.308449288937</v>
      </c>
      <c r="DJ1418" s="201">
        <v>1757.1032419442035</v>
      </c>
      <c r="DK1418" s="201">
        <v>1412.5778439359769</v>
      </c>
      <c r="DL1418" s="201">
        <v>1170.4676150681744</v>
      </c>
      <c r="DM1418" s="201">
        <v>1339.0299540882552</v>
      </c>
      <c r="DN1418" s="201">
        <v>1462.2644394718795</v>
      </c>
      <c r="DO1418" s="201">
        <v>1178.5072716944787</v>
      </c>
    </row>
    <row r="1419" spans="1:119">
      <c r="C1419" s="559" t="s">
        <v>254</v>
      </c>
      <c r="D1419" s="301"/>
      <c r="E1419" s="302"/>
      <c r="F1419" s="560">
        <v>0.32354122714148298</v>
      </c>
      <c r="G1419" s="560">
        <v>0.3611450245266728</v>
      </c>
      <c r="H1419" s="560">
        <v>0.22250953917839822</v>
      </c>
      <c r="I1419" s="560">
        <v>0.22042017007844916</v>
      </c>
      <c r="J1419" s="560">
        <v>0.29191353688644489</v>
      </c>
      <c r="K1419" s="560">
        <v>0.27762124916095549</v>
      </c>
      <c r="L1419" s="560">
        <v>0.27898885228906423</v>
      </c>
      <c r="M1419" s="560">
        <v>0.40348715911175903</v>
      </c>
      <c r="N1419" s="560">
        <v>0.29712322029166627</v>
      </c>
      <c r="O1419" s="560">
        <v>0.26419390695315287</v>
      </c>
      <c r="P1419" s="560">
        <v>0.745135754975216</v>
      </c>
      <c r="Q1419" s="560">
        <v>0.44150799112946348</v>
      </c>
      <c r="R1419" s="560">
        <v>-0.60378009436249458</v>
      </c>
      <c r="S1419" s="561">
        <v>1.0086945827953022</v>
      </c>
      <c r="T1419" s="561">
        <v>0.64103425696167893</v>
      </c>
      <c r="U1419" s="1750">
        <v>0.36476793300585675</v>
      </c>
      <c r="V1419" s="1750">
        <v>0.35000000000000003</v>
      </c>
      <c r="W1419" s="1750">
        <v>0.35</v>
      </c>
      <c r="X1419" s="1750">
        <v>0.35000000000000014</v>
      </c>
      <c r="Y1419" s="1750">
        <v>0.34999999999999992</v>
      </c>
      <c r="Z1419" s="1750">
        <v>0.35000000000000009</v>
      </c>
      <c r="AV1419" s="560">
        <v>0.29776440255819692</v>
      </c>
      <c r="AW1419" s="560">
        <v>0.28558348932557737</v>
      </c>
      <c r="AX1419" s="560">
        <v>4.8578923675383669E-2</v>
      </c>
      <c r="AY1419" s="560">
        <v>0.27793021204114654</v>
      </c>
      <c r="AZ1419" s="560">
        <v>0.29906909584589647</v>
      </c>
      <c r="BA1419" s="560">
        <v>0.34006059972146058</v>
      </c>
      <c r="BB1419" s="560">
        <v>0.25084233222697516</v>
      </c>
      <c r="BC1419" s="560">
        <v>0.29894519538033121</v>
      </c>
      <c r="BD1419" s="560">
        <v>0.27220855404863925</v>
      </c>
      <c r="BE1419" s="560">
        <v>0.2772198555044465</v>
      </c>
      <c r="BF1419" s="560">
        <v>0.27495531450842731</v>
      </c>
      <c r="BG1419" s="560">
        <v>0.28367415252206168</v>
      </c>
      <c r="BH1419" s="560">
        <v>0.30881145732792331</v>
      </c>
      <c r="BI1419" s="560">
        <v>0.26278470928907638</v>
      </c>
      <c r="BJ1419" s="560">
        <v>0.29294327684393223</v>
      </c>
      <c r="BK1419" s="560">
        <v>0.26695964621862689</v>
      </c>
      <c r="BL1419" s="560">
        <v>0.22440869510601338</v>
      </c>
      <c r="BM1419" s="560">
        <v>-0.34093254278413565</v>
      </c>
      <c r="BN1419" s="560">
        <v>0.34859424698457719</v>
      </c>
      <c r="BO1419" s="560">
        <v>0.31624510259077176</v>
      </c>
      <c r="BP1419" s="560">
        <v>0.897263209453254</v>
      </c>
      <c r="BQ1419" s="560">
        <v>0.41851154730961143</v>
      </c>
      <c r="BR1419" s="560">
        <v>4.1498655913978506E-2</v>
      </c>
      <c r="BS1419" s="560">
        <v>0.26519066118507911</v>
      </c>
      <c r="BT1419" s="560">
        <v>0.18697416874983208</v>
      </c>
      <c r="BU1419" s="560">
        <v>0.43801828620029792</v>
      </c>
      <c r="BV1419" s="560">
        <v>0.25578548751099706</v>
      </c>
      <c r="BW1419" s="560">
        <v>0.24064242298762184</v>
      </c>
      <c r="BX1419" s="560">
        <v>0.30353272181789476</v>
      </c>
      <c r="BY1419" s="560">
        <v>0.57204958943809348</v>
      </c>
      <c r="BZ1419" s="560">
        <v>0.24523257400081847</v>
      </c>
      <c r="CA1419" s="560">
        <v>-4.7130133597229076E-2</v>
      </c>
      <c r="CB1419" s="560">
        <v>0.49051543952360277</v>
      </c>
      <c r="CC1419" s="560">
        <v>0.40775259478923942</v>
      </c>
      <c r="CD1419" s="560">
        <v>0.29583566238121822</v>
      </c>
      <c r="CE1419" s="560">
        <v>0.65807962529274111</v>
      </c>
      <c r="CF1419" s="560">
        <v>0.22735265385867781</v>
      </c>
      <c r="CG1419" s="560">
        <v>-1.2215068493150689</v>
      </c>
      <c r="CH1419" s="560">
        <v>-1.1827065309964586</v>
      </c>
      <c r="CI1419" s="560">
        <v>0.14253501445040812</v>
      </c>
      <c r="CJ1419" s="560">
        <v>-0.26552757793765053</v>
      </c>
      <c r="CK1419" s="560">
        <v>0.37377434519811936</v>
      </c>
      <c r="CL1419" s="560">
        <v>0.71454338333016876</v>
      </c>
      <c r="CM1419" s="560">
        <v>-0.14915369760308958</v>
      </c>
      <c r="CN1419" s="560">
        <v>0.74083083832335406</v>
      </c>
      <c r="CO1419" s="560">
        <v>0.5090246729590997</v>
      </c>
      <c r="CP1419" s="560">
        <v>0.30053990628939287</v>
      </c>
      <c r="CQ1419" s="560">
        <v>-8.584085393152531E-2</v>
      </c>
      <c r="CR1419" s="560">
        <v>0.4144144144144144</v>
      </c>
      <c r="CS1419" s="560">
        <v>0.35</v>
      </c>
      <c r="CT1419" s="560">
        <v>0.35</v>
      </c>
      <c r="CU1419" s="560">
        <v>0.35</v>
      </c>
      <c r="CV1419" s="560">
        <v>0.35</v>
      </c>
      <c r="CW1419" s="560">
        <v>0.35</v>
      </c>
      <c r="CX1419" s="560">
        <v>0.35</v>
      </c>
      <c r="CY1419" s="560">
        <v>0.35</v>
      </c>
      <c r="CZ1419" s="560">
        <v>0.35</v>
      </c>
      <c r="DA1419" s="560">
        <v>0.35</v>
      </c>
      <c r="DB1419" s="560">
        <v>0.35</v>
      </c>
      <c r="DC1419" s="560">
        <v>0.35</v>
      </c>
      <c r="DD1419" s="560">
        <v>0.35</v>
      </c>
      <c r="DE1419" s="560">
        <v>0.35</v>
      </c>
      <c r="DF1419" s="560">
        <v>0.35</v>
      </c>
      <c r="DG1419" s="560">
        <v>0.35</v>
      </c>
      <c r="DH1419" s="560">
        <v>0.35</v>
      </c>
      <c r="DI1419" s="560">
        <v>0.35</v>
      </c>
      <c r="DJ1419" s="560">
        <v>0.35</v>
      </c>
      <c r="DK1419" s="560">
        <v>0.35</v>
      </c>
      <c r="DL1419" s="560">
        <v>0.35</v>
      </c>
      <c r="DM1419" s="560">
        <v>0.35</v>
      </c>
      <c r="DN1419" s="560">
        <v>0.35</v>
      </c>
      <c r="DO1419" s="560">
        <v>0.35</v>
      </c>
    </row>
    <row r="1420" spans="1:119" ht="14.25">
      <c r="C1420" s="559" t="s">
        <v>255</v>
      </c>
      <c r="D1420" s="301"/>
      <c r="E1420" s="302"/>
      <c r="F1420" s="303">
        <v>-7.0084918249179253</v>
      </c>
      <c r="G1420" s="303">
        <v>-13.551580981332174</v>
      </c>
      <c r="H1420" s="303">
        <v>-12.468036548122772</v>
      </c>
      <c r="I1420" s="303">
        <v>-16.443027723647731</v>
      </c>
      <c r="J1420" s="303">
        <v>-29.124846180986406</v>
      </c>
      <c r="K1420" s="303">
        <v>-35.995780388191271</v>
      </c>
      <c r="L1420" s="303">
        <v>-42.835573977423152</v>
      </c>
      <c r="M1420" s="303">
        <v>-48.608445460637611</v>
      </c>
      <c r="N1420" s="303">
        <v>-41.345587473246205</v>
      </c>
      <c r="O1420" s="303">
        <v>-47.833363629496134</v>
      </c>
      <c r="P1420" s="303">
        <v>-41.927298660945475</v>
      </c>
      <c r="Q1420" s="303">
        <v>30.647277204251743</v>
      </c>
      <c r="R1420" s="303">
        <v>-92.475563032653923</v>
      </c>
      <c r="S1420" s="562">
        <v>-128.80222866629774</v>
      </c>
      <c r="T1420" s="562">
        <v>-282.50572014578216</v>
      </c>
      <c r="U1420" s="1665">
        <v>-218.14653195531395</v>
      </c>
      <c r="V1420" s="1665">
        <v>-603.32487476192898</v>
      </c>
      <c r="W1420" s="1665">
        <v>-1102.9394452976073</v>
      </c>
      <c r="X1420" s="1665">
        <v>-1625.575158738206</v>
      </c>
      <c r="Y1420" s="1665">
        <v>-2074.392601436919</v>
      </c>
      <c r="Z1420" s="1665">
        <v>-1802.5942481129757</v>
      </c>
      <c r="AV1420" s="303">
        <v>-4.616618502593365</v>
      </c>
      <c r="AW1420" s="303">
        <v>-5.3731296940098616</v>
      </c>
      <c r="AX1420" s="303">
        <v>-0.93809331289177345</v>
      </c>
      <c r="AY1420" s="303">
        <v>-5.8279250086856811</v>
      </c>
      <c r="AZ1420" s="303">
        <v>-5.7693885827421418</v>
      </c>
      <c r="BA1420" s="303">
        <v>-7.3287809886552848</v>
      </c>
      <c r="BB1420" s="303">
        <v>-7.5161701595230594</v>
      </c>
      <c r="BC1420" s="303">
        <v>-8.6592139742548984</v>
      </c>
      <c r="BD1420" s="303">
        <v>-6.786361775596788</v>
      </c>
      <c r="BE1420" s="303">
        <v>-8.8391329151708362</v>
      </c>
      <c r="BF1420" s="303">
        <v>-9.2697574123236777</v>
      </c>
      <c r="BG1420" s="303">
        <v>-11.099750034116692</v>
      </c>
      <c r="BH1420" s="303">
        <v>-8.8231089686242452</v>
      </c>
      <c r="BI1420" s="303">
        <v>-9.3155431924660821</v>
      </c>
      <c r="BJ1420" s="303">
        <v>-10.955804066112657</v>
      </c>
      <c r="BK1420" s="303">
        <v>-13.913690090201722</v>
      </c>
      <c r="BL1420" s="303">
        <v>-7.6301395658560329</v>
      </c>
      <c r="BM1420" s="303">
        <v>-2.015862188716063</v>
      </c>
      <c r="BN1420" s="303">
        <v>-16.434890252647559</v>
      </c>
      <c r="BO1420" s="303">
        <v>-14.305781736464525</v>
      </c>
      <c r="BP1420" s="303">
        <v>-22.920588685483374</v>
      </c>
      <c r="BQ1420" s="303">
        <v>-14.495984464163005</v>
      </c>
      <c r="BR1420" s="303">
        <v>-1.8790591397849463</v>
      </c>
      <c r="BS1420" s="303">
        <v>-8.9345385659864966</v>
      </c>
      <c r="BT1420" s="303">
        <v>-5.7006554310136286</v>
      </c>
      <c r="BU1420" s="303">
        <v>-14.098494577928982</v>
      </c>
      <c r="BV1420" s="303">
        <v>-13.737982748728149</v>
      </c>
      <c r="BW1420" s="303">
        <v>-15.562104852186513</v>
      </c>
      <c r="BX1420" s="303">
        <v>-19.217870749178186</v>
      </c>
      <c r="BY1420" s="303">
        <v>-17.175788922878759</v>
      </c>
      <c r="BZ1420" s="303">
        <v>-6.7541955531305424</v>
      </c>
      <c r="CA1420" s="303">
        <v>-3.0452193221177635</v>
      </c>
      <c r="CB1420" s="303">
        <v>14.430473715344876</v>
      </c>
      <c r="CC1420" s="303">
        <v>11.488021605592033</v>
      </c>
      <c r="CD1420" s="303">
        <v>3.2550797931805482</v>
      </c>
      <c r="CE1420" s="303">
        <v>0.53896721311474738</v>
      </c>
      <c r="CF1420" s="303">
        <v>-2.3051285574731364</v>
      </c>
      <c r="CG1420" s="303">
        <v>-15.25417753424658</v>
      </c>
      <c r="CH1420" s="303">
        <v>-96.893232551884878</v>
      </c>
      <c r="CI1420" s="303">
        <v>9.8188095404452636</v>
      </c>
      <c r="CJ1420" s="303">
        <v>-7.8845758992805841</v>
      </c>
      <c r="CK1420" s="303">
        <v>-37.167373337810609</v>
      </c>
      <c r="CL1420" s="303">
        <v>-59.359977026770451</v>
      </c>
      <c r="CM1420" s="303">
        <v>-3.7476358059752424</v>
      </c>
      <c r="CN1420" s="303">
        <v>-67.300036676646727</v>
      </c>
      <c r="CO1420" s="303">
        <v>-84.582084782248728</v>
      </c>
      <c r="CP1420" s="303">
        <v>-48.199989090880266</v>
      </c>
      <c r="CQ1420" s="303">
        <v>2.0014653502674467</v>
      </c>
      <c r="CR1420" s="303">
        <v>-57.603603603603602</v>
      </c>
      <c r="CS1420" s="303">
        <v>-58.879432946302494</v>
      </c>
      <c r="CT1420" s="303">
        <v>-69.678270834647378</v>
      </c>
      <c r="CU1420" s="303">
        <v>-32.106984479034075</v>
      </c>
      <c r="CV1420" s="303">
        <v>-117.58317029316699</v>
      </c>
      <c r="CW1420" s="303">
        <v>-159.98829502516037</v>
      </c>
      <c r="CX1420" s="303">
        <v>-191.01509302509612</v>
      </c>
      <c r="CY1420" s="303">
        <v>-134.73831641850546</v>
      </c>
      <c r="CZ1420" s="303">
        <v>-213.57907907354004</v>
      </c>
      <c r="DA1420" s="303">
        <v>-284.96563838563372</v>
      </c>
      <c r="DB1420" s="303">
        <v>-334.78139210611175</v>
      </c>
      <c r="DC1420" s="303">
        <v>-269.61333573232184</v>
      </c>
      <c r="DD1420" s="303">
        <v>-320.40811435901554</v>
      </c>
      <c r="DE1420" s="303">
        <v>-425.69192327316381</v>
      </c>
      <c r="DF1420" s="303">
        <v>-496.9585886584469</v>
      </c>
      <c r="DG1420" s="303">
        <v>-382.51653244757944</v>
      </c>
      <c r="DH1420" s="303">
        <v>-418.19626412772783</v>
      </c>
      <c r="DI1420" s="303">
        <v>-546.80795725112796</v>
      </c>
      <c r="DJ1420" s="303">
        <v>-614.9861346804712</v>
      </c>
      <c r="DK1420" s="303">
        <v>-494.4022453775919</v>
      </c>
      <c r="DL1420" s="303">
        <v>-409.663665273861</v>
      </c>
      <c r="DM1420" s="303">
        <v>-468.66048393088926</v>
      </c>
      <c r="DN1420" s="303">
        <v>-511.79255381515782</v>
      </c>
      <c r="DO1420" s="303">
        <v>-412.47754509306753</v>
      </c>
    </row>
    <row r="1421" spans="1:119">
      <c r="C1421" s="558" t="s">
        <v>256</v>
      </c>
      <c r="D1421" s="301"/>
      <c r="E1421" s="302"/>
      <c r="F1421" s="563">
        <v>14.653328175082095</v>
      </c>
      <c r="G1421" s="563">
        <v>23.972350018667818</v>
      </c>
      <c r="H1421" s="563">
        <v>43.565680451877199</v>
      </c>
      <c r="I1421" s="563">
        <v>58.155534276352256</v>
      </c>
      <c r="J1421" s="563">
        <v>70.647320919013637</v>
      </c>
      <c r="K1421" s="563">
        <v>93.662091611808734</v>
      </c>
      <c r="L1421" s="563">
        <v>110.70308402257685</v>
      </c>
      <c r="M1421" s="563">
        <v>71.862415539362402</v>
      </c>
      <c r="N1421" s="563">
        <v>97.807412526753694</v>
      </c>
      <c r="O1421" s="563">
        <v>133.22063637050383</v>
      </c>
      <c r="P1421" s="563">
        <v>14.340701339054554</v>
      </c>
      <c r="Q1421" s="563">
        <v>-38.767722795748334</v>
      </c>
      <c r="R1421" s="563">
        <v>-245.63656303265375</v>
      </c>
      <c r="S1421" s="564">
        <v>-1.1102286662977292</v>
      </c>
      <c r="T1421" s="564">
        <v>158.1972798542169</v>
      </c>
      <c r="U1421" s="1757">
        <v>379.89543450178513</v>
      </c>
      <c r="V1421" s="1757">
        <v>1120.4604817007248</v>
      </c>
      <c r="W1421" s="1757">
        <v>2048.3161126955565</v>
      </c>
      <c r="X1421" s="1757">
        <v>3018.9252947995233</v>
      </c>
      <c r="Y1421" s="1757">
        <v>3852.4434026685649</v>
      </c>
      <c r="Z1421" s="1757">
        <v>3347.6750322098105</v>
      </c>
      <c r="AV1421" s="563">
        <v>10.887647497406633</v>
      </c>
      <c r="AW1421" s="563">
        <v>13.441437305990142</v>
      </c>
      <c r="AX1421" s="563">
        <v>18.372612687108226</v>
      </c>
      <c r="AY1421" s="563">
        <v>15.141097991314325</v>
      </c>
      <c r="AZ1421" s="563">
        <v>13.521767417257863</v>
      </c>
      <c r="BA1421" s="563">
        <v>14.222616011344709</v>
      </c>
      <c r="BB1421" s="563">
        <v>22.447552840476948</v>
      </c>
      <c r="BC1421" s="563">
        <v>20.306677125745111</v>
      </c>
      <c r="BD1421" s="563">
        <v>18.144382224403209</v>
      </c>
      <c r="BE1421" s="563">
        <v>23.045787084829165</v>
      </c>
      <c r="BF1421" s="563">
        <v>24.443929587676323</v>
      </c>
      <c r="BG1421" s="563">
        <v>28.0287709658833</v>
      </c>
      <c r="BH1421" s="563">
        <v>19.748075031375755</v>
      </c>
      <c r="BI1421" s="563">
        <v>26.133791807533925</v>
      </c>
      <c r="BJ1421" s="563">
        <v>26.443258933887329</v>
      </c>
      <c r="BK1421" s="563">
        <v>38.205385909798252</v>
      </c>
      <c r="BL1421" s="563">
        <v>26.370947434143957</v>
      </c>
      <c r="BM1421" s="563">
        <v>-7.9286511887160529</v>
      </c>
      <c r="BN1421" s="563">
        <v>30.711298747352448</v>
      </c>
      <c r="BO1421" s="563">
        <v>30.930592263535488</v>
      </c>
      <c r="BP1421" s="563">
        <v>2.6244113145166281</v>
      </c>
      <c r="BQ1421" s="563">
        <v>20.141015535836981</v>
      </c>
      <c r="BR1421" s="563">
        <v>43.400940860215037</v>
      </c>
      <c r="BS1421" s="563">
        <v>24.756461434013492</v>
      </c>
      <c r="BT1421" s="563">
        <v>24.788344568986361</v>
      </c>
      <c r="BU1421" s="563">
        <v>18.088505422071002</v>
      </c>
      <c r="BV1421" s="563">
        <v>39.971017251271881</v>
      </c>
      <c r="BW1421" s="563">
        <v>49.106895147813468</v>
      </c>
      <c r="BX1421" s="563">
        <v>44.096129250821804</v>
      </c>
      <c r="BY1421" s="563">
        <v>12.849211077121247</v>
      </c>
      <c r="BZ1421" s="563">
        <v>20.787804446869458</v>
      </c>
      <c r="CA1421" s="563">
        <v>-67.658219322117787</v>
      </c>
      <c r="CB1421" s="563">
        <v>-14.988526284655135</v>
      </c>
      <c r="CC1421" s="563">
        <v>-16.685978394407975</v>
      </c>
      <c r="CD1421" s="563">
        <v>-7.7479202068194661</v>
      </c>
      <c r="CE1421" s="563">
        <v>-0.28003278688524103</v>
      </c>
      <c r="CF1421" s="563">
        <v>7.8338714425268741</v>
      </c>
      <c r="CG1421" s="563">
        <v>-27.742177534246579</v>
      </c>
      <c r="CH1421" s="563">
        <v>-178.81823255188488</v>
      </c>
      <c r="CI1421" s="563">
        <v>-59.068190459554735</v>
      </c>
      <c r="CJ1421" s="563">
        <v>-37.578575899280544</v>
      </c>
      <c r="CK1421" s="563">
        <v>62.270626662189436</v>
      </c>
      <c r="CL1421" s="563">
        <v>23.714022973229561</v>
      </c>
      <c r="CM1421" s="563">
        <v>-28.873635805975333</v>
      </c>
      <c r="CN1421" s="563">
        <v>23.543963323353211</v>
      </c>
      <c r="CO1421" s="563">
        <v>81.582915217751122</v>
      </c>
      <c r="CP1421" s="563">
        <v>112.17801090911978</v>
      </c>
      <c r="CQ1421" s="563">
        <v>25.317465350267476</v>
      </c>
      <c r="CR1421" s="563">
        <v>81.396396396396398</v>
      </c>
      <c r="CS1421" s="563">
        <v>109.34751832884749</v>
      </c>
      <c r="CT1421" s="563">
        <v>129.40250297863088</v>
      </c>
      <c r="CU1421" s="563">
        <v>59.627256889634715</v>
      </c>
      <c r="CV1421" s="563">
        <v>218.36874483016732</v>
      </c>
      <c r="CW1421" s="563">
        <v>297.12111933244068</v>
      </c>
      <c r="CX1421" s="563">
        <v>354.74231561803572</v>
      </c>
      <c r="CY1421" s="563">
        <v>250.22830192008161</v>
      </c>
      <c r="CZ1421" s="563">
        <v>396.64686113657444</v>
      </c>
      <c r="DA1421" s="563">
        <v>529.22189985903412</v>
      </c>
      <c r="DB1421" s="563">
        <v>621.73687105420754</v>
      </c>
      <c r="DC1421" s="563">
        <v>500.71048064574063</v>
      </c>
      <c r="DD1421" s="563">
        <v>595.04364095245751</v>
      </c>
      <c r="DE1421" s="563">
        <v>790.57071465016134</v>
      </c>
      <c r="DF1421" s="563">
        <v>922.92309322283018</v>
      </c>
      <c r="DG1421" s="563">
        <v>710.38784597407607</v>
      </c>
      <c r="DH1421" s="563">
        <v>776.65020480863745</v>
      </c>
      <c r="DI1421" s="563">
        <v>1015.5004920378091</v>
      </c>
      <c r="DJ1421" s="563">
        <v>1142.1171072637324</v>
      </c>
      <c r="DK1421" s="563">
        <v>918.17559855838499</v>
      </c>
      <c r="DL1421" s="563">
        <v>760.80394979431344</v>
      </c>
      <c r="DM1421" s="563">
        <v>870.36947015736587</v>
      </c>
      <c r="DN1421" s="563">
        <v>950.47188565672172</v>
      </c>
      <c r="DO1421" s="563">
        <v>766.0297266014112</v>
      </c>
    </row>
    <row r="1422" spans="1:119">
      <c r="C1422" s="559" t="s">
        <v>257</v>
      </c>
      <c r="D1422" s="301"/>
      <c r="E1422" s="302"/>
      <c r="F1422" s="201">
        <v>1.2065990000000002</v>
      </c>
      <c r="G1422" s="201">
        <v>3.3356729999999999</v>
      </c>
      <c r="H1422" s="201">
        <v>3.8937519999999997</v>
      </c>
      <c r="I1422" s="201">
        <v>4.9216499999999996</v>
      </c>
      <c r="J1422" s="201">
        <v>7.2608750000000004</v>
      </c>
      <c r="K1422" s="201">
        <v>8.9999929999999999</v>
      </c>
      <c r="L1422" s="201">
        <v>11.878564999999998</v>
      </c>
      <c r="M1422" s="201">
        <v>16.946897</v>
      </c>
      <c r="N1422" s="201">
        <v>23.209</v>
      </c>
      <c r="O1422" s="201">
        <v>29.022000000000002</v>
      </c>
      <c r="P1422" s="201">
        <v>40.921000000000006</v>
      </c>
      <c r="Q1422" s="201">
        <v>46</v>
      </c>
      <c r="R1422" s="201">
        <v>73.319999999999993</v>
      </c>
      <c r="S1422" s="543">
        <v>104.99200000000002</v>
      </c>
      <c r="T1422" s="543">
        <v>203.94200000000001</v>
      </c>
      <c r="U1422" s="1748">
        <v>399.96026377539528</v>
      </c>
      <c r="V1422" s="1748">
        <v>587.22062996663192</v>
      </c>
      <c r="W1422" s="1748">
        <v>753.82666842413187</v>
      </c>
      <c r="X1422" s="1748">
        <v>894.26659796530566</v>
      </c>
      <c r="Y1422" s="1748">
        <v>1008.3681693589084</v>
      </c>
      <c r="Z1422" s="1748">
        <v>1096.3637968194571</v>
      </c>
      <c r="AV1422" s="201">
        <v>0.94687299999999996</v>
      </c>
      <c r="AW1422" s="201">
        <v>1.24048</v>
      </c>
      <c r="AX1422" s="201">
        <v>1.406803</v>
      </c>
      <c r="AY1422" s="201">
        <v>1.327494</v>
      </c>
      <c r="AZ1422" s="201">
        <v>1.5339429999999998</v>
      </c>
      <c r="BA1422" s="201">
        <v>1.7646520000000001</v>
      </c>
      <c r="BB1422" s="201">
        <v>1.943373</v>
      </c>
      <c r="BC1422" s="201">
        <v>2.018907</v>
      </c>
      <c r="BD1422" s="201">
        <v>2.0073240000000001</v>
      </c>
      <c r="BE1422" s="201">
        <v>2.0908470000000001</v>
      </c>
      <c r="BF1422" s="201">
        <v>2.3547389999999999</v>
      </c>
      <c r="BG1422" s="201">
        <v>2.5470830000000007</v>
      </c>
      <c r="BH1422" s="201">
        <v>2.6213389999999999</v>
      </c>
      <c r="BI1422" s="201">
        <v>2.8346840000000002</v>
      </c>
      <c r="BJ1422" s="201">
        <v>3.1373680000000004</v>
      </c>
      <c r="BK1422" s="201">
        <v>3.2851739999999996</v>
      </c>
      <c r="BL1422" s="201">
        <v>3.5190999999999999</v>
      </c>
      <c r="BM1422" s="201">
        <v>4.0641699999999998</v>
      </c>
      <c r="BN1422" s="201">
        <v>4.7628899999999996</v>
      </c>
      <c r="BO1422" s="201">
        <v>4.6007370000000005</v>
      </c>
      <c r="BP1422" s="201">
        <v>5.0810000000000004</v>
      </c>
      <c r="BQ1422" s="201">
        <v>5.8890000000000002</v>
      </c>
      <c r="BR1422" s="201">
        <v>5.9859999999999989</v>
      </c>
      <c r="BS1422" s="201">
        <v>6.2530000000000001</v>
      </c>
      <c r="BT1422" s="201">
        <v>6.2519999999999998</v>
      </c>
      <c r="BU1422" s="201">
        <v>6.926000000000001</v>
      </c>
      <c r="BV1422" s="201">
        <v>7.5200000000000005</v>
      </c>
      <c r="BW1422" s="201">
        <v>8.3239999999999981</v>
      </c>
      <c r="BX1422" s="201">
        <v>9.0030000000000001</v>
      </c>
      <c r="BY1422" s="201">
        <v>10.079999999999998</v>
      </c>
      <c r="BZ1422" s="201">
        <v>10.870000000000001</v>
      </c>
      <c r="CA1422" s="201">
        <v>10.968</v>
      </c>
      <c r="CB1422" s="201">
        <v>11.1</v>
      </c>
      <c r="CC1422" s="201">
        <v>11.5</v>
      </c>
      <c r="CD1422" s="201">
        <v>11.5</v>
      </c>
      <c r="CE1422" s="201">
        <v>11.9</v>
      </c>
      <c r="CF1422" s="201">
        <v>15.694000000000001</v>
      </c>
      <c r="CG1422" s="201">
        <v>17.280999999999999</v>
      </c>
      <c r="CH1422" s="201">
        <v>19.542999999999999</v>
      </c>
      <c r="CI1422" s="201">
        <v>20.801999999999992</v>
      </c>
      <c r="CJ1422" s="201">
        <v>21.55</v>
      </c>
      <c r="CK1422" s="201">
        <v>22.651999999999997</v>
      </c>
      <c r="CL1422" s="201">
        <v>28.234000000000012</v>
      </c>
      <c r="CM1422" s="201">
        <v>32.555999999999997</v>
      </c>
      <c r="CN1422" s="201">
        <v>38.415999999999997</v>
      </c>
      <c r="CO1422" s="201">
        <v>46.109000000000009</v>
      </c>
      <c r="CP1422" s="201">
        <v>52.23599999999999</v>
      </c>
      <c r="CQ1422" s="201">
        <v>67.181000000000012</v>
      </c>
      <c r="CR1422" s="201">
        <v>84</v>
      </c>
      <c r="CS1422" s="201">
        <v>92.881806821364265</v>
      </c>
      <c r="CT1422" s="201">
        <v>105.09471901506801</v>
      </c>
      <c r="CU1422" s="201">
        <v>117.98373793896299</v>
      </c>
      <c r="CV1422" s="201">
        <v>131.63357661571021</v>
      </c>
      <c r="CW1422" s="201">
        <v>140.86880403503162</v>
      </c>
      <c r="CX1422" s="201">
        <v>151.44725966458486</v>
      </c>
      <c r="CY1422" s="201">
        <v>163.27098965130529</v>
      </c>
      <c r="CZ1422" s="201">
        <v>175.77503181521772</v>
      </c>
      <c r="DA1422" s="201">
        <v>182.62247044232404</v>
      </c>
      <c r="DB1422" s="201">
        <v>192.20134195793955</v>
      </c>
      <c r="DC1422" s="201">
        <v>203.2278242086507</v>
      </c>
      <c r="DD1422" s="201">
        <v>214.53749775984073</v>
      </c>
      <c r="DE1422" s="201">
        <v>218.10611738269921</v>
      </c>
      <c r="DF1422" s="201">
        <v>225.96383121647332</v>
      </c>
      <c r="DG1422" s="201">
        <v>235.65915160629245</v>
      </c>
      <c r="DH1422" s="201">
        <v>244.65430813421548</v>
      </c>
      <c r="DI1422" s="201">
        <v>246.05638884057547</v>
      </c>
      <c r="DJ1422" s="201">
        <v>253.52626045708544</v>
      </c>
      <c r="DK1422" s="201">
        <v>264.13121192703204</v>
      </c>
      <c r="DL1422" s="201">
        <v>275.62735987017862</v>
      </c>
      <c r="DM1422" s="201">
        <v>272.52566690888574</v>
      </c>
      <c r="DN1422" s="201">
        <v>272.76583399259607</v>
      </c>
      <c r="DO1422" s="201">
        <v>275.44493604779677</v>
      </c>
    </row>
    <row r="1423" spans="1:119" ht="14.25">
      <c r="C1423" s="559" t="s">
        <v>258</v>
      </c>
      <c r="D1423" s="301"/>
      <c r="E1423" s="302"/>
      <c r="F1423" s="303">
        <v>0</v>
      </c>
      <c r="G1423" s="303">
        <v>0</v>
      </c>
      <c r="H1423" s="303">
        <v>0</v>
      </c>
      <c r="I1423" s="303">
        <v>0</v>
      </c>
      <c r="J1423" s="303">
        <v>0</v>
      </c>
      <c r="K1423" s="303">
        <v>0</v>
      </c>
      <c r="L1423" s="303">
        <v>0</v>
      </c>
      <c r="M1423" s="303">
        <v>0</v>
      </c>
      <c r="N1423" s="303">
        <v>0</v>
      </c>
      <c r="O1423" s="303">
        <v>0</v>
      </c>
      <c r="P1423" s="303">
        <v>0</v>
      </c>
      <c r="Q1423" s="303">
        <v>0</v>
      </c>
      <c r="R1423" s="303">
        <v>0</v>
      </c>
      <c r="S1423" s="562">
        <v>0</v>
      </c>
      <c r="T1423" s="562">
        <v>0</v>
      </c>
      <c r="U1423" s="1665">
        <v>0</v>
      </c>
      <c r="V1423" s="1665">
        <v>0</v>
      </c>
      <c r="W1423" s="1665">
        <v>0</v>
      </c>
      <c r="X1423" s="1665">
        <v>0</v>
      </c>
      <c r="Y1423" s="1665">
        <v>0</v>
      </c>
      <c r="Z1423" s="1665">
        <v>0</v>
      </c>
      <c r="AV1423" s="303">
        <v>0</v>
      </c>
      <c r="AW1423" s="303">
        <v>0</v>
      </c>
      <c r="AX1423" s="303">
        <v>0</v>
      </c>
      <c r="AY1423" s="303">
        <v>0</v>
      </c>
      <c r="AZ1423" s="303">
        <v>0</v>
      </c>
      <c r="BA1423" s="303">
        <v>0</v>
      </c>
      <c r="BB1423" s="303">
        <v>0</v>
      </c>
      <c r="BC1423" s="303">
        <v>0</v>
      </c>
      <c r="BD1423" s="303">
        <v>0</v>
      </c>
      <c r="BE1423" s="303">
        <v>0</v>
      </c>
      <c r="BF1423" s="303">
        <v>0</v>
      </c>
      <c r="BG1423" s="303">
        <v>0</v>
      </c>
      <c r="BH1423" s="303">
        <v>0</v>
      </c>
      <c r="BI1423" s="303">
        <v>0</v>
      </c>
      <c r="BJ1423" s="303">
        <v>0</v>
      </c>
      <c r="BK1423" s="303">
        <v>0</v>
      </c>
      <c r="BL1423" s="303">
        <v>0</v>
      </c>
      <c r="BM1423" s="303">
        <v>0</v>
      </c>
      <c r="BN1423" s="303">
        <v>0</v>
      </c>
      <c r="BO1423" s="303">
        <v>0</v>
      </c>
      <c r="BP1423" s="303">
        <v>0</v>
      </c>
      <c r="BQ1423" s="303">
        <v>0</v>
      </c>
      <c r="BR1423" s="303">
        <v>0</v>
      </c>
      <c r="BS1423" s="303">
        <v>0</v>
      </c>
      <c r="BT1423" s="303">
        <v>0</v>
      </c>
      <c r="BU1423" s="303">
        <v>0</v>
      </c>
      <c r="BV1423" s="303">
        <v>0</v>
      </c>
      <c r="BW1423" s="304">
        <v>0</v>
      </c>
      <c r="BX1423" s="304">
        <v>0</v>
      </c>
      <c r="BY1423" s="304">
        <v>-4.0134599999999994</v>
      </c>
      <c r="BZ1423" s="304">
        <v>-3.6379199999999985</v>
      </c>
      <c r="CA1423" s="304">
        <v>43.162699800000006</v>
      </c>
      <c r="CB1423" s="304">
        <v>0</v>
      </c>
      <c r="CC1423" s="304">
        <v>0</v>
      </c>
      <c r="CD1423" s="304">
        <v>0</v>
      </c>
      <c r="CE1423" s="304">
        <v>0</v>
      </c>
      <c r="CF1423" s="304">
        <v>0</v>
      </c>
      <c r="CG1423" s="304">
        <v>0</v>
      </c>
      <c r="CH1423" s="304">
        <v>0</v>
      </c>
      <c r="CI1423" s="304">
        <v>0</v>
      </c>
      <c r="CJ1423" s="304">
        <v>0</v>
      </c>
      <c r="CK1423" s="304">
        <v>0</v>
      </c>
      <c r="CL1423" s="304">
        <v>0</v>
      </c>
      <c r="CM1423" s="304">
        <v>0</v>
      </c>
      <c r="CN1423" s="304">
        <v>0</v>
      </c>
      <c r="CO1423" s="304">
        <v>0</v>
      </c>
      <c r="CP1423" s="304">
        <v>0</v>
      </c>
      <c r="CQ1423" s="304">
        <v>0</v>
      </c>
      <c r="CR1423" s="304">
        <v>0</v>
      </c>
      <c r="CS1423" s="303"/>
      <c r="CT1423" s="303"/>
      <c r="CU1423" s="303"/>
      <c r="CV1423" s="303"/>
      <c r="CW1423" s="303"/>
      <c r="CX1423" s="303"/>
      <c r="CY1423" s="303"/>
      <c r="CZ1423" s="303"/>
      <c r="DA1423" s="303"/>
      <c r="DB1423" s="303"/>
      <c r="DC1423" s="303"/>
      <c r="DD1423" s="303"/>
      <c r="DE1423" s="303"/>
      <c r="DF1423" s="303"/>
      <c r="DG1423" s="303"/>
      <c r="DH1423" s="303"/>
      <c r="DI1423" s="303"/>
      <c r="DJ1423" s="303"/>
      <c r="DK1423" s="303"/>
      <c r="DL1423" s="303"/>
      <c r="DM1423" s="303"/>
      <c r="DN1423" s="303"/>
      <c r="DO1423" s="303"/>
    </row>
    <row r="1424" spans="1:119">
      <c r="C1424" s="558" t="s">
        <v>259</v>
      </c>
      <c r="D1424" s="301"/>
      <c r="E1424" s="302"/>
      <c r="F1424" s="563">
        <v>15.859927175082095</v>
      </c>
      <c r="G1424" s="563">
        <v>27.308023018667818</v>
      </c>
      <c r="H1424" s="563">
        <v>47.459432451877198</v>
      </c>
      <c r="I1424" s="563">
        <v>63.077184276352256</v>
      </c>
      <c r="J1424" s="563">
        <v>77.908195919013636</v>
      </c>
      <c r="K1424" s="563">
        <v>102.66208461180874</v>
      </c>
      <c r="L1424" s="563">
        <v>122.58164902257684</v>
      </c>
      <c r="M1424" s="563">
        <v>88.809312539362395</v>
      </c>
      <c r="N1424" s="563">
        <v>121.0164125267537</v>
      </c>
      <c r="O1424" s="563">
        <v>162.24263637050382</v>
      </c>
      <c r="P1424" s="563">
        <v>55.261701339054561</v>
      </c>
      <c r="Q1424" s="563">
        <v>7.2322772042516661</v>
      </c>
      <c r="R1424" s="563">
        <v>-172.31656303265376</v>
      </c>
      <c r="S1424" s="564">
        <v>103.88177133370229</v>
      </c>
      <c r="T1424" s="564">
        <v>362.13927985421691</v>
      </c>
      <c r="U1424" s="1757">
        <v>779.85569827718041</v>
      </c>
      <c r="V1424" s="1757">
        <v>1707.6811116673566</v>
      </c>
      <c r="W1424" s="1757">
        <v>2802.1427811196882</v>
      </c>
      <c r="X1424" s="1757">
        <v>3913.1918927648289</v>
      </c>
      <c r="Y1424" s="1757">
        <v>4860.8115720274736</v>
      </c>
      <c r="Z1424" s="1757">
        <v>4444.0388290292676</v>
      </c>
      <c r="AV1424" s="563">
        <v>11.834520497406633</v>
      </c>
      <c r="AW1424" s="563">
        <v>14.681917305990142</v>
      </c>
      <c r="AX1424" s="563">
        <v>19.779415687108227</v>
      </c>
      <c r="AY1424" s="563">
        <v>16.468591991314327</v>
      </c>
      <c r="AZ1424" s="563">
        <v>15.055710417257863</v>
      </c>
      <c r="BA1424" s="563">
        <v>15.987268011344709</v>
      </c>
      <c r="BB1424" s="563">
        <v>24.39092584047695</v>
      </c>
      <c r="BC1424" s="563">
        <v>22.32558412574511</v>
      </c>
      <c r="BD1424" s="563">
        <v>20.15170622440321</v>
      </c>
      <c r="BE1424" s="563">
        <v>25.136634084829165</v>
      </c>
      <c r="BF1424" s="563">
        <v>26.798668587676321</v>
      </c>
      <c r="BG1424" s="563">
        <v>30.575853965883301</v>
      </c>
      <c r="BH1424" s="563">
        <v>22.369414031375754</v>
      </c>
      <c r="BI1424" s="563">
        <v>28.968475807533924</v>
      </c>
      <c r="BJ1424" s="563">
        <v>29.580626933887331</v>
      </c>
      <c r="BK1424" s="563">
        <v>41.49055990979825</v>
      </c>
      <c r="BL1424" s="563">
        <v>29.890047434143959</v>
      </c>
      <c r="BM1424" s="563">
        <v>-3.8644811887160531</v>
      </c>
      <c r="BN1424" s="563">
        <v>35.47418874735245</v>
      </c>
      <c r="BO1424" s="563">
        <v>35.53132926353549</v>
      </c>
      <c r="BP1424" s="563">
        <v>7.7054113145166285</v>
      </c>
      <c r="BQ1424" s="563">
        <v>26.030015535836981</v>
      </c>
      <c r="BR1424" s="563">
        <v>49.386940860215034</v>
      </c>
      <c r="BS1424" s="563">
        <v>31.009461434013492</v>
      </c>
      <c r="BT1424" s="563">
        <v>31.04034456898636</v>
      </c>
      <c r="BU1424" s="563">
        <v>25.014505422071004</v>
      </c>
      <c r="BV1424" s="563">
        <v>47.491017251271884</v>
      </c>
      <c r="BW1424" s="563">
        <v>57.430895147813466</v>
      </c>
      <c r="BX1424" s="563">
        <v>53.099129250821804</v>
      </c>
      <c r="BY1424" s="563">
        <v>18.915751077121246</v>
      </c>
      <c r="BZ1424" s="563">
        <v>28.019884446869462</v>
      </c>
      <c r="CA1424" s="563">
        <v>-13.527519522117778</v>
      </c>
      <c r="CB1424" s="563">
        <v>-3.8885262846551356</v>
      </c>
      <c r="CC1424" s="563">
        <v>-5.1859783944079751</v>
      </c>
      <c r="CD1424" s="563">
        <v>3.7520797931805339</v>
      </c>
      <c r="CE1424" s="563">
        <v>11.619967213114759</v>
      </c>
      <c r="CF1424" s="563">
        <v>23.527871442526873</v>
      </c>
      <c r="CG1424" s="563">
        <v>-10.46117753424658</v>
      </c>
      <c r="CH1424" s="563">
        <v>-159.27523255188487</v>
      </c>
      <c r="CI1424" s="563">
        <v>-38.266190459554743</v>
      </c>
      <c r="CJ1424" s="563">
        <v>-16.028575899280543</v>
      </c>
      <c r="CK1424" s="563">
        <v>84.92262666218943</v>
      </c>
      <c r="CL1424" s="563">
        <v>51.94802297322957</v>
      </c>
      <c r="CM1424" s="563">
        <v>3.6823641940246645</v>
      </c>
      <c r="CN1424" s="563">
        <v>61.959963323353207</v>
      </c>
      <c r="CO1424" s="563">
        <v>127.69191521775113</v>
      </c>
      <c r="CP1424" s="563">
        <v>164.41401090911978</v>
      </c>
      <c r="CQ1424" s="563">
        <v>92.49846535026748</v>
      </c>
      <c r="CR1424" s="563">
        <v>165.3963963963964</v>
      </c>
      <c r="CS1424" s="563">
        <v>202.22932515021176</v>
      </c>
      <c r="CT1424" s="563">
        <v>234.49722199369887</v>
      </c>
      <c r="CU1424" s="563">
        <v>177.61099482859771</v>
      </c>
      <c r="CV1424" s="563">
        <v>350.00232144587756</v>
      </c>
      <c r="CW1424" s="563">
        <v>437.98992336747233</v>
      </c>
      <c r="CX1424" s="563">
        <v>506.18957528262058</v>
      </c>
      <c r="CY1424" s="563">
        <v>413.49929157138689</v>
      </c>
      <c r="CZ1424" s="563">
        <v>572.42189295179219</v>
      </c>
      <c r="DA1424" s="563">
        <v>711.84437030135814</v>
      </c>
      <c r="DB1424" s="563">
        <v>813.93821301214712</v>
      </c>
      <c r="DC1424" s="563">
        <v>703.93830485439139</v>
      </c>
      <c r="DD1424" s="563">
        <v>809.5811387122983</v>
      </c>
      <c r="DE1424" s="563">
        <v>1008.6768320328606</v>
      </c>
      <c r="DF1424" s="563">
        <v>1148.8869244393036</v>
      </c>
      <c r="DG1424" s="563">
        <v>946.0469975803685</v>
      </c>
      <c r="DH1424" s="563">
        <v>1021.304512942853</v>
      </c>
      <c r="DI1424" s="563">
        <v>1261.5568808783846</v>
      </c>
      <c r="DJ1424" s="563">
        <v>1395.6433677208179</v>
      </c>
      <c r="DK1424" s="563">
        <v>1182.3068104854169</v>
      </c>
      <c r="DL1424" s="563">
        <v>1036.4313096644921</v>
      </c>
      <c r="DM1424" s="563">
        <v>1142.8951370662517</v>
      </c>
      <c r="DN1424" s="563">
        <v>1223.2377196493178</v>
      </c>
      <c r="DO1424" s="563">
        <v>1041.4746626492079</v>
      </c>
    </row>
    <row r="1425" spans="2:119">
      <c r="C1425" s="559" t="s">
        <v>260</v>
      </c>
      <c r="D1425" s="301"/>
      <c r="E1425" s="302"/>
      <c r="F1425" s="529">
        <v>-6.607720999999998</v>
      </c>
      <c r="G1425" s="529">
        <v>32.397730000000003</v>
      </c>
      <c r="H1425" s="529">
        <v>8.6088560000000047</v>
      </c>
      <c r="I1425" s="529">
        <v>12.851771999999993</v>
      </c>
      <c r="J1425" s="529">
        <v>1.5460849999999979</v>
      </c>
      <c r="K1425" s="529">
        <v>20.999025000000007</v>
      </c>
      <c r="L1425" s="529">
        <v>15.71813800000001</v>
      </c>
      <c r="M1425" s="529">
        <v>5.6908749999999699</v>
      </c>
      <c r="N1425" s="529">
        <v>13.706240000000026</v>
      </c>
      <c r="O1425" s="529">
        <v>37.548999999999978</v>
      </c>
      <c r="P1425" s="529">
        <v>112.444</v>
      </c>
      <c r="Q1425" s="529">
        <v>257.358</v>
      </c>
      <c r="R1425" s="529">
        <v>248.3480000000001</v>
      </c>
      <c r="S1425" s="530">
        <v>424.27100000000002</v>
      </c>
      <c r="T1425" s="530">
        <v>-708.30700000000013</v>
      </c>
      <c r="U1425" s="1746">
        <v>-644.99463382933163</v>
      </c>
      <c r="V1425" s="1746">
        <v>-258.50259412774358</v>
      </c>
      <c r="W1425" s="1746">
        <v>13.666517308050516</v>
      </c>
      <c r="X1425" s="1746">
        <v>-107.57536687227366</v>
      </c>
      <c r="Y1425" s="1746">
        <v>-207.63405892473656</v>
      </c>
      <c r="Z1425" s="1746">
        <v>1649.7208608830836</v>
      </c>
      <c r="AV1425" s="529">
        <v>1.1931509999999967</v>
      </c>
      <c r="AW1425" s="529">
        <v>1.8017070000000062</v>
      </c>
      <c r="AX1425" s="529">
        <v>1.7144489999999939</v>
      </c>
      <c r="AY1425" s="529">
        <v>8.1424649999999961</v>
      </c>
      <c r="AZ1425" s="529">
        <v>4.3860870000000096</v>
      </c>
      <c r="BA1425" s="529">
        <v>3.9784019999999973</v>
      </c>
      <c r="BB1425" s="529">
        <v>-5.4155680000000039</v>
      </c>
      <c r="BC1425" s="529">
        <v>-1.4028360000000024</v>
      </c>
      <c r="BD1425" s="529">
        <v>3.115266000000009</v>
      </c>
      <c r="BE1425" s="529">
        <v>5.5077840000000045</v>
      </c>
      <c r="BF1425" s="529">
        <v>-5.8082860000000061</v>
      </c>
      <c r="BG1425" s="529">
        <v>18.184260999999999</v>
      </c>
      <c r="BH1425" s="529">
        <v>6.180654999999998</v>
      </c>
      <c r="BI1425" s="529">
        <v>-13.080743000000002</v>
      </c>
      <c r="BJ1425" s="529">
        <v>28.113845000000001</v>
      </c>
      <c r="BK1425" s="529">
        <v>-5.4956189999999872</v>
      </c>
      <c r="BL1425" s="529">
        <v>-1.2174670000000241</v>
      </c>
      <c r="BM1425" s="529">
        <v>10.166539000000022</v>
      </c>
      <c r="BN1425" s="529">
        <v>0.26964100000000002</v>
      </c>
      <c r="BO1425" s="529">
        <v>-3.527838000000024</v>
      </c>
      <c r="BP1425" s="529">
        <v>-27.554760000000009</v>
      </c>
      <c r="BQ1425" s="529">
        <v>24.420000000000023</v>
      </c>
      <c r="BR1425" s="529">
        <v>-34.616</v>
      </c>
      <c r="BS1425" s="529">
        <v>51.457000000000022</v>
      </c>
      <c r="BT1425" s="529">
        <v>-38.515000000000001</v>
      </c>
      <c r="BU1425" s="529">
        <v>41.707999999999998</v>
      </c>
      <c r="BV1425" s="529">
        <v>43.798999999999971</v>
      </c>
      <c r="BW1425" s="529">
        <v>-9.4429999999999978</v>
      </c>
      <c r="BX1425" s="529">
        <v>37.825000000000017</v>
      </c>
      <c r="BY1425" s="529">
        <v>109.80199999999999</v>
      </c>
      <c r="BZ1425" s="529">
        <v>-24.557000000000016</v>
      </c>
      <c r="CA1425" s="529">
        <v>-10.625999999999991</v>
      </c>
      <c r="CB1425" s="529">
        <v>6.2380000000000919</v>
      </c>
      <c r="CC1425" s="529">
        <v>128.49799999999996</v>
      </c>
      <c r="CD1425" s="529">
        <v>72.846000000000032</v>
      </c>
      <c r="CE1425" s="529">
        <v>49.775999999999925</v>
      </c>
      <c r="CF1425" s="529">
        <v>35.006</v>
      </c>
      <c r="CG1425" s="529">
        <v>-26.098999999999961</v>
      </c>
      <c r="CH1425" s="529">
        <v>119.78499999999995</v>
      </c>
      <c r="CI1425" s="529">
        <v>119.65600000000009</v>
      </c>
      <c r="CJ1425" s="529">
        <v>-200.66200000000012</v>
      </c>
      <c r="CK1425" s="529">
        <v>433.66500000000008</v>
      </c>
      <c r="CL1425" s="529">
        <v>50.625000000000057</v>
      </c>
      <c r="CM1425" s="529">
        <v>140.64299999999997</v>
      </c>
      <c r="CN1425" s="529">
        <v>-440.85900000000004</v>
      </c>
      <c r="CO1425" s="529">
        <v>76.921000000000078</v>
      </c>
      <c r="CP1425" s="529">
        <v>-325.52</v>
      </c>
      <c r="CQ1425" s="529">
        <v>-18.84900000000016</v>
      </c>
      <c r="CR1425" s="529">
        <v>-952.18399999999997</v>
      </c>
      <c r="CS1425" s="529">
        <v>-2.0185642976211966</v>
      </c>
      <c r="CT1425" s="529">
        <v>-82.131345227777132</v>
      </c>
      <c r="CU1425" s="529">
        <v>391.33927569606658</v>
      </c>
      <c r="CV1425" s="529">
        <v>-494.16716276288389</v>
      </c>
      <c r="CW1425" s="529">
        <v>-38.750698141724968</v>
      </c>
      <c r="CX1425" s="529">
        <v>-133.89363781573468</v>
      </c>
      <c r="CY1425" s="529">
        <v>408.30890459260002</v>
      </c>
      <c r="CZ1425" s="529">
        <v>-446.85026271056427</v>
      </c>
      <c r="DA1425" s="529">
        <v>-171.54620244426189</v>
      </c>
      <c r="DB1425" s="529">
        <v>-152.00663769626186</v>
      </c>
      <c r="DC1425" s="529">
        <v>784.06962015913859</v>
      </c>
      <c r="DD1425" s="529">
        <v>-610.27185792589353</v>
      </c>
      <c r="DE1425" s="529">
        <v>-357.2456258980414</v>
      </c>
      <c r="DF1425" s="529">
        <v>-193.45650528066653</v>
      </c>
      <c r="DG1425" s="529">
        <v>1053.3986222323279</v>
      </c>
      <c r="DH1425" s="529">
        <v>-659.68598538909873</v>
      </c>
      <c r="DI1425" s="529">
        <v>-472.48116814896417</v>
      </c>
      <c r="DJ1425" s="529">
        <v>-212.21295164639287</v>
      </c>
      <c r="DK1425" s="529">
        <v>1136.7460462597192</v>
      </c>
      <c r="DL1425" s="529">
        <v>149.79657316318662</v>
      </c>
      <c r="DM1425" s="529">
        <v>86.72547230957025</v>
      </c>
      <c r="DN1425" s="529">
        <v>115.20002190285544</v>
      </c>
      <c r="DO1425" s="529">
        <v>1297.9987935074712</v>
      </c>
    </row>
    <row r="1426" spans="2:119">
      <c r="C1426" s="559" t="s">
        <v>261</v>
      </c>
      <c r="D1426" s="301"/>
      <c r="E1426" s="302"/>
      <c r="F1426" s="529">
        <v>17.907128</v>
      </c>
      <c r="G1426" s="529">
        <v>36.382127000000004</v>
      </c>
      <c r="H1426" s="529">
        <v>-33.639590999999996</v>
      </c>
      <c r="I1426" s="529">
        <v>-70.501426000000009</v>
      </c>
      <c r="J1426" s="529">
        <v>19.799372000000005</v>
      </c>
      <c r="K1426" s="529">
        <v>-59.20280600000001</v>
      </c>
      <c r="L1426" s="529">
        <v>-70.663085999999993</v>
      </c>
      <c r="M1426" s="529">
        <v>-196.55706200000003</v>
      </c>
      <c r="N1426" s="529">
        <v>-46.050625999999994</v>
      </c>
      <c r="O1426" s="529">
        <v>-43.755999999999993</v>
      </c>
      <c r="P1426" s="529">
        <v>71.364999999999952</v>
      </c>
      <c r="Q1426" s="529">
        <v>-343.94100000000009</v>
      </c>
      <c r="R1426" s="529">
        <v>-138.31799999999993</v>
      </c>
      <c r="S1426" s="530">
        <v>-153.93200000000004</v>
      </c>
      <c r="T1426" s="530">
        <v>-512.38799999999992</v>
      </c>
      <c r="U1426" s="1746">
        <v>-984.19770710367118</v>
      </c>
      <c r="V1426" s="1746">
        <v>-1051.7316265007914</v>
      </c>
      <c r="W1426" s="1746">
        <v>-1161.8047113035584</v>
      </c>
      <c r="X1426" s="1746">
        <v>-1211.0251461916355</v>
      </c>
      <c r="Y1426" s="1746">
        <v>-1334.5465757322147</v>
      </c>
      <c r="Z1426" s="1746">
        <v>-1142.6152895788384</v>
      </c>
      <c r="AV1426" s="529">
        <v>-26.380683999999999</v>
      </c>
      <c r="AW1426" s="529">
        <v>-13.601097000000006</v>
      </c>
      <c r="AX1426" s="529">
        <v>-10.348714000000003</v>
      </c>
      <c r="AY1426" s="529">
        <v>-20.170931000000003</v>
      </c>
      <c r="AZ1426" s="529">
        <v>-26.170909999999992</v>
      </c>
      <c r="BA1426" s="529">
        <v>42.364727999999999</v>
      </c>
      <c r="BB1426" s="529">
        <v>8.585249000000001</v>
      </c>
      <c r="BC1426" s="529">
        <v>-4.9796949999999978</v>
      </c>
      <c r="BD1426" s="529">
        <v>-1.2959850000000022</v>
      </c>
      <c r="BE1426" s="529">
        <v>-13.443652999999998</v>
      </c>
      <c r="BF1426" s="529">
        <v>-11.949342999999994</v>
      </c>
      <c r="BG1426" s="529">
        <v>-32.513825000000011</v>
      </c>
      <c r="BH1426" s="529">
        <v>-9.3496570000000006</v>
      </c>
      <c r="BI1426" s="529">
        <v>-12.729254999999995</v>
      </c>
      <c r="BJ1426" s="529">
        <v>-41.226679000000004</v>
      </c>
      <c r="BK1426" s="529">
        <v>-7.3574949999999859</v>
      </c>
      <c r="BL1426" s="529">
        <v>-4.4762060000000048</v>
      </c>
      <c r="BM1426" s="529">
        <v>-17.730158000000024</v>
      </c>
      <c r="BN1426" s="529">
        <v>-112.78561500000001</v>
      </c>
      <c r="BO1426" s="529">
        <v>-61.565082999999987</v>
      </c>
      <c r="BP1426" s="529">
        <v>21.634374000000022</v>
      </c>
      <c r="BQ1426" s="529">
        <v>-47.640000000000029</v>
      </c>
      <c r="BR1426" s="529">
        <v>-2.0710000000000006</v>
      </c>
      <c r="BS1426" s="529">
        <v>-17.973999999999993</v>
      </c>
      <c r="BT1426" s="529">
        <v>-11.729000000000005</v>
      </c>
      <c r="BU1426" s="529">
        <v>4.4240000000000137</v>
      </c>
      <c r="BV1426" s="529">
        <v>-22.839000000000009</v>
      </c>
      <c r="BW1426" s="529">
        <v>-13.611999999999991</v>
      </c>
      <c r="BX1426" s="529">
        <v>-32.066999999999993</v>
      </c>
      <c r="BY1426" s="529">
        <v>-31.079000000000008</v>
      </c>
      <c r="BZ1426" s="529">
        <v>122.52199999999999</v>
      </c>
      <c r="CA1426" s="529">
        <v>11.988999999999994</v>
      </c>
      <c r="CB1426" s="529">
        <v>-19.250999999999991</v>
      </c>
      <c r="CC1426" s="529">
        <v>8.7239999999999931</v>
      </c>
      <c r="CD1426" s="529">
        <v>-21.990000000000002</v>
      </c>
      <c r="CE1426" s="529">
        <v>-311.42400000000004</v>
      </c>
      <c r="CF1426" s="529">
        <v>-36.519999999999975</v>
      </c>
      <c r="CG1426" s="529">
        <v>25.570000000000022</v>
      </c>
      <c r="CH1426" s="529">
        <v>174.71899999999999</v>
      </c>
      <c r="CI1426" s="529">
        <v>-302.08699999999999</v>
      </c>
      <c r="CJ1426" s="529">
        <v>-29.381999999999966</v>
      </c>
      <c r="CK1426" s="529">
        <v>217.99499999999998</v>
      </c>
      <c r="CL1426" s="529">
        <v>-70.453000000000003</v>
      </c>
      <c r="CM1426" s="529">
        <v>-272.09200000000004</v>
      </c>
      <c r="CN1426" s="529">
        <v>-124.34999999999997</v>
      </c>
      <c r="CO1426" s="529">
        <v>-220.20599999999999</v>
      </c>
      <c r="CP1426" s="529">
        <v>-6.0760000000000502</v>
      </c>
      <c r="CQ1426" s="529">
        <v>-161.75599999999994</v>
      </c>
      <c r="CR1426" s="529">
        <v>-260.38</v>
      </c>
      <c r="CS1426" s="529">
        <v>-221.33328559819432</v>
      </c>
      <c r="CT1426" s="529">
        <v>-240.74841872868402</v>
      </c>
      <c r="CU1426" s="529">
        <v>-261.73600277679282</v>
      </c>
      <c r="CV1426" s="529">
        <v>-228.63588382193211</v>
      </c>
      <c r="CW1426" s="529">
        <v>-252.13914744835014</v>
      </c>
      <c r="CX1426" s="529">
        <v>-275.9463072292063</v>
      </c>
      <c r="CY1426" s="529">
        <v>-295.01028800130285</v>
      </c>
      <c r="CZ1426" s="529">
        <v>-247.59729880105232</v>
      </c>
      <c r="DA1426" s="529">
        <v>-283.41967177552658</v>
      </c>
      <c r="DB1426" s="529">
        <v>-308.36696396231173</v>
      </c>
      <c r="DC1426" s="529">
        <v>-322.42077676466778</v>
      </c>
      <c r="DD1426" s="529">
        <v>-251.71901654400949</v>
      </c>
      <c r="DE1426" s="529">
        <v>-300.76598436824264</v>
      </c>
      <c r="DF1426" s="529">
        <v>-328.12123124608814</v>
      </c>
      <c r="DG1426" s="529">
        <v>-330.41891403329515</v>
      </c>
      <c r="DH1426" s="529">
        <v>-258.96723294745618</v>
      </c>
      <c r="DI1426" s="529">
        <v>-324.69410451905861</v>
      </c>
      <c r="DJ1426" s="529">
        <v>-365.40826934455771</v>
      </c>
      <c r="DK1426" s="529">
        <v>-385.47696892114203</v>
      </c>
      <c r="DL1426" s="529">
        <v>-242.28945894625858</v>
      </c>
      <c r="DM1426" s="529">
        <v>-274.62124260313885</v>
      </c>
      <c r="DN1426" s="529">
        <v>-300.725368886929</v>
      </c>
      <c r="DO1426" s="529">
        <v>-324.97921914251191</v>
      </c>
    </row>
    <row r="1427" spans="2:119" ht="14.25">
      <c r="C1427" s="559" t="s">
        <v>258</v>
      </c>
      <c r="D1427" s="301"/>
      <c r="E1427" s="302"/>
      <c r="F1427" s="303">
        <v>-5.4547280000000224</v>
      </c>
      <c r="G1427" s="303">
        <v>-54.545064000000011</v>
      </c>
      <c r="H1427" s="303">
        <v>-45.711400999999967</v>
      </c>
      <c r="I1427" s="303">
        <v>-73.798441000000011</v>
      </c>
      <c r="J1427" s="303">
        <v>-85.603298100000018</v>
      </c>
      <c r="K1427" s="303">
        <v>-131.28917999999999</v>
      </c>
      <c r="L1427" s="303">
        <v>-145.19978799999998</v>
      </c>
      <c r="M1427" s="303">
        <v>101.50274199999998</v>
      </c>
      <c r="N1427" s="303">
        <v>78.709760000000017</v>
      </c>
      <c r="O1427" s="303">
        <v>-12.675999999999981</v>
      </c>
      <c r="P1427" s="303">
        <v>101.86500000000001</v>
      </c>
      <c r="Q1427" s="303">
        <v>-35.933999999999983</v>
      </c>
      <c r="R1427" s="303">
        <v>301.42199999999997</v>
      </c>
      <c r="S1427" s="562">
        <v>653.99599999999987</v>
      </c>
      <c r="T1427" s="562">
        <v>1386.0820000000003</v>
      </c>
      <c r="U1427" s="1665">
        <v>622.2261765150065</v>
      </c>
      <c r="V1427" s="1665">
        <v>337.50971318749089</v>
      </c>
      <c r="W1427" s="1665">
        <v>85.117362398029172</v>
      </c>
      <c r="X1427" s="1665">
        <v>75.252430612714306</v>
      </c>
      <c r="Y1427" s="1665">
        <v>101.95448002909097</v>
      </c>
      <c r="Z1427" s="1665">
        <v>-101.993241232331</v>
      </c>
      <c r="AV1427" s="303">
        <v>-11.760624999999994</v>
      </c>
      <c r="AW1427" s="303">
        <v>-14.716150000000011</v>
      </c>
      <c r="AX1427" s="303">
        <v>-21.912214999999993</v>
      </c>
      <c r="AY1427" s="303">
        <v>-25.409451000000004</v>
      </c>
      <c r="AZ1427" s="303">
        <v>-19.977664000000015</v>
      </c>
      <c r="BA1427" s="303">
        <v>-20.563879999999994</v>
      </c>
      <c r="BB1427" s="303">
        <v>-22.824252000000005</v>
      </c>
      <c r="BC1427" s="303">
        <v>-22.237502100000007</v>
      </c>
      <c r="BD1427" s="303">
        <v>-24.703642000000002</v>
      </c>
      <c r="BE1427" s="303">
        <v>-32.993455000000012</v>
      </c>
      <c r="BF1427" s="303">
        <v>-22.614349999999998</v>
      </c>
      <c r="BG1427" s="303">
        <v>-50.977732999999994</v>
      </c>
      <c r="BH1427" s="303">
        <v>-26.324584999999999</v>
      </c>
      <c r="BI1427" s="303">
        <v>-19.774999000000008</v>
      </c>
      <c r="BJ1427" s="303">
        <v>-60.396969999999989</v>
      </c>
      <c r="BK1427" s="303">
        <v>-38.703233999999995</v>
      </c>
      <c r="BL1427" s="303">
        <v>-5.0030089999999632</v>
      </c>
      <c r="BM1427" s="303">
        <v>71.638417999999973</v>
      </c>
      <c r="BN1427" s="303">
        <v>11.747162999999993</v>
      </c>
      <c r="BO1427" s="303">
        <v>23.120170000000002</v>
      </c>
      <c r="BP1427" s="303">
        <v>58.974760000000003</v>
      </c>
      <c r="BQ1427" s="303">
        <v>8.8799999999999883</v>
      </c>
      <c r="BR1427" s="303">
        <v>-2.5619999999999976</v>
      </c>
      <c r="BS1427" s="303">
        <v>13.41700000000003</v>
      </c>
      <c r="BT1427" s="303">
        <v>-9.7859999999999872</v>
      </c>
      <c r="BU1427" s="303">
        <v>-7.8349999999999866</v>
      </c>
      <c r="BV1427" s="303">
        <v>12.595999999999997</v>
      </c>
      <c r="BW1427" s="303">
        <v>-7.6510000000000034</v>
      </c>
      <c r="BX1427" s="303">
        <v>9.4109999999999872</v>
      </c>
      <c r="BY1427" s="303">
        <v>-3.6410000000000053</v>
      </c>
      <c r="BZ1427" s="303">
        <v>2.0960000000000285</v>
      </c>
      <c r="CA1427" s="303">
        <v>93.998999999999995</v>
      </c>
      <c r="CB1427" s="303">
        <v>-41.425000000000082</v>
      </c>
      <c r="CC1427" s="303">
        <v>15.346000000000046</v>
      </c>
      <c r="CD1427" s="303">
        <v>14.678999999999988</v>
      </c>
      <c r="CE1427" s="303">
        <v>-24.533999999999935</v>
      </c>
      <c r="CF1427" s="303">
        <v>75.806999999999988</v>
      </c>
      <c r="CG1427" s="303">
        <v>20.154999999999966</v>
      </c>
      <c r="CH1427" s="303">
        <v>213.64600000000004</v>
      </c>
      <c r="CI1427" s="303">
        <v>-8.1860000000000213</v>
      </c>
      <c r="CJ1427" s="303">
        <v>114.57000000000011</v>
      </c>
      <c r="CK1427" s="303">
        <v>138.07199999999972</v>
      </c>
      <c r="CL1427" s="303">
        <v>267.41599999999994</v>
      </c>
      <c r="CM1427" s="303">
        <v>133.93800000000013</v>
      </c>
      <c r="CN1427" s="303">
        <v>173.45800000000008</v>
      </c>
      <c r="CO1427" s="303">
        <v>70.813000000000073</v>
      </c>
      <c r="CP1427" s="303">
        <v>443.36500000000001</v>
      </c>
      <c r="CQ1427" s="303">
        <v>698.44600000000025</v>
      </c>
      <c r="CR1427" s="303">
        <v>570.18399999999997</v>
      </c>
      <c r="CS1427" s="303">
        <v>7.7988949984944611</v>
      </c>
      <c r="CT1427" s="303">
        <v>-29.801547456923799</v>
      </c>
      <c r="CU1427" s="303">
        <v>74.04482897343587</v>
      </c>
      <c r="CV1427" s="303">
        <v>-21.628294878382576</v>
      </c>
      <c r="CW1427" s="303">
        <v>68.520893542331578</v>
      </c>
      <c r="CX1427" s="303">
        <v>50.831537775075503</v>
      </c>
      <c r="CY1427" s="303">
        <v>239.78557674846638</v>
      </c>
      <c r="CZ1427" s="303">
        <v>-353.49939723581269</v>
      </c>
      <c r="DA1427" s="303">
        <v>86.848948448829105</v>
      </c>
      <c r="DB1427" s="303">
        <v>62.831673993827962</v>
      </c>
      <c r="DC1427" s="303">
        <v>288.9361371911848</v>
      </c>
      <c r="DD1427" s="303">
        <v>-433.91623766177804</v>
      </c>
      <c r="DE1427" s="303">
        <v>105.33893168104782</v>
      </c>
      <c r="DF1427" s="303">
        <v>76.237085034402298</v>
      </c>
      <c r="DG1427" s="303">
        <v>327.59265155904222</v>
      </c>
      <c r="DH1427" s="303">
        <v>-503.40140830110363</v>
      </c>
      <c r="DI1427" s="303">
        <v>123.9981923222349</v>
      </c>
      <c r="DJ1427" s="303">
        <v>89.116652265405492</v>
      </c>
      <c r="DK1427" s="303">
        <v>392.24104374255421</v>
      </c>
      <c r="DL1427" s="303">
        <v>-608.22304286038752</v>
      </c>
      <c r="DM1427" s="303">
        <v>100.87718815896619</v>
      </c>
      <c r="DN1427" s="303">
        <v>69.49942061960769</v>
      </c>
      <c r="DO1427" s="303">
        <v>335.85319284948264</v>
      </c>
    </row>
    <row r="1428" spans="2:119">
      <c r="C1428" s="559" t="s">
        <v>262</v>
      </c>
      <c r="D1428" s="301"/>
      <c r="E1428" s="302"/>
      <c r="F1428" s="565">
        <v>5.8446789999999798</v>
      </c>
      <c r="G1428" s="565">
        <v>14.234792999999996</v>
      </c>
      <c r="H1428" s="565">
        <v>-70.742135999999959</v>
      </c>
      <c r="I1428" s="565">
        <v>-131.44809500000002</v>
      </c>
      <c r="J1428" s="565">
        <v>-64.257841100000007</v>
      </c>
      <c r="K1428" s="565">
        <v>-169.49296099999998</v>
      </c>
      <c r="L1428" s="565">
        <v>-200.14473599999997</v>
      </c>
      <c r="M1428" s="565">
        <v>-89.36344500000007</v>
      </c>
      <c r="N1428" s="565">
        <v>46.365374000000045</v>
      </c>
      <c r="O1428" s="565">
        <v>-18.882999999999996</v>
      </c>
      <c r="P1428" s="565">
        <v>285.67399999999998</v>
      </c>
      <c r="Q1428" s="565">
        <v>-122.51700000000007</v>
      </c>
      <c r="R1428" s="565">
        <v>411.45200000000011</v>
      </c>
      <c r="S1428" s="566">
        <v>924.33499999999981</v>
      </c>
      <c r="T1428" s="566">
        <v>165.38700000000017</v>
      </c>
      <c r="U1428" s="1758">
        <v>-1006.9661644179964</v>
      </c>
      <c r="V1428" s="1758">
        <v>-972.72450744104412</v>
      </c>
      <c r="W1428" s="1758">
        <v>-1063.0208315974787</v>
      </c>
      <c r="X1428" s="1758">
        <v>-1243.3480824511948</v>
      </c>
      <c r="Y1428" s="1758">
        <v>-1440.2261546278603</v>
      </c>
      <c r="Z1428" s="1758">
        <v>405.11233007191413</v>
      </c>
      <c r="AV1428" s="565">
        <v>-36.948157999999992</v>
      </c>
      <c r="AW1428" s="565">
        <v>-26.515540000000012</v>
      </c>
      <c r="AX1428" s="565">
        <v>-30.546480000000003</v>
      </c>
      <c r="AY1428" s="565">
        <v>-37.437917000000013</v>
      </c>
      <c r="AZ1428" s="565">
        <v>-41.762486999999993</v>
      </c>
      <c r="BA1428" s="565">
        <v>25.779250000000001</v>
      </c>
      <c r="BB1428" s="565">
        <v>-19.654571000000008</v>
      </c>
      <c r="BC1428" s="565">
        <v>-28.620033100000008</v>
      </c>
      <c r="BD1428" s="565">
        <v>-22.884360999999995</v>
      </c>
      <c r="BE1428" s="565">
        <v>-40.929324000000008</v>
      </c>
      <c r="BF1428" s="565">
        <v>-40.371978999999996</v>
      </c>
      <c r="BG1428" s="565">
        <v>-65.307297000000005</v>
      </c>
      <c r="BH1428" s="565">
        <v>-29.493587000000002</v>
      </c>
      <c r="BI1428" s="565">
        <v>-45.584997000000001</v>
      </c>
      <c r="BJ1428" s="565">
        <v>-73.509803999999988</v>
      </c>
      <c r="BK1428" s="565">
        <v>-51.556347999999971</v>
      </c>
      <c r="BL1428" s="565">
        <v>-10.696681999999992</v>
      </c>
      <c r="BM1428" s="565">
        <v>64.07479899999997</v>
      </c>
      <c r="BN1428" s="565">
        <v>-100.768811</v>
      </c>
      <c r="BO1428" s="565">
        <v>-41.972751000000017</v>
      </c>
      <c r="BP1428" s="565">
        <v>53.054374000000017</v>
      </c>
      <c r="BQ1428" s="565">
        <v>-14.340000000000018</v>
      </c>
      <c r="BR1428" s="565">
        <v>-39.248999999999995</v>
      </c>
      <c r="BS1428" s="565">
        <v>46.900000000000063</v>
      </c>
      <c r="BT1428" s="565">
        <v>-60.029999999999994</v>
      </c>
      <c r="BU1428" s="565">
        <v>38.297000000000025</v>
      </c>
      <c r="BV1428" s="565">
        <v>33.555999999999955</v>
      </c>
      <c r="BW1428" s="565">
        <v>-30.705999999999992</v>
      </c>
      <c r="BX1428" s="565">
        <v>15.169000000000011</v>
      </c>
      <c r="BY1428" s="565">
        <v>75.081999999999979</v>
      </c>
      <c r="BZ1428" s="565">
        <v>100.06100000000001</v>
      </c>
      <c r="CA1428" s="565">
        <v>95.361999999999995</v>
      </c>
      <c r="CB1428" s="565">
        <v>-54.437999999999981</v>
      </c>
      <c r="CC1428" s="565">
        <v>152.56799999999998</v>
      </c>
      <c r="CD1428" s="565">
        <v>65.535000000000025</v>
      </c>
      <c r="CE1428" s="565">
        <v>-286.18200000000007</v>
      </c>
      <c r="CF1428" s="565">
        <v>74.293000000000006</v>
      </c>
      <c r="CG1428" s="565">
        <v>19.626000000000026</v>
      </c>
      <c r="CH1428" s="565">
        <v>508.15</v>
      </c>
      <c r="CI1428" s="565">
        <v>-190.6169999999999</v>
      </c>
      <c r="CJ1428" s="565">
        <v>-115.47399999999999</v>
      </c>
      <c r="CK1428" s="565">
        <v>789.73199999999974</v>
      </c>
      <c r="CL1428" s="565">
        <v>247.58799999999999</v>
      </c>
      <c r="CM1428" s="565">
        <v>2.4890000000000612</v>
      </c>
      <c r="CN1428" s="565">
        <v>-391.75099999999998</v>
      </c>
      <c r="CO1428" s="565">
        <v>-72.471999999999838</v>
      </c>
      <c r="CP1428" s="565">
        <v>111.76900000000001</v>
      </c>
      <c r="CQ1428" s="565">
        <v>517.84100000000012</v>
      </c>
      <c r="CR1428" s="565">
        <v>-642.37999999999988</v>
      </c>
      <c r="CS1428" s="565">
        <v>-215.55295489732106</v>
      </c>
      <c r="CT1428" s="565">
        <v>-352.68131141338495</v>
      </c>
      <c r="CU1428" s="565">
        <v>203.64810189270963</v>
      </c>
      <c r="CV1428" s="565">
        <v>-744.43134146319858</v>
      </c>
      <c r="CW1428" s="565">
        <v>-222.36895204774351</v>
      </c>
      <c r="CX1428" s="565">
        <v>-359.00840726986547</v>
      </c>
      <c r="CY1428" s="565">
        <v>353.08419333976354</v>
      </c>
      <c r="CZ1428" s="565">
        <v>-1047.9469587474293</v>
      </c>
      <c r="DA1428" s="565">
        <v>-368.11692577095937</v>
      </c>
      <c r="DB1428" s="565">
        <v>-397.54192766474563</v>
      </c>
      <c r="DC1428" s="565">
        <v>750.58498058565556</v>
      </c>
      <c r="DD1428" s="565">
        <v>-1295.9071121316811</v>
      </c>
      <c r="DE1428" s="565">
        <v>-552.67267858523621</v>
      </c>
      <c r="DF1428" s="565">
        <v>-445.34065149235244</v>
      </c>
      <c r="DG1428" s="565">
        <v>1050.572359758075</v>
      </c>
      <c r="DH1428" s="565">
        <v>-1422.0546266376587</v>
      </c>
      <c r="DI1428" s="565">
        <v>-673.17708034578789</v>
      </c>
      <c r="DJ1428" s="565">
        <v>-488.50456872554514</v>
      </c>
      <c r="DK1428" s="565">
        <v>1143.5101210811313</v>
      </c>
      <c r="DL1428" s="565">
        <v>-700.71592864345951</v>
      </c>
      <c r="DM1428" s="565">
        <v>-87.018582134602411</v>
      </c>
      <c r="DN1428" s="565">
        <v>-116.02592636446587</v>
      </c>
      <c r="DO1428" s="565">
        <v>1308.8727672144419</v>
      </c>
    </row>
    <row r="1429" spans="2:119">
      <c r="C1429" s="549"/>
      <c r="D1429" s="301"/>
      <c r="E1429" s="302"/>
      <c r="F1429" s="198"/>
      <c r="G1429" s="198"/>
      <c r="H1429" s="198"/>
      <c r="I1429" s="198"/>
      <c r="J1429" s="198"/>
      <c r="K1429" s="198"/>
      <c r="L1429" s="198"/>
      <c r="M1429" s="198"/>
      <c r="N1429" s="198"/>
      <c r="S1429" s="542"/>
      <c r="T1429" s="542"/>
      <c r="U1429" s="1648"/>
      <c r="V1429" s="1648"/>
      <c r="W1429" s="1648"/>
      <c r="X1429" s="1648"/>
      <c r="Y1429" s="1648"/>
      <c r="Z1429" s="1648"/>
    </row>
    <row r="1430" spans="2:119" s="277" customFormat="1">
      <c r="B1430" s="1323"/>
      <c r="C1430" s="558" t="s">
        <v>263</v>
      </c>
      <c r="D1430" s="553"/>
      <c r="E1430" s="412"/>
      <c r="F1430" s="567">
        <v>21.704606175082077</v>
      </c>
      <c r="G1430" s="567">
        <v>41.542816018667814</v>
      </c>
      <c r="H1430" s="567">
        <v>-23.282703548122761</v>
      </c>
      <c r="I1430" s="567">
        <v>-68.370910723647768</v>
      </c>
      <c r="J1430" s="567">
        <v>13.650354819013629</v>
      </c>
      <c r="K1430" s="567">
        <v>-66.830876388191243</v>
      </c>
      <c r="L1430" s="567">
        <v>-77.563086977423126</v>
      </c>
      <c r="M1430" s="567">
        <v>-0.55413246063767474</v>
      </c>
      <c r="N1430" s="567">
        <v>167.38178652675373</v>
      </c>
      <c r="O1430" s="567">
        <v>143.35963637050384</v>
      </c>
      <c r="P1430" s="567">
        <v>340.93570133905456</v>
      </c>
      <c r="Q1430" s="567">
        <v>-115.28472279574839</v>
      </c>
      <c r="R1430" s="567">
        <v>239.13543696734635</v>
      </c>
      <c r="S1430" s="568">
        <v>1028.2167713337021</v>
      </c>
      <c r="T1430" s="568">
        <v>527.52627985421714</v>
      </c>
      <c r="U1430" s="1759">
        <v>-227.11046614081602</v>
      </c>
      <c r="V1430" s="1759">
        <v>734.95660422631249</v>
      </c>
      <c r="W1430" s="1759">
        <v>1739.1219495222094</v>
      </c>
      <c r="X1430" s="1759">
        <v>2669.8438103136341</v>
      </c>
      <c r="Y1430" s="1759">
        <v>3420.5854173996131</v>
      </c>
      <c r="Z1430" s="1759">
        <v>4849.1511591011822</v>
      </c>
      <c r="AA1430" s="182"/>
      <c r="AB1430" s="557"/>
      <c r="AC1430" s="557"/>
      <c r="AD1430" s="557"/>
      <c r="AE1430" s="557"/>
      <c r="AF1430" s="363"/>
      <c r="AG1430" s="363"/>
      <c r="AH1430" s="363"/>
      <c r="AI1430" s="363"/>
      <c r="AJ1430" s="363"/>
      <c r="AK1430" s="363"/>
      <c r="AL1430" s="363"/>
      <c r="AM1430" s="363"/>
      <c r="AN1430" s="363"/>
      <c r="AO1430" s="363"/>
      <c r="AP1430" s="363"/>
      <c r="AQ1430" s="363"/>
      <c r="AR1430" s="363"/>
      <c r="AS1430" s="363"/>
      <c r="AT1430" s="363"/>
      <c r="AU1430" s="363"/>
      <c r="AV1430" s="567">
        <v>-25.11363750259336</v>
      </c>
      <c r="AW1430" s="567">
        <v>-11.83362269400987</v>
      </c>
      <c r="AX1430" s="567">
        <v>-10.767064312891776</v>
      </c>
      <c r="AY1430" s="567">
        <v>-20.969325008685686</v>
      </c>
      <c r="AZ1430" s="567">
        <v>-26.70677658274213</v>
      </c>
      <c r="BA1430" s="567">
        <v>41.766518011344708</v>
      </c>
      <c r="BB1430" s="567">
        <v>4.7363548404769418</v>
      </c>
      <c r="BC1430" s="567">
        <v>-6.2944489742548981</v>
      </c>
      <c r="BD1430" s="567">
        <v>-2.7326547755967852</v>
      </c>
      <c r="BE1430" s="567">
        <v>-15.792689915170843</v>
      </c>
      <c r="BF1430" s="567">
        <v>-13.573310412323675</v>
      </c>
      <c r="BG1430" s="567">
        <v>-34.731443034116708</v>
      </c>
      <c r="BH1430" s="567">
        <v>-7.1241729686242472</v>
      </c>
      <c r="BI1430" s="567">
        <v>-16.616521192466077</v>
      </c>
      <c r="BJ1430" s="567">
        <v>-43.929177066112658</v>
      </c>
      <c r="BK1430" s="567">
        <v>-10.065788090201721</v>
      </c>
      <c r="BL1430" s="567">
        <v>19.193365434143967</v>
      </c>
      <c r="BM1430" s="567">
        <v>60.210317811283915</v>
      </c>
      <c r="BN1430" s="567">
        <v>-65.294622252647542</v>
      </c>
      <c r="BO1430" s="567">
        <v>-6.4414217364645268</v>
      </c>
      <c r="BP1430" s="567">
        <v>60.759785314516648</v>
      </c>
      <c r="BQ1430" s="567">
        <v>11.690015535836963</v>
      </c>
      <c r="BR1430" s="567">
        <v>10.137940860215039</v>
      </c>
      <c r="BS1430" s="567">
        <v>77.909461434013551</v>
      </c>
      <c r="BT1430" s="567">
        <v>-28.989655431013635</v>
      </c>
      <c r="BU1430" s="567">
        <v>63.311505422071029</v>
      </c>
      <c r="BV1430" s="567">
        <v>81.047017251271839</v>
      </c>
      <c r="BW1430" s="567">
        <v>26.724895147813474</v>
      </c>
      <c r="BX1430" s="567">
        <v>68.268129250821815</v>
      </c>
      <c r="BY1430" s="567">
        <v>93.997751077121222</v>
      </c>
      <c r="BZ1430" s="567">
        <v>128.08088444686948</v>
      </c>
      <c r="CA1430" s="567">
        <v>81.834480477882209</v>
      </c>
      <c r="CB1430" s="567">
        <v>-58.326526284655117</v>
      </c>
      <c r="CC1430" s="567">
        <v>147.382021605592</v>
      </c>
      <c r="CD1430" s="567">
        <v>69.287079793180553</v>
      </c>
      <c r="CE1430" s="567">
        <v>-274.56203278688531</v>
      </c>
      <c r="CF1430" s="567">
        <v>97.820871442526879</v>
      </c>
      <c r="CG1430" s="567">
        <v>9.1648224657534456</v>
      </c>
      <c r="CH1430" s="567">
        <v>348.87476744811511</v>
      </c>
      <c r="CI1430" s="567">
        <v>-228.88319045955464</v>
      </c>
      <c r="CJ1430" s="567">
        <v>-131.50257589928054</v>
      </c>
      <c r="CK1430" s="567">
        <v>874.65462666218923</v>
      </c>
      <c r="CL1430" s="567">
        <v>299.53602297322959</v>
      </c>
      <c r="CM1430" s="567">
        <v>6.1713641940247257</v>
      </c>
      <c r="CN1430" s="567">
        <v>-329.79103667664674</v>
      </c>
      <c r="CO1430" s="567">
        <v>55.219915217751293</v>
      </c>
      <c r="CP1430" s="567">
        <v>276.18301090911979</v>
      </c>
      <c r="CQ1430" s="567">
        <v>610.33946535026757</v>
      </c>
      <c r="CR1430" s="567">
        <v>-476.98360360360346</v>
      </c>
      <c r="CS1430" s="567">
        <v>-13.323629747109294</v>
      </c>
      <c r="CT1430" s="567">
        <v>-118.18408941968607</v>
      </c>
      <c r="CU1430" s="567">
        <v>381.25909672130734</v>
      </c>
      <c r="CV1430" s="567">
        <v>-394.42902001732102</v>
      </c>
      <c r="CW1430" s="567">
        <v>215.62097131972882</v>
      </c>
      <c r="CX1430" s="567">
        <v>147.18116801275511</v>
      </c>
      <c r="CY1430" s="567">
        <v>766.58348491115044</v>
      </c>
      <c r="CZ1430" s="567">
        <v>-475.52506579563715</v>
      </c>
      <c r="DA1430" s="567">
        <v>343.72744453039877</v>
      </c>
      <c r="DB1430" s="567">
        <v>416.39628534740149</v>
      </c>
      <c r="DC1430" s="567">
        <v>1454.5232854400469</v>
      </c>
      <c r="DD1430" s="567">
        <v>-486.32597341938276</v>
      </c>
      <c r="DE1430" s="567">
        <v>456.00415344762439</v>
      </c>
      <c r="DF1430" s="567">
        <v>703.54627294695115</v>
      </c>
      <c r="DG1430" s="567">
        <v>1996.6193573384435</v>
      </c>
      <c r="DH1430" s="567">
        <v>-400.75011369480569</v>
      </c>
      <c r="DI1430" s="567">
        <v>588.37980053259673</v>
      </c>
      <c r="DJ1430" s="567">
        <v>907.13879899527274</v>
      </c>
      <c r="DK1430" s="567">
        <v>2325.8169315665482</v>
      </c>
      <c r="DL1430" s="567">
        <v>335.71538102103261</v>
      </c>
      <c r="DM1430" s="567">
        <v>1055.8765549316493</v>
      </c>
      <c r="DN1430" s="567">
        <v>1107.2117932848519</v>
      </c>
      <c r="DO1430" s="567">
        <v>2350.3474298636497</v>
      </c>
    </row>
    <row r="1431" spans="2:119">
      <c r="C1431" s="559" t="s">
        <v>264</v>
      </c>
      <c r="D1431" s="301"/>
      <c r="E1431" s="302"/>
      <c r="F1431" s="529">
        <v>9.7132269999999998</v>
      </c>
      <c r="G1431" s="529">
        <v>8.3002549999999999</v>
      </c>
      <c r="H1431" s="529">
        <v>-14.799489999999999</v>
      </c>
      <c r="I1431" s="529">
        <v>-2.9251150000000004</v>
      </c>
      <c r="J1431" s="529">
        <v>-6.4560000000000312E-3</v>
      </c>
      <c r="K1431" s="529">
        <v>-0.13835799999999998</v>
      </c>
      <c r="L1431" s="529">
        <v>15.716578999999998</v>
      </c>
      <c r="M1431" s="529">
        <v>267.96533500000004</v>
      </c>
      <c r="N1431" s="529">
        <v>12.481022999999997</v>
      </c>
      <c r="O1431" s="529">
        <v>17.216000000000015</v>
      </c>
      <c r="P1431" s="529">
        <v>55.611000000000033</v>
      </c>
      <c r="Q1431" s="529">
        <v>366.04299999999995</v>
      </c>
      <c r="R1431" s="529">
        <v>82.313999999999993</v>
      </c>
      <c r="S1431" s="530">
        <v>591.77800000000002</v>
      </c>
      <c r="T1431" s="530">
        <v>2109.402</v>
      </c>
      <c r="U1431" s="1746">
        <v>578.32899999999995</v>
      </c>
      <c r="V1431" s="1746">
        <v>0</v>
      </c>
      <c r="W1431" s="1746">
        <v>0</v>
      </c>
      <c r="X1431" s="1746">
        <v>0</v>
      </c>
      <c r="Y1431" s="1746">
        <v>0</v>
      </c>
      <c r="Z1431" s="1746">
        <v>0</v>
      </c>
      <c r="AV1431" s="529">
        <v>-3.2139920000000002</v>
      </c>
      <c r="AW1431" s="529">
        <v>0.21712900000000002</v>
      </c>
      <c r="AX1431" s="529">
        <v>9.4003999999999963E-2</v>
      </c>
      <c r="AY1431" s="529">
        <v>-2.225599999999997E-2</v>
      </c>
      <c r="AZ1431" s="529">
        <v>-2.9772000000000021E-2</v>
      </c>
      <c r="BA1431" s="529">
        <v>-2.7885999999999994E-2</v>
      </c>
      <c r="BB1431" s="529">
        <v>8.7431000000000023E-2</v>
      </c>
      <c r="BC1431" s="529">
        <v>-3.6229000000000039E-2</v>
      </c>
      <c r="BD1431" s="529">
        <v>-3.8484999999999964E-2</v>
      </c>
      <c r="BE1431" s="529">
        <v>-3.2390000000000058E-3</v>
      </c>
      <c r="BF1431" s="529">
        <v>-4.1007000000000002E-2</v>
      </c>
      <c r="BG1431" s="529">
        <v>-5.5627000000000003E-2</v>
      </c>
      <c r="BH1431" s="529">
        <v>1.7416999999999988E-2</v>
      </c>
      <c r="BI1431" s="529">
        <v>11.743172999999999</v>
      </c>
      <c r="BJ1431" s="529">
        <v>7.0280560000000021</v>
      </c>
      <c r="BK1431" s="529">
        <v>-3.0720670000000023</v>
      </c>
      <c r="BL1431" s="529">
        <v>-6.3709359999999995</v>
      </c>
      <c r="BM1431" s="529">
        <v>271.13110399999999</v>
      </c>
      <c r="BN1431" s="529">
        <v>3.8732390000000314</v>
      </c>
      <c r="BO1431" s="529">
        <v>-0.66807200000002198</v>
      </c>
      <c r="BP1431" s="529">
        <v>3.9190230000000206</v>
      </c>
      <c r="BQ1431" s="529">
        <v>0.2789999999999706</v>
      </c>
      <c r="BR1431" s="529">
        <v>8.9960000000000218</v>
      </c>
      <c r="BS1431" s="529">
        <v>-0.71300000000001429</v>
      </c>
      <c r="BT1431" s="529">
        <v>2.6530000000000085</v>
      </c>
      <c r="BU1431" s="529">
        <v>-1.4870000000000188</v>
      </c>
      <c r="BV1431" s="529">
        <v>8.0760000000000058</v>
      </c>
      <c r="BW1431" s="529">
        <v>7.974000000000018</v>
      </c>
      <c r="BX1431" s="529">
        <v>7.4409999999999936</v>
      </c>
      <c r="BY1431" s="529">
        <v>3.9820000000000242</v>
      </c>
      <c r="BZ1431" s="529">
        <v>9.1990000000000016</v>
      </c>
      <c r="CA1431" s="529">
        <v>34.989000000000011</v>
      </c>
      <c r="CB1431" s="529">
        <v>80.284999999999954</v>
      </c>
      <c r="CC1431" s="529">
        <v>30.599999999999994</v>
      </c>
      <c r="CD1431" s="529">
        <v>216.31300000000007</v>
      </c>
      <c r="CE1431" s="529">
        <v>38.844999999999914</v>
      </c>
      <c r="CF1431" s="529">
        <v>8.0460000000000775</v>
      </c>
      <c r="CG1431" s="529">
        <v>39.429999999999922</v>
      </c>
      <c r="CH1431" s="529">
        <v>-50.630999999999929</v>
      </c>
      <c r="CI1431" s="529">
        <v>85.468999999999923</v>
      </c>
      <c r="CJ1431" s="529">
        <v>115.31199999999998</v>
      </c>
      <c r="CK1431" s="529">
        <v>269.77900000000005</v>
      </c>
      <c r="CL1431" s="529">
        <v>33.918999999999983</v>
      </c>
      <c r="CM1431" s="529">
        <v>172.76800000000003</v>
      </c>
      <c r="CN1431" s="529">
        <v>765.16899999999987</v>
      </c>
      <c r="CO1431" s="529">
        <v>193.82900000000006</v>
      </c>
      <c r="CP1431" s="529">
        <v>367.26100000000008</v>
      </c>
      <c r="CQ1431" s="529">
        <v>783.14300000000003</v>
      </c>
      <c r="CR1431" s="529">
        <v>578.32899999999995</v>
      </c>
      <c r="CS1431" s="529">
        <v>0</v>
      </c>
      <c r="CT1431" s="529">
        <v>0</v>
      </c>
      <c r="CU1431" s="529">
        <v>0</v>
      </c>
      <c r="CV1431" s="529">
        <v>0</v>
      </c>
      <c r="CW1431" s="529">
        <v>0</v>
      </c>
      <c r="CX1431" s="529">
        <v>0</v>
      </c>
      <c r="CY1431" s="529">
        <v>0</v>
      </c>
      <c r="CZ1431" s="529">
        <v>0</v>
      </c>
      <c r="DA1431" s="529">
        <v>0</v>
      </c>
      <c r="DB1431" s="529">
        <v>0</v>
      </c>
      <c r="DC1431" s="529">
        <v>0</v>
      </c>
      <c r="DD1431" s="529">
        <v>0</v>
      </c>
      <c r="DE1431" s="529">
        <v>0</v>
      </c>
      <c r="DF1431" s="529">
        <v>0</v>
      </c>
      <c r="DG1431" s="529">
        <v>0</v>
      </c>
      <c r="DH1431" s="529">
        <v>0</v>
      </c>
      <c r="DI1431" s="529">
        <v>0</v>
      </c>
      <c r="DJ1431" s="529">
        <v>0</v>
      </c>
      <c r="DK1431" s="529">
        <v>0</v>
      </c>
      <c r="DL1431" s="529">
        <v>0</v>
      </c>
      <c r="DM1431" s="529">
        <v>0</v>
      </c>
      <c r="DN1431" s="529">
        <v>0</v>
      </c>
      <c r="DO1431" s="529">
        <v>0</v>
      </c>
    </row>
    <row r="1432" spans="2:119" ht="14.25">
      <c r="C1432" s="559" t="s">
        <v>265</v>
      </c>
      <c r="D1432" s="301"/>
      <c r="E1432" s="302"/>
      <c r="F1432" s="303">
        <v>-1.1284979999999998</v>
      </c>
      <c r="G1432" s="303">
        <v>-6.6200430000000008</v>
      </c>
      <c r="H1432" s="303">
        <v>-10.665075</v>
      </c>
      <c r="I1432" s="303">
        <v>-2.6704549999999996</v>
      </c>
      <c r="J1432" s="303">
        <v>6.2570940000000004</v>
      </c>
      <c r="K1432" s="303">
        <v>10.738996999999999</v>
      </c>
      <c r="L1432" s="303">
        <v>8.3126630000000006</v>
      </c>
      <c r="M1432" s="303">
        <v>3.6764969999999995</v>
      </c>
      <c r="N1432" s="303">
        <v>0.16900000000000404</v>
      </c>
      <c r="O1432" s="303">
        <v>9.8359999999999985</v>
      </c>
      <c r="P1432" s="303">
        <v>19.431999999999995</v>
      </c>
      <c r="Q1432" s="303">
        <v>-14.210000000000008</v>
      </c>
      <c r="R1432" s="303">
        <v>47.646999999999991</v>
      </c>
      <c r="S1432" s="562">
        <v>-3.9230000000000018</v>
      </c>
      <c r="T1432" s="562">
        <v>-90.742000000000019</v>
      </c>
      <c r="U1432" s="1665">
        <v>-110.88484053001758</v>
      </c>
      <c r="V1432" s="1665">
        <v>-107.08597866353301</v>
      </c>
      <c r="W1432" s="1665">
        <v>-58.078191952590203</v>
      </c>
      <c r="X1432" s="1665">
        <v>52.346795111590154</v>
      </c>
      <c r="Y1432" s="1665">
        <v>222.22836926696431</v>
      </c>
      <c r="Z1432" s="1665">
        <v>483.34820395776961</v>
      </c>
      <c r="AV1432" s="303">
        <v>-2.201276</v>
      </c>
      <c r="AW1432" s="303">
        <v>-2.4385330000000001</v>
      </c>
      <c r="AX1432" s="303">
        <v>0.79393000000000002</v>
      </c>
      <c r="AY1432" s="303">
        <v>1.175424</v>
      </c>
      <c r="AZ1432" s="303">
        <v>1.244818</v>
      </c>
      <c r="BA1432" s="303">
        <v>1.3690789999999999</v>
      </c>
      <c r="BB1432" s="303">
        <v>1.8607310000000001</v>
      </c>
      <c r="BC1432" s="303">
        <v>1.7824659999999999</v>
      </c>
      <c r="BD1432" s="303">
        <v>3.0112430000000003</v>
      </c>
      <c r="BE1432" s="303">
        <v>2.508003</v>
      </c>
      <c r="BF1432" s="303">
        <v>2.6130529999999998</v>
      </c>
      <c r="BG1432" s="303">
        <v>2.6066979999999997</v>
      </c>
      <c r="BH1432" s="303">
        <v>3.0336540000000003</v>
      </c>
      <c r="BI1432" s="303">
        <v>1.6706459999999999</v>
      </c>
      <c r="BJ1432" s="303">
        <v>2.2892949999999996</v>
      </c>
      <c r="BK1432" s="303">
        <v>1.3190680000000001</v>
      </c>
      <c r="BL1432" s="303">
        <v>2.0084499999999998</v>
      </c>
      <c r="BM1432" s="303">
        <v>2.794762</v>
      </c>
      <c r="BN1432" s="303">
        <v>-0.55222399999999983</v>
      </c>
      <c r="BO1432" s="303">
        <v>-0.57449100000000008</v>
      </c>
      <c r="BP1432" s="303">
        <v>-0.64200000000000035</v>
      </c>
      <c r="BQ1432" s="303">
        <v>-0.51799999999999979</v>
      </c>
      <c r="BR1432" s="303">
        <v>-0.23399999999999999</v>
      </c>
      <c r="BS1432" s="303">
        <v>1.5629999999999997</v>
      </c>
      <c r="BT1432" s="303">
        <v>1.5670000000000002</v>
      </c>
      <c r="BU1432" s="303">
        <v>1.4179999999999993</v>
      </c>
      <c r="BV1432" s="303">
        <v>3.3999999999999995</v>
      </c>
      <c r="BW1432" s="303">
        <v>3.4509999999999996</v>
      </c>
      <c r="BX1432" s="303">
        <v>5.6859999999999999</v>
      </c>
      <c r="BY1432" s="303">
        <v>4.157</v>
      </c>
      <c r="BZ1432" s="303">
        <v>7.4909999999999997</v>
      </c>
      <c r="CA1432" s="303">
        <v>2.0979999999999999</v>
      </c>
      <c r="CB1432" s="303">
        <v>-1.5389999999999997</v>
      </c>
      <c r="CC1432" s="303">
        <v>-3.2870000000000008</v>
      </c>
      <c r="CD1432" s="303">
        <v>-7.2330000000000005</v>
      </c>
      <c r="CE1432" s="303">
        <v>-2.1510000000000016</v>
      </c>
      <c r="CF1432" s="303">
        <v>8.8849999999999998</v>
      </c>
      <c r="CG1432" s="303">
        <v>19.004999999999995</v>
      </c>
      <c r="CH1432" s="303">
        <v>14.010999999999999</v>
      </c>
      <c r="CI1432" s="303">
        <v>5.7459999999999987</v>
      </c>
      <c r="CJ1432" s="303">
        <v>13.2</v>
      </c>
      <c r="CK1432" s="303">
        <v>-8.1950000000000003</v>
      </c>
      <c r="CL1432" s="303">
        <v>3.1000000000002359E-2</v>
      </c>
      <c r="CM1432" s="303">
        <v>-8.9589999999999996</v>
      </c>
      <c r="CN1432" s="303">
        <v>-66.218000000000004</v>
      </c>
      <c r="CO1432" s="303">
        <v>-15.177</v>
      </c>
      <c r="CP1432" s="303">
        <v>-9.0430000000000064</v>
      </c>
      <c r="CQ1432" s="303">
        <v>-0.30399999999999494</v>
      </c>
      <c r="CR1432" s="303">
        <v>-25</v>
      </c>
      <c r="CS1432" s="303">
        <v>-28.365351205838415</v>
      </c>
      <c r="CT1432" s="303">
        <v>-29.550110784159656</v>
      </c>
      <c r="CU1432" s="303">
        <v>-27.969378540019477</v>
      </c>
      <c r="CV1432" s="303">
        <v>-28.317878041985757</v>
      </c>
      <c r="CW1432" s="303">
        <v>-29.835013861829502</v>
      </c>
      <c r="CX1432" s="303">
        <v>-27.555196214553511</v>
      </c>
      <c r="CY1432" s="303">
        <v>-21.377890545164263</v>
      </c>
      <c r="CZ1432" s="303">
        <v>-19.525512978566091</v>
      </c>
      <c r="DA1432" s="303">
        <v>-20.631454806973601</v>
      </c>
      <c r="DB1432" s="303">
        <v>-15.471852976877905</v>
      </c>
      <c r="DC1432" s="303">
        <v>-2.4493711901726272</v>
      </c>
      <c r="DD1432" s="303">
        <v>4.3405704909592089</v>
      </c>
      <c r="DE1432" s="303">
        <v>4.1669257005302285</v>
      </c>
      <c r="DF1432" s="303">
        <v>12.363768486609146</v>
      </c>
      <c r="DG1432" s="303">
        <v>31.475530433491599</v>
      </c>
      <c r="DH1432" s="303">
        <v>42.992152204171958</v>
      </c>
      <c r="DI1432" s="303">
        <v>44.70558288076424</v>
      </c>
      <c r="DJ1432" s="303">
        <v>55.637140745012303</v>
      </c>
      <c r="DK1432" s="303">
        <v>78.893493437015835</v>
      </c>
      <c r="DL1432" s="303">
        <v>98.341970869083454</v>
      </c>
      <c r="DM1432" s="303">
        <v>109.0328981684796</v>
      </c>
      <c r="DN1432" s="303">
        <v>125.24995095606236</v>
      </c>
      <c r="DO1432" s="303">
        <v>150.72338396414415</v>
      </c>
    </row>
    <row r="1433" spans="2:119" s="277" customFormat="1">
      <c r="B1433" s="1323"/>
      <c r="C1433" s="558" t="s">
        <v>266</v>
      </c>
      <c r="D1433" s="553"/>
      <c r="E1433" s="412"/>
      <c r="F1433" s="567">
        <v>30.289335175082076</v>
      </c>
      <c r="G1433" s="567">
        <v>43.223028018667812</v>
      </c>
      <c r="H1433" s="567">
        <v>-48.747268548122761</v>
      </c>
      <c r="I1433" s="567">
        <v>-73.966480723647777</v>
      </c>
      <c r="J1433" s="567">
        <v>19.900992819013631</v>
      </c>
      <c r="K1433" s="567">
        <v>-56.230237388191242</v>
      </c>
      <c r="L1433" s="567">
        <v>-53.533844977423129</v>
      </c>
      <c r="M1433" s="567">
        <v>271.08769953936235</v>
      </c>
      <c r="N1433" s="567">
        <v>180.03180952675373</v>
      </c>
      <c r="O1433" s="567">
        <v>170.41163637050386</v>
      </c>
      <c r="P1433" s="567">
        <v>415.97870133905462</v>
      </c>
      <c r="Q1433" s="567">
        <v>236.54827720425155</v>
      </c>
      <c r="R1433" s="567">
        <v>369.09643696734634</v>
      </c>
      <c r="S1433" s="568">
        <v>1616.0717713337021</v>
      </c>
      <c r="T1433" s="568">
        <v>2546.186279854217</v>
      </c>
      <c r="U1433" s="1759">
        <v>240.33369332916635</v>
      </c>
      <c r="V1433" s="1759">
        <v>627.87062556277942</v>
      </c>
      <c r="W1433" s="1759">
        <v>1681.0437575696192</v>
      </c>
      <c r="X1433" s="1759">
        <v>2722.190605425224</v>
      </c>
      <c r="Y1433" s="1759">
        <v>3642.8137866665775</v>
      </c>
      <c r="Z1433" s="1759">
        <v>5332.4993630589515</v>
      </c>
      <c r="AA1433" s="182"/>
      <c r="AB1433" s="557"/>
      <c r="AC1433" s="557"/>
      <c r="AD1433" s="557"/>
      <c r="AE1433" s="557"/>
      <c r="AF1433" s="363"/>
      <c r="AG1433" s="363"/>
      <c r="AH1433" s="363"/>
      <c r="AI1433" s="363"/>
      <c r="AJ1433" s="363"/>
      <c r="AK1433" s="363"/>
      <c r="AL1433" s="363"/>
      <c r="AM1433" s="363"/>
      <c r="AN1433" s="363"/>
      <c r="AO1433" s="363"/>
      <c r="AP1433" s="363"/>
      <c r="AQ1433" s="363"/>
      <c r="AR1433" s="363"/>
      <c r="AS1433" s="363"/>
      <c r="AT1433" s="363"/>
      <c r="AU1433" s="363"/>
      <c r="AV1433" s="567">
        <v>-30.528905502593361</v>
      </c>
      <c r="AW1433" s="567">
        <v>-14.05502669400987</v>
      </c>
      <c r="AX1433" s="567">
        <v>-9.8791303128917765</v>
      </c>
      <c r="AY1433" s="567">
        <v>-19.816157008685686</v>
      </c>
      <c r="AZ1433" s="567">
        <v>-25.491730582742132</v>
      </c>
      <c r="BA1433" s="567">
        <v>43.107711011344705</v>
      </c>
      <c r="BB1433" s="567">
        <v>6.6845168404769417</v>
      </c>
      <c r="BC1433" s="567">
        <v>-4.5482119742548974</v>
      </c>
      <c r="BD1433" s="567">
        <v>0.24010322440321508</v>
      </c>
      <c r="BE1433" s="567">
        <v>-13.287925915170844</v>
      </c>
      <c r="BF1433" s="567">
        <v>-11.001264412323675</v>
      </c>
      <c r="BG1433" s="567">
        <v>-32.180372034116708</v>
      </c>
      <c r="BH1433" s="567">
        <v>-4.0731019686242469</v>
      </c>
      <c r="BI1433" s="567">
        <v>-3.202702192466079</v>
      </c>
      <c r="BJ1433" s="567">
        <v>-34.611826066112656</v>
      </c>
      <c r="BK1433" s="567">
        <v>-11.818787090201724</v>
      </c>
      <c r="BL1433" s="567">
        <v>14.830879434143966</v>
      </c>
      <c r="BM1433" s="567">
        <v>334.1361838112839</v>
      </c>
      <c r="BN1433" s="567">
        <v>-61.973607252647511</v>
      </c>
      <c r="BO1433" s="567">
        <v>-7.6839847364645486</v>
      </c>
      <c r="BP1433" s="567">
        <v>64.036808314516676</v>
      </c>
      <c r="BQ1433" s="567">
        <v>11.451015535836934</v>
      </c>
      <c r="BR1433" s="567">
        <v>18.899940860215061</v>
      </c>
      <c r="BS1433" s="567">
        <v>78.759461434013545</v>
      </c>
      <c r="BT1433" s="567">
        <v>-24.769655431013625</v>
      </c>
      <c r="BU1433" s="567">
        <v>63.242505422071012</v>
      </c>
      <c r="BV1433" s="567">
        <v>92.523017251271853</v>
      </c>
      <c r="BW1433" s="567">
        <v>38.149895147813488</v>
      </c>
      <c r="BX1433" s="567">
        <v>81.39512925082181</v>
      </c>
      <c r="BY1433" s="567">
        <v>102.13675107712125</v>
      </c>
      <c r="BZ1433" s="567">
        <v>144.7708844468695</v>
      </c>
      <c r="CA1433" s="567">
        <v>118.92148047788221</v>
      </c>
      <c r="CB1433" s="567">
        <v>20.419473715344836</v>
      </c>
      <c r="CC1433" s="567">
        <v>174.69502160559199</v>
      </c>
      <c r="CD1433" s="567">
        <v>278.36707979318061</v>
      </c>
      <c r="CE1433" s="567">
        <v>-237.86803278688541</v>
      </c>
      <c r="CF1433" s="567">
        <v>114.75187144252696</v>
      </c>
      <c r="CG1433" s="567">
        <v>67.599822465753363</v>
      </c>
      <c r="CH1433" s="567">
        <v>312.25476744811522</v>
      </c>
      <c r="CI1433" s="567">
        <v>-137.66819045955472</v>
      </c>
      <c r="CJ1433" s="567">
        <v>-2.9905758992805609</v>
      </c>
      <c r="CK1433" s="567">
        <v>1136.2386266621893</v>
      </c>
      <c r="CL1433" s="567">
        <v>333.48602297322958</v>
      </c>
      <c r="CM1433" s="567">
        <v>169.98036419402476</v>
      </c>
      <c r="CN1433" s="567">
        <v>369.15996332335311</v>
      </c>
      <c r="CO1433" s="567">
        <v>233.87191521775136</v>
      </c>
      <c r="CP1433" s="567">
        <v>634.40101090911992</v>
      </c>
      <c r="CQ1433" s="567">
        <v>1393.1784653502675</v>
      </c>
      <c r="CR1433" s="567">
        <v>76.345396396396495</v>
      </c>
      <c r="CS1433" s="567">
        <v>-41.688980952947709</v>
      </c>
      <c r="CT1433" s="567">
        <v>-147.73420020384572</v>
      </c>
      <c r="CU1433" s="567">
        <v>353.28971818128787</v>
      </c>
      <c r="CV1433" s="567">
        <v>-422.74689805930677</v>
      </c>
      <c r="CW1433" s="567">
        <v>185.78595745789931</v>
      </c>
      <c r="CX1433" s="567">
        <v>119.62597179820159</v>
      </c>
      <c r="CY1433" s="567">
        <v>745.20559436598614</v>
      </c>
      <c r="CZ1433" s="567">
        <v>-495.05057877420325</v>
      </c>
      <c r="DA1433" s="567">
        <v>323.09598972342519</v>
      </c>
      <c r="DB1433" s="567">
        <v>400.92443237052356</v>
      </c>
      <c r="DC1433" s="567">
        <v>1452.0739142498744</v>
      </c>
      <c r="DD1433" s="567">
        <v>-481.98540292842358</v>
      </c>
      <c r="DE1433" s="567">
        <v>460.1710791481546</v>
      </c>
      <c r="DF1433" s="567">
        <v>715.91004143356031</v>
      </c>
      <c r="DG1433" s="567">
        <v>2028.0948877719352</v>
      </c>
      <c r="DH1433" s="567">
        <v>-357.75796149063376</v>
      </c>
      <c r="DI1433" s="567">
        <v>633.085383413361</v>
      </c>
      <c r="DJ1433" s="567">
        <v>962.77593974028503</v>
      </c>
      <c r="DK1433" s="567">
        <v>2404.7104250035641</v>
      </c>
      <c r="DL1433" s="567">
        <v>434.05735189011608</v>
      </c>
      <c r="DM1433" s="567">
        <v>1164.9094531001288</v>
      </c>
      <c r="DN1433" s="567">
        <v>1232.4617442409142</v>
      </c>
      <c r="DO1433" s="567">
        <v>2501.0708138277937</v>
      </c>
    </row>
    <row r="1434" spans="2:119">
      <c r="C1434" s="549"/>
      <c r="D1434" s="301"/>
      <c r="E1434" s="302"/>
      <c r="F1434" s="551"/>
      <c r="G1434" s="551"/>
      <c r="H1434" s="551"/>
      <c r="I1434" s="551"/>
      <c r="J1434" s="551"/>
      <c r="K1434" s="551"/>
      <c r="S1434" s="542"/>
      <c r="T1434" s="542"/>
    </row>
    <row r="1435" spans="2:119">
      <c r="C1435" s="549" t="s">
        <v>538</v>
      </c>
      <c r="D1435" s="301"/>
      <c r="E1435" s="302"/>
      <c r="F1435" s="551"/>
      <c r="G1435" s="551"/>
      <c r="H1435" s="551"/>
      <c r="I1435" s="551"/>
      <c r="J1435" s="551"/>
      <c r="K1435" s="551"/>
      <c r="P1435" s="569">
        <v>1.3781847524914754</v>
      </c>
      <c r="Q1435" s="569">
        <v>-1.3381421257526203</v>
      </c>
      <c r="R1435" s="569">
        <v>-3.0743029186185065</v>
      </c>
      <c r="S1435" s="570">
        <v>3.2997256465761859</v>
      </c>
      <c r="T1435" s="570">
        <v>-0.48695032549414485</v>
      </c>
      <c r="U1435" s="1739">
        <v>-1.4305197197068142</v>
      </c>
      <c r="V1435" s="1739">
        <v>-4.236119482801004</v>
      </c>
      <c r="W1435" s="1739">
        <v>1.366292022578639</v>
      </c>
      <c r="X1435" s="1739">
        <v>0.53516768105141943</v>
      </c>
      <c r="Y1435" s="1739">
        <v>0.28119308110304297</v>
      </c>
      <c r="Z1435" s="1739">
        <v>0.8162677308570867</v>
      </c>
    </row>
    <row r="1436" spans="2:119">
      <c r="C1436" s="549"/>
      <c r="D1436" s="301"/>
      <c r="E1436" s="302"/>
      <c r="F1436" s="551"/>
      <c r="G1436" s="551"/>
      <c r="H1436" s="551"/>
      <c r="I1436" s="551"/>
      <c r="J1436" s="551"/>
      <c r="K1436" s="551"/>
    </row>
    <row r="1437" spans="2:119">
      <c r="C1437" s="549"/>
      <c r="D1437" s="301"/>
      <c r="E1437" s="302"/>
      <c r="F1437" s="551"/>
      <c r="G1437" s="551"/>
      <c r="H1437" s="551"/>
      <c r="I1437" s="551"/>
      <c r="J1437" s="551"/>
      <c r="K1437" s="551"/>
    </row>
    <row r="1438" spans="2:119">
      <c r="C1438" s="549"/>
      <c r="D1438" s="301"/>
      <c r="E1438" s="302"/>
      <c r="F1438" s="551"/>
      <c r="G1438" s="551"/>
      <c r="H1438" s="551"/>
      <c r="I1438" s="551"/>
      <c r="J1438" s="551"/>
      <c r="K1438" s="551"/>
    </row>
    <row r="1439" spans="2:119">
      <c r="C1439" s="549"/>
      <c r="D1439" s="301"/>
      <c r="E1439" s="302"/>
      <c r="F1439" s="551"/>
      <c r="G1439" s="551"/>
      <c r="H1439" s="551"/>
      <c r="I1439" s="551"/>
      <c r="J1439" s="551"/>
      <c r="K1439" s="551"/>
    </row>
    <row r="1440" spans="2:119">
      <c r="C1440" s="549"/>
      <c r="D1440" s="301"/>
      <c r="E1440" s="302"/>
      <c r="F1440" s="551"/>
      <c r="G1440" s="551"/>
      <c r="H1440" s="551"/>
      <c r="I1440" s="551"/>
      <c r="J1440" s="551"/>
      <c r="K1440" s="551"/>
    </row>
    <row r="1441" spans="3:119">
      <c r="C1441" s="549"/>
      <c r="D1441" s="301"/>
      <c r="E1441" s="302"/>
      <c r="F1441" s="551"/>
      <c r="G1441" s="551"/>
      <c r="H1441" s="551"/>
      <c r="I1441" s="551"/>
      <c r="J1441" s="551"/>
      <c r="K1441" s="551"/>
    </row>
    <row r="1442" spans="3:119">
      <c r="C1442" s="549"/>
      <c r="D1442" s="301"/>
      <c r="E1442" s="302"/>
      <c r="F1442" s="551"/>
      <c r="G1442" s="551"/>
      <c r="H1442" s="551"/>
      <c r="I1442" s="551"/>
      <c r="J1442" s="551"/>
      <c r="K1442" s="551"/>
    </row>
    <row r="1443" spans="3:119">
      <c r="C1443" s="549"/>
      <c r="D1443" s="301"/>
      <c r="E1443" s="302"/>
      <c r="F1443" s="551"/>
      <c r="G1443" s="551"/>
      <c r="H1443" s="551"/>
      <c r="I1443" s="551"/>
      <c r="J1443" s="551"/>
      <c r="K1443" s="551"/>
    </row>
    <row r="1444" spans="3:119">
      <c r="C1444" s="549"/>
      <c r="D1444" s="301"/>
      <c r="E1444" s="302"/>
      <c r="F1444" s="551"/>
      <c r="G1444" s="551"/>
      <c r="H1444" s="551"/>
      <c r="I1444" s="551"/>
      <c r="J1444" s="551"/>
      <c r="K1444" s="551"/>
    </row>
    <row r="1445" spans="3:119">
      <c r="C1445" s="549"/>
      <c r="D1445" s="301"/>
      <c r="E1445" s="302"/>
      <c r="F1445" s="551"/>
      <c r="G1445" s="551"/>
      <c r="H1445" s="551"/>
      <c r="I1445" s="551"/>
      <c r="J1445" s="551"/>
      <c r="K1445" s="551"/>
    </row>
    <row r="1446" spans="3:119">
      <c r="C1446" s="549"/>
      <c r="D1446" s="301"/>
      <c r="E1446" s="302"/>
      <c r="F1446" s="551"/>
      <c r="G1446" s="551"/>
      <c r="H1446" s="551"/>
      <c r="I1446" s="551"/>
      <c r="J1446" s="551"/>
      <c r="K1446" s="551"/>
    </row>
    <row r="1447" spans="3:119">
      <c r="C1447" s="549"/>
      <c r="D1447" s="301"/>
      <c r="E1447" s="302"/>
      <c r="F1447" s="551"/>
      <c r="G1447" s="551"/>
      <c r="H1447" s="551"/>
      <c r="I1447" s="551"/>
      <c r="J1447" s="551"/>
      <c r="K1447" s="551"/>
      <c r="M1447" s="157"/>
      <c r="N1447" s="157"/>
      <c r="O1447" s="157"/>
      <c r="P1447" s="157"/>
      <c r="Q1447" s="157"/>
      <c r="R1447" s="157"/>
      <c r="S1447" s="157"/>
      <c r="T1447" s="157"/>
      <c r="U1447" s="1761"/>
      <c r="V1447" s="1761"/>
      <c r="W1447" s="1761"/>
      <c r="X1447" s="1761"/>
      <c r="Y1447" s="1761"/>
      <c r="Z1447" s="1761"/>
      <c r="AA1447" s="157"/>
      <c r="AB1447" s="157"/>
      <c r="AC1447" s="157"/>
      <c r="AD1447" s="157"/>
      <c r="AE1447" s="157"/>
      <c r="AF1447" s="157"/>
      <c r="AG1447" s="157"/>
      <c r="AH1447" s="157"/>
      <c r="AI1447" s="157"/>
      <c r="AJ1447" s="157"/>
      <c r="AK1447" s="157"/>
      <c r="AL1447" s="157"/>
      <c r="AM1447" s="157"/>
      <c r="AN1447" s="157"/>
      <c r="AO1447" s="157"/>
      <c r="AP1447" s="157"/>
      <c r="AQ1447" s="157"/>
      <c r="AR1447" s="157"/>
      <c r="AS1447" s="157"/>
      <c r="AT1447" s="157"/>
      <c r="AU1447" s="157"/>
      <c r="AV1447" s="157"/>
      <c r="AW1447" s="157"/>
      <c r="AX1447" s="157"/>
      <c r="AY1447" s="157"/>
      <c r="AZ1447" s="157"/>
      <c r="BA1447" s="157"/>
      <c r="BB1447" s="157"/>
      <c r="BC1447" s="157"/>
      <c r="BD1447" s="157"/>
      <c r="BE1447" s="157"/>
      <c r="BF1447" s="157"/>
      <c r="BG1447" s="157"/>
      <c r="BH1447" s="157"/>
      <c r="BI1447" s="157"/>
      <c r="BJ1447" s="157"/>
      <c r="BK1447" s="157"/>
      <c r="BL1447" s="157"/>
      <c r="BM1447" s="157"/>
      <c r="BN1447" s="157"/>
      <c r="BO1447" s="157"/>
      <c r="BP1447" s="157"/>
      <c r="BQ1447" s="157"/>
      <c r="BR1447" s="157"/>
      <c r="BS1447" s="157"/>
      <c r="BT1447" s="157"/>
      <c r="BU1447" s="157"/>
      <c r="BV1447" s="157"/>
      <c r="BW1447" s="157"/>
      <c r="BX1447" s="157"/>
      <c r="BY1447" s="157"/>
      <c r="BZ1447" s="157"/>
      <c r="CA1447" s="157"/>
      <c r="CB1447" s="157"/>
      <c r="CC1447" s="157"/>
      <c r="CD1447" s="157"/>
      <c r="CE1447" s="157"/>
      <c r="CF1447" s="157"/>
      <c r="CG1447" s="157"/>
      <c r="CH1447" s="157"/>
      <c r="CI1447" s="157"/>
      <c r="CJ1447" s="157"/>
      <c r="CK1447" s="157"/>
      <c r="CL1447" s="157"/>
      <c r="CM1447" s="157"/>
      <c r="CN1447" s="157"/>
      <c r="CO1447" s="157"/>
      <c r="CP1447" s="157"/>
      <c r="CQ1447" s="157"/>
      <c r="CR1447" s="157"/>
      <c r="CS1447" s="157"/>
      <c r="CT1447" s="157"/>
      <c r="CU1447" s="157"/>
      <c r="CV1447" s="157"/>
      <c r="CW1447" s="157"/>
      <c r="CX1447" s="157"/>
      <c r="CY1447" s="157"/>
      <c r="CZ1447" s="157"/>
      <c r="DA1447" s="157"/>
      <c r="DB1447" s="157"/>
      <c r="DC1447" s="157"/>
      <c r="DD1447" s="157"/>
      <c r="DE1447" s="157"/>
      <c r="DF1447" s="157"/>
      <c r="DG1447" s="157"/>
      <c r="DH1447" s="157"/>
      <c r="DI1447" s="157"/>
      <c r="DJ1447" s="157"/>
      <c r="DK1447" s="157"/>
      <c r="DL1447" s="157"/>
      <c r="DM1447" s="157"/>
      <c r="DN1447" s="157"/>
      <c r="DO1447" s="157"/>
    </row>
    <row r="1448" spans="3:119">
      <c r="C1448" s="549"/>
      <c r="D1448" s="301"/>
      <c r="E1448" s="302"/>
      <c r="F1448" s="551"/>
      <c r="G1448" s="551"/>
      <c r="H1448" s="551"/>
      <c r="I1448" s="551"/>
      <c r="J1448" s="551"/>
      <c r="K1448" s="551"/>
      <c r="M1448" s="157"/>
      <c r="N1448" s="157"/>
      <c r="O1448" s="157"/>
      <c r="P1448" s="157"/>
      <c r="Q1448" s="157"/>
      <c r="R1448" s="157"/>
      <c r="S1448" s="157"/>
      <c r="T1448" s="157"/>
      <c r="U1448" s="1761"/>
      <c r="V1448" s="1761"/>
      <c r="W1448" s="1761"/>
      <c r="X1448" s="1761"/>
      <c r="Y1448" s="1761"/>
      <c r="Z1448" s="1761"/>
      <c r="AA1448" s="157"/>
      <c r="AB1448" s="157"/>
      <c r="AC1448" s="157"/>
      <c r="AD1448" s="157"/>
      <c r="AE1448" s="157"/>
      <c r="AF1448" s="157"/>
      <c r="AG1448" s="157"/>
      <c r="AH1448" s="157"/>
      <c r="AI1448" s="157"/>
      <c r="AJ1448" s="157"/>
      <c r="AK1448" s="157"/>
      <c r="AL1448" s="157"/>
      <c r="AM1448" s="157"/>
      <c r="AN1448" s="157"/>
      <c r="AO1448" s="157"/>
      <c r="AP1448" s="157"/>
      <c r="AQ1448" s="157"/>
      <c r="AR1448" s="157"/>
      <c r="AS1448" s="157"/>
      <c r="AT1448" s="157"/>
      <c r="AU1448" s="157"/>
      <c r="AV1448" s="157"/>
      <c r="AW1448" s="157"/>
      <c r="AX1448" s="157"/>
      <c r="AY1448" s="157"/>
      <c r="AZ1448" s="157"/>
      <c r="BA1448" s="157"/>
      <c r="BB1448" s="157"/>
      <c r="BC1448" s="157"/>
      <c r="BD1448" s="157"/>
      <c r="BE1448" s="157"/>
      <c r="BF1448" s="157"/>
      <c r="BG1448" s="157"/>
      <c r="BH1448" s="157"/>
      <c r="BI1448" s="157"/>
      <c r="BJ1448" s="157"/>
      <c r="BK1448" s="157"/>
      <c r="BL1448" s="157"/>
      <c r="BM1448" s="157"/>
      <c r="BN1448" s="157"/>
      <c r="BO1448" s="157"/>
      <c r="BP1448" s="157"/>
      <c r="BQ1448" s="157"/>
      <c r="BR1448" s="157"/>
      <c r="BS1448" s="157"/>
      <c r="BT1448" s="157"/>
      <c r="BU1448" s="157"/>
      <c r="BV1448" s="157"/>
      <c r="BW1448" s="157"/>
      <c r="BX1448" s="157"/>
      <c r="BY1448" s="157"/>
      <c r="BZ1448" s="157"/>
      <c r="CA1448" s="157"/>
      <c r="CB1448" s="157"/>
      <c r="CC1448" s="157"/>
      <c r="CD1448" s="157"/>
      <c r="CE1448" s="157"/>
      <c r="CF1448" s="157"/>
      <c r="CG1448" s="157"/>
      <c r="CH1448" s="157"/>
      <c r="CI1448" s="157"/>
      <c r="CJ1448" s="157"/>
      <c r="CK1448" s="157"/>
      <c r="CL1448" s="157"/>
      <c r="CM1448" s="157"/>
      <c r="CN1448" s="157"/>
      <c r="CO1448" s="157"/>
      <c r="CP1448" s="157"/>
      <c r="CQ1448" s="157"/>
      <c r="CR1448" s="157"/>
      <c r="CS1448" s="157"/>
      <c r="CT1448" s="157"/>
      <c r="CU1448" s="157"/>
      <c r="CV1448" s="157"/>
      <c r="CW1448" s="157"/>
      <c r="CX1448" s="157"/>
      <c r="CY1448" s="157"/>
      <c r="CZ1448" s="157"/>
      <c r="DA1448" s="157"/>
      <c r="DB1448" s="157"/>
      <c r="DC1448" s="157"/>
      <c r="DD1448" s="157"/>
      <c r="DE1448" s="157"/>
      <c r="DF1448" s="157"/>
      <c r="DG1448" s="157"/>
      <c r="DH1448" s="157"/>
      <c r="DI1448" s="157"/>
      <c r="DJ1448" s="157"/>
      <c r="DK1448" s="157"/>
      <c r="DL1448" s="157"/>
      <c r="DM1448" s="157"/>
      <c r="DN1448" s="157"/>
      <c r="DO1448" s="157"/>
    </row>
    <row r="1449" spans="3:119">
      <c r="C1449" s="549"/>
      <c r="D1449" s="301"/>
      <c r="E1449" s="302"/>
      <c r="F1449" s="551"/>
      <c r="G1449" s="551"/>
      <c r="H1449" s="551"/>
      <c r="I1449" s="551"/>
      <c r="J1449" s="551"/>
      <c r="K1449" s="551"/>
      <c r="M1449" s="157"/>
      <c r="N1449" s="157"/>
      <c r="O1449" s="157"/>
      <c r="P1449" s="157"/>
      <c r="Q1449" s="157"/>
      <c r="R1449" s="157"/>
      <c r="S1449" s="157"/>
      <c r="T1449" s="157"/>
      <c r="U1449" s="1761"/>
      <c r="V1449" s="1761"/>
      <c r="W1449" s="1761"/>
      <c r="X1449" s="1761"/>
      <c r="Y1449" s="1761"/>
      <c r="Z1449" s="1761"/>
      <c r="AA1449" s="157"/>
      <c r="AB1449" s="157"/>
      <c r="AC1449" s="157"/>
      <c r="AD1449" s="157"/>
      <c r="AE1449" s="157"/>
      <c r="AF1449" s="157"/>
      <c r="AG1449" s="157"/>
      <c r="AH1449" s="157"/>
      <c r="AI1449" s="157"/>
      <c r="AJ1449" s="157"/>
      <c r="AK1449" s="157"/>
      <c r="AL1449" s="157"/>
      <c r="AM1449" s="157"/>
      <c r="AN1449" s="157"/>
      <c r="AO1449" s="157"/>
      <c r="AP1449" s="157"/>
      <c r="AQ1449" s="157"/>
      <c r="AR1449" s="157"/>
      <c r="AS1449" s="157"/>
      <c r="AT1449" s="157"/>
      <c r="AU1449" s="157"/>
      <c r="AV1449" s="157"/>
      <c r="AW1449" s="157"/>
      <c r="AX1449" s="157"/>
      <c r="AY1449" s="157"/>
      <c r="AZ1449" s="157"/>
      <c r="BA1449" s="157"/>
      <c r="BB1449" s="157"/>
      <c r="BC1449" s="157"/>
      <c r="BD1449" s="157"/>
      <c r="BE1449" s="157"/>
      <c r="BF1449" s="157"/>
      <c r="BG1449" s="157"/>
      <c r="BH1449" s="157"/>
      <c r="BI1449" s="157"/>
      <c r="BJ1449" s="157"/>
      <c r="BK1449" s="157"/>
      <c r="BL1449" s="157"/>
      <c r="BM1449" s="157"/>
      <c r="BN1449" s="157"/>
      <c r="BO1449" s="157"/>
      <c r="BP1449" s="157"/>
      <c r="BQ1449" s="157"/>
      <c r="BR1449" s="157"/>
      <c r="BS1449" s="157"/>
      <c r="BT1449" s="157"/>
      <c r="BU1449" s="157"/>
      <c r="BV1449" s="157"/>
      <c r="BW1449" s="157"/>
      <c r="BX1449" s="157"/>
      <c r="BY1449" s="157"/>
      <c r="BZ1449" s="157"/>
      <c r="CA1449" s="157"/>
      <c r="CB1449" s="157"/>
      <c r="CC1449" s="157"/>
      <c r="CD1449" s="157"/>
      <c r="CE1449" s="157"/>
      <c r="CF1449" s="157"/>
      <c r="CG1449" s="157"/>
      <c r="CH1449" s="157"/>
      <c r="CI1449" s="157"/>
      <c r="CJ1449" s="157"/>
      <c r="CK1449" s="157"/>
      <c r="CL1449" s="157"/>
      <c r="CM1449" s="157"/>
      <c r="CN1449" s="157"/>
      <c r="CO1449" s="157"/>
      <c r="CP1449" s="157"/>
      <c r="CQ1449" s="157"/>
      <c r="CR1449" s="157"/>
      <c r="CS1449" s="157"/>
      <c r="CT1449" s="157"/>
      <c r="CU1449" s="157"/>
      <c r="CV1449" s="157"/>
      <c r="CW1449" s="157"/>
      <c r="CX1449" s="157"/>
      <c r="CY1449" s="157"/>
      <c r="CZ1449" s="157"/>
      <c r="DA1449" s="157"/>
      <c r="DB1449" s="157"/>
      <c r="DC1449" s="157"/>
      <c r="DD1449" s="157"/>
      <c r="DE1449" s="157"/>
      <c r="DF1449" s="157"/>
      <c r="DG1449" s="157"/>
      <c r="DH1449" s="157"/>
      <c r="DI1449" s="157"/>
      <c r="DJ1449" s="157"/>
      <c r="DK1449" s="157"/>
      <c r="DL1449" s="157"/>
      <c r="DM1449" s="157"/>
      <c r="DN1449" s="157"/>
      <c r="DO1449" s="157"/>
    </row>
    <row r="1450" spans="3:119">
      <c r="C1450" s="549"/>
      <c r="D1450" s="301"/>
      <c r="E1450" s="302"/>
      <c r="F1450" s="551"/>
      <c r="G1450" s="551"/>
      <c r="H1450" s="551"/>
      <c r="I1450" s="551"/>
      <c r="J1450" s="551"/>
      <c r="K1450" s="551"/>
      <c r="M1450" s="157"/>
      <c r="N1450" s="157"/>
      <c r="O1450" s="157"/>
      <c r="P1450" s="157"/>
      <c r="Q1450" s="157"/>
      <c r="R1450" s="157"/>
      <c r="S1450" s="157"/>
      <c r="T1450" s="157"/>
      <c r="U1450" s="1761"/>
      <c r="V1450" s="1761"/>
      <c r="W1450" s="1761"/>
      <c r="X1450" s="1761"/>
      <c r="Y1450" s="1761"/>
      <c r="Z1450" s="1761"/>
      <c r="AA1450" s="157"/>
      <c r="AB1450" s="157"/>
      <c r="AC1450" s="157"/>
      <c r="AD1450" s="157"/>
      <c r="AE1450" s="157"/>
      <c r="AF1450" s="157"/>
      <c r="AG1450" s="157"/>
      <c r="AH1450" s="157"/>
      <c r="AI1450" s="157"/>
      <c r="AJ1450" s="157"/>
      <c r="AK1450" s="157"/>
      <c r="AL1450" s="157"/>
      <c r="AM1450" s="157"/>
      <c r="AN1450" s="157"/>
      <c r="AO1450" s="157"/>
      <c r="AP1450" s="157"/>
      <c r="AQ1450" s="157"/>
      <c r="AR1450" s="157"/>
      <c r="AS1450" s="157"/>
      <c r="AT1450" s="157"/>
      <c r="AU1450" s="157"/>
      <c r="AV1450" s="157"/>
      <c r="AW1450" s="157"/>
      <c r="AX1450" s="157"/>
      <c r="AY1450" s="157"/>
      <c r="AZ1450" s="157"/>
      <c r="BA1450" s="157"/>
      <c r="BB1450" s="157"/>
      <c r="BC1450" s="157"/>
      <c r="BD1450" s="157"/>
      <c r="BE1450" s="157"/>
      <c r="BF1450" s="157"/>
      <c r="BG1450" s="157"/>
      <c r="BH1450" s="157"/>
      <c r="BI1450" s="157"/>
      <c r="BJ1450" s="157"/>
      <c r="BK1450" s="157"/>
      <c r="BL1450" s="157"/>
      <c r="BM1450" s="157"/>
      <c r="BN1450" s="157"/>
      <c r="BO1450" s="157"/>
      <c r="BP1450" s="157"/>
      <c r="BQ1450" s="157"/>
      <c r="BR1450" s="157"/>
      <c r="BS1450" s="157"/>
      <c r="BT1450" s="157"/>
      <c r="BU1450" s="157"/>
      <c r="BV1450" s="157"/>
      <c r="BW1450" s="157"/>
      <c r="BX1450" s="157"/>
      <c r="BY1450" s="157"/>
      <c r="BZ1450" s="157"/>
      <c r="CA1450" s="157"/>
      <c r="CB1450" s="157"/>
      <c r="CC1450" s="157"/>
      <c r="CD1450" s="157"/>
      <c r="CE1450" s="157"/>
      <c r="CF1450" s="157"/>
      <c r="CG1450" s="157"/>
      <c r="CH1450" s="157"/>
      <c r="CI1450" s="157"/>
      <c r="CJ1450" s="157"/>
      <c r="CK1450" s="157"/>
      <c r="CL1450" s="157"/>
      <c r="CM1450" s="157"/>
      <c r="CN1450" s="157"/>
      <c r="CO1450" s="157"/>
      <c r="CP1450" s="157"/>
      <c r="CQ1450" s="157"/>
      <c r="CR1450" s="157"/>
      <c r="CS1450" s="157"/>
      <c r="CT1450" s="157"/>
      <c r="CU1450" s="157"/>
      <c r="CV1450" s="157"/>
      <c r="CW1450" s="157"/>
      <c r="CX1450" s="157"/>
      <c r="CY1450" s="157"/>
      <c r="CZ1450" s="157"/>
      <c r="DA1450" s="157"/>
      <c r="DB1450" s="157"/>
      <c r="DC1450" s="157"/>
      <c r="DD1450" s="157"/>
      <c r="DE1450" s="157"/>
      <c r="DF1450" s="157"/>
      <c r="DG1450" s="157"/>
      <c r="DH1450" s="157"/>
      <c r="DI1450" s="157"/>
      <c r="DJ1450" s="157"/>
      <c r="DK1450" s="157"/>
      <c r="DL1450" s="157"/>
      <c r="DM1450" s="157"/>
      <c r="DN1450" s="157"/>
      <c r="DO1450" s="157"/>
    </row>
    <row r="1451" spans="3:119">
      <c r="C1451" s="549"/>
      <c r="D1451" s="301"/>
      <c r="E1451" s="302"/>
      <c r="F1451" s="551"/>
      <c r="G1451" s="551"/>
      <c r="H1451" s="551"/>
      <c r="I1451" s="551"/>
      <c r="J1451" s="551"/>
      <c r="K1451" s="551"/>
      <c r="M1451" s="157"/>
      <c r="N1451" s="157"/>
      <c r="O1451" s="157"/>
      <c r="P1451" s="157"/>
      <c r="Q1451" s="157"/>
      <c r="R1451" s="157"/>
      <c r="S1451" s="157"/>
      <c r="T1451" s="157"/>
      <c r="U1451" s="1761"/>
      <c r="V1451" s="1761"/>
      <c r="W1451" s="1761"/>
      <c r="X1451" s="1761"/>
      <c r="Y1451" s="1761"/>
      <c r="Z1451" s="1761"/>
      <c r="AA1451" s="157"/>
      <c r="AB1451" s="157"/>
      <c r="AC1451" s="157"/>
      <c r="AD1451" s="157"/>
      <c r="AE1451" s="157"/>
      <c r="AF1451" s="157"/>
      <c r="AG1451" s="157"/>
      <c r="AH1451" s="157"/>
      <c r="AI1451" s="157"/>
      <c r="AJ1451" s="157"/>
      <c r="AK1451" s="157"/>
      <c r="AL1451" s="157"/>
      <c r="AM1451" s="157"/>
      <c r="AN1451" s="157"/>
      <c r="AO1451" s="157"/>
      <c r="AP1451" s="157"/>
      <c r="AQ1451" s="157"/>
      <c r="AR1451" s="157"/>
      <c r="AS1451" s="157"/>
      <c r="AT1451" s="157"/>
      <c r="AU1451" s="157"/>
      <c r="AV1451" s="157"/>
      <c r="AW1451" s="157"/>
      <c r="AX1451" s="157"/>
      <c r="AY1451" s="157"/>
      <c r="AZ1451" s="157"/>
      <c r="BA1451" s="157"/>
      <c r="BB1451" s="157"/>
      <c r="BC1451" s="157"/>
      <c r="BD1451" s="157"/>
      <c r="BE1451" s="157"/>
      <c r="BF1451" s="157"/>
      <c r="BG1451" s="157"/>
      <c r="BH1451" s="157"/>
      <c r="BI1451" s="157"/>
      <c r="BJ1451" s="157"/>
      <c r="BK1451" s="157"/>
      <c r="BL1451" s="157"/>
      <c r="BM1451" s="157"/>
      <c r="BN1451" s="157"/>
      <c r="BO1451" s="157"/>
      <c r="BP1451" s="157"/>
      <c r="BQ1451" s="157"/>
      <c r="BR1451" s="157"/>
      <c r="BS1451" s="157"/>
      <c r="BT1451" s="157"/>
      <c r="BU1451" s="157"/>
      <c r="BV1451" s="157"/>
      <c r="BW1451" s="157"/>
      <c r="BX1451" s="157"/>
      <c r="BY1451" s="157"/>
      <c r="BZ1451" s="157"/>
      <c r="CA1451" s="157"/>
      <c r="CB1451" s="157"/>
      <c r="CC1451" s="157"/>
      <c r="CD1451" s="157"/>
      <c r="CE1451" s="157"/>
      <c r="CF1451" s="157"/>
      <c r="CG1451" s="157"/>
      <c r="CH1451" s="157"/>
      <c r="CI1451" s="157"/>
      <c r="CJ1451" s="157"/>
      <c r="CK1451" s="157"/>
      <c r="CL1451" s="157"/>
      <c r="CM1451" s="157"/>
      <c r="CN1451" s="157"/>
      <c r="CO1451" s="157"/>
      <c r="CP1451" s="157"/>
      <c r="CQ1451" s="157"/>
      <c r="CR1451" s="157"/>
      <c r="CS1451" s="157"/>
      <c r="CT1451" s="157"/>
      <c r="CU1451" s="157"/>
      <c r="CV1451" s="157"/>
      <c r="CW1451" s="157"/>
      <c r="CX1451" s="157"/>
      <c r="CY1451" s="157"/>
      <c r="CZ1451" s="157"/>
      <c r="DA1451" s="157"/>
      <c r="DB1451" s="157"/>
      <c r="DC1451" s="157"/>
      <c r="DD1451" s="157"/>
      <c r="DE1451" s="157"/>
      <c r="DF1451" s="157"/>
      <c r="DG1451" s="157"/>
      <c r="DH1451" s="157"/>
      <c r="DI1451" s="157"/>
      <c r="DJ1451" s="157"/>
      <c r="DK1451" s="157"/>
      <c r="DL1451" s="157"/>
      <c r="DM1451" s="157"/>
      <c r="DN1451" s="157"/>
      <c r="DO1451" s="157"/>
    </row>
    <row r="1452" spans="3:119">
      <c r="C1452" s="549"/>
      <c r="D1452" s="301"/>
      <c r="E1452" s="302"/>
      <c r="F1452" s="551"/>
      <c r="G1452" s="551"/>
      <c r="H1452" s="551"/>
      <c r="I1452" s="551"/>
      <c r="J1452" s="551"/>
      <c r="K1452" s="551"/>
      <c r="M1452" s="157"/>
      <c r="N1452" s="157"/>
      <c r="O1452" s="157"/>
      <c r="P1452" s="157"/>
      <c r="Q1452" s="157"/>
      <c r="R1452" s="157"/>
      <c r="S1452" s="157"/>
      <c r="T1452" s="157"/>
      <c r="U1452" s="1761"/>
      <c r="V1452" s="1761"/>
      <c r="W1452" s="1761"/>
      <c r="X1452" s="1761"/>
      <c r="Y1452" s="1761"/>
      <c r="Z1452" s="1761"/>
      <c r="AA1452" s="157"/>
      <c r="AB1452" s="157"/>
      <c r="AC1452" s="157"/>
      <c r="AD1452" s="157"/>
      <c r="AE1452" s="157"/>
      <c r="AF1452" s="157"/>
      <c r="AG1452" s="157"/>
      <c r="AH1452" s="157"/>
      <c r="AI1452" s="157"/>
      <c r="AJ1452" s="157"/>
      <c r="AK1452" s="157"/>
      <c r="AL1452" s="157"/>
      <c r="AM1452" s="157"/>
      <c r="AN1452" s="157"/>
      <c r="AO1452" s="157"/>
      <c r="AP1452" s="157"/>
      <c r="AQ1452" s="157"/>
      <c r="AR1452" s="157"/>
      <c r="AS1452" s="157"/>
      <c r="AT1452" s="157"/>
      <c r="AU1452" s="157"/>
      <c r="AV1452" s="157"/>
      <c r="AW1452" s="157"/>
      <c r="AX1452" s="157"/>
      <c r="AY1452" s="157"/>
      <c r="AZ1452" s="157"/>
      <c r="BA1452" s="157"/>
      <c r="BB1452" s="157"/>
      <c r="BC1452" s="157"/>
      <c r="BD1452" s="157"/>
      <c r="BE1452" s="157"/>
      <c r="BF1452" s="157"/>
      <c r="BG1452" s="157"/>
      <c r="BH1452" s="157"/>
      <c r="BI1452" s="157"/>
      <c r="BJ1452" s="157"/>
      <c r="BK1452" s="157"/>
      <c r="BL1452" s="157"/>
      <c r="BM1452" s="157"/>
      <c r="BN1452" s="157"/>
      <c r="BO1452" s="157"/>
      <c r="BP1452" s="157"/>
      <c r="BQ1452" s="157"/>
      <c r="BR1452" s="157"/>
      <c r="BS1452" s="157"/>
      <c r="BT1452" s="157"/>
      <c r="BU1452" s="157"/>
      <c r="BV1452" s="157"/>
      <c r="BW1452" s="157"/>
      <c r="BX1452" s="157"/>
      <c r="BY1452" s="157"/>
      <c r="BZ1452" s="157"/>
      <c r="CA1452" s="157"/>
      <c r="CB1452" s="157"/>
      <c r="CC1452" s="157"/>
      <c r="CD1452" s="157"/>
      <c r="CE1452" s="157"/>
      <c r="CF1452" s="157"/>
      <c r="CG1452" s="157"/>
      <c r="CH1452" s="157"/>
      <c r="CI1452" s="157"/>
      <c r="CJ1452" s="157"/>
      <c r="CK1452" s="157"/>
      <c r="CL1452" s="157"/>
      <c r="CM1452" s="157"/>
      <c r="CN1452" s="157"/>
      <c r="CO1452" s="157"/>
      <c r="CP1452" s="157"/>
      <c r="CQ1452" s="157"/>
      <c r="CR1452" s="157"/>
      <c r="CS1452" s="157"/>
      <c r="CT1452" s="157"/>
      <c r="CU1452" s="157"/>
      <c r="CV1452" s="157"/>
      <c r="CW1452" s="157"/>
      <c r="CX1452" s="157"/>
      <c r="CY1452" s="157"/>
      <c r="CZ1452" s="157"/>
      <c r="DA1452" s="157"/>
      <c r="DB1452" s="157"/>
      <c r="DC1452" s="157"/>
      <c r="DD1452" s="157"/>
      <c r="DE1452" s="157"/>
      <c r="DF1452" s="157"/>
      <c r="DG1452" s="157"/>
      <c r="DH1452" s="157"/>
      <c r="DI1452" s="157"/>
      <c r="DJ1452" s="157"/>
      <c r="DK1452" s="157"/>
      <c r="DL1452" s="157"/>
      <c r="DM1452" s="157"/>
      <c r="DN1452" s="157"/>
      <c r="DO1452" s="157"/>
    </row>
    <row r="1453" spans="3:119">
      <c r="C1453" s="549"/>
      <c r="D1453" s="301"/>
      <c r="E1453" s="302"/>
      <c r="F1453" s="551"/>
      <c r="G1453" s="551"/>
      <c r="H1453" s="551"/>
      <c r="I1453" s="551"/>
      <c r="J1453" s="551"/>
      <c r="K1453" s="551"/>
      <c r="M1453" s="157"/>
      <c r="N1453" s="157"/>
      <c r="O1453" s="157"/>
      <c r="P1453" s="157"/>
      <c r="Q1453" s="157"/>
      <c r="R1453" s="157"/>
      <c r="S1453" s="157"/>
      <c r="T1453" s="157"/>
      <c r="U1453" s="1761"/>
      <c r="V1453" s="1761"/>
      <c r="W1453" s="1761"/>
      <c r="X1453" s="1761"/>
      <c r="Y1453" s="1761"/>
      <c r="Z1453" s="1761"/>
      <c r="AA1453" s="157"/>
      <c r="AB1453" s="157"/>
      <c r="AC1453" s="157"/>
      <c r="AD1453" s="157"/>
      <c r="AE1453" s="157"/>
      <c r="AF1453" s="157"/>
      <c r="AG1453" s="157"/>
      <c r="AH1453" s="157"/>
      <c r="AI1453" s="157"/>
      <c r="AJ1453" s="157"/>
      <c r="AK1453" s="157"/>
      <c r="AL1453" s="157"/>
      <c r="AM1453" s="157"/>
      <c r="AN1453" s="157"/>
      <c r="AO1453" s="157"/>
      <c r="AP1453" s="157"/>
      <c r="AQ1453" s="157"/>
      <c r="AR1453" s="157"/>
      <c r="AS1453" s="157"/>
      <c r="AT1453" s="157"/>
      <c r="AU1453" s="157"/>
      <c r="AV1453" s="157"/>
      <c r="AW1453" s="157"/>
      <c r="AX1453" s="157"/>
      <c r="AY1453" s="157"/>
      <c r="AZ1453" s="157"/>
      <c r="BA1453" s="157"/>
      <c r="BB1453" s="157"/>
      <c r="BC1453" s="157"/>
      <c r="BD1453" s="157"/>
      <c r="BE1453" s="157"/>
      <c r="BF1453" s="157"/>
      <c r="BG1453" s="157"/>
      <c r="BH1453" s="157"/>
      <c r="BI1453" s="157"/>
      <c r="BJ1453" s="157"/>
      <c r="BK1453" s="157"/>
      <c r="BL1453" s="157"/>
      <c r="BM1453" s="157"/>
      <c r="BN1453" s="157"/>
      <c r="BO1453" s="157"/>
      <c r="BP1453" s="157"/>
      <c r="BQ1453" s="157"/>
      <c r="BR1453" s="157"/>
      <c r="BS1453" s="157"/>
      <c r="BT1453" s="157"/>
      <c r="BU1453" s="157"/>
      <c r="BV1453" s="157"/>
      <c r="BW1453" s="157"/>
      <c r="BX1453" s="157"/>
      <c r="BY1453" s="157"/>
      <c r="BZ1453" s="157"/>
      <c r="CA1453" s="157"/>
      <c r="CB1453" s="157"/>
      <c r="CC1453" s="157"/>
      <c r="CD1453" s="157"/>
      <c r="CE1453" s="157"/>
      <c r="CF1453" s="157"/>
      <c r="CG1453" s="157"/>
      <c r="CH1453" s="157"/>
      <c r="CI1453" s="157"/>
      <c r="CJ1453" s="157"/>
      <c r="CK1453" s="157"/>
      <c r="CL1453" s="157"/>
      <c r="CM1453" s="157"/>
      <c r="CN1453" s="157"/>
      <c r="CO1453" s="157"/>
      <c r="CP1453" s="157"/>
      <c r="CQ1453" s="157"/>
      <c r="CR1453" s="157"/>
      <c r="CS1453" s="157"/>
      <c r="CT1453" s="157"/>
      <c r="CU1453" s="157"/>
      <c r="CV1453" s="157"/>
      <c r="CW1453" s="157"/>
      <c r="CX1453" s="157"/>
      <c r="CY1453" s="157"/>
      <c r="CZ1453" s="157"/>
      <c r="DA1453" s="157"/>
      <c r="DB1453" s="157"/>
      <c r="DC1453" s="157"/>
      <c r="DD1453" s="157"/>
      <c r="DE1453" s="157"/>
      <c r="DF1453" s="157"/>
      <c r="DG1453" s="157"/>
      <c r="DH1453" s="157"/>
      <c r="DI1453" s="157"/>
      <c r="DJ1453" s="157"/>
      <c r="DK1453" s="157"/>
      <c r="DL1453" s="157"/>
      <c r="DM1453" s="157"/>
      <c r="DN1453" s="157"/>
      <c r="DO1453" s="157"/>
    </row>
    <row r="1454" spans="3:119">
      <c r="C1454" s="549"/>
      <c r="D1454" s="301"/>
      <c r="E1454" s="302"/>
      <c r="F1454" s="551"/>
      <c r="G1454" s="551"/>
      <c r="H1454" s="551"/>
      <c r="I1454" s="551"/>
      <c r="J1454" s="551"/>
      <c r="K1454" s="551"/>
      <c r="M1454" s="157"/>
      <c r="N1454" s="157"/>
      <c r="O1454" s="157"/>
      <c r="P1454" s="157"/>
      <c r="Q1454" s="157"/>
      <c r="R1454" s="157"/>
      <c r="S1454" s="157"/>
      <c r="T1454" s="157"/>
      <c r="U1454" s="1761"/>
      <c r="V1454" s="1761"/>
      <c r="W1454" s="1761"/>
      <c r="X1454" s="1761"/>
      <c r="Y1454" s="1761"/>
      <c r="Z1454" s="1761"/>
      <c r="AA1454" s="157"/>
      <c r="AB1454" s="157"/>
      <c r="AC1454" s="157"/>
      <c r="AD1454" s="157"/>
      <c r="AE1454" s="157"/>
      <c r="AF1454" s="157"/>
      <c r="AG1454" s="157"/>
      <c r="AH1454" s="157"/>
      <c r="AI1454" s="157"/>
      <c r="AJ1454" s="157"/>
      <c r="AK1454" s="157"/>
      <c r="AL1454" s="157"/>
      <c r="AM1454" s="157"/>
      <c r="AN1454" s="157"/>
      <c r="AO1454" s="157"/>
      <c r="AP1454" s="157"/>
      <c r="AQ1454" s="157"/>
      <c r="AR1454" s="157"/>
      <c r="AS1454" s="157"/>
      <c r="AT1454" s="157"/>
      <c r="AU1454" s="157"/>
      <c r="AV1454" s="157"/>
      <c r="AW1454" s="157"/>
      <c r="AX1454" s="157"/>
      <c r="AY1454" s="157"/>
      <c r="AZ1454" s="157"/>
      <c r="BA1454" s="157"/>
      <c r="BB1454" s="157"/>
      <c r="BC1454" s="157"/>
      <c r="BD1454" s="157"/>
      <c r="BE1454" s="157"/>
      <c r="BF1454" s="157"/>
      <c r="BG1454" s="157"/>
      <c r="BH1454" s="157"/>
      <c r="BI1454" s="157"/>
      <c r="BJ1454" s="157"/>
      <c r="BK1454" s="157"/>
      <c r="BL1454" s="157"/>
      <c r="BM1454" s="157"/>
      <c r="BN1454" s="157"/>
      <c r="BO1454" s="157"/>
      <c r="BP1454" s="157"/>
      <c r="BQ1454" s="157"/>
      <c r="BR1454" s="157"/>
      <c r="BS1454" s="157"/>
      <c r="BT1454" s="157"/>
      <c r="BU1454" s="157"/>
      <c r="BV1454" s="157"/>
      <c r="BW1454" s="157"/>
      <c r="BX1454" s="157"/>
      <c r="BY1454" s="157"/>
      <c r="BZ1454" s="157"/>
      <c r="CA1454" s="157"/>
      <c r="CB1454" s="157"/>
      <c r="CC1454" s="157"/>
      <c r="CD1454" s="157"/>
      <c r="CE1454" s="157"/>
      <c r="CF1454" s="157"/>
      <c r="CG1454" s="157"/>
      <c r="CH1454" s="157"/>
      <c r="CI1454" s="157"/>
      <c r="CJ1454" s="157"/>
      <c r="CK1454" s="157"/>
      <c r="CL1454" s="157"/>
      <c r="CM1454" s="157"/>
      <c r="CN1454" s="157"/>
      <c r="CO1454" s="157"/>
      <c r="CP1454" s="157"/>
      <c r="CQ1454" s="157"/>
      <c r="CR1454" s="157"/>
      <c r="CS1454" s="157"/>
      <c r="CT1454" s="157"/>
      <c r="CU1454" s="157"/>
      <c r="CV1454" s="157"/>
      <c r="CW1454" s="157"/>
      <c r="CX1454" s="157"/>
      <c r="CY1454" s="157"/>
      <c r="CZ1454" s="157"/>
      <c r="DA1454" s="157"/>
      <c r="DB1454" s="157"/>
      <c r="DC1454" s="157"/>
      <c r="DD1454" s="157"/>
      <c r="DE1454" s="157"/>
      <c r="DF1454" s="157"/>
      <c r="DG1454" s="157"/>
      <c r="DH1454" s="157"/>
      <c r="DI1454" s="157"/>
      <c r="DJ1454" s="157"/>
      <c r="DK1454" s="157"/>
      <c r="DL1454" s="157"/>
      <c r="DM1454" s="157"/>
      <c r="DN1454" s="157"/>
      <c r="DO1454" s="157"/>
    </row>
    <row r="1455" spans="3:119">
      <c r="C1455" s="549"/>
      <c r="D1455" s="301"/>
      <c r="E1455" s="302"/>
      <c r="F1455" s="551"/>
      <c r="G1455" s="551"/>
      <c r="H1455" s="551"/>
      <c r="I1455" s="551"/>
      <c r="J1455" s="551"/>
      <c r="K1455" s="551"/>
      <c r="M1455" s="157"/>
      <c r="N1455" s="157"/>
      <c r="O1455" s="157"/>
      <c r="P1455" s="157"/>
      <c r="Q1455" s="157"/>
      <c r="R1455" s="157"/>
      <c r="S1455" s="157"/>
      <c r="T1455" s="157"/>
      <c r="U1455" s="1761"/>
      <c r="V1455" s="1761"/>
      <c r="W1455" s="1761"/>
      <c r="X1455" s="1761"/>
      <c r="Y1455" s="1761"/>
      <c r="Z1455" s="1761"/>
      <c r="AA1455" s="157"/>
      <c r="AB1455" s="157"/>
      <c r="AC1455" s="157"/>
      <c r="AD1455" s="157"/>
      <c r="AE1455" s="157"/>
      <c r="AF1455" s="157"/>
      <c r="AG1455" s="157"/>
      <c r="AH1455" s="157"/>
      <c r="AI1455" s="157"/>
      <c r="AJ1455" s="157"/>
      <c r="AK1455" s="157"/>
      <c r="AL1455" s="157"/>
      <c r="AM1455" s="157"/>
      <c r="AN1455" s="157"/>
      <c r="AO1455" s="157"/>
      <c r="AP1455" s="157"/>
      <c r="AQ1455" s="157"/>
      <c r="AR1455" s="157"/>
      <c r="AS1455" s="157"/>
      <c r="AT1455" s="157"/>
      <c r="AU1455" s="157"/>
      <c r="AV1455" s="157"/>
      <c r="AW1455" s="157"/>
      <c r="AX1455" s="157"/>
      <c r="AY1455" s="157"/>
      <c r="AZ1455" s="157"/>
      <c r="BA1455" s="157"/>
      <c r="BB1455" s="157"/>
      <c r="BC1455" s="157"/>
      <c r="BD1455" s="157"/>
      <c r="BE1455" s="157"/>
      <c r="BF1455" s="157"/>
      <c r="BG1455" s="157"/>
      <c r="BH1455" s="157"/>
      <c r="BI1455" s="157"/>
      <c r="BJ1455" s="157"/>
      <c r="BK1455" s="157"/>
      <c r="BL1455" s="157"/>
      <c r="BM1455" s="157"/>
      <c r="BN1455" s="157"/>
      <c r="BO1455" s="157"/>
      <c r="BP1455" s="157"/>
      <c r="BQ1455" s="157"/>
      <c r="BR1455" s="157"/>
      <c r="BS1455" s="157"/>
      <c r="BT1455" s="157"/>
      <c r="BU1455" s="157"/>
      <c r="BV1455" s="157"/>
      <c r="BW1455" s="157"/>
      <c r="BX1455" s="157"/>
      <c r="BY1455" s="157"/>
      <c r="BZ1455" s="157"/>
      <c r="CA1455" s="157"/>
      <c r="CB1455" s="157"/>
      <c r="CC1455" s="157"/>
      <c r="CD1455" s="157"/>
      <c r="CE1455" s="157"/>
      <c r="CF1455" s="157"/>
      <c r="CG1455" s="157"/>
      <c r="CH1455" s="157"/>
      <c r="CI1455" s="157"/>
      <c r="CJ1455" s="157"/>
      <c r="CK1455" s="157"/>
      <c r="CL1455" s="157"/>
      <c r="CM1455" s="157"/>
      <c r="CN1455" s="157"/>
      <c r="CO1455" s="157"/>
      <c r="CP1455" s="157"/>
      <c r="CQ1455" s="157"/>
      <c r="CR1455" s="157"/>
      <c r="CS1455" s="157"/>
      <c r="CT1455" s="157"/>
      <c r="CU1455" s="157"/>
      <c r="CV1455" s="157"/>
      <c r="CW1455" s="157"/>
      <c r="CX1455" s="157"/>
      <c r="CY1455" s="157"/>
      <c r="CZ1455" s="157"/>
      <c r="DA1455" s="157"/>
      <c r="DB1455" s="157"/>
      <c r="DC1455" s="157"/>
      <c r="DD1455" s="157"/>
      <c r="DE1455" s="157"/>
      <c r="DF1455" s="157"/>
      <c r="DG1455" s="157"/>
      <c r="DH1455" s="157"/>
      <c r="DI1455" s="157"/>
      <c r="DJ1455" s="157"/>
      <c r="DK1455" s="157"/>
      <c r="DL1455" s="157"/>
      <c r="DM1455" s="157"/>
      <c r="DN1455" s="157"/>
      <c r="DO1455" s="157"/>
    </row>
    <row r="1456" spans="3:119">
      <c r="C1456" s="549"/>
      <c r="D1456" s="301"/>
      <c r="E1456" s="302"/>
      <c r="F1456" s="551"/>
      <c r="G1456" s="551"/>
      <c r="H1456" s="551"/>
      <c r="I1456" s="551"/>
      <c r="J1456" s="551"/>
      <c r="K1456" s="551"/>
      <c r="M1456" s="157"/>
      <c r="N1456" s="157"/>
      <c r="O1456" s="157"/>
      <c r="P1456" s="157"/>
      <c r="Q1456" s="157"/>
      <c r="R1456" s="157"/>
      <c r="S1456" s="157"/>
      <c r="T1456" s="157"/>
      <c r="U1456" s="1761"/>
      <c r="V1456" s="1761"/>
      <c r="W1456" s="1761"/>
      <c r="X1456" s="1761"/>
      <c r="Y1456" s="1761"/>
      <c r="Z1456" s="1761"/>
      <c r="AA1456" s="157"/>
      <c r="AB1456" s="157"/>
      <c r="AC1456" s="157"/>
      <c r="AD1456" s="157"/>
      <c r="AE1456" s="157"/>
      <c r="AF1456" s="157"/>
      <c r="AG1456" s="157"/>
      <c r="AH1456" s="157"/>
      <c r="AI1456" s="157"/>
      <c r="AJ1456" s="157"/>
      <c r="AK1456" s="157"/>
      <c r="AL1456" s="157"/>
      <c r="AM1456" s="157"/>
      <c r="AN1456" s="157"/>
      <c r="AO1456" s="157"/>
      <c r="AP1456" s="157"/>
      <c r="AQ1456" s="157"/>
      <c r="AR1456" s="157"/>
      <c r="AS1456" s="157"/>
      <c r="AT1456" s="157"/>
      <c r="AU1456" s="157"/>
      <c r="AV1456" s="157"/>
      <c r="AW1456" s="157"/>
      <c r="AX1456" s="157"/>
      <c r="AY1456" s="157"/>
      <c r="AZ1456" s="157"/>
      <c r="BA1456" s="157"/>
      <c r="BB1456" s="157"/>
      <c r="BC1456" s="157"/>
      <c r="BD1456" s="157"/>
      <c r="BE1456" s="157"/>
      <c r="BF1456" s="157"/>
      <c r="BG1456" s="157"/>
      <c r="BH1456" s="157"/>
      <c r="BI1456" s="157"/>
      <c r="BJ1456" s="157"/>
      <c r="BK1456" s="157"/>
      <c r="BL1456" s="157"/>
      <c r="BM1456" s="157"/>
      <c r="BN1456" s="157"/>
      <c r="BO1456" s="157"/>
      <c r="BP1456" s="157"/>
      <c r="BQ1456" s="157"/>
      <c r="BR1456" s="157"/>
      <c r="BS1456" s="157"/>
      <c r="BT1456" s="157"/>
      <c r="BU1456" s="157"/>
      <c r="BV1456" s="157"/>
      <c r="BW1456" s="157"/>
      <c r="BX1456" s="157"/>
      <c r="BY1456" s="157"/>
      <c r="BZ1456" s="157"/>
      <c r="CA1456" s="157"/>
      <c r="CB1456" s="157"/>
      <c r="CC1456" s="157"/>
      <c r="CD1456" s="157"/>
      <c r="CE1456" s="157"/>
      <c r="CF1456" s="157"/>
      <c r="CG1456" s="157"/>
      <c r="CH1456" s="157"/>
      <c r="CI1456" s="157"/>
      <c r="CJ1456" s="157"/>
      <c r="CK1456" s="157"/>
      <c r="CL1456" s="157"/>
      <c r="CM1456" s="157"/>
      <c r="CN1456" s="157"/>
      <c r="CO1456" s="157"/>
      <c r="CP1456" s="157"/>
      <c r="CQ1456" s="157"/>
      <c r="CR1456" s="157"/>
      <c r="CS1456" s="157"/>
      <c r="CT1456" s="157"/>
      <c r="CU1456" s="157"/>
      <c r="CV1456" s="157"/>
      <c r="CW1456" s="157"/>
      <c r="CX1456" s="157"/>
      <c r="CY1456" s="157"/>
      <c r="CZ1456" s="157"/>
      <c r="DA1456" s="157"/>
      <c r="DB1456" s="157"/>
      <c r="DC1456" s="157"/>
      <c r="DD1456" s="157"/>
      <c r="DE1456" s="157"/>
      <c r="DF1456" s="157"/>
      <c r="DG1456" s="157"/>
      <c r="DH1456" s="157"/>
      <c r="DI1456" s="157"/>
      <c r="DJ1456" s="157"/>
      <c r="DK1456" s="157"/>
      <c r="DL1456" s="157"/>
      <c r="DM1456" s="157"/>
      <c r="DN1456" s="157"/>
      <c r="DO1456" s="157"/>
    </row>
    <row r="1457" spans="3:119">
      <c r="C1457" s="549"/>
      <c r="D1457" s="301"/>
      <c r="E1457" s="302"/>
      <c r="F1457" s="551"/>
      <c r="G1457" s="551"/>
      <c r="H1457" s="551"/>
      <c r="I1457" s="551"/>
      <c r="J1457" s="551"/>
      <c r="K1457" s="551"/>
      <c r="M1457" s="157"/>
      <c r="N1457" s="157"/>
      <c r="O1457" s="157"/>
      <c r="P1457" s="157"/>
      <c r="Q1457" s="157"/>
      <c r="R1457" s="157"/>
      <c r="S1457" s="157"/>
      <c r="T1457" s="157"/>
      <c r="U1457" s="1761"/>
      <c r="V1457" s="1761"/>
      <c r="W1457" s="1761"/>
      <c r="X1457" s="1761"/>
      <c r="Y1457" s="1761"/>
      <c r="Z1457" s="1761"/>
      <c r="AA1457" s="157"/>
      <c r="AB1457" s="157"/>
      <c r="AC1457" s="157"/>
      <c r="AD1457" s="157"/>
      <c r="AE1457" s="157"/>
      <c r="AF1457" s="157"/>
      <c r="AG1457" s="157"/>
      <c r="AH1457" s="157"/>
      <c r="AI1457" s="157"/>
      <c r="AJ1457" s="157"/>
      <c r="AK1457" s="157"/>
      <c r="AL1457" s="157"/>
      <c r="AM1457" s="157"/>
      <c r="AN1457" s="157"/>
      <c r="AO1457" s="157"/>
      <c r="AP1457" s="157"/>
      <c r="AQ1457" s="157"/>
      <c r="AR1457" s="157"/>
      <c r="AS1457" s="157"/>
      <c r="AT1457" s="157"/>
      <c r="AU1457" s="157"/>
      <c r="AV1457" s="157"/>
      <c r="AW1457" s="157"/>
      <c r="AX1457" s="157"/>
      <c r="AY1457" s="157"/>
      <c r="AZ1457" s="157"/>
      <c r="BA1457" s="157"/>
      <c r="BB1457" s="157"/>
      <c r="BC1457" s="157"/>
      <c r="BD1457" s="157"/>
      <c r="BE1457" s="157"/>
      <c r="BF1457" s="157"/>
      <c r="BG1457" s="157"/>
      <c r="BH1457" s="157"/>
      <c r="BI1457" s="157"/>
      <c r="BJ1457" s="157"/>
      <c r="BK1457" s="157"/>
      <c r="BL1457" s="157"/>
      <c r="BM1457" s="157"/>
      <c r="BN1457" s="157"/>
      <c r="BO1457" s="157"/>
      <c r="BP1457" s="157"/>
      <c r="BQ1457" s="157"/>
      <c r="BR1457" s="157"/>
      <c r="BS1457" s="157"/>
      <c r="BT1457" s="157"/>
      <c r="BU1457" s="157"/>
      <c r="BV1457" s="157"/>
      <c r="BW1457" s="157"/>
      <c r="BX1457" s="157"/>
      <c r="BY1457" s="157"/>
      <c r="BZ1457" s="157"/>
      <c r="CA1457" s="157"/>
      <c r="CB1457" s="157"/>
      <c r="CC1457" s="157"/>
      <c r="CD1457" s="157"/>
      <c r="CE1457" s="157"/>
      <c r="CF1457" s="157"/>
      <c r="CG1457" s="157"/>
      <c r="CH1457" s="157"/>
      <c r="CI1457" s="157"/>
      <c r="CJ1457" s="157"/>
      <c r="CK1457" s="157"/>
      <c r="CL1457" s="157"/>
      <c r="CM1457" s="157"/>
      <c r="CN1457" s="157"/>
      <c r="CO1457" s="157"/>
      <c r="CP1457" s="157"/>
      <c r="CQ1457" s="157"/>
      <c r="CR1457" s="157"/>
      <c r="CS1457" s="157"/>
      <c r="CT1457" s="157"/>
      <c r="CU1457" s="157"/>
      <c r="CV1457" s="157"/>
      <c r="CW1457" s="157"/>
      <c r="CX1457" s="157"/>
      <c r="CY1457" s="157"/>
      <c r="CZ1457" s="157"/>
      <c r="DA1457" s="157"/>
      <c r="DB1457" s="157"/>
      <c r="DC1457" s="157"/>
      <c r="DD1457" s="157"/>
      <c r="DE1457" s="157"/>
      <c r="DF1457" s="157"/>
      <c r="DG1457" s="157"/>
      <c r="DH1457" s="157"/>
      <c r="DI1457" s="157"/>
      <c r="DJ1457" s="157"/>
      <c r="DK1457" s="157"/>
      <c r="DL1457" s="157"/>
      <c r="DM1457" s="157"/>
      <c r="DN1457" s="157"/>
      <c r="DO1457" s="157"/>
    </row>
    <row r="1458" spans="3:119">
      <c r="C1458" s="549"/>
      <c r="D1458" s="301"/>
      <c r="E1458" s="302"/>
      <c r="F1458" s="551"/>
      <c r="G1458" s="551"/>
      <c r="H1458" s="551"/>
      <c r="I1458" s="551"/>
      <c r="J1458" s="551"/>
      <c r="K1458" s="551"/>
      <c r="M1458" s="157"/>
      <c r="N1458" s="157"/>
      <c r="O1458" s="157"/>
      <c r="P1458" s="157"/>
      <c r="Q1458" s="157"/>
      <c r="R1458" s="157"/>
      <c r="S1458" s="157"/>
      <c r="T1458" s="157"/>
      <c r="U1458" s="1761"/>
      <c r="V1458" s="1761"/>
      <c r="W1458" s="1761"/>
      <c r="X1458" s="1761"/>
      <c r="Y1458" s="1761"/>
      <c r="Z1458" s="1761"/>
      <c r="AA1458" s="157"/>
      <c r="AB1458" s="157"/>
      <c r="AC1458" s="157"/>
      <c r="AD1458" s="157"/>
      <c r="AE1458" s="157"/>
      <c r="AF1458" s="157"/>
      <c r="AG1458" s="157"/>
      <c r="AH1458" s="157"/>
      <c r="AI1458" s="157"/>
      <c r="AJ1458" s="157"/>
      <c r="AK1458" s="157"/>
      <c r="AL1458" s="157"/>
      <c r="AM1458" s="157"/>
      <c r="AN1458" s="157"/>
      <c r="AO1458" s="157"/>
      <c r="AP1458" s="157"/>
      <c r="AQ1458" s="157"/>
      <c r="AR1458" s="157"/>
      <c r="AS1458" s="157"/>
      <c r="AT1458" s="157"/>
      <c r="AU1458" s="157"/>
      <c r="AV1458" s="157"/>
      <c r="AW1458" s="157"/>
      <c r="AX1458" s="157"/>
      <c r="AY1458" s="157"/>
      <c r="AZ1458" s="157"/>
      <c r="BA1458" s="157"/>
      <c r="BB1458" s="157"/>
      <c r="BC1458" s="157"/>
      <c r="BD1458" s="157"/>
      <c r="BE1458" s="157"/>
      <c r="BF1458" s="157"/>
      <c r="BG1458" s="157"/>
      <c r="BH1458" s="157"/>
      <c r="BI1458" s="157"/>
      <c r="BJ1458" s="157"/>
      <c r="BK1458" s="157"/>
      <c r="BL1458" s="157"/>
      <c r="BM1458" s="157"/>
      <c r="BN1458" s="157"/>
      <c r="BO1458" s="157"/>
      <c r="BP1458" s="157"/>
      <c r="BQ1458" s="157"/>
      <c r="BR1458" s="157"/>
      <c r="BS1458" s="157"/>
      <c r="BT1458" s="157"/>
      <c r="BU1458" s="157"/>
      <c r="BV1458" s="157"/>
      <c r="BW1458" s="157"/>
      <c r="BX1458" s="157"/>
      <c r="BY1458" s="157"/>
      <c r="BZ1458" s="157"/>
      <c r="CA1458" s="157"/>
      <c r="CB1458" s="157"/>
      <c r="CC1458" s="157"/>
      <c r="CD1458" s="157"/>
      <c r="CE1458" s="157"/>
      <c r="CF1458" s="157"/>
      <c r="CG1458" s="157"/>
      <c r="CH1458" s="157"/>
      <c r="CI1458" s="157"/>
      <c r="CJ1458" s="157"/>
      <c r="CK1458" s="157"/>
      <c r="CL1458" s="157"/>
      <c r="CM1458" s="157"/>
      <c r="CN1458" s="157"/>
      <c r="CO1458" s="157"/>
      <c r="CP1458" s="157"/>
      <c r="CQ1458" s="157"/>
      <c r="CR1458" s="157"/>
      <c r="CS1458" s="157"/>
      <c r="CT1458" s="157"/>
      <c r="CU1458" s="157"/>
      <c r="CV1458" s="157"/>
      <c r="CW1458" s="157"/>
      <c r="CX1458" s="157"/>
      <c r="CY1458" s="157"/>
      <c r="CZ1458" s="157"/>
      <c r="DA1458" s="157"/>
      <c r="DB1458" s="157"/>
      <c r="DC1458" s="157"/>
      <c r="DD1458" s="157"/>
      <c r="DE1458" s="157"/>
      <c r="DF1458" s="157"/>
      <c r="DG1458" s="157"/>
      <c r="DH1458" s="157"/>
      <c r="DI1458" s="157"/>
      <c r="DJ1458" s="157"/>
      <c r="DK1458" s="157"/>
      <c r="DL1458" s="157"/>
      <c r="DM1458" s="157"/>
      <c r="DN1458" s="157"/>
      <c r="DO1458" s="157"/>
    </row>
    <row r="1459" spans="3:119">
      <c r="C1459" s="549"/>
      <c r="D1459" s="301"/>
      <c r="E1459" s="302"/>
      <c r="F1459" s="551"/>
      <c r="G1459" s="551"/>
      <c r="H1459" s="551"/>
      <c r="I1459" s="551"/>
      <c r="J1459" s="551"/>
      <c r="K1459" s="551"/>
      <c r="M1459" s="157"/>
      <c r="N1459" s="157"/>
      <c r="O1459" s="157"/>
      <c r="P1459" s="157"/>
      <c r="Q1459" s="157"/>
      <c r="R1459" s="157"/>
      <c r="S1459" s="157"/>
      <c r="T1459" s="157"/>
      <c r="U1459" s="1761"/>
      <c r="V1459" s="1761"/>
      <c r="W1459" s="1761"/>
      <c r="X1459" s="1761"/>
      <c r="Y1459" s="1761"/>
      <c r="Z1459" s="1761"/>
      <c r="AA1459" s="157"/>
      <c r="AB1459" s="157"/>
      <c r="AC1459" s="157"/>
      <c r="AD1459" s="157"/>
      <c r="AE1459" s="157"/>
      <c r="AF1459" s="157"/>
      <c r="AG1459" s="157"/>
      <c r="AH1459" s="157"/>
      <c r="AI1459" s="157"/>
      <c r="AJ1459" s="157"/>
      <c r="AK1459" s="157"/>
      <c r="AL1459" s="157"/>
      <c r="AM1459" s="157"/>
      <c r="AN1459" s="157"/>
      <c r="AO1459" s="157"/>
      <c r="AP1459" s="157"/>
      <c r="AQ1459" s="157"/>
      <c r="AR1459" s="157"/>
      <c r="AS1459" s="157"/>
      <c r="AT1459" s="157"/>
      <c r="AU1459" s="157"/>
      <c r="AV1459" s="157"/>
      <c r="AW1459" s="157"/>
      <c r="AX1459" s="157"/>
      <c r="AY1459" s="157"/>
      <c r="AZ1459" s="157"/>
      <c r="BA1459" s="157"/>
      <c r="BB1459" s="157"/>
      <c r="BC1459" s="157"/>
      <c r="BD1459" s="157"/>
      <c r="BE1459" s="157"/>
      <c r="BF1459" s="157"/>
      <c r="BG1459" s="157"/>
      <c r="BH1459" s="157"/>
      <c r="BI1459" s="157"/>
      <c r="BJ1459" s="157"/>
      <c r="BK1459" s="157"/>
      <c r="BL1459" s="157"/>
      <c r="BM1459" s="157"/>
      <c r="BN1459" s="157"/>
      <c r="BO1459" s="157"/>
      <c r="BP1459" s="157"/>
      <c r="BQ1459" s="157"/>
      <c r="BR1459" s="157"/>
      <c r="BS1459" s="157"/>
      <c r="BT1459" s="157"/>
      <c r="BU1459" s="157"/>
      <c r="BV1459" s="157"/>
      <c r="BW1459" s="157"/>
      <c r="BX1459" s="157"/>
      <c r="BY1459" s="157"/>
      <c r="BZ1459" s="157"/>
      <c r="CA1459" s="157"/>
      <c r="CB1459" s="157"/>
      <c r="CC1459" s="157"/>
      <c r="CD1459" s="157"/>
      <c r="CE1459" s="157"/>
      <c r="CF1459" s="157"/>
      <c r="CG1459" s="157"/>
      <c r="CH1459" s="157"/>
      <c r="CI1459" s="157"/>
      <c r="CJ1459" s="157"/>
      <c r="CK1459" s="157"/>
      <c r="CL1459" s="157"/>
      <c r="CM1459" s="157"/>
      <c r="CN1459" s="157"/>
      <c r="CO1459" s="157"/>
      <c r="CP1459" s="157"/>
      <c r="CQ1459" s="157"/>
      <c r="CR1459" s="157"/>
      <c r="CS1459" s="157"/>
      <c r="CT1459" s="157"/>
      <c r="CU1459" s="157"/>
      <c r="CV1459" s="157"/>
      <c r="CW1459" s="157"/>
      <c r="CX1459" s="157"/>
      <c r="CY1459" s="157"/>
      <c r="CZ1459" s="157"/>
      <c r="DA1459" s="157"/>
      <c r="DB1459" s="157"/>
      <c r="DC1459" s="157"/>
      <c r="DD1459" s="157"/>
      <c r="DE1459" s="157"/>
      <c r="DF1459" s="157"/>
      <c r="DG1459" s="157"/>
      <c r="DH1459" s="157"/>
      <c r="DI1459" s="157"/>
      <c r="DJ1459" s="157"/>
      <c r="DK1459" s="157"/>
      <c r="DL1459" s="157"/>
      <c r="DM1459" s="157"/>
      <c r="DN1459" s="157"/>
      <c r="DO1459" s="157"/>
    </row>
    <row r="1460" spans="3:119">
      <c r="C1460" s="549"/>
      <c r="D1460" s="301"/>
      <c r="E1460" s="302"/>
      <c r="F1460" s="551"/>
      <c r="G1460" s="551"/>
      <c r="H1460" s="551"/>
      <c r="I1460" s="551"/>
      <c r="J1460" s="551"/>
      <c r="K1460" s="551"/>
      <c r="M1460" s="157"/>
      <c r="N1460" s="157"/>
      <c r="O1460" s="157"/>
      <c r="P1460" s="157"/>
      <c r="Q1460" s="157"/>
      <c r="R1460" s="157"/>
      <c r="S1460" s="157"/>
      <c r="T1460" s="157"/>
      <c r="U1460" s="1761"/>
      <c r="V1460" s="1761"/>
      <c r="W1460" s="1761"/>
      <c r="X1460" s="1761"/>
      <c r="Y1460" s="1761"/>
      <c r="Z1460" s="1761"/>
      <c r="AA1460" s="157"/>
      <c r="AB1460" s="157"/>
      <c r="AC1460" s="157"/>
      <c r="AD1460" s="157"/>
      <c r="AE1460" s="157"/>
      <c r="AF1460" s="157"/>
      <c r="AG1460" s="157"/>
      <c r="AH1460" s="157"/>
      <c r="AI1460" s="157"/>
      <c r="AJ1460" s="157"/>
      <c r="AK1460" s="157"/>
      <c r="AL1460" s="157"/>
      <c r="AM1460" s="157"/>
      <c r="AN1460" s="157"/>
      <c r="AO1460" s="157"/>
      <c r="AP1460" s="157"/>
      <c r="AQ1460" s="157"/>
      <c r="AR1460" s="157"/>
      <c r="AS1460" s="157"/>
      <c r="AT1460" s="157"/>
      <c r="AU1460" s="157"/>
      <c r="AV1460" s="157"/>
      <c r="AW1460" s="157"/>
      <c r="AX1460" s="157"/>
      <c r="AY1460" s="157"/>
      <c r="AZ1460" s="157"/>
      <c r="BA1460" s="157"/>
      <c r="BB1460" s="157"/>
      <c r="BC1460" s="157"/>
      <c r="BD1460" s="157"/>
      <c r="BE1460" s="157"/>
      <c r="BF1460" s="157"/>
      <c r="BG1460" s="157"/>
      <c r="BH1460" s="157"/>
      <c r="BI1460" s="157"/>
      <c r="BJ1460" s="157"/>
      <c r="BK1460" s="157"/>
      <c r="BL1460" s="157"/>
      <c r="BM1460" s="157"/>
      <c r="BN1460" s="157"/>
      <c r="BO1460" s="157"/>
      <c r="BP1460" s="157"/>
      <c r="BQ1460" s="157"/>
      <c r="BR1460" s="157"/>
      <c r="BS1460" s="157"/>
      <c r="BT1460" s="157"/>
      <c r="BU1460" s="157"/>
      <c r="BV1460" s="157"/>
      <c r="BW1460" s="157"/>
      <c r="BX1460" s="157"/>
      <c r="BY1460" s="157"/>
      <c r="BZ1460" s="157"/>
      <c r="CA1460" s="157"/>
      <c r="CB1460" s="157"/>
      <c r="CC1460" s="157"/>
      <c r="CD1460" s="157"/>
      <c r="CE1460" s="157"/>
      <c r="CF1460" s="157"/>
      <c r="CG1460" s="157"/>
      <c r="CH1460" s="157"/>
      <c r="CI1460" s="157"/>
      <c r="CJ1460" s="157"/>
      <c r="CK1460" s="157"/>
      <c r="CL1460" s="157"/>
      <c r="CM1460" s="157"/>
      <c r="CN1460" s="157"/>
      <c r="CO1460" s="157"/>
      <c r="CP1460" s="157"/>
      <c r="CQ1460" s="157"/>
      <c r="CR1460" s="157"/>
      <c r="CS1460" s="157"/>
      <c r="CT1460" s="157"/>
      <c r="CU1460" s="157"/>
      <c r="CV1460" s="157"/>
      <c r="CW1460" s="157"/>
      <c r="CX1460" s="157"/>
      <c r="CY1460" s="157"/>
      <c r="CZ1460" s="157"/>
      <c r="DA1460" s="157"/>
      <c r="DB1460" s="157"/>
      <c r="DC1460" s="157"/>
      <c r="DD1460" s="157"/>
      <c r="DE1460" s="157"/>
      <c r="DF1460" s="157"/>
      <c r="DG1460" s="157"/>
      <c r="DH1460" s="157"/>
      <c r="DI1460" s="157"/>
      <c r="DJ1460" s="157"/>
      <c r="DK1460" s="157"/>
      <c r="DL1460" s="157"/>
      <c r="DM1460" s="157"/>
      <c r="DN1460" s="157"/>
      <c r="DO1460" s="157"/>
    </row>
    <row r="1461" spans="3:119">
      <c r="C1461" s="549"/>
      <c r="D1461" s="301"/>
      <c r="E1461" s="302"/>
      <c r="F1461" s="551"/>
      <c r="G1461" s="551"/>
      <c r="H1461" s="551"/>
      <c r="I1461" s="551"/>
      <c r="J1461" s="551"/>
      <c r="K1461" s="551"/>
      <c r="M1461" s="157"/>
      <c r="N1461" s="157"/>
      <c r="O1461" s="157"/>
      <c r="P1461" s="157"/>
      <c r="Q1461" s="157"/>
      <c r="R1461" s="157"/>
      <c r="S1461" s="157"/>
      <c r="T1461" s="157"/>
      <c r="U1461" s="1761"/>
      <c r="V1461" s="1761"/>
      <c r="W1461" s="1761"/>
      <c r="X1461" s="1761"/>
      <c r="Y1461" s="1761"/>
      <c r="Z1461" s="1761"/>
      <c r="AA1461" s="157"/>
      <c r="AB1461" s="157"/>
      <c r="AC1461" s="157"/>
      <c r="AD1461" s="157"/>
      <c r="AE1461" s="157"/>
      <c r="AF1461" s="157"/>
      <c r="AG1461" s="157"/>
      <c r="AH1461" s="157"/>
      <c r="AI1461" s="157"/>
      <c r="AJ1461" s="157"/>
      <c r="AK1461" s="157"/>
      <c r="AL1461" s="157"/>
      <c r="AM1461" s="157"/>
      <c r="AN1461" s="157"/>
      <c r="AO1461" s="157"/>
      <c r="AP1461" s="157"/>
      <c r="AQ1461" s="157"/>
      <c r="AR1461" s="157"/>
      <c r="AS1461" s="157"/>
      <c r="AT1461" s="157"/>
      <c r="AU1461" s="157"/>
      <c r="AV1461" s="157"/>
      <c r="AW1461" s="157"/>
      <c r="AX1461" s="157"/>
      <c r="AY1461" s="157"/>
      <c r="AZ1461" s="157"/>
      <c r="BA1461" s="157"/>
      <c r="BB1461" s="157"/>
      <c r="BC1461" s="157"/>
      <c r="BD1461" s="157"/>
      <c r="BE1461" s="157"/>
      <c r="BF1461" s="157"/>
      <c r="BG1461" s="157"/>
      <c r="BH1461" s="157"/>
      <c r="BI1461" s="157"/>
      <c r="BJ1461" s="157"/>
      <c r="BK1461" s="157"/>
      <c r="BL1461" s="157"/>
      <c r="BM1461" s="157"/>
      <c r="BN1461" s="157"/>
      <c r="BO1461" s="157"/>
      <c r="BP1461" s="157"/>
      <c r="BQ1461" s="157"/>
      <c r="BR1461" s="157"/>
      <c r="BS1461" s="157"/>
      <c r="BT1461" s="157"/>
      <c r="BU1461" s="157"/>
      <c r="BV1461" s="157"/>
      <c r="BW1461" s="157"/>
      <c r="BX1461" s="157"/>
      <c r="BY1461" s="157"/>
      <c r="BZ1461" s="157"/>
      <c r="CA1461" s="157"/>
      <c r="CB1461" s="157"/>
      <c r="CC1461" s="157"/>
      <c r="CD1461" s="157"/>
      <c r="CE1461" s="157"/>
      <c r="CF1461" s="157"/>
      <c r="CG1461" s="157"/>
      <c r="CH1461" s="157"/>
      <c r="CI1461" s="157"/>
      <c r="CJ1461" s="157"/>
      <c r="CK1461" s="157"/>
      <c r="CL1461" s="157"/>
      <c r="CM1461" s="157"/>
      <c r="CN1461" s="157"/>
      <c r="CO1461" s="157"/>
      <c r="CP1461" s="157"/>
      <c r="CQ1461" s="157"/>
      <c r="CR1461" s="157"/>
      <c r="CS1461" s="157"/>
      <c r="CT1461" s="157"/>
      <c r="CU1461" s="157"/>
      <c r="CV1461" s="157"/>
      <c r="CW1461" s="157"/>
      <c r="CX1461" s="157"/>
      <c r="CY1461" s="157"/>
      <c r="CZ1461" s="157"/>
      <c r="DA1461" s="157"/>
      <c r="DB1461" s="157"/>
      <c r="DC1461" s="157"/>
      <c r="DD1461" s="157"/>
      <c r="DE1461" s="157"/>
      <c r="DF1461" s="157"/>
      <c r="DG1461" s="157"/>
      <c r="DH1461" s="157"/>
      <c r="DI1461" s="157"/>
      <c r="DJ1461" s="157"/>
      <c r="DK1461" s="157"/>
      <c r="DL1461" s="157"/>
      <c r="DM1461" s="157"/>
      <c r="DN1461" s="157"/>
      <c r="DO1461" s="157"/>
    </row>
    <row r="1462" spans="3:119">
      <c r="C1462" s="549"/>
      <c r="D1462" s="301"/>
      <c r="E1462" s="302"/>
      <c r="F1462" s="551"/>
      <c r="G1462" s="551"/>
      <c r="H1462" s="551"/>
      <c r="I1462" s="551"/>
      <c r="J1462" s="551"/>
      <c r="K1462" s="551"/>
      <c r="M1462" s="157"/>
      <c r="N1462" s="157"/>
      <c r="O1462" s="157"/>
      <c r="P1462" s="157"/>
      <c r="Q1462" s="157"/>
      <c r="R1462" s="157"/>
      <c r="S1462" s="157"/>
      <c r="T1462" s="157"/>
      <c r="U1462" s="1761"/>
      <c r="V1462" s="1761"/>
      <c r="W1462" s="1761"/>
      <c r="X1462" s="1761"/>
      <c r="Y1462" s="1761"/>
      <c r="Z1462" s="1761"/>
      <c r="AA1462" s="157"/>
      <c r="AB1462" s="157"/>
      <c r="AC1462" s="157"/>
      <c r="AD1462" s="157"/>
      <c r="AE1462" s="157"/>
      <c r="AF1462" s="157"/>
      <c r="AG1462" s="157"/>
      <c r="AH1462" s="157"/>
      <c r="AI1462" s="157"/>
      <c r="AJ1462" s="157"/>
      <c r="AK1462" s="157"/>
      <c r="AL1462" s="157"/>
      <c r="AM1462" s="157"/>
      <c r="AN1462" s="157"/>
      <c r="AO1462" s="157"/>
      <c r="AP1462" s="157"/>
      <c r="AQ1462" s="157"/>
      <c r="AR1462" s="157"/>
      <c r="AS1462" s="157"/>
      <c r="AT1462" s="157"/>
      <c r="AU1462" s="157"/>
      <c r="AV1462" s="157"/>
      <c r="AW1462" s="157"/>
      <c r="AX1462" s="157"/>
      <c r="AY1462" s="157"/>
      <c r="AZ1462" s="157"/>
      <c r="BA1462" s="157"/>
      <c r="BB1462" s="157"/>
      <c r="BC1462" s="157"/>
      <c r="BD1462" s="157"/>
      <c r="BE1462" s="157"/>
      <c r="BF1462" s="157"/>
      <c r="BG1462" s="157"/>
      <c r="BH1462" s="157"/>
      <c r="BI1462" s="157"/>
      <c r="BJ1462" s="157"/>
      <c r="BK1462" s="157"/>
      <c r="BL1462" s="157"/>
      <c r="BM1462" s="157"/>
      <c r="BN1462" s="157"/>
      <c r="BO1462" s="157"/>
      <c r="BP1462" s="157"/>
      <c r="BQ1462" s="157"/>
      <c r="BR1462" s="157"/>
      <c r="BS1462" s="157"/>
      <c r="BT1462" s="157"/>
      <c r="BU1462" s="157"/>
      <c r="BV1462" s="157"/>
      <c r="BW1462" s="157"/>
      <c r="BX1462" s="157"/>
      <c r="BY1462" s="157"/>
      <c r="BZ1462" s="157"/>
      <c r="CA1462" s="157"/>
      <c r="CB1462" s="157"/>
      <c r="CC1462" s="157"/>
      <c r="CD1462" s="157"/>
      <c r="CE1462" s="157"/>
      <c r="CF1462" s="157"/>
      <c r="CG1462" s="157"/>
      <c r="CH1462" s="157"/>
      <c r="CI1462" s="157"/>
      <c r="CJ1462" s="157"/>
      <c r="CK1462" s="157"/>
      <c r="CL1462" s="157"/>
      <c r="CM1462" s="157"/>
      <c r="CN1462" s="157"/>
      <c r="CO1462" s="157"/>
      <c r="CP1462" s="157"/>
      <c r="CQ1462" s="157"/>
      <c r="CR1462" s="157"/>
      <c r="CS1462" s="157"/>
      <c r="CT1462" s="157"/>
      <c r="CU1462" s="157"/>
      <c r="CV1462" s="157"/>
      <c r="CW1462" s="157"/>
      <c r="CX1462" s="157"/>
      <c r="CY1462" s="157"/>
      <c r="CZ1462" s="157"/>
      <c r="DA1462" s="157"/>
      <c r="DB1462" s="157"/>
      <c r="DC1462" s="157"/>
      <c r="DD1462" s="157"/>
      <c r="DE1462" s="157"/>
      <c r="DF1462" s="157"/>
      <c r="DG1462" s="157"/>
      <c r="DH1462" s="157"/>
      <c r="DI1462" s="157"/>
      <c r="DJ1462" s="157"/>
      <c r="DK1462" s="157"/>
      <c r="DL1462" s="157"/>
      <c r="DM1462" s="157"/>
      <c r="DN1462" s="157"/>
      <c r="DO1462" s="157"/>
    </row>
    <row r="1463" spans="3:119">
      <c r="C1463" s="549"/>
      <c r="D1463" s="301"/>
      <c r="E1463" s="302"/>
      <c r="F1463" s="551"/>
      <c r="G1463" s="551"/>
      <c r="H1463" s="551"/>
      <c r="I1463" s="551"/>
      <c r="J1463" s="551"/>
      <c r="K1463" s="551"/>
      <c r="M1463" s="157"/>
      <c r="N1463" s="157"/>
      <c r="O1463" s="157"/>
      <c r="P1463" s="157"/>
      <c r="Q1463" s="157"/>
      <c r="R1463" s="157"/>
      <c r="S1463" s="157"/>
      <c r="T1463" s="157"/>
      <c r="U1463" s="1761"/>
      <c r="V1463" s="1761"/>
      <c r="W1463" s="1761"/>
      <c r="X1463" s="1761"/>
      <c r="Y1463" s="1761"/>
      <c r="Z1463" s="1761"/>
      <c r="AA1463" s="157"/>
      <c r="AB1463" s="157"/>
      <c r="AC1463" s="157"/>
      <c r="AD1463" s="157"/>
      <c r="AE1463" s="157"/>
      <c r="AF1463" s="157"/>
      <c r="AG1463" s="157"/>
      <c r="AH1463" s="157"/>
      <c r="AI1463" s="157"/>
      <c r="AJ1463" s="157"/>
      <c r="AK1463" s="157"/>
      <c r="AL1463" s="157"/>
      <c r="AM1463" s="157"/>
      <c r="AN1463" s="157"/>
      <c r="AO1463" s="157"/>
      <c r="AP1463" s="157"/>
      <c r="AQ1463" s="157"/>
      <c r="AR1463" s="157"/>
      <c r="AS1463" s="157"/>
      <c r="AT1463" s="157"/>
      <c r="AU1463" s="157"/>
      <c r="AV1463" s="157"/>
      <c r="AW1463" s="157"/>
      <c r="AX1463" s="157"/>
      <c r="AY1463" s="157"/>
      <c r="AZ1463" s="157"/>
      <c r="BA1463" s="157"/>
      <c r="BB1463" s="157"/>
      <c r="BC1463" s="157"/>
      <c r="BD1463" s="157"/>
      <c r="BE1463" s="157"/>
      <c r="BF1463" s="157"/>
      <c r="BG1463" s="157"/>
      <c r="BH1463" s="157"/>
      <c r="BI1463" s="157"/>
      <c r="BJ1463" s="157"/>
      <c r="BK1463" s="157"/>
      <c r="BL1463" s="157"/>
      <c r="BM1463" s="157"/>
      <c r="BN1463" s="157"/>
      <c r="BO1463" s="157"/>
      <c r="BP1463" s="157"/>
      <c r="BQ1463" s="157"/>
      <c r="BR1463" s="157"/>
      <c r="BS1463" s="157"/>
      <c r="BT1463" s="157"/>
      <c r="BU1463" s="157"/>
      <c r="BV1463" s="157"/>
      <c r="BW1463" s="157"/>
      <c r="BX1463" s="157"/>
      <c r="BY1463" s="157"/>
      <c r="BZ1463" s="157"/>
      <c r="CA1463" s="157"/>
      <c r="CB1463" s="157"/>
      <c r="CC1463" s="157"/>
      <c r="CD1463" s="157"/>
      <c r="CE1463" s="157"/>
      <c r="CF1463" s="157"/>
      <c r="CG1463" s="157"/>
      <c r="CH1463" s="157"/>
      <c r="CI1463" s="157"/>
      <c r="CJ1463" s="157"/>
      <c r="CK1463" s="157"/>
      <c r="CL1463" s="157"/>
      <c r="CM1463" s="157"/>
      <c r="CN1463" s="157"/>
      <c r="CO1463" s="157"/>
      <c r="CP1463" s="157"/>
      <c r="CQ1463" s="157"/>
      <c r="CR1463" s="157"/>
      <c r="CS1463" s="157"/>
      <c r="CT1463" s="157"/>
      <c r="CU1463" s="157"/>
      <c r="CV1463" s="157"/>
      <c r="CW1463" s="157"/>
      <c r="CX1463" s="157"/>
      <c r="CY1463" s="157"/>
      <c r="CZ1463" s="157"/>
      <c r="DA1463" s="157"/>
      <c r="DB1463" s="157"/>
      <c r="DC1463" s="157"/>
      <c r="DD1463" s="157"/>
      <c r="DE1463" s="157"/>
      <c r="DF1463" s="157"/>
      <c r="DG1463" s="157"/>
      <c r="DH1463" s="157"/>
      <c r="DI1463" s="157"/>
      <c r="DJ1463" s="157"/>
      <c r="DK1463" s="157"/>
      <c r="DL1463" s="157"/>
      <c r="DM1463" s="157"/>
      <c r="DN1463" s="157"/>
      <c r="DO1463" s="157"/>
    </row>
    <row r="1464" spans="3:119">
      <c r="C1464" s="549"/>
      <c r="D1464" s="301"/>
      <c r="E1464" s="302"/>
      <c r="F1464" s="551"/>
      <c r="G1464" s="551"/>
      <c r="H1464" s="551"/>
      <c r="I1464" s="551"/>
      <c r="J1464" s="551"/>
      <c r="K1464" s="551"/>
      <c r="M1464" s="157"/>
      <c r="N1464" s="157"/>
      <c r="O1464" s="157"/>
      <c r="P1464" s="157"/>
      <c r="Q1464" s="157"/>
      <c r="R1464" s="157"/>
      <c r="S1464" s="157"/>
      <c r="T1464" s="157"/>
      <c r="U1464" s="1761"/>
      <c r="V1464" s="1761"/>
      <c r="W1464" s="1761"/>
      <c r="X1464" s="1761"/>
      <c r="Y1464" s="1761"/>
      <c r="Z1464" s="1761"/>
      <c r="AA1464" s="157"/>
      <c r="AB1464" s="157"/>
      <c r="AC1464" s="157"/>
      <c r="AD1464" s="157"/>
      <c r="AE1464" s="157"/>
      <c r="AF1464" s="157"/>
      <c r="AG1464" s="157"/>
      <c r="AH1464" s="157"/>
      <c r="AI1464" s="157"/>
      <c r="AJ1464" s="157"/>
      <c r="AK1464" s="157"/>
      <c r="AL1464" s="157"/>
      <c r="AM1464" s="157"/>
      <c r="AN1464" s="157"/>
      <c r="AO1464" s="157"/>
      <c r="AP1464" s="157"/>
      <c r="AQ1464" s="157"/>
      <c r="AR1464" s="157"/>
      <c r="AS1464" s="157"/>
      <c r="AT1464" s="157"/>
      <c r="AU1464" s="157"/>
      <c r="AV1464" s="157"/>
      <c r="AW1464" s="157"/>
      <c r="AX1464" s="157"/>
      <c r="AY1464" s="157"/>
      <c r="AZ1464" s="157"/>
      <c r="BA1464" s="157"/>
      <c r="BB1464" s="157"/>
      <c r="BC1464" s="157"/>
      <c r="BD1464" s="157"/>
      <c r="BE1464" s="157"/>
      <c r="BF1464" s="157"/>
      <c r="BG1464" s="157"/>
      <c r="BH1464" s="157"/>
      <c r="BI1464" s="157"/>
      <c r="BJ1464" s="157"/>
      <c r="BK1464" s="157"/>
      <c r="BL1464" s="157"/>
      <c r="BM1464" s="157"/>
      <c r="BN1464" s="157"/>
      <c r="BO1464" s="157"/>
      <c r="BP1464" s="157"/>
      <c r="BQ1464" s="157"/>
      <c r="BR1464" s="157"/>
      <c r="BS1464" s="157"/>
      <c r="BT1464" s="157"/>
      <c r="BU1464" s="157"/>
      <c r="BV1464" s="157"/>
      <c r="BW1464" s="157"/>
      <c r="BX1464" s="157"/>
      <c r="BY1464" s="157"/>
      <c r="BZ1464" s="157"/>
      <c r="CA1464" s="157"/>
      <c r="CB1464" s="157"/>
      <c r="CC1464" s="157"/>
      <c r="CD1464" s="157"/>
      <c r="CE1464" s="157"/>
      <c r="CF1464" s="157"/>
      <c r="CG1464" s="157"/>
      <c r="CH1464" s="157"/>
      <c r="CI1464" s="157"/>
      <c r="CJ1464" s="157"/>
      <c r="CK1464" s="157"/>
      <c r="CL1464" s="157"/>
      <c r="CM1464" s="157"/>
      <c r="CN1464" s="157"/>
      <c r="CO1464" s="157"/>
      <c r="CP1464" s="157"/>
      <c r="CQ1464" s="157"/>
      <c r="CR1464" s="157"/>
      <c r="CS1464" s="157"/>
      <c r="CT1464" s="157"/>
      <c r="CU1464" s="157"/>
      <c r="CV1464" s="157"/>
      <c r="CW1464" s="157"/>
      <c r="CX1464" s="157"/>
      <c r="CY1464" s="157"/>
      <c r="CZ1464" s="157"/>
      <c r="DA1464" s="157"/>
      <c r="DB1464" s="157"/>
      <c r="DC1464" s="157"/>
      <c r="DD1464" s="157"/>
      <c r="DE1464" s="157"/>
      <c r="DF1464" s="157"/>
      <c r="DG1464" s="157"/>
      <c r="DH1464" s="157"/>
      <c r="DI1464" s="157"/>
      <c r="DJ1464" s="157"/>
      <c r="DK1464" s="157"/>
      <c r="DL1464" s="157"/>
      <c r="DM1464" s="157"/>
      <c r="DN1464" s="157"/>
      <c r="DO1464" s="157"/>
    </row>
    <row r="1465" spans="3:119">
      <c r="C1465" s="549"/>
      <c r="D1465" s="301"/>
      <c r="E1465" s="302"/>
      <c r="F1465" s="551"/>
      <c r="G1465" s="551"/>
      <c r="H1465" s="551"/>
      <c r="I1465" s="551"/>
      <c r="J1465" s="551"/>
      <c r="K1465" s="551"/>
      <c r="M1465" s="157"/>
      <c r="N1465" s="157"/>
      <c r="O1465" s="157"/>
      <c r="P1465" s="157"/>
      <c r="Q1465" s="157"/>
      <c r="R1465" s="157"/>
      <c r="S1465" s="157"/>
      <c r="T1465" s="157"/>
      <c r="U1465" s="1761"/>
      <c r="V1465" s="1761"/>
      <c r="W1465" s="1761"/>
      <c r="X1465" s="1761"/>
      <c r="Y1465" s="1761"/>
      <c r="Z1465" s="1761"/>
      <c r="AA1465" s="157"/>
      <c r="AB1465" s="157"/>
      <c r="AC1465" s="157"/>
      <c r="AD1465" s="157"/>
      <c r="AE1465" s="157"/>
      <c r="AF1465" s="157"/>
      <c r="AG1465" s="157"/>
      <c r="AH1465" s="157"/>
      <c r="AI1465" s="157"/>
      <c r="AJ1465" s="157"/>
      <c r="AK1465" s="157"/>
      <c r="AL1465" s="157"/>
      <c r="AM1465" s="157"/>
      <c r="AN1465" s="157"/>
      <c r="AO1465" s="157"/>
      <c r="AP1465" s="157"/>
      <c r="AQ1465" s="157"/>
      <c r="AR1465" s="157"/>
      <c r="AS1465" s="157"/>
      <c r="AT1465" s="157"/>
      <c r="AU1465" s="157"/>
      <c r="AV1465" s="157"/>
      <c r="AW1465" s="157"/>
      <c r="AX1465" s="157"/>
      <c r="AY1465" s="157"/>
      <c r="AZ1465" s="157"/>
      <c r="BA1465" s="157"/>
      <c r="BB1465" s="157"/>
      <c r="BC1465" s="157"/>
      <c r="BD1465" s="157"/>
      <c r="BE1465" s="157"/>
      <c r="BF1465" s="157"/>
      <c r="BG1465" s="157"/>
      <c r="BH1465" s="157"/>
      <c r="BI1465" s="157"/>
      <c r="BJ1465" s="157"/>
      <c r="BK1465" s="157"/>
      <c r="BL1465" s="157"/>
      <c r="BM1465" s="157"/>
      <c r="BN1465" s="157"/>
      <c r="BO1465" s="157"/>
      <c r="BP1465" s="157"/>
      <c r="BQ1465" s="157"/>
      <c r="BR1465" s="157"/>
      <c r="BS1465" s="157"/>
      <c r="BT1465" s="157"/>
      <c r="BU1465" s="157"/>
      <c r="BV1465" s="157"/>
      <c r="BW1465" s="157"/>
      <c r="BX1465" s="157"/>
      <c r="BY1465" s="157"/>
      <c r="BZ1465" s="157"/>
      <c r="CA1465" s="157"/>
      <c r="CB1465" s="157"/>
      <c r="CC1465" s="157"/>
      <c r="CD1465" s="157"/>
      <c r="CE1465" s="157"/>
      <c r="CF1465" s="157"/>
      <c r="CG1465" s="157"/>
      <c r="CH1465" s="157"/>
      <c r="CI1465" s="157"/>
      <c r="CJ1465" s="157"/>
      <c r="CK1465" s="157"/>
      <c r="CL1465" s="157"/>
      <c r="CM1465" s="157"/>
      <c r="CN1465" s="157"/>
      <c r="CO1465" s="157"/>
      <c r="CP1465" s="157"/>
      <c r="CQ1465" s="157"/>
      <c r="CR1465" s="157"/>
      <c r="CS1465" s="157"/>
      <c r="CT1465" s="157"/>
      <c r="CU1465" s="157"/>
      <c r="CV1465" s="157"/>
      <c r="CW1465" s="157"/>
      <c r="CX1465" s="157"/>
      <c r="CY1465" s="157"/>
      <c r="CZ1465" s="157"/>
      <c r="DA1465" s="157"/>
      <c r="DB1465" s="157"/>
      <c r="DC1465" s="157"/>
      <c r="DD1465" s="157"/>
      <c r="DE1465" s="157"/>
      <c r="DF1465" s="157"/>
      <c r="DG1465" s="157"/>
      <c r="DH1465" s="157"/>
      <c r="DI1465" s="157"/>
      <c r="DJ1465" s="157"/>
      <c r="DK1465" s="157"/>
      <c r="DL1465" s="157"/>
      <c r="DM1465" s="157"/>
      <c r="DN1465" s="157"/>
      <c r="DO1465" s="157"/>
    </row>
    <row r="1466" spans="3:119">
      <c r="C1466" s="549"/>
      <c r="D1466" s="301"/>
      <c r="E1466" s="302"/>
      <c r="F1466" s="551"/>
      <c r="G1466" s="551"/>
      <c r="H1466" s="551"/>
      <c r="I1466" s="551"/>
      <c r="J1466" s="551"/>
      <c r="K1466" s="551"/>
      <c r="M1466" s="157"/>
      <c r="N1466" s="157"/>
      <c r="O1466" s="157"/>
      <c r="P1466" s="157"/>
      <c r="Q1466" s="157"/>
      <c r="R1466" s="157"/>
      <c r="S1466" s="157"/>
      <c r="T1466" s="157"/>
      <c r="U1466" s="1761"/>
      <c r="V1466" s="1761"/>
      <c r="W1466" s="1761"/>
      <c r="X1466" s="1761"/>
      <c r="Y1466" s="1761"/>
      <c r="Z1466" s="1761"/>
      <c r="AA1466" s="157"/>
      <c r="AB1466" s="157"/>
      <c r="AC1466" s="157"/>
      <c r="AD1466" s="157"/>
      <c r="AE1466" s="157"/>
      <c r="AF1466" s="157"/>
      <c r="AG1466" s="157"/>
      <c r="AH1466" s="157"/>
      <c r="AI1466" s="157"/>
      <c r="AJ1466" s="157"/>
      <c r="AK1466" s="157"/>
      <c r="AL1466" s="157"/>
      <c r="AM1466" s="157"/>
      <c r="AN1466" s="157"/>
      <c r="AO1466" s="157"/>
      <c r="AP1466" s="157"/>
      <c r="AQ1466" s="157"/>
      <c r="AR1466" s="157"/>
      <c r="AS1466" s="157"/>
      <c r="AT1466" s="157"/>
      <c r="AU1466" s="157"/>
      <c r="AV1466" s="157"/>
      <c r="AW1466" s="157"/>
      <c r="AX1466" s="157"/>
      <c r="AY1466" s="157"/>
      <c r="AZ1466" s="157"/>
      <c r="BA1466" s="157"/>
      <c r="BB1466" s="157"/>
      <c r="BC1466" s="157"/>
      <c r="BD1466" s="157"/>
      <c r="BE1466" s="157"/>
      <c r="BF1466" s="157"/>
      <c r="BG1466" s="157"/>
      <c r="BH1466" s="157"/>
      <c r="BI1466" s="157"/>
      <c r="BJ1466" s="157"/>
      <c r="BK1466" s="157"/>
      <c r="BL1466" s="157"/>
      <c r="BM1466" s="157"/>
      <c r="BN1466" s="157"/>
      <c r="BO1466" s="157"/>
      <c r="BP1466" s="157"/>
      <c r="BQ1466" s="157"/>
      <c r="BR1466" s="157"/>
      <c r="BS1466" s="157"/>
      <c r="BT1466" s="157"/>
      <c r="BU1466" s="157"/>
      <c r="BV1466" s="157"/>
      <c r="BW1466" s="157"/>
      <c r="BX1466" s="157"/>
      <c r="BY1466" s="157"/>
      <c r="BZ1466" s="157"/>
      <c r="CA1466" s="157"/>
      <c r="CB1466" s="157"/>
      <c r="CC1466" s="157"/>
      <c r="CD1466" s="157"/>
      <c r="CE1466" s="157"/>
      <c r="CF1466" s="157"/>
      <c r="CG1466" s="157"/>
      <c r="CH1466" s="157"/>
      <c r="CI1466" s="157"/>
      <c r="CJ1466" s="157"/>
      <c r="CK1466" s="157"/>
      <c r="CL1466" s="157"/>
      <c r="CM1466" s="157"/>
      <c r="CN1466" s="157"/>
      <c r="CO1466" s="157"/>
      <c r="CP1466" s="157"/>
      <c r="CQ1466" s="157"/>
      <c r="CR1466" s="157"/>
      <c r="CS1466" s="157"/>
      <c r="CT1466" s="157"/>
      <c r="CU1466" s="157"/>
      <c r="CV1466" s="157"/>
      <c r="CW1466" s="157"/>
      <c r="CX1466" s="157"/>
      <c r="CY1466" s="157"/>
      <c r="CZ1466" s="157"/>
      <c r="DA1466" s="157"/>
      <c r="DB1466" s="157"/>
      <c r="DC1466" s="157"/>
      <c r="DD1466" s="157"/>
      <c r="DE1466" s="157"/>
      <c r="DF1466" s="157"/>
      <c r="DG1466" s="157"/>
      <c r="DH1466" s="157"/>
      <c r="DI1466" s="157"/>
      <c r="DJ1466" s="157"/>
      <c r="DK1466" s="157"/>
      <c r="DL1466" s="157"/>
      <c r="DM1466" s="157"/>
      <c r="DN1466" s="157"/>
      <c r="DO1466" s="157"/>
    </row>
    <row r="1467" spans="3:119">
      <c r="C1467" s="549"/>
      <c r="D1467" s="301"/>
      <c r="E1467" s="302"/>
      <c r="F1467" s="551"/>
      <c r="G1467" s="551"/>
      <c r="H1467" s="551"/>
      <c r="I1467" s="551"/>
      <c r="J1467" s="551"/>
      <c r="K1467" s="551"/>
      <c r="M1467" s="157"/>
      <c r="N1467" s="157"/>
      <c r="O1467" s="157"/>
      <c r="P1467" s="157"/>
      <c r="Q1467" s="157"/>
      <c r="R1467" s="157"/>
      <c r="S1467" s="157"/>
      <c r="T1467" s="157"/>
      <c r="U1467" s="1761"/>
      <c r="V1467" s="1761"/>
      <c r="W1467" s="1761"/>
      <c r="X1467" s="1761"/>
      <c r="Y1467" s="1761"/>
      <c r="Z1467" s="1761"/>
      <c r="AA1467" s="157"/>
      <c r="AB1467" s="157"/>
      <c r="AC1467" s="157"/>
      <c r="AD1467" s="157"/>
      <c r="AE1467" s="157"/>
      <c r="AF1467" s="157"/>
      <c r="AG1467" s="157"/>
      <c r="AH1467" s="157"/>
      <c r="AI1467" s="157"/>
      <c r="AJ1467" s="157"/>
      <c r="AK1467" s="157"/>
      <c r="AL1467" s="157"/>
      <c r="AM1467" s="157"/>
      <c r="AN1467" s="157"/>
      <c r="AO1467" s="157"/>
      <c r="AP1467" s="157"/>
      <c r="AQ1467" s="157"/>
      <c r="AR1467" s="157"/>
      <c r="AS1467" s="157"/>
      <c r="AT1467" s="157"/>
      <c r="AU1467" s="157"/>
      <c r="AV1467" s="157"/>
      <c r="AW1467" s="157"/>
      <c r="AX1467" s="157"/>
      <c r="AY1467" s="157"/>
      <c r="AZ1467" s="157"/>
      <c r="BA1467" s="157"/>
      <c r="BB1467" s="157"/>
      <c r="BC1467" s="157"/>
      <c r="BD1467" s="157"/>
      <c r="BE1467" s="157"/>
      <c r="BF1467" s="157"/>
      <c r="BG1467" s="157"/>
      <c r="BH1467" s="157"/>
      <c r="BI1467" s="157"/>
      <c r="BJ1467" s="157"/>
      <c r="BK1467" s="157"/>
      <c r="BL1467" s="157"/>
      <c r="BM1467" s="157"/>
      <c r="BN1467" s="157"/>
      <c r="BO1467" s="157"/>
      <c r="BP1467" s="157"/>
      <c r="BQ1467" s="157"/>
      <c r="BR1467" s="157"/>
      <c r="BS1467" s="157"/>
      <c r="BT1467" s="157"/>
      <c r="BU1467" s="157"/>
      <c r="BV1467" s="157"/>
      <c r="BW1467" s="157"/>
      <c r="BX1467" s="157"/>
      <c r="BY1467" s="157"/>
      <c r="BZ1467" s="157"/>
      <c r="CA1467" s="157"/>
      <c r="CB1467" s="157"/>
      <c r="CC1467" s="157"/>
      <c r="CD1467" s="157"/>
      <c r="CE1467" s="157"/>
      <c r="CF1467" s="157"/>
      <c r="CG1467" s="157"/>
      <c r="CH1467" s="157"/>
      <c r="CI1467" s="157"/>
      <c r="CJ1467" s="157"/>
      <c r="CK1467" s="157"/>
      <c r="CL1467" s="157"/>
      <c r="CM1467" s="157"/>
      <c r="CN1467" s="157"/>
      <c r="CO1467" s="157"/>
      <c r="CP1467" s="157"/>
      <c r="CQ1467" s="157"/>
      <c r="CR1467" s="157"/>
      <c r="CS1467" s="157"/>
      <c r="CT1467" s="157"/>
      <c r="CU1467" s="157"/>
      <c r="CV1467" s="157"/>
      <c r="CW1467" s="157"/>
      <c r="CX1467" s="157"/>
      <c r="CY1467" s="157"/>
      <c r="CZ1467" s="157"/>
      <c r="DA1467" s="157"/>
      <c r="DB1467" s="157"/>
      <c r="DC1467" s="157"/>
      <c r="DD1467" s="157"/>
      <c r="DE1467" s="157"/>
      <c r="DF1467" s="157"/>
      <c r="DG1467" s="157"/>
      <c r="DH1467" s="157"/>
      <c r="DI1467" s="157"/>
      <c r="DJ1467" s="157"/>
      <c r="DK1467" s="157"/>
      <c r="DL1467" s="157"/>
      <c r="DM1467" s="157"/>
      <c r="DN1467" s="157"/>
      <c r="DO1467" s="157"/>
    </row>
    <row r="1468" spans="3:119">
      <c r="C1468" s="549"/>
      <c r="D1468" s="301"/>
      <c r="E1468" s="302"/>
      <c r="F1468" s="551"/>
      <c r="G1468" s="551"/>
      <c r="H1468" s="551"/>
      <c r="I1468" s="551"/>
      <c r="J1468" s="551"/>
      <c r="K1468" s="551"/>
      <c r="M1468" s="157"/>
      <c r="N1468" s="157"/>
      <c r="O1468" s="157"/>
      <c r="P1468" s="157"/>
      <c r="Q1468" s="157"/>
      <c r="R1468" s="157"/>
      <c r="S1468" s="157"/>
      <c r="T1468" s="157"/>
      <c r="U1468" s="1761"/>
      <c r="V1468" s="1761"/>
      <c r="W1468" s="1761"/>
      <c r="X1468" s="1761"/>
      <c r="Y1468" s="1761"/>
      <c r="Z1468" s="1761"/>
      <c r="AA1468" s="157"/>
      <c r="AB1468" s="157"/>
      <c r="AC1468" s="157"/>
      <c r="AD1468" s="157"/>
      <c r="AE1468" s="157"/>
      <c r="AF1468" s="157"/>
      <c r="AG1468" s="157"/>
      <c r="AH1468" s="157"/>
      <c r="AI1468" s="157"/>
      <c r="AJ1468" s="157"/>
      <c r="AK1468" s="157"/>
      <c r="AL1468" s="157"/>
      <c r="AM1468" s="157"/>
      <c r="AN1468" s="157"/>
      <c r="AO1468" s="157"/>
      <c r="AP1468" s="157"/>
      <c r="AQ1468" s="157"/>
      <c r="AR1468" s="157"/>
      <c r="AS1468" s="157"/>
      <c r="AT1468" s="157"/>
      <c r="AU1468" s="157"/>
      <c r="AV1468" s="157"/>
      <c r="AW1468" s="157"/>
      <c r="AX1468" s="157"/>
      <c r="AY1468" s="157"/>
      <c r="AZ1468" s="157"/>
      <c r="BA1468" s="157"/>
      <c r="BB1468" s="157"/>
      <c r="BC1468" s="157"/>
      <c r="BD1468" s="157"/>
      <c r="BE1468" s="157"/>
      <c r="BF1468" s="157"/>
      <c r="BG1468" s="157"/>
      <c r="BH1468" s="157"/>
      <c r="BI1468" s="157"/>
      <c r="BJ1468" s="157"/>
      <c r="BK1468" s="157"/>
      <c r="BL1468" s="157"/>
      <c r="BM1468" s="157"/>
      <c r="BN1468" s="157"/>
      <c r="BO1468" s="157"/>
      <c r="BP1468" s="157"/>
      <c r="BQ1468" s="157"/>
      <c r="BR1468" s="157"/>
      <c r="BS1468" s="157"/>
      <c r="BT1468" s="157"/>
      <c r="BU1468" s="157"/>
      <c r="BV1468" s="157"/>
      <c r="BW1468" s="157"/>
      <c r="BX1468" s="157"/>
      <c r="BY1468" s="157"/>
      <c r="BZ1468" s="157"/>
      <c r="CA1468" s="157"/>
      <c r="CB1468" s="157"/>
      <c r="CC1468" s="157"/>
      <c r="CD1468" s="157"/>
      <c r="CE1468" s="157"/>
      <c r="CF1468" s="157"/>
      <c r="CG1468" s="157"/>
      <c r="CH1468" s="157"/>
      <c r="CI1468" s="157"/>
      <c r="CJ1468" s="157"/>
      <c r="CK1468" s="157"/>
      <c r="CL1468" s="157"/>
      <c r="CM1468" s="157"/>
      <c r="CN1468" s="157"/>
      <c r="CO1468" s="157"/>
      <c r="CP1468" s="157"/>
      <c r="CQ1468" s="157"/>
      <c r="CR1468" s="157"/>
      <c r="CS1468" s="157"/>
      <c r="CT1468" s="157"/>
      <c r="CU1468" s="157"/>
      <c r="CV1468" s="157"/>
      <c r="CW1468" s="157"/>
      <c r="CX1468" s="157"/>
      <c r="CY1468" s="157"/>
      <c r="CZ1468" s="157"/>
      <c r="DA1468" s="157"/>
      <c r="DB1468" s="157"/>
      <c r="DC1468" s="157"/>
      <c r="DD1468" s="157"/>
      <c r="DE1468" s="157"/>
      <c r="DF1468" s="157"/>
      <c r="DG1468" s="157"/>
      <c r="DH1468" s="157"/>
      <c r="DI1468" s="157"/>
      <c r="DJ1468" s="157"/>
      <c r="DK1468" s="157"/>
      <c r="DL1468" s="157"/>
      <c r="DM1468" s="157"/>
      <c r="DN1468" s="157"/>
      <c r="DO1468" s="157"/>
    </row>
    <row r="1469" spans="3:119">
      <c r="C1469" s="549"/>
      <c r="D1469" s="301"/>
      <c r="E1469" s="302"/>
      <c r="F1469" s="551"/>
      <c r="G1469" s="551"/>
      <c r="H1469" s="551"/>
      <c r="I1469" s="551"/>
      <c r="J1469" s="551"/>
      <c r="K1469" s="551"/>
      <c r="M1469" s="157"/>
      <c r="N1469" s="157"/>
      <c r="O1469" s="157"/>
      <c r="P1469" s="157"/>
      <c r="Q1469" s="157"/>
      <c r="R1469" s="157"/>
      <c r="S1469" s="157"/>
      <c r="T1469" s="157"/>
      <c r="U1469" s="1761"/>
      <c r="V1469" s="1761"/>
      <c r="W1469" s="1761"/>
      <c r="X1469" s="1761"/>
      <c r="Y1469" s="1761"/>
      <c r="Z1469" s="1761"/>
      <c r="AA1469" s="157"/>
      <c r="AB1469" s="157"/>
      <c r="AC1469" s="157"/>
      <c r="AD1469" s="157"/>
      <c r="AE1469" s="157"/>
      <c r="AF1469" s="157"/>
      <c r="AG1469" s="157"/>
      <c r="AH1469" s="157"/>
      <c r="AI1469" s="157"/>
      <c r="AJ1469" s="157"/>
      <c r="AK1469" s="157"/>
      <c r="AL1469" s="157"/>
      <c r="AM1469" s="157"/>
      <c r="AN1469" s="157"/>
      <c r="AO1469" s="157"/>
      <c r="AP1469" s="157"/>
      <c r="AQ1469" s="157"/>
      <c r="AR1469" s="157"/>
      <c r="AS1469" s="157"/>
      <c r="AT1469" s="157"/>
      <c r="AU1469" s="157"/>
      <c r="AV1469" s="157"/>
      <c r="AW1469" s="157"/>
      <c r="AX1469" s="157"/>
      <c r="AY1469" s="157"/>
      <c r="AZ1469" s="157"/>
      <c r="BA1469" s="157"/>
      <c r="BB1469" s="157"/>
      <c r="BC1469" s="157"/>
      <c r="BD1469" s="157"/>
      <c r="BE1469" s="157"/>
      <c r="BF1469" s="157"/>
      <c r="BG1469" s="157"/>
      <c r="BH1469" s="157"/>
      <c r="BI1469" s="157"/>
      <c r="BJ1469" s="157"/>
      <c r="BK1469" s="157"/>
      <c r="BL1469" s="157"/>
      <c r="BM1469" s="157"/>
      <c r="BN1469" s="157"/>
      <c r="BO1469" s="157"/>
      <c r="BP1469" s="157"/>
      <c r="BQ1469" s="157"/>
      <c r="BR1469" s="157"/>
      <c r="BS1469" s="157"/>
      <c r="BT1469" s="157"/>
      <c r="BU1469" s="157"/>
      <c r="BV1469" s="157"/>
      <c r="BW1469" s="157"/>
      <c r="BX1469" s="157"/>
      <c r="BY1469" s="157"/>
      <c r="BZ1469" s="157"/>
      <c r="CA1469" s="157"/>
      <c r="CB1469" s="157"/>
      <c r="CC1469" s="157"/>
      <c r="CD1469" s="157"/>
      <c r="CE1469" s="157"/>
      <c r="CF1469" s="157"/>
      <c r="CG1469" s="157"/>
      <c r="CH1469" s="157"/>
      <c r="CI1469" s="157"/>
      <c r="CJ1469" s="157"/>
      <c r="CK1469" s="157"/>
      <c r="CL1469" s="157"/>
      <c r="CM1469" s="157"/>
      <c r="CN1469" s="157"/>
      <c r="CO1469" s="157"/>
      <c r="CP1469" s="157"/>
      <c r="CQ1469" s="157"/>
      <c r="CR1469" s="157"/>
      <c r="CS1469" s="157"/>
      <c r="CT1469" s="157"/>
      <c r="CU1469" s="157"/>
      <c r="CV1469" s="157"/>
      <c r="CW1469" s="157"/>
      <c r="CX1469" s="157"/>
      <c r="CY1469" s="157"/>
      <c r="CZ1469" s="157"/>
      <c r="DA1469" s="157"/>
      <c r="DB1469" s="157"/>
      <c r="DC1469" s="157"/>
      <c r="DD1469" s="157"/>
      <c r="DE1469" s="157"/>
      <c r="DF1469" s="157"/>
      <c r="DG1469" s="157"/>
      <c r="DH1469" s="157"/>
      <c r="DI1469" s="157"/>
      <c r="DJ1469" s="157"/>
      <c r="DK1469" s="157"/>
      <c r="DL1469" s="157"/>
      <c r="DM1469" s="157"/>
      <c r="DN1469" s="157"/>
      <c r="DO1469" s="157"/>
    </row>
    <row r="1470" spans="3:119">
      <c r="C1470" s="549"/>
      <c r="D1470" s="301"/>
      <c r="E1470" s="302"/>
      <c r="F1470" s="551"/>
      <c r="G1470" s="551"/>
      <c r="H1470" s="551"/>
      <c r="I1470" s="551"/>
      <c r="J1470" s="551"/>
      <c r="K1470" s="551"/>
      <c r="M1470" s="157"/>
      <c r="N1470" s="157"/>
      <c r="O1470" s="157"/>
      <c r="P1470" s="157"/>
      <c r="Q1470" s="157"/>
      <c r="R1470" s="157"/>
      <c r="S1470" s="157"/>
      <c r="T1470" s="157"/>
      <c r="U1470" s="1761"/>
      <c r="V1470" s="1761"/>
      <c r="W1470" s="1761"/>
      <c r="X1470" s="1761"/>
      <c r="Y1470" s="1761"/>
      <c r="Z1470" s="1761"/>
      <c r="AA1470" s="157"/>
      <c r="AB1470" s="157"/>
      <c r="AC1470" s="157"/>
      <c r="AD1470" s="157"/>
      <c r="AE1470" s="157"/>
      <c r="AF1470" s="157"/>
      <c r="AG1470" s="157"/>
      <c r="AH1470" s="157"/>
      <c r="AI1470" s="157"/>
      <c r="AJ1470" s="157"/>
      <c r="AK1470" s="157"/>
      <c r="AL1470" s="157"/>
      <c r="AM1470" s="157"/>
      <c r="AN1470" s="157"/>
      <c r="AO1470" s="157"/>
      <c r="AP1470" s="157"/>
      <c r="AQ1470" s="157"/>
      <c r="AR1470" s="157"/>
      <c r="AS1470" s="157"/>
      <c r="AT1470" s="157"/>
      <c r="AU1470" s="157"/>
      <c r="AV1470" s="157"/>
      <c r="AW1470" s="157"/>
      <c r="AX1470" s="157"/>
      <c r="AY1470" s="157"/>
      <c r="AZ1470" s="157"/>
      <c r="BA1470" s="157"/>
      <c r="BB1470" s="157"/>
      <c r="BC1470" s="157"/>
      <c r="BD1470" s="157"/>
      <c r="BE1470" s="157"/>
      <c r="BF1470" s="157"/>
      <c r="BG1470" s="157"/>
      <c r="BH1470" s="157"/>
      <c r="BI1470" s="157"/>
      <c r="BJ1470" s="157"/>
      <c r="BK1470" s="157"/>
      <c r="BL1470" s="157"/>
      <c r="BM1470" s="157"/>
      <c r="BN1470" s="157"/>
      <c r="BO1470" s="157"/>
      <c r="BP1470" s="157"/>
      <c r="BQ1470" s="157"/>
      <c r="BR1470" s="157"/>
      <c r="BS1470" s="157"/>
      <c r="BT1470" s="157"/>
      <c r="BU1470" s="157"/>
      <c r="BV1470" s="157"/>
      <c r="BW1470" s="157"/>
      <c r="BX1470" s="157"/>
      <c r="BY1470" s="157"/>
      <c r="BZ1470" s="157"/>
      <c r="CA1470" s="157"/>
      <c r="CB1470" s="157"/>
      <c r="CC1470" s="157"/>
      <c r="CD1470" s="157"/>
      <c r="CE1470" s="157"/>
      <c r="CF1470" s="157"/>
      <c r="CG1470" s="157"/>
      <c r="CH1470" s="157"/>
      <c r="CI1470" s="157"/>
      <c r="CJ1470" s="157"/>
      <c r="CK1470" s="157"/>
      <c r="CL1470" s="157"/>
      <c r="CM1470" s="157"/>
      <c r="CN1470" s="157"/>
      <c r="CO1470" s="157"/>
      <c r="CP1470" s="157"/>
      <c r="CQ1470" s="157"/>
      <c r="CR1470" s="157"/>
      <c r="CS1470" s="157"/>
      <c r="CT1470" s="157"/>
      <c r="CU1470" s="157"/>
      <c r="CV1470" s="157"/>
      <c r="CW1470" s="157"/>
      <c r="CX1470" s="157"/>
      <c r="CY1470" s="157"/>
      <c r="CZ1470" s="157"/>
      <c r="DA1470" s="157"/>
      <c r="DB1470" s="157"/>
      <c r="DC1470" s="157"/>
      <c r="DD1470" s="157"/>
      <c r="DE1470" s="157"/>
      <c r="DF1470" s="157"/>
      <c r="DG1470" s="157"/>
      <c r="DH1470" s="157"/>
      <c r="DI1470" s="157"/>
      <c r="DJ1470" s="157"/>
      <c r="DK1470" s="157"/>
      <c r="DL1470" s="157"/>
      <c r="DM1470" s="157"/>
      <c r="DN1470" s="157"/>
      <c r="DO1470" s="157"/>
    </row>
    <row r="1471" spans="3:119">
      <c r="C1471" s="549"/>
      <c r="D1471" s="301"/>
      <c r="E1471" s="302"/>
      <c r="F1471" s="551"/>
      <c r="G1471" s="551"/>
      <c r="H1471" s="551"/>
      <c r="I1471" s="551"/>
      <c r="J1471" s="551"/>
      <c r="K1471" s="551"/>
      <c r="M1471" s="157"/>
      <c r="N1471" s="157"/>
      <c r="O1471" s="157"/>
      <c r="P1471" s="157"/>
      <c r="Q1471" s="157"/>
      <c r="R1471" s="157"/>
      <c r="S1471" s="157"/>
      <c r="T1471" s="157"/>
      <c r="U1471" s="1761"/>
      <c r="V1471" s="1761"/>
      <c r="W1471" s="1761"/>
      <c r="X1471" s="1761"/>
      <c r="Y1471" s="1761"/>
      <c r="Z1471" s="1761"/>
      <c r="AA1471" s="157"/>
      <c r="AB1471" s="157"/>
      <c r="AC1471" s="157"/>
      <c r="AD1471" s="157"/>
      <c r="AE1471" s="157"/>
      <c r="AF1471" s="157"/>
      <c r="AG1471" s="157"/>
      <c r="AH1471" s="157"/>
      <c r="AI1471" s="157"/>
      <c r="AJ1471" s="157"/>
      <c r="AK1471" s="157"/>
      <c r="AL1471" s="157"/>
      <c r="AM1471" s="157"/>
      <c r="AN1471" s="157"/>
      <c r="AO1471" s="157"/>
      <c r="AP1471" s="157"/>
      <c r="AQ1471" s="157"/>
      <c r="AR1471" s="157"/>
      <c r="AS1471" s="157"/>
      <c r="AT1471" s="157"/>
      <c r="AU1471" s="157"/>
      <c r="AV1471" s="157"/>
      <c r="AW1471" s="157"/>
      <c r="AX1471" s="157"/>
      <c r="AY1471" s="157"/>
      <c r="AZ1471" s="157"/>
      <c r="BA1471" s="157"/>
      <c r="BB1471" s="157"/>
      <c r="BC1471" s="157"/>
      <c r="BD1471" s="157"/>
      <c r="BE1471" s="157"/>
      <c r="BF1471" s="157"/>
      <c r="BG1471" s="157"/>
      <c r="BH1471" s="157"/>
      <c r="BI1471" s="157"/>
      <c r="BJ1471" s="157"/>
      <c r="BK1471" s="157"/>
      <c r="BL1471" s="157"/>
      <c r="BM1471" s="157"/>
      <c r="BN1471" s="157"/>
      <c r="BO1471" s="157"/>
      <c r="BP1471" s="157"/>
      <c r="BQ1471" s="157"/>
      <c r="BR1471" s="157"/>
      <c r="BS1471" s="157"/>
      <c r="BT1471" s="157"/>
      <c r="BU1471" s="157"/>
      <c r="BV1471" s="157"/>
      <c r="BW1471" s="157"/>
      <c r="BX1471" s="157"/>
      <c r="BY1471" s="157"/>
      <c r="BZ1471" s="157"/>
      <c r="CA1471" s="157"/>
      <c r="CB1471" s="157"/>
      <c r="CC1471" s="157"/>
      <c r="CD1471" s="157"/>
      <c r="CE1471" s="157"/>
      <c r="CF1471" s="157"/>
      <c r="CG1471" s="157"/>
      <c r="CH1471" s="157"/>
      <c r="CI1471" s="157"/>
      <c r="CJ1471" s="157"/>
      <c r="CK1471" s="157"/>
      <c r="CL1471" s="157"/>
      <c r="CM1471" s="157"/>
      <c r="CN1471" s="157"/>
      <c r="CO1471" s="157"/>
      <c r="CP1471" s="157"/>
      <c r="CQ1471" s="157"/>
      <c r="CR1471" s="157"/>
      <c r="CS1471" s="157"/>
      <c r="CT1471" s="157"/>
      <c r="CU1471" s="157"/>
      <c r="CV1471" s="157"/>
      <c r="CW1471" s="157"/>
      <c r="CX1471" s="157"/>
      <c r="CY1471" s="157"/>
      <c r="CZ1471" s="157"/>
      <c r="DA1471" s="157"/>
      <c r="DB1471" s="157"/>
      <c r="DC1471" s="157"/>
      <c r="DD1471" s="157"/>
      <c r="DE1471" s="157"/>
      <c r="DF1471" s="157"/>
      <c r="DG1471" s="157"/>
      <c r="DH1471" s="157"/>
      <c r="DI1471" s="157"/>
      <c r="DJ1471" s="157"/>
      <c r="DK1471" s="157"/>
      <c r="DL1471" s="157"/>
      <c r="DM1471" s="157"/>
      <c r="DN1471" s="157"/>
      <c r="DO1471" s="157"/>
    </row>
    <row r="1472" spans="3:119">
      <c r="C1472" s="549"/>
      <c r="D1472" s="301"/>
      <c r="E1472" s="302"/>
      <c r="F1472" s="551"/>
      <c r="G1472" s="551"/>
      <c r="H1472" s="551"/>
      <c r="I1472" s="551"/>
      <c r="J1472" s="551"/>
      <c r="K1472" s="551"/>
      <c r="M1472" s="157"/>
      <c r="N1472" s="157"/>
      <c r="O1472" s="157"/>
      <c r="P1472" s="157"/>
      <c r="Q1472" s="157"/>
      <c r="R1472" s="157"/>
      <c r="S1472" s="157"/>
      <c r="T1472" s="157"/>
      <c r="U1472" s="1761"/>
      <c r="V1472" s="1761"/>
      <c r="W1472" s="1761"/>
      <c r="X1472" s="1761"/>
      <c r="Y1472" s="1761"/>
      <c r="Z1472" s="1761"/>
      <c r="AA1472" s="157"/>
      <c r="AB1472" s="157"/>
      <c r="AC1472" s="157"/>
      <c r="AD1472" s="157"/>
      <c r="AE1472" s="157"/>
      <c r="AF1472" s="157"/>
      <c r="AG1472" s="157"/>
      <c r="AH1472" s="157"/>
      <c r="AI1472" s="157"/>
      <c r="AJ1472" s="157"/>
      <c r="AK1472" s="157"/>
      <c r="AL1472" s="157"/>
      <c r="AM1472" s="157"/>
      <c r="AN1472" s="157"/>
      <c r="AO1472" s="157"/>
      <c r="AP1472" s="157"/>
      <c r="AQ1472" s="157"/>
      <c r="AR1472" s="157"/>
      <c r="AS1472" s="157"/>
      <c r="AT1472" s="157"/>
      <c r="AU1472" s="157"/>
      <c r="AV1472" s="157"/>
      <c r="AW1472" s="157"/>
      <c r="AX1472" s="157"/>
      <c r="AY1472" s="157"/>
      <c r="AZ1472" s="157"/>
      <c r="BA1472" s="157"/>
      <c r="BB1472" s="157"/>
      <c r="BC1472" s="157"/>
      <c r="BD1472" s="157"/>
      <c r="BE1472" s="157"/>
      <c r="BF1472" s="157"/>
      <c r="BG1472" s="157"/>
      <c r="BH1472" s="157"/>
      <c r="BI1472" s="157"/>
      <c r="BJ1472" s="157"/>
      <c r="BK1472" s="157"/>
      <c r="BL1472" s="157"/>
      <c r="BM1472" s="157"/>
      <c r="BN1472" s="157"/>
      <c r="BO1472" s="157"/>
      <c r="BP1472" s="157"/>
      <c r="BQ1472" s="157"/>
      <c r="BR1472" s="157"/>
      <c r="BS1472" s="157"/>
      <c r="BT1472" s="157"/>
      <c r="BU1472" s="157"/>
      <c r="BV1472" s="157"/>
      <c r="BW1472" s="157"/>
      <c r="BX1472" s="157"/>
      <c r="BY1472" s="157"/>
      <c r="BZ1472" s="157"/>
      <c r="CA1472" s="157"/>
      <c r="CB1472" s="157"/>
      <c r="CC1472" s="157"/>
      <c r="CD1472" s="157"/>
      <c r="CE1472" s="157"/>
      <c r="CF1472" s="157"/>
      <c r="CG1472" s="157"/>
      <c r="CH1472" s="157"/>
      <c r="CI1472" s="157"/>
      <c r="CJ1472" s="157"/>
      <c r="CK1472" s="157"/>
      <c r="CL1472" s="157"/>
      <c r="CM1472" s="157"/>
      <c r="CN1472" s="157"/>
      <c r="CO1472" s="157"/>
      <c r="CP1472" s="157"/>
      <c r="CQ1472" s="157"/>
      <c r="CR1472" s="157"/>
      <c r="CS1472" s="157"/>
      <c r="CT1472" s="157"/>
      <c r="CU1472" s="157"/>
      <c r="CV1472" s="157"/>
      <c r="CW1472" s="157"/>
      <c r="CX1472" s="157"/>
      <c r="CY1472" s="157"/>
      <c r="CZ1472" s="157"/>
      <c r="DA1472" s="157"/>
      <c r="DB1472" s="157"/>
      <c r="DC1472" s="157"/>
      <c r="DD1472" s="157"/>
      <c r="DE1472" s="157"/>
      <c r="DF1472" s="157"/>
      <c r="DG1472" s="157"/>
      <c r="DH1472" s="157"/>
      <c r="DI1472" s="157"/>
      <c r="DJ1472" s="157"/>
      <c r="DK1472" s="157"/>
      <c r="DL1472" s="157"/>
      <c r="DM1472" s="157"/>
      <c r="DN1472" s="157"/>
      <c r="DO1472" s="157"/>
    </row>
    <row r="1473" spans="3:119">
      <c r="C1473" s="549"/>
      <c r="D1473" s="301"/>
      <c r="E1473" s="302"/>
      <c r="F1473" s="551"/>
      <c r="G1473" s="551"/>
      <c r="H1473" s="551"/>
      <c r="I1473" s="551"/>
      <c r="J1473" s="551"/>
      <c r="K1473" s="551"/>
      <c r="M1473" s="157"/>
      <c r="N1473" s="157"/>
      <c r="O1473" s="157"/>
      <c r="P1473" s="157"/>
      <c r="Q1473" s="157"/>
      <c r="R1473" s="157"/>
      <c r="S1473" s="157"/>
      <c r="T1473" s="157"/>
      <c r="U1473" s="1761"/>
      <c r="V1473" s="1761"/>
      <c r="W1473" s="1761"/>
      <c r="X1473" s="1761"/>
      <c r="Y1473" s="1761"/>
      <c r="Z1473" s="1761"/>
      <c r="AA1473" s="157"/>
      <c r="AB1473" s="157"/>
      <c r="AC1473" s="157"/>
      <c r="AD1473" s="157"/>
      <c r="AE1473" s="157"/>
      <c r="AF1473" s="157"/>
      <c r="AG1473" s="157"/>
      <c r="AH1473" s="157"/>
      <c r="AI1473" s="157"/>
      <c r="AJ1473" s="157"/>
      <c r="AK1473" s="157"/>
      <c r="AL1473" s="157"/>
      <c r="AM1473" s="157"/>
      <c r="AN1473" s="157"/>
      <c r="AO1473" s="157"/>
      <c r="AP1473" s="157"/>
      <c r="AQ1473" s="157"/>
      <c r="AR1473" s="157"/>
      <c r="AS1473" s="157"/>
      <c r="AT1473" s="157"/>
      <c r="AU1473" s="157"/>
      <c r="AV1473" s="157"/>
      <c r="AW1473" s="157"/>
      <c r="AX1473" s="157"/>
      <c r="AY1473" s="157"/>
      <c r="AZ1473" s="157"/>
      <c r="BA1473" s="157"/>
      <c r="BB1473" s="157"/>
      <c r="BC1473" s="157"/>
      <c r="BD1473" s="157"/>
      <c r="BE1473" s="157"/>
      <c r="BF1473" s="157"/>
      <c r="BG1473" s="157"/>
      <c r="BH1473" s="157"/>
      <c r="BI1473" s="157"/>
      <c r="BJ1473" s="157"/>
      <c r="BK1473" s="157"/>
      <c r="BL1473" s="157"/>
      <c r="BM1473" s="157"/>
      <c r="BN1473" s="157"/>
      <c r="BO1473" s="157"/>
      <c r="BP1473" s="157"/>
      <c r="BQ1473" s="157"/>
      <c r="BR1473" s="157"/>
      <c r="BS1473" s="157"/>
      <c r="BT1473" s="157"/>
      <c r="BU1473" s="157"/>
      <c r="BV1473" s="157"/>
      <c r="BW1473" s="157"/>
      <c r="BX1473" s="157"/>
      <c r="BY1473" s="157"/>
      <c r="BZ1473" s="157"/>
      <c r="CA1473" s="157"/>
      <c r="CB1473" s="157"/>
      <c r="CC1473" s="157"/>
      <c r="CD1473" s="157"/>
      <c r="CE1473" s="157"/>
      <c r="CF1473" s="157"/>
      <c r="CG1473" s="157"/>
      <c r="CH1473" s="157"/>
      <c r="CI1473" s="157"/>
      <c r="CJ1473" s="157"/>
      <c r="CK1473" s="157"/>
      <c r="CL1473" s="157"/>
      <c r="CM1473" s="157"/>
      <c r="CN1473" s="157"/>
      <c r="CO1473" s="157"/>
      <c r="CP1473" s="157"/>
      <c r="CQ1473" s="157"/>
      <c r="CR1473" s="157"/>
      <c r="CS1473" s="157"/>
      <c r="CT1473" s="157"/>
      <c r="CU1473" s="157"/>
      <c r="CV1473" s="157"/>
      <c r="CW1473" s="157"/>
      <c r="CX1473" s="157"/>
      <c r="CY1473" s="157"/>
      <c r="CZ1473" s="157"/>
      <c r="DA1473" s="157"/>
      <c r="DB1473" s="157"/>
      <c r="DC1473" s="157"/>
      <c r="DD1473" s="157"/>
      <c r="DE1473" s="157"/>
      <c r="DF1473" s="157"/>
      <c r="DG1473" s="157"/>
      <c r="DH1473" s="157"/>
      <c r="DI1473" s="157"/>
      <c r="DJ1473" s="157"/>
      <c r="DK1473" s="157"/>
      <c r="DL1473" s="157"/>
      <c r="DM1473" s="157"/>
      <c r="DN1473" s="157"/>
      <c r="DO1473" s="157"/>
    </row>
    <row r="1474" spans="3:119">
      <c r="C1474" s="549"/>
      <c r="D1474" s="301"/>
      <c r="E1474" s="302"/>
      <c r="F1474" s="551"/>
      <c r="G1474" s="551"/>
      <c r="H1474" s="551"/>
      <c r="I1474" s="551"/>
      <c r="J1474" s="551"/>
      <c r="K1474" s="551"/>
      <c r="M1474" s="157"/>
      <c r="N1474" s="157"/>
      <c r="O1474" s="157"/>
      <c r="P1474" s="157"/>
      <c r="Q1474" s="157"/>
      <c r="R1474" s="157"/>
      <c r="S1474" s="157"/>
      <c r="T1474" s="157"/>
      <c r="U1474" s="1761"/>
      <c r="V1474" s="1761"/>
      <c r="W1474" s="1761"/>
      <c r="X1474" s="1761"/>
      <c r="Y1474" s="1761"/>
      <c r="Z1474" s="1761"/>
      <c r="AA1474" s="157"/>
      <c r="AB1474" s="157"/>
      <c r="AC1474" s="157"/>
      <c r="AD1474" s="157"/>
      <c r="AE1474" s="157"/>
      <c r="AF1474" s="157"/>
      <c r="AG1474" s="157"/>
      <c r="AH1474" s="157"/>
      <c r="AI1474" s="157"/>
      <c r="AJ1474" s="157"/>
      <c r="AK1474" s="157"/>
      <c r="AL1474" s="157"/>
      <c r="AM1474" s="157"/>
      <c r="AN1474" s="157"/>
      <c r="AO1474" s="157"/>
      <c r="AP1474" s="157"/>
      <c r="AQ1474" s="157"/>
      <c r="AR1474" s="157"/>
      <c r="AS1474" s="157"/>
      <c r="AT1474" s="157"/>
      <c r="AU1474" s="157"/>
      <c r="AV1474" s="157"/>
      <c r="AW1474" s="157"/>
      <c r="AX1474" s="157"/>
      <c r="AY1474" s="157"/>
      <c r="AZ1474" s="157"/>
      <c r="BA1474" s="157"/>
      <c r="BB1474" s="157"/>
      <c r="BC1474" s="157"/>
      <c r="BD1474" s="157"/>
      <c r="BE1474" s="157"/>
      <c r="BF1474" s="157"/>
      <c r="BG1474" s="157"/>
      <c r="BH1474" s="157"/>
      <c r="BI1474" s="157"/>
      <c r="BJ1474" s="157"/>
      <c r="BK1474" s="157"/>
      <c r="BL1474" s="157"/>
      <c r="BM1474" s="157"/>
      <c r="BN1474" s="157"/>
      <c r="BO1474" s="157"/>
      <c r="BP1474" s="157"/>
      <c r="BQ1474" s="157"/>
      <c r="BR1474" s="157"/>
      <c r="BS1474" s="157"/>
      <c r="BT1474" s="157"/>
      <c r="BU1474" s="157"/>
      <c r="BV1474" s="157"/>
      <c r="BW1474" s="157"/>
      <c r="BX1474" s="157"/>
      <c r="BY1474" s="157"/>
      <c r="BZ1474" s="157"/>
      <c r="CA1474" s="157"/>
      <c r="CB1474" s="157"/>
      <c r="CC1474" s="157"/>
      <c r="CD1474" s="157"/>
      <c r="CE1474" s="157"/>
      <c r="CF1474" s="157"/>
      <c r="CG1474" s="157"/>
      <c r="CH1474" s="157"/>
      <c r="CI1474" s="157"/>
      <c r="CJ1474" s="157"/>
      <c r="CK1474" s="157"/>
      <c r="CL1474" s="157"/>
      <c r="CM1474" s="157"/>
      <c r="CN1474" s="157"/>
      <c r="CO1474" s="157"/>
      <c r="CP1474" s="157"/>
      <c r="CQ1474" s="157"/>
      <c r="CR1474" s="157"/>
      <c r="CS1474" s="157"/>
      <c r="CT1474" s="157"/>
      <c r="CU1474" s="157"/>
      <c r="CV1474" s="157"/>
      <c r="CW1474" s="157"/>
      <c r="CX1474" s="157"/>
      <c r="CY1474" s="157"/>
      <c r="CZ1474" s="157"/>
      <c r="DA1474" s="157"/>
      <c r="DB1474" s="157"/>
      <c r="DC1474" s="157"/>
      <c r="DD1474" s="157"/>
      <c r="DE1474" s="157"/>
      <c r="DF1474" s="157"/>
      <c r="DG1474" s="157"/>
      <c r="DH1474" s="157"/>
      <c r="DI1474" s="157"/>
      <c r="DJ1474" s="157"/>
      <c r="DK1474" s="157"/>
      <c r="DL1474" s="157"/>
      <c r="DM1474" s="157"/>
      <c r="DN1474" s="157"/>
      <c r="DO1474" s="157"/>
    </row>
    <row r="1475" spans="3:119">
      <c r="C1475" s="549"/>
      <c r="D1475" s="301"/>
      <c r="E1475" s="302"/>
      <c r="F1475" s="551"/>
      <c r="G1475" s="551"/>
      <c r="H1475" s="551"/>
      <c r="I1475" s="551"/>
      <c r="J1475" s="551"/>
      <c r="K1475" s="551"/>
      <c r="M1475" s="157"/>
      <c r="N1475" s="157"/>
      <c r="O1475" s="157"/>
      <c r="P1475" s="157"/>
      <c r="Q1475" s="157"/>
      <c r="R1475" s="157"/>
      <c r="S1475" s="157"/>
      <c r="T1475" s="157"/>
      <c r="U1475" s="1761"/>
      <c r="V1475" s="1761"/>
      <c r="W1475" s="1761"/>
      <c r="X1475" s="1761"/>
      <c r="Y1475" s="1761"/>
      <c r="Z1475" s="1761"/>
      <c r="AA1475" s="157"/>
      <c r="AB1475" s="157"/>
      <c r="AC1475" s="157"/>
      <c r="AD1475" s="157"/>
      <c r="AE1475" s="157"/>
      <c r="AF1475" s="157"/>
      <c r="AG1475" s="157"/>
      <c r="AH1475" s="157"/>
      <c r="AI1475" s="157"/>
      <c r="AJ1475" s="157"/>
      <c r="AK1475" s="157"/>
      <c r="AL1475" s="157"/>
      <c r="AM1475" s="157"/>
      <c r="AN1475" s="157"/>
      <c r="AO1475" s="157"/>
      <c r="AP1475" s="157"/>
      <c r="AQ1475" s="157"/>
      <c r="AR1475" s="157"/>
      <c r="AS1475" s="157"/>
      <c r="AT1475" s="157"/>
      <c r="AU1475" s="157"/>
      <c r="AV1475" s="157"/>
      <c r="AW1475" s="157"/>
      <c r="AX1475" s="157"/>
      <c r="AY1475" s="157"/>
      <c r="AZ1475" s="157"/>
      <c r="BA1475" s="157"/>
      <c r="BB1475" s="157"/>
      <c r="BC1475" s="157"/>
      <c r="BD1475" s="157"/>
      <c r="BE1475" s="157"/>
      <c r="BF1475" s="157"/>
      <c r="BG1475" s="157"/>
      <c r="BH1475" s="157"/>
      <c r="BI1475" s="157"/>
      <c r="BJ1475" s="157"/>
      <c r="BK1475" s="157"/>
      <c r="BL1475" s="157"/>
      <c r="BM1475" s="157"/>
      <c r="BN1475" s="157"/>
      <c r="BO1475" s="157"/>
      <c r="BP1475" s="157"/>
      <c r="BQ1475" s="157"/>
      <c r="BR1475" s="157"/>
      <c r="BS1475" s="157"/>
      <c r="BT1475" s="157"/>
      <c r="BU1475" s="157"/>
      <c r="BV1475" s="157"/>
      <c r="BW1475" s="157"/>
      <c r="BX1475" s="157"/>
      <c r="BY1475" s="157"/>
      <c r="BZ1475" s="157"/>
      <c r="CA1475" s="157"/>
      <c r="CB1475" s="157"/>
      <c r="CC1475" s="157"/>
      <c r="CD1475" s="157"/>
      <c r="CE1475" s="157"/>
      <c r="CF1475" s="157"/>
      <c r="CG1475" s="157"/>
      <c r="CH1475" s="157"/>
      <c r="CI1475" s="157"/>
      <c r="CJ1475" s="157"/>
      <c r="CK1475" s="157"/>
      <c r="CL1475" s="157"/>
      <c r="CM1475" s="157"/>
      <c r="CN1475" s="157"/>
      <c r="CO1475" s="157"/>
      <c r="CP1475" s="157"/>
      <c r="CQ1475" s="157"/>
      <c r="CR1475" s="157"/>
      <c r="CS1475" s="157"/>
      <c r="CT1475" s="157"/>
      <c r="CU1475" s="157"/>
      <c r="CV1475" s="157"/>
      <c r="CW1475" s="157"/>
      <c r="CX1475" s="157"/>
      <c r="CY1475" s="157"/>
      <c r="CZ1475" s="157"/>
      <c r="DA1475" s="157"/>
      <c r="DB1475" s="157"/>
      <c r="DC1475" s="157"/>
      <c r="DD1475" s="157"/>
      <c r="DE1475" s="157"/>
      <c r="DF1475" s="157"/>
      <c r="DG1475" s="157"/>
      <c r="DH1475" s="157"/>
      <c r="DI1475" s="157"/>
      <c r="DJ1475" s="157"/>
      <c r="DK1475" s="157"/>
      <c r="DL1475" s="157"/>
      <c r="DM1475" s="157"/>
      <c r="DN1475" s="157"/>
      <c r="DO1475" s="157"/>
    </row>
    <row r="1476" spans="3:119">
      <c r="C1476" s="549"/>
      <c r="D1476" s="301"/>
      <c r="E1476" s="302"/>
      <c r="F1476" s="551"/>
      <c r="G1476" s="551"/>
      <c r="H1476" s="551"/>
      <c r="I1476" s="551"/>
      <c r="J1476" s="551"/>
      <c r="K1476" s="551"/>
      <c r="M1476" s="157"/>
      <c r="N1476" s="157"/>
      <c r="O1476" s="157"/>
      <c r="P1476" s="157"/>
      <c r="Q1476" s="157"/>
      <c r="R1476" s="157"/>
      <c r="S1476" s="157"/>
      <c r="T1476" s="157"/>
      <c r="U1476" s="1761"/>
      <c r="V1476" s="1761"/>
      <c r="W1476" s="1761"/>
      <c r="X1476" s="1761"/>
      <c r="Y1476" s="1761"/>
      <c r="Z1476" s="1761"/>
      <c r="AA1476" s="157"/>
      <c r="AB1476" s="157"/>
      <c r="AC1476" s="157"/>
      <c r="AD1476" s="157"/>
      <c r="AE1476" s="157"/>
      <c r="AF1476" s="157"/>
      <c r="AG1476" s="157"/>
      <c r="AH1476" s="157"/>
      <c r="AI1476" s="157"/>
      <c r="AJ1476" s="157"/>
      <c r="AK1476" s="157"/>
      <c r="AL1476" s="157"/>
      <c r="AM1476" s="157"/>
      <c r="AN1476" s="157"/>
      <c r="AO1476" s="157"/>
      <c r="AP1476" s="157"/>
      <c r="AQ1476" s="157"/>
      <c r="AR1476" s="157"/>
      <c r="AS1476" s="157"/>
      <c r="AT1476" s="157"/>
      <c r="AU1476" s="157"/>
      <c r="AV1476" s="157"/>
      <c r="AW1476" s="157"/>
      <c r="AX1476" s="157"/>
      <c r="AY1476" s="157"/>
      <c r="AZ1476" s="157"/>
      <c r="BA1476" s="157"/>
      <c r="BB1476" s="157"/>
      <c r="BC1476" s="157"/>
      <c r="BD1476" s="157"/>
      <c r="BE1476" s="157"/>
      <c r="BF1476" s="157"/>
      <c r="BG1476" s="157"/>
      <c r="BH1476" s="157"/>
      <c r="BI1476" s="157"/>
      <c r="BJ1476" s="157"/>
      <c r="BK1476" s="157"/>
      <c r="BL1476" s="157"/>
      <c r="BM1476" s="157"/>
      <c r="BN1476" s="157"/>
      <c r="BO1476" s="157"/>
      <c r="BP1476" s="157"/>
      <c r="BQ1476" s="157"/>
      <c r="BR1476" s="157"/>
      <c r="BS1476" s="157"/>
      <c r="BT1476" s="157"/>
      <c r="BU1476" s="157"/>
      <c r="BV1476" s="157"/>
      <c r="BW1476" s="157"/>
      <c r="BX1476" s="157"/>
      <c r="BY1476" s="157"/>
      <c r="BZ1476" s="157"/>
      <c r="CA1476" s="157"/>
      <c r="CB1476" s="157"/>
      <c r="CC1476" s="157"/>
      <c r="CD1476" s="157"/>
      <c r="CE1476" s="157"/>
      <c r="CF1476" s="157"/>
      <c r="CG1476" s="157"/>
      <c r="CH1476" s="157"/>
      <c r="CI1476" s="157"/>
      <c r="CJ1476" s="157"/>
      <c r="CK1476" s="157"/>
      <c r="CL1476" s="157"/>
      <c r="CM1476" s="157"/>
      <c r="CN1476" s="157"/>
      <c r="CO1476" s="157"/>
      <c r="CP1476" s="157"/>
      <c r="CQ1476" s="157"/>
      <c r="CR1476" s="157"/>
      <c r="CS1476" s="157"/>
      <c r="CT1476" s="157"/>
      <c r="CU1476" s="157"/>
      <c r="CV1476" s="157"/>
      <c r="CW1476" s="157"/>
      <c r="CX1476" s="157"/>
      <c r="CY1476" s="157"/>
      <c r="CZ1476" s="157"/>
      <c r="DA1476" s="157"/>
      <c r="DB1476" s="157"/>
      <c r="DC1476" s="157"/>
      <c r="DD1476" s="157"/>
      <c r="DE1476" s="157"/>
      <c r="DF1476" s="157"/>
      <c r="DG1476" s="157"/>
      <c r="DH1476" s="157"/>
      <c r="DI1476" s="157"/>
      <c r="DJ1476" s="157"/>
      <c r="DK1476" s="157"/>
      <c r="DL1476" s="157"/>
      <c r="DM1476" s="157"/>
      <c r="DN1476" s="157"/>
      <c r="DO1476" s="157"/>
    </row>
    <row r="1477" spans="3:119">
      <c r="C1477" s="549"/>
      <c r="D1477" s="301"/>
      <c r="E1477" s="302"/>
      <c r="F1477" s="551"/>
      <c r="G1477" s="551"/>
      <c r="H1477" s="551"/>
      <c r="I1477" s="551"/>
      <c r="J1477" s="551"/>
      <c r="K1477" s="551"/>
      <c r="M1477" s="157"/>
      <c r="N1477" s="157"/>
      <c r="O1477" s="157"/>
      <c r="P1477" s="157"/>
      <c r="Q1477" s="157"/>
      <c r="R1477" s="157"/>
      <c r="S1477" s="157"/>
      <c r="T1477" s="157"/>
      <c r="U1477" s="1761"/>
      <c r="V1477" s="1761"/>
      <c r="W1477" s="1761"/>
      <c r="X1477" s="1761"/>
      <c r="Y1477" s="1761"/>
      <c r="Z1477" s="1761"/>
      <c r="AA1477" s="157"/>
      <c r="AB1477" s="157"/>
      <c r="AC1477" s="157"/>
      <c r="AD1477" s="157"/>
      <c r="AE1477" s="157"/>
      <c r="AF1477" s="157"/>
      <c r="AG1477" s="157"/>
      <c r="AH1477" s="157"/>
      <c r="AI1477" s="157"/>
      <c r="AJ1477" s="157"/>
      <c r="AK1477" s="157"/>
      <c r="AL1477" s="157"/>
      <c r="AM1477" s="157"/>
      <c r="AN1477" s="157"/>
      <c r="AO1477" s="157"/>
      <c r="AP1477" s="157"/>
      <c r="AQ1477" s="157"/>
      <c r="AR1477" s="157"/>
      <c r="AS1477" s="157"/>
      <c r="AT1477" s="157"/>
      <c r="AU1477" s="157"/>
      <c r="AV1477" s="157"/>
      <c r="AW1477" s="157"/>
      <c r="AX1477" s="157"/>
      <c r="AY1477" s="157"/>
      <c r="AZ1477" s="157"/>
      <c r="BA1477" s="157"/>
      <c r="BB1477" s="157"/>
      <c r="BC1477" s="157"/>
      <c r="BD1477" s="157"/>
      <c r="BE1477" s="157"/>
      <c r="BF1477" s="157"/>
      <c r="BG1477" s="157"/>
      <c r="BH1477" s="157"/>
      <c r="BI1477" s="157"/>
      <c r="BJ1477" s="157"/>
      <c r="BK1477" s="157"/>
      <c r="BL1477" s="157"/>
      <c r="BM1477" s="157"/>
      <c r="BN1477" s="157"/>
      <c r="BO1477" s="157"/>
      <c r="BP1477" s="157"/>
      <c r="BQ1477" s="157"/>
      <c r="BR1477" s="157"/>
      <c r="BS1477" s="157"/>
      <c r="BT1477" s="157"/>
      <c r="BU1477" s="157"/>
      <c r="BV1477" s="157"/>
      <c r="BW1477" s="157"/>
      <c r="BX1477" s="157"/>
      <c r="BY1477" s="157"/>
      <c r="BZ1477" s="157"/>
      <c r="CA1477" s="157"/>
      <c r="CB1477" s="157"/>
      <c r="CC1477" s="157"/>
      <c r="CD1477" s="157"/>
      <c r="CE1477" s="157"/>
      <c r="CF1477" s="157"/>
      <c r="CG1477" s="157"/>
      <c r="CH1477" s="157"/>
      <c r="CI1477" s="157"/>
      <c r="CJ1477" s="157"/>
      <c r="CK1477" s="157"/>
      <c r="CL1477" s="157"/>
      <c r="CM1477" s="157"/>
      <c r="CN1477" s="157"/>
      <c r="CO1477" s="157"/>
      <c r="CP1477" s="157"/>
      <c r="CQ1477" s="157"/>
      <c r="CR1477" s="157"/>
      <c r="CS1477" s="157"/>
      <c r="CT1477" s="157"/>
      <c r="CU1477" s="157"/>
      <c r="CV1477" s="157"/>
      <c r="CW1477" s="157"/>
      <c r="CX1477" s="157"/>
      <c r="CY1477" s="157"/>
      <c r="CZ1477" s="157"/>
      <c r="DA1477" s="157"/>
      <c r="DB1477" s="157"/>
      <c r="DC1477" s="157"/>
      <c r="DD1477" s="157"/>
      <c r="DE1477" s="157"/>
      <c r="DF1477" s="157"/>
      <c r="DG1477" s="157"/>
      <c r="DH1477" s="157"/>
      <c r="DI1477" s="157"/>
      <c r="DJ1477" s="157"/>
      <c r="DK1477" s="157"/>
      <c r="DL1477" s="157"/>
      <c r="DM1477" s="157"/>
      <c r="DN1477" s="157"/>
      <c r="DO1477" s="157"/>
    </row>
    <row r="1478" spans="3:119">
      <c r="C1478" s="549"/>
      <c r="D1478" s="301"/>
      <c r="E1478" s="302"/>
      <c r="F1478" s="551"/>
      <c r="G1478" s="551"/>
      <c r="H1478" s="551"/>
      <c r="I1478" s="551"/>
      <c r="J1478" s="551"/>
      <c r="K1478" s="551"/>
      <c r="M1478" s="157"/>
      <c r="N1478" s="157"/>
      <c r="O1478" s="157"/>
      <c r="P1478" s="157"/>
      <c r="Q1478" s="157"/>
      <c r="R1478" s="157"/>
      <c r="S1478" s="157"/>
      <c r="T1478" s="157"/>
      <c r="U1478" s="1761"/>
      <c r="V1478" s="1761"/>
      <c r="W1478" s="1761"/>
      <c r="X1478" s="1761"/>
      <c r="Y1478" s="1761"/>
      <c r="Z1478" s="1761"/>
      <c r="AA1478" s="157"/>
      <c r="AB1478" s="157"/>
      <c r="AC1478" s="157"/>
      <c r="AD1478" s="157"/>
      <c r="AE1478" s="157"/>
      <c r="AF1478" s="157"/>
      <c r="AG1478" s="157"/>
      <c r="AH1478" s="157"/>
      <c r="AI1478" s="157"/>
      <c r="AJ1478" s="157"/>
      <c r="AK1478" s="157"/>
      <c r="AL1478" s="157"/>
      <c r="AM1478" s="157"/>
      <c r="AN1478" s="157"/>
      <c r="AO1478" s="157"/>
      <c r="AP1478" s="157"/>
      <c r="AQ1478" s="157"/>
      <c r="AR1478" s="157"/>
      <c r="AS1478" s="157"/>
      <c r="AT1478" s="157"/>
      <c r="AU1478" s="157"/>
      <c r="AV1478" s="157"/>
      <c r="AW1478" s="157"/>
      <c r="AX1478" s="157"/>
      <c r="AY1478" s="157"/>
      <c r="AZ1478" s="157"/>
      <c r="BA1478" s="157"/>
      <c r="BB1478" s="157"/>
      <c r="BC1478" s="157"/>
      <c r="BD1478" s="157"/>
      <c r="BE1478" s="157"/>
      <c r="BF1478" s="157"/>
      <c r="BG1478" s="157"/>
      <c r="BH1478" s="157"/>
      <c r="BI1478" s="157"/>
      <c r="BJ1478" s="157"/>
      <c r="BK1478" s="157"/>
      <c r="BL1478" s="157"/>
      <c r="BM1478" s="157"/>
      <c r="BN1478" s="157"/>
      <c r="BO1478" s="157"/>
      <c r="BP1478" s="157"/>
      <c r="BQ1478" s="157"/>
      <c r="BR1478" s="157"/>
      <c r="BS1478" s="157"/>
      <c r="BT1478" s="157"/>
      <c r="BU1478" s="157"/>
      <c r="BV1478" s="157"/>
      <c r="BW1478" s="157"/>
      <c r="BX1478" s="157"/>
      <c r="BY1478" s="157"/>
      <c r="BZ1478" s="157"/>
      <c r="CA1478" s="157"/>
      <c r="CB1478" s="157"/>
      <c r="CC1478" s="157"/>
      <c r="CD1478" s="157"/>
      <c r="CE1478" s="157"/>
      <c r="CF1478" s="157"/>
      <c r="CG1478" s="157"/>
      <c r="CH1478" s="157"/>
      <c r="CI1478" s="157"/>
      <c r="CJ1478" s="157"/>
      <c r="CK1478" s="157"/>
      <c r="CL1478" s="157"/>
      <c r="CM1478" s="157"/>
      <c r="CN1478" s="157"/>
      <c r="CO1478" s="157"/>
      <c r="CP1478" s="157"/>
      <c r="CQ1478" s="157"/>
      <c r="CR1478" s="157"/>
      <c r="CS1478" s="157"/>
      <c r="CT1478" s="157"/>
      <c r="CU1478" s="157"/>
      <c r="CV1478" s="157"/>
      <c r="CW1478" s="157"/>
      <c r="CX1478" s="157"/>
      <c r="CY1478" s="157"/>
      <c r="CZ1478" s="157"/>
      <c r="DA1478" s="157"/>
      <c r="DB1478" s="157"/>
      <c r="DC1478" s="157"/>
      <c r="DD1478" s="157"/>
      <c r="DE1478" s="157"/>
      <c r="DF1478" s="157"/>
      <c r="DG1478" s="157"/>
      <c r="DH1478" s="157"/>
      <c r="DI1478" s="157"/>
      <c r="DJ1478" s="157"/>
      <c r="DK1478" s="157"/>
      <c r="DL1478" s="157"/>
      <c r="DM1478" s="157"/>
      <c r="DN1478" s="157"/>
      <c r="DO1478" s="157"/>
    </row>
    <row r="1479" spans="3:119">
      <c r="C1479" s="549"/>
      <c r="D1479" s="301"/>
      <c r="E1479" s="302"/>
      <c r="F1479" s="551"/>
      <c r="G1479" s="551"/>
      <c r="H1479" s="551"/>
      <c r="I1479" s="551"/>
      <c r="J1479" s="551"/>
      <c r="K1479" s="551"/>
      <c r="M1479" s="157"/>
      <c r="N1479" s="157"/>
      <c r="O1479" s="157"/>
      <c r="P1479" s="157"/>
      <c r="Q1479" s="157"/>
      <c r="R1479" s="157"/>
      <c r="S1479" s="157"/>
      <c r="T1479" s="157"/>
      <c r="U1479" s="1761"/>
      <c r="V1479" s="1761"/>
      <c r="W1479" s="1761"/>
      <c r="X1479" s="1761"/>
      <c r="Y1479" s="1761"/>
      <c r="Z1479" s="1761"/>
      <c r="AA1479" s="157"/>
      <c r="AB1479" s="157"/>
      <c r="AC1479" s="157"/>
      <c r="AD1479" s="157"/>
      <c r="AE1479" s="157"/>
      <c r="AF1479" s="157"/>
      <c r="AG1479" s="157"/>
      <c r="AH1479" s="157"/>
      <c r="AI1479" s="157"/>
      <c r="AJ1479" s="157"/>
      <c r="AK1479" s="157"/>
      <c r="AL1479" s="157"/>
      <c r="AM1479" s="157"/>
      <c r="AN1479" s="157"/>
      <c r="AO1479" s="157"/>
      <c r="AP1479" s="157"/>
      <c r="AQ1479" s="157"/>
      <c r="AR1479" s="157"/>
      <c r="AS1479" s="157"/>
      <c r="AT1479" s="157"/>
      <c r="AU1479" s="157"/>
      <c r="AV1479" s="157"/>
      <c r="AW1479" s="157"/>
      <c r="AX1479" s="157"/>
      <c r="AY1479" s="157"/>
      <c r="AZ1479" s="157"/>
      <c r="BA1479" s="157"/>
      <c r="BB1479" s="157"/>
      <c r="BC1479" s="157"/>
      <c r="BD1479" s="157"/>
      <c r="BE1479" s="157"/>
      <c r="BF1479" s="157"/>
      <c r="BG1479" s="157"/>
      <c r="BH1479" s="157"/>
      <c r="BI1479" s="157"/>
      <c r="BJ1479" s="157"/>
      <c r="BK1479" s="157"/>
      <c r="BL1479" s="157"/>
      <c r="BM1479" s="157"/>
      <c r="BN1479" s="157"/>
      <c r="BO1479" s="157"/>
      <c r="BP1479" s="157"/>
      <c r="BQ1479" s="157"/>
      <c r="BR1479" s="157"/>
      <c r="BS1479" s="157"/>
      <c r="BT1479" s="157"/>
      <c r="BU1479" s="157"/>
      <c r="BV1479" s="157"/>
      <c r="BW1479" s="157"/>
      <c r="BX1479" s="157"/>
      <c r="BY1479" s="157"/>
      <c r="BZ1479" s="157"/>
      <c r="CA1479" s="157"/>
      <c r="CB1479" s="157"/>
      <c r="CC1479" s="157"/>
      <c r="CD1479" s="157"/>
      <c r="CE1479" s="157"/>
      <c r="CF1479" s="157"/>
      <c r="CG1479" s="157"/>
      <c r="CH1479" s="157"/>
      <c r="CI1479" s="157"/>
      <c r="CJ1479" s="157"/>
      <c r="CK1479" s="157"/>
      <c r="CL1479" s="157"/>
      <c r="CM1479" s="157"/>
      <c r="CN1479" s="157"/>
      <c r="CO1479" s="157"/>
      <c r="CP1479" s="157"/>
      <c r="CQ1479" s="157"/>
      <c r="CR1479" s="157"/>
      <c r="CS1479" s="157"/>
      <c r="CT1479" s="157"/>
      <c r="CU1479" s="157"/>
      <c r="CV1479" s="157"/>
      <c r="CW1479" s="157"/>
      <c r="CX1479" s="157"/>
      <c r="CY1479" s="157"/>
      <c r="CZ1479" s="157"/>
      <c r="DA1479" s="157"/>
      <c r="DB1479" s="157"/>
      <c r="DC1479" s="157"/>
      <c r="DD1479" s="157"/>
      <c r="DE1479" s="157"/>
      <c r="DF1479" s="157"/>
      <c r="DG1479" s="157"/>
      <c r="DH1479" s="157"/>
      <c r="DI1479" s="157"/>
      <c r="DJ1479" s="157"/>
      <c r="DK1479" s="157"/>
      <c r="DL1479" s="157"/>
      <c r="DM1479" s="157"/>
      <c r="DN1479" s="157"/>
      <c r="DO1479" s="157"/>
    </row>
    <row r="1480" spans="3:119">
      <c r="C1480" s="549"/>
      <c r="D1480" s="301"/>
      <c r="E1480" s="302"/>
      <c r="F1480" s="551"/>
      <c r="G1480" s="551"/>
      <c r="H1480" s="551"/>
      <c r="I1480" s="551"/>
      <c r="J1480" s="551"/>
      <c r="K1480" s="551"/>
      <c r="M1480" s="157"/>
      <c r="N1480" s="157"/>
      <c r="O1480" s="157"/>
      <c r="P1480" s="157"/>
      <c r="Q1480" s="157"/>
      <c r="R1480" s="157"/>
      <c r="S1480" s="157"/>
      <c r="T1480" s="157"/>
      <c r="U1480" s="1761"/>
      <c r="V1480" s="1761"/>
      <c r="W1480" s="1761"/>
      <c r="X1480" s="1761"/>
      <c r="Y1480" s="1761"/>
      <c r="Z1480" s="1761"/>
      <c r="AA1480" s="157"/>
      <c r="AB1480" s="157"/>
      <c r="AC1480" s="157"/>
      <c r="AD1480" s="157"/>
      <c r="AE1480" s="157"/>
      <c r="AF1480" s="157"/>
      <c r="AG1480" s="157"/>
      <c r="AH1480" s="157"/>
      <c r="AI1480" s="157"/>
      <c r="AJ1480" s="157"/>
      <c r="AK1480" s="157"/>
      <c r="AL1480" s="157"/>
      <c r="AM1480" s="157"/>
      <c r="AN1480" s="157"/>
      <c r="AO1480" s="157"/>
      <c r="AP1480" s="157"/>
      <c r="AQ1480" s="157"/>
      <c r="AR1480" s="157"/>
      <c r="AS1480" s="157"/>
      <c r="AT1480" s="157"/>
      <c r="AU1480" s="157"/>
      <c r="AV1480" s="157"/>
      <c r="AW1480" s="157"/>
      <c r="AX1480" s="157"/>
      <c r="AY1480" s="157"/>
      <c r="AZ1480" s="157"/>
      <c r="BA1480" s="157"/>
      <c r="BB1480" s="157"/>
      <c r="BC1480" s="157"/>
      <c r="BD1480" s="157"/>
      <c r="BE1480" s="157"/>
      <c r="BF1480" s="157"/>
      <c r="BG1480" s="157"/>
      <c r="BH1480" s="157"/>
      <c r="BI1480" s="157"/>
      <c r="BJ1480" s="157"/>
      <c r="BK1480" s="157"/>
      <c r="BL1480" s="157"/>
      <c r="BM1480" s="157"/>
      <c r="BN1480" s="157"/>
      <c r="BO1480" s="157"/>
      <c r="BP1480" s="157"/>
      <c r="BQ1480" s="157"/>
      <c r="BR1480" s="157"/>
      <c r="BS1480" s="157"/>
      <c r="BT1480" s="157"/>
      <c r="BU1480" s="157"/>
      <c r="BV1480" s="157"/>
      <c r="BW1480" s="157"/>
      <c r="BX1480" s="157"/>
      <c r="BY1480" s="157"/>
      <c r="BZ1480" s="157"/>
      <c r="CA1480" s="157"/>
      <c r="CB1480" s="157"/>
      <c r="CC1480" s="157"/>
      <c r="CD1480" s="157"/>
      <c r="CE1480" s="157"/>
      <c r="CF1480" s="157"/>
      <c r="CG1480" s="157"/>
      <c r="CH1480" s="157"/>
      <c r="CI1480" s="157"/>
      <c r="CJ1480" s="157"/>
      <c r="CK1480" s="157"/>
      <c r="CL1480" s="157"/>
      <c r="CM1480" s="157"/>
      <c r="CN1480" s="157"/>
      <c r="CO1480" s="157"/>
      <c r="CP1480" s="157"/>
      <c r="CQ1480" s="157"/>
      <c r="CR1480" s="157"/>
      <c r="CS1480" s="157"/>
      <c r="CT1480" s="157"/>
      <c r="CU1480" s="157"/>
      <c r="CV1480" s="157"/>
      <c r="CW1480" s="157"/>
      <c r="CX1480" s="157"/>
      <c r="CY1480" s="157"/>
      <c r="CZ1480" s="157"/>
      <c r="DA1480" s="157"/>
      <c r="DB1480" s="157"/>
      <c r="DC1480" s="157"/>
      <c r="DD1480" s="157"/>
      <c r="DE1480" s="157"/>
      <c r="DF1480" s="157"/>
      <c r="DG1480" s="157"/>
      <c r="DH1480" s="157"/>
      <c r="DI1480" s="157"/>
      <c r="DJ1480" s="157"/>
      <c r="DK1480" s="157"/>
      <c r="DL1480" s="157"/>
      <c r="DM1480" s="157"/>
      <c r="DN1480" s="157"/>
      <c r="DO1480" s="157"/>
    </row>
    <row r="1481" spans="3:119">
      <c r="C1481" s="549"/>
      <c r="D1481" s="301"/>
      <c r="E1481" s="302"/>
      <c r="F1481" s="551"/>
      <c r="G1481" s="551"/>
      <c r="H1481" s="551"/>
      <c r="I1481" s="551"/>
      <c r="J1481" s="551"/>
      <c r="K1481" s="551"/>
      <c r="M1481" s="157"/>
      <c r="N1481" s="157"/>
      <c r="O1481" s="157"/>
      <c r="P1481" s="157"/>
      <c r="Q1481" s="157"/>
      <c r="R1481" s="157"/>
      <c r="S1481" s="157"/>
      <c r="T1481" s="157"/>
      <c r="U1481" s="1761"/>
      <c r="V1481" s="1761"/>
      <c r="W1481" s="1761"/>
      <c r="X1481" s="1761"/>
      <c r="Y1481" s="1761"/>
      <c r="Z1481" s="1761"/>
      <c r="AA1481" s="157"/>
      <c r="AB1481" s="157"/>
      <c r="AC1481" s="157"/>
      <c r="AD1481" s="157"/>
      <c r="AE1481" s="157"/>
      <c r="AF1481" s="157"/>
      <c r="AG1481" s="157"/>
      <c r="AH1481" s="157"/>
      <c r="AI1481" s="157"/>
      <c r="AJ1481" s="157"/>
      <c r="AK1481" s="157"/>
      <c r="AL1481" s="157"/>
      <c r="AM1481" s="157"/>
      <c r="AN1481" s="157"/>
      <c r="AO1481" s="157"/>
      <c r="AP1481" s="157"/>
      <c r="AQ1481" s="157"/>
      <c r="AR1481" s="157"/>
      <c r="AS1481" s="157"/>
      <c r="AT1481" s="157"/>
      <c r="AU1481" s="157"/>
      <c r="AV1481" s="157"/>
      <c r="AW1481" s="157"/>
      <c r="AX1481" s="157"/>
      <c r="AY1481" s="157"/>
      <c r="AZ1481" s="157"/>
      <c r="BA1481" s="157"/>
      <c r="BB1481" s="157"/>
      <c r="BC1481" s="157"/>
      <c r="BD1481" s="157"/>
      <c r="BE1481" s="157"/>
      <c r="BF1481" s="157"/>
      <c r="BG1481" s="157"/>
      <c r="BH1481" s="157"/>
      <c r="BI1481" s="157"/>
      <c r="BJ1481" s="157"/>
      <c r="BK1481" s="157"/>
      <c r="BL1481" s="157"/>
      <c r="BM1481" s="157"/>
      <c r="BN1481" s="157"/>
      <c r="BO1481" s="157"/>
      <c r="BP1481" s="157"/>
      <c r="BQ1481" s="157"/>
      <c r="BR1481" s="157"/>
      <c r="BS1481" s="157"/>
      <c r="BT1481" s="157"/>
      <c r="BU1481" s="157"/>
      <c r="BV1481" s="157"/>
      <c r="BW1481" s="157"/>
      <c r="BX1481" s="157"/>
      <c r="BY1481" s="157"/>
      <c r="BZ1481" s="157"/>
      <c r="CA1481" s="157"/>
      <c r="CB1481" s="157"/>
      <c r="CC1481" s="157"/>
      <c r="CD1481" s="157"/>
      <c r="CE1481" s="157"/>
      <c r="CF1481" s="157"/>
      <c r="CG1481" s="157"/>
      <c r="CH1481" s="157"/>
      <c r="CI1481" s="157"/>
      <c r="CJ1481" s="157"/>
      <c r="CK1481" s="157"/>
      <c r="CL1481" s="157"/>
      <c r="CM1481" s="157"/>
      <c r="CN1481" s="157"/>
      <c r="CO1481" s="157"/>
      <c r="CP1481" s="157"/>
      <c r="CQ1481" s="157"/>
      <c r="CR1481" s="157"/>
      <c r="CS1481" s="157"/>
      <c r="CT1481" s="157"/>
      <c r="CU1481" s="157"/>
      <c r="CV1481" s="157"/>
      <c r="CW1481" s="157"/>
      <c r="CX1481" s="157"/>
      <c r="CY1481" s="157"/>
      <c r="CZ1481" s="157"/>
      <c r="DA1481" s="157"/>
      <c r="DB1481" s="157"/>
      <c r="DC1481" s="157"/>
      <c r="DD1481" s="157"/>
      <c r="DE1481" s="157"/>
      <c r="DF1481" s="157"/>
      <c r="DG1481" s="157"/>
      <c r="DH1481" s="157"/>
      <c r="DI1481" s="157"/>
      <c r="DJ1481" s="157"/>
      <c r="DK1481" s="157"/>
      <c r="DL1481" s="157"/>
      <c r="DM1481" s="157"/>
      <c r="DN1481" s="157"/>
      <c r="DO1481" s="157"/>
    </row>
    <row r="1482" spans="3:119">
      <c r="C1482" s="549"/>
      <c r="D1482" s="301"/>
      <c r="E1482" s="302"/>
      <c r="F1482" s="551"/>
      <c r="G1482" s="551"/>
      <c r="H1482" s="551"/>
      <c r="I1482" s="551"/>
      <c r="J1482" s="551"/>
      <c r="K1482" s="551"/>
      <c r="M1482" s="157"/>
      <c r="N1482" s="157"/>
      <c r="O1482" s="157"/>
      <c r="P1482" s="157"/>
      <c r="Q1482" s="157"/>
      <c r="R1482" s="157"/>
      <c r="S1482" s="157"/>
      <c r="T1482" s="157"/>
      <c r="U1482" s="1761"/>
      <c r="V1482" s="1761"/>
      <c r="W1482" s="1761"/>
      <c r="X1482" s="1761"/>
      <c r="Y1482" s="1761"/>
      <c r="Z1482" s="1761"/>
      <c r="AA1482" s="157"/>
      <c r="AB1482" s="157"/>
      <c r="AC1482" s="157"/>
      <c r="AD1482" s="157"/>
      <c r="AE1482" s="157"/>
      <c r="AF1482" s="157"/>
      <c r="AG1482" s="157"/>
      <c r="AH1482" s="157"/>
      <c r="AI1482" s="157"/>
      <c r="AJ1482" s="157"/>
      <c r="AK1482" s="157"/>
      <c r="AL1482" s="157"/>
      <c r="AM1482" s="157"/>
      <c r="AN1482" s="157"/>
      <c r="AO1482" s="157"/>
      <c r="AP1482" s="157"/>
      <c r="AQ1482" s="157"/>
      <c r="AR1482" s="157"/>
      <c r="AS1482" s="157"/>
      <c r="AT1482" s="157"/>
      <c r="AU1482" s="157"/>
      <c r="AV1482" s="157"/>
      <c r="AW1482" s="157"/>
      <c r="AX1482" s="157"/>
      <c r="AY1482" s="157"/>
      <c r="AZ1482" s="157"/>
      <c r="BA1482" s="157"/>
      <c r="BB1482" s="157"/>
      <c r="BC1482" s="157"/>
      <c r="BD1482" s="157"/>
      <c r="BE1482" s="157"/>
      <c r="BF1482" s="157"/>
      <c r="BG1482" s="157"/>
      <c r="BH1482" s="157"/>
      <c r="BI1482" s="157"/>
      <c r="BJ1482" s="157"/>
      <c r="BK1482" s="157"/>
      <c r="BL1482" s="157"/>
      <c r="BM1482" s="157"/>
      <c r="BN1482" s="157"/>
      <c r="BO1482" s="157"/>
      <c r="BP1482" s="157"/>
      <c r="BQ1482" s="157"/>
      <c r="BR1482" s="157"/>
      <c r="BS1482" s="157"/>
      <c r="BT1482" s="157"/>
      <c r="BU1482" s="157"/>
      <c r="BV1482" s="157"/>
      <c r="BW1482" s="157"/>
      <c r="BX1482" s="157"/>
      <c r="BY1482" s="157"/>
      <c r="BZ1482" s="157"/>
      <c r="CA1482" s="157"/>
      <c r="CB1482" s="157"/>
      <c r="CC1482" s="157"/>
      <c r="CD1482" s="157"/>
      <c r="CE1482" s="157"/>
      <c r="CF1482" s="157"/>
      <c r="CG1482" s="157"/>
      <c r="CH1482" s="157"/>
      <c r="CI1482" s="157"/>
      <c r="CJ1482" s="157"/>
      <c r="CK1482" s="157"/>
      <c r="CL1482" s="157"/>
      <c r="CM1482" s="157"/>
      <c r="CN1482" s="157"/>
      <c r="CO1482" s="157"/>
      <c r="CP1482" s="157"/>
      <c r="CQ1482" s="157"/>
      <c r="CR1482" s="157"/>
      <c r="CS1482" s="157"/>
      <c r="CT1482" s="157"/>
      <c r="CU1482" s="157"/>
      <c r="CV1482" s="157"/>
      <c r="CW1482" s="157"/>
      <c r="CX1482" s="157"/>
      <c r="CY1482" s="157"/>
      <c r="CZ1482" s="157"/>
      <c r="DA1482" s="157"/>
      <c r="DB1482" s="157"/>
      <c r="DC1482" s="157"/>
      <c r="DD1482" s="157"/>
      <c r="DE1482" s="157"/>
      <c r="DF1482" s="157"/>
      <c r="DG1482" s="157"/>
      <c r="DH1482" s="157"/>
      <c r="DI1482" s="157"/>
      <c r="DJ1482" s="157"/>
      <c r="DK1482" s="157"/>
      <c r="DL1482" s="157"/>
      <c r="DM1482" s="157"/>
      <c r="DN1482" s="157"/>
      <c r="DO1482" s="157"/>
    </row>
    <row r="1483" spans="3:119">
      <c r="C1483" s="549"/>
      <c r="D1483" s="301"/>
      <c r="E1483" s="302"/>
      <c r="F1483" s="551"/>
      <c r="G1483" s="551"/>
      <c r="H1483" s="551"/>
      <c r="I1483" s="551"/>
      <c r="J1483" s="551"/>
      <c r="K1483" s="551"/>
      <c r="M1483" s="157"/>
      <c r="N1483" s="157"/>
      <c r="O1483" s="157"/>
      <c r="P1483" s="157"/>
      <c r="Q1483" s="157"/>
      <c r="R1483" s="157"/>
      <c r="S1483" s="157"/>
      <c r="T1483" s="157"/>
      <c r="U1483" s="1761"/>
      <c r="V1483" s="1761"/>
      <c r="W1483" s="1761"/>
      <c r="X1483" s="1761"/>
      <c r="Y1483" s="1761"/>
      <c r="Z1483" s="1761"/>
      <c r="AA1483" s="157"/>
      <c r="AB1483" s="157"/>
      <c r="AC1483" s="157"/>
      <c r="AD1483" s="157"/>
      <c r="AE1483" s="157"/>
      <c r="AF1483" s="157"/>
      <c r="AG1483" s="157"/>
      <c r="AH1483" s="157"/>
      <c r="AI1483" s="157"/>
      <c r="AJ1483" s="157"/>
      <c r="AK1483" s="157"/>
      <c r="AL1483" s="157"/>
      <c r="AM1483" s="157"/>
      <c r="AN1483" s="157"/>
      <c r="AO1483" s="157"/>
      <c r="AP1483" s="157"/>
      <c r="AQ1483" s="157"/>
      <c r="AR1483" s="157"/>
      <c r="AS1483" s="157"/>
      <c r="AT1483" s="157"/>
      <c r="AU1483" s="157"/>
      <c r="AV1483" s="157"/>
      <c r="AW1483" s="157"/>
      <c r="AX1483" s="157"/>
      <c r="AY1483" s="157"/>
      <c r="AZ1483" s="157"/>
      <c r="BA1483" s="157"/>
      <c r="BB1483" s="157"/>
      <c r="BC1483" s="157"/>
      <c r="BD1483" s="157"/>
      <c r="BE1483" s="157"/>
      <c r="BF1483" s="157"/>
      <c r="BG1483" s="157"/>
      <c r="BH1483" s="157"/>
      <c r="BI1483" s="157"/>
      <c r="BJ1483" s="157"/>
      <c r="BK1483" s="157"/>
      <c r="BL1483" s="157"/>
      <c r="BM1483" s="157"/>
      <c r="BN1483" s="157"/>
      <c r="BO1483" s="157"/>
      <c r="BP1483" s="157"/>
      <c r="BQ1483" s="157"/>
      <c r="BR1483" s="157"/>
      <c r="BS1483" s="157"/>
      <c r="BT1483" s="157"/>
      <c r="BU1483" s="157"/>
      <c r="BV1483" s="157"/>
      <c r="BW1483" s="157"/>
      <c r="BX1483" s="157"/>
      <c r="BY1483" s="157"/>
      <c r="BZ1483" s="157"/>
      <c r="CA1483" s="157"/>
      <c r="CB1483" s="157"/>
      <c r="CC1483" s="157"/>
      <c r="CD1483" s="157"/>
      <c r="CE1483" s="157"/>
      <c r="CF1483" s="157"/>
      <c r="CG1483" s="157"/>
      <c r="CH1483" s="157"/>
      <c r="CI1483" s="157"/>
      <c r="CJ1483" s="157"/>
      <c r="CK1483" s="157"/>
      <c r="CL1483" s="157"/>
      <c r="CM1483" s="157"/>
      <c r="CN1483" s="157"/>
      <c r="CO1483" s="157"/>
      <c r="CP1483" s="157"/>
      <c r="CQ1483" s="157"/>
      <c r="CR1483" s="157"/>
      <c r="CS1483" s="157"/>
      <c r="CT1483" s="157"/>
      <c r="CU1483" s="157"/>
      <c r="CV1483" s="157"/>
      <c r="CW1483" s="157"/>
      <c r="CX1483" s="157"/>
      <c r="CY1483" s="157"/>
      <c r="CZ1483" s="157"/>
      <c r="DA1483" s="157"/>
      <c r="DB1483" s="157"/>
      <c r="DC1483" s="157"/>
      <c r="DD1483" s="157"/>
      <c r="DE1483" s="157"/>
      <c r="DF1483" s="157"/>
      <c r="DG1483" s="157"/>
      <c r="DH1483" s="157"/>
      <c r="DI1483" s="157"/>
      <c r="DJ1483" s="157"/>
      <c r="DK1483" s="157"/>
      <c r="DL1483" s="157"/>
      <c r="DM1483" s="157"/>
      <c r="DN1483" s="157"/>
      <c r="DO1483" s="157"/>
    </row>
    <row r="1484" spans="3:119">
      <c r="C1484" s="549"/>
      <c r="D1484" s="301"/>
      <c r="E1484" s="302"/>
      <c r="F1484" s="551"/>
      <c r="G1484" s="551"/>
      <c r="H1484" s="551"/>
      <c r="I1484" s="551"/>
      <c r="J1484" s="551"/>
      <c r="K1484" s="551"/>
      <c r="M1484" s="157"/>
      <c r="N1484" s="157"/>
      <c r="O1484" s="157"/>
      <c r="P1484" s="157"/>
      <c r="Q1484" s="157"/>
      <c r="R1484" s="157"/>
      <c r="S1484" s="157"/>
      <c r="T1484" s="157"/>
      <c r="U1484" s="1761"/>
      <c r="V1484" s="1761"/>
      <c r="W1484" s="1761"/>
      <c r="X1484" s="1761"/>
      <c r="Y1484" s="1761"/>
      <c r="Z1484" s="1761"/>
      <c r="AA1484" s="157"/>
      <c r="AB1484" s="157"/>
      <c r="AC1484" s="157"/>
      <c r="AD1484" s="157"/>
      <c r="AE1484" s="157"/>
      <c r="AF1484" s="157"/>
      <c r="AG1484" s="157"/>
      <c r="AH1484" s="157"/>
      <c r="AI1484" s="157"/>
      <c r="AJ1484" s="157"/>
      <c r="AK1484" s="157"/>
      <c r="AL1484" s="157"/>
      <c r="AM1484" s="157"/>
      <c r="AN1484" s="157"/>
      <c r="AO1484" s="157"/>
      <c r="AP1484" s="157"/>
      <c r="AQ1484" s="157"/>
      <c r="AR1484" s="157"/>
      <c r="AS1484" s="157"/>
      <c r="AT1484" s="157"/>
      <c r="AU1484" s="157"/>
      <c r="AV1484" s="157"/>
      <c r="AW1484" s="157"/>
      <c r="AX1484" s="157"/>
      <c r="AY1484" s="157"/>
      <c r="AZ1484" s="157"/>
      <c r="BA1484" s="157"/>
      <c r="BB1484" s="157"/>
      <c r="BC1484" s="157"/>
      <c r="BD1484" s="157"/>
      <c r="BE1484" s="157"/>
      <c r="BF1484" s="157"/>
      <c r="BG1484" s="157"/>
      <c r="BH1484" s="157"/>
      <c r="BI1484" s="157"/>
      <c r="BJ1484" s="157"/>
      <c r="BK1484" s="157"/>
      <c r="BL1484" s="157"/>
      <c r="BM1484" s="157"/>
      <c r="BN1484" s="157"/>
      <c r="BO1484" s="157"/>
      <c r="BP1484" s="157"/>
      <c r="BQ1484" s="157"/>
      <c r="BR1484" s="157"/>
      <c r="BS1484" s="157"/>
      <c r="BT1484" s="157"/>
      <c r="BU1484" s="157"/>
      <c r="BV1484" s="157"/>
      <c r="BW1484" s="157"/>
      <c r="BX1484" s="157"/>
      <c r="BY1484" s="157"/>
      <c r="BZ1484" s="157"/>
      <c r="CA1484" s="157"/>
      <c r="CB1484" s="157"/>
      <c r="CC1484" s="157"/>
      <c r="CD1484" s="157"/>
      <c r="CE1484" s="157"/>
      <c r="CF1484" s="157"/>
      <c r="CG1484" s="157"/>
      <c r="CH1484" s="157"/>
      <c r="CI1484" s="157"/>
      <c r="CJ1484" s="157"/>
      <c r="CK1484" s="157"/>
      <c r="CL1484" s="157"/>
      <c r="CM1484" s="157"/>
      <c r="CN1484" s="157"/>
      <c r="CO1484" s="157"/>
      <c r="CP1484" s="157"/>
      <c r="CQ1484" s="157"/>
      <c r="CR1484" s="157"/>
      <c r="CS1484" s="157"/>
      <c r="CT1484" s="157"/>
      <c r="CU1484" s="157"/>
      <c r="CV1484" s="157"/>
      <c r="CW1484" s="157"/>
      <c r="CX1484" s="157"/>
      <c r="CY1484" s="157"/>
      <c r="CZ1484" s="157"/>
      <c r="DA1484" s="157"/>
      <c r="DB1484" s="157"/>
      <c r="DC1484" s="157"/>
      <c r="DD1484" s="157"/>
      <c r="DE1484" s="157"/>
      <c r="DF1484" s="157"/>
      <c r="DG1484" s="157"/>
      <c r="DH1484" s="157"/>
      <c r="DI1484" s="157"/>
      <c r="DJ1484" s="157"/>
      <c r="DK1484" s="157"/>
      <c r="DL1484" s="157"/>
      <c r="DM1484" s="157"/>
      <c r="DN1484" s="157"/>
      <c r="DO1484" s="157"/>
    </row>
    <row r="1485" spans="3:119">
      <c r="C1485" s="549"/>
      <c r="D1485" s="301"/>
      <c r="E1485" s="302"/>
      <c r="F1485" s="551"/>
      <c r="G1485" s="551"/>
      <c r="H1485" s="551"/>
      <c r="I1485" s="551"/>
      <c r="J1485" s="551"/>
      <c r="K1485" s="551"/>
      <c r="M1485" s="157"/>
      <c r="N1485" s="157"/>
      <c r="O1485" s="157"/>
      <c r="P1485" s="157"/>
      <c r="Q1485" s="157"/>
      <c r="R1485" s="157"/>
      <c r="S1485" s="157"/>
      <c r="T1485" s="157"/>
      <c r="U1485" s="1761"/>
      <c r="V1485" s="1761"/>
      <c r="W1485" s="1761"/>
      <c r="X1485" s="1761"/>
      <c r="Y1485" s="1761"/>
      <c r="Z1485" s="1761"/>
      <c r="AA1485" s="157"/>
      <c r="AB1485" s="157"/>
      <c r="AC1485" s="157"/>
      <c r="AD1485" s="157"/>
      <c r="AE1485" s="157"/>
      <c r="AF1485" s="157"/>
      <c r="AG1485" s="157"/>
      <c r="AH1485" s="157"/>
      <c r="AI1485" s="157"/>
      <c r="AJ1485" s="157"/>
      <c r="AK1485" s="157"/>
      <c r="AL1485" s="157"/>
      <c r="AM1485" s="157"/>
      <c r="AN1485" s="157"/>
      <c r="AO1485" s="157"/>
      <c r="AP1485" s="157"/>
      <c r="AQ1485" s="157"/>
      <c r="AR1485" s="157"/>
      <c r="AS1485" s="157"/>
      <c r="AT1485" s="157"/>
      <c r="AU1485" s="157"/>
      <c r="AV1485" s="157"/>
      <c r="AW1485" s="157"/>
      <c r="AX1485" s="157"/>
      <c r="AY1485" s="157"/>
      <c r="AZ1485" s="157"/>
      <c r="BA1485" s="157"/>
      <c r="BB1485" s="157"/>
      <c r="BC1485" s="157"/>
      <c r="BD1485" s="157"/>
      <c r="BE1485" s="157"/>
      <c r="BF1485" s="157"/>
      <c r="BG1485" s="157"/>
      <c r="BH1485" s="157"/>
      <c r="BI1485" s="157"/>
      <c r="BJ1485" s="157"/>
      <c r="BK1485" s="157"/>
      <c r="BL1485" s="157"/>
      <c r="BM1485" s="157"/>
      <c r="BN1485" s="157"/>
      <c r="BO1485" s="157"/>
      <c r="BP1485" s="157"/>
      <c r="BQ1485" s="157"/>
      <c r="BR1485" s="157"/>
      <c r="BS1485" s="157"/>
      <c r="BT1485" s="157"/>
      <c r="BU1485" s="157"/>
      <c r="BV1485" s="157"/>
      <c r="BW1485" s="157"/>
      <c r="BX1485" s="157"/>
      <c r="BY1485" s="157"/>
      <c r="BZ1485" s="157"/>
      <c r="CA1485" s="157"/>
      <c r="CB1485" s="157"/>
      <c r="CC1485" s="157"/>
      <c r="CD1485" s="157"/>
      <c r="CE1485" s="157"/>
      <c r="CF1485" s="157"/>
      <c r="CG1485" s="157"/>
      <c r="CH1485" s="157"/>
      <c r="CI1485" s="157"/>
      <c r="CJ1485" s="157"/>
      <c r="CK1485" s="157"/>
      <c r="CL1485" s="157"/>
      <c r="CM1485" s="157"/>
      <c r="CN1485" s="157"/>
      <c r="CO1485" s="157"/>
      <c r="CP1485" s="157"/>
      <c r="CQ1485" s="157"/>
      <c r="CR1485" s="157"/>
      <c r="CS1485" s="157"/>
      <c r="CT1485" s="157"/>
      <c r="CU1485" s="157"/>
      <c r="CV1485" s="157"/>
      <c r="CW1485" s="157"/>
      <c r="CX1485" s="157"/>
      <c r="CY1485" s="157"/>
      <c r="CZ1485" s="157"/>
      <c r="DA1485" s="157"/>
      <c r="DB1485" s="157"/>
      <c r="DC1485" s="157"/>
      <c r="DD1485" s="157"/>
      <c r="DE1485" s="157"/>
      <c r="DF1485" s="157"/>
      <c r="DG1485" s="157"/>
      <c r="DH1485" s="157"/>
      <c r="DI1485" s="157"/>
      <c r="DJ1485" s="157"/>
      <c r="DK1485" s="157"/>
      <c r="DL1485" s="157"/>
      <c r="DM1485" s="157"/>
      <c r="DN1485" s="157"/>
      <c r="DO1485" s="157"/>
    </row>
    <row r="1486" spans="3:119">
      <c r="C1486" s="549"/>
      <c r="D1486" s="301"/>
      <c r="E1486" s="302"/>
      <c r="F1486" s="551"/>
      <c r="G1486" s="551"/>
      <c r="H1486" s="551"/>
      <c r="I1486" s="551"/>
      <c r="J1486" s="551"/>
      <c r="K1486" s="551"/>
      <c r="M1486" s="157"/>
      <c r="N1486" s="157"/>
      <c r="O1486" s="157"/>
      <c r="P1486" s="157"/>
      <c r="Q1486" s="157"/>
      <c r="R1486" s="157"/>
      <c r="S1486" s="157"/>
      <c r="T1486" s="157"/>
      <c r="U1486" s="1761"/>
      <c r="V1486" s="1761"/>
      <c r="W1486" s="1761"/>
      <c r="X1486" s="1761"/>
      <c r="Y1486" s="1761"/>
      <c r="Z1486" s="1761"/>
      <c r="AA1486" s="157"/>
      <c r="AB1486" s="157"/>
      <c r="AC1486" s="157"/>
      <c r="AD1486" s="157"/>
      <c r="AE1486" s="157"/>
      <c r="AF1486" s="157"/>
      <c r="AG1486" s="157"/>
      <c r="AH1486" s="157"/>
      <c r="AI1486" s="157"/>
      <c r="AJ1486" s="157"/>
      <c r="AK1486" s="157"/>
      <c r="AL1486" s="157"/>
      <c r="AM1486" s="157"/>
      <c r="AN1486" s="157"/>
      <c r="AO1486" s="157"/>
      <c r="AP1486" s="157"/>
      <c r="AQ1486" s="157"/>
      <c r="AR1486" s="157"/>
      <c r="AS1486" s="157"/>
      <c r="AT1486" s="157"/>
      <c r="AU1486" s="157"/>
      <c r="AV1486" s="157"/>
      <c r="AW1486" s="157"/>
      <c r="AX1486" s="157"/>
      <c r="AY1486" s="157"/>
      <c r="AZ1486" s="157"/>
      <c r="BA1486" s="157"/>
      <c r="BB1486" s="157"/>
      <c r="BC1486" s="157"/>
      <c r="BD1486" s="157"/>
      <c r="BE1486" s="157"/>
      <c r="BF1486" s="157"/>
      <c r="BG1486" s="157"/>
      <c r="BH1486" s="157"/>
      <c r="BI1486" s="157"/>
      <c r="BJ1486" s="157"/>
      <c r="BK1486" s="157"/>
      <c r="BL1486" s="157"/>
      <c r="BM1486" s="157"/>
      <c r="BN1486" s="157"/>
      <c r="BO1486" s="157"/>
      <c r="BP1486" s="157"/>
      <c r="BQ1486" s="157"/>
      <c r="BR1486" s="157"/>
      <c r="BS1486" s="157"/>
      <c r="BT1486" s="157"/>
      <c r="BU1486" s="157"/>
      <c r="BV1486" s="157"/>
      <c r="BW1486" s="157"/>
      <c r="BX1486" s="157"/>
      <c r="BY1486" s="157"/>
      <c r="BZ1486" s="157"/>
      <c r="CA1486" s="157"/>
      <c r="CB1486" s="157"/>
      <c r="CC1486" s="157"/>
      <c r="CD1486" s="157"/>
      <c r="CE1486" s="157"/>
      <c r="CF1486" s="157"/>
      <c r="CG1486" s="157"/>
      <c r="CH1486" s="157"/>
      <c r="CI1486" s="157"/>
      <c r="CJ1486" s="157"/>
      <c r="CK1486" s="157"/>
      <c r="CL1486" s="157"/>
      <c r="CM1486" s="157"/>
      <c r="CN1486" s="157"/>
      <c r="CO1486" s="157"/>
      <c r="CP1486" s="157"/>
      <c r="CQ1486" s="157"/>
      <c r="CR1486" s="157"/>
      <c r="CS1486" s="157"/>
      <c r="CT1486" s="157"/>
      <c r="CU1486" s="157"/>
      <c r="CV1486" s="157"/>
      <c r="CW1486" s="157"/>
      <c r="CX1486" s="157"/>
      <c r="CY1486" s="157"/>
      <c r="CZ1486" s="157"/>
      <c r="DA1486" s="157"/>
      <c r="DB1486" s="157"/>
      <c r="DC1486" s="157"/>
      <c r="DD1486" s="157"/>
      <c r="DE1486" s="157"/>
      <c r="DF1486" s="157"/>
      <c r="DG1486" s="157"/>
      <c r="DH1486" s="157"/>
      <c r="DI1486" s="157"/>
      <c r="DJ1486" s="157"/>
      <c r="DK1486" s="157"/>
      <c r="DL1486" s="157"/>
      <c r="DM1486" s="157"/>
      <c r="DN1486" s="157"/>
      <c r="DO1486" s="157"/>
    </row>
    <row r="1487" spans="3:119">
      <c r="C1487" s="549"/>
      <c r="D1487" s="301"/>
      <c r="E1487" s="302"/>
      <c r="F1487" s="551"/>
      <c r="G1487" s="551"/>
      <c r="H1487" s="551"/>
      <c r="I1487" s="551"/>
      <c r="J1487" s="551"/>
      <c r="K1487" s="551"/>
      <c r="M1487" s="157"/>
      <c r="N1487" s="157"/>
      <c r="O1487" s="157"/>
      <c r="P1487" s="157"/>
      <c r="Q1487" s="157"/>
      <c r="R1487" s="157"/>
      <c r="S1487" s="157"/>
      <c r="T1487" s="157"/>
      <c r="U1487" s="1761"/>
      <c r="V1487" s="1761"/>
      <c r="W1487" s="1761"/>
      <c r="X1487" s="1761"/>
      <c r="Y1487" s="1761"/>
      <c r="Z1487" s="1761"/>
      <c r="AA1487" s="157"/>
      <c r="AB1487" s="157"/>
      <c r="AC1487" s="157"/>
      <c r="AD1487" s="157"/>
      <c r="AE1487" s="157"/>
      <c r="AF1487" s="157"/>
      <c r="AG1487" s="157"/>
      <c r="AH1487" s="157"/>
      <c r="AI1487" s="157"/>
      <c r="AJ1487" s="157"/>
      <c r="AK1487" s="157"/>
      <c r="AL1487" s="157"/>
      <c r="AM1487" s="157"/>
      <c r="AN1487" s="157"/>
      <c r="AO1487" s="157"/>
      <c r="AP1487" s="157"/>
      <c r="AQ1487" s="157"/>
      <c r="AR1487" s="157"/>
      <c r="AS1487" s="157"/>
      <c r="AT1487" s="157"/>
      <c r="AU1487" s="157"/>
      <c r="AV1487" s="157"/>
      <c r="AW1487" s="157"/>
      <c r="AX1487" s="157"/>
      <c r="AY1487" s="157"/>
      <c r="AZ1487" s="157"/>
      <c r="BA1487" s="157"/>
      <c r="BB1487" s="157"/>
      <c r="BC1487" s="157"/>
      <c r="BD1487" s="157"/>
      <c r="BE1487" s="157"/>
      <c r="BF1487" s="157"/>
      <c r="BG1487" s="157"/>
      <c r="BH1487" s="157"/>
      <c r="BI1487" s="157"/>
      <c r="BJ1487" s="157"/>
      <c r="BK1487" s="157"/>
      <c r="BL1487" s="157"/>
      <c r="BM1487" s="157"/>
      <c r="BN1487" s="157"/>
      <c r="BO1487" s="157"/>
      <c r="BP1487" s="157"/>
      <c r="BQ1487" s="157"/>
      <c r="BR1487" s="157"/>
      <c r="BS1487" s="157"/>
      <c r="BT1487" s="157"/>
      <c r="BU1487" s="157"/>
      <c r="BV1487" s="157"/>
      <c r="BW1487" s="157"/>
      <c r="BX1487" s="157"/>
      <c r="BY1487" s="157"/>
      <c r="BZ1487" s="157"/>
      <c r="CA1487" s="157"/>
      <c r="CB1487" s="157"/>
      <c r="CC1487" s="157"/>
      <c r="CD1487" s="157"/>
      <c r="CE1487" s="157"/>
      <c r="CF1487" s="157"/>
      <c r="CG1487" s="157"/>
      <c r="CH1487" s="157"/>
      <c r="CI1487" s="157"/>
      <c r="CJ1487" s="157"/>
      <c r="CK1487" s="157"/>
      <c r="CL1487" s="157"/>
      <c r="CM1487" s="157"/>
      <c r="CN1487" s="157"/>
      <c r="CO1487" s="157"/>
      <c r="CP1487" s="157"/>
      <c r="CQ1487" s="157"/>
      <c r="CR1487" s="157"/>
      <c r="CS1487" s="157"/>
      <c r="CT1487" s="157"/>
      <c r="CU1487" s="157"/>
      <c r="CV1487" s="157"/>
      <c r="CW1487" s="157"/>
      <c r="CX1487" s="157"/>
      <c r="CY1487" s="157"/>
      <c r="CZ1487" s="157"/>
      <c r="DA1487" s="157"/>
      <c r="DB1487" s="157"/>
      <c r="DC1487" s="157"/>
      <c r="DD1487" s="157"/>
      <c r="DE1487" s="157"/>
      <c r="DF1487" s="157"/>
      <c r="DG1487" s="157"/>
      <c r="DH1487" s="157"/>
      <c r="DI1487" s="157"/>
      <c r="DJ1487" s="157"/>
      <c r="DK1487" s="157"/>
      <c r="DL1487" s="157"/>
      <c r="DM1487" s="157"/>
      <c r="DN1487" s="157"/>
      <c r="DO1487" s="157"/>
    </row>
    <row r="1488" spans="3:119">
      <c r="C1488" s="549"/>
      <c r="D1488" s="301"/>
      <c r="E1488" s="302"/>
      <c r="F1488" s="551"/>
      <c r="G1488" s="551"/>
      <c r="H1488" s="551"/>
      <c r="I1488" s="551"/>
      <c r="J1488" s="551"/>
      <c r="K1488" s="551"/>
      <c r="M1488" s="157"/>
      <c r="N1488" s="157"/>
      <c r="O1488" s="157"/>
      <c r="P1488" s="157"/>
      <c r="Q1488" s="157"/>
      <c r="R1488" s="157"/>
      <c r="S1488" s="157"/>
      <c r="T1488" s="157"/>
      <c r="U1488" s="1761"/>
      <c r="V1488" s="1761"/>
      <c r="W1488" s="1761"/>
      <c r="X1488" s="1761"/>
      <c r="Y1488" s="1761"/>
      <c r="Z1488" s="1761"/>
      <c r="AA1488" s="157"/>
      <c r="AB1488" s="157"/>
      <c r="AC1488" s="157"/>
      <c r="AD1488" s="157"/>
      <c r="AE1488" s="157"/>
      <c r="AF1488" s="157"/>
      <c r="AG1488" s="157"/>
      <c r="AH1488" s="157"/>
      <c r="AI1488" s="157"/>
      <c r="AJ1488" s="157"/>
      <c r="AK1488" s="157"/>
      <c r="AL1488" s="157"/>
      <c r="AM1488" s="157"/>
      <c r="AN1488" s="157"/>
      <c r="AO1488" s="157"/>
      <c r="AP1488" s="157"/>
      <c r="AQ1488" s="157"/>
      <c r="AR1488" s="157"/>
      <c r="AS1488" s="157"/>
      <c r="AT1488" s="157"/>
      <c r="AU1488" s="157"/>
      <c r="AV1488" s="157"/>
      <c r="AW1488" s="157"/>
      <c r="AX1488" s="157"/>
      <c r="AY1488" s="157"/>
      <c r="AZ1488" s="157"/>
      <c r="BA1488" s="157"/>
      <c r="BB1488" s="157"/>
      <c r="BC1488" s="157"/>
      <c r="BD1488" s="157"/>
      <c r="BE1488" s="157"/>
      <c r="BF1488" s="157"/>
      <c r="BG1488" s="157"/>
      <c r="BH1488" s="157"/>
      <c r="BI1488" s="157"/>
      <c r="BJ1488" s="157"/>
      <c r="BK1488" s="157"/>
      <c r="BL1488" s="157"/>
      <c r="BM1488" s="157"/>
      <c r="BN1488" s="157"/>
      <c r="BO1488" s="157"/>
      <c r="BP1488" s="157"/>
      <c r="BQ1488" s="157"/>
      <c r="BR1488" s="157"/>
      <c r="BS1488" s="157"/>
      <c r="BT1488" s="157"/>
      <c r="BU1488" s="157"/>
      <c r="BV1488" s="157"/>
      <c r="BW1488" s="157"/>
      <c r="BX1488" s="157"/>
      <c r="BY1488" s="157"/>
      <c r="BZ1488" s="157"/>
      <c r="CA1488" s="157"/>
      <c r="CB1488" s="157"/>
      <c r="CC1488" s="157"/>
      <c r="CD1488" s="157"/>
      <c r="CE1488" s="157"/>
      <c r="CF1488" s="157"/>
      <c r="CG1488" s="157"/>
      <c r="CH1488" s="157"/>
      <c r="CI1488" s="157"/>
      <c r="CJ1488" s="157"/>
      <c r="CK1488" s="157"/>
      <c r="CL1488" s="157"/>
      <c r="CM1488" s="157"/>
      <c r="CN1488" s="157"/>
      <c r="CO1488" s="157"/>
      <c r="CP1488" s="157"/>
      <c r="CQ1488" s="157"/>
      <c r="CR1488" s="157"/>
      <c r="CS1488" s="157"/>
      <c r="CT1488" s="157"/>
      <c r="CU1488" s="157"/>
      <c r="CV1488" s="157"/>
      <c r="CW1488" s="157"/>
      <c r="CX1488" s="157"/>
      <c r="CY1488" s="157"/>
      <c r="CZ1488" s="157"/>
      <c r="DA1488" s="157"/>
      <c r="DB1488" s="157"/>
      <c r="DC1488" s="157"/>
      <c r="DD1488" s="157"/>
      <c r="DE1488" s="157"/>
      <c r="DF1488" s="157"/>
      <c r="DG1488" s="157"/>
      <c r="DH1488" s="157"/>
      <c r="DI1488" s="157"/>
      <c r="DJ1488" s="157"/>
      <c r="DK1488" s="157"/>
      <c r="DL1488" s="157"/>
      <c r="DM1488" s="157"/>
      <c r="DN1488" s="157"/>
      <c r="DO1488" s="157"/>
    </row>
    <row r="1489" spans="3:119">
      <c r="C1489" s="549"/>
      <c r="D1489" s="301"/>
      <c r="E1489" s="302"/>
      <c r="F1489" s="551"/>
      <c r="G1489" s="551"/>
      <c r="H1489" s="551"/>
      <c r="I1489" s="551"/>
      <c r="J1489" s="551"/>
      <c r="K1489" s="551"/>
      <c r="M1489" s="157"/>
      <c r="N1489" s="157"/>
      <c r="O1489" s="157"/>
      <c r="P1489" s="157"/>
      <c r="Q1489" s="157"/>
      <c r="R1489" s="157"/>
      <c r="S1489" s="157"/>
      <c r="T1489" s="157"/>
      <c r="U1489" s="1761"/>
      <c r="V1489" s="1761"/>
      <c r="W1489" s="1761"/>
      <c r="X1489" s="1761"/>
      <c r="Y1489" s="1761"/>
      <c r="Z1489" s="1761"/>
      <c r="AA1489" s="157"/>
      <c r="AB1489" s="157"/>
      <c r="AC1489" s="157"/>
      <c r="AD1489" s="157"/>
      <c r="AE1489" s="157"/>
      <c r="AF1489" s="157"/>
      <c r="AG1489" s="157"/>
      <c r="AH1489" s="157"/>
      <c r="AI1489" s="157"/>
      <c r="AJ1489" s="157"/>
      <c r="AK1489" s="157"/>
      <c r="AL1489" s="157"/>
      <c r="AM1489" s="157"/>
      <c r="AN1489" s="157"/>
      <c r="AO1489" s="157"/>
      <c r="AP1489" s="157"/>
      <c r="AQ1489" s="157"/>
      <c r="AR1489" s="157"/>
      <c r="AS1489" s="157"/>
      <c r="AT1489" s="157"/>
      <c r="AU1489" s="157"/>
      <c r="AV1489" s="157"/>
      <c r="AW1489" s="157"/>
      <c r="AX1489" s="157"/>
      <c r="AY1489" s="157"/>
      <c r="AZ1489" s="157"/>
      <c r="BA1489" s="157"/>
      <c r="BB1489" s="157"/>
      <c r="BC1489" s="157"/>
      <c r="BD1489" s="157"/>
      <c r="BE1489" s="157"/>
      <c r="BF1489" s="157"/>
      <c r="BG1489" s="157"/>
      <c r="BH1489" s="157"/>
      <c r="BI1489" s="157"/>
      <c r="BJ1489" s="157"/>
      <c r="BK1489" s="157"/>
      <c r="BL1489" s="157"/>
      <c r="BM1489" s="157"/>
      <c r="BN1489" s="157"/>
      <c r="BO1489" s="157"/>
      <c r="BP1489" s="157"/>
      <c r="BQ1489" s="157"/>
      <c r="BR1489" s="157"/>
      <c r="BS1489" s="157"/>
      <c r="BT1489" s="157"/>
      <c r="BU1489" s="157"/>
      <c r="BV1489" s="157"/>
      <c r="BW1489" s="157"/>
      <c r="BX1489" s="157"/>
      <c r="BY1489" s="157"/>
      <c r="BZ1489" s="157"/>
      <c r="CA1489" s="157"/>
      <c r="CB1489" s="157"/>
      <c r="CC1489" s="157"/>
      <c r="CD1489" s="157"/>
      <c r="CE1489" s="157"/>
      <c r="CF1489" s="157"/>
      <c r="CG1489" s="157"/>
      <c r="CH1489" s="157"/>
      <c r="CI1489" s="157"/>
      <c r="CJ1489" s="157"/>
      <c r="CK1489" s="157"/>
      <c r="CL1489" s="157"/>
      <c r="CM1489" s="157"/>
      <c r="CN1489" s="157"/>
      <c r="CO1489" s="157"/>
      <c r="CP1489" s="157"/>
      <c r="CQ1489" s="157"/>
      <c r="CR1489" s="157"/>
      <c r="CS1489" s="157"/>
      <c r="CT1489" s="157"/>
      <c r="CU1489" s="157"/>
      <c r="CV1489" s="157"/>
      <c r="CW1489" s="157"/>
      <c r="CX1489" s="157"/>
      <c r="CY1489" s="157"/>
      <c r="CZ1489" s="157"/>
      <c r="DA1489" s="157"/>
      <c r="DB1489" s="157"/>
      <c r="DC1489" s="157"/>
      <c r="DD1489" s="157"/>
      <c r="DE1489" s="157"/>
      <c r="DF1489" s="157"/>
      <c r="DG1489" s="157"/>
      <c r="DH1489" s="157"/>
      <c r="DI1489" s="157"/>
      <c r="DJ1489" s="157"/>
      <c r="DK1489" s="157"/>
      <c r="DL1489" s="157"/>
      <c r="DM1489" s="157"/>
      <c r="DN1489" s="157"/>
      <c r="DO1489" s="157"/>
    </row>
    <row r="1490" spans="3:119">
      <c r="C1490" s="549"/>
      <c r="D1490" s="301"/>
      <c r="E1490" s="302"/>
      <c r="F1490" s="551"/>
      <c r="G1490" s="551"/>
      <c r="H1490" s="551"/>
      <c r="I1490" s="551"/>
      <c r="J1490" s="551"/>
      <c r="K1490" s="551"/>
      <c r="M1490" s="157"/>
      <c r="N1490" s="157"/>
      <c r="O1490" s="157"/>
      <c r="P1490" s="157"/>
      <c r="Q1490" s="157"/>
      <c r="R1490" s="157"/>
      <c r="S1490" s="157"/>
      <c r="T1490" s="157"/>
      <c r="U1490" s="1761"/>
      <c r="V1490" s="1761"/>
      <c r="W1490" s="1761"/>
      <c r="X1490" s="1761"/>
      <c r="Y1490" s="1761"/>
      <c r="Z1490" s="1761"/>
      <c r="AA1490" s="157"/>
      <c r="AB1490" s="157"/>
      <c r="AC1490" s="157"/>
      <c r="AD1490" s="157"/>
      <c r="AE1490" s="157"/>
      <c r="AF1490" s="157"/>
      <c r="AG1490" s="157"/>
      <c r="AH1490" s="157"/>
      <c r="AI1490" s="157"/>
      <c r="AJ1490" s="157"/>
      <c r="AK1490" s="157"/>
      <c r="AL1490" s="157"/>
      <c r="AM1490" s="157"/>
      <c r="AN1490" s="157"/>
      <c r="AO1490" s="157"/>
      <c r="AP1490" s="157"/>
      <c r="AQ1490" s="157"/>
      <c r="AR1490" s="157"/>
      <c r="AS1490" s="157"/>
      <c r="AT1490" s="157"/>
      <c r="AU1490" s="157"/>
      <c r="AV1490" s="157"/>
      <c r="AW1490" s="157"/>
      <c r="AX1490" s="157"/>
      <c r="AY1490" s="157"/>
      <c r="AZ1490" s="157"/>
      <c r="BA1490" s="157"/>
      <c r="BB1490" s="157"/>
      <c r="BC1490" s="157"/>
      <c r="BD1490" s="157"/>
      <c r="BE1490" s="157"/>
      <c r="BF1490" s="157"/>
      <c r="BG1490" s="157"/>
      <c r="BH1490" s="157"/>
      <c r="BI1490" s="157"/>
      <c r="BJ1490" s="157"/>
      <c r="BK1490" s="157"/>
      <c r="BL1490" s="157"/>
      <c r="BM1490" s="157"/>
      <c r="BN1490" s="157"/>
      <c r="BO1490" s="157"/>
      <c r="BP1490" s="157"/>
      <c r="BQ1490" s="157"/>
      <c r="BR1490" s="157"/>
      <c r="BS1490" s="157"/>
      <c r="BT1490" s="157"/>
      <c r="BU1490" s="157"/>
      <c r="BV1490" s="157"/>
      <c r="BW1490" s="157"/>
      <c r="BX1490" s="157"/>
      <c r="BY1490" s="157"/>
      <c r="BZ1490" s="157"/>
      <c r="CA1490" s="157"/>
      <c r="CB1490" s="157"/>
      <c r="CC1490" s="157"/>
      <c r="CD1490" s="157"/>
      <c r="CE1490" s="157"/>
      <c r="CF1490" s="157"/>
      <c r="CG1490" s="157"/>
      <c r="CH1490" s="157"/>
      <c r="CI1490" s="157"/>
      <c r="CJ1490" s="157"/>
      <c r="CK1490" s="157"/>
      <c r="CL1490" s="157"/>
      <c r="CM1490" s="157"/>
      <c r="CN1490" s="157"/>
      <c r="CO1490" s="157"/>
      <c r="CP1490" s="157"/>
      <c r="CQ1490" s="157"/>
      <c r="CR1490" s="157"/>
      <c r="CS1490" s="157"/>
      <c r="CT1490" s="157"/>
      <c r="CU1490" s="157"/>
      <c r="CV1490" s="157"/>
      <c r="CW1490" s="157"/>
      <c r="CX1490" s="157"/>
      <c r="CY1490" s="157"/>
      <c r="CZ1490" s="157"/>
      <c r="DA1490" s="157"/>
      <c r="DB1490" s="157"/>
      <c r="DC1490" s="157"/>
      <c r="DD1490" s="157"/>
      <c r="DE1490" s="157"/>
      <c r="DF1490" s="157"/>
      <c r="DG1490" s="157"/>
      <c r="DH1490" s="157"/>
      <c r="DI1490" s="157"/>
      <c r="DJ1490" s="157"/>
      <c r="DK1490" s="157"/>
      <c r="DL1490" s="157"/>
      <c r="DM1490" s="157"/>
      <c r="DN1490" s="157"/>
      <c r="DO1490" s="157"/>
    </row>
    <row r="1491" spans="3:119">
      <c r="C1491" s="549"/>
      <c r="D1491" s="301"/>
      <c r="E1491" s="302"/>
      <c r="F1491" s="551"/>
      <c r="G1491" s="551"/>
      <c r="H1491" s="551"/>
      <c r="I1491" s="551"/>
      <c r="J1491" s="551"/>
      <c r="K1491" s="551"/>
      <c r="M1491" s="157"/>
      <c r="N1491" s="157"/>
      <c r="O1491" s="157"/>
      <c r="P1491" s="157"/>
      <c r="Q1491" s="157"/>
      <c r="R1491" s="157"/>
      <c r="S1491" s="157"/>
      <c r="T1491" s="157"/>
      <c r="U1491" s="1761"/>
      <c r="V1491" s="1761"/>
      <c r="W1491" s="1761"/>
      <c r="X1491" s="1761"/>
      <c r="Y1491" s="1761"/>
      <c r="Z1491" s="1761"/>
      <c r="AA1491" s="157"/>
      <c r="AB1491" s="157"/>
      <c r="AC1491" s="157"/>
      <c r="AD1491" s="157"/>
      <c r="AE1491" s="157"/>
      <c r="AF1491" s="157"/>
      <c r="AG1491" s="157"/>
      <c r="AH1491" s="157"/>
      <c r="AI1491" s="157"/>
      <c r="AJ1491" s="157"/>
      <c r="AK1491" s="157"/>
      <c r="AL1491" s="157"/>
      <c r="AM1491" s="157"/>
      <c r="AN1491" s="157"/>
      <c r="AO1491" s="157"/>
      <c r="AP1491" s="157"/>
      <c r="AQ1491" s="157"/>
      <c r="AR1491" s="157"/>
      <c r="AS1491" s="157"/>
      <c r="AT1491" s="157"/>
      <c r="AU1491" s="157"/>
      <c r="AV1491" s="157"/>
      <c r="AW1491" s="157"/>
      <c r="AX1491" s="157"/>
      <c r="AY1491" s="157"/>
      <c r="AZ1491" s="157"/>
      <c r="BA1491" s="157"/>
      <c r="BB1491" s="157"/>
      <c r="BC1491" s="157"/>
      <c r="BD1491" s="157"/>
      <c r="BE1491" s="157"/>
      <c r="BF1491" s="157"/>
      <c r="BG1491" s="157"/>
      <c r="BH1491" s="157"/>
      <c r="BI1491" s="157"/>
      <c r="BJ1491" s="157"/>
      <c r="BK1491" s="157"/>
      <c r="BL1491" s="157"/>
      <c r="BM1491" s="157"/>
      <c r="BN1491" s="157"/>
      <c r="BO1491" s="157"/>
      <c r="BP1491" s="157"/>
      <c r="BQ1491" s="157"/>
      <c r="BR1491" s="157"/>
      <c r="BS1491" s="157"/>
      <c r="BT1491" s="157"/>
      <c r="BU1491" s="157"/>
      <c r="BV1491" s="157"/>
      <c r="BW1491" s="157"/>
      <c r="BX1491" s="157"/>
      <c r="BY1491" s="157"/>
      <c r="BZ1491" s="157"/>
      <c r="CA1491" s="157"/>
      <c r="CB1491" s="157"/>
      <c r="CC1491" s="157"/>
      <c r="CD1491" s="157"/>
      <c r="CE1491" s="157"/>
      <c r="CF1491" s="157"/>
      <c r="CG1491" s="157"/>
      <c r="CH1491" s="157"/>
      <c r="CI1491" s="157"/>
      <c r="CJ1491" s="157"/>
      <c r="CK1491" s="157"/>
      <c r="CL1491" s="157"/>
      <c r="CM1491" s="157"/>
      <c r="CN1491" s="157"/>
      <c r="CO1491" s="157"/>
      <c r="CP1491" s="157"/>
      <c r="CQ1491" s="157"/>
      <c r="CR1491" s="157"/>
      <c r="CS1491" s="157"/>
      <c r="CT1491" s="157"/>
      <c r="CU1491" s="157"/>
      <c r="CV1491" s="157"/>
      <c r="CW1491" s="157"/>
      <c r="CX1491" s="157"/>
      <c r="CY1491" s="157"/>
      <c r="CZ1491" s="157"/>
      <c r="DA1491" s="157"/>
      <c r="DB1491" s="157"/>
      <c r="DC1491" s="157"/>
      <c r="DD1491" s="157"/>
      <c r="DE1491" s="157"/>
      <c r="DF1491" s="157"/>
      <c r="DG1491" s="157"/>
      <c r="DH1491" s="157"/>
      <c r="DI1491" s="157"/>
      <c r="DJ1491" s="157"/>
      <c r="DK1491" s="157"/>
      <c r="DL1491" s="157"/>
      <c r="DM1491" s="157"/>
      <c r="DN1491" s="157"/>
      <c r="DO1491" s="157"/>
    </row>
    <row r="1492" spans="3:119">
      <c r="C1492" s="549"/>
      <c r="D1492" s="301"/>
      <c r="E1492" s="302"/>
      <c r="F1492" s="551"/>
      <c r="G1492" s="551"/>
      <c r="H1492" s="551"/>
      <c r="I1492" s="551"/>
      <c r="J1492" s="551"/>
      <c r="K1492" s="551"/>
      <c r="M1492" s="157"/>
      <c r="N1492" s="157"/>
      <c r="O1492" s="157"/>
      <c r="P1492" s="157"/>
      <c r="Q1492" s="157"/>
      <c r="R1492" s="157"/>
      <c r="S1492" s="157"/>
      <c r="T1492" s="157"/>
      <c r="U1492" s="1761"/>
      <c r="V1492" s="1761"/>
      <c r="W1492" s="1761"/>
      <c r="X1492" s="1761"/>
      <c r="Y1492" s="1761"/>
      <c r="Z1492" s="1761"/>
      <c r="AA1492" s="157"/>
      <c r="AB1492" s="157"/>
      <c r="AC1492" s="157"/>
      <c r="AD1492" s="157"/>
      <c r="AE1492" s="157"/>
      <c r="AF1492" s="157"/>
      <c r="AG1492" s="157"/>
      <c r="AH1492" s="157"/>
      <c r="AI1492" s="157"/>
      <c r="AJ1492" s="157"/>
      <c r="AK1492" s="157"/>
      <c r="AL1492" s="157"/>
      <c r="AM1492" s="157"/>
      <c r="AN1492" s="157"/>
      <c r="AO1492" s="157"/>
      <c r="AP1492" s="157"/>
      <c r="AQ1492" s="157"/>
      <c r="AR1492" s="157"/>
      <c r="AS1492" s="157"/>
      <c r="AT1492" s="157"/>
      <c r="AU1492" s="157"/>
      <c r="AV1492" s="157"/>
      <c r="AW1492" s="157"/>
      <c r="AX1492" s="157"/>
      <c r="AY1492" s="157"/>
      <c r="AZ1492" s="157"/>
      <c r="BA1492" s="157"/>
      <c r="BB1492" s="157"/>
      <c r="BC1492" s="157"/>
      <c r="BD1492" s="157"/>
      <c r="BE1492" s="157"/>
      <c r="BF1492" s="157"/>
      <c r="BG1492" s="157"/>
      <c r="BH1492" s="157"/>
      <c r="BI1492" s="157"/>
      <c r="BJ1492" s="157"/>
      <c r="BK1492" s="157"/>
      <c r="BL1492" s="157"/>
      <c r="BM1492" s="157"/>
      <c r="BN1492" s="157"/>
      <c r="BO1492" s="157"/>
      <c r="BP1492" s="157"/>
      <c r="BQ1492" s="157"/>
      <c r="BR1492" s="157"/>
      <c r="BS1492" s="157"/>
      <c r="BT1492" s="157"/>
      <c r="BU1492" s="157"/>
      <c r="BV1492" s="157"/>
      <c r="BW1492" s="157"/>
      <c r="BX1492" s="157"/>
      <c r="BY1492" s="157"/>
      <c r="BZ1492" s="157"/>
      <c r="CA1492" s="157"/>
      <c r="CB1492" s="157"/>
      <c r="CC1492" s="157"/>
      <c r="CD1492" s="157"/>
      <c r="CE1492" s="157"/>
      <c r="CF1492" s="157"/>
      <c r="CG1492" s="157"/>
      <c r="CH1492" s="157"/>
      <c r="CI1492" s="157"/>
      <c r="CJ1492" s="157"/>
      <c r="CK1492" s="157"/>
      <c r="CL1492" s="157"/>
      <c r="CM1492" s="157"/>
      <c r="CN1492" s="157"/>
      <c r="CO1492" s="157"/>
      <c r="CP1492" s="157"/>
      <c r="CQ1492" s="157"/>
      <c r="CR1492" s="157"/>
      <c r="CS1492" s="157"/>
      <c r="CT1492" s="157"/>
      <c r="CU1492" s="157"/>
      <c r="CV1492" s="157"/>
      <c r="CW1492" s="157"/>
      <c r="CX1492" s="157"/>
      <c r="CY1492" s="157"/>
      <c r="CZ1492" s="157"/>
      <c r="DA1492" s="157"/>
      <c r="DB1492" s="157"/>
      <c r="DC1492" s="157"/>
      <c r="DD1492" s="157"/>
      <c r="DE1492" s="157"/>
      <c r="DF1492" s="157"/>
      <c r="DG1492" s="157"/>
      <c r="DH1492" s="157"/>
      <c r="DI1492" s="157"/>
      <c r="DJ1492" s="157"/>
      <c r="DK1492" s="157"/>
      <c r="DL1492" s="157"/>
      <c r="DM1492" s="157"/>
      <c r="DN1492" s="157"/>
      <c r="DO1492" s="157"/>
    </row>
    <row r="1493" spans="3:119">
      <c r="C1493" s="549"/>
      <c r="D1493" s="301"/>
      <c r="E1493" s="302"/>
      <c r="F1493" s="551"/>
      <c r="G1493" s="551"/>
      <c r="H1493" s="551"/>
      <c r="I1493" s="551"/>
      <c r="J1493" s="551"/>
      <c r="K1493" s="551"/>
      <c r="M1493" s="157"/>
      <c r="N1493" s="157"/>
      <c r="O1493" s="157"/>
      <c r="P1493" s="157"/>
      <c r="Q1493" s="157"/>
      <c r="R1493" s="157"/>
      <c r="S1493" s="157"/>
      <c r="T1493" s="157"/>
      <c r="U1493" s="1761"/>
      <c r="V1493" s="1761"/>
      <c r="W1493" s="1761"/>
      <c r="X1493" s="1761"/>
      <c r="Y1493" s="1761"/>
      <c r="Z1493" s="1761"/>
      <c r="AA1493" s="157"/>
      <c r="AB1493" s="157"/>
      <c r="AC1493" s="157"/>
      <c r="AD1493" s="157"/>
      <c r="AE1493" s="157"/>
      <c r="AF1493" s="157"/>
      <c r="AG1493" s="157"/>
      <c r="AH1493" s="157"/>
      <c r="AI1493" s="157"/>
      <c r="AJ1493" s="157"/>
      <c r="AK1493" s="157"/>
      <c r="AL1493" s="157"/>
      <c r="AM1493" s="157"/>
      <c r="AN1493" s="157"/>
      <c r="AO1493" s="157"/>
      <c r="AP1493" s="157"/>
      <c r="AQ1493" s="157"/>
      <c r="AR1493" s="157"/>
      <c r="AS1493" s="157"/>
      <c r="AT1493" s="157"/>
      <c r="AU1493" s="157"/>
      <c r="AV1493" s="157"/>
      <c r="AW1493" s="157"/>
      <c r="AX1493" s="157"/>
      <c r="AY1493" s="157"/>
      <c r="AZ1493" s="157"/>
      <c r="BA1493" s="157"/>
      <c r="BB1493" s="157"/>
      <c r="BC1493" s="157"/>
      <c r="BD1493" s="157"/>
      <c r="BE1493" s="157"/>
      <c r="BF1493" s="157"/>
      <c r="BG1493" s="157"/>
      <c r="BH1493" s="157"/>
      <c r="BI1493" s="157"/>
      <c r="BJ1493" s="157"/>
      <c r="BK1493" s="157"/>
      <c r="BL1493" s="157"/>
      <c r="BM1493" s="157"/>
      <c r="BN1493" s="157"/>
      <c r="BO1493" s="157"/>
      <c r="BP1493" s="157"/>
      <c r="BQ1493" s="157"/>
      <c r="BR1493" s="157"/>
      <c r="BS1493" s="157"/>
      <c r="BT1493" s="157"/>
      <c r="BU1493" s="157"/>
      <c r="BV1493" s="157"/>
      <c r="BW1493" s="157"/>
      <c r="BX1493" s="157"/>
      <c r="BY1493" s="157"/>
      <c r="BZ1493" s="157"/>
      <c r="CA1493" s="157"/>
      <c r="CB1493" s="157"/>
      <c r="CC1493" s="157"/>
      <c r="CD1493" s="157"/>
      <c r="CE1493" s="157"/>
      <c r="CF1493" s="157"/>
      <c r="CG1493" s="157"/>
      <c r="CH1493" s="157"/>
      <c r="CI1493" s="157"/>
      <c r="CJ1493" s="157"/>
      <c r="CK1493" s="157"/>
      <c r="CL1493" s="157"/>
      <c r="CM1493" s="157"/>
      <c r="CN1493" s="157"/>
      <c r="CO1493" s="157"/>
      <c r="CP1493" s="157"/>
      <c r="CQ1493" s="157"/>
      <c r="CR1493" s="157"/>
      <c r="CS1493" s="157"/>
      <c r="CT1493" s="157"/>
      <c r="CU1493" s="157"/>
      <c r="CV1493" s="157"/>
      <c r="CW1493" s="157"/>
      <c r="CX1493" s="157"/>
      <c r="CY1493" s="157"/>
      <c r="CZ1493" s="157"/>
      <c r="DA1493" s="157"/>
      <c r="DB1493" s="157"/>
      <c r="DC1493" s="157"/>
      <c r="DD1493" s="157"/>
      <c r="DE1493" s="157"/>
      <c r="DF1493" s="157"/>
      <c r="DG1493" s="157"/>
      <c r="DH1493" s="157"/>
      <c r="DI1493" s="157"/>
      <c r="DJ1493" s="157"/>
      <c r="DK1493" s="157"/>
      <c r="DL1493" s="157"/>
      <c r="DM1493" s="157"/>
      <c r="DN1493" s="157"/>
      <c r="DO1493" s="157"/>
    </row>
    <row r="1494" spans="3:119">
      <c r="C1494" s="549"/>
      <c r="D1494" s="301"/>
      <c r="E1494" s="302"/>
      <c r="F1494" s="551"/>
      <c r="G1494" s="551"/>
      <c r="H1494" s="551"/>
      <c r="I1494" s="551"/>
      <c r="J1494" s="551"/>
      <c r="K1494" s="551"/>
      <c r="M1494" s="157"/>
      <c r="N1494" s="157"/>
      <c r="O1494" s="157"/>
      <c r="P1494" s="157"/>
      <c r="Q1494" s="157"/>
      <c r="R1494" s="157"/>
      <c r="S1494" s="157"/>
      <c r="T1494" s="157"/>
      <c r="U1494" s="1761"/>
      <c r="V1494" s="1761"/>
      <c r="W1494" s="1761"/>
      <c r="X1494" s="1761"/>
      <c r="Y1494" s="1761"/>
      <c r="Z1494" s="1761"/>
      <c r="AA1494" s="157"/>
      <c r="AB1494" s="157"/>
      <c r="AC1494" s="157"/>
      <c r="AD1494" s="157"/>
      <c r="AE1494" s="157"/>
      <c r="AF1494" s="157"/>
      <c r="AG1494" s="157"/>
      <c r="AH1494" s="157"/>
      <c r="AI1494" s="157"/>
      <c r="AJ1494" s="157"/>
      <c r="AK1494" s="157"/>
      <c r="AL1494" s="157"/>
      <c r="AM1494" s="157"/>
      <c r="AN1494" s="157"/>
      <c r="AO1494" s="157"/>
      <c r="AP1494" s="157"/>
      <c r="AQ1494" s="157"/>
      <c r="AR1494" s="157"/>
      <c r="AS1494" s="157"/>
      <c r="AT1494" s="157"/>
      <c r="AU1494" s="157"/>
      <c r="AV1494" s="157"/>
      <c r="AW1494" s="157"/>
      <c r="AX1494" s="157"/>
      <c r="AY1494" s="157"/>
      <c r="AZ1494" s="157"/>
      <c r="BA1494" s="157"/>
      <c r="BB1494" s="157"/>
      <c r="BC1494" s="157"/>
      <c r="BD1494" s="157"/>
      <c r="BE1494" s="157"/>
      <c r="BF1494" s="157"/>
      <c r="BG1494" s="157"/>
      <c r="BH1494" s="157"/>
      <c r="BI1494" s="157"/>
      <c r="BJ1494" s="157"/>
      <c r="BK1494" s="157"/>
      <c r="BL1494" s="157"/>
      <c r="BM1494" s="157"/>
      <c r="BN1494" s="157"/>
      <c r="BO1494" s="157"/>
      <c r="BP1494" s="157"/>
      <c r="BQ1494" s="157"/>
      <c r="BR1494" s="157"/>
      <c r="BS1494" s="157"/>
      <c r="BT1494" s="157"/>
      <c r="BU1494" s="157"/>
      <c r="BV1494" s="157"/>
      <c r="BW1494" s="157"/>
      <c r="BX1494" s="157"/>
      <c r="BY1494" s="157"/>
      <c r="BZ1494" s="157"/>
      <c r="CA1494" s="157"/>
      <c r="CB1494" s="157"/>
      <c r="CC1494" s="157"/>
      <c r="CD1494" s="157"/>
      <c r="CE1494" s="157"/>
      <c r="CF1494" s="157"/>
      <c r="CG1494" s="157"/>
      <c r="CH1494" s="157"/>
      <c r="CI1494" s="157"/>
      <c r="CJ1494" s="157"/>
      <c r="CK1494" s="157"/>
      <c r="CL1494" s="157"/>
      <c r="CM1494" s="157"/>
      <c r="CN1494" s="157"/>
      <c r="CO1494" s="157"/>
      <c r="CP1494" s="157"/>
      <c r="CQ1494" s="157"/>
      <c r="CR1494" s="157"/>
      <c r="CS1494" s="157"/>
      <c r="CT1494" s="157"/>
      <c r="CU1494" s="157"/>
      <c r="CV1494" s="157"/>
      <c r="CW1494" s="157"/>
      <c r="CX1494" s="157"/>
      <c r="CY1494" s="157"/>
      <c r="CZ1494" s="157"/>
      <c r="DA1494" s="157"/>
      <c r="DB1494" s="157"/>
      <c r="DC1494" s="157"/>
      <c r="DD1494" s="157"/>
      <c r="DE1494" s="157"/>
      <c r="DF1494" s="157"/>
      <c r="DG1494" s="157"/>
      <c r="DH1494" s="157"/>
      <c r="DI1494" s="157"/>
      <c r="DJ1494" s="157"/>
      <c r="DK1494" s="157"/>
      <c r="DL1494" s="157"/>
      <c r="DM1494" s="157"/>
      <c r="DN1494" s="157"/>
      <c r="DO1494" s="157"/>
    </row>
    <row r="1495" spans="3:119">
      <c r="C1495" s="549"/>
      <c r="D1495" s="301"/>
      <c r="E1495" s="302"/>
      <c r="F1495" s="551"/>
      <c r="G1495" s="551"/>
      <c r="H1495" s="551"/>
      <c r="I1495" s="551"/>
      <c r="J1495" s="551"/>
      <c r="K1495" s="551"/>
      <c r="M1495" s="157"/>
      <c r="N1495" s="157"/>
      <c r="O1495" s="157"/>
      <c r="P1495" s="157"/>
      <c r="Q1495" s="157"/>
      <c r="R1495" s="157"/>
      <c r="S1495" s="157"/>
      <c r="T1495" s="157"/>
      <c r="U1495" s="1761"/>
      <c r="V1495" s="1761"/>
      <c r="W1495" s="1761"/>
      <c r="X1495" s="1761"/>
      <c r="Y1495" s="1761"/>
      <c r="Z1495" s="1761"/>
      <c r="AA1495" s="157"/>
      <c r="AB1495" s="157"/>
      <c r="AC1495" s="157"/>
      <c r="AD1495" s="157"/>
      <c r="AE1495" s="157"/>
      <c r="AF1495" s="157"/>
      <c r="AG1495" s="157"/>
      <c r="AH1495" s="157"/>
      <c r="AI1495" s="157"/>
      <c r="AJ1495" s="157"/>
      <c r="AK1495" s="157"/>
      <c r="AL1495" s="157"/>
      <c r="AM1495" s="157"/>
      <c r="AN1495" s="157"/>
      <c r="AO1495" s="157"/>
      <c r="AP1495" s="157"/>
      <c r="AQ1495" s="157"/>
      <c r="AR1495" s="157"/>
      <c r="AS1495" s="157"/>
      <c r="AT1495" s="157"/>
      <c r="AU1495" s="157"/>
      <c r="AV1495" s="157"/>
      <c r="AW1495" s="157"/>
      <c r="AX1495" s="157"/>
      <c r="AY1495" s="157"/>
      <c r="AZ1495" s="157"/>
      <c r="BA1495" s="157"/>
      <c r="BB1495" s="157"/>
      <c r="BC1495" s="157"/>
      <c r="BD1495" s="157"/>
      <c r="BE1495" s="157"/>
      <c r="BF1495" s="157"/>
      <c r="BG1495" s="157"/>
      <c r="BH1495" s="157"/>
      <c r="BI1495" s="157"/>
      <c r="BJ1495" s="157"/>
      <c r="BK1495" s="157"/>
      <c r="BL1495" s="157"/>
      <c r="BM1495" s="157"/>
      <c r="BN1495" s="157"/>
      <c r="BO1495" s="157"/>
      <c r="BP1495" s="157"/>
      <c r="BQ1495" s="157"/>
      <c r="BR1495" s="157"/>
      <c r="BS1495" s="157"/>
      <c r="BT1495" s="157"/>
      <c r="BU1495" s="157"/>
      <c r="BV1495" s="157"/>
      <c r="BW1495" s="157"/>
      <c r="BX1495" s="157"/>
      <c r="BY1495" s="157"/>
      <c r="BZ1495" s="157"/>
      <c r="CA1495" s="157"/>
      <c r="CB1495" s="157"/>
      <c r="CC1495" s="157"/>
      <c r="CD1495" s="157"/>
      <c r="CE1495" s="157"/>
      <c r="CF1495" s="157"/>
      <c r="CG1495" s="157"/>
      <c r="CH1495" s="157"/>
      <c r="CI1495" s="157"/>
      <c r="CJ1495" s="157"/>
      <c r="CK1495" s="157"/>
      <c r="CL1495" s="157"/>
      <c r="CM1495" s="157"/>
      <c r="CN1495" s="157"/>
      <c r="CO1495" s="157"/>
      <c r="CP1495" s="157"/>
      <c r="CQ1495" s="157"/>
      <c r="CR1495" s="157"/>
      <c r="CS1495" s="157"/>
      <c r="CT1495" s="157"/>
      <c r="CU1495" s="157"/>
      <c r="CV1495" s="157"/>
      <c r="CW1495" s="157"/>
      <c r="CX1495" s="157"/>
      <c r="CY1495" s="157"/>
      <c r="CZ1495" s="157"/>
      <c r="DA1495" s="157"/>
      <c r="DB1495" s="157"/>
      <c r="DC1495" s="157"/>
      <c r="DD1495" s="157"/>
      <c r="DE1495" s="157"/>
      <c r="DF1495" s="157"/>
      <c r="DG1495" s="157"/>
      <c r="DH1495" s="157"/>
      <c r="DI1495" s="157"/>
      <c r="DJ1495" s="157"/>
      <c r="DK1495" s="157"/>
      <c r="DL1495" s="157"/>
      <c r="DM1495" s="157"/>
      <c r="DN1495" s="157"/>
      <c r="DO1495" s="157"/>
    </row>
    <row r="1496" spans="3:119">
      <c r="C1496" s="549"/>
      <c r="D1496" s="301"/>
      <c r="E1496" s="302"/>
      <c r="F1496" s="551"/>
      <c r="G1496" s="551"/>
      <c r="H1496" s="551"/>
      <c r="I1496" s="551"/>
      <c r="J1496" s="551"/>
      <c r="K1496" s="551"/>
      <c r="M1496" s="157"/>
      <c r="N1496" s="157"/>
      <c r="O1496" s="157"/>
      <c r="P1496" s="157"/>
      <c r="Q1496" s="157"/>
      <c r="R1496" s="157"/>
      <c r="S1496" s="157"/>
      <c r="T1496" s="157"/>
      <c r="U1496" s="1761"/>
      <c r="V1496" s="1761"/>
      <c r="W1496" s="1761"/>
      <c r="X1496" s="1761"/>
      <c r="Y1496" s="1761"/>
      <c r="Z1496" s="1761"/>
      <c r="AA1496" s="157"/>
      <c r="AB1496" s="157"/>
      <c r="AC1496" s="157"/>
      <c r="AD1496" s="157"/>
      <c r="AE1496" s="157"/>
      <c r="AF1496" s="157"/>
      <c r="AG1496" s="157"/>
      <c r="AH1496" s="157"/>
      <c r="AI1496" s="157"/>
      <c r="AJ1496" s="157"/>
      <c r="AK1496" s="157"/>
      <c r="AL1496" s="157"/>
      <c r="AM1496" s="157"/>
      <c r="AN1496" s="157"/>
      <c r="AO1496" s="157"/>
      <c r="AP1496" s="157"/>
      <c r="AQ1496" s="157"/>
      <c r="AR1496" s="157"/>
      <c r="AS1496" s="157"/>
      <c r="AT1496" s="157"/>
      <c r="AU1496" s="157"/>
      <c r="AV1496" s="157"/>
      <c r="AW1496" s="157"/>
      <c r="AX1496" s="157"/>
      <c r="AY1496" s="157"/>
      <c r="AZ1496" s="157"/>
      <c r="BA1496" s="157"/>
      <c r="BB1496" s="157"/>
      <c r="BC1496" s="157"/>
      <c r="BD1496" s="157"/>
      <c r="BE1496" s="157"/>
      <c r="BF1496" s="157"/>
      <c r="BG1496" s="157"/>
      <c r="BH1496" s="157"/>
      <c r="BI1496" s="157"/>
      <c r="BJ1496" s="157"/>
      <c r="BK1496" s="157"/>
      <c r="BL1496" s="157"/>
      <c r="BM1496" s="157"/>
      <c r="BN1496" s="157"/>
      <c r="BO1496" s="157"/>
      <c r="BP1496" s="157"/>
      <c r="BQ1496" s="157"/>
      <c r="BR1496" s="157"/>
      <c r="BS1496" s="157"/>
      <c r="BT1496" s="157"/>
      <c r="BU1496" s="157"/>
      <c r="BV1496" s="157"/>
      <c r="BW1496" s="157"/>
      <c r="BX1496" s="157"/>
      <c r="BY1496" s="157"/>
      <c r="BZ1496" s="157"/>
      <c r="CA1496" s="157"/>
      <c r="CB1496" s="157"/>
      <c r="CC1496" s="157"/>
      <c r="CD1496" s="157"/>
      <c r="CE1496" s="157"/>
      <c r="CF1496" s="157"/>
      <c r="CG1496" s="157"/>
      <c r="CH1496" s="157"/>
      <c r="CI1496" s="157"/>
      <c r="CJ1496" s="157"/>
      <c r="CK1496" s="157"/>
      <c r="CL1496" s="157"/>
      <c r="CM1496" s="157"/>
      <c r="CN1496" s="157"/>
      <c r="CO1496" s="157"/>
      <c r="CP1496" s="157"/>
      <c r="CQ1496" s="157"/>
      <c r="CR1496" s="157"/>
      <c r="CS1496" s="157"/>
      <c r="CT1496" s="157"/>
      <c r="CU1496" s="157"/>
      <c r="CV1496" s="157"/>
      <c r="CW1496" s="157"/>
      <c r="CX1496" s="157"/>
      <c r="CY1496" s="157"/>
      <c r="CZ1496" s="157"/>
      <c r="DA1496" s="157"/>
      <c r="DB1496" s="157"/>
      <c r="DC1496" s="157"/>
      <c r="DD1496" s="157"/>
      <c r="DE1496" s="157"/>
      <c r="DF1496" s="157"/>
      <c r="DG1496" s="157"/>
      <c r="DH1496" s="157"/>
      <c r="DI1496" s="157"/>
      <c r="DJ1496" s="157"/>
      <c r="DK1496" s="157"/>
      <c r="DL1496" s="157"/>
      <c r="DM1496" s="157"/>
      <c r="DN1496" s="157"/>
      <c r="DO1496" s="157"/>
    </row>
    <row r="1497" spans="3:119">
      <c r="C1497" s="549"/>
      <c r="D1497" s="301"/>
      <c r="E1497" s="302"/>
      <c r="F1497" s="551"/>
      <c r="G1497" s="551"/>
      <c r="H1497" s="551"/>
      <c r="I1497" s="551"/>
      <c r="J1497" s="551"/>
      <c r="K1497" s="551"/>
      <c r="M1497" s="157"/>
      <c r="N1497" s="157"/>
      <c r="O1497" s="157"/>
      <c r="P1497" s="157"/>
      <c r="Q1497" s="157"/>
      <c r="R1497" s="157"/>
      <c r="S1497" s="157"/>
      <c r="T1497" s="157"/>
      <c r="U1497" s="1761"/>
      <c r="V1497" s="1761"/>
      <c r="W1497" s="1761"/>
      <c r="X1497" s="1761"/>
      <c r="Y1497" s="1761"/>
      <c r="Z1497" s="1761"/>
      <c r="AA1497" s="157"/>
      <c r="AB1497" s="157"/>
      <c r="AC1497" s="157"/>
      <c r="AD1497" s="157"/>
      <c r="AE1497" s="157"/>
      <c r="AF1497" s="157"/>
      <c r="AG1497" s="157"/>
      <c r="AH1497" s="157"/>
      <c r="AI1497" s="157"/>
      <c r="AJ1497" s="157"/>
      <c r="AK1497" s="157"/>
      <c r="AL1497" s="157"/>
      <c r="AM1497" s="157"/>
      <c r="AN1497" s="157"/>
      <c r="AO1497" s="157"/>
      <c r="AP1497" s="157"/>
      <c r="AQ1497" s="157"/>
      <c r="AR1497" s="157"/>
      <c r="AS1497" s="157"/>
      <c r="AT1497" s="157"/>
      <c r="AU1497" s="157"/>
      <c r="AV1497" s="157"/>
      <c r="AW1497" s="157"/>
      <c r="AX1497" s="157"/>
      <c r="AY1497" s="157"/>
      <c r="AZ1497" s="157"/>
      <c r="BA1497" s="157"/>
      <c r="BB1497" s="157"/>
      <c r="BC1497" s="157"/>
      <c r="BD1497" s="157"/>
      <c r="BE1497" s="157"/>
      <c r="BF1497" s="157"/>
      <c r="BG1497" s="157"/>
      <c r="BH1497" s="157"/>
      <c r="BI1497" s="157"/>
      <c r="BJ1497" s="157"/>
      <c r="BK1497" s="157"/>
      <c r="BL1497" s="157"/>
      <c r="BM1497" s="157"/>
      <c r="BN1497" s="157"/>
      <c r="BO1497" s="157"/>
      <c r="BP1497" s="157"/>
      <c r="BQ1497" s="157"/>
      <c r="BR1497" s="157"/>
      <c r="BS1497" s="157"/>
      <c r="BT1497" s="157"/>
      <c r="BU1497" s="157"/>
      <c r="BV1497" s="157"/>
      <c r="BW1497" s="157"/>
      <c r="BX1497" s="157"/>
      <c r="BY1497" s="157"/>
      <c r="BZ1497" s="157"/>
      <c r="CA1497" s="157"/>
      <c r="CB1497" s="157"/>
      <c r="CC1497" s="157"/>
      <c r="CD1497" s="157"/>
      <c r="CE1497" s="157"/>
      <c r="CF1497" s="157"/>
      <c r="CG1497" s="157"/>
      <c r="CH1497" s="157"/>
      <c r="CI1497" s="157"/>
      <c r="CJ1497" s="157"/>
      <c r="CK1497" s="157"/>
      <c r="CL1497" s="157"/>
      <c r="CM1497" s="157"/>
      <c r="CN1497" s="157"/>
      <c r="CO1497" s="157"/>
      <c r="CP1497" s="157"/>
      <c r="CQ1497" s="157"/>
      <c r="CR1497" s="157"/>
      <c r="CS1497" s="157"/>
      <c r="CT1497" s="157"/>
      <c r="CU1497" s="157"/>
      <c r="CV1497" s="157"/>
      <c r="CW1497" s="157"/>
      <c r="CX1497" s="157"/>
      <c r="CY1497" s="157"/>
      <c r="CZ1497" s="157"/>
      <c r="DA1497" s="157"/>
      <c r="DB1497" s="157"/>
      <c r="DC1497" s="157"/>
      <c r="DD1497" s="157"/>
      <c r="DE1497" s="157"/>
      <c r="DF1497" s="157"/>
      <c r="DG1497" s="157"/>
      <c r="DH1497" s="157"/>
      <c r="DI1497" s="157"/>
      <c r="DJ1497" s="157"/>
      <c r="DK1497" s="157"/>
      <c r="DL1497" s="157"/>
      <c r="DM1497" s="157"/>
      <c r="DN1497" s="157"/>
      <c r="DO1497" s="157"/>
    </row>
    <row r="1498" spans="3:119">
      <c r="C1498" s="549"/>
      <c r="D1498" s="301"/>
      <c r="E1498" s="302"/>
      <c r="F1498" s="551"/>
      <c r="G1498" s="551"/>
      <c r="H1498" s="551"/>
      <c r="I1498" s="551"/>
      <c r="J1498" s="551"/>
      <c r="K1498" s="551"/>
      <c r="M1498" s="157"/>
      <c r="N1498" s="157"/>
      <c r="O1498" s="157"/>
      <c r="P1498" s="157"/>
      <c r="Q1498" s="157"/>
      <c r="R1498" s="157"/>
      <c r="S1498" s="157"/>
      <c r="T1498" s="157"/>
      <c r="U1498" s="1761"/>
      <c r="V1498" s="1761"/>
      <c r="W1498" s="1761"/>
      <c r="X1498" s="1761"/>
      <c r="Y1498" s="1761"/>
      <c r="Z1498" s="1761"/>
      <c r="AA1498" s="157"/>
      <c r="AB1498" s="157"/>
      <c r="AC1498" s="157"/>
      <c r="AD1498" s="157"/>
      <c r="AE1498" s="157"/>
      <c r="AF1498" s="157"/>
      <c r="AG1498" s="157"/>
      <c r="AH1498" s="157"/>
      <c r="AI1498" s="157"/>
      <c r="AJ1498" s="157"/>
      <c r="AK1498" s="157"/>
      <c r="AL1498" s="157"/>
      <c r="AM1498" s="157"/>
      <c r="AN1498" s="157"/>
      <c r="AO1498" s="157"/>
      <c r="AP1498" s="157"/>
      <c r="AQ1498" s="157"/>
      <c r="AR1498" s="157"/>
      <c r="AS1498" s="157"/>
      <c r="AT1498" s="157"/>
      <c r="AU1498" s="157"/>
      <c r="AV1498" s="157"/>
      <c r="AW1498" s="157"/>
      <c r="AX1498" s="157"/>
      <c r="AY1498" s="157"/>
      <c r="AZ1498" s="157"/>
      <c r="BA1498" s="157"/>
      <c r="BB1498" s="157"/>
      <c r="BC1498" s="157"/>
      <c r="BD1498" s="157"/>
      <c r="BE1498" s="157"/>
      <c r="BF1498" s="157"/>
      <c r="BG1498" s="157"/>
      <c r="BH1498" s="157"/>
      <c r="BI1498" s="157"/>
      <c r="BJ1498" s="157"/>
      <c r="BK1498" s="157"/>
      <c r="BL1498" s="157"/>
      <c r="BM1498" s="157"/>
      <c r="BN1498" s="157"/>
      <c r="BO1498" s="157"/>
      <c r="BP1498" s="157"/>
      <c r="BQ1498" s="157"/>
      <c r="BR1498" s="157"/>
      <c r="BS1498" s="157"/>
      <c r="BT1498" s="157"/>
      <c r="BU1498" s="157"/>
      <c r="BV1498" s="157"/>
      <c r="BW1498" s="157"/>
      <c r="BX1498" s="157"/>
      <c r="BY1498" s="157"/>
      <c r="BZ1498" s="157"/>
      <c r="CA1498" s="157"/>
      <c r="CB1498" s="157"/>
      <c r="CC1498" s="157"/>
      <c r="CD1498" s="157"/>
      <c r="CE1498" s="157"/>
      <c r="CF1498" s="157"/>
      <c r="CG1498" s="157"/>
      <c r="CH1498" s="157"/>
      <c r="CI1498" s="157"/>
      <c r="CJ1498" s="157"/>
      <c r="CK1498" s="157"/>
      <c r="CL1498" s="157"/>
      <c r="CM1498" s="157"/>
      <c r="CN1498" s="157"/>
      <c r="CO1498" s="157"/>
      <c r="CP1498" s="157"/>
      <c r="CQ1498" s="157"/>
      <c r="CR1498" s="157"/>
      <c r="CS1498" s="157"/>
      <c r="CT1498" s="157"/>
      <c r="CU1498" s="157"/>
      <c r="CV1498" s="157"/>
      <c r="CW1498" s="157"/>
      <c r="CX1498" s="157"/>
      <c r="CY1498" s="157"/>
      <c r="CZ1498" s="157"/>
      <c r="DA1498" s="157"/>
      <c r="DB1498" s="157"/>
      <c r="DC1498" s="157"/>
      <c r="DD1498" s="157"/>
      <c r="DE1498" s="157"/>
      <c r="DF1498" s="157"/>
      <c r="DG1498" s="157"/>
      <c r="DH1498" s="157"/>
      <c r="DI1498" s="157"/>
      <c r="DJ1498" s="157"/>
      <c r="DK1498" s="157"/>
      <c r="DL1498" s="157"/>
      <c r="DM1498" s="157"/>
      <c r="DN1498" s="157"/>
      <c r="DO1498" s="157"/>
    </row>
    <row r="1499" spans="3:119">
      <c r="C1499" s="549"/>
      <c r="D1499" s="301"/>
      <c r="E1499" s="302"/>
      <c r="F1499" s="551"/>
      <c r="G1499" s="551"/>
      <c r="H1499" s="551"/>
      <c r="I1499" s="551"/>
      <c r="J1499" s="551"/>
      <c r="K1499" s="551"/>
      <c r="M1499" s="157"/>
      <c r="N1499" s="157"/>
      <c r="O1499" s="157"/>
      <c r="P1499" s="157"/>
      <c r="Q1499" s="157"/>
      <c r="R1499" s="157"/>
      <c r="S1499" s="157"/>
      <c r="T1499" s="157"/>
      <c r="U1499" s="1761"/>
      <c r="V1499" s="1761"/>
      <c r="W1499" s="1761"/>
      <c r="X1499" s="1761"/>
      <c r="Y1499" s="1761"/>
      <c r="Z1499" s="1761"/>
      <c r="AA1499" s="157"/>
      <c r="AB1499" s="157"/>
      <c r="AC1499" s="157"/>
      <c r="AD1499" s="157"/>
      <c r="AE1499" s="157"/>
      <c r="AF1499" s="157"/>
      <c r="AG1499" s="157"/>
      <c r="AH1499" s="157"/>
      <c r="AI1499" s="157"/>
      <c r="AJ1499" s="157"/>
      <c r="AK1499" s="157"/>
      <c r="AL1499" s="157"/>
      <c r="AM1499" s="157"/>
      <c r="AN1499" s="157"/>
      <c r="AO1499" s="157"/>
      <c r="AP1499" s="157"/>
      <c r="AQ1499" s="157"/>
      <c r="AR1499" s="157"/>
      <c r="AS1499" s="157"/>
      <c r="AT1499" s="157"/>
      <c r="AU1499" s="157"/>
      <c r="AV1499" s="157"/>
      <c r="AW1499" s="157"/>
      <c r="AX1499" s="157"/>
      <c r="AY1499" s="157"/>
      <c r="AZ1499" s="157"/>
      <c r="BA1499" s="157"/>
      <c r="BB1499" s="157"/>
      <c r="BC1499" s="157"/>
      <c r="BD1499" s="157"/>
      <c r="BE1499" s="157"/>
      <c r="BF1499" s="157"/>
      <c r="BG1499" s="157"/>
      <c r="BH1499" s="157"/>
      <c r="BI1499" s="157"/>
      <c r="BJ1499" s="157"/>
      <c r="BK1499" s="157"/>
      <c r="BL1499" s="157"/>
      <c r="BM1499" s="157"/>
      <c r="BN1499" s="157"/>
      <c r="BO1499" s="157"/>
      <c r="BP1499" s="157"/>
      <c r="BQ1499" s="157"/>
      <c r="BR1499" s="157"/>
      <c r="BS1499" s="157"/>
      <c r="BT1499" s="157"/>
      <c r="BU1499" s="157"/>
      <c r="BV1499" s="157"/>
      <c r="BW1499" s="157"/>
      <c r="BX1499" s="157"/>
      <c r="BY1499" s="157"/>
      <c r="BZ1499" s="157"/>
      <c r="CA1499" s="157"/>
      <c r="CB1499" s="157"/>
      <c r="CC1499" s="157"/>
      <c r="CD1499" s="157"/>
      <c r="CE1499" s="157"/>
      <c r="CF1499" s="157"/>
      <c r="CG1499" s="157"/>
      <c r="CH1499" s="157"/>
      <c r="CI1499" s="157"/>
      <c r="CJ1499" s="157"/>
      <c r="CK1499" s="157"/>
      <c r="CL1499" s="157"/>
      <c r="CM1499" s="157"/>
      <c r="CN1499" s="157"/>
      <c r="CO1499" s="157"/>
      <c r="CP1499" s="157"/>
      <c r="CQ1499" s="157"/>
      <c r="CR1499" s="157"/>
      <c r="CS1499" s="157"/>
      <c r="CT1499" s="157"/>
      <c r="CU1499" s="157"/>
      <c r="CV1499" s="157"/>
      <c r="CW1499" s="157"/>
      <c r="CX1499" s="157"/>
      <c r="CY1499" s="157"/>
      <c r="CZ1499" s="157"/>
      <c r="DA1499" s="157"/>
      <c r="DB1499" s="157"/>
      <c r="DC1499" s="157"/>
      <c r="DD1499" s="157"/>
      <c r="DE1499" s="157"/>
      <c r="DF1499" s="157"/>
      <c r="DG1499" s="157"/>
      <c r="DH1499" s="157"/>
      <c r="DI1499" s="157"/>
      <c r="DJ1499" s="157"/>
      <c r="DK1499" s="157"/>
      <c r="DL1499" s="157"/>
      <c r="DM1499" s="157"/>
      <c r="DN1499" s="157"/>
      <c r="DO1499" s="157"/>
    </row>
    <row r="1500" spans="3:119">
      <c r="C1500" s="549"/>
      <c r="D1500" s="301"/>
      <c r="E1500" s="302"/>
      <c r="F1500" s="551"/>
      <c r="G1500" s="551"/>
      <c r="H1500" s="551"/>
      <c r="I1500" s="551"/>
      <c r="J1500" s="551"/>
      <c r="K1500" s="551"/>
      <c r="M1500" s="157"/>
      <c r="N1500" s="157"/>
      <c r="O1500" s="157"/>
      <c r="P1500" s="157"/>
      <c r="Q1500" s="157"/>
      <c r="R1500" s="157"/>
      <c r="S1500" s="157"/>
      <c r="T1500" s="157"/>
      <c r="U1500" s="1761"/>
      <c r="V1500" s="1761"/>
      <c r="W1500" s="1761"/>
      <c r="X1500" s="1761"/>
      <c r="Y1500" s="1761"/>
      <c r="Z1500" s="1761"/>
      <c r="AA1500" s="157"/>
      <c r="AB1500" s="157"/>
      <c r="AC1500" s="157"/>
      <c r="AD1500" s="157"/>
      <c r="AE1500" s="157"/>
      <c r="AF1500" s="157"/>
      <c r="AG1500" s="157"/>
      <c r="AH1500" s="157"/>
      <c r="AI1500" s="157"/>
      <c r="AJ1500" s="157"/>
      <c r="AK1500" s="157"/>
      <c r="AL1500" s="157"/>
      <c r="AM1500" s="157"/>
      <c r="AN1500" s="157"/>
      <c r="AO1500" s="157"/>
      <c r="AP1500" s="157"/>
      <c r="AQ1500" s="157"/>
      <c r="AR1500" s="157"/>
      <c r="AS1500" s="157"/>
      <c r="AT1500" s="157"/>
      <c r="AU1500" s="157"/>
      <c r="AV1500" s="157"/>
      <c r="AW1500" s="157"/>
      <c r="AX1500" s="157"/>
      <c r="AY1500" s="157"/>
      <c r="AZ1500" s="157"/>
      <c r="BA1500" s="157"/>
      <c r="BB1500" s="157"/>
      <c r="BC1500" s="157"/>
      <c r="BD1500" s="157"/>
      <c r="BE1500" s="157"/>
      <c r="BF1500" s="157"/>
      <c r="BG1500" s="157"/>
      <c r="BH1500" s="157"/>
      <c r="BI1500" s="157"/>
      <c r="BJ1500" s="157"/>
      <c r="BK1500" s="157"/>
      <c r="BL1500" s="157"/>
      <c r="BM1500" s="157"/>
      <c r="BN1500" s="157"/>
      <c r="BO1500" s="157"/>
      <c r="BP1500" s="157"/>
      <c r="BQ1500" s="157"/>
      <c r="BR1500" s="157"/>
      <c r="BS1500" s="157"/>
      <c r="BT1500" s="157"/>
      <c r="BU1500" s="157"/>
      <c r="BV1500" s="157"/>
      <c r="BW1500" s="157"/>
      <c r="BX1500" s="157"/>
      <c r="BY1500" s="157"/>
      <c r="BZ1500" s="157"/>
      <c r="CA1500" s="157"/>
      <c r="CB1500" s="157"/>
      <c r="CC1500" s="157"/>
      <c r="CD1500" s="157"/>
      <c r="CE1500" s="157"/>
      <c r="CF1500" s="157"/>
      <c r="CG1500" s="157"/>
      <c r="CH1500" s="157"/>
      <c r="CI1500" s="157"/>
      <c r="CJ1500" s="157"/>
      <c r="CK1500" s="157"/>
      <c r="CL1500" s="157"/>
      <c r="CM1500" s="157"/>
      <c r="CN1500" s="157"/>
      <c r="CO1500" s="157"/>
      <c r="CP1500" s="157"/>
      <c r="CQ1500" s="157"/>
      <c r="CR1500" s="157"/>
      <c r="CS1500" s="157"/>
      <c r="CT1500" s="157"/>
      <c r="CU1500" s="157"/>
      <c r="CV1500" s="157"/>
      <c r="CW1500" s="157"/>
      <c r="CX1500" s="157"/>
      <c r="CY1500" s="157"/>
      <c r="CZ1500" s="157"/>
      <c r="DA1500" s="157"/>
      <c r="DB1500" s="157"/>
      <c r="DC1500" s="157"/>
      <c r="DD1500" s="157"/>
      <c r="DE1500" s="157"/>
      <c r="DF1500" s="157"/>
      <c r="DG1500" s="157"/>
      <c r="DH1500" s="157"/>
      <c r="DI1500" s="157"/>
      <c r="DJ1500" s="157"/>
      <c r="DK1500" s="157"/>
      <c r="DL1500" s="157"/>
      <c r="DM1500" s="157"/>
      <c r="DN1500" s="157"/>
      <c r="DO1500" s="157"/>
    </row>
    <row r="1501" spans="3:119">
      <c r="C1501" s="549"/>
      <c r="D1501" s="301"/>
      <c r="E1501" s="302"/>
      <c r="F1501" s="551"/>
      <c r="G1501" s="551"/>
      <c r="H1501" s="551"/>
      <c r="I1501" s="551"/>
      <c r="J1501" s="551"/>
      <c r="K1501" s="551"/>
      <c r="M1501" s="157"/>
      <c r="N1501" s="157"/>
      <c r="O1501" s="157"/>
      <c r="P1501" s="157"/>
      <c r="Q1501" s="157"/>
      <c r="R1501" s="157"/>
      <c r="S1501" s="157"/>
      <c r="T1501" s="157"/>
      <c r="U1501" s="1761"/>
      <c r="V1501" s="1761"/>
      <c r="W1501" s="1761"/>
      <c r="X1501" s="1761"/>
      <c r="Y1501" s="1761"/>
      <c r="Z1501" s="1761"/>
      <c r="AA1501" s="157"/>
      <c r="AB1501" s="157"/>
      <c r="AC1501" s="157"/>
      <c r="AD1501" s="157"/>
      <c r="AE1501" s="157"/>
      <c r="AF1501" s="157"/>
      <c r="AG1501" s="157"/>
      <c r="AH1501" s="157"/>
      <c r="AI1501" s="157"/>
      <c r="AJ1501" s="157"/>
      <c r="AK1501" s="157"/>
      <c r="AL1501" s="157"/>
      <c r="AM1501" s="157"/>
      <c r="AN1501" s="157"/>
      <c r="AO1501" s="157"/>
      <c r="AP1501" s="157"/>
      <c r="AQ1501" s="157"/>
      <c r="AR1501" s="157"/>
      <c r="AS1501" s="157"/>
      <c r="AT1501" s="157"/>
      <c r="AU1501" s="157"/>
      <c r="AV1501" s="157"/>
      <c r="AW1501" s="157"/>
      <c r="AX1501" s="157"/>
      <c r="AY1501" s="157"/>
      <c r="AZ1501" s="157"/>
      <c r="BA1501" s="157"/>
      <c r="BB1501" s="157"/>
      <c r="BC1501" s="157"/>
      <c r="BD1501" s="157"/>
      <c r="BE1501" s="157"/>
      <c r="BF1501" s="157"/>
      <c r="BG1501" s="157"/>
      <c r="BH1501" s="157"/>
      <c r="BI1501" s="157"/>
      <c r="BJ1501" s="157"/>
      <c r="BK1501" s="157"/>
      <c r="BL1501" s="157"/>
      <c r="BM1501" s="157"/>
      <c r="BN1501" s="157"/>
      <c r="BO1501" s="157"/>
      <c r="BP1501" s="157"/>
      <c r="BQ1501" s="157"/>
      <c r="BR1501" s="157"/>
      <c r="BS1501" s="157"/>
      <c r="BT1501" s="157"/>
      <c r="BU1501" s="157"/>
      <c r="BV1501" s="157"/>
      <c r="BW1501" s="157"/>
      <c r="BX1501" s="157"/>
      <c r="BY1501" s="157"/>
      <c r="BZ1501" s="157"/>
      <c r="CA1501" s="157"/>
      <c r="CB1501" s="157"/>
      <c r="CC1501" s="157"/>
      <c r="CD1501" s="157"/>
      <c r="CE1501" s="157"/>
      <c r="CF1501" s="157"/>
      <c r="CG1501" s="157"/>
      <c r="CH1501" s="157"/>
      <c r="CI1501" s="157"/>
      <c r="CJ1501" s="157"/>
      <c r="CK1501" s="157"/>
      <c r="CL1501" s="157"/>
      <c r="CM1501" s="157"/>
      <c r="CN1501" s="157"/>
      <c r="CO1501" s="157"/>
      <c r="CP1501" s="157"/>
      <c r="CQ1501" s="157"/>
      <c r="CR1501" s="157"/>
      <c r="CS1501" s="157"/>
      <c r="CT1501" s="157"/>
      <c r="CU1501" s="157"/>
      <c r="CV1501" s="157"/>
      <c r="CW1501" s="157"/>
      <c r="CX1501" s="157"/>
      <c r="CY1501" s="157"/>
      <c r="CZ1501" s="157"/>
      <c r="DA1501" s="157"/>
      <c r="DB1501" s="157"/>
      <c r="DC1501" s="157"/>
      <c r="DD1501" s="157"/>
      <c r="DE1501" s="157"/>
      <c r="DF1501" s="157"/>
      <c r="DG1501" s="157"/>
      <c r="DH1501" s="157"/>
      <c r="DI1501" s="157"/>
      <c r="DJ1501" s="157"/>
      <c r="DK1501" s="157"/>
      <c r="DL1501" s="157"/>
      <c r="DM1501" s="157"/>
      <c r="DN1501" s="157"/>
      <c r="DO1501" s="157"/>
    </row>
    <row r="1502" spans="3:119">
      <c r="C1502" s="549"/>
      <c r="D1502" s="301"/>
      <c r="E1502" s="302"/>
      <c r="F1502" s="551"/>
      <c r="G1502" s="551"/>
      <c r="H1502" s="551"/>
      <c r="I1502" s="551"/>
      <c r="J1502" s="551"/>
      <c r="K1502" s="551"/>
      <c r="M1502" s="157"/>
      <c r="N1502" s="157"/>
      <c r="O1502" s="157"/>
      <c r="P1502" s="157"/>
      <c r="Q1502" s="157"/>
      <c r="R1502" s="157"/>
      <c r="S1502" s="157"/>
      <c r="T1502" s="157"/>
      <c r="U1502" s="1761"/>
      <c r="V1502" s="1761"/>
      <c r="W1502" s="1761"/>
      <c r="X1502" s="1761"/>
      <c r="Y1502" s="1761"/>
      <c r="Z1502" s="1761"/>
      <c r="AA1502" s="157"/>
      <c r="AB1502" s="157"/>
      <c r="AC1502" s="157"/>
      <c r="AD1502" s="157"/>
      <c r="AE1502" s="157"/>
      <c r="AF1502" s="157"/>
      <c r="AG1502" s="157"/>
      <c r="AH1502" s="157"/>
      <c r="AI1502" s="157"/>
      <c r="AJ1502" s="157"/>
      <c r="AK1502" s="157"/>
      <c r="AL1502" s="157"/>
      <c r="AM1502" s="157"/>
      <c r="AN1502" s="157"/>
      <c r="AO1502" s="157"/>
      <c r="AP1502" s="157"/>
      <c r="AQ1502" s="157"/>
      <c r="AR1502" s="157"/>
      <c r="AS1502" s="157"/>
      <c r="AT1502" s="157"/>
      <c r="AU1502" s="157"/>
      <c r="AV1502" s="157"/>
      <c r="AW1502" s="157"/>
      <c r="AX1502" s="157"/>
      <c r="AY1502" s="157"/>
      <c r="AZ1502" s="157"/>
      <c r="BA1502" s="157"/>
      <c r="BB1502" s="157"/>
      <c r="BC1502" s="157"/>
      <c r="BD1502" s="157"/>
      <c r="BE1502" s="157"/>
      <c r="BF1502" s="157"/>
      <c r="BG1502" s="157"/>
      <c r="BH1502" s="157"/>
      <c r="BI1502" s="157"/>
      <c r="BJ1502" s="157"/>
      <c r="BK1502" s="157"/>
      <c r="BL1502" s="157"/>
      <c r="BM1502" s="157"/>
      <c r="BN1502" s="157"/>
      <c r="BO1502" s="157"/>
      <c r="BP1502" s="157"/>
      <c r="BQ1502" s="157"/>
      <c r="BR1502" s="157"/>
      <c r="BS1502" s="157"/>
      <c r="BT1502" s="157"/>
      <c r="BU1502" s="157"/>
      <c r="BV1502" s="157"/>
      <c r="BW1502" s="157"/>
      <c r="BX1502" s="157"/>
      <c r="BY1502" s="157"/>
      <c r="BZ1502" s="157"/>
      <c r="CA1502" s="157"/>
      <c r="CB1502" s="157"/>
      <c r="CC1502" s="157"/>
      <c r="CD1502" s="157"/>
      <c r="CE1502" s="157"/>
      <c r="CF1502" s="157"/>
      <c r="CG1502" s="157"/>
      <c r="CH1502" s="157"/>
      <c r="CI1502" s="157"/>
      <c r="CJ1502" s="157"/>
      <c r="CK1502" s="157"/>
      <c r="CL1502" s="157"/>
      <c r="CM1502" s="157"/>
      <c r="CN1502" s="157"/>
      <c r="CO1502" s="157"/>
      <c r="CP1502" s="157"/>
      <c r="CQ1502" s="157"/>
      <c r="CR1502" s="157"/>
      <c r="CS1502" s="157"/>
      <c r="CT1502" s="157"/>
      <c r="CU1502" s="157"/>
      <c r="CV1502" s="157"/>
      <c r="CW1502" s="157"/>
      <c r="CX1502" s="157"/>
      <c r="CY1502" s="157"/>
      <c r="CZ1502" s="157"/>
      <c r="DA1502" s="157"/>
      <c r="DB1502" s="157"/>
      <c r="DC1502" s="157"/>
      <c r="DD1502" s="157"/>
      <c r="DE1502" s="157"/>
      <c r="DF1502" s="157"/>
      <c r="DG1502" s="157"/>
      <c r="DH1502" s="157"/>
      <c r="DI1502" s="157"/>
      <c r="DJ1502" s="157"/>
      <c r="DK1502" s="157"/>
      <c r="DL1502" s="157"/>
      <c r="DM1502" s="157"/>
      <c r="DN1502" s="157"/>
      <c r="DO1502" s="157"/>
    </row>
    <row r="1503" spans="3:119">
      <c r="C1503" s="549"/>
      <c r="D1503" s="301"/>
      <c r="E1503" s="302"/>
      <c r="F1503" s="551"/>
      <c r="G1503" s="551"/>
      <c r="H1503" s="551"/>
      <c r="I1503" s="551"/>
      <c r="J1503" s="551"/>
      <c r="K1503" s="551"/>
      <c r="M1503" s="157"/>
      <c r="N1503" s="157"/>
      <c r="O1503" s="157"/>
      <c r="P1503" s="157"/>
      <c r="Q1503" s="157"/>
      <c r="R1503" s="157"/>
      <c r="S1503" s="157"/>
      <c r="T1503" s="157"/>
      <c r="U1503" s="1761"/>
      <c r="V1503" s="1761"/>
      <c r="W1503" s="1761"/>
      <c r="X1503" s="1761"/>
      <c r="Y1503" s="1761"/>
      <c r="Z1503" s="1761"/>
      <c r="AA1503" s="157"/>
      <c r="AB1503" s="157"/>
      <c r="AC1503" s="157"/>
      <c r="AD1503" s="157"/>
      <c r="AE1503" s="157"/>
      <c r="AF1503" s="157"/>
      <c r="AG1503" s="157"/>
      <c r="AH1503" s="157"/>
      <c r="AI1503" s="157"/>
      <c r="AJ1503" s="157"/>
      <c r="AK1503" s="157"/>
      <c r="AL1503" s="157"/>
      <c r="AM1503" s="157"/>
      <c r="AN1503" s="157"/>
      <c r="AO1503" s="157"/>
      <c r="AP1503" s="157"/>
      <c r="AQ1503" s="157"/>
      <c r="AR1503" s="157"/>
      <c r="AS1503" s="157"/>
      <c r="AT1503" s="157"/>
      <c r="AU1503" s="157"/>
      <c r="AV1503" s="157"/>
      <c r="AW1503" s="157"/>
      <c r="AX1503" s="157"/>
      <c r="AY1503" s="157"/>
      <c r="AZ1503" s="157"/>
      <c r="BA1503" s="157"/>
      <c r="BB1503" s="157"/>
      <c r="BC1503" s="157"/>
      <c r="BD1503" s="157"/>
      <c r="BE1503" s="157"/>
      <c r="BF1503" s="157"/>
      <c r="BG1503" s="157"/>
      <c r="BH1503" s="157"/>
      <c r="BI1503" s="157"/>
      <c r="BJ1503" s="157"/>
      <c r="BK1503" s="157"/>
      <c r="BL1503" s="157"/>
      <c r="BM1503" s="157"/>
      <c r="BN1503" s="157"/>
      <c r="BO1503" s="157"/>
      <c r="BP1503" s="157"/>
      <c r="BQ1503" s="157"/>
      <c r="BR1503" s="157"/>
      <c r="BS1503" s="157"/>
      <c r="BT1503" s="157"/>
      <c r="BU1503" s="157"/>
      <c r="BV1503" s="157"/>
      <c r="BW1503" s="157"/>
      <c r="BX1503" s="157"/>
      <c r="BY1503" s="157"/>
      <c r="BZ1503" s="157"/>
      <c r="CA1503" s="157"/>
      <c r="CB1503" s="157"/>
      <c r="CC1503" s="157"/>
      <c r="CD1503" s="157"/>
      <c r="CE1503" s="157"/>
      <c r="CF1503" s="157"/>
      <c r="CG1503" s="157"/>
      <c r="CH1503" s="157"/>
      <c r="CI1503" s="157"/>
      <c r="CJ1503" s="157"/>
      <c r="CK1503" s="157"/>
      <c r="CL1503" s="157"/>
      <c r="CM1503" s="157"/>
      <c r="CN1503" s="157"/>
      <c r="CO1503" s="157"/>
      <c r="CP1503" s="157"/>
      <c r="CQ1503" s="157"/>
      <c r="CR1503" s="157"/>
      <c r="CS1503" s="157"/>
      <c r="CT1503" s="157"/>
      <c r="CU1503" s="157"/>
      <c r="CV1503" s="157"/>
      <c r="CW1503" s="157"/>
      <c r="CX1503" s="157"/>
      <c r="CY1503" s="157"/>
      <c r="CZ1503" s="157"/>
      <c r="DA1503" s="157"/>
      <c r="DB1503" s="157"/>
      <c r="DC1503" s="157"/>
      <c r="DD1503" s="157"/>
      <c r="DE1503" s="157"/>
      <c r="DF1503" s="157"/>
      <c r="DG1503" s="157"/>
      <c r="DH1503" s="157"/>
      <c r="DI1503" s="157"/>
      <c r="DJ1503" s="157"/>
      <c r="DK1503" s="157"/>
      <c r="DL1503" s="157"/>
      <c r="DM1503" s="157"/>
      <c r="DN1503" s="157"/>
      <c r="DO1503" s="157"/>
    </row>
    <row r="1504" spans="3:119">
      <c r="C1504" s="549"/>
      <c r="D1504" s="301"/>
      <c r="E1504" s="302"/>
      <c r="F1504" s="551"/>
      <c r="G1504" s="551"/>
      <c r="H1504" s="551"/>
      <c r="I1504" s="551"/>
      <c r="J1504" s="551"/>
      <c r="K1504" s="551"/>
      <c r="M1504" s="157"/>
      <c r="N1504" s="157"/>
      <c r="O1504" s="157"/>
      <c r="P1504" s="157"/>
      <c r="Q1504" s="157"/>
      <c r="R1504" s="157"/>
      <c r="S1504" s="157"/>
      <c r="T1504" s="157"/>
      <c r="U1504" s="1761"/>
      <c r="V1504" s="1761"/>
      <c r="W1504" s="1761"/>
      <c r="X1504" s="1761"/>
      <c r="Y1504" s="1761"/>
      <c r="Z1504" s="1761"/>
      <c r="AA1504" s="157"/>
      <c r="AB1504" s="157"/>
      <c r="AC1504" s="157"/>
      <c r="AD1504" s="157"/>
      <c r="AE1504" s="157"/>
      <c r="AF1504" s="157"/>
      <c r="AG1504" s="157"/>
      <c r="AH1504" s="157"/>
      <c r="AI1504" s="157"/>
      <c r="AJ1504" s="157"/>
      <c r="AK1504" s="157"/>
      <c r="AL1504" s="157"/>
      <c r="AM1504" s="157"/>
      <c r="AN1504" s="157"/>
      <c r="AO1504" s="157"/>
      <c r="AP1504" s="157"/>
      <c r="AQ1504" s="157"/>
      <c r="AR1504" s="157"/>
      <c r="AS1504" s="157"/>
      <c r="AT1504" s="157"/>
      <c r="AU1504" s="157"/>
      <c r="AV1504" s="157"/>
      <c r="AW1504" s="157"/>
      <c r="AX1504" s="157"/>
      <c r="AY1504" s="157"/>
      <c r="AZ1504" s="157"/>
      <c r="BA1504" s="157"/>
      <c r="BB1504" s="157"/>
      <c r="BC1504" s="157"/>
      <c r="BD1504" s="157"/>
      <c r="BE1504" s="157"/>
      <c r="BF1504" s="157"/>
      <c r="BG1504" s="157"/>
      <c r="BH1504" s="157"/>
      <c r="BI1504" s="157"/>
      <c r="BJ1504" s="157"/>
      <c r="BK1504" s="157"/>
      <c r="BL1504" s="157"/>
      <c r="BM1504" s="157"/>
      <c r="BN1504" s="157"/>
      <c r="BO1504" s="157"/>
      <c r="BP1504" s="157"/>
      <c r="BQ1504" s="157"/>
      <c r="BR1504" s="157"/>
      <c r="BS1504" s="157"/>
      <c r="BT1504" s="157"/>
      <c r="BU1504" s="157"/>
      <c r="BV1504" s="157"/>
      <c r="BW1504" s="157"/>
      <c r="BX1504" s="157"/>
      <c r="BY1504" s="157"/>
      <c r="BZ1504" s="157"/>
      <c r="CA1504" s="157"/>
      <c r="CB1504" s="157"/>
      <c r="CC1504" s="157"/>
      <c r="CD1504" s="157"/>
      <c r="CE1504" s="157"/>
      <c r="CF1504" s="157"/>
      <c r="CG1504" s="157"/>
      <c r="CH1504" s="157"/>
      <c r="CI1504" s="157"/>
      <c r="CJ1504" s="157"/>
      <c r="CK1504" s="157"/>
      <c r="CL1504" s="157"/>
      <c r="CM1504" s="157"/>
      <c r="CN1504" s="157"/>
      <c r="CO1504" s="157"/>
      <c r="CP1504" s="157"/>
      <c r="CQ1504" s="157"/>
      <c r="CR1504" s="157"/>
      <c r="CS1504" s="157"/>
      <c r="CT1504" s="157"/>
      <c r="CU1504" s="157"/>
      <c r="CV1504" s="157"/>
      <c r="CW1504" s="157"/>
      <c r="CX1504" s="157"/>
      <c r="CY1504" s="157"/>
      <c r="CZ1504" s="157"/>
      <c r="DA1504" s="157"/>
      <c r="DB1504" s="157"/>
      <c r="DC1504" s="157"/>
      <c r="DD1504" s="157"/>
      <c r="DE1504" s="157"/>
      <c r="DF1504" s="157"/>
      <c r="DG1504" s="157"/>
      <c r="DH1504" s="157"/>
      <c r="DI1504" s="157"/>
      <c r="DJ1504" s="157"/>
      <c r="DK1504" s="157"/>
      <c r="DL1504" s="157"/>
      <c r="DM1504" s="157"/>
      <c r="DN1504" s="157"/>
      <c r="DO1504" s="157"/>
    </row>
    <row r="1505" spans="3:119">
      <c r="C1505" s="549"/>
      <c r="D1505" s="301"/>
      <c r="E1505" s="302"/>
      <c r="F1505" s="551"/>
      <c r="G1505" s="551"/>
      <c r="H1505" s="551"/>
      <c r="I1505" s="551"/>
      <c r="J1505" s="551"/>
      <c r="K1505" s="551"/>
      <c r="M1505" s="157"/>
      <c r="N1505" s="157"/>
      <c r="O1505" s="157"/>
      <c r="P1505" s="157"/>
      <c r="Q1505" s="157"/>
      <c r="R1505" s="157"/>
      <c r="S1505" s="157"/>
      <c r="T1505" s="157"/>
      <c r="U1505" s="1761"/>
      <c r="V1505" s="1761"/>
      <c r="W1505" s="1761"/>
      <c r="X1505" s="1761"/>
      <c r="Y1505" s="1761"/>
      <c r="Z1505" s="1761"/>
      <c r="AA1505" s="157"/>
      <c r="AB1505" s="157"/>
      <c r="AC1505" s="157"/>
      <c r="AD1505" s="157"/>
      <c r="AE1505" s="157"/>
      <c r="AF1505" s="157"/>
      <c r="AG1505" s="157"/>
      <c r="AH1505" s="157"/>
      <c r="AI1505" s="157"/>
      <c r="AJ1505" s="157"/>
      <c r="AK1505" s="157"/>
      <c r="AL1505" s="157"/>
      <c r="AM1505" s="157"/>
      <c r="AN1505" s="157"/>
      <c r="AO1505" s="157"/>
      <c r="AP1505" s="157"/>
      <c r="AQ1505" s="157"/>
      <c r="AR1505" s="157"/>
      <c r="AS1505" s="157"/>
      <c r="AT1505" s="157"/>
      <c r="AU1505" s="157"/>
      <c r="AV1505" s="157"/>
      <c r="AW1505" s="157"/>
      <c r="AX1505" s="157"/>
      <c r="AY1505" s="157"/>
      <c r="AZ1505" s="157"/>
      <c r="BA1505" s="157"/>
      <c r="BB1505" s="157"/>
      <c r="BC1505" s="157"/>
      <c r="BD1505" s="157"/>
      <c r="BE1505" s="157"/>
      <c r="BF1505" s="157"/>
      <c r="BG1505" s="157"/>
      <c r="BH1505" s="157"/>
      <c r="BI1505" s="157"/>
      <c r="BJ1505" s="157"/>
      <c r="BK1505" s="157"/>
      <c r="BL1505" s="157"/>
      <c r="BM1505" s="157"/>
      <c r="BN1505" s="157"/>
      <c r="BO1505" s="157"/>
      <c r="BP1505" s="157"/>
      <c r="BQ1505" s="157"/>
      <c r="BR1505" s="157"/>
      <c r="BS1505" s="157"/>
      <c r="BT1505" s="157"/>
      <c r="BU1505" s="157"/>
      <c r="BV1505" s="157"/>
      <c r="BW1505" s="157"/>
      <c r="BX1505" s="157"/>
      <c r="BY1505" s="157"/>
      <c r="BZ1505" s="157"/>
      <c r="CA1505" s="157"/>
      <c r="CB1505" s="157"/>
      <c r="CC1505" s="157"/>
      <c r="CD1505" s="157"/>
      <c r="CE1505" s="157"/>
      <c r="CF1505" s="157"/>
      <c r="CG1505" s="157"/>
      <c r="CH1505" s="157"/>
      <c r="CI1505" s="157"/>
      <c r="CJ1505" s="157"/>
      <c r="CK1505" s="157"/>
      <c r="CL1505" s="157"/>
      <c r="CM1505" s="157"/>
      <c r="CN1505" s="157"/>
      <c r="CO1505" s="157"/>
      <c r="CP1505" s="157"/>
      <c r="CQ1505" s="157"/>
      <c r="CR1505" s="157"/>
      <c r="CS1505" s="157"/>
      <c r="CT1505" s="157"/>
      <c r="CU1505" s="157"/>
      <c r="CV1505" s="157"/>
      <c r="CW1505" s="157"/>
      <c r="CX1505" s="157"/>
      <c r="CY1505" s="157"/>
      <c r="CZ1505" s="157"/>
      <c r="DA1505" s="157"/>
      <c r="DB1505" s="157"/>
      <c r="DC1505" s="157"/>
      <c r="DD1505" s="157"/>
      <c r="DE1505" s="157"/>
      <c r="DF1505" s="157"/>
      <c r="DG1505" s="157"/>
      <c r="DH1505" s="157"/>
      <c r="DI1505" s="157"/>
      <c r="DJ1505" s="157"/>
      <c r="DK1505" s="157"/>
      <c r="DL1505" s="157"/>
      <c r="DM1505" s="157"/>
      <c r="DN1505" s="157"/>
      <c r="DO1505" s="157"/>
    </row>
    <row r="1506" spans="3:119">
      <c r="C1506" s="549"/>
      <c r="D1506" s="301"/>
      <c r="E1506" s="302"/>
      <c r="F1506" s="551"/>
      <c r="G1506" s="551"/>
      <c r="H1506" s="551"/>
      <c r="I1506" s="551"/>
      <c r="J1506" s="551"/>
      <c r="K1506" s="551"/>
      <c r="M1506" s="157"/>
      <c r="N1506" s="157"/>
      <c r="O1506" s="157"/>
      <c r="P1506" s="157"/>
      <c r="Q1506" s="157"/>
      <c r="R1506" s="157"/>
      <c r="S1506" s="157"/>
      <c r="T1506" s="157"/>
      <c r="U1506" s="1761"/>
      <c r="V1506" s="1761"/>
      <c r="W1506" s="1761"/>
      <c r="X1506" s="1761"/>
      <c r="Y1506" s="1761"/>
      <c r="Z1506" s="1761"/>
      <c r="AA1506" s="157"/>
      <c r="AB1506" s="157"/>
      <c r="AC1506" s="157"/>
      <c r="AD1506" s="157"/>
      <c r="AE1506" s="157"/>
      <c r="AF1506" s="157"/>
      <c r="AG1506" s="157"/>
      <c r="AH1506" s="157"/>
      <c r="AI1506" s="157"/>
      <c r="AJ1506" s="157"/>
      <c r="AK1506" s="157"/>
      <c r="AL1506" s="157"/>
      <c r="AM1506" s="157"/>
      <c r="AN1506" s="157"/>
      <c r="AO1506" s="157"/>
      <c r="AP1506" s="157"/>
      <c r="AQ1506" s="157"/>
      <c r="AR1506" s="157"/>
      <c r="AS1506" s="157"/>
      <c r="AT1506" s="157"/>
      <c r="AU1506" s="157"/>
      <c r="AV1506" s="157"/>
      <c r="AW1506" s="157"/>
      <c r="AX1506" s="157"/>
      <c r="AY1506" s="157"/>
      <c r="AZ1506" s="157"/>
      <c r="BA1506" s="157"/>
      <c r="BB1506" s="157"/>
      <c r="BC1506" s="157"/>
      <c r="BD1506" s="157"/>
      <c r="BE1506" s="157"/>
      <c r="BF1506" s="157"/>
      <c r="BG1506" s="157"/>
      <c r="BH1506" s="157"/>
      <c r="BI1506" s="157"/>
      <c r="BJ1506" s="157"/>
      <c r="BK1506" s="157"/>
      <c r="BL1506" s="157"/>
      <c r="BM1506" s="157"/>
      <c r="BN1506" s="157"/>
      <c r="BO1506" s="157"/>
      <c r="BP1506" s="157"/>
      <c r="BQ1506" s="157"/>
      <c r="BR1506" s="157"/>
      <c r="BS1506" s="157"/>
      <c r="BT1506" s="157"/>
      <c r="BU1506" s="157"/>
      <c r="BV1506" s="157"/>
      <c r="BW1506" s="157"/>
      <c r="BX1506" s="157"/>
      <c r="BY1506" s="157"/>
      <c r="BZ1506" s="157"/>
      <c r="CA1506" s="157"/>
      <c r="CB1506" s="157"/>
      <c r="CC1506" s="157"/>
      <c r="CD1506" s="157"/>
      <c r="CE1506" s="157"/>
      <c r="CF1506" s="157"/>
      <c r="CG1506" s="157"/>
      <c r="CH1506" s="157"/>
      <c r="CI1506" s="157"/>
      <c r="CJ1506" s="157"/>
      <c r="CK1506" s="157"/>
      <c r="CL1506" s="157"/>
      <c r="CM1506" s="157"/>
      <c r="CN1506" s="157"/>
      <c r="CO1506" s="157"/>
      <c r="CP1506" s="157"/>
      <c r="CQ1506" s="157"/>
      <c r="CR1506" s="157"/>
      <c r="CS1506" s="157"/>
      <c r="CT1506" s="157"/>
      <c r="CU1506" s="157"/>
      <c r="CV1506" s="157"/>
      <c r="CW1506" s="157"/>
      <c r="CX1506" s="157"/>
      <c r="CY1506" s="157"/>
      <c r="CZ1506" s="157"/>
      <c r="DA1506" s="157"/>
      <c r="DB1506" s="157"/>
      <c r="DC1506" s="157"/>
      <c r="DD1506" s="157"/>
      <c r="DE1506" s="157"/>
      <c r="DF1506" s="157"/>
      <c r="DG1506" s="157"/>
      <c r="DH1506" s="157"/>
      <c r="DI1506" s="157"/>
      <c r="DJ1506" s="157"/>
      <c r="DK1506" s="157"/>
      <c r="DL1506" s="157"/>
      <c r="DM1506" s="157"/>
      <c r="DN1506" s="157"/>
      <c r="DO1506" s="157"/>
    </row>
    <row r="1507" spans="3:119">
      <c r="C1507" s="549"/>
      <c r="D1507" s="301"/>
      <c r="E1507" s="302"/>
      <c r="F1507" s="551"/>
      <c r="G1507" s="551"/>
      <c r="H1507" s="551"/>
      <c r="I1507" s="551"/>
      <c r="J1507" s="551"/>
      <c r="K1507" s="551"/>
      <c r="M1507" s="157"/>
      <c r="N1507" s="157"/>
      <c r="O1507" s="157"/>
      <c r="P1507" s="157"/>
      <c r="Q1507" s="157"/>
      <c r="R1507" s="157"/>
      <c r="S1507" s="157"/>
      <c r="T1507" s="157"/>
      <c r="U1507" s="1761"/>
      <c r="V1507" s="1761"/>
      <c r="W1507" s="1761"/>
      <c r="X1507" s="1761"/>
      <c r="Y1507" s="1761"/>
      <c r="Z1507" s="1761"/>
      <c r="AA1507" s="157"/>
      <c r="AB1507" s="157"/>
      <c r="AC1507" s="157"/>
      <c r="AD1507" s="157"/>
      <c r="AE1507" s="157"/>
      <c r="AF1507" s="157"/>
      <c r="AG1507" s="157"/>
      <c r="AH1507" s="157"/>
      <c r="AI1507" s="157"/>
      <c r="AJ1507" s="157"/>
      <c r="AK1507" s="157"/>
      <c r="AL1507" s="157"/>
      <c r="AM1507" s="157"/>
      <c r="AN1507" s="157"/>
      <c r="AO1507" s="157"/>
      <c r="AP1507" s="157"/>
      <c r="AQ1507" s="157"/>
      <c r="AR1507" s="157"/>
      <c r="AS1507" s="157"/>
      <c r="AT1507" s="157"/>
      <c r="AU1507" s="157"/>
      <c r="AV1507" s="157"/>
      <c r="AW1507" s="157"/>
      <c r="AX1507" s="157"/>
      <c r="AY1507" s="157"/>
      <c r="AZ1507" s="157"/>
      <c r="BA1507" s="157"/>
      <c r="BB1507" s="157"/>
      <c r="BC1507" s="157"/>
      <c r="BD1507" s="157"/>
      <c r="BE1507" s="157"/>
      <c r="BF1507" s="157"/>
      <c r="BG1507" s="157"/>
      <c r="BH1507" s="157"/>
      <c r="BI1507" s="157"/>
      <c r="BJ1507" s="157"/>
      <c r="BK1507" s="157"/>
      <c r="BL1507" s="157"/>
      <c r="BM1507" s="157"/>
      <c r="BN1507" s="157"/>
      <c r="BO1507" s="157"/>
      <c r="BP1507" s="157"/>
      <c r="BQ1507" s="157"/>
      <c r="BR1507" s="157"/>
      <c r="BS1507" s="157"/>
      <c r="BT1507" s="157"/>
      <c r="BU1507" s="157"/>
      <c r="BV1507" s="157"/>
      <c r="BW1507" s="157"/>
      <c r="BX1507" s="157"/>
      <c r="BY1507" s="157"/>
      <c r="BZ1507" s="157"/>
      <c r="CA1507" s="157"/>
      <c r="CB1507" s="157"/>
      <c r="CC1507" s="157"/>
      <c r="CD1507" s="157"/>
      <c r="CE1507" s="157"/>
      <c r="CF1507" s="157"/>
      <c r="CG1507" s="157"/>
      <c r="CH1507" s="157"/>
      <c r="CI1507" s="157"/>
      <c r="CJ1507" s="157"/>
      <c r="CK1507" s="157"/>
      <c r="CL1507" s="157"/>
      <c r="CM1507" s="157"/>
      <c r="CN1507" s="157"/>
      <c r="CO1507" s="157"/>
      <c r="CP1507" s="157"/>
      <c r="CQ1507" s="157"/>
      <c r="CR1507" s="157"/>
      <c r="CS1507" s="157"/>
      <c r="CT1507" s="157"/>
      <c r="CU1507" s="157"/>
      <c r="CV1507" s="157"/>
      <c r="CW1507" s="157"/>
      <c r="CX1507" s="157"/>
      <c r="CY1507" s="157"/>
      <c r="CZ1507" s="157"/>
      <c r="DA1507" s="157"/>
      <c r="DB1507" s="157"/>
      <c r="DC1507" s="157"/>
      <c r="DD1507" s="157"/>
      <c r="DE1507" s="157"/>
      <c r="DF1507" s="157"/>
      <c r="DG1507" s="157"/>
      <c r="DH1507" s="157"/>
      <c r="DI1507" s="157"/>
      <c r="DJ1507" s="157"/>
      <c r="DK1507" s="157"/>
      <c r="DL1507" s="157"/>
      <c r="DM1507" s="157"/>
      <c r="DN1507" s="157"/>
      <c r="DO1507" s="157"/>
    </row>
    <row r="1508" spans="3:119">
      <c r="C1508" s="549"/>
      <c r="D1508" s="301"/>
      <c r="E1508" s="302"/>
      <c r="F1508" s="551"/>
      <c r="G1508" s="551"/>
      <c r="H1508" s="551"/>
      <c r="I1508" s="551"/>
      <c r="J1508" s="551"/>
      <c r="K1508" s="551"/>
      <c r="M1508" s="157"/>
      <c r="N1508" s="157"/>
      <c r="O1508" s="157"/>
      <c r="P1508" s="157"/>
      <c r="Q1508" s="157"/>
      <c r="R1508" s="157"/>
      <c r="S1508" s="157"/>
      <c r="T1508" s="157"/>
      <c r="U1508" s="1761"/>
      <c r="V1508" s="1761"/>
      <c r="W1508" s="1761"/>
      <c r="X1508" s="1761"/>
      <c r="Y1508" s="1761"/>
      <c r="Z1508" s="1761"/>
      <c r="AA1508" s="157"/>
      <c r="AB1508" s="157"/>
      <c r="AC1508" s="157"/>
      <c r="AD1508" s="157"/>
      <c r="AE1508" s="157"/>
      <c r="AF1508" s="157"/>
      <c r="AG1508" s="157"/>
      <c r="AH1508" s="157"/>
      <c r="AI1508" s="157"/>
      <c r="AJ1508" s="157"/>
      <c r="AK1508" s="157"/>
      <c r="AL1508" s="157"/>
      <c r="AM1508" s="157"/>
      <c r="AN1508" s="157"/>
      <c r="AO1508" s="157"/>
      <c r="AP1508" s="157"/>
      <c r="AQ1508" s="157"/>
      <c r="AR1508" s="157"/>
      <c r="AS1508" s="157"/>
      <c r="AT1508" s="157"/>
      <c r="AU1508" s="157"/>
      <c r="AV1508" s="157"/>
      <c r="AW1508" s="157"/>
      <c r="AX1508" s="157"/>
      <c r="AY1508" s="157"/>
      <c r="AZ1508" s="157"/>
      <c r="BA1508" s="157"/>
      <c r="BB1508" s="157"/>
      <c r="BC1508" s="157"/>
      <c r="BD1508" s="157"/>
      <c r="BE1508" s="157"/>
      <c r="BF1508" s="157"/>
      <c r="BG1508" s="157"/>
      <c r="BH1508" s="157"/>
      <c r="BI1508" s="157"/>
      <c r="BJ1508" s="157"/>
      <c r="BK1508" s="157"/>
      <c r="BL1508" s="157"/>
      <c r="BM1508" s="157"/>
      <c r="BN1508" s="157"/>
      <c r="BO1508" s="157"/>
      <c r="BP1508" s="157"/>
      <c r="BQ1508" s="157"/>
      <c r="BR1508" s="157"/>
      <c r="BS1508" s="157"/>
      <c r="BT1508" s="157"/>
      <c r="BU1508" s="157"/>
      <c r="BV1508" s="157"/>
      <c r="BW1508" s="157"/>
      <c r="BX1508" s="157"/>
      <c r="BY1508" s="157"/>
      <c r="BZ1508" s="157"/>
      <c r="CA1508" s="157"/>
      <c r="CB1508" s="157"/>
      <c r="CC1508" s="157"/>
      <c r="CD1508" s="157"/>
      <c r="CE1508" s="157"/>
      <c r="CF1508" s="157"/>
      <c r="CG1508" s="157"/>
      <c r="CH1508" s="157"/>
      <c r="CI1508" s="157"/>
      <c r="CJ1508" s="157"/>
      <c r="CK1508" s="157"/>
      <c r="CL1508" s="157"/>
      <c r="CM1508" s="157"/>
      <c r="CN1508" s="157"/>
      <c r="CO1508" s="157"/>
      <c r="CP1508" s="157"/>
      <c r="CQ1508" s="157"/>
      <c r="CR1508" s="157"/>
      <c r="CS1508" s="157"/>
      <c r="CT1508" s="157"/>
      <c r="CU1508" s="157"/>
      <c r="CV1508" s="157"/>
      <c r="CW1508" s="157"/>
      <c r="CX1508" s="157"/>
      <c r="CY1508" s="157"/>
      <c r="CZ1508" s="157"/>
      <c r="DA1508" s="157"/>
      <c r="DB1508" s="157"/>
      <c r="DC1508" s="157"/>
      <c r="DD1508" s="157"/>
      <c r="DE1508" s="157"/>
      <c r="DF1508" s="157"/>
      <c r="DG1508" s="157"/>
      <c r="DH1508" s="157"/>
      <c r="DI1508" s="157"/>
      <c r="DJ1508" s="157"/>
      <c r="DK1508" s="157"/>
      <c r="DL1508" s="157"/>
      <c r="DM1508" s="157"/>
      <c r="DN1508" s="157"/>
      <c r="DO1508" s="157"/>
    </row>
    <row r="1509" spans="3:119">
      <c r="C1509" s="549"/>
      <c r="D1509" s="301"/>
      <c r="E1509" s="302"/>
      <c r="F1509" s="551"/>
      <c r="G1509" s="551"/>
      <c r="H1509" s="551"/>
      <c r="I1509" s="551"/>
      <c r="J1509" s="551"/>
      <c r="K1509" s="551"/>
      <c r="M1509" s="157"/>
      <c r="N1509" s="157"/>
      <c r="O1509" s="157"/>
      <c r="P1509" s="157"/>
      <c r="Q1509" s="157"/>
      <c r="R1509" s="157"/>
      <c r="S1509" s="157"/>
      <c r="T1509" s="157"/>
      <c r="U1509" s="1761"/>
      <c r="V1509" s="1761"/>
      <c r="W1509" s="1761"/>
      <c r="X1509" s="1761"/>
      <c r="Y1509" s="1761"/>
      <c r="Z1509" s="1761"/>
      <c r="AA1509" s="157"/>
      <c r="AB1509" s="157"/>
      <c r="AC1509" s="157"/>
      <c r="AD1509" s="157"/>
      <c r="AE1509" s="157"/>
      <c r="AF1509" s="157"/>
      <c r="AG1509" s="157"/>
      <c r="AH1509" s="157"/>
      <c r="AI1509" s="157"/>
      <c r="AJ1509" s="157"/>
      <c r="AK1509" s="157"/>
      <c r="AL1509" s="157"/>
      <c r="AM1509" s="157"/>
      <c r="AN1509" s="157"/>
      <c r="AO1509" s="157"/>
      <c r="AP1509" s="157"/>
      <c r="AQ1509" s="157"/>
      <c r="AR1509" s="157"/>
      <c r="AS1509" s="157"/>
      <c r="AT1509" s="157"/>
      <c r="AU1509" s="157"/>
      <c r="AV1509" s="157"/>
      <c r="AW1509" s="157"/>
      <c r="AX1509" s="157"/>
      <c r="AY1509" s="157"/>
      <c r="AZ1509" s="157"/>
      <c r="BA1509" s="157"/>
      <c r="BB1509" s="157"/>
      <c r="BC1509" s="157"/>
      <c r="BD1509" s="157"/>
      <c r="BE1509" s="157"/>
      <c r="BF1509" s="157"/>
      <c r="BG1509" s="157"/>
      <c r="BH1509" s="157"/>
      <c r="BI1509" s="157"/>
      <c r="BJ1509" s="157"/>
      <c r="BK1509" s="157"/>
      <c r="BL1509" s="157"/>
      <c r="BM1509" s="157"/>
      <c r="BN1509" s="157"/>
      <c r="BO1509" s="157"/>
      <c r="BP1509" s="157"/>
      <c r="BQ1509" s="157"/>
      <c r="BR1509" s="157"/>
      <c r="BS1509" s="157"/>
      <c r="BT1509" s="157"/>
      <c r="BU1509" s="157"/>
      <c r="BV1509" s="157"/>
      <c r="BW1509" s="157"/>
      <c r="BX1509" s="157"/>
      <c r="BY1509" s="157"/>
      <c r="BZ1509" s="157"/>
      <c r="CA1509" s="157"/>
      <c r="CB1509" s="157"/>
      <c r="CC1509" s="157"/>
      <c r="CD1509" s="157"/>
      <c r="CE1509" s="157"/>
      <c r="CF1509" s="157"/>
      <c r="CG1509" s="157"/>
      <c r="CH1509" s="157"/>
      <c r="CI1509" s="157"/>
      <c r="CJ1509" s="157"/>
      <c r="CK1509" s="157"/>
      <c r="CL1509" s="157"/>
      <c r="CM1509" s="157"/>
      <c r="CN1509" s="157"/>
      <c r="CO1509" s="157"/>
      <c r="CP1509" s="157"/>
      <c r="CQ1509" s="157"/>
      <c r="CR1509" s="157"/>
      <c r="CS1509" s="157"/>
      <c r="CT1509" s="157"/>
      <c r="CU1509" s="157"/>
      <c r="CV1509" s="157"/>
      <c r="CW1509" s="157"/>
      <c r="CX1509" s="157"/>
      <c r="CY1509" s="157"/>
      <c r="CZ1509" s="157"/>
      <c r="DA1509" s="157"/>
      <c r="DB1509" s="157"/>
      <c r="DC1509" s="157"/>
      <c r="DD1509" s="157"/>
      <c r="DE1509" s="157"/>
      <c r="DF1509" s="157"/>
      <c r="DG1509" s="157"/>
      <c r="DH1509" s="157"/>
      <c r="DI1509" s="157"/>
      <c r="DJ1509" s="157"/>
      <c r="DK1509" s="157"/>
      <c r="DL1509" s="157"/>
      <c r="DM1509" s="157"/>
      <c r="DN1509" s="157"/>
      <c r="DO1509" s="157"/>
    </row>
    <row r="1510" spans="3:119">
      <c r="C1510" s="549"/>
      <c r="D1510" s="301"/>
      <c r="E1510" s="302"/>
      <c r="F1510" s="551"/>
      <c r="G1510" s="551"/>
      <c r="H1510" s="551"/>
      <c r="I1510" s="551"/>
      <c r="J1510" s="551"/>
      <c r="K1510" s="551"/>
      <c r="M1510" s="157"/>
      <c r="N1510" s="157"/>
      <c r="O1510" s="157"/>
      <c r="P1510" s="157"/>
      <c r="Q1510" s="157"/>
      <c r="R1510" s="157"/>
      <c r="S1510" s="157"/>
      <c r="T1510" s="157"/>
      <c r="U1510" s="1761"/>
      <c r="V1510" s="1761"/>
      <c r="W1510" s="1761"/>
      <c r="X1510" s="1761"/>
      <c r="Y1510" s="1761"/>
      <c r="Z1510" s="1761"/>
      <c r="AA1510" s="157"/>
      <c r="AB1510" s="157"/>
      <c r="AC1510" s="157"/>
      <c r="AD1510" s="157"/>
      <c r="AE1510" s="157"/>
      <c r="AF1510" s="157"/>
      <c r="AG1510" s="157"/>
      <c r="AH1510" s="157"/>
      <c r="AI1510" s="157"/>
      <c r="AJ1510" s="157"/>
      <c r="AK1510" s="157"/>
      <c r="AL1510" s="157"/>
      <c r="AM1510" s="157"/>
      <c r="AN1510" s="157"/>
      <c r="AO1510" s="157"/>
      <c r="AP1510" s="157"/>
      <c r="AQ1510" s="157"/>
      <c r="AR1510" s="157"/>
      <c r="AS1510" s="157"/>
      <c r="AT1510" s="157"/>
      <c r="AU1510" s="157"/>
      <c r="AV1510" s="157"/>
      <c r="AW1510" s="157"/>
      <c r="AX1510" s="157"/>
      <c r="AY1510" s="157"/>
      <c r="AZ1510" s="157"/>
      <c r="BA1510" s="157"/>
      <c r="BB1510" s="157"/>
      <c r="BC1510" s="157"/>
      <c r="BD1510" s="157"/>
      <c r="BE1510" s="157"/>
      <c r="BF1510" s="157"/>
      <c r="BG1510" s="157"/>
      <c r="BH1510" s="157"/>
      <c r="BI1510" s="157"/>
      <c r="BJ1510" s="157"/>
      <c r="BK1510" s="157"/>
      <c r="BL1510" s="157"/>
      <c r="BM1510" s="157"/>
      <c r="BN1510" s="157"/>
      <c r="BO1510" s="157"/>
      <c r="BP1510" s="157"/>
      <c r="BQ1510" s="157"/>
      <c r="BR1510" s="157"/>
      <c r="BS1510" s="157"/>
      <c r="BT1510" s="157"/>
      <c r="BU1510" s="157"/>
      <c r="BV1510" s="157"/>
      <c r="BW1510" s="157"/>
      <c r="BX1510" s="157"/>
      <c r="BY1510" s="157"/>
      <c r="BZ1510" s="157"/>
      <c r="CA1510" s="157"/>
      <c r="CB1510" s="157"/>
      <c r="CC1510" s="157"/>
      <c r="CD1510" s="157"/>
      <c r="CE1510" s="157"/>
      <c r="CF1510" s="157"/>
      <c r="CG1510" s="157"/>
      <c r="CH1510" s="157"/>
      <c r="CI1510" s="157"/>
      <c r="CJ1510" s="157"/>
      <c r="CK1510" s="157"/>
      <c r="CL1510" s="157"/>
      <c r="CM1510" s="157"/>
      <c r="CN1510" s="157"/>
      <c r="CO1510" s="157"/>
      <c r="CP1510" s="157"/>
      <c r="CQ1510" s="157"/>
      <c r="CR1510" s="157"/>
      <c r="CS1510" s="157"/>
      <c r="CT1510" s="157"/>
      <c r="CU1510" s="157"/>
      <c r="CV1510" s="157"/>
      <c r="CW1510" s="157"/>
      <c r="CX1510" s="157"/>
      <c r="CY1510" s="157"/>
      <c r="CZ1510" s="157"/>
      <c r="DA1510" s="157"/>
      <c r="DB1510" s="157"/>
      <c r="DC1510" s="157"/>
      <c r="DD1510" s="157"/>
      <c r="DE1510" s="157"/>
      <c r="DF1510" s="157"/>
      <c r="DG1510" s="157"/>
      <c r="DH1510" s="157"/>
      <c r="DI1510" s="157"/>
      <c r="DJ1510" s="157"/>
      <c r="DK1510" s="157"/>
      <c r="DL1510" s="157"/>
      <c r="DM1510" s="157"/>
      <c r="DN1510" s="157"/>
      <c r="DO1510" s="157"/>
    </row>
    <row r="1511" spans="3:119">
      <c r="C1511" s="549"/>
      <c r="D1511" s="301"/>
      <c r="E1511" s="302"/>
      <c r="F1511" s="551"/>
      <c r="G1511" s="551"/>
      <c r="H1511" s="551"/>
      <c r="I1511" s="551"/>
      <c r="J1511" s="551"/>
      <c r="K1511" s="551"/>
      <c r="M1511" s="157"/>
      <c r="N1511" s="157"/>
      <c r="O1511" s="157"/>
      <c r="P1511" s="157"/>
      <c r="Q1511" s="157"/>
      <c r="R1511" s="157"/>
      <c r="S1511" s="157"/>
      <c r="T1511" s="157"/>
      <c r="U1511" s="1761"/>
      <c r="V1511" s="1761"/>
      <c r="W1511" s="1761"/>
      <c r="X1511" s="1761"/>
      <c r="Y1511" s="1761"/>
      <c r="Z1511" s="1761"/>
      <c r="AA1511" s="157"/>
      <c r="AB1511" s="157"/>
      <c r="AC1511" s="157"/>
      <c r="AD1511" s="157"/>
      <c r="AE1511" s="157"/>
      <c r="AF1511" s="157"/>
      <c r="AG1511" s="157"/>
      <c r="AH1511" s="157"/>
      <c r="AI1511" s="157"/>
      <c r="AJ1511" s="157"/>
      <c r="AK1511" s="157"/>
      <c r="AL1511" s="157"/>
      <c r="AM1511" s="157"/>
      <c r="AN1511" s="157"/>
      <c r="AO1511" s="157"/>
      <c r="AP1511" s="157"/>
      <c r="AQ1511" s="157"/>
      <c r="AR1511" s="157"/>
      <c r="AS1511" s="157"/>
      <c r="AT1511" s="157"/>
      <c r="AU1511" s="157"/>
      <c r="AV1511" s="157"/>
      <c r="AW1511" s="157"/>
      <c r="AX1511" s="157"/>
      <c r="AY1511" s="157"/>
      <c r="AZ1511" s="157"/>
      <c r="BA1511" s="157"/>
      <c r="BB1511" s="157"/>
      <c r="BC1511" s="157"/>
      <c r="BD1511" s="157"/>
      <c r="BE1511" s="157"/>
      <c r="BF1511" s="157"/>
      <c r="BG1511" s="157"/>
      <c r="BH1511" s="157"/>
      <c r="BI1511" s="157"/>
      <c r="BJ1511" s="157"/>
      <c r="BK1511" s="157"/>
      <c r="BL1511" s="157"/>
      <c r="BM1511" s="157"/>
      <c r="BN1511" s="157"/>
      <c r="BO1511" s="157"/>
      <c r="BP1511" s="157"/>
      <c r="BQ1511" s="157"/>
      <c r="BR1511" s="157"/>
      <c r="BS1511" s="157"/>
      <c r="BT1511" s="157"/>
      <c r="BU1511" s="157"/>
      <c r="BV1511" s="157"/>
      <c r="BW1511" s="157"/>
      <c r="BX1511" s="157"/>
      <c r="BY1511" s="157"/>
      <c r="BZ1511" s="157"/>
      <c r="CA1511" s="157"/>
      <c r="CB1511" s="157"/>
      <c r="CC1511" s="157"/>
      <c r="CD1511" s="157"/>
      <c r="CE1511" s="157"/>
      <c r="CF1511" s="157"/>
      <c r="CG1511" s="157"/>
      <c r="CH1511" s="157"/>
      <c r="CI1511" s="157"/>
      <c r="CJ1511" s="157"/>
      <c r="CK1511" s="157"/>
      <c r="CL1511" s="157"/>
      <c r="CM1511" s="157"/>
      <c r="CN1511" s="157"/>
      <c r="CO1511" s="157"/>
      <c r="CP1511" s="157"/>
      <c r="CQ1511" s="157"/>
      <c r="CR1511" s="157"/>
      <c r="CS1511" s="157"/>
      <c r="CT1511" s="157"/>
      <c r="CU1511" s="157"/>
      <c r="CV1511" s="157"/>
      <c r="CW1511" s="157"/>
      <c r="CX1511" s="157"/>
      <c r="CY1511" s="157"/>
      <c r="CZ1511" s="157"/>
      <c r="DA1511" s="157"/>
      <c r="DB1511" s="157"/>
      <c r="DC1511" s="157"/>
      <c r="DD1511" s="157"/>
      <c r="DE1511" s="157"/>
      <c r="DF1511" s="157"/>
      <c r="DG1511" s="157"/>
      <c r="DH1511" s="157"/>
      <c r="DI1511" s="157"/>
      <c r="DJ1511" s="157"/>
      <c r="DK1511" s="157"/>
      <c r="DL1511" s="157"/>
      <c r="DM1511" s="157"/>
      <c r="DN1511" s="157"/>
      <c r="DO1511" s="157"/>
    </row>
    <row r="1512" spans="3:119">
      <c r="C1512" s="549"/>
      <c r="D1512" s="301"/>
      <c r="E1512" s="302"/>
      <c r="F1512" s="551"/>
      <c r="G1512" s="551"/>
      <c r="H1512" s="551"/>
      <c r="I1512" s="551"/>
      <c r="J1512" s="551"/>
      <c r="K1512" s="551"/>
      <c r="M1512" s="157"/>
      <c r="N1512" s="157"/>
      <c r="O1512" s="157"/>
      <c r="P1512" s="157"/>
      <c r="Q1512" s="157"/>
      <c r="R1512" s="157"/>
      <c r="S1512" s="157"/>
      <c r="T1512" s="157"/>
      <c r="U1512" s="1761"/>
      <c r="V1512" s="1761"/>
      <c r="W1512" s="1761"/>
      <c r="X1512" s="1761"/>
      <c r="Y1512" s="1761"/>
      <c r="Z1512" s="1761"/>
      <c r="AA1512" s="157"/>
      <c r="AB1512" s="157"/>
      <c r="AC1512" s="157"/>
      <c r="AD1512" s="157"/>
      <c r="AE1512" s="157"/>
      <c r="AF1512" s="157"/>
      <c r="AG1512" s="157"/>
      <c r="AH1512" s="157"/>
      <c r="AI1512" s="157"/>
      <c r="AJ1512" s="157"/>
      <c r="AK1512" s="157"/>
      <c r="AL1512" s="157"/>
      <c r="AM1512" s="157"/>
      <c r="AN1512" s="157"/>
      <c r="AO1512" s="157"/>
      <c r="AP1512" s="157"/>
      <c r="AQ1512" s="157"/>
      <c r="AR1512" s="157"/>
      <c r="AS1512" s="157"/>
      <c r="AT1512" s="157"/>
      <c r="AU1512" s="157"/>
      <c r="AV1512" s="157"/>
      <c r="AW1512" s="157"/>
      <c r="AX1512" s="157"/>
      <c r="AY1512" s="157"/>
      <c r="AZ1512" s="157"/>
      <c r="BA1512" s="157"/>
      <c r="BB1512" s="157"/>
      <c r="BC1512" s="157"/>
      <c r="BD1512" s="157"/>
      <c r="BE1512" s="157"/>
      <c r="BF1512" s="157"/>
      <c r="BG1512" s="157"/>
      <c r="BH1512" s="157"/>
      <c r="BI1512" s="157"/>
      <c r="BJ1512" s="157"/>
      <c r="BK1512" s="157"/>
      <c r="BL1512" s="157"/>
      <c r="BM1512" s="157"/>
      <c r="BN1512" s="157"/>
      <c r="BO1512" s="157"/>
      <c r="BP1512" s="157"/>
      <c r="BQ1512" s="157"/>
      <c r="BR1512" s="157"/>
      <c r="BS1512" s="157"/>
      <c r="BT1512" s="157"/>
      <c r="BU1512" s="157"/>
      <c r="BV1512" s="157"/>
      <c r="BW1512" s="157"/>
      <c r="BX1512" s="157"/>
      <c r="BY1512" s="157"/>
      <c r="BZ1512" s="157"/>
      <c r="CA1512" s="157"/>
      <c r="CB1512" s="157"/>
      <c r="CC1512" s="157"/>
      <c r="CD1512" s="157"/>
      <c r="CE1512" s="157"/>
      <c r="CF1512" s="157"/>
      <c r="CG1512" s="157"/>
      <c r="CH1512" s="157"/>
      <c r="CI1512" s="157"/>
      <c r="CJ1512" s="157"/>
      <c r="CK1512" s="157"/>
      <c r="CL1512" s="157"/>
      <c r="CM1512" s="157"/>
      <c r="CN1512" s="157"/>
      <c r="CO1512" s="157"/>
      <c r="CP1512" s="157"/>
      <c r="CQ1512" s="157"/>
      <c r="CR1512" s="157"/>
      <c r="CS1512" s="157"/>
      <c r="CT1512" s="157"/>
      <c r="CU1512" s="157"/>
      <c r="CV1512" s="157"/>
      <c r="CW1512" s="157"/>
      <c r="CX1512" s="157"/>
      <c r="CY1512" s="157"/>
      <c r="CZ1512" s="157"/>
      <c r="DA1512" s="157"/>
      <c r="DB1512" s="157"/>
      <c r="DC1512" s="157"/>
      <c r="DD1512" s="157"/>
      <c r="DE1512" s="157"/>
      <c r="DF1512" s="157"/>
      <c r="DG1512" s="157"/>
      <c r="DH1512" s="157"/>
      <c r="DI1512" s="157"/>
      <c r="DJ1512" s="157"/>
      <c r="DK1512" s="157"/>
      <c r="DL1512" s="157"/>
      <c r="DM1512" s="157"/>
      <c r="DN1512" s="157"/>
      <c r="DO1512" s="157"/>
    </row>
    <row r="1513" spans="3:119">
      <c r="C1513" s="549"/>
      <c r="D1513" s="301"/>
      <c r="E1513" s="302"/>
      <c r="F1513" s="551"/>
      <c r="G1513" s="551"/>
      <c r="H1513" s="551"/>
      <c r="I1513" s="551"/>
      <c r="J1513" s="551"/>
      <c r="K1513" s="551"/>
      <c r="M1513" s="157"/>
      <c r="N1513" s="157"/>
      <c r="O1513" s="157"/>
      <c r="P1513" s="157"/>
      <c r="Q1513" s="157"/>
      <c r="R1513" s="157"/>
      <c r="S1513" s="157"/>
      <c r="T1513" s="157"/>
      <c r="U1513" s="1761"/>
      <c r="V1513" s="1761"/>
      <c r="W1513" s="1761"/>
      <c r="X1513" s="1761"/>
      <c r="Y1513" s="1761"/>
      <c r="Z1513" s="1761"/>
      <c r="AA1513" s="157"/>
      <c r="AB1513" s="157"/>
      <c r="AC1513" s="157"/>
      <c r="AD1513" s="157"/>
      <c r="AE1513" s="157"/>
      <c r="AF1513" s="157"/>
      <c r="AG1513" s="157"/>
      <c r="AH1513" s="157"/>
      <c r="AI1513" s="157"/>
      <c r="AJ1513" s="157"/>
      <c r="AK1513" s="157"/>
      <c r="AL1513" s="157"/>
      <c r="AM1513" s="157"/>
      <c r="AN1513" s="157"/>
      <c r="AO1513" s="157"/>
      <c r="AP1513" s="157"/>
      <c r="AQ1513" s="157"/>
      <c r="AR1513" s="157"/>
      <c r="AS1513" s="157"/>
      <c r="AT1513" s="157"/>
      <c r="AU1513" s="157"/>
      <c r="AV1513" s="157"/>
      <c r="AW1513" s="157"/>
      <c r="AX1513" s="157"/>
      <c r="AY1513" s="157"/>
      <c r="AZ1513" s="157"/>
      <c r="BA1513" s="157"/>
      <c r="BB1513" s="157"/>
      <c r="BC1513" s="157"/>
      <c r="BD1513" s="157"/>
      <c r="BE1513" s="157"/>
      <c r="BF1513" s="157"/>
      <c r="BG1513" s="157"/>
      <c r="BH1513" s="157"/>
      <c r="BI1513" s="157"/>
      <c r="BJ1513" s="157"/>
      <c r="BK1513" s="157"/>
      <c r="BL1513" s="157"/>
      <c r="BM1513" s="157"/>
      <c r="BN1513" s="157"/>
      <c r="BO1513" s="157"/>
      <c r="BP1513" s="157"/>
      <c r="BQ1513" s="157"/>
      <c r="BR1513" s="157"/>
      <c r="BS1513" s="157"/>
      <c r="BT1513" s="157"/>
      <c r="BU1513" s="157"/>
      <c r="BV1513" s="157"/>
      <c r="BW1513" s="157"/>
      <c r="BX1513" s="157"/>
      <c r="BY1513" s="157"/>
      <c r="BZ1513" s="157"/>
      <c r="CA1513" s="157"/>
      <c r="CB1513" s="157"/>
      <c r="CC1513" s="157"/>
      <c r="CD1513" s="157"/>
      <c r="CE1513" s="157"/>
      <c r="CF1513" s="157"/>
      <c r="CG1513" s="157"/>
      <c r="CH1513" s="157"/>
      <c r="CI1513" s="157"/>
      <c r="CJ1513" s="157"/>
      <c r="CK1513" s="157"/>
      <c r="CL1513" s="157"/>
      <c r="CM1513" s="157"/>
      <c r="CN1513" s="157"/>
      <c r="CO1513" s="157"/>
      <c r="CP1513" s="157"/>
      <c r="CQ1513" s="157"/>
      <c r="CR1513" s="157"/>
      <c r="CS1513" s="157"/>
      <c r="CT1513" s="157"/>
      <c r="CU1513" s="157"/>
      <c r="CV1513" s="157"/>
      <c r="CW1513" s="157"/>
      <c r="CX1513" s="157"/>
      <c r="CY1513" s="157"/>
      <c r="CZ1513" s="157"/>
      <c r="DA1513" s="157"/>
      <c r="DB1513" s="157"/>
      <c r="DC1513" s="157"/>
      <c r="DD1513" s="157"/>
      <c r="DE1513" s="157"/>
      <c r="DF1513" s="157"/>
      <c r="DG1513" s="157"/>
      <c r="DH1513" s="157"/>
      <c r="DI1513" s="157"/>
      <c r="DJ1513" s="157"/>
      <c r="DK1513" s="157"/>
      <c r="DL1513" s="157"/>
      <c r="DM1513" s="157"/>
      <c r="DN1513" s="157"/>
      <c r="DO1513" s="157"/>
    </row>
    <row r="1514" spans="3:119">
      <c r="C1514" s="549"/>
      <c r="D1514" s="301"/>
      <c r="E1514" s="302"/>
      <c r="F1514" s="551"/>
      <c r="G1514" s="551"/>
      <c r="H1514" s="551"/>
      <c r="I1514" s="551"/>
      <c r="J1514" s="551"/>
      <c r="K1514" s="551"/>
      <c r="M1514" s="157"/>
      <c r="N1514" s="157"/>
      <c r="O1514" s="157"/>
      <c r="P1514" s="157"/>
      <c r="Q1514" s="157"/>
      <c r="R1514" s="157"/>
      <c r="S1514" s="157"/>
      <c r="T1514" s="157"/>
      <c r="U1514" s="1761"/>
      <c r="V1514" s="1761"/>
      <c r="W1514" s="1761"/>
      <c r="X1514" s="1761"/>
      <c r="Y1514" s="1761"/>
      <c r="Z1514" s="1761"/>
      <c r="AA1514" s="157"/>
      <c r="AB1514" s="157"/>
      <c r="AC1514" s="157"/>
      <c r="AD1514" s="157"/>
      <c r="AE1514" s="157"/>
      <c r="AF1514" s="157"/>
      <c r="AG1514" s="157"/>
      <c r="AH1514" s="157"/>
      <c r="AI1514" s="157"/>
      <c r="AJ1514" s="157"/>
      <c r="AK1514" s="157"/>
      <c r="AL1514" s="157"/>
      <c r="AM1514" s="157"/>
      <c r="AN1514" s="157"/>
      <c r="AO1514" s="157"/>
      <c r="AP1514" s="157"/>
      <c r="AQ1514" s="157"/>
      <c r="AR1514" s="157"/>
      <c r="AS1514" s="157"/>
      <c r="AT1514" s="157"/>
      <c r="AU1514" s="157"/>
      <c r="AV1514" s="157"/>
      <c r="AW1514" s="157"/>
      <c r="AX1514" s="157"/>
      <c r="AY1514" s="157"/>
      <c r="AZ1514" s="157"/>
      <c r="BA1514" s="157"/>
      <c r="BB1514" s="157"/>
      <c r="BC1514" s="157"/>
      <c r="BD1514" s="157"/>
      <c r="BE1514" s="157"/>
      <c r="BF1514" s="157"/>
      <c r="BG1514" s="157"/>
      <c r="BH1514" s="157"/>
      <c r="BI1514" s="157"/>
      <c r="BJ1514" s="157"/>
      <c r="BK1514" s="157"/>
      <c r="BL1514" s="157"/>
      <c r="BM1514" s="157"/>
      <c r="BN1514" s="157"/>
      <c r="BO1514" s="157"/>
      <c r="BP1514" s="157"/>
      <c r="BQ1514" s="157"/>
      <c r="BR1514" s="157"/>
      <c r="BS1514" s="157"/>
      <c r="BT1514" s="157"/>
      <c r="BU1514" s="157"/>
      <c r="BV1514" s="157"/>
      <c r="BW1514" s="157"/>
      <c r="BX1514" s="157"/>
      <c r="BY1514" s="157"/>
      <c r="BZ1514" s="157"/>
      <c r="CA1514" s="157"/>
      <c r="CB1514" s="157"/>
      <c r="CC1514" s="157"/>
      <c r="CD1514" s="157"/>
      <c r="CE1514" s="157"/>
      <c r="CF1514" s="157"/>
      <c r="CG1514" s="157"/>
      <c r="CH1514" s="157"/>
      <c r="CI1514" s="157"/>
      <c r="CJ1514" s="157"/>
      <c r="CK1514" s="157"/>
      <c r="CL1514" s="157"/>
      <c r="CM1514" s="157"/>
      <c r="CN1514" s="157"/>
      <c r="CO1514" s="157"/>
      <c r="CP1514" s="157"/>
      <c r="CQ1514" s="157"/>
      <c r="CR1514" s="157"/>
      <c r="CS1514" s="157"/>
      <c r="CT1514" s="157"/>
      <c r="CU1514" s="157"/>
      <c r="CV1514" s="157"/>
      <c r="CW1514" s="157"/>
      <c r="CX1514" s="157"/>
      <c r="CY1514" s="157"/>
      <c r="CZ1514" s="157"/>
      <c r="DA1514" s="157"/>
      <c r="DB1514" s="157"/>
      <c r="DC1514" s="157"/>
      <c r="DD1514" s="157"/>
      <c r="DE1514" s="157"/>
      <c r="DF1514" s="157"/>
      <c r="DG1514" s="157"/>
      <c r="DH1514" s="157"/>
      <c r="DI1514" s="157"/>
      <c r="DJ1514" s="157"/>
      <c r="DK1514" s="157"/>
      <c r="DL1514" s="157"/>
      <c r="DM1514" s="157"/>
      <c r="DN1514" s="157"/>
      <c r="DO1514" s="157"/>
    </row>
    <row r="1515" spans="3:119">
      <c r="C1515" s="549"/>
      <c r="D1515" s="301"/>
      <c r="E1515" s="302"/>
      <c r="F1515" s="551"/>
      <c r="G1515" s="551"/>
      <c r="H1515" s="551"/>
      <c r="I1515" s="551"/>
      <c r="J1515" s="551"/>
      <c r="K1515" s="551"/>
      <c r="M1515" s="157"/>
      <c r="N1515" s="157"/>
      <c r="O1515" s="157"/>
      <c r="P1515" s="157"/>
      <c r="Q1515" s="157"/>
      <c r="R1515" s="157"/>
      <c r="S1515" s="157"/>
      <c r="T1515" s="157"/>
      <c r="U1515" s="1761"/>
      <c r="V1515" s="1761"/>
      <c r="W1515" s="1761"/>
      <c r="X1515" s="1761"/>
      <c r="Y1515" s="1761"/>
      <c r="Z1515" s="1761"/>
      <c r="AA1515" s="157"/>
      <c r="AB1515" s="157"/>
      <c r="AC1515" s="157"/>
      <c r="AD1515" s="157"/>
      <c r="AE1515" s="157"/>
      <c r="AF1515" s="157"/>
      <c r="AG1515" s="157"/>
      <c r="AH1515" s="157"/>
      <c r="AI1515" s="157"/>
      <c r="AJ1515" s="157"/>
      <c r="AK1515" s="157"/>
      <c r="AL1515" s="157"/>
      <c r="AM1515" s="157"/>
      <c r="AN1515" s="157"/>
      <c r="AO1515" s="157"/>
      <c r="AP1515" s="157"/>
      <c r="AQ1515" s="157"/>
      <c r="AR1515" s="157"/>
      <c r="AS1515" s="157"/>
      <c r="AT1515" s="157"/>
      <c r="AU1515" s="157"/>
      <c r="AV1515" s="157"/>
      <c r="AW1515" s="157"/>
      <c r="AX1515" s="157"/>
      <c r="AY1515" s="157"/>
      <c r="AZ1515" s="157"/>
      <c r="BA1515" s="157"/>
      <c r="BB1515" s="157"/>
      <c r="BC1515" s="157"/>
      <c r="BD1515" s="157"/>
      <c r="BE1515" s="157"/>
      <c r="BF1515" s="157"/>
      <c r="BG1515" s="157"/>
      <c r="BH1515" s="157"/>
      <c r="BI1515" s="157"/>
      <c r="BJ1515" s="157"/>
      <c r="BK1515" s="157"/>
      <c r="BL1515" s="157"/>
      <c r="BM1515" s="157"/>
      <c r="BN1515" s="157"/>
      <c r="BO1515" s="157"/>
      <c r="BP1515" s="157"/>
      <c r="BQ1515" s="157"/>
      <c r="BR1515" s="157"/>
      <c r="BS1515" s="157"/>
      <c r="BT1515" s="157"/>
      <c r="BU1515" s="157"/>
      <c r="BV1515" s="157"/>
      <c r="BW1515" s="157"/>
      <c r="BX1515" s="157"/>
      <c r="BY1515" s="157"/>
      <c r="BZ1515" s="157"/>
      <c r="CA1515" s="157"/>
      <c r="CB1515" s="157"/>
      <c r="CC1515" s="157"/>
      <c r="CD1515" s="157"/>
      <c r="CE1515" s="157"/>
      <c r="CF1515" s="157"/>
      <c r="CG1515" s="157"/>
      <c r="CH1515" s="157"/>
      <c r="CI1515" s="157"/>
      <c r="CJ1515" s="157"/>
      <c r="CK1515" s="157"/>
      <c r="CL1515" s="157"/>
      <c r="CM1515" s="157"/>
      <c r="CN1515" s="157"/>
      <c r="CO1515" s="157"/>
      <c r="CP1515" s="157"/>
      <c r="CQ1515" s="157"/>
      <c r="CR1515" s="157"/>
      <c r="CS1515" s="157"/>
      <c r="CT1515" s="157"/>
      <c r="CU1515" s="157"/>
      <c r="CV1515" s="157"/>
      <c r="CW1515" s="157"/>
      <c r="CX1515" s="157"/>
      <c r="CY1515" s="157"/>
      <c r="CZ1515" s="157"/>
      <c r="DA1515" s="157"/>
      <c r="DB1515" s="157"/>
      <c r="DC1515" s="157"/>
      <c r="DD1515" s="157"/>
      <c r="DE1515" s="157"/>
      <c r="DF1515" s="157"/>
      <c r="DG1515" s="157"/>
      <c r="DH1515" s="157"/>
      <c r="DI1515" s="157"/>
      <c r="DJ1515" s="157"/>
      <c r="DK1515" s="157"/>
      <c r="DL1515" s="157"/>
      <c r="DM1515" s="157"/>
      <c r="DN1515" s="157"/>
      <c r="DO1515" s="157"/>
    </row>
    <row r="1516" spans="3:119">
      <c r="C1516" s="549"/>
      <c r="D1516" s="301"/>
      <c r="E1516" s="302"/>
      <c r="F1516" s="551"/>
      <c r="G1516" s="551"/>
      <c r="H1516" s="551"/>
      <c r="I1516" s="551"/>
      <c r="J1516" s="551"/>
      <c r="K1516" s="551"/>
      <c r="M1516" s="157"/>
      <c r="N1516" s="157"/>
      <c r="O1516" s="157"/>
      <c r="P1516" s="157"/>
      <c r="Q1516" s="157"/>
      <c r="R1516" s="157"/>
      <c r="S1516" s="157"/>
      <c r="T1516" s="157"/>
      <c r="U1516" s="1761"/>
      <c r="V1516" s="1761"/>
      <c r="W1516" s="1761"/>
      <c r="X1516" s="1761"/>
      <c r="Y1516" s="1761"/>
      <c r="Z1516" s="1761"/>
      <c r="AA1516" s="157"/>
      <c r="AB1516" s="157"/>
      <c r="AC1516" s="157"/>
      <c r="AD1516" s="157"/>
      <c r="AE1516" s="157"/>
      <c r="AF1516" s="157"/>
      <c r="AG1516" s="157"/>
      <c r="AH1516" s="157"/>
      <c r="AI1516" s="157"/>
      <c r="AJ1516" s="157"/>
      <c r="AK1516" s="157"/>
      <c r="AL1516" s="157"/>
      <c r="AM1516" s="157"/>
      <c r="AN1516" s="157"/>
      <c r="AO1516" s="157"/>
      <c r="AP1516" s="157"/>
      <c r="AQ1516" s="157"/>
      <c r="AR1516" s="157"/>
      <c r="AS1516" s="157"/>
      <c r="AT1516" s="157"/>
      <c r="AU1516" s="157"/>
      <c r="AV1516" s="157"/>
      <c r="AW1516" s="157"/>
      <c r="AX1516" s="157"/>
      <c r="AY1516" s="157"/>
      <c r="AZ1516" s="157"/>
      <c r="BA1516" s="157"/>
      <c r="BB1516" s="157"/>
      <c r="BC1516" s="157"/>
      <c r="BD1516" s="157"/>
      <c r="BE1516" s="157"/>
      <c r="BF1516" s="157"/>
      <c r="BG1516" s="157"/>
      <c r="BH1516" s="157"/>
      <c r="BI1516" s="157"/>
      <c r="BJ1516" s="157"/>
      <c r="BK1516" s="157"/>
      <c r="BL1516" s="157"/>
      <c r="BM1516" s="157"/>
      <c r="BN1516" s="157"/>
      <c r="BO1516" s="157"/>
      <c r="BP1516" s="157"/>
      <c r="BQ1516" s="157"/>
      <c r="BR1516" s="157"/>
      <c r="BS1516" s="157"/>
      <c r="BT1516" s="157"/>
      <c r="BU1516" s="157"/>
      <c r="BV1516" s="157"/>
      <c r="BW1516" s="157"/>
      <c r="BX1516" s="157"/>
      <c r="BY1516" s="157"/>
      <c r="BZ1516" s="157"/>
      <c r="CA1516" s="157"/>
      <c r="CB1516" s="157"/>
      <c r="CC1516" s="157"/>
      <c r="CD1516" s="157"/>
      <c r="CE1516" s="157"/>
      <c r="CF1516" s="157"/>
      <c r="CG1516" s="157"/>
      <c r="CH1516" s="157"/>
      <c r="CI1516" s="157"/>
      <c r="CJ1516" s="157"/>
      <c r="CK1516" s="157"/>
      <c r="CL1516" s="157"/>
      <c r="CM1516" s="157"/>
      <c r="CN1516" s="157"/>
      <c r="CO1516" s="157"/>
      <c r="CP1516" s="157"/>
      <c r="CQ1516" s="157"/>
      <c r="CR1516" s="157"/>
      <c r="CS1516" s="157"/>
      <c r="CT1516" s="157"/>
      <c r="CU1516" s="157"/>
      <c r="CV1516" s="157"/>
      <c r="CW1516" s="157"/>
      <c r="CX1516" s="157"/>
      <c r="CY1516" s="157"/>
      <c r="CZ1516" s="157"/>
      <c r="DA1516" s="157"/>
      <c r="DB1516" s="157"/>
      <c r="DC1516" s="157"/>
      <c r="DD1516" s="157"/>
      <c r="DE1516" s="157"/>
      <c r="DF1516" s="157"/>
      <c r="DG1516" s="157"/>
      <c r="DH1516" s="157"/>
      <c r="DI1516" s="157"/>
      <c r="DJ1516" s="157"/>
      <c r="DK1516" s="157"/>
      <c r="DL1516" s="157"/>
      <c r="DM1516" s="157"/>
      <c r="DN1516" s="157"/>
      <c r="DO1516" s="157"/>
    </row>
    <row r="1517" spans="3:119">
      <c r="C1517" s="549"/>
      <c r="D1517" s="301"/>
      <c r="E1517" s="302"/>
      <c r="F1517" s="551"/>
      <c r="G1517" s="551"/>
      <c r="H1517" s="551"/>
      <c r="I1517" s="551"/>
      <c r="J1517" s="551"/>
      <c r="K1517" s="551"/>
      <c r="M1517" s="157"/>
      <c r="N1517" s="157"/>
      <c r="O1517" s="157"/>
      <c r="P1517" s="157"/>
      <c r="Q1517" s="157"/>
      <c r="R1517" s="157"/>
      <c r="S1517" s="157"/>
      <c r="T1517" s="157"/>
      <c r="U1517" s="1761"/>
      <c r="V1517" s="1761"/>
      <c r="W1517" s="1761"/>
      <c r="X1517" s="1761"/>
      <c r="Y1517" s="1761"/>
      <c r="Z1517" s="1761"/>
      <c r="AA1517" s="157"/>
      <c r="AB1517" s="157"/>
      <c r="AC1517" s="157"/>
      <c r="AD1517" s="157"/>
      <c r="AE1517" s="157"/>
      <c r="AF1517" s="157"/>
      <c r="AG1517" s="157"/>
      <c r="AH1517" s="157"/>
      <c r="AI1517" s="157"/>
      <c r="AJ1517" s="157"/>
      <c r="AK1517" s="157"/>
      <c r="AL1517" s="157"/>
      <c r="AM1517" s="157"/>
      <c r="AN1517" s="157"/>
      <c r="AO1517" s="157"/>
      <c r="AP1517" s="157"/>
      <c r="AQ1517" s="157"/>
      <c r="AR1517" s="157"/>
      <c r="AS1517" s="157"/>
      <c r="AT1517" s="157"/>
      <c r="AU1517" s="157"/>
      <c r="AV1517" s="157"/>
      <c r="AW1517" s="157"/>
      <c r="AX1517" s="157"/>
      <c r="AY1517" s="157"/>
      <c r="AZ1517" s="157"/>
      <c r="BA1517" s="157"/>
      <c r="BB1517" s="157"/>
      <c r="BC1517" s="157"/>
      <c r="BD1517" s="157"/>
      <c r="BE1517" s="157"/>
      <c r="BF1517" s="157"/>
      <c r="BG1517" s="157"/>
      <c r="BH1517" s="157"/>
      <c r="BI1517" s="157"/>
      <c r="BJ1517" s="157"/>
      <c r="BK1517" s="157"/>
      <c r="BL1517" s="157"/>
      <c r="BM1517" s="157"/>
      <c r="BN1517" s="157"/>
      <c r="BO1517" s="157"/>
      <c r="BP1517" s="157"/>
      <c r="BQ1517" s="157"/>
      <c r="BR1517" s="157"/>
      <c r="BS1517" s="157"/>
      <c r="BT1517" s="157"/>
      <c r="BU1517" s="157"/>
      <c r="BV1517" s="157"/>
      <c r="BW1517" s="157"/>
      <c r="BX1517" s="157"/>
      <c r="BY1517" s="157"/>
      <c r="BZ1517" s="157"/>
      <c r="CA1517" s="157"/>
      <c r="CB1517" s="157"/>
      <c r="CC1517" s="157"/>
      <c r="CD1517" s="157"/>
      <c r="CE1517" s="157"/>
      <c r="CF1517" s="157"/>
      <c r="CG1517" s="157"/>
      <c r="CH1517" s="157"/>
      <c r="CI1517" s="157"/>
      <c r="CJ1517" s="157"/>
      <c r="CK1517" s="157"/>
      <c r="CL1517" s="157"/>
      <c r="CM1517" s="157"/>
      <c r="CN1517" s="157"/>
      <c r="CO1517" s="157"/>
      <c r="CP1517" s="157"/>
      <c r="CQ1517" s="157"/>
      <c r="CR1517" s="157"/>
      <c r="CS1517" s="157"/>
      <c r="CT1517" s="157"/>
      <c r="CU1517" s="157"/>
      <c r="CV1517" s="157"/>
      <c r="CW1517" s="157"/>
      <c r="CX1517" s="157"/>
      <c r="CY1517" s="157"/>
      <c r="CZ1517" s="157"/>
      <c r="DA1517" s="157"/>
      <c r="DB1517" s="157"/>
      <c r="DC1517" s="157"/>
      <c r="DD1517" s="157"/>
      <c r="DE1517" s="157"/>
      <c r="DF1517" s="157"/>
      <c r="DG1517" s="157"/>
      <c r="DH1517" s="157"/>
      <c r="DI1517" s="157"/>
      <c r="DJ1517" s="157"/>
      <c r="DK1517" s="157"/>
      <c r="DL1517" s="157"/>
      <c r="DM1517" s="157"/>
      <c r="DN1517" s="157"/>
      <c r="DO1517" s="157"/>
    </row>
    <row r="1518" spans="3:119">
      <c r="C1518" s="549"/>
      <c r="D1518" s="301"/>
      <c r="E1518" s="302"/>
      <c r="F1518" s="551"/>
      <c r="G1518" s="551"/>
      <c r="H1518" s="551"/>
      <c r="I1518" s="551"/>
      <c r="J1518" s="551"/>
      <c r="K1518" s="551"/>
      <c r="M1518" s="157"/>
      <c r="N1518" s="157"/>
      <c r="O1518" s="157"/>
      <c r="P1518" s="157"/>
      <c r="Q1518" s="157"/>
      <c r="R1518" s="157"/>
      <c r="S1518" s="157"/>
      <c r="T1518" s="157"/>
      <c r="U1518" s="1761"/>
      <c r="V1518" s="1761"/>
      <c r="W1518" s="1761"/>
      <c r="X1518" s="1761"/>
      <c r="Y1518" s="1761"/>
      <c r="Z1518" s="1761"/>
      <c r="AA1518" s="157"/>
      <c r="AB1518" s="157"/>
      <c r="AC1518" s="157"/>
      <c r="AD1518" s="157"/>
      <c r="AE1518" s="157"/>
      <c r="AF1518" s="157"/>
      <c r="AG1518" s="157"/>
      <c r="AH1518" s="157"/>
      <c r="AI1518" s="157"/>
      <c r="AJ1518" s="157"/>
      <c r="AK1518" s="157"/>
      <c r="AL1518" s="157"/>
      <c r="AM1518" s="157"/>
      <c r="AN1518" s="157"/>
      <c r="AO1518" s="157"/>
      <c r="AP1518" s="157"/>
      <c r="AQ1518" s="157"/>
      <c r="AR1518" s="157"/>
      <c r="AS1518" s="157"/>
      <c r="AT1518" s="157"/>
      <c r="AU1518" s="157"/>
      <c r="AV1518" s="157"/>
      <c r="AW1518" s="157"/>
      <c r="AX1518" s="157"/>
      <c r="AY1518" s="157"/>
      <c r="AZ1518" s="157"/>
      <c r="BA1518" s="157"/>
      <c r="BB1518" s="157"/>
      <c r="BC1518" s="157"/>
      <c r="BD1518" s="157"/>
      <c r="BE1518" s="157"/>
      <c r="BF1518" s="157"/>
      <c r="BG1518" s="157"/>
      <c r="BH1518" s="157"/>
      <c r="BI1518" s="157"/>
      <c r="BJ1518" s="157"/>
      <c r="BK1518" s="157"/>
      <c r="BL1518" s="157"/>
      <c r="BM1518" s="157"/>
      <c r="BN1518" s="157"/>
      <c r="BO1518" s="157"/>
      <c r="BP1518" s="157"/>
      <c r="BQ1518" s="157"/>
      <c r="BR1518" s="157"/>
      <c r="BS1518" s="157"/>
      <c r="BT1518" s="157"/>
      <c r="BU1518" s="157"/>
      <c r="BV1518" s="157"/>
      <c r="BW1518" s="157"/>
      <c r="BX1518" s="157"/>
      <c r="BY1518" s="157"/>
      <c r="BZ1518" s="157"/>
      <c r="CA1518" s="157"/>
      <c r="CB1518" s="157"/>
      <c r="CC1518" s="157"/>
      <c r="CD1518" s="157"/>
      <c r="CE1518" s="157"/>
      <c r="CF1518" s="157"/>
      <c r="CG1518" s="157"/>
      <c r="CH1518" s="157"/>
      <c r="CI1518" s="157"/>
      <c r="CJ1518" s="157"/>
      <c r="CK1518" s="157"/>
      <c r="CL1518" s="157"/>
      <c r="CM1518" s="157"/>
      <c r="CN1518" s="157"/>
      <c r="CO1518" s="157"/>
      <c r="CP1518" s="157"/>
      <c r="CQ1518" s="157"/>
      <c r="CR1518" s="157"/>
      <c r="CS1518" s="157"/>
      <c r="CT1518" s="157"/>
      <c r="CU1518" s="157"/>
      <c r="CV1518" s="157"/>
      <c r="CW1518" s="157"/>
      <c r="CX1518" s="157"/>
      <c r="CY1518" s="157"/>
      <c r="CZ1518" s="157"/>
      <c r="DA1518" s="157"/>
      <c r="DB1518" s="157"/>
      <c r="DC1518" s="157"/>
      <c r="DD1518" s="157"/>
      <c r="DE1518" s="157"/>
      <c r="DF1518" s="157"/>
      <c r="DG1518" s="157"/>
      <c r="DH1518" s="157"/>
      <c r="DI1518" s="157"/>
      <c r="DJ1518" s="157"/>
      <c r="DK1518" s="157"/>
      <c r="DL1518" s="157"/>
      <c r="DM1518" s="157"/>
      <c r="DN1518" s="157"/>
      <c r="DO1518" s="157"/>
    </row>
    <row r="1519" spans="3:119">
      <c r="C1519" s="549"/>
      <c r="D1519" s="301"/>
      <c r="E1519" s="302"/>
      <c r="F1519" s="551"/>
      <c r="G1519" s="551"/>
      <c r="H1519" s="551"/>
      <c r="I1519" s="551"/>
      <c r="J1519" s="551"/>
      <c r="K1519" s="551"/>
      <c r="M1519" s="157"/>
      <c r="N1519" s="157"/>
      <c r="O1519" s="157"/>
      <c r="P1519" s="157"/>
      <c r="Q1519" s="157"/>
      <c r="R1519" s="157"/>
      <c r="S1519" s="157"/>
      <c r="T1519" s="157"/>
      <c r="U1519" s="1761"/>
      <c r="V1519" s="1761"/>
      <c r="W1519" s="1761"/>
      <c r="X1519" s="1761"/>
      <c r="Y1519" s="1761"/>
      <c r="Z1519" s="1761"/>
      <c r="AA1519" s="157"/>
      <c r="AB1519" s="157"/>
      <c r="AC1519" s="157"/>
      <c r="AD1519" s="157"/>
      <c r="AE1519" s="157"/>
      <c r="AF1519" s="157"/>
      <c r="AG1519" s="157"/>
      <c r="AH1519" s="157"/>
      <c r="AI1519" s="157"/>
      <c r="AJ1519" s="157"/>
      <c r="AK1519" s="157"/>
      <c r="AL1519" s="157"/>
      <c r="AM1519" s="157"/>
      <c r="AN1519" s="157"/>
      <c r="AO1519" s="157"/>
      <c r="AP1519" s="157"/>
      <c r="AQ1519" s="157"/>
      <c r="AR1519" s="157"/>
      <c r="AS1519" s="157"/>
      <c r="AT1519" s="157"/>
      <c r="AU1519" s="157"/>
      <c r="AV1519" s="157"/>
      <c r="AW1519" s="157"/>
      <c r="AX1519" s="157"/>
      <c r="AY1519" s="157"/>
      <c r="AZ1519" s="157"/>
      <c r="BA1519" s="157"/>
      <c r="BB1519" s="157"/>
      <c r="BC1519" s="157"/>
      <c r="BD1519" s="157"/>
      <c r="BE1519" s="157"/>
      <c r="BF1519" s="157"/>
      <c r="BG1519" s="157"/>
      <c r="BH1519" s="157"/>
      <c r="BI1519" s="157"/>
      <c r="BJ1519" s="157"/>
      <c r="BK1519" s="157"/>
      <c r="BL1519" s="157"/>
      <c r="BM1519" s="157"/>
      <c r="BN1519" s="157"/>
      <c r="BO1519" s="157"/>
      <c r="BP1519" s="157"/>
      <c r="BQ1519" s="157"/>
      <c r="BR1519" s="157"/>
      <c r="BS1519" s="157"/>
      <c r="BT1519" s="157"/>
      <c r="BU1519" s="157"/>
      <c r="BV1519" s="157"/>
      <c r="BW1519" s="157"/>
      <c r="BX1519" s="157"/>
      <c r="BY1519" s="157"/>
      <c r="BZ1519" s="157"/>
      <c r="CA1519" s="157"/>
      <c r="CB1519" s="157"/>
      <c r="CC1519" s="157"/>
      <c r="CD1519" s="157"/>
      <c r="CE1519" s="157"/>
      <c r="CF1519" s="157"/>
      <c r="CG1519" s="157"/>
      <c r="CH1519" s="157"/>
      <c r="CI1519" s="157"/>
      <c r="CJ1519" s="157"/>
      <c r="CK1519" s="157"/>
      <c r="CL1519" s="157"/>
      <c r="CM1519" s="157"/>
      <c r="CN1519" s="157"/>
      <c r="CO1519" s="157"/>
      <c r="CP1519" s="157"/>
      <c r="CQ1519" s="157"/>
      <c r="CR1519" s="157"/>
      <c r="CS1519" s="157"/>
      <c r="CT1519" s="157"/>
      <c r="CU1519" s="157"/>
      <c r="CV1519" s="157"/>
      <c r="CW1519" s="157"/>
      <c r="CX1519" s="157"/>
      <c r="CY1519" s="157"/>
      <c r="CZ1519" s="157"/>
      <c r="DA1519" s="157"/>
      <c r="DB1519" s="157"/>
      <c r="DC1519" s="157"/>
      <c r="DD1519" s="157"/>
      <c r="DE1519" s="157"/>
      <c r="DF1519" s="157"/>
      <c r="DG1519" s="157"/>
      <c r="DH1519" s="157"/>
      <c r="DI1519" s="157"/>
      <c r="DJ1519" s="157"/>
      <c r="DK1519" s="157"/>
      <c r="DL1519" s="157"/>
      <c r="DM1519" s="157"/>
      <c r="DN1519" s="157"/>
      <c r="DO1519" s="157"/>
    </row>
    <row r="1520" spans="3:119">
      <c r="C1520" s="549"/>
      <c r="D1520" s="301"/>
      <c r="E1520" s="302"/>
      <c r="F1520" s="551"/>
      <c r="G1520" s="551"/>
      <c r="H1520" s="551"/>
      <c r="I1520" s="551"/>
      <c r="J1520" s="551"/>
      <c r="K1520" s="551"/>
      <c r="M1520" s="157"/>
      <c r="N1520" s="157"/>
      <c r="O1520" s="157"/>
      <c r="P1520" s="157"/>
      <c r="Q1520" s="157"/>
      <c r="R1520" s="157"/>
      <c r="S1520" s="157"/>
      <c r="T1520" s="157"/>
      <c r="U1520" s="1761"/>
      <c r="V1520" s="1761"/>
      <c r="W1520" s="1761"/>
      <c r="X1520" s="1761"/>
      <c r="Y1520" s="1761"/>
      <c r="Z1520" s="1761"/>
      <c r="AA1520" s="157"/>
      <c r="AB1520" s="157"/>
      <c r="AC1520" s="157"/>
      <c r="AD1520" s="157"/>
      <c r="AE1520" s="157"/>
      <c r="AF1520" s="157"/>
      <c r="AG1520" s="157"/>
      <c r="AH1520" s="157"/>
      <c r="AI1520" s="157"/>
      <c r="AJ1520" s="157"/>
      <c r="AK1520" s="157"/>
      <c r="AL1520" s="157"/>
      <c r="AM1520" s="157"/>
      <c r="AN1520" s="157"/>
      <c r="AO1520" s="157"/>
      <c r="AP1520" s="157"/>
      <c r="AQ1520" s="157"/>
      <c r="AR1520" s="157"/>
      <c r="AS1520" s="157"/>
      <c r="AT1520" s="157"/>
      <c r="AU1520" s="157"/>
      <c r="AV1520" s="157"/>
      <c r="AW1520" s="157"/>
      <c r="AX1520" s="157"/>
      <c r="AY1520" s="157"/>
      <c r="AZ1520" s="157"/>
      <c r="BA1520" s="157"/>
      <c r="BB1520" s="157"/>
      <c r="BC1520" s="157"/>
      <c r="BD1520" s="157"/>
      <c r="BE1520" s="157"/>
      <c r="BF1520" s="157"/>
      <c r="BG1520" s="157"/>
      <c r="BH1520" s="157"/>
      <c r="BI1520" s="157"/>
      <c r="BJ1520" s="157"/>
      <c r="BK1520" s="157"/>
      <c r="BL1520" s="157"/>
      <c r="BM1520" s="157"/>
      <c r="BN1520" s="157"/>
      <c r="BO1520" s="157"/>
      <c r="BP1520" s="157"/>
      <c r="BQ1520" s="157"/>
      <c r="BR1520" s="157"/>
      <c r="BS1520" s="157"/>
      <c r="BT1520" s="157"/>
      <c r="BU1520" s="157"/>
      <c r="BV1520" s="157"/>
      <c r="BW1520" s="157"/>
      <c r="BX1520" s="157"/>
      <c r="BY1520" s="157"/>
      <c r="BZ1520" s="157"/>
      <c r="CA1520" s="157"/>
      <c r="CB1520" s="157"/>
      <c r="CC1520" s="157"/>
      <c r="CD1520" s="157"/>
      <c r="CE1520" s="157"/>
      <c r="CF1520" s="157"/>
      <c r="CG1520" s="157"/>
      <c r="CH1520" s="157"/>
      <c r="CI1520" s="157"/>
      <c r="CJ1520" s="157"/>
      <c r="CK1520" s="157"/>
      <c r="CL1520" s="157"/>
      <c r="CM1520" s="157"/>
      <c r="CN1520" s="157"/>
      <c r="CO1520" s="157"/>
      <c r="CP1520" s="157"/>
      <c r="CQ1520" s="157"/>
      <c r="CR1520" s="157"/>
      <c r="CS1520" s="157"/>
      <c r="CT1520" s="157"/>
      <c r="CU1520" s="157"/>
      <c r="CV1520" s="157"/>
      <c r="CW1520" s="157"/>
      <c r="CX1520" s="157"/>
      <c r="CY1520" s="157"/>
      <c r="CZ1520" s="157"/>
      <c r="DA1520" s="157"/>
      <c r="DB1520" s="157"/>
      <c r="DC1520" s="157"/>
      <c r="DD1520" s="157"/>
      <c r="DE1520" s="157"/>
      <c r="DF1520" s="157"/>
      <c r="DG1520" s="157"/>
      <c r="DH1520" s="157"/>
      <c r="DI1520" s="157"/>
      <c r="DJ1520" s="157"/>
      <c r="DK1520" s="157"/>
      <c r="DL1520" s="157"/>
      <c r="DM1520" s="157"/>
      <c r="DN1520" s="157"/>
      <c r="DO1520" s="157"/>
    </row>
    <row r="1521" spans="3:119">
      <c r="C1521" s="549"/>
      <c r="D1521" s="301"/>
      <c r="E1521" s="302"/>
      <c r="F1521" s="551"/>
      <c r="G1521" s="551"/>
      <c r="H1521" s="551"/>
      <c r="I1521" s="551"/>
      <c r="J1521" s="551"/>
      <c r="K1521" s="551"/>
      <c r="M1521" s="157"/>
      <c r="N1521" s="157"/>
      <c r="O1521" s="157"/>
      <c r="P1521" s="157"/>
      <c r="Q1521" s="157"/>
      <c r="R1521" s="157"/>
      <c r="S1521" s="157"/>
      <c r="T1521" s="157"/>
      <c r="U1521" s="1761"/>
      <c r="V1521" s="1761"/>
      <c r="W1521" s="1761"/>
      <c r="X1521" s="1761"/>
      <c r="Y1521" s="1761"/>
      <c r="Z1521" s="1761"/>
      <c r="AA1521" s="157"/>
      <c r="AB1521" s="157"/>
      <c r="AC1521" s="157"/>
      <c r="AD1521" s="157"/>
      <c r="AE1521" s="157"/>
      <c r="AF1521" s="157"/>
      <c r="AG1521" s="157"/>
      <c r="AH1521" s="157"/>
      <c r="AI1521" s="157"/>
      <c r="AJ1521" s="157"/>
      <c r="AK1521" s="157"/>
      <c r="AL1521" s="157"/>
      <c r="AM1521" s="157"/>
      <c r="AN1521" s="157"/>
      <c r="AO1521" s="157"/>
      <c r="AP1521" s="157"/>
      <c r="AQ1521" s="157"/>
      <c r="AR1521" s="157"/>
      <c r="AS1521" s="157"/>
      <c r="AT1521" s="157"/>
      <c r="AU1521" s="157"/>
      <c r="AV1521" s="157"/>
      <c r="AW1521" s="157"/>
      <c r="AX1521" s="157"/>
      <c r="AY1521" s="157"/>
      <c r="AZ1521" s="157"/>
      <c r="BA1521" s="157"/>
      <c r="BB1521" s="157"/>
      <c r="BC1521" s="157"/>
      <c r="BD1521" s="157"/>
      <c r="BE1521" s="157"/>
      <c r="BF1521" s="157"/>
      <c r="BG1521" s="157"/>
      <c r="BH1521" s="157"/>
      <c r="BI1521" s="157"/>
      <c r="BJ1521" s="157"/>
      <c r="BK1521" s="157"/>
      <c r="BL1521" s="157"/>
      <c r="BM1521" s="157"/>
      <c r="BN1521" s="157"/>
      <c r="BO1521" s="157"/>
      <c r="BP1521" s="157"/>
      <c r="BQ1521" s="157"/>
      <c r="BR1521" s="157"/>
      <c r="BS1521" s="157"/>
      <c r="BT1521" s="157"/>
      <c r="BU1521" s="157"/>
      <c r="BV1521" s="157"/>
      <c r="BW1521" s="157"/>
      <c r="BX1521" s="157"/>
      <c r="BY1521" s="157"/>
      <c r="BZ1521" s="157"/>
      <c r="CA1521" s="157"/>
      <c r="CB1521" s="157"/>
      <c r="CC1521" s="157"/>
      <c r="CD1521" s="157"/>
      <c r="CE1521" s="157"/>
      <c r="CF1521" s="157"/>
      <c r="CG1521" s="157"/>
      <c r="CH1521" s="157"/>
      <c r="CI1521" s="157"/>
      <c r="CJ1521" s="157"/>
      <c r="CK1521" s="157"/>
      <c r="CL1521" s="157"/>
      <c r="CM1521" s="157"/>
      <c r="CN1521" s="157"/>
      <c r="CO1521" s="157"/>
      <c r="CP1521" s="157"/>
      <c r="CQ1521" s="157"/>
      <c r="CR1521" s="157"/>
      <c r="CS1521" s="157"/>
      <c r="CT1521" s="157"/>
      <c r="CU1521" s="157"/>
      <c r="CV1521" s="157"/>
      <c r="CW1521" s="157"/>
      <c r="CX1521" s="157"/>
      <c r="CY1521" s="157"/>
      <c r="CZ1521" s="157"/>
      <c r="DA1521" s="157"/>
      <c r="DB1521" s="157"/>
      <c r="DC1521" s="157"/>
      <c r="DD1521" s="157"/>
      <c r="DE1521" s="157"/>
      <c r="DF1521" s="157"/>
      <c r="DG1521" s="157"/>
      <c r="DH1521" s="157"/>
      <c r="DI1521" s="157"/>
      <c r="DJ1521" s="157"/>
      <c r="DK1521" s="157"/>
      <c r="DL1521" s="157"/>
      <c r="DM1521" s="157"/>
      <c r="DN1521" s="157"/>
      <c r="DO1521" s="157"/>
    </row>
    <row r="1522" spans="3:119">
      <c r="C1522" s="549"/>
      <c r="D1522" s="301"/>
      <c r="E1522" s="302"/>
      <c r="F1522" s="551"/>
      <c r="G1522" s="551"/>
      <c r="H1522" s="551"/>
      <c r="I1522" s="551"/>
      <c r="J1522" s="551"/>
      <c r="K1522" s="551"/>
      <c r="M1522" s="157"/>
      <c r="N1522" s="157"/>
      <c r="O1522" s="157"/>
      <c r="P1522" s="157"/>
      <c r="Q1522" s="157"/>
      <c r="R1522" s="157"/>
      <c r="S1522" s="157"/>
      <c r="T1522" s="157"/>
      <c r="U1522" s="1761"/>
      <c r="V1522" s="1761"/>
      <c r="W1522" s="1761"/>
      <c r="X1522" s="1761"/>
      <c r="Y1522" s="1761"/>
      <c r="Z1522" s="1761"/>
      <c r="AA1522" s="157"/>
      <c r="AB1522" s="157"/>
      <c r="AC1522" s="157"/>
      <c r="AD1522" s="157"/>
      <c r="AE1522" s="157"/>
      <c r="AF1522" s="157"/>
      <c r="AG1522" s="157"/>
      <c r="AH1522" s="157"/>
      <c r="AI1522" s="157"/>
      <c r="AJ1522" s="157"/>
      <c r="AK1522" s="157"/>
      <c r="AL1522" s="157"/>
      <c r="AM1522" s="157"/>
      <c r="AN1522" s="157"/>
      <c r="AO1522" s="157"/>
      <c r="AP1522" s="157"/>
      <c r="AQ1522" s="157"/>
      <c r="AR1522" s="157"/>
      <c r="AS1522" s="157"/>
      <c r="AT1522" s="157"/>
      <c r="AU1522" s="157"/>
      <c r="AV1522" s="157"/>
      <c r="AW1522" s="157"/>
      <c r="AX1522" s="157"/>
      <c r="AY1522" s="157"/>
      <c r="AZ1522" s="157"/>
      <c r="BA1522" s="157"/>
      <c r="BB1522" s="157"/>
      <c r="BC1522" s="157"/>
      <c r="BD1522" s="157"/>
      <c r="BE1522" s="157"/>
      <c r="BF1522" s="157"/>
      <c r="BG1522" s="157"/>
      <c r="BH1522" s="157"/>
      <c r="BI1522" s="157"/>
      <c r="BJ1522" s="157"/>
      <c r="BK1522" s="157"/>
      <c r="BL1522" s="157"/>
      <c r="BM1522" s="157"/>
      <c r="BN1522" s="157"/>
      <c r="BO1522" s="157"/>
      <c r="BP1522" s="157"/>
      <c r="BQ1522" s="157"/>
      <c r="BR1522" s="157"/>
      <c r="BS1522" s="157"/>
      <c r="BT1522" s="157"/>
      <c r="BU1522" s="157"/>
      <c r="BV1522" s="157"/>
      <c r="BW1522" s="157"/>
      <c r="BX1522" s="157"/>
      <c r="BY1522" s="157"/>
      <c r="BZ1522" s="157"/>
      <c r="CA1522" s="157"/>
      <c r="CB1522" s="157"/>
      <c r="CC1522" s="157"/>
      <c r="CD1522" s="157"/>
      <c r="CE1522" s="157"/>
      <c r="CF1522" s="157"/>
      <c r="CG1522" s="157"/>
      <c r="CH1522" s="157"/>
      <c r="CI1522" s="157"/>
      <c r="CJ1522" s="157"/>
      <c r="CK1522" s="157"/>
      <c r="CL1522" s="157"/>
      <c r="CM1522" s="157"/>
      <c r="CN1522" s="157"/>
      <c r="CO1522" s="157"/>
      <c r="CP1522" s="157"/>
      <c r="CQ1522" s="157"/>
      <c r="CR1522" s="157"/>
      <c r="CS1522" s="157"/>
      <c r="CT1522" s="157"/>
      <c r="CU1522" s="157"/>
      <c r="CV1522" s="157"/>
      <c r="CW1522" s="157"/>
      <c r="CX1522" s="157"/>
      <c r="CY1522" s="157"/>
      <c r="CZ1522" s="157"/>
      <c r="DA1522" s="157"/>
      <c r="DB1522" s="157"/>
      <c r="DC1522" s="157"/>
      <c r="DD1522" s="157"/>
      <c r="DE1522" s="157"/>
      <c r="DF1522" s="157"/>
      <c r="DG1522" s="157"/>
      <c r="DH1522" s="157"/>
      <c r="DI1522" s="157"/>
      <c r="DJ1522" s="157"/>
      <c r="DK1522" s="157"/>
      <c r="DL1522" s="157"/>
      <c r="DM1522" s="157"/>
      <c r="DN1522" s="157"/>
      <c r="DO1522" s="157"/>
    </row>
    <row r="1523" spans="3:119">
      <c r="C1523" s="549"/>
      <c r="D1523" s="301"/>
      <c r="E1523" s="302"/>
      <c r="F1523" s="551"/>
      <c r="G1523" s="551"/>
      <c r="H1523" s="551"/>
      <c r="I1523" s="551"/>
      <c r="J1523" s="551"/>
      <c r="K1523" s="551"/>
      <c r="M1523" s="157"/>
      <c r="N1523" s="157"/>
      <c r="O1523" s="157"/>
      <c r="P1523" s="157"/>
      <c r="Q1523" s="157"/>
      <c r="R1523" s="157"/>
      <c r="S1523" s="157"/>
      <c r="T1523" s="157"/>
      <c r="U1523" s="1761"/>
      <c r="V1523" s="1761"/>
      <c r="W1523" s="1761"/>
      <c r="X1523" s="1761"/>
      <c r="Y1523" s="1761"/>
      <c r="Z1523" s="1761"/>
      <c r="AA1523" s="157"/>
      <c r="AB1523" s="157"/>
      <c r="AC1523" s="157"/>
      <c r="AD1523" s="157"/>
      <c r="AE1523" s="157"/>
      <c r="AF1523" s="157"/>
      <c r="AG1523" s="157"/>
      <c r="AH1523" s="157"/>
      <c r="AI1523" s="157"/>
      <c r="AJ1523" s="157"/>
      <c r="AK1523" s="157"/>
      <c r="AL1523" s="157"/>
      <c r="AM1523" s="157"/>
      <c r="AN1523" s="157"/>
      <c r="AO1523" s="157"/>
      <c r="AP1523" s="157"/>
      <c r="AQ1523" s="157"/>
      <c r="AR1523" s="157"/>
      <c r="AS1523" s="157"/>
      <c r="AT1523" s="157"/>
      <c r="AU1523" s="157"/>
      <c r="AV1523" s="157"/>
      <c r="AW1523" s="157"/>
      <c r="AX1523" s="157"/>
      <c r="AY1523" s="157"/>
      <c r="AZ1523" s="157"/>
      <c r="BA1523" s="157"/>
      <c r="BB1523" s="157"/>
      <c r="BC1523" s="157"/>
      <c r="BD1523" s="157"/>
      <c r="BE1523" s="157"/>
      <c r="BF1523" s="157"/>
      <c r="BG1523" s="157"/>
      <c r="BH1523" s="157"/>
      <c r="BI1523" s="157"/>
      <c r="BJ1523" s="157"/>
      <c r="BK1523" s="157"/>
      <c r="BL1523" s="157"/>
      <c r="BM1523" s="157"/>
      <c r="BN1523" s="157"/>
      <c r="BO1523" s="157"/>
      <c r="BP1523" s="157"/>
      <c r="BQ1523" s="157"/>
      <c r="BR1523" s="157"/>
      <c r="BS1523" s="157"/>
      <c r="BT1523" s="157"/>
      <c r="BU1523" s="157"/>
      <c r="BV1523" s="157"/>
      <c r="BW1523" s="157"/>
      <c r="BX1523" s="157"/>
      <c r="BY1523" s="157"/>
      <c r="BZ1523" s="157"/>
      <c r="CA1523" s="157"/>
      <c r="CB1523" s="157"/>
      <c r="CC1523" s="157"/>
      <c r="CD1523" s="157"/>
      <c r="CE1523" s="157"/>
      <c r="CF1523" s="157"/>
      <c r="CG1523" s="157"/>
      <c r="CH1523" s="157"/>
      <c r="CI1523" s="157"/>
      <c r="CJ1523" s="157"/>
      <c r="CK1523" s="157"/>
      <c r="CL1523" s="157"/>
      <c r="CM1523" s="157"/>
      <c r="CN1523" s="157"/>
      <c r="CO1523" s="157"/>
      <c r="CP1523" s="157"/>
      <c r="CQ1523" s="157"/>
      <c r="CR1523" s="157"/>
      <c r="CS1523" s="157"/>
      <c r="CT1523" s="157"/>
      <c r="CU1523" s="157"/>
      <c r="CV1523" s="157"/>
      <c r="CW1523" s="157"/>
      <c r="CX1523" s="157"/>
      <c r="CY1523" s="157"/>
      <c r="CZ1523" s="157"/>
      <c r="DA1523" s="157"/>
      <c r="DB1523" s="157"/>
      <c r="DC1523" s="157"/>
      <c r="DD1523" s="157"/>
      <c r="DE1523" s="157"/>
      <c r="DF1523" s="157"/>
      <c r="DG1523" s="157"/>
      <c r="DH1523" s="157"/>
      <c r="DI1523" s="157"/>
      <c r="DJ1523" s="157"/>
      <c r="DK1523" s="157"/>
      <c r="DL1523" s="157"/>
      <c r="DM1523" s="157"/>
      <c r="DN1523" s="157"/>
      <c r="DO1523" s="157"/>
    </row>
    <row r="1524" spans="3:119">
      <c r="C1524" s="549"/>
      <c r="D1524" s="301"/>
      <c r="E1524" s="302"/>
      <c r="F1524" s="551"/>
      <c r="G1524" s="551"/>
      <c r="H1524" s="551"/>
      <c r="I1524" s="551"/>
      <c r="J1524" s="551"/>
      <c r="K1524" s="551"/>
      <c r="M1524" s="157"/>
      <c r="N1524" s="157"/>
      <c r="O1524" s="157"/>
      <c r="P1524" s="157"/>
      <c r="Q1524" s="157"/>
      <c r="R1524" s="157"/>
      <c r="S1524" s="157"/>
      <c r="T1524" s="157"/>
      <c r="U1524" s="1761"/>
      <c r="V1524" s="1761"/>
      <c r="W1524" s="1761"/>
      <c r="X1524" s="1761"/>
      <c r="Y1524" s="1761"/>
      <c r="Z1524" s="1761"/>
      <c r="AA1524" s="157"/>
      <c r="AB1524" s="157"/>
      <c r="AC1524" s="157"/>
      <c r="AD1524" s="157"/>
      <c r="AE1524" s="157"/>
      <c r="AF1524" s="157"/>
      <c r="AG1524" s="157"/>
      <c r="AH1524" s="157"/>
      <c r="AI1524" s="157"/>
      <c r="AJ1524" s="157"/>
      <c r="AK1524" s="157"/>
      <c r="AL1524" s="157"/>
      <c r="AM1524" s="157"/>
      <c r="AN1524" s="157"/>
      <c r="AO1524" s="157"/>
      <c r="AP1524" s="157"/>
      <c r="AQ1524" s="157"/>
      <c r="AR1524" s="157"/>
      <c r="AS1524" s="157"/>
      <c r="AT1524" s="157"/>
      <c r="AU1524" s="157"/>
      <c r="AV1524" s="157"/>
      <c r="AW1524" s="157"/>
      <c r="AX1524" s="157"/>
      <c r="AY1524" s="157"/>
      <c r="AZ1524" s="157"/>
      <c r="BA1524" s="157"/>
      <c r="BB1524" s="157"/>
      <c r="BC1524" s="157"/>
      <c r="BD1524" s="157"/>
      <c r="BE1524" s="157"/>
      <c r="BF1524" s="157"/>
      <c r="BG1524" s="157"/>
      <c r="BH1524" s="157"/>
      <c r="BI1524" s="157"/>
      <c r="BJ1524" s="157"/>
      <c r="BK1524" s="157"/>
      <c r="BL1524" s="157"/>
      <c r="BM1524" s="157"/>
      <c r="BN1524" s="157"/>
      <c r="BO1524" s="157"/>
      <c r="BP1524" s="157"/>
      <c r="BQ1524" s="157"/>
      <c r="BR1524" s="157"/>
      <c r="BS1524" s="157"/>
      <c r="BT1524" s="157"/>
      <c r="BU1524" s="157"/>
      <c r="BV1524" s="157"/>
      <c r="BW1524" s="157"/>
      <c r="BX1524" s="157"/>
      <c r="BY1524" s="157"/>
      <c r="BZ1524" s="157"/>
      <c r="CA1524" s="157"/>
      <c r="CB1524" s="157"/>
      <c r="CC1524" s="157"/>
      <c r="CD1524" s="157"/>
      <c r="CE1524" s="157"/>
      <c r="CF1524" s="157"/>
      <c r="CG1524" s="157"/>
      <c r="CH1524" s="157"/>
      <c r="CI1524" s="157"/>
      <c r="CJ1524" s="157"/>
      <c r="CK1524" s="157"/>
      <c r="CL1524" s="157"/>
      <c r="CM1524" s="157"/>
      <c r="CN1524" s="157"/>
      <c r="CO1524" s="157"/>
      <c r="CP1524" s="157"/>
      <c r="CQ1524" s="157"/>
      <c r="CR1524" s="157"/>
      <c r="CS1524" s="157"/>
      <c r="CT1524" s="157"/>
      <c r="CU1524" s="157"/>
      <c r="CV1524" s="157"/>
      <c r="CW1524" s="157"/>
      <c r="CX1524" s="157"/>
      <c r="CY1524" s="157"/>
      <c r="CZ1524" s="157"/>
      <c r="DA1524" s="157"/>
      <c r="DB1524" s="157"/>
      <c r="DC1524" s="157"/>
      <c r="DD1524" s="157"/>
      <c r="DE1524" s="157"/>
      <c r="DF1524" s="157"/>
      <c r="DG1524" s="157"/>
      <c r="DH1524" s="157"/>
      <c r="DI1524" s="157"/>
      <c r="DJ1524" s="157"/>
      <c r="DK1524" s="157"/>
      <c r="DL1524" s="157"/>
      <c r="DM1524" s="157"/>
      <c r="DN1524" s="157"/>
      <c r="DO1524" s="157"/>
    </row>
    <row r="1525" spans="3:119">
      <c r="C1525" s="549"/>
      <c r="D1525" s="301"/>
      <c r="E1525" s="302"/>
      <c r="F1525" s="551"/>
      <c r="G1525" s="551"/>
      <c r="H1525" s="551"/>
      <c r="I1525" s="551"/>
      <c r="J1525" s="551"/>
      <c r="K1525" s="551"/>
      <c r="M1525" s="157"/>
      <c r="N1525" s="157"/>
      <c r="O1525" s="157"/>
      <c r="P1525" s="157"/>
      <c r="Q1525" s="157"/>
      <c r="R1525" s="157"/>
      <c r="S1525" s="157"/>
      <c r="T1525" s="157"/>
      <c r="U1525" s="1761"/>
      <c r="V1525" s="1761"/>
      <c r="W1525" s="1761"/>
      <c r="X1525" s="1761"/>
      <c r="Y1525" s="1761"/>
      <c r="Z1525" s="1761"/>
      <c r="AA1525" s="157"/>
      <c r="AB1525" s="157"/>
      <c r="AC1525" s="157"/>
      <c r="AD1525" s="157"/>
      <c r="AE1525" s="157"/>
      <c r="AF1525" s="157"/>
      <c r="AG1525" s="157"/>
      <c r="AH1525" s="157"/>
      <c r="AI1525" s="157"/>
      <c r="AJ1525" s="157"/>
      <c r="AK1525" s="157"/>
      <c r="AL1525" s="157"/>
      <c r="AM1525" s="157"/>
      <c r="AN1525" s="157"/>
      <c r="AO1525" s="157"/>
      <c r="AP1525" s="157"/>
      <c r="AQ1525" s="157"/>
      <c r="AR1525" s="157"/>
      <c r="AS1525" s="157"/>
      <c r="AT1525" s="157"/>
      <c r="AU1525" s="157"/>
      <c r="AV1525" s="157"/>
      <c r="AW1525" s="157"/>
      <c r="AX1525" s="157"/>
      <c r="AY1525" s="157"/>
      <c r="AZ1525" s="157"/>
      <c r="BA1525" s="157"/>
      <c r="BB1525" s="157"/>
      <c r="BC1525" s="157"/>
      <c r="BD1525" s="157"/>
      <c r="BE1525" s="157"/>
      <c r="BF1525" s="157"/>
      <c r="BG1525" s="157"/>
      <c r="BH1525" s="157"/>
      <c r="BI1525" s="157"/>
      <c r="BJ1525" s="157"/>
      <c r="BK1525" s="157"/>
      <c r="BL1525" s="157"/>
      <c r="BM1525" s="157"/>
      <c r="BN1525" s="157"/>
      <c r="BO1525" s="157"/>
      <c r="BP1525" s="157"/>
      <c r="BQ1525" s="157"/>
      <c r="BR1525" s="157"/>
      <c r="BS1525" s="157"/>
      <c r="BT1525" s="157"/>
      <c r="BU1525" s="157"/>
      <c r="BV1525" s="157"/>
      <c r="BW1525" s="157"/>
      <c r="BX1525" s="157"/>
      <c r="BY1525" s="157"/>
      <c r="BZ1525" s="157"/>
      <c r="CA1525" s="157"/>
      <c r="CB1525" s="157"/>
      <c r="CC1525" s="157"/>
      <c r="CD1525" s="157"/>
      <c r="CE1525" s="157"/>
      <c r="CF1525" s="157"/>
      <c r="CG1525" s="157"/>
      <c r="CH1525" s="157"/>
      <c r="CI1525" s="157"/>
      <c r="CJ1525" s="157"/>
      <c r="CK1525" s="157"/>
      <c r="CL1525" s="157"/>
      <c r="CM1525" s="157"/>
      <c r="CN1525" s="157"/>
      <c r="CO1525" s="157"/>
      <c r="CP1525" s="157"/>
      <c r="CQ1525" s="157"/>
      <c r="CR1525" s="157"/>
      <c r="CS1525" s="157"/>
      <c r="CT1525" s="157"/>
      <c r="CU1525" s="157"/>
      <c r="CV1525" s="157"/>
      <c r="CW1525" s="157"/>
      <c r="CX1525" s="157"/>
      <c r="CY1525" s="157"/>
      <c r="CZ1525" s="157"/>
      <c r="DA1525" s="157"/>
      <c r="DB1525" s="157"/>
      <c r="DC1525" s="157"/>
      <c r="DD1525" s="157"/>
      <c r="DE1525" s="157"/>
      <c r="DF1525" s="157"/>
      <c r="DG1525" s="157"/>
      <c r="DH1525" s="157"/>
      <c r="DI1525" s="157"/>
      <c r="DJ1525" s="157"/>
      <c r="DK1525" s="157"/>
      <c r="DL1525" s="157"/>
      <c r="DM1525" s="157"/>
      <c r="DN1525" s="157"/>
      <c r="DO1525" s="157"/>
    </row>
    <row r="1526" spans="3:119">
      <c r="C1526" s="549"/>
      <c r="D1526" s="301"/>
      <c r="E1526" s="302"/>
      <c r="F1526" s="551"/>
      <c r="G1526" s="551"/>
      <c r="H1526" s="551"/>
      <c r="I1526" s="551"/>
      <c r="J1526" s="551"/>
      <c r="K1526" s="551"/>
      <c r="M1526" s="157"/>
      <c r="N1526" s="157"/>
      <c r="O1526" s="157"/>
      <c r="P1526" s="157"/>
      <c r="Q1526" s="157"/>
      <c r="R1526" s="157"/>
      <c r="S1526" s="157"/>
      <c r="T1526" s="157"/>
      <c r="U1526" s="1761"/>
      <c r="V1526" s="1761"/>
      <c r="W1526" s="1761"/>
      <c r="X1526" s="1761"/>
      <c r="Y1526" s="1761"/>
      <c r="Z1526" s="1761"/>
      <c r="AA1526" s="157"/>
      <c r="AB1526" s="157"/>
      <c r="AC1526" s="157"/>
      <c r="AD1526" s="157"/>
      <c r="AE1526" s="157"/>
      <c r="AF1526" s="157"/>
      <c r="AG1526" s="157"/>
      <c r="AH1526" s="157"/>
      <c r="AI1526" s="157"/>
      <c r="AJ1526" s="157"/>
      <c r="AK1526" s="157"/>
      <c r="AL1526" s="157"/>
      <c r="AM1526" s="157"/>
      <c r="AN1526" s="157"/>
      <c r="AO1526" s="157"/>
      <c r="AP1526" s="157"/>
      <c r="AQ1526" s="157"/>
      <c r="AR1526" s="157"/>
      <c r="AS1526" s="157"/>
      <c r="AT1526" s="157"/>
      <c r="AU1526" s="157"/>
      <c r="AV1526" s="157"/>
      <c r="AW1526" s="157"/>
      <c r="AX1526" s="157"/>
      <c r="AY1526" s="157"/>
      <c r="AZ1526" s="157"/>
      <c r="BA1526" s="157"/>
      <c r="BB1526" s="157"/>
      <c r="BC1526" s="157"/>
      <c r="BD1526" s="157"/>
      <c r="BE1526" s="157"/>
      <c r="BF1526" s="157"/>
      <c r="BG1526" s="157"/>
      <c r="BH1526" s="157"/>
      <c r="BI1526" s="157"/>
      <c r="BJ1526" s="157"/>
      <c r="BK1526" s="157"/>
      <c r="BL1526" s="157"/>
      <c r="BM1526" s="157"/>
      <c r="BN1526" s="157"/>
      <c r="BO1526" s="157"/>
      <c r="BP1526" s="157"/>
      <c r="BQ1526" s="157"/>
      <c r="BR1526" s="157"/>
      <c r="BS1526" s="157"/>
      <c r="BT1526" s="157"/>
      <c r="BU1526" s="157"/>
      <c r="BV1526" s="157"/>
      <c r="BW1526" s="157"/>
      <c r="BX1526" s="157"/>
      <c r="BY1526" s="157"/>
      <c r="BZ1526" s="157"/>
      <c r="CA1526" s="157"/>
      <c r="CB1526" s="157"/>
      <c r="CC1526" s="157"/>
      <c r="CD1526" s="157"/>
      <c r="CE1526" s="157"/>
      <c r="CF1526" s="157"/>
      <c r="CG1526" s="157"/>
      <c r="CH1526" s="157"/>
      <c r="CI1526" s="157"/>
      <c r="CJ1526" s="157"/>
      <c r="CK1526" s="157"/>
      <c r="CL1526" s="157"/>
      <c r="CM1526" s="157"/>
      <c r="CN1526" s="157"/>
      <c r="CO1526" s="157"/>
      <c r="CP1526" s="157"/>
      <c r="CQ1526" s="157"/>
      <c r="CR1526" s="157"/>
      <c r="CS1526" s="157"/>
      <c r="CT1526" s="157"/>
      <c r="CU1526" s="157"/>
      <c r="CV1526" s="157"/>
      <c r="CW1526" s="157"/>
      <c r="CX1526" s="157"/>
      <c r="CY1526" s="157"/>
      <c r="CZ1526" s="157"/>
      <c r="DA1526" s="157"/>
      <c r="DB1526" s="157"/>
      <c r="DC1526" s="157"/>
      <c r="DD1526" s="157"/>
      <c r="DE1526" s="157"/>
      <c r="DF1526" s="157"/>
      <c r="DG1526" s="157"/>
      <c r="DH1526" s="157"/>
      <c r="DI1526" s="157"/>
      <c r="DJ1526" s="157"/>
      <c r="DK1526" s="157"/>
      <c r="DL1526" s="157"/>
      <c r="DM1526" s="157"/>
      <c r="DN1526" s="157"/>
      <c r="DO1526" s="157"/>
    </row>
    <row r="1527" spans="3:119">
      <c r="C1527" s="549"/>
      <c r="D1527" s="301"/>
      <c r="E1527" s="302"/>
      <c r="F1527" s="551"/>
      <c r="G1527" s="551"/>
      <c r="H1527" s="551"/>
      <c r="I1527" s="551"/>
      <c r="J1527" s="551"/>
      <c r="K1527" s="551"/>
      <c r="M1527" s="157"/>
      <c r="N1527" s="157"/>
      <c r="O1527" s="157"/>
      <c r="P1527" s="157"/>
      <c r="Q1527" s="157"/>
      <c r="R1527" s="157"/>
      <c r="S1527" s="157"/>
      <c r="T1527" s="157"/>
      <c r="U1527" s="1761"/>
      <c r="V1527" s="1761"/>
      <c r="W1527" s="1761"/>
      <c r="X1527" s="1761"/>
      <c r="Y1527" s="1761"/>
      <c r="Z1527" s="1761"/>
      <c r="AA1527" s="157"/>
      <c r="AB1527" s="157"/>
      <c r="AC1527" s="157"/>
      <c r="AD1527" s="157"/>
      <c r="AE1527" s="157"/>
      <c r="AF1527" s="157"/>
      <c r="AG1527" s="157"/>
      <c r="AH1527" s="157"/>
      <c r="AI1527" s="157"/>
      <c r="AJ1527" s="157"/>
      <c r="AK1527" s="157"/>
      <c r="AL1527" s="157"/>
      <c r="AM1527" s="157"/>
      <c r="AN1527" s="157"/>
      <c r="AO1527" s="157"/>
      <c r="AP1527" s="157"/>
      <c r="AQ1527" s="157"/>
      <c r="AR1527" s="157"/>
      <c r="AS1527" s="157"/>
      <c r="AT1527" s="157"/>
      <c r="AU1527" s="157"/>
      <c r="AV1527" s="157"/>
      <c r="AW1527" s="157"/>
      <c r="AX1527" s="157"/>
      <c r="AY1527" s="157"/>
      <c r="AZ1527" s="157"/>
      <c r="BA1527" s="157"/>
      <c r="BB1527" s="157"/>
      <c r="BC1527" s="157"/>
      <c r="BD1527" s="157"/>
      <c r="BE1527" s="157"/>
      <c r="BF1527" s="157"/>
      <c r="BG1527" s="157"/>
      <c r="BH1527" s="157"/>
      <c r="BI1527" s="157"/>
      <c r="BJ1527" s="157"/>
      <c r="BK1527" s="157"/>
      <c r="BL1527" s="157"/>
      <c r="BM1527" s="157"/>
      <c r="BN1527" s="157"/>
      <c r="BO1527" s="157"/>
      <c r="BP1527" s="157"/>
      <c r="BQ1527" s="157"/>
      <c r="BR1527" s="157"/>
      <c r="BS1527" s="157"/>
      <c r="BT1527" s="157"/>
      <c r="BU1527" s="157"/>
      <c r="BV1527" s="157"/>
      <c r="BW1527" s="157"/>
      <c r="BX1527" s="157"/>
      <c r="BY1527" s="157"/>
      <c r="BZ1527" s="157"/>
      <c r="CA1527" s="157"/>
      <c r="CB1527" s="157"/>
      <c r="CC1527" s="157"/>
      <c r="CD1527" s="157"/>
      <c r="CE1527" s="157"/>
      <c r="CF1527" s="157"/>
      <c r="CG1527" s="157"/>
      <c r="CH1527" s="157"/>
      <c r="CI1527" s="157"/>
      <c r="CJ1527" s="157"/>
      <c r="CK1527" s="157"/>
      <c r="CL1527" s="157"/>
      <c r="CM1527" s="157"/>
      <c r="CN1527" s="157"/>
      <c r="CO1527" s="157"/>
      <c r="CP1527" s="157"/>
      <c r="CQ1527" s="157"/>
      <c r="CR1527" s="157"/>
      <c r="CS1527" s="157"/>
      <c r="CT1527" s="157"/>
      <c r="CU1527" s="157"/>
      <c r="CV1527" s="157"/>
      <c r="CW1527" s="157"/>
      <c r="CX1527" s="157"/>
      <c r="CY1527" s="157"/>
      <c r="CZ1527" s="157"/>
      <c r="DA1527" s="157"/>
      <c r="DB1527" s="157"/>
      <c r="DC1527" s="157"/>
      <c r="DD1527" s="157"/>
      <c r="DE1527" s="157"/>
      <c r="DF1527" s="157"/>
      <c r="DG1527" s="157"/>
      <c r="DH1527" s="157"/>
      <c r="DI1527" s="157"/>
      <c r="DJ1527" s="157"/>
      <c r="DK1527" s="157"/>
      <c r="DL1527" s="157"/>
      <c r="DM1527" s="157"/>
      <c r="DN1527" s="157"/>
      <c r="DO1527" s="157"/>
    </row>
    <row r="1528" spans="3:119">
      <c r="C1528" s="549"/>
      <c r="D1528" s="301"/>
      <c r="E1528" s="302"/>
      <c r="F1528" s="551"/>
      <c r="G1528" s="551"/>
      <c r="H1528" s="551"/>
      <c r="I1528" s="551"/>
      <c r="J1528" s="551"/>
      <c r="K1528" s="551"/>
      <c r="M1528" s="157"/>
      <c r="N1528" s="157"/>
      <c r="O1528" s="157"/>
      <c r="P1528" s="157"/>
      <c r="Q1528" s="157"/>
      <c r="R1528" s="157"/>
      <c r="S1528" s="157"/>
      <c r="T1528" s="157"/>
      <c r="U1528" s="1761"/>
      <c r="V1528" s="1761"/>
      <c r="W1528" s="1761"/>
      <c r="X1528" s="1761"/>
      <c r="Y1528" s="1761"/>
      <c r="Z1528" s="1761"/>
      <c r="AA1528" s="157"/>
      <c r="AB1528" s="157"/>
      <c r="AC1528" s="157"/>
      <c r="AD1528" s="157"/>
      <c r="AE1528" s="157"/>
      <c r="AF1528" s="157"/>
      <c r="AG1528" s="157"/>
      <c r="AH1528" s="157"/>
      <c r="AI1528" s="157"/>
      <c r="AJ1528" s="157"/>
      <c r="AK1528" s="157"/>
      <c r="AL1528" s="157"/>
      <c r="AM1528" s="157"/>
      <c r="AN1528" s="157"/>
      <c r="AO1528" s="157"/>
      <c r="AP1528" s="157"/>
      <c r="AQ1528" s="157"/>
      <c r="AR1528" s="157"/>
      <c r="AS1528" s="157"/>
      <c r="AT1528" s="157"/>
      <c r="AU1528" s="157"/>
      <c r="AV1528" s="157"/>
      <c r="AW1528" s="157"/>
      <c r="AX1528" s="157"/>
      <c r="AY1528" s="157"/>
      <c r="AZ1528" s="157"/>
      <c r="BA1528" s="157"/>
      <c r="BB1528" s="157"/>
      <c r="BC1528" s="157"/>
      <c r="BD1528" s="157"/>
      <c r="BE1528" s="157"/>
      <c r="BF1528" s="157"/>
      <c r="BG1528" s="157"/>
      <c r="BH1528" s="157"/>
      <c r="BI1528" s="157"/>
      <c r="BJ1528" s="157"/>
      <c r="BK1528" s="157"/>
      <c r="BL1528" s="157"/>
      <c r="BM1528" s="157"/>
      <c r="BN1528" s="157"/>
      <c r="BO1528" s="157"/>
      <c r="BP1528" s="157"/>
      <c r="BQ1528" s="157"/>
      <c r="BR1528" s="157"/>
      <c r="BS1528" s="157"/>
      <c r="BT1528" s="157"/>
      <c r="BU1528" s="157"/>
      <c r="BV1528" s="157"/>
      <c r="BW1528" s="157"/>
      <c r="BX1528" s="157"/>
      <c r="BY1528" s="157"/>
      <c r="BZ1528" s="157"/>
      <c r="CA1528" s="157"/>
      <c r="CB1528" s="157"/>
      <c r="CC1528" s="157"/>
      <c r="CD1528" s="157"/>
      <c r="CE1528" s="157"/>
      <c r="CF1528" s="157"/>
      <c r="CG1528" s="157"/>
      <c r="CH1528" s="157"/>
      <c r="CI1528" s="157"/>
      <c r="CJ1528" s="157"/>
      <c r="CK1528" s="157"/>
      <c r="CL1528" s="157"/>
      <c r="CM1528" s="157"/>
      <c r="CN1528" s="157"/>
      <c r="CO1528" s="157"/>
      <c r="CP1528" s="157"/>
      <c r="CQ1528" s="157"/>
      <c r="CR1528" s="157"/>
      <c r="CS1528" s="157"/>
      <c r="CT1528" s="157"/>
      <c r="CU1528" s="157"/>
      <c r="CV1528" s="157"/>
      <c r="CW1528" s="157"/>
      <c r="CX1528" s="157"/>
      <c r="CY1528" s="157"/>
      <c r="CZ1528" s="157"/>
      <c r="DA1528" s="157"/>
      <c r="DB1528" s="157"/>
      <c r="DC1528" s="157"/>
      <c r="DD1528" s="157"/>
      <c r="DE1528" s="157"/>
      <c r="DF1528" s="157"/>
      <c r="DG1528" s="157"/>
      <c r="DH1528" s="157"/>
      <c r="DI1528" s="157"/>
      <c r="DJ1528" s="157"/>
      <c r="DK1528" s="157"/>
      <c r="DL1528" s="157"/>
      <c r="DM1528" s="157"/>
      <c r="DN1528" s="157"/>
      <c r="DO1528" s="157"/>
    </row>
    <row r="1529" spans="3:119">
      <c r="C1529" s="549"/>
      <c r="D1529" s="301"/>
      <c r="E1529" s="302"/>
      <c r="F1529" s="551"/>
      <c r="G1529" s="551"/>
      <c r="H1529" s="551"/>
      <c r="I1529" s="551"/>
      <c r="J1529" s="551"/>
      <c r="K1529" s="551"/>
      <c r="M1529" s="157"/>
      <c r="N1529" s="157"/>
      <c r="O1529" s="157"/>
      <c r="P1529" s="157"/>
      <c r="Q1529" s="157"/>
      <c r="R1529" s="157"/>
      <c r="S1529" s="157"/>
      <c r="T1529" s="157"/>
      <c r="U1529" s="1761"/>
      <c r="V1529" s="1761"/>
      <c r="W1529" s="1761"/>
      <c r="X1529" s="1761"/>
      <c r="Y1529" s="1761"/>
      <c r="Z1529" s="1761"/>
      <c r="AA1529" s="157"/>
      <c r="AB1529" s="157"/>
      <c r="AC1529" s="157"/>
      <c r="AD1529" s="157"/>
      <c r="AE1529" s="157"/>
      <c r="AF1529" s="157"/>
      <c r="AG1529" s="157"/>
      <c r="AH1529" s="157"/>
      <c r="AI1529" s="157"/>
      <c r="AJ1529" s="157"/>
      <c r="AK1529" s="157"/>
      <c r="AL1529" s="157"/>
      <c r="AM1529" s="157"/>
      <c r="AN1529" s="157"/>
      <c r="AO1529" s="157"/>
      <c r="AP1529" s="157"/>
      <c r="AQ1529" s="157"/>
      <c r="AR1529" s="157"/>
      <c r="AS1529" s="157"/>
      <c r="AT1529" s="157"/>
      <c r="AU1529" s="157"/>
      <c r="AV1529" s="157"/>
      <c r="AW1529" s="157"/>
      <c r="AX1529" s="157"/>
      <c r="AY1529" s="157"/>
      <c r="AZ1529" s="157"/>
      <c r="BA1529" s="157"/>
      <c r="BB1529" s="157"/>
      <c r="BC1529" s="157"/>
      <c r="BD1529" s="157"/>
      <c r="BE1529" s="157"/>
      <c r="BF1529" s="157"/>
      <c r="BG1529" s="157"/>
      <c r="BH1529" s="157"/>
      <c r="BI1529" s="157"/>
      <c r="BJ1529" s="157"/>
      <c r="BK1529" s="157"/>
      <c r="BL1529" s="157"/>
      <c r="BM1529" s="157"/>
      <c r="BN1529" s="157"/>
      <c r="BO1529" s="157"/>
      <c r="BP1529" s="157"/>
      <c r="BQ1529" s="157"/>
      <c r="BR1529" s="157"/>
      <c r="BS1529" s="157"/>
      <c r="BT1529" s="157"/>
      <c r="BU1529" s="157"/>
      <c r="BV1529" s="157"/>
      <c r="BW1529" s="157"/>
      <c r="BX1529" s="157"/>
      <c r="BY1529" s="157"/>
      <c r="BZ1529" s="157"/>
      <c r="CA1529" s="157"/>
      <c r="CB1529" s="157"/>
      <c r="CC1529" s="157"/>
      <c r="CD1529" s="157"/>
      <c r="CE1529" s="157"/>
      <c r="CF1529" s="157"/>
      <c r="CG1529" s="157"/>
      <c r="CH1529" s="157"/>
      <c r="CI1529" s="157"/>
      <c r="CJ1529" s="157"/>
      <c r="CK1529" s="157"/>
      <c r="CL1529" s="157"/>
      <c r="CM1529" s="157"/>
      <c r="CN1529" s="157"/>
      <c r="CO1529" s="157"/>
      <c r="CP1529" s="157"/>
      <c r="CQ1529" s="157"/>
      <c r="CR1529" s="157"/>
      <c r="CS1529" s="157"/>
      <c r="CT1529" s="157"/>
      <c r="CU1529" s="157"/>
      <c r="CV1529" s="157"/>
      <c r="CW1529" s="157"/>
      <c r="CX1529" s="157"/>
      <c r="CY1529" s="157"/>
      <c r="CZ1529" s="157"/>
      <c r="DA1529" s="157"/>
      <c r="DB1529" s="157"/>
      <c r="DC1529" s="157"/>
      <c r="DD1529" s="157"/>
      <c r="DE1529" s="157"/>
      <c r="DF1529" s="157"/>
      <c r="DG1529" s="157"/>
      <c r="DH1529" s="157"/>
      <c r="DI1529" s="157"/>
      <c r="DJ1529" s="157"/>
      <c r="DK1529" s="157"/>
      <c r="DL1529" s="157"/>
      <c r="DM1529" s="157"/>
      <c r="DN1529" s="157"/>
      <c r="DO1529" s="157"/>
    </row>
    <row r="1530" spans="3:119">
      <c r="C1530" s="549"/>
      <c r="D1530" s="301"/>
      <c r="E1530" s="302"/>
      <c r="F1530" s="551"/>
      <c r="G1530" s="551"/>
      <c r="H1530" s="551"/>
      <c r="I1530" s="551"/>
      <c r="J1530" s="551"/>
      <c r="K1530" s="551"/>
      <c r="M1530" s="157"/>
      <c r="N1530" s="157"/>
      <c r="O1530" s="157"/>
      <c r="P1530" s="157"/>
      <c r="Q1530" s="157"/>
      <c r="R1530" s="157"/>
      <c r="S1530" s="157"/>
      <c r="T1530" s="157"/>
      <c r="U1530" s="1761"/>
      <c r="V1530" s="1761"/>
      <c r="W1530" s="1761"/>
      <c r="X1530" s="1761"/>
      <c r="Y1530" s="1761"/>
      <c r="Z1530" s="1761"/>
      <c r="AA1530" s="157"/>
      <c r="AB1530" s="157"/>
      <c r="AC1530" s="157"/>
      <c r="AD1530" s="157"/>
      <c r="AE1530" s="157"/>
      <c r="AF1530" s="157"/>
      <c r="AG1530" s="157"/>
      <c r="AH1530" s="157"/>
      <c r="AI1530" s="157"/>
      <c r="AJ1530" s="157"/>
      <c r="AK1530" s="157"/>
      <c r="AL1530" s="157"/>
      <c r="AM1530" s="157"/>
      <c r="AN1530" s="157"/>
      <c r="AO1530" s="157"/>
      <c r="AP1530" s="157"/>
      <c r="AQ1530" s="157"/>
      <c r="AR1530" s="157"/>
      <c r="AS1530" s="157"/>
      <c r="AT1530" s="157"/>
      <c r="AU1530" s="157"/>
      <c r="AV1530" s="157"/>
      <c r="AW1530" s="157"/>
      <c r="AX1530" s="157"/>
      <c r="AY1530" s="157"/>
      <c r="AZ1530" s="157"/>
      <c r="BA1530" s="157"/>
      <c r="BB1530" s="157"/>
      <c r="BC1530" s="157"/>
      <c r="BD1530" s="157"/>
      <c r="BE1530" s="157"/>
      <c r="BF1530" s="157"/>
      <c r="BG1530" s="157"/>
      <c r="BH1530" s="157"/>
      <c r="BI1530" s="157"/>
      <c r="BJ1530" s="157"/>
      <c r="BK1530" s="157"/>
      <c r="BL1530" s="157"/>
      <c r="BM1530" s="157"/>
      <c r="BN1530" s="157"/>
      <c r="BO1530" s="157"/>
      <c r="BP1530" s="157"/>
      <c r="BQ1530" s="157"/>
      <c r="BR1530" s="157"/>
      <c r="BS1530" s="157"/>
      <c r="BT1530" s="157"/>
      <c r="BU1530" s="157"/>
      <c r="BV1530" s="157"/>
      <c r="BW1530" s="157"/>
      <c r="BX1530" s="157"/>
      <c r="BY1530" s="157"/>
      <c r="BZ1530" s="157"/>
      <c r="CA1530" s="157"/>
      <c r="CB1530" s="157"/>
      <c r="CC1530" s="157"/>
      <c r="CD1530" s="157"/>
      <c r="CE1530" s="157"/>
      <c r="CF1530" s="157"/>
      <c r="CG1530" s="157"/>
      <c r="CH1530" s="157"/>
      <c r="CI1530" s="157"/>
      <c r="CJ1530" s="157"/>
      <c r="CK1530" s="157"/>
      <c r="CL1530" s="157"/>
      <c r="CM1530" s="157"/>
      <c r="CN1530" s="157"/>
      <c r="CO1530" s="157"/>
      <c r="CP1530" s="157"/>
      <c r="CQ1530" s="157"/>
      <c r="CR1530" s="157"/>
      <c r="CS1530" s="157"/>
      <c r="CT1530" s="157"/>
      <c r="CU1530" s="157"/>
      <c r="CV1530" s="157"/>
      <c r="CW1530" s="157"/>
      <c r="CX1530" s="157"/>
      <c r="CY1530" s="157"/>
      <c r="CZ1530" s="157"/>
      <c r="DA1530" s="157"/>
      <c r="DB1530" s="157"/>
      <c r="DC1530" s="157"/>
      <c r="DD1530" s="157"/>
      <c r="DE1530" s="157"/>
      <c r="DF1530" s="157"/>
      <c r="DG1530" s="157"/>
      <c r="DH1530" s="157"/>
      <c r="DI1530" s="157"/>
      <c r="DJ1530" s="157"/>
      <c r="DK1530" s="157"/>
      <c r="DL1530" s="157"/>
      <c r="DM1530" s="157"/>
      <c r="DN1530" s="157"/>
      <c r="DO1530" s="157"/>
    </row>
    <row r="1531" spans="3:119">
      <c r="C1531" s="549"/>
      <c r="D1531" s="301"/>
      <c r="E1531" s="302"/>
      <c r="F1531" s="551"/>
      <c r="G1531" s="551"/>
      <c r="H1531" s="551"/>
      <c r="I1531" s="551"/>
      <c r="J1531" s="551"/>
      <c r="K1531" s="551"/>
      <c r="M1531" s="157"/>
      <c r="N1531" s="157"/>
      <c r="O1531" s="157"/>
      <c r="P1531" s="157"/>
      <c r="Q1531" s="157"/>
      <c r="R1531" s="157"/>
      <c r="S1531" s="157"/>
      <c r="T1531" s="157"/>
      <c r="U1531" s="1761"/>
      <c r="V1531" s="1761"/>
      <c r="W1531" s="1761"/>
      <c r="X1531" s="1761"/>
      <c r="Y1531" s="1761"/>
      <c r="Z1531" s="1761"/>
      <c r="AA1531" s="157"/>
      <c r="AB1531" s="157"/>
      <c r="AC1531" s="157"/>
      <c r="AD1531" s="157"/>
      <c r="AE1531" s="157"/>
      <c r="AF1531" s="157"/>
      <c r="AG1531" s="157"/>
      <c r="AH1531" s="157"/>
      <c r="AI1531" s="157"/>
      <c r="AJ1531" s="157"/>
      <c r="AK1531" s="157"/>
      <c r="AL1531" s="157"/>
      <c r="AM1531" s="157"/>
      <c r="AN1531" s="157"/>
      <c r="AO1531" s="157"/>
      <c r="AP1531" s="157"/>
      <c r="AQ1531" s="157"/>
      <c r="AR1531" s="157"/>
      <c r="AS1531" s="157"/>
      <c r="AT1531" s="157"/>
      <c r="AU1531" s="157"/>
      <c r="AV1531" s="157"/>
      <c r="AW1531" s="157"/>
      <c r="AX1531" s="157"/>
      <c r="AY1531" s="157"/>
      <c r="AZ1531" s="157"/>
      <c r="BA1531" s="157"/>
      <c r="BB1531" s="157"/>
      <c r="BC1531" s="157"/>
      <c r="BD1531" s="157"/>
      <c r="BE1531" s="157"/>
      <c r="BF1531" s="157"/>
      <c r="BG1531" s="157"/>
      <c r="BH1531" s="157"/>
      <c r="BI1531" s="157"/>
      <c r="BJ1531" s="157"/>
      <c r="BK1531" s="157"/>
      <c r="BL1531" s="157"/>
      <c r="BM1531" s="157"/>
      <c r="BN1531" s="157"/>
      <c r="BO1531" s="157"/>
      <c r="BP1531" s="157"/>
      <c r="BQ1531" s="157"/>
      <c r="BR1531" s="157"/>
      <c r="BS1531" s="157"/>
      <c r="BT1531" s="157"/>
      <c r="BU1531" s="157"/>
      <c r="BV1531" s="157"/>
      <c r="BW1531" s="157"/>
      <c r="BX1531" s="157"/>
      <c r="BY1531" s="157"/>
      <c r="BZ1531" s="157"/>
      <c r="CA1531" s="157"/>
      <c r="CB1531" s="157"/>
      <c r="CC1531" s="157"/>
      <c r="CD1531" s="157"/>
      <c r="CE1531" s="157"/>
      <c r="CF1531" s="157"/>
      <c r="CG1531" s="157"/>
      <c r="CH1531" s="157"/>
      <c r="CI1531" s="157"/>
      <c r="CJ1531" s="157"/>
      <c r="CK1531" s="157"/>
      <c r="CL1531" s="157"/>
      <c r="CM1531" s="157"/>
      <c r="CN1531" s="157"/>
      <c r="CO1531" s="157"/>
      <c r="CP1531" s="157"/>
      <c r="CQ1531" s="157"/>
      <c r="CR1531" s="157"/>
      <c r="CS1531" s="157"/>
      <c r="CT1531" s="157"/>
      <c r="CU1531" s="157"/>
      <c r="CV1531" s="157"/>
      <c r="CW1531" s="157"/>
      <c r="CX1531" s="157"/>
      <c r="CY1531" s="157"/>
      <c r="CZ1531" s="157"/>
      <c r="DA1531" s="157"/>
      <c r="DB1531" s="157"/>
      <c r="DC1531" s="157"/>
      <c r="DD1531" s="157"/>
      <c r="DE1531" s="157"/>
      <c r="DF1531" s="157"/>
      <c r="DG1531" s="157"/>
      <c r="DH1531" s="157"/>
      <c r="DI1531" s="157"/>
      <c r="DJ1531" s="157"/>
      <c r="DK1531" s="157"/>
      <c r="DL1531" s="157"/>
      <c r="DM1531" s="157"/>
      <c r="DN1531" s="157"/>
      <c r="DO1531" s="157"/>
    </row>
    <row r="1532" spans="3:119">
      <c r="C1532" s="549"/>
      <c r="D1532" s="301"/>
      <c r="E1532" s="302"/>
      <c r="F1532" s="551"/>
      <c r="G1532" s="551"/>
      <c r="H1532" s="551"/>
      <c r="I1532" s="551"/>
      <c r="J1532" s="551"/>
      <c r="K1532" s="551"/>
      <c r="M1532" s="157"/>
      <c r="N1532" s="157"/>
      <c r="O1532" s="157"/>
      <c r="P1532" s="157"/>
      <c r="Q1532" s="157"/>
      <c r="R1532" s="157"/>
      <c r="S1532" s="157"/>
      <c r="T1532" s="157"/>
      <c r="U1532" s="1761"/>
      <c r="V1532" s="1761"/>
      <c r="W1532" s="1761"/>
      <c r="X1532" s="1761"/>
      <c r="Y1532" s="1761"/>
      <c r="Z1532" s="1761"/>
      <c r="AA1532" s="157"/>
      <c r="AB1532" s="157"/>
      <c r="AC1532" s="157"/>
      <c r="AD1532" s="157"/>
      <c r="AE1532" s="157"/>
      <c r="AF1532" s="157"/>
      <c r="AG1532" s="157"/>
      <c r="AH1532" s="157"/>
      <c r="AI1532" s="157"/>
      <c r="AJ1532" s="157"/>
      <c r="AK1532" s="157"/>
      <c r="AL1532" s="157"/>
      <c r="AM1532" s="157"/>
      <c r="AN1532" s="157"/>
      <c r="AO1532" s="157"/>
      <c r="AP1532" s="157"/>
      <c r="AQ1532" s="157"/>
      <c r="AR1532" s="157"/>
      <c r="AS1532" s="157"/>
      <c r="AT1532" s="157"/>
      <c r="AU1532" s="157"/>
      <c r="AV1532" s="157"/>
      <c r="AW1532" s="157"/>
      <c r="AX1532" s="157"/>
      <c r="AY1532" s="157"/>
      <c r="AZ1532" s="157"/>
      <c r="BA1532" s="157"/>
      <c r="BB1532" s="157"/>
      <c r="BC1532" s="157"/>
      <c r="BD1532" s="157"/>
      <c r="BE1532" s="157"/>
      <c r="BF1532" s="157"/>
      <c r="BG1532" s="157"/>
      <c r="BH1532" s="157"/>
      <c r="BI1532" s="157"/>
      <c r="BJ1532" s="157"/>
      <c r="BK1532" s="157"/>
      <c r="BL1532" s="157"/>
      <c r="BM1532" s="157"/>
      <c r="BN1532" s="157"/>
      <c r="BO1532" s="157"/>
      <c r="BP1532" s="157"/>
      <c r="BQ1532" s="157"/>
      <c r="BR1532" s="157"/>
      <c r="BS1532" s="157"/>
      <c r="BT1532" s="157"/>
      <c r="BU1532" s="157"/>
      <c r="BV1532" s="157"/>
      <c r="BW1532" s="157"/>
      <c r="BX1532" s="157"/>
      <c r="BY1532" s="157"/>
      <c r="BZ1532" s="157"/>
      <c r="CA1532" s="157"/>
      <c r="CB1532" s="157"/>
      <c r="CC1532" s="157"/>
      <c r="CD1532" s="157"/>
      <c r="CE1532" s="157"/>
      <c r="CF1532" s="157"/>
      <c r="CG1532" s="157"/>
      <c r="CH1532" s="157"/>
      <c r="CI1532" s="157"/>
      <c r="CJ1532" s="157"/>
      <c r="CK1532" s="157"/>
      <c r="CL1532" s="157"/>
      <c r="CM1532" s="157"/>
      <c r="CN1532" s="157"/>
      <c r="CO1532" s="157"/>
      <c r="CP1532" s="157"/>
      <c r="CQ1532" s="157"/>
      <c r="CR1532" s="157"/>
      <c r="CS1532" s="157"/>
      <c r="CT1532" s="157"/>
      <c r="CU1532" s="157"/>
      <c r="CV1532" s="157"/>
      <c r="CW1532" s="157"/>
      <c r="CX1532" s="157"/>
      <c r="CY1532" s="157"/>
      <c r="CZ1532" s="157"/>
      <c r="DA1532" s="157"/>
      <c r="DB1532" s="157"/>
      <c r="DC1532" s="157"/>
      <c r="DD1532" s="157"/>
      <c r="DE1532" s="157"/>
      <c r="DF1532" s="157"/>
      <c r="DG1532" s="157"/>
      <c r="DH1532" s="157"/>
      <c r="DI1532" s="157"/>
      <c r="DJ1532" s="157"/>
      <c r="DK1532" s="157"/>
      <c r="DL1532" s="157"/>
      <c r="DM1532" s="157"/>
      <c r="DN1532" s="157"/>
      <c r="DO1532" s="157"/>
    </row>
    <row r="1533" spans="3:119">
      <c r="C1533" s="549"/>
      <c r="D1533" s="301"/>
      <c r="E1533" s="302"/>
      <c r="F1533" s="551"/>
      <c r="G1533" s="551"/>
      <c r="H1533" s="551"/>
      <c r="I1533" s="551"/>
      <c r="J1533" s="551"/>
      <c r="K1533" s="551"/>
      <c r="M1533" s="157"/>
      <c r="N1533" s="157"/>
      <c r="O1533" s="157"/>
      <c r="P1533" s="157"/>
      <c r="Q1533" s="157"/>
      <c r="R1533" s="157"/>
      <c r="S1533" s="157"/>
      <c r="T1533" s="157"/>
      <c r="U1533" s="1761"/>
      <c r="V1533" s="1761"/>
      <c r="W1533" s="1761"/>
      <c r="X1533" s="1761"/>
      <c r="Y1533" s="1761"/>
      <c r="Z1533" s="1761"/>
      <c r="AA1533" s="157"/>
      <c r="AB1533" s="157"/>
      <c r="AC1533" s="157"/>
      <c r="AD1533" s="157"/>
      <c r="AE1533" s="157"/>
      <c r="AF1533" s="157"/>
      <c r="AG1533" s="157"/>
      <c r="AH1533" s="157"/>
      <c r="AI1533" s="157"/>
      <c r="AJ1533" s="157"/>
      <c r="AK1533" s="157"/>
      <c r="AL1533" s="157"/>
      <c r="AM1533" s="157"/>
      <c r="AN1533" s="157"/>
      <c r="AO1533" s="157"/>
      <c r="AP1533" s="157"/>
      <c r="AQ1533" s="157"/>
      <c r="AR1533" s="157"/>
      <c r="AS1533" s="157"/>
      <c r="AT1533" s="157"/>
      <c r="AU1533" s="157"/>
      <c r="AV1533" s="157"/>
      <c r="AW1533" s="157"/>
      <c r="AX1533" s="157"/>
      <c r="AY1533" s="157"/>
      <c r="AZ1533" s="157"/>
      <c r="BA1533" s="157"/>
      <c r="BB1533" s="157"/>
      <c r="BC1533" s="157"/>
      <c r="BD1533" s="157"/>
      <c r="BE1533" s="157"/>
      <c r="BF1533" s="157"/>
      <c r="BG1533" s="157"/>
      <c r="BH1533" s="157"/>
      <c r="BI1533" s="157"/>
      <c r="BJ1533" s="157"/>
      <c r="BK1533" s="157"/>
      <c r="BL1533" s="157"/>
      <c r="BM1533" s="157"/>
      <c r="BN1533" s="157"/>
      <c r="BO1533" s="157"/>
      <c r="BP1533" s="157"/>
      <c r="BQ1533" s="157"/>
      <c r="BR1533" s="157"/>
      <c r="BS1533" s="157"/>
      <c r="BT1533" s="157"/>
      <c r="BU1533" s="157"/>
      <c r="BV1533" s="157"/>
      <c r="BW1533" s="157"/>
      <c r="BX1533" s="157"/>
      <c r="BY1533" s="157"/>
      <c r="BZ1533" s="157"/>
      <c r="CA1533" s="157"/>
      <c r="CB1533" s="157"/>
      <c r="CC1533" s="157"/>
      <c r="CD1533" s="157"/>
      <c r="CE1533" s="157"/>
      <c r="CF1533" s="157"/>
      <c r="CG1533" s="157"/>
      <c r="CH1533" s="157"/>
      <c r="CI1533" s="157"/>
      <c r="CJ1533" s="157"/>
      <c r="CK1533" s="157"/>
      <c r="CL1533" s="157"/>
      <c r="CM1533" s="157"/>
      <c r="CN1533" s="157"/>
      <c r="CO1533" s="157"/>
      <c r="CP1533" s="157"/>
      <c r="CQ1533" s="157"/>
      <c r="CR1533" s="157"/>
      <c r="CS1533" s="157"/>
      <c r="CT1533" s="157"/>
      <c r="CU1533" s="157"/>
      <c r="CV1533" s="157"/>
      <c r="CW1533" s="157"/>
      <c r="CX1533" s="157"/>
      <c r="CY1533" s="157"/>
      <c r="CZ1533" s="157"/>
      <c r="DA1533" s="157"/>
      <c r="DB1533" s="157"/>
      <c r="DC1533" s="157"/>
      <c r="DD1533" s="157"/>
      <c r="DE1533" s="157"/>
      <c r="DF1533" s="157"/>
      <c r="DG1533" s="157"/>
      <c r="DH1533" s="157"/>
      <c r="DI1533" s="157"/>
      <c r="DJ1533" s="157"/>
      <c r="DK1533" s="157"/>
      <c r="DL1533" s="157"/>
      <c r="DM1533" s="157"/>
      <c r="DN1533" s="157"/>
      <c r="DO1533" s="157"/>
    </row>
    <row r="1534" spans="3:119">
      <c r="C1534" s="549"/>
      <c r="D1534" s="301"/>
      <c r="E1534" s="302"/>
      <c r="F1534" s="551"/>
      <c r="G1534" s="551"/>
      <c r="H1534" s="551"/>
      <c r="I1534" s="551"/>
      <c r="J1534" s="551"/>
      <c r="K1534" s="551"/>
      <c r="M1534" s="157"/>
      <c r="N1534" s="157"/>
      <c r="O1534" s="157"/>
      <c r="P1534" s="157"/>
      <c r="Q1534" s="157"/>
      <c r="R1534" s="157"/>
      <c r="S1534" s="157"/>
      <c r="T1534" s="157"/>
      <c r="U1534" s="1761"/>
      <c r="V1534" s="1761"/>
      <c r="W1534" s="1761"/>
      <c r="X1534" s="1761"/>
      <c r="Y1534" s="1761"/>
      <c r="Z1534" s="1761"/>
      <c r="AA1534" s="157"/>
      <c r="AB1534" s="157"/>
      <c r="AC1534" s="157"/>
      <c r="AD1534" s="157"/>
      <c r="AE1534" s="157"/>
      <c r="AF1534" s="157"/>
      <c r="AG1534" s="157"/>
      <c r="AH1534" s="157"/>
      <c r="AI1534" s="157"/>
      <c r="AJ1534" s="157"/>
      <c r="AK1534" s="157"/>
      <c r="AL1534" s="157"/>
      <c r="AM1534" s="157"/>
      <c r="AN1534" s="157"/>
      <c r="AO1534" s="157"/>
      <c r="AP1534" s="157"/>
      <c r="AQ1534" s="157"/>
      <c r="AR1534" s="157"/>
      <c r="AS1534" s="157"/>
      <c r="AT1534" s="157"/>
      <c r="AU1534" s="157"/>
      <c r="AV1534" s="157"/>
      <c r="AW1534" s="157"/>
      <c r="AX1534" s="157"/>
      <c r="AY1534" s="157"/>
      <c r="AZ1534" s="157"/>
      <c r="BA1534" s="157"/>
      <c r="BB1534" s="157"/>
      <c r="BC1534" s="157"/>
      <c r="BD1534" s="157"/>
      <c r="BE1534" s="157"/>
      <c r="BF1534" s="157"/>
      <c r="BG1534" s="157"/>
      <c r="BH1534" s="157"/>
      <c r="BI1534" s="157"/>
      <c r="BJ1534" s="157"/>
      <c r="BK1534" s="157"/>
      <c r="BL1534" s="157"/>
      <c r="BM1534" s="157"/>
      <c r="BN1534" s="157"/>
      <c r="BO1534" s="157"/>
      <c r="BP1534" s="157"/>
      <c r="BQ1534" s="157"/>
      <c r="BR1534" s="157"/>
      <c r="BS1534" s="157"/>
      <c r="BT1534" s="157"/>
      <c r="BU1534" s="157"/>
      <c r="BV1534" s="157"/>
      <c r="BW1534" s="157"/>
      <c r="BX1534" s="157"/>
      <c r="BY1534" s="157"/>
      <c r="BZ1534" s="157"/>
      <c r="CA1534" s="157"/>
      <c r="CB1534" s="157"/>
      <c r="CC1534" s="157"/>
      <c r="CD1534" s="157"/>
      <c r="CE1534" s="157"/>
      <c r="CF1534" s="157"/>
      <c r="CG1534" s="157"/>
      <c r="CH1534" s="157"/>
      <c r="CI1534" s="157"/>
      <c r="CJ1534" s="157"/>
      <c r="CK1534" s="157"/>
      <c r="CL1534" s="157"/>
      <c r="CM1534" s="157"/>
      <c r="CN1534" s="157"/>
      <c r="CO1534" s="157"/>
      <c r="CP1534" s="157"/>
      <c r="CQ1534" s="157"/>
      <c r="CR1534" s="157"/>
      <c r="CS1534" s="157"/>
      <c r="CT1534" s="157"/>
      <c r="CU1534" s="157"/>
      <c r="CV1534" s="157"/>
      <c r="CW1534" s="157"/>
      <c r="CX1534" s="157"/>
      <c r="CY1534" s="157"/>
      <c r="CZ1534" s="157"/>
      <c r="DA1534" s="157"/>
      <c r="DB1534" s="157"/>
      <c r="DC1534" s="157"/>
      <c r="DD1534" s="157"/>
      <c r="DE1534" s="157"/>
      <c r="DF1534" s="157"/>
      <c r="DG1534" s="157"/>
      <c r="DH1534" s="157"/>
      <c r="DI1534" s="157"/>
      <c r="DJ1534" s="157"/>
      <c r="DK1534" s="157"/>
      <c r="DL1534" s="157"/>
      <c r="DM1534" s="157"/>
      <c r="DN1534" s="157"/>
      <c r="DO1534" s="157"/>
    </row>
    <row r="1535" spans="3:119">
      <c r="C1535" s="549"/>
      <c r="D1535" s="301"/>
      <c r="E1535" s="302"/>
      <c r="F1535" s="551"/>
      <c r="G1535" s="551"/>
      <c r="H1535" s="551"/>
      <c r="I1535" s="551"/>
      <c r="J1535" s="551"/>
      <c r="K1535" s="551"/>
      <c r="M1535" s="157"/>
      <c r="N1535" s="157"/>
      <c r="O1535" s="157"/>
      <c r="P1535" s="157"/>
      <c r="Q1535" s="157"/>
      <c r="R1535" s="157"/>
      <c r="S1535" s="157"/>
      <c r="T1535" s="157"/>
      <c r="U1535" s="1761"/>
      <c r="V1535" s="1761"/>
      <c r="W1535" s="1761"/>
      <c r="X1535" s="1761"/>
      <c r="Y1535" s="1761"/>
      <c r="Z1535" s="1761"/>
      <c r="AA1535" s="157"/>
      <c r="AB1535" s="157"/>
      <c r="AC1535" s="157"/>
      <c r="AD1535" s="157"/>
      <c r="AE1535" s="157"/>
      <c r="AF1535" s="157"/>
      <c r="AG1535" s="157"/>
      <c r="AH1535" s="157"/>
      <c r="AI1535" s="157"/>
      <c r="AJ1535" s="157"/>
      <c r="AK1535" s="157"/>
      <c r="AL1535" s="157"/>
      <c r="AM1535" s="157"/>
      <c r="AN1535" s="157"/>
      <c r="AO1535" s="157"/>
      <c r="AP1535" s="157"/>
      <c r="AQ1535" s="157"/>
      <c r="AR1535" s="157"/>
      <c r="AS1535" s="157"/>
      <c r="AT1535" s="157"/>
      <c r="AU1535" s="157"/>
      <c r="AV1535" s="157"/>
      <c r="AW1535" s="157"/>
      <c r="AX1535" s="157"/>
      <c r="AY1535" s="157"/>
      <c r="AZ1535" s="157"/>
      <c r="BA1535" s="157"/>
      <c r="BB1535" s="157"/>
      <c r="BC1535" s="157"/>
      <c r="BD1535" s="157"/>
      <c r="BE1535" s="157"/>
      <c r="BF1535" s="157"/>
      <c r="BG1535" s="157"/>
      <c r="BH1535" s="157"/>
      <c r="BI1535" s="157"/>
      <c r="BJ1535" s="157"/>
      <c r="BK1535" s="157"/>
      <c r="BL1535" s="157"/>
      <c r="BM1535" s="157"/>
      <c r="BN1535" s="157"/>
      <c r="BO1535" s="157"/>
      <c r="BP1535" s="157"/>
      <c r="BQ1535" s="157"/>
      <c r="BR1535" s="157"/>
      <c r="BS1535" s="157"/>
      <c r="BT1535" s="157"/>
      <c r="BU1535" s="157"/>
      <c r="BV1535" s="157"/>
      <c r="BW1535" s="157"/>
      <c r="BX1535" s="157"/>
      <c r="BY1535" s="157"/>
      <c r="BZ1535" s="157"/>
      <c r="CA1535" s="157"/>
      <c r="CB1535" s="157"/>
      <c r="CC1535" s="157"/>
      <c r="CD1535" s="157"/>
      <c r="CE1535" s="157"/>
      <c r="CF1535" s="157"/>
      <c r="CG1535" s="157"/>
      <c r="CH1535" s="157"/>
      <c r="CI1535" s="157"/>
      <c r="CJ1535" s="157"/>
      <c r="CK1535" s="157"/>
      <c r="CL1535" s="157"/>
      <c r="CM1535" s="157"/>
      <c r="CN1535" s="157"/>
      <c r="CO1535" s="157"/>
      <c r="CP1535" s="157"/>
      <c r="CQ1535" s="157"/>
      <c r="CR1535" s="157"/>
      <c r="CS1535" s="157"/>
      <c r="CT1535" s="157"/>
      <c r="CU1535" s="157"/>
      <c r="CV1535" s="157"/>
      <c r="CW1535" s="157"/>
      <c r="CX1535" s="157"/>
      <c r="CY1535" s="157"/>
      <c r="CZ1535" s="157"/>
      <c r="DA1535" s="157"/>
      <c r="DB1535" s="157"/>
      <c r="DC1535" s="157"/>
      <c r="DD1535" s="157"/>
      <c r="DE1535" s="157"/>
      <c r="DF1535" s="157"/>
      <c r="DG1535" s="157"/>
      <c r="DH1535" s="157"/>
      <c r="DI1535" s="157"/>
      <c r="DJ1535" s="157"/>
      <c r="DK1535" s="157"/>
      <c r="DL1535" s="157"/>
      <c r="DM1535" s="157"/>
      <c r="DN1535" s="157"/>
      <c r="DO1535" s="157"/>
    </row>
    <row r="1536" spans="3:119">
      <c r="C1536" s="549"/>
      <c r="D1536" s="301"/>
      <c r="E1536" s="302"/>
      <c r="F1536" s="551"/>
      <c r="G1536" s="551"/>
      <c r="H1536" s="551"/>
      <c r="I1536" s="551"/>
      <c r="J1536" s="551"/>
      <c r="K1536" s="551"/>
      <c r="M1536" s="157"/>
      <c r="N1536" s="157"/>
      <c r="O1536" s="157"/>
      <c r="P1536" s="157"/>
      <c r="Q1536" s="157"/>
      <c r="R1536" s="157"/>
      <c r="S1536" s="157"/>
      <c r="T1536" s="157"/>
      <c r="U1536" s="1761"/>
      <c r="V1536" s="1761"/>
      <c r="W1536" s="1761"/>
      <c r="X1536" s="1761"/>
      <c r="Y1536" s="1761"/>
      <c r="Z1536" s="1761"/>
      <c r="AA1536" s="157"/>
      <c r="AB1536" s="157"/>
      <c r="AC1536" s="157"/>
      <c r="AD1536" s="157"/>
      <c r="AE1536" s="157"/>
      <c r="AF1536" s="157"/>
      <c r="AG1536" s="157"/>
      <c r="AH1536" s="157"/>
      <c r="AI1536" s="157"/>
      <c r="AJ1536" s="157"/>
      <c r="AK1536" s="157"/>
      <c r="AL1536" s="157"/>
      <c r="AM1536" s="157"/>
      <c r="AN1536" s="157"/>
      <c r="AO1536" s="157"/>
      <c r="AP1536" s="157"/>
      <c r="AQ1536" s="157"/>
      <c r="AR1536" s="157"/>
      <c r="AS1536" s="157"/>
      <c r="AT1536" s="157"/>
      <c r="AU1536" s="157"/>
      <c r="AV1536" s="157"/>
      <c r="AW1536" s="157"/>
      <c r="AX1536" s="157"/>
      <c r="AY1536" s="157"/>
      <c r="AZ1536" s="157"/>
      <c r="BA1536" s="157"/>
      <c r="BB1536" s="157"/>
      <c r="BC1536" s="157"/>
      <c r="BD1536" s="157"/>
      <c r="BE1536" s="157"/>
      <c r="BF1536" s="157"/>
      <c r="BG1536" s="157"/>
      <c r="BH1536" s="157"/>
      <c r="BI1536" s="157"/>
      <c r="BJ1536" s="157"/>
      <c r="BK1536" s="157"/>
      <c r="BL1536" s="157"/>
      <c r="BM1536" s="157"/>
      <c r="BN1536" s="157"/>
      <c r="BO1536" s="157"/>
      <c r="BP1536" s="157"/>
      <c r="BQ1536" s="157"/>
      <c r="BR1536" s="157"/>
      <c r="BS1536" s="157"/>
      <c r="BT1536" s="157"/>
      <c r="BU1536" s="157"/>
      <c r="BV1536" s="157"/>
      <c r="BW1536" s="157"/>
      <c r="BX1536" s="157"/>
      <c r="BY1536" s="157"/>
      <c r="BZ1536" s="157"/>
      <c r="CA1536" s="157"/>
      <c r="CB1536" s="157"/>
      <c r="CC1536" s="157"/>
      <c r="CD1536" s="157"/>
      <c r="CE1536" s="157"/>
      <c r="CF1536" s="157"/>
      <c r="CG1536" s="157"/>
      <c r="CH1536" s="157"/>
      <c r="CI1536" s="157"/>
      <c r="CJ1536" s="157"/>
      <c r="CK1536" s="157"/>
      <c r="CL1536" s="157"/>
      <c r="CM1536" s="157"/>
      <c r="CN1536" s="157"/>
      <c r="CO1536" s="157"/>
      <c r="CP1536" s="157"/>
      <c r="CQ1536" s="157"/>
      <c r="CR1536" s="157"/>
      <c r="CS1536" s="157"/>
      <c r="CT1536" s="157"/>
      <c r="CU1536" s="157"/>
      <c r="CV1536" s="157"/>
      <c r="CW1536" s="157"/>
      <c r="CX1536" s="157"/>
      <c r="CY1536" s="157"/>
      <c r="CZ1536" s="157"/>
      <c r="DA1536" s="157"/>
      <c r="DB1536" s="157"/>
      <c r="DC1536" s="157"/>
      <c r="DD1536" s="157"/>
      <c r="DE1536" s="157"/>
      <c r="DF1536" s="157"/>
      <c r="DG1536" s="157"/>
      <c r="DH1536" s="157"/>
      <c r="DI1536" s="157"/>
      <c r="DJ1536" s="157"/>
      <c r="DK1536" s="157"/>
      <c r="DL1536" s="157"/>
      <c r="DM1536" s="157"/>
      <c r="DN1536" s="157"/>
      <c r="DO1536" s="157"/>
    </row>
    <row r="1537" spans="3:119">
      <c r="C1537" s="549"/>
      <c r="D1537" s="301"/>
      <c r="E1537" s="302"/>
      <c r="F1537" s="551"/>
      <c r="G1537" s="551"/>
      <c r="H1537" s="551"/>
      <c r="I1537" s="551"/>
      <c r="J1537" s="551"/>
      <c r="K1537" s="551"/>
      <c r="M1537" s="157"/>
      <c r="N1537" s="157"/>
      <c r="O1537" s="157"/>
      <c r="P1537" s="157"/>
      <c r="Q1537" s="157"/>
      <c r="R1537" s="157"/>
      <c r="S1537" s="157"/>
      <c r="T1537" s="157"/>
      <c r="U1537" s="1761"/>
      <c r="V1537" s="1761"/>
      <c r="W1537" s="1761"/>
      <c r="X1537" s="1761"/>
      <c r="Y1537" s="1761"/>
      <c r="Z1537" s="1761"/>
      <c r="AA1537" s="157"/>
      <c r="AB1537" s="157"/>
      <c r="AC1537" s="157"/>
      <c r="AD1537" s="157"/>
      <c r="AE1537" s="157"/>
      <c r="AF1537" s="157"/>
      <c r="AG1537" s="157"/>
      <c r="AH1537" s="157"/>
      <c r="AI1537" s="157"/>
      <c r="AJ1537" s="157"/>
      <c r="AK1537" s="157"/>
      <c r="AL1537" s="157"/>
      <c r="AM1537" s="157"/>
      <c r="AN1537" s="157"/>
      <c r="AO1537" s="157"/>
      <c r="AP1537" s="157"/>
      <c r="AQ1537" s="157"/>
      <c r="AR1537" s="157"/>
      <c r="AS1537" s="157"/>
      <c r="AT1537" s="157"/>
      <c r="AU1537" s="157"/>
      <c r="AV1537" s="157"/>
      <c r="AW1537" s="157"/>
      <c r="AX1537" s="157"/>
      <c r="AY1537" s="157"/>
      <c r="AZ1537" s="157"/>
      <c r="BA1537" s="157"/>
      <c r="BB1537" s="157"/>
      <c r="BC1537" s="157"/>
      <c r="BD1537" s="157"/>
      <c r="BE1537" s="157"/>
      <c r="BF1537" s="157"/>
      <c r="BG1537" s="157"/>
      <c r="BH1537" s="157"/>
      <c r="BI1537" s="157"/>
      <c r="BJ1537" s="157"/>
      <c r="BK1537" s="157"/>
      <c r="BL1537" s="157"/>
      <c r="BM1537" s="157"/>
      <c r="BN1537" s="157"/>
      <c r="BO1537" s="157"/>
      <c r="BP1537" s="157"/>
      <c r="BQ1537" s="157"/>
      <c r="BR1537" s="157"/>
      <c r="BS1537" s="157"/>
      <c r="BT1537" s="157"/>
      <c r="BU1537" s="157"/>
      <c r="BV1537" s="157"/>
      <c r="BW1537" s="157"/>
      <c r="BX1537" s="157"/>
      <c r="BY1537" s="157"/>
      <c r="BZ1537" s="157"/>
      <c r="CA1537" s="157"/>
      <c r="CB1537" s="157"/>
      <c r="CC1537" s="157"/>
      <c r="CD1537" s="157"/>
      <c r="CE1537" s="157"/>
      <c r="CF1537" s="157"/>
      <c r="CG1537" s="157"/>
      <c r="CH1537" s="157"/>
      <c r="CI1537" s="157"/>
      <c r="CJ1537" s="157"/>
      <c r="CK1537" s="157"/>
      <c r="CL1537" s="157"/>
      <c r="CM1537" s="157"/>
      <c r="CN1537" s="157"/>
      <c r="CO1537" s="157"/>
      <c r="CP1537" s="157"/>
      <c r="CQ1537" s="157"/>
      <c r="CR1537" s="157"/>
      <c r="CS1537" s="157"/>
      <c r="CT1537" s="157"/>
      <c r="CU1537" s="157"/>
      <c r="CV1537" s="157"/>
      <c r="CW1537" s="157"/>
      <c r="CX1537" s="157"/>
      <c r="CY1537" s="157"/>
      <c r="CZ1537" s="157"/>
      <c r="DA1537" s="157"/>
      <c r="DB1537" s="157"/>
      <c r="DC1537" s="157"/>
      <c r="DD1537" s="157"/>
      <c r="DE1537" s="157"/>
      <c r="DF1537" s="157"/>
      <c r="DG1537" s="157"/>
      <c r="DH1537" s="157"/>
      <c r="DI1537" s="157"/>
      <c r="DJ1537" s="157"/>
      <c r="DK1537" s="157"/>
      <c r="DL1537" s="157"/>
      <c r="DM1537" s="157"/>
      <c r="DN1537" s="157"/>
      <c r="DO1537" s="157"/>
    </row>
    <row r="1538" spans="3:119">
      <c r="C1538" s="549"/>
      <c r="D1538" s="301"/>
      <c r="E1538" s="302"/>
      <c r="F1538" s="551"/>
      <c r="G1538" s="551"/>
      <c r="H1538" s="551"/>
      <c r="I1538" s="551"/>
      <c r="J1538" s="551"/>
      <c r="K1538" s="551"/>
      <c r="M1538" s="157"/>
      <c r="N1538" s="157"/>
      <c r="O1538" s="157"/>
      <c r="P1538" s="157"/>
      <c r="Q1538" s="157"/>
      <c r="R1538" s="157"/>
      <c r="S1538" s="157"/>
      <c r="T1538" s="157"/>
      <c r="U1538" s="1761"/>
      <c r="V1538" s="1761"/>
      <c r="W1538" s="1761"/>
      <c r="X1538" s="1761"/>
      <c r="Y1538" s="1761"/>
      <c r="Z1538" s="1761"/>
      <c r="AA1538" s="157"/>
      <c r="AB1538" s="157"/>
      <c r="AC1538" s="157"/>
      <c r="AD1538" s="157"/>
      <c r="AE1538" s="157"/>
      <c r="AF1538" s="157"/>
      <c r="AG1538" s="157"/>
      <c r="AH1538" s="157"/>
      <c r="AI1538" s="157"/>
      <c r="AJ1538" s="157"/>
      <c r="AK1538" s="157"/>
      <c r="AL1538" s="157"/>
      <c r="AM1538" s="157"/>
      <c r="AN1538" s="157"/>
      <c r="AO1538" s="157"/>
      <c r="AP1538" s="157"/>
      <c r="AQ1538" s="157"/>
      <c r="AR1538" s="157"/>
      <c r="AS1538" s="157"/>
      <c r="AT1538" s="157"/>
      <c r="AU1538" s="157"/>
      <c r="AV1538" s="157"/>
      <c r="AW1538" s="157"/>
      <c r="AX1538" s="157"/>
      <c r="AY1538" s="157"/>
      <c r="AZ1538" s="157"/>
      <c r="BA1538" s="157"/>
      <c r="BB1538" s="157"/>
      <c r="BC1538" s="157"/>
      <c r="BD1538" s="157"/>
      <c r="BE1538" s="157"/>
      <c r="BF1538" s="157"/>
      <c r="BG1538" s="157"/>
      <c r="BH1538" s="157"/>
      <c r="BI1538" s="157"/>
      <c r="BJ1538" s="157"/>
      <c r="BK1538" s="157"/>
      <c r="BL1538" s="157"/>
      <c r="BM1538" s="157"/>
      <c r="BN1538" s="157"/>
      <c r="BO1538" s="157"/>
      <c r="BP1538" s="157"/>
      <c r="BQ1538" s="157"/>
      <c r="BR1538" s="157"/>
      <c r="BS1538" s="157"/>
      <c r="BT1538" s="157"/>
      <c r="BU1538" s="157"/>
      <c r="BV1538" s="157"/>
      <c r="BW1538" s="157"/>
      <c r="BX1538" s="157"/>
      <c r="BY1538" s="157"/>
      <c r="BZ1538" s="157"/>
      <c r="CA1538" s="157"/>
      <c r="CB1538" s="157"/>
      <c r="CC1538" s="157"/>
      <c r="CD1538" s="157"/>
      <c r="CE1538" s="157"/>
      <c r="CF1538" s="157"/>
      <c r="CG1538" s="157"/>
      <c r="CH1538" s="157"/>
      <c r="CI1538" s="157"/>
      <c r="CJ1538" s="157"/>
      <c r="CK1538" s="157"/>
      <c r="CL1538" s="157"/>
      <c r="CM1538" s="157"/>
      <c r="CN1538" s="157"/>
      <c r="CO1538" s="157"/>
      <c r="CP1538" s="157"/>
      <c r="CQ1538" s="157"/>
      <c r="CR1538" s="157"/>
      <c r="CS1538" s="157"/>
      <c r="CT1538" s="157"/>
      <c r="CU1538" s="157"/>
      <c r="CV1538" s="157"/>
      <c r="CW1538" s="157"/>
      <c r="CX1538" s="157"/>
      <c r="CY1538" s="157"/>
      <c r="CZ1538" s="157"/>
      <c r="DA1538" s="157"/>
      <c r="DB1538" s="157"/>
      <c r="DC1538" s="157"/>
      <c r="DD1538" s="157"/>
      <c r="DE1538" s="157"/>
      <c r="DF1538" s="157"/>
      <c r="DG1538" s="157"/>
      <c r="DH1538" s="157"/>
      <c r="DI1538" s="157"/>
      <c r="DJ1538" s="157"/>
      <c r="DK1538" s="157"/>
      <c r="DL1538" s="157"/>
      <c r="DM1538" s="157"/>
      <c r="DN1538" s="157"/>
      <c r="DO1538" s="157"/>
    </row>
    <row r="1539" spans="3:119">
      <c r="C1539" s="549"/>
      <c r="D1539" s="301"/>
      <c r="E1539" s="302"/>
      <c r="F1539" s="551"/>
      <c r="G1539" s="551"/>
      <c r="H1539" s="551"/>
      <c r="I1539" s="551"/>
      <c r="J1539" s="551"/>
      <c r="K1539" s="551"/>
      <c r="M1539" s="157"/>
      <c r="N1539" s="157"/>
      <c r="O1539" s="157"/>
      <c r="P1539" s="157"/>
      <c r="Q1539" s="157"/>
      <c r="R1539" s="157"/>
      <c r="S1539" s="157"/>
      <c r="T1539" s="157"/>
      <c r="U1539" s="1761"/>
      <c r="V1539" s="1761"/>
      <c r="W1539" s="1761"/>
      <c r="X1539" s="1761"/>
      <c r="Y1539" s="1761"/>
      <c r="Z1539" s="1761"/>
      <c r="AA1539" s="157"/>
      <c r="AB1539" s="157"/>
      <c r="AC1539" s="157"/>
      <c r="AD1539" s="157"/>
      <c r="AE1539" s="157"/>
      <c r="AF1539" s="157"/>
      <c r="AG1539" s="157"/>
      <c r="AH1539" s="157"/>
      <c r="AI1539" s="157"/>
      <c r="AJ1539" s="157"/>
      <c r="AK1539" s="157"/>
      <c r="AL1539" s="157"/>
      <c r="AM1539" s="157"/>
      <c r="AN1539" s="157"/>
      <c r="AO1539" s="157"/>
      <c r="AP1539" s="157"/>
      <c r="AQ1539" s="157"/>
      <c r="AR1539" s="157"/>
      <c r="AS1539" s="157"/>
      <c r="AT1539" s="157"/>
      <c r="AU1539" s="157"/>
      <c r="AV1539" s="157"/>
      <c r="AW1539" s="157"/>
      <c r="AX1539" s="157"/>
      <c r="AY1539" s="157"/>
      <c r="AZ1539" s="157"/>
      <c r="BA1539" s="157"/>
      <c r="BB1539" s="157"/>
      <c r="BC1539" s="157"/>
      <c r="BD1539" s="157"/>
      <c r="BE1539" s="157"/>
      <c r="BF1539" s="157"/>
      <c r="BG1539" s="157"/>
      <c r="BH1539" s="157"/>
      <c r="BI1539" s="157"/>
      <c r="BJ1539" s="157"/>
      <c r="BK1539" s="157"/>
      <c r="BL1539" s="157"/>
      <c r="BM1539" s="157"/>
      <c r="BN1539" s="157"/>
      <c r="BO1539" s="157"/>
      <c r="BP1539" s="157"/>
      <c r="BQ1539" s="157"/>
      <c r="BR1539" s="157"/>
      <c r="BS1539" s="157"/>
      <c r="BT1539" s="157"/>
      <c r="BU1539" s="157"/>
      <c r="BV1539" s="157"/>
      <c r="BW1539" s="157"/>
      <c r="BX1539" s="157"/>
      <c r="BY1539" s="157"/>
      <c r="BZ1539" s="157"/>
      <c r="CA1539" s="157"/>
      <c r="CB1539" s="157"/>
      <c r="CC1539" s="157"/>
      <c r="CD1539" s="157"/>
      <c r="CE1539" s="157"/>
      <c r="CF1539" s="157"/>
      <c r="CG1539" s="157"/>
      <c r="CH1539" s="157"/>
      <c r="CI1539" s="157"/>
      <c r="CJ1539" s="157"/>
      <c r="CK1539" s="157"/>
      <c r="CL1539" s="157"/>
      <c r="CM1539" s="157"/>
      <c r="CN1539" s="157"/>
      <c r="CO1539" s="157"/>
      <c r="CP1539" s="157"/>
      <c r="CQ1539" s="157"/>
      <c r="CR1539" s="157"/>
      <c r="CS1539" s="157"/>
      <c r="CT1539" s="157"/>
      <c r="CU1539" s="157"/>
      <c r="CV1539" s="157"/>
      <c r="CW1539" s="157"/>
      <c r="CX1539" s="157"/>
      <c r="CY1539" s="157"/>
      <c r="CZ1539" s="157"/>
      <c r="DA1539" s="157"/>
      <c r="DB1539" s="157"/>
      <c r="DC1539" s="157"/>
      <c r="DD1539" s="157"/>
      <c r="DE1539" s="157"/>
      <c r="DF1539" s="157"/>
      <c r="DG1539" s="157"/>
      <c r="DH1539" s="157"/>
      <c r="DI1539" s="157"/>
      <c r="DJ1539" s="157"/>
      <c r="DK1539" s="157"/>
      <c r="DL1539" s="157"/>
      <c r="DM1539" s="157"/>
      <c r="DN1539" s="157"/>
      <c r="DO1539" s="157"/>
    </row>
    <row r="1540" spans="3:119">
      <c r="C1540" s="549"/>
      <c r="D1540" s="301"/>
      <c r="E1540" s="302"/>
      <c r="F1540" s="551"/>
      <c r="G1540" s="551"/>
      <c r="H1540" s="551"/>
      <c r="I1540" s="551"/>
      <c r="J1540" s="551"/>
      <c r="K1540" s="551"/>
      <c r="M1540" s="157"/>
      <c r="N1540" s="157"/>
      <c r="O1540" s="157"/>
      <c r="P1540" s="157"/>
      <c r="Q1540" s="157"/>
      <c r="R1540" s="157"/>
      <c r="S1540" s="157"/>
      <c r="T1540" s="157"/>
      <c r="U1540" s="1761"/>
      <c r="V1540" s="1761"/>
      <c r="W1540" s="1761"/>
      <c r="X1540" s="1761"/>
      <c r="Y1540" s="1761"/>
      <c r="Z1540" s="1761"/>
      <c r="AA1540" s="157"/>
      <c r="AB1540" s="157"/>
      <c r="AC1540" s="157"/>
      <c r="AD1540" s="157"/>
      <c r="AE1540" s="157"/>
      <c r="AF1540" s="157"/>
      <c r="AG1540" s="157"/>
      <c r="AH1540" s="157"/>
      <c r="AI1540" s="157"/>
      <c r="AJ1540" s="157"/>
      <c r="AK1540" s="157"/>
      <c r="AL1540" s="157"/>
      <c r="AM1540" s="157"/>
      <c r="AN1540" s="157"/>
      <c r="AO1540" s="157"/>
      <c r="AP1540" s="157"/>
      <c r="AQ1540" s="157"/>
      <c r="AR1540" s="157"/>
      <c r="AS1540" s="157"/>
      <c r="AT1540" s="157"/>
      <c r="AU1540" s="157"/>
      <c r="AV1540" s="157"/>
      <c r="AW1540" s="157"/>
      <c r="AX1540" s="157"/>
      <c r="AY1540" s="157"/>
      <c r="AZ1540" s="157"/>
      <c r="BA1540" s="157"/>
      <c r="BB1540" s="157"/>
      <c r="BC1540" s="157"/>
      <c r="BD1540" s="157"/>
      <c r="BE1540" s="157"/>
      <c r="BF1540" s="157"/>
      <c r="BG1540" s="157"/>
      <c r="BH1540" s="157"/>
      <c r="BI1540" s="157"/>
      <c r="BJ1540" s="157"/>
      <c r="BK1540" s="157"/>
      <c r="BL1540" s="157"/>
      <c r="BM1540" s="157"/>
      <c r="BN1540" s="157"/>
      <c r="BO1540" s="157"/>
      <c r="BP1540" s="157"/>
      <c r="BQ1540" s="157"/>
      <c r="BR1540" s="157"/>
      <c r="BS1540" s="157"/>
      <c r="BT1540" s="157"/>
      <c r="BU1540" s="157"/>
      <c r="BV1540" s="157"/>
      <c r="BW1540" s="157"/>
      <c r="BX1540" s="157"/>
      <c r="BY1540" s="157"/>
      <c r="BZ1540" s="157"/>
      <c r="CA1540" s="157"/>
      <c r="CB1540" s="157"/>
      <c r="CC1540" s="157"/>
      <c r="CD1540" s="157"/>
      <c r="CE1540" s="157"/>
      <c r="CF1540" s="157"/>
      <c r="CG1540" s="157"/>
      <c r="CH1540" s="157"/>
      <c r="CI1540" s="157"/>
      <c r="CJ1540" s="157"/>
      <c r="CK1540" s="157"/>
      <c r="CL1540" s="157"/>
      <c r="CM1540" s="157"/>
      <c r="CN1540" s="157"/>
      <c r="CO1540" s="157"/>
      <c r="CP1540" s="157"/>
      <c r="CQ1540" s="157"/>
      <c r="CR1540" s="157"/>
      <c r="CS1540" s="157"/>
      <c r="CT1540" s="157"/>
      <c r="CU1540" s="157"/>
      <c r="CV1540" s="157"/>
      <c r="CW1540" s="157"/>
      <c r="CX1540" s="157"/>
      <c r="CY1540" s="157"/>
      <c r="CZ1540" s="157"/>
      <c r="DA1540" s="157"/>
      <c r="DB1540" s="157"/>
      <c r="DC1540" s="157"/>
      <c r="DD1540" s="157"/>
      <c r="DE1540" s="157"/>
      <c r="DF1540" s="157"/>
      <c r="DG1540" s="157"/>
      <c r="DH1540" s="157"/>
      <c r="DI1540" s="157"/>
      <c r="DJ1540" s="157"/>
      <c r="DK1540" s="157"/>
      <c r="DL1540" s="157"/>
      <c r="DM1540" s="157"/>
      <c r="DN1540" s="157"/>
      <c r="DO1540" s="157"/>
    </row>
    <row r="1541" spans="3:119">
      <c r="C1541" s="549"/>
      <c r="D1541" s="301"/>
      <c r="E1541" s="302"/>
      <c r="F1541" s="551"/>
      <c r="G1541" s="551"/>
      <c r="H1541" s="551"/>
      <c r="I1541" s="551"/>
      <c r="J1541" s="551"/>
      <c r="K1541" s="551"/>
      <c r="M1541" s="157"/>
      <c r="N1541" s="157"/>
      <c r="O1541" s="157"/>
      <c r="P1541" s="157"/>
      <c r="Q1541" s="157"/>
      <c r="R1541" s="157"/>
      <c r="S1541" s="157"/>
      <c r="T1541" s="157"/>
      <c r="U1541" s="1761"/>
      <c r="V1541" s="1761"/>
      <c r="W1541" s="1761"/>
      <c r="X1541" s="1761"/>
      <c r="Y1541" s="1761"/>
      <c r="Z1541" s="1761"/>
      <c r="AA1541" s="157"/>
      <c r="AB1541" s="157"/>
      <c r="AC1541" s="157"/>
      <c r="AD1541" s="157"/>
      <c r="AE1541" s="157"/>
      <c r="AF1541" s="157"/>
      <c r="AG1541" s="157"/>
      <c r="AH1541" s="157"/>
      <c r="AI1541" s="157"/>
      <c r="AJ1541" s="157"/>
      <c r="AK1541" s="157"/>
      <c r="AL1541" s="157"/>
      <c r="AM1541" s="157"/>
      <c r="AN1541" s="157"/>
      <c r="AO1541" s="157"/>
      <c r="AP1541" s="157"/>
      <c r="AQ1541" s="157"/>
      <c r="AR1541" s="157"/>
      <c r="AS1541" s="157"/>
      <c r="AT1541" s="157"/>
      <c r="AU1541" s="157"/>
      <c r="AV1541" s="157"/>
      <c r="AW1541" s="157"/>
      <c r="AX1541" s="157"/>
      <c r="AY1541" s="157"/>
      <c r="AZ1541" s="157"/>
      <c r="BA1541" s="157"/>
      <c r="BB1541" s="157"/>
      <c r="BC1541" s="157"/>
      <c r="BD1541" s="157"/>
      <c r="BE1541" s="157"/>
      <c r="BF1541" s="157"/>
      <c r="BG1541" s="157"/>
      <c r="BH1541" s="157"/>
      <c r="BI1541" s="157"/>
      <c r="BJ1541" s="157"/>
      <c r="BK1541" s="157"/>
      <c r="BL1541" s="157"/>
      <c r="BM1541" s="157"/>
      <c r="BN1541" s="157"/>
      <c r="BO1541" s="157"/>
      <c r="BP1541" s="157"/>
      <c r="BQ1541" s="157"/>
      <c r="BR1541" s="157"/>
      <c r="BS1541" s="157"/>
      <c r="BT1541" s="157"/>
      <c r="BU1541" s="157"/>
      <c r="BV1541" s="157"/>
      <c r="BW1541" s="157"/>
      <c r="BX1541" s="157"/>
      <c r="BY1541" s="157"/>
      <c r="BZ1541" s="157"/>
      <c r="CA1541" s="157"/>
      <c r="CB1541" s="157"/>
      <c r="CC1541" s="157"/>
      <c r="CD1541" s="157"/>
      <c r="CE1541" s="157"/>
      <c r="CF1541" s="157"/>
      <c r="CG1541" s="157"/>
      <c r="CH1541" s="157"/>
      <c r="CI1541" s="157"/>
      <c r="CJ1541" s="157"/>
      <c r="CK1541" s="157"/>
      <c r="CL1541" s="157"/>
      <c r="CM1541" s="157"/>
      <c r="CN1541" s="157"/>
      <c r="CO1541" s="157"/>
      <c r="CP1541" s="157"/>
      <c r="CQ1541" s="157"/>
      <c r="CR1541" s="157"/>
      <c r="CS1541" s="157"/>
      <c r="CT1541" s="157"/>
      <c r="CU1541" s="157"/>
      <c r="CV1541" s="157"/>
      <c r="CW1541" s="157"/>
      <c r="CX1541" s="157"/>
      <c r="CY1541" s="157"/>
      <c r="CZ1541" s="157"/>
      <c r="DA1541" s="157"/>
      <c r="DB1541" s="157"/>
      <c r="DC1541" s="157"/>
      <c r="DD1541" s="157"/>
      <c r="DE1541" s="157"/>
      <c r="DF1541" s="157"/>
      <c r="DG1541" s="157"/>
      <c r="DH1541" s="157"/>
      <c r="DI1541" s="157"/>
      <c r="DJ1541" s="157"/>
      <c r="DK1541" s="157"/>
      <c r="DL1541" s="157"/>
      <c r="DM1541" s="157"/>
      <c r="DN1541" s="157"/>
      <c r="DO1541" s="157"/>
    </row>
    <row r="1542" spans="3:119">
      <c r="C1542" s="549"/>
      <c r="D1542" s="301"/>
      <c r="E1542" s="302"/>
      <c r="F1542" s="551"/>
      <c r="G1542" s="551"/>
      <c r="H1542" s="551"/>
      <c r="I1542" s="551"/>
      <c r="J1542" s="551"/>
      <c r="K1542" s="551"/>
      <c r="M1542" s="157"/>
      <c r="N1542" s="157"/>
      <c r="O1542" s="157"/>
      <c r="P1542" s="157"/>
      <c r="Q1542" s="157"/>
      <c r="R1542" s="157"/>
      <c r="S1542" s="157"/>
      <c r="T1542" s="157"/>
      <c r="U1542" s="1761"/>
      <c r="V1542" s="1761"/>
      <c r="W1542" s="1761"/>
      <c r="X1542" s="1761"/>
      <c r="Y1542" s="1761"/>
      <c r="Z1542" s="1761"/>
      <c r="AA1542" s="157"/>
      <c r="AB1542" s="157"/>
      <c r="AC1542" s="157"/>
      <c r="AD1542" s="157"/>
      <c r="AE1542" s="157"/>
      <c r="AF1542" s="157"/>
      <c r="AG1542" s="157"/>
      <c r="AH1542" s="157"/>
      <c r="AI1542" s="157"/>
      <c r="AJ1542" s="157"/>
      <c r="AK1542" s="157"/>
      <c r="AL1542" s="157"/>
      <c r="AM1542" s="157"/>
      <c r="AN1542" s="157"/>
      <c r="AO1542" s="157"/>
      <c r="AP1542" s="157"/>
      <c r="AQ1542" s="157"/>
      <c r="AR1542" s="157"/>
      <c r="AS1542" s="157"/>
      <c r="AT1542" s="157"/>
      <c r="AU1542" s="157"/>
      <c r="AV1542" s="157"/>
      <c r="AW1542" s="157"/>
      <c r="AX1542" s="157"/>
      <c r="AY1542" s="157"/>
      <c r="AZ1542" s="157"/>
      <c r="BA1542" s="157"/>
      <c r="BB1542" s="157"/>
      <c r="BC1542" s="157"/>
      <c r="BD1542" s="157"/>
      <c r="BE1542" s="157"/>
      <c r="BF1542" s="157"/>
      <c r="BG1542" s="157"/>
      <c r="BH1542" s="157"/>
      <c r="BI1542" s="157"/>
      <c r="BJ1542" s="157"/>
      <c r="BK1542" s="157"/>
      <c r="BL1542" s="157"/>
      <c r="BM1542" s="157"/>
      <c r="BN1542" s="157"/>
      <c r="BO1542" s="157"/>
      <c r="BP1542" s="157"/>
      <c r="BQ1542" s="157"/>
      <c r="BR1542" s="157"/>
      <c r="BS1542" s="157"/>
      <c r="BT1542" s="157"/>
      <c r="BU1542" s="157"/>
      <c r="BV1542" s="157"/>
      <c r="BW1542" s="157"/>
      <c r="BX1542" s="157"/>
      <c r="BY1542" s="157"/>
      <c r="BZ1542" s="157"/>
      <c r="CA1542" s="157"/>
      <c r="CB1542" s="157"/>
      <c r="CC1542" s="157"/>
      <c r="CD1542" s="157"/>
      <c r="CE1542" s="157"/>
      <c r="CF1542" s="157"/>
      <c r="CG1542" s="157"/>
      <c r="CH1542" s="157"/>
      <c r="CI1542" s="157"/>
      <c r="CJ1542" s="157"/>
      <c r="CK1542" s="157"/>
      <c r="CL1542" s="157"/>
      <c r="CM1542" s="157"/>
      <c r="CN1542" s="157"/>
      <c r="CO1542" s="157"/>
      <c r="CP1542" s="157"/>
      <c r="CQ1542" s="157"/>
      <c r="CR1542" s="157"/>
      <c r="CS1542" s="157"/>
      <c r="CT1542" s="157"/>
      <c r="CU1542" s="157"/>
      <c r="CV1542" s="157"/>
      <c r="CW1542" s="157"/>
      <c r="CX1542" s="157"/>
      <c r="CY1542" s="157"/>
      <c r="CZ1542" s="157"/>
      <c r="DA1542" s="157"/>
      <c r="DB1542" s="157"/>
      <c r="DC1542" s="157"/>
      <c r="DD1542" s="157"/>
      <c r="DE1542" s="157"/>
      <c r="DF1542" s="157"/>
      <c r="DG1542" s="157"/>
      <c r="DH1542" s="157"/>
      <c r="DI1542" s="157"/>
      <c r="DJ1542" s="157"/>
      <c r="DK1542" s="157"/>
      <c r="DL1542" s="157"/>
      <c r="DM1542" s="157"/>
      <c r="DN1542" s="157"/>
      <c r="DO1542" s="157"/>
    </row>
    <row r="1543" spans="3:119">
      <c r="C1543" s="549"/>
      <c r="D1543" s="301"/>
      <c r="E1543" s="302"/>
      <c r="F1543" s="551"/>
      <c r="G1543" s="551"/>
      <c r="H1543" s="551"/>
      <c r="I1543" s="551"/>
      <c r="J1543" s="551"/>
      <c r="K1543" s="551"/>
      <c r="M1543" s="157"/>
      <c r="N1543" s="157"/>
      <c r="O1543" s="157"/>
      <c r="P1543" s="157"/>
      <c r="Q1543" s="157"/>
      <c r="R1543" s="157"/>
      <c r="S1543" s="157"/>
      <c r="T1543" s="157"/>
      <c r="U1543" s="1761"/>
      <c r="V1543" s="1761"/>
      <c r="W1543" s="1761"/>
      <c r="X1543" s="1761"/>
      <c r="Y1543" s="1761"/>
      <c r="Z1543" s="1761"/>
      <c r="AA1543" s="157"/>
      <c r="AB1543" s="157"/>
      <c r="AC1543" s="157"/>
      <c r="AD1543" s="157"/>
      <c r="AE1543" s="157"/>
      <c r="AF1543" s="157"/>
      <c r="AG1543" s="157"/>
      <c r="AH1543" s="157"/>
      <c r="AI1543" s="157"/>
      <c r="AJ1543" s="157"/>
      <c r="AK1543" s="157"/>
      <c r="AL1543" s="157"/>
      <c r="AM1543" s="157"/>
      <c r="AN1543" s="157"/>
      <c r="AO1543" s="157"/>
      <c r="AP1543" s="157"/>
      <c r="AQ1543" s="157"/>
      <c r="AR1543" s="157"/>
      <c r="AS1543" s="157"/>
      <c r="AT1543" s="157"/>
      <c r="AU1543" s="157"/>
      <c r="AV1543" s="157"/>
      <c r="AW1543" s="157"/>
      <c r="AX1543" s="157"/>
      <c r="AY1543" s="157"/>
      <c r="AZ1543" s="157"/>
      <c r="BA1543" s="157"/>
      <c r="BB1543" s="157"/>
      <c r="BC1543" s="157"/>
      <c r="BD1543" s="157"/>
      <c r="BE1543" s="157"/>
      <c r="BF1543" s="157"/>
      <c r="BG1543" s="157"/>
      <c r="BH1543" s="157"/>
      <c r="BI1543" s="157"/>
      <c r="BJ1543" s="157"/>
      <c r="BK1543" s="157"/>
      <c r="BL1543" s="157"/>
      <c r="BM1543" s="157"/>
      <c r="BN1543" s="157"/>
      <c r="BO1543" s="157"/>
      <c r="BP1543" s="157"/>
      <c r="BQ1543" s="157"/>
      <c r="BR1543" s="157"/>
      <c r="BS1543" s="157"/>
      <c r="BT1543" s="157"/>
      <c r="BU1543" s="157"/>
      <c r="BV1543" s="157"/>
      <c r="BW1543" s="157"/>
      <c r="BX1543" s="157"/>
      <c r="BY1543" s="157"/>
      <c r="BZ1543" s="157"/>
      <c r="CA1543" s="157"/>
      <c r="CB1543" s="157"/>
      <c r="CC1543" s="157"/>
      <c r="CD1543" s="157"/>
      <c r="CE1543" s="157"/>
      <c r="CF1543" s="157"/>
      <c r="CG1543" s="157"/>
      <c r="CH1543" s="157"/>
      <c r="CI1543" s="157"/>
      <c r="CJ1543" s="157"/>
      <c r="CK1543" s="157"/>
      <c r="CL1543" s="157"/>
      <c r="CM1543" s="157"/>
      <c r="CN1543" s="157"/>
      <c r="CO1543" s="157"/>
      <c r="CP1543" s="157"/>
      <c r="CQ1543" s="157"/>
      <c r="CR1543" s="157"/>
      <c r="CS1543" s="157"/>
      <c r="CT1543" s="157"/>
      <c r="CU1543" s="157"/>
      <c r="CV1543" s="157"/>
      <c r="CW1543" s="157"/>
      <c r="CX1543" s="157"/>
      <c r="CY1543" s="157"/>
      <c r="CZ1543" s="157"/>
      <c r="DA1543" s="157"/>
      <c r="DB1543" s="157"/>
      <c r="DC1543" s="157"/>
      <c r="DD1543" s="157"/>
      <c r="DE1543" s="157"/>
      <c r="DF1543" s="157"/>
      <c r="DG1543" s="157"/>
      <c r="DH1543" s="157"/>
      <c r="DI1543" s="157"/>
      <c r="DJ1543" s="157"/>
      <c r="DK1543" s="157"/>
      <c r="DL1543" s="157"/>
      <c r="DM1543" s="157"/>
      <c r="DN1543" s="157"/>
      <c r="DO1543" s="157"/>
    </row>
    <row r="1544" spans="3:119">
      <c r="C1544" s="549"/>
      <c r="D1544" s="301"/>
      <c r="E1544" s="302"/>
      <c r="F1544" s="551"/>
      <c r="G1544" s="551"/>
      <c r="H1544" s="551"/>
      <c r="I1544" s="551"/>
      <c r="J1544" s="551"/>
      <c r="K1544" s="551"/>
      <c r="M1544" s="157"/>
      <c r="N1544" s="157"/>
      <c r="O1544" s="157"/>
      <c r="P1544" s="157"/>
      <c r="Q1544" s="157"/>
      <c r="R1544" s="157"/>
      <c r="S1544" s="157"/>
      <c r="T1544" s="157"/>
      <c r="U1544" s="1761"/>
      <c r="V1544" s="1761"/>
      <c r="W1544" s="1761"/>
      <c r="X1544" s="1761"/>
      <c r="Y1544" s="1761"/>
      <c r="Z1544" s="1761"/>
      <c r="AA1544" s="157"/>
      <c r="AB1544" s="157"/>
      <c r="AC1544" s="157"/>
      <c r="AD1544" s="157"/>
      <c r="AE1544" s="157"/>
      <c r="AF1544" s="157"/>
      <c r="AG1544" s="157"/>
      <c r="AH1544" s="157"/>
      <c r="AI1544" s="157"/>
      <c r="AJ1544" s="157"/>
      <c r="AK1544" s="157"/>
      <c r="AL1544" s="157"/>
      <c r="AM1544" s="157"/>
      <c r="AN1544" s="157"/>
      <c r="AO1544" s="157"/>
      <c r="AP1544" s="157"/>
      <c r="AQ1544" s="157"/>
      <c r="AR1544" s="157"/>
      <c r="AS1544" s="157"/>
      <c r="AT1544" s="157"/>
      <c r="AU1544" s="157"/>
      <c r="AV1544" s="157"/>
      <c r="AW1544" s="157"/>
      <c r="AX1544" s="157"/>
      <c r="AY1544" s="157"/>
      <c r="AZ1544" s="157"/>
      <c r="BA1544" s="157"/>
      <c r="BB1544" s="157"/>
      <c r="BC1544" s="157"/>
      <c r="BD1544" s="157"/>
      <c r="BE1544" s="157"/>
      <c r="BF1544" s="157"/>
      <c r="BG1544" s="157"/>
      <c r="BH1544" s="157"/>
      <c r="BI1544" s="157"/>
      <c r="BJ1544" s="157"/>
      <c r="BK1544" s="157"/>
      <c r="BL1544" s="157"/>
      <c r="BM1544" s="157"/>
      <c r="BN1544" s="157"/>
      <c r="BO1544" s="157"/>
      <c r="BP1544" s="157"/>
      <c r="BQ1544" s="157"/>
      <c r="BR1544" s="157"/>
      <c r="BS1544" s="157"/>
      <c r="BT1544" s="157"/>
      <c r="BU1544" s="157"/>
      <c r="BV1544" s="157"/>
      <c r="BW1544" s="157"/>
      <c r="BX1544" s="157"/>
      <c r="BY1544" s="157"/>
      <c r="BZ1544" s="157"/>
      <c r="CA1544" s="157"/>
      <c r="CB1544" s="157"/>
      <c r="CC1544" s="157"/>
      <c r="CD1544" s="157"/>
      <c r="CE1544" s="157"/>
      <c r="CF1544" s="157"/>
      <c r="CG1544" s="157"/>
      <c r="CH1544" s="157"/>
      <c r="CI1544" s="157"/>
      <c r="CJ1544" s="157"/>
      <c r="CK1544" s="157"/>
      <c r="CL1544" s="157"/>
      <c r="CM1544" s="157"/>
      <c r="CN1544" s="157"/>
      <c r="CO1544" s="157"/>
      <c r="CP1544" s="157"/>
      <c r="CQ1544" s="157"/>
      <c r="CR1544" s="157"/>
      <c r="CS1544" s="157"/>
      <c r="CT1544" s="157"/>
      <c r="CU1544" s="157"/>
      <c r="CV1544" s="157"/>
      <c r="CW1544" s="157"/>
      <c r="CX1544" s="157"/>
      <c r="CY1544" s="157"/>
      <c r="CZ1544" s="157"/>
      <c r="DA1544" s="157"/>
      <c r="DB1544" s="157"/>
      <c r="DC1544" s="157"/>
      <c r="DD1544" s="157"/>
      <c r="DE1544" s="157"/>
      <c r="DF1544" s="157"/>
      <c r="DG1544" s="157"/>
      <c r="DH1544" s="157"/>
      <c r="DI1544" s="157"/>
      <c r="DJ1544" s="157"/>
      <c r="DK1544" s="157"/>
      <c r="DL1544" s="157"/>
      <c r="DM1544" s="157"/>
      <c r="DN1544" s="157"/>
      <c r="DO1544" s="157"/>
    </row>
    <row r="1545" spans="3:119">
      <c r="C1545" s="549"/>
      <c r="D1545" s="301"/>
      <c r="E1545" s="302"/>
      <c r="F1545" s="551"/>
      <c r="G1545" s="551"/>
      <c r="H1545" s="551"/>
      <c r="I1545" s="551"/>
      <c r="J1545" s="551"/>
      <c r="K1545" s="551"/>
      <c r="M1545" s="157"/>
      <c r="N1545" s="157"/>
      <c r="O1545" s="157"/>
      <c r="P1545" s="157"/>
      <c r="Q1545" s="157"/>
      <c r="R1545" s="157"/>
      <c r="S1545" s="157"/>
      <c r="T1545" s="157"/>
      <c r="U1545" s="1761"/>
      <c r="V1545" s="1761"/>
      <c r="W1545" s="1761"/>
      <c r="X1545" s="1761"/>
      <c r="Y1545" s="1761"/>
      <c r="Z1545" s="1761"/>
      <c r="AA1545" s="157"/>
      <c r="AB1545" s="157"/>
      <c r="AC1545" s="157"/>
      <c r="AD1545" s="157"/>
      <c r="AE1545" s="157"/>
      <c r="AF1545" s="157"/>
      <c r="AG1545" s="157"/>
      <c r="AH1545" s="157"/>
      <c r="AI1545" s="157"/>
      <c r="AJ1545" s="157"/>
      <c r="AK1545" s="157"/>
      <c r="AL1545" s="157"/>
      <c r="AM1545" s="157"/>
      <c r="AN1545" s="157"/>
      <c r="AO1545" s="157"/>
      <c r="AP1545" s="157"/>
      <c r="AQ1545" s="157"/>
      <c r="AR1545" s="157"/>
      <c r="AS1545" s="157"/>
      <c r="AT1545" s="157"/>
      <c r="AU1545" s="157"/>
      <c r="AV1545" s="157"/>
      <c r="AW1545" s="157"/>
      <c r="AX1545" s="157"/>
      <c r="AY1545" s="157"/>
      <c r="AZ1545" s="157"/>
      <c r="BA1545" s="157"/>
      <c r="BB1545" s="157"/>
      <c r="BC1545" s="157"/>
      <c r="BD1545" s="157"/>
      <c r="BE1545" s="157"/>
      <c r="BF1545" s="157"/>
      <c r="BG1545" s="157"/>
      <c r="BH1545" s="157"/>
      <c r="BI1545" s="157"/>
      <c r="BJ1545" s="157"/>
      <c r="BK1545" s="157"/>
      <c r="BL1545" s="157"/>
      <c r="BM1545" s="157"/>
      <c r="BN1545" s="157"/>
      <c r="BO1545" s="157"/>
      <c r="BP1545" s="157"/>
      <c r="BQ1545" s="157"/>
      <c r="BR1545" s="157"/>
      <c r="BS1545" s="157"/>
      <c r="BT1545" s="157"/>
      <c r="BU1545" s="157"/>
      <c r="BV1545" s="157"/>
      <c r="BW1545" s="157"/>
      <c r="BX1545" s="157"/>
      <c r="BY1545" s="157"/>
      <c r="BZ1545" s="157"/>
      <c r="CA1545" s="157"/>
      <c r="CB1545" s="157"/>
      <c r="CC1545" s="157"/>
      <c r="CD1545" s="157"/>
      <c r="CE1545" s="157"/>
      <c r="CF1545" s="157"/>
      <c r="CG1545" s="157"/>
      <c r="CH1545" s="157"/>
      <c r="CI1545" s="157"/>
      <c r="CJ1545" s="157"/>
      <c r="CK1545" s="157"/>
      <c r="CL1545" s="157"/>
      <c r="CM1545" s="157"/>
      <c r="CN1545" s="157"/>
      <c r="CO1545" s="157"/>
      <c r="CP1545" s="157"/>
      <c r="CQ1545" s="157"/>
      <c r="CR1545" s="157"/>
      <c r="CS1545" s="157"/>
      <c r="CT1545" s="157"/>
      <c r="CU1545" s="157"/>
      <c r="CV1545" s="157"/>
      <c r="CW1545" s="157"/>
      <c r="CX1545" s="157"/>
      <c r="CY1545" s="157"/>
      <c r="CZ1545" s="157"/>
      <c r="DA1545" s="157"/>
      <c r="DB1545" s="157"/>
      <c r="DC1545" s="157"/>
      <c r="DD1545" s="157"/>
      <c r="DE1545" s="157"/>
      <c r="DF1545" s="157"/>
      <c r="DG1545" s="157"/>
      <c r="DH1545" s="157"/>
      <c r="DI1545" s="157"/>
      <c r="DJ1545" s="157"/>
      <c r="DK1545" s="157"/>
      <c r="DL1545" s="157"/>
      <c r="DM1545" s="157"/>
      <c r="DN1545" s="157"/>
      <c r="DO1545" s="157"/>
    </row>
    <row r="1546" spans="3:119">
      <c r="C1546" s="549"/>
      <c r="D1546" s="301"/>
      <c r="E1546" s="302"/>
      <c r="F1546" s="551"/>
      <c r="G1546" s="551"/>
      <c r="H1546" s="551"/>
      <c r="I1546" s="551"/>
      <c r="J1546" s="551"/>
      <c r="K1546" s="551"/>
      <c r="M1546" s="157"/>
      <c r="N1546" s="157"/>
      <c r="O1546" s="157"/>
      <c r="P1546" s="157"/>
      <c r="Q1546" s="157"/>
      <c r="R1546" s="157"/>
      <c r="S1546" s="157"/>
      <c r="T1546" s="157"/>
      <c r="U1546" s="1761"/>
      <c r="V1546" s="1761"/>
      <c r="W1546" s="1761"/>
      <c r="X1546" s="1761"/>
      <c r="Y1546" s="1761"/>
      <c r="Z1546" s="1761"/>
      <c r="AA1546" s="157"/>
      <c r="AB1546" s="157"/>
      <c r="AC1546" s="157"/>
      <c r="AD1546" s="157"/>
      <c r="AE1546" s="157"/>
      <c r="AF1546" s="157"/>
      <c r="AG1546" s="157"/>
      <c r="AH1546" s="157"/>
      <c r="AI1546" s="157"/>
      <c r="AJ1546" s="157"/>
      <c r="AK1546" s="157"/>
      <c r="AL1546" s="157"/>
      <c r="AM1546" s="157"/>
      <c r="AN1546" s="157"/>
      <c r="AO1546" s="157"/>
      <c r="AP1546" s="157"/>
      <c r="AQ1546" s="157"/>
      <c r="AR1546" s="157"/>
      <c r="AS1546" s="157"/>
      <c r="AT1546" s="157"/>
      <c r="AU1546" s="157"/>
      <c r="AV1546" s="157"/>
      <c r="AW1546" s="157"/>
      <c r="AX1546" s="157"/>
      <c r="AY1546" s="157"/>
      <c r="AZ1546" s="157"/>
      <c r="BA1546" s="157"/>
      <c r="BB1546" s="157"/>
      <c r="BC1546" s="157"/>
      <c r="BD1546" s="157"/>
      <c r="BE1546" s="157"/>
      <c r="BF1546" s="157"/>
      <c r="BG1546" s="157"/>
      <c r="BH1546" s="157"/>
      <c r="BI1546" s="157"/>
      <c r="BJ1546" s="157"/>
      <c r="BK1546" s="157"/>
      <c r="BL1546" s="157"/>
      <c r="BM1546" s="157"/>
      <c r="BN1546" s="157"/>
      <c r="BO1546" s="157"/>
      <c r="BP1546" s="157"/>
      <c r="BQ1546" s="157"/>
      <c r="BR1546" s="157"/>
      <c r="BS1546" s="157"/>
      <c r="BT1546" s="157"/>
      <c r="BU1546" s="157"/>
      <c r="BV1546" s="157"/>
      <c r="BW1546" s="157"/>
      <c r="BX1546" s="157"/>
      <c r="BY1546" s="157"/>
      <c r="BZ1546" s="157"/>
      <c r="CA1546" s="157"/>
      <c r="CB1546" s="157"/>
      <c r="CC1546" s="157"/>
      <c r="CD1546" s="157"/>
      <c r="CE1546" s="157"/>
      <c r="CF1546" s="157"/>
      <c r="CG1546" s="157"/>
      <c r="CH1546" s="157"/>
      <c r="CI1546" s="157"/>
      <c r="CJ1546" s="157"/>
      <c r="CK1546" s="157"/>
      <c r="CL1546" s="157"/>
      <c r="CM1546" s="157"/>
      <c r="CN1546" s="157"/>
      <c r="CO1546" s="157"/>
      <c r="CP1546" s="157"/>
      <c r="CQ1546" s="157"/>
      <c r="CR1546" s="157"/>
      <c r="CS1546" s="157"/>
      <c r="CT1546" s="157"/>
      <c r="CU1546" s="157"/>
      <c r="CV1546" s="157"/>
      <c r="CW1546" s="157"/>
      <c r="CX1546" s="157"/>
      <c r="CY1546" s="157"/>
      <c r="CZ1546" s="157"/>
      <c r="DA1546" s="157"/>
      <c r="DB1546" s="157"/>
      <c r="DC1546" s="157"/>
      <c r="DD1546" s="157"/>
      <c r="DE1546" s="157"/>
      <c r="DF1546" s="157"/>
      <c r="DG1546" s="157"/>
      <c r="DH1546" s="157"/>
      <c r="DI1546" s="157"/>
      <c r="DJ1546" s="157"/>
      <c r="DK1546" s="157"/>
      <c r="DL1546" s="157"/>
      <c r="DM1546" s="157"/>
      <c r="DN1546" s="157"/>
      <c r="DO1546" s="157"/>
    </row>
    <row r="1547" spans="3:119">
      <c r="C1547" s="549"/>
      <c r="D1547" s="301"/>
      <c r="E1547" s="302"/>
      <c r="F1547" s="551"/>
      <c r="G1547" s="551"/>
      <c r="H1547" s="551"/>
      <c r="I1547" s="551"/>
      <c r="J1547" s="551"/>
      <c r="K1547" s="551"/>
      <c r="M1547" s="157"/>
      <c r="N1547" s="157"/>
      <c r="O1547" s="157"/>
      <c r="P1547" s="157"/>
      <c r="Q1547" s="157"/>
      <c r="R1547" s="157"/>
      <c r="S1547" s="157"/>
      <c r="T1547" s="157"/>
      <c r="U1547" s="1761"/>
      <c r="V1547" s="1761"/>
      <c r="W1547" s="1761"/>
      <c r="X1547" s="1761"/>
      <c r="Y1547" s="1761"/>
      <c r="Z1547" s="1761"/>
      <c r="AA1547" s="157"/>
      <c r="AB1547" s="157"/>
      <c r="AC1547" s="157"/>
      <c r="AD1547" s="157"/>
      <c r="AE1547" s="157"/>
      <c r="AF1547" s="157"/>
      <c r="AG1547" s="157"/>
      <c r="AH1547" s="157"/>
      <c r="AI1547" s="157"/>
      <c r="AJ1547" s="157"/>
      <c r="AK1547" s="157"/>
      <c r="AL1547" s="157"/>
      <c r="AM1547" s="157"/>
      <c r="AN1547" s="157"/>
      <c r="AO1547" s="157"/>
      <c r="AP1547" s="157"/>
      <c r="AQ1547" s="157"/>
      <c r="AR1547" s="157"/>
      <c r="AS1547" s="157"/>
      <c r="AT1547" s="157"/>
      <c r="AU1547" s="157"/>
      <c r="AV1547" s="157"/>
      <c r="AW1547" s="157"/>
      <c r="AX1547" s="157"/>
      <c r="AY1547" s="157"/>
      <c r="AZ1547" s="157"/>
      <c r="BA1547" s="157"/>
      <c r="BB1547" s="157"/>
      <c r="BC1547" s="157"/>
      <c r="BD1547" s="157"/>
      <c r="BE1547" s="157"/>
      <c r="BF1547" s="157"/>
      <c r="BG1547" s="157"/>
      <c r="BH1547" s="157"/>
      <c r="BI1547" s="157"/>
      <c r="BJ1547" s="157"/>
      <c r="BK1547" s="157"/>
      <c r="BL1547" s="157"/>
      <c r="BM1547" s="157"/>
      <c r="BN1547" s="157"/>
      <c r="BO1547" s="157"/>
      <c r="BP1547" s="157"/>
      <c r="BQ1547" s="157"/>
      <c r="BR1547" s="157"/>
      <c r="BS1547" s="157"/>
      <c r="BT1547" s="157"/>
      <c r="BU1547" s="157"/>
      <c r="BV1547" s="157"/>
      <c r="BW1547" s="157"/>
      <c r="BX1547" s="157"/>
      <c r="BY1547" s="157"/>
      <c r="BZ1547" s="157"/>
      <c r="CA1547" s="157"/>
      <c r="CB1547" s="157"/>
      <c r="CC1547" s="157"/>
      <c r="CD1547" s="157"/>
      <c r="CE1547" s="157"/>
      <c r="CF1547" s="157"/>
      <c r="CG1547" s="157"/>
      <c r="CH1547" s="157"/>
      <c r="CI1547" s="157"/>
      <c r="CJ1547" s="157"/>
      <c r="CK1547" s="157"/>
      <c r="CL1547" s="157"/>
      <c r="CM1547" s="157"/>
      <c r="CN1547" s="157"/>
      <c r="CO1547" s="157"/>
      <c r="CP1547" s="157"/>
      <c r="CQ1547" s="157"/>
      <c r="CR1547" s="157"/>
      <c r="CS1547" s="157"/>
      <c r="CT1547" s="157"/>
      <c r="CU1547" s="157"/>
      <c r="CV1547" s="157"/>
      <c r="CW1547" s="157"/>
      <c r="CX1547" s="157"/>
      <c r="CY1547" s="157"/>
      <c r="CZ1547" s="157"/>
      <c r="DA1547" s="157"/>
      <c r="DB1547" s="157"/>
      <c r="DC1547" s="157"/>
      <c r="DD1547" s="157"/>
      <c r="DE1547" s="157"/>
      <c r="DF1547" s="157"/>
      <c r="DG1547" s="157"/>
      <c r="DH1547" s="157"/>
      <c r="DI1547" s="157"/>
      <c r="DJ1547" s="157"/>
      <c r="DK1547" s="157"/>
      <c r="DL1547" s="157"/>
      <c r="DM1547" s="157"/>
      <c r="DN1547" s="157"/>
      <c r="DO1547" s="157"/>
    </row>
    <row r="1548" spans="3:119">
      <c r="C1548" s="549"/>
      <c r="D1548" s="301"/>
      <c r="E1548" s="302"/>
      <c r="F1548" s="551"/>
      <c r="G1548" s="551"/>
      <c r="H1548" s="551"/>
      <c r="I1548" s="551"/>
      <c r="J1548" s="551"/>
      <c r="K1548" s="551"/>
      <c r="M1548" s="157"/>
      <c r="N1548" s="157"/>
      <c r="O1548" s="157"/>
      <c r="P1548" s="157"/>
      <c r="Q1548" s="157"/>
      <c r="R1548" s="157"/>
      <c r="S1548" s="157"/>
      <c r="T1548" s="157"/>
      <c r="U1548" s="1761"/>
      <c r="V1548" s="1761"/>
      <c r="W1548" s="1761"/>
      <c r="X1548" s="1761"/>
      <c r="Y1548" s="1761"/>
      <c r="Z1548" s="1761"/>
      <c r="AA1548" s="157"/>
      <c r="AB1548" s="157"/>
      <c r="AC1548" s="157"/>
      <c r="AD1548" s="157"/>
      <c r="AE1548" s="157"/>
      <c r="AF1548" s="157"/>
      <c r="AG1548" s="157"/>
      <c r="AH1548" s="157"/>
      <c r="AI1548" s="157"/>
      <c r="AJ1548" s="157"/>
      <c r="AK1548" s="157"/>
      <c r="AL1548" s="157"/>
      <c r="AM1548" s="157"/>
      <c r="AN1548" s="157"/>
      <c r="AO1548" s="157"/>
      <c r="AP1548" s="157"/>
      <c r="AQ1548" s="157"/>
      <c r="AR1548" s="157"/>
      <c r="AS1548" s="157"/>
      <c r="AT1548" s="157"/>
      <c r="AU1548" s="157"/>
      <c r="AV1548" s="157"/>
      <c r="AW1548" s="157"/>
      <c r="AX1548" s="157"/>
      <c r="AY1548" s="157"/>
      <c r="AZ1548" s="157"/>
      <c r="BA1548" s="157"/>
      <c r="BB1548" s="157"/>
      <c r="BC1548" s="157"/>
      <c r="BD1548" s="157"/>
      <c r="BE1548" s="157"/>
      <c r="BF1548" s="157"/>
      <c r="BG1548" s="157"/>
      <c r="BH1548" s="157"/>
      <c r="BI1548" s="157"/>
      <c r="BJ1548" s="157"/>
      <c r="BK1548" s="157"/>
      <c r="BL1548" s="157"/>
      <c r="BM1548" s="157"/>
      <c r="BN1548" s="157"/>
      <c r="BO1548" s="157"/>
      <c r="BP1548" s="157"/>
      <c r="BQ1548" s="157"/>
      <c r="BR1548" s="157"/>
      <c r="BS1548" s="157"/>
      <c r="BT1548" s="157"/>
      <c r="BU1548" s="157"/>
      <c r="BV1548" s="157"/>
      <c r="BW1548" s="157"/>
      <c r="BX1548" s="157"/>
      <c r="BY1548" s="157"/>
      <c r="BZ1548" s="157"/>
      <c r="CA1548" s="157"/>
      <c r="CB1548" s="157"/>
      <c r="CC1548" s="157"/>
      <c r="CD1548" s="157"/>
      <c r="CE1548" s="157"/>
      <c r="CF1548" s="157"/>
      <c r="CG1548" s="157"/>
      <c r="CH1548" s="157"/>
      <c r="CI1548" s="157"/>
      <c r="CJ1548" s="157"/>
      <c r="CK1548" s="157"/>
      <c r="CL1548" s="157"/>
      <c r="CM1548" s="157"/>
      <c r="CN1548" s="157"/>
      <c r="CO1548" s="157"/>
      <c r="CP1548" s="157"/>
      <c r="CQ1548" s="157"/>
      <c r="CR1548" s="157"/>
      <c r="CS1548" s="157"/>
      <c r="CT1548" s="157"/>
      <c r="CU1548" s="157"/>
      <c r="CV1548" s="157"/>
      <c r="CW1548" s="157"/>
      <c r="CX1548" s="157"/>
      <c r="CY1548" s="157"/>
      <c r="CZ1548" s="157"/>
      <c r="DA1548" s="157"/>
      <c r="DB1548" s="157"/>
      <c r="DC1548" s="157"/>
      <c r="DD1548" s="157"/>
      <c r="DE1548" s="157"/>
      <c r="DF1548" s="157"/>
      <c r="DG1548" s="157"/>
      <c r="DH1548" s="157"/>
      <c r="DI1548" s="157"/>
      <c r="DJ1548" s="157"/>
      <c r="DK1548" s="157"/>
      <c r="DL1548" s="157"/>
      <c r="DM1548" s="157"/>
      <c r="DN1548" s="157"/>
      <c r="DO1548" s="157"/>
    </row>
    <row r="1549" spans="3:119">
      <c r="C1549" s="549"/>
      <c r="D1549" s="301"/>
      <c r="E1549" s="302"/>
      <c r="F1549" s="551"/>
      <c r="G1549" s="551"/>
      <c r="H1549" s="551"/>
      <c r="I1549" s="551"/>
      <c r="J1549" s="551"/>
      <c r="K1549" s="551"/>
      <c r="M1549" s="157"/>
      <c r="N1549" s="157"/>
      <c r="O1549" s="157"/>
      <c r="P1549" s="157"/>
      <c r="Q1549" s="157"/>
      <c r="R1549" s="157"/>
      <c r="S1549" s="157"/>
      <c r="T1549" s="157"/>
      <c r="U1549" s="1761"/>
      <c r="V1549" s="1761"/>
      <c r="W1549" s="1761"/>
      <c r="X1549" s="1761"/>
      <c r="Y1549" s="1761"/>
      <c r="Z1549" s="1761"/>
      <c r="AA1549" s="157"/>
      <c r="AB1549" s="157"/>
      <c r="AC1549" s="157"/>
      <c r="AD1549" s="157"/>
      <c r="AE1549" s="157"/>
      <c r="AF1549" s="157"/>
      <c r="AG1549" s="157"/>
      <c r="AH1549" s="157"/>
      <c r="AI1549" s="157"/>
      <c r="AJ1549" s="157"/>
      <c r="AK1549" s="157"/>
      <c r="AL1549" s="157"/>
      <c r="AM1549" s="157"/>
      <c r="AN1549" s="157"/>
      <c r="AO1549" s="157"/>
      <c r="AP1549" s="157"/>
      <c r="AQ1549" s="157"/>
      <c r="AR1549" s="157"/>
      <c r="AS1549" s="157"/>
      <c r="AT1549" s="157"/>
      <c r="AU1549" s="157"/>
      <c r="AV1549" s="157"/>
      <c r="AW1549" s="157"/>
      <c r="AX1549" s="157"/>
      <c r="AY1549" s="157"/>
      <c r="AZ1549" s="157"/>
      <c r="BA1549" s="157"/>
      <c r="BB1549" s="157"/>
      <c r="BC1549" s="157"/>
      <c r="BD1549" s="157"/>
      <c r="BE1549" s="157"/>
      <c r="BF1549" s="157"/>
      <c r="BG1549" s="157"/>
      <c r="BH1549" s="157"/>
      <c r="BI1549" s="157"/>
      <c r="BJ1549" s="157"/>
      <c r="BK1549" s="157"/>
      <c r="BL1549" s="157"/>
      <c r="BM1549" s="157"/>
      <c r="BN1549" s="157"/>
      <c r="BO1549" s="157"/>
      <c r="BP1549" s="157"/>
      <c r="BQ1549" s="157"/>
      <c r="BR1549" s="157"/>
      <c r="BS1549" s="157"/>
      <c r="BT1549" s="157"/>
      <c r="BU1549" s="157"/>
      <c r="BV1549" s="157"/>
      <c r="BW1549" s="157"/>
      <c r="BX1549" s="157"/>
      <c r="BY1549" s="157"/>
      <c r="BZ1549" s="157"/>
      <c r="CA1549" s="157"/>
      <c r="CB1549" s="157"/>
      <c r="CC1549" s="157"/>
      <c r="CD1549" s="157"/>
      <c r="CE1549" s="157"/>
      <c r="CF1549" s="157"/>
      <c r="CG1549" s="157"/>
      <c r="CH1549" s="157"/>
      <c r="CI1549" s="157"/>
      <c r="CJ1549" s="157"/>
      <c r="CK1549" s="157"/>
      <c r="CL1549" s="157"/>
      <c r="CM1549" s="157"/>
      <c r="CN1549" s="157"/>
      <c r="CO1549" s="157"/>
      <c r="CP1549" s="157"/>
      <c r="CQ1549" s="157"/>
      <c r="CR1549" s="157"/>
      <c r="CS1549" s="157"/>
      <c r="CT1549" s="157"/>
      <c r="CU1549" s="157"/>
      <c r="CV1549" s="157"/>
      <c r="CW1549" s="157"/>
      <c r="CX1549" s="157"/>
      <c r="CY1549" s="157"/>
      <c r="CZ1549" s="157"/>
      <c r="DA1549" s="157"/>
      <c r="DB1549" s="157"/>
      <c r="DC1549" s="157"/>
      <c r="DD1549" s="157"/>
      <c r="DE1549" s="157"/>
      <c r="DF1549" s="157"/>
      <c r="DG1549" s="157"/>
      <c r="DH1549" s="157"/>
      <c r="DI1549" s="157"/>
      <c r="DJ1549" s="157"/>
      <c r="DK1549" s="157"/>
      <c r="DL1549" s="157"/>
      <c r="DM1549" s="157"/>
      <c r="DN1549" s="157"/>
      <c r="DO1549" s="157"/>
    </row>
    <row r="1550" spans="3:119">
      <c r="C1550" s="549"/>
      <c r="D1550" s="301"/>
      <c r="E1550" s="302"/>
      <c r="F1550" s="551"/>
      <c r="G1550" s="551"/>
      <c r="H1550" s="551"/>
      <c r="I1550" s="551"/>
      <c r="J1550" s="551"/>
      <c r="K1550" s="551"/>
      <c r="M1550" s="157"/>
      <c r="N1550" s="157"/>
      <c r="O1550" s="157"/>
      <c r="P1550" s="157"/>
      <c r="Q1550" s="157"/>
      <c r="R1550" s="157"/>
      <c r="S1550" s="157"/>
      <c r="T1550" s="157"/>
      <c r="U1550" s="1761"/>
      <c r="V1550" s="1761"/>
      <c r="W1550" s="1761"/>
      <c r="X1550" s="1761"/>
      <c r="Y1550" s="1761"/>
      <c r="Z1550" s="1761"/>
      <c r="AA1550" s="157"/>
      <c r="AB1550" s="157"/>
      <c r="AC1550" s="157"/>
      <c r="AD1550" s="157"/>
      <c r="AE1550" s="157"/>
      <c r="AF1550" s="157"/>
      <c r="AG1550" s="157"/>
      <c r="AH1550" s="157"/>
      <c r="AI1550" s="157"/>
      <c r="AJ1550" s="157"/>
      <c r="AK1550" s="157"/>
      <c r="AL1550" s="157"/>
      <c r="AM1550" s="157"/>
      <c r="AN1550" s="157"/>
      <c r="AO1550" s="157"/>
      <c r="AP1550" s="157"/>
      <c r="AQ1550" s="157"/>
      <c r="AR1550" s="157"/>
      <c r="AS1550" s="157"/>
      <c r="AT1550" s="157"/>
      <c r="AU1550" s="157"/>
      <c r="AV1550" s="157"/>
      <c r="AW1550" s="157"/>
      <c r="AX1550" s="157"/>
      <c r="AY1550" s="157"/>
      <c r="AZ1550" s="157"/>
      <c r="BA1550" s="157"/>
      <c r="BB1550" s="157"/>
      <c r="BC1550" s="157"/>
      <c r="BD1550" s="157"/>
      <c r="BE1550" s="157"/>
      <c r="BF1550" s="157"/>
      <c r="BG1550" s="157"/>
      <c r="BH1550" s="157"/>
      <c r="BI1550" s="157"/>
      <c r="BJ1550" s="157"/>
      <c r="BK1550" s="157"/>
      <c r="BL1550" s="157"/>
      <c r="BM1550" s="157"/>
      <c r="BN1550" s="157"/>
      <c r="BO1550" s="157"/>
      <c r="BP1550" s="157"/>
      <c r="BQ1550" s="157"/>
      <c r="BR1550" s="157"/>
      <c r="BS1550" s="157"/>
      <c r="BT1550" s="157"/>
      <c r="BU1550" s="157"/>
      <c r="BV1550" s="157"/>
      <c r="BW1550" s="157"/>
      <c r="BX1550" s="157"/>
      <c r="BY1550" s="157"/>
      <c r="BZ1550" s="157"/>
      <c r="CA1550" s="157"/>
      <c r="CB1550" s="157"/>
      <c r="CC1550" s="157"/>
      <c r="CD1550" s="157"/>
      <c r="CE1550" s="157"/>
      <c r="CF1550" s="157"/>
      <c r="CG1550" s="157"/>
      <c r="CH1550" s="157"/>
      <c r="CI1550" s="157"/>
      <c r="CJ1550" s="157"/>
      <c r="CK1550" s="157"/>
      <c r="CL1550" s="157"/>
      <c r="CM1550" s="157"/>
      <c r="CN1550" s="157"/>
      <c r="CO1550" s="157"/>
      <c r="CP1550" s="157"/>
      <c r="CQ1550" s="157"/>
      <c r="CR1550" s="157"/>
      <c r="CS1550" s="157"/>
      <c r="CT1550" s="157"/>
      <c r="CU1550" s="157"/>
      <c r="CV1550" s="157"/>
      <c r="CW1550" s="157"/>
      <c r="CX1550" s="157"/>
      <c r="CY1550" s="157"/>
      <c r="CZ1550" s="157"/>
      <c r="DA1550" s="157"/>
      <c r="DB1550" s="157"/>
      <c r="DC1550" s="157"/>
      <c r="DD1550" s="157"/>
      <c r="DE1550" s="157"/>
      <c r="DF1550" s="157"/>
      <c r="DG1550" s="157"/>
      <c r="DH1550" s="157"/>
      <c r="DI1550" s="157"/>
      <c r="DJ1550" s="157"/>
      <c r="DK1550" s="157"/>
      <c r="DL1550" s="157"/>
      <c r="DM1550" s="157"/>
      <c r="DN1550" s="157"/>
      <c r="DO1550" s="157"/>
    </row>
    <row r="1551" spans="3:119">
      <c r="C1551" s="549"/>
      <c r="D1551" s="301"/>
      <c r="E1551" s="302"/>
      <c r="F1551" s="551"/>
      <c r="G1551" s="551"/>
      <c r="H1551" s="551"/>
      <c r="I1551" s="551"/>
      <c r="J1551" s="551"/>
      <c r="K1551" s="551"/>
      <c r="M1551" s="157"/>
      <c r="N1551" s="157"/>
      <c r="O1551" s="157"/>
      <c r="P1551" s="157"/>
      <c r="Q1551" s="157"/>
      <c r="R1551" s="157"/>
      <c r="S1551" s="157"/>
      <c r="T1551" s="157"/>
      <c r="U1551" s="1761"/>
      <c r="V1551" s="1761"/>
      <c r="W1551" s="1761"/>
      <c r="X1551" s="1761"/>
      <c r="Y1551" s="1761"/>
      <c r="Z1551" s="1761"/>
      <c r="AA1551" s="157"/>
      <c r="AB1551" s="157"/>
      <c r="AC1551" s="157"/>
      <c r="AD1551" s="157"/>
      <c r="AE1551" s="157"/>
      <c r="AF1551" s="157"/>
      <c r="AG1551" s="157"/>
      <c r="AH1551" s="157"/>
      <c r="AI1551" s="157"/>
      <c r="AJ1551" s="157"/>
      <c r="AK1551" s="157"/>
      <c r="AL1551" s="157"/>
      <c r="AM1551" s="157"/>
      <c r="AN1551" s="157"/>
      <c r="AO1551" s="157"/>
      <c r="AP1551" s="157"/>
      <c r="AQ1551" s="157"/>
      <c r="AR1551" s="157"/>
      <c r="AS1551" s="157"/>
      <c r="AT1551" s="157"/>
      <c r="AU1551" s="157"/>
      <c r="AV1551" s="157"/>
      <c r="AW1551" s="157"/>
      <c r="AX1551" s="157"/>
      <c r="AY1551" s="157"/>
      <c r="AZ1551" s="157"/>
      <c r="BA1551" s="157"/>
      <c r="BB1551" s="157"/>
      <c r="BC1551" s="157"/>
      <c r="BD1551" s="157"/>
      <c r="BE1551" s="157"/>
      <c r="BF1551" s="157"/>
      <c r="BG1551" s="157"/>
      <c r="BH1551" s="157"/>
      <c r="BI1551" s="157"/>
      <c r="BJ1551" s="157"/>
      <c r="BK1551" s="157"/>
      <c r="BL1551" s="157"/>
      <c r="BM1551" s="157"/>
      <c r="BN1551" s="157"/>
      <c r="BO1551" s="157"/>
      <c r="BP1551" s="157"/>
      <c r="BQ1551" s="157"/>
      <c r="BR1551" s="157"/>
      <c r="BS1551" s="157"/>
      <c r="BT1551" s="157"/>
      <c r="BU1551" s="157"/>
      <c r="BV1551" s="157"/>
      <c r="BW1551" s="157"/>
      <c r="BX1551" s="157"/>
      <c r="BY1551" s="157"/>
      <c r="BZ1551" s="157"/>
      <c r="CA1551" s="157"/>
      <c r="CB1551" s="157"/>
      <c r="CC1551" s="157"/>
      <c r="CD1551" s="157"/>
      <c r="CE1551" s="157"/>
      <c r="CF1551" s="157"/>
      <c r="CG1551" s="157"/>
      <c r="CH1551" s="157"/>
      <c r="CI1551" s="157"/>
      <c r="CJ1551" s="157"/>
      <c r="CK1551" s="157"/>
      <c r="CL1551" s="157"/>
      <c r="CM1551" s="157"/>
      <c r="CN1551" s="157"/>
      <c r="CO1551" s="157"/>
      <c r="CP1551" s="157"/>
      <c r="CQ1551" s="157"/>
      <c r="CR1551" s="157"/>
      <c r="CS1551" s="157"/>
      <c r="CT1551" s="157"/>
      <c r="CU1551" s="157"/>
      <c r="CV1551" s="157"/>
      <c r="CW1551" s="157"/>
      <c r="CX1551" s="157"/>
      <c r="CY1551" s="157"/>
      <c r="CZ1551" s="157"/>
      <c r="DA1551" s="157"/>
      <c r="DB1551" s="157"/>
      <c r="DC1551" s="157"/>
      <c r="DD1551" s="157"/>
      <c r="DE1551" s="157"/>
      <c r="DF1551" s="157"/>
      <c r="DG1551" s="157"/>
      <c r="DH1551" s="157"/>
      <c r="DI1551" s="157"/>
      <c r="DJ1551" s="157"/>
      <c r="DK1551" s="157"/>
      <c r="DL1551" s="157"/>
      <c r="DM1551" s="157"/>
      <c r="DN1551" s="157"/>
      <c r="DO1551" s="157"/>
    </row>
    <row r="1552" spans="3:119">
      <c r="C1552" s="549"/>
      <c r="D1552" s="301"/>
      <c r="E1552" s="302"/>
      <c r="F1552" s="551"/>
      <c r="G1552" s="551"/>
      <c r="H1552" s="551"/>
      <c r="I1552" s="551"/>
      <c r="J1552" s="551"/>
      <c r="K1552" s="551"/>
      <c r="M1552" s="157"/>
      <c r="N1552" s="157"/>
      <c r="O1552" s="157"/>
      <c r="P1552" s="157"/>
      <c r="Q1552" s="157"/>
      <c r="R1552" s="157"/>
      <c r="S1552" s="157"/>
      <c r="T1552" s="157"/>
      <c r="U1552" s="1761"/>
      <c r="V1552" s="1761"/>
      <c r="W1552" s="1761"/>
      <c r="X1552" s="1761"/>
      <c r="Y1552" s="1761"/>
      <c r="Z1552" s="1761"/>
      <c r="AA1552" s="157"/>
      <c r="AB1552" s="157"/>
      <c r="AC1552" s="157"/>
      <c r="AD1552" s="157"/>
      <c r="AE1552" s="157"/>
      <c r="AF1552" s="157"/>
      <c r="AG1552" s="157"/>
      <c r="AH1552" s="157"/>
      <c r="AI1552" s="157"/>
      <c r="AJ1552" s="157"/>
      <c r="AK1552" s="157"/>
      <c r="AL1552" s="157"/>
      <c r="AM1552" s="157"/>
      <c r="AN1552" s="157"/>
      <c r="AO1552" s="157"/>
      <c r="AP1552" s="157"/>
      <c r="AQ1552" s="157"/>
      <c r="AR1552" s="157"/>
      <c r="AS1552" s="157"/>
      <c r="AT1552" s="157"/>
      <c r="AU1552" s="157"/>
      <c r="AV1552" s="157"/>
      <c r="AW1552" s="157"/>
      <c r="AX1552" s="157"/>
      <c r="AY1552" s="157"/>
      <c r="AZ1552" s="157"/>
      <c r="BA1552" s="157"/>
      <c r="BB1552" s="157"/>
      <c r="BC1552" s="157"/>
      <c r="BD1552" s="157"/>
      <c r="BE1552" s="157"/>
      <c r="BF1552" s="157"/>
      <c r="BG1552" s="157"/>
      <c r="BH1552" s="157"/>
      <c r="BI1552" s="157"/>
      <c r="BJ1552" s="157"/>
      <c r="BK1552" s="157"/>
      <c r="BL1552" s="157"/>
      <c r="BM1552" s="157"/>
      <c r="BN1552" s="157"/>
      <c r="BO1552" s="157"/>
      <c r="BP1552" s="157"/>
      <c r="BQ1552" s="157"/>
      <c r="BR1552" s="157"/>
      <c r="BS1552" s="157"/>
      <c r="BT1552" s="157"/>
      <c r="BU1552" s="157"/>
      <c r="BV1552" s="157"/>
      <c r="BW1552" s="157"/>
      <c r="BX1552" s="157"/>
      <c r="BY1552" s="157"/>
      <c r="BZ1552" s="157"/>
      <c r="CA1552" s="157"/>
      <c r="CB1552" s="157"/>
      <c r="CC1552" s="157"/>
      <c r="CD1552" s="157"/>
      <c r="CE1552" s="157"/>
      <c r="CF1552" s="157"/>
      <c r="CG1552" s="157"/>
      <c r="CH1552" s="157"/>
      <c r="CI1552" s="157"/>
      <c r="CJ1552" s="157"/>
      <c r="CK1552" s="157"/>
      <c r="CL1552" s="157"/>
      <c r="CM1552" s="157"/>
      <c r="CN1552" s="157"/>
      <c r="CO1552" s="157"/>
      <c r="CP1552" s="157"/>
      <c r="CQ1552" s="157"/>
      <c r="CR1552" s="157"/>
      <c r="CS1552" s="157"/>
      <c r="CT1552" s="157"/>
      <c r="CU1552" s="157"/>
      <c r="CV1552" s="157"/>
      <c r="CW1552" s="157"/>
      <c r="CX1552" s="157"/>
      <c r="CY1552" s="157"/>
      <c r="CZ1552" s="157"/>
      <c r="DA1552" s="157"/>
      <c r="DB1552" s="157"/>
      <c r="DC1552" s="157"/>
      <c r="DD1552" s="157"/>
      <c r="DE1552" s="157"/>
      <c r="DF1552" s="157"/>
      <c r="DG1552" s="157"/>
      <c r="DH1552" s="157"/>
      <c r="DI1552" s="157"/>
      <c r="DJ1552" s="157"/>
      <c r="DK1552" s="157"/>
      <c r="DL1552" s="157"/>
      <c r="DM1552" s="157"/>
      <c r="DN1552" s="157"/>
      <c r="DO1552" s="157"/>
    </row>
    <row r="1553" spans="3:119">
      <c r="C1553" s="549"/>
      <c r="D1553" s="301"/>
      <c r="E1553" s="302"/>
      <c r="F1553" s="551"/>
      <c r="G1553" s="551"/>
      <c r="H1553" s="551"/>
      <c r="I1553" s="551"/>
      <c r="J1553" s="551"/>
      <c r="K1553" s="551"/>
      <c r="M1553" s="157"/>
      <c r="N1553" s="157"/>
      <c r="O1553" s="157"/>
      <c r="P1553" s="157"/>
      <c r="Q1553" s="157"/>
      <c r="R1553" s="157"/>
      <c r="S1553" s="157"/>
      <c r="T1553" s="157"/>
      <c r="U1553" s="1761"/>
      <c r="V1553" s="1761"/>
      <c r="W1553" s="1761"/>
      <c r="X1553" s="1761"/>
      <c r="Y1553" s="1761"/>
      <c r="Z1553" s="1761"/>
      <c r="AA1553" s="157"/>
      <c r="AB1553" s="157"/>
      <c r="AC1553" s="157"/>
      <c r="AD1553" s="157"/>
      <c r="AE1553" s="157"/>
      <c r="AF1553" s="157"/>
      <c r="AG1553" s="157"/>
      <c r="AH1553" s="157"/>
      <c r="AI1553" s="157"/>
      <c r="AJ1553" s="157"/>
      <c r="AK1553" s="157"/>
      <c r="AL1553" s="157"/>
      <c r="AM1553" s="157"/>
      <c r="AN1553" s="157"/>
      <c r="AO1553" s="157"/>
      <c r="AP1553" s="157"/>
      <c r="AQ1553" s="157"/>
      <c r="AR1553" s="157"/>
      <c r="AS1553" s="157"/>
      <c r="AT1553" s="157"/>
      <c r="AU1553" s="157"/>
      <c r="AV1553" s="157"/>
      <c r="AW1553" s="157"/>
      <c r="AX1553" s="157"/>
      <c r="AY1553" s="157"/>
      <c r="AZ1553" s="157"/>
      <c r="BA1553" s="157"/>
      <c r="BB1553" s="157"/>
      <c r="BC1553" s="157"/>
      <c r="BD1553" s="157"/>
      <c r="BE1553" s="157"/>
      <c r="BF1553" s="157"/>
      <c r="BG1553" s="157"/>
      <c r="BH1553" s="157"/>
      <c r="BI1553" s="157"/>
      <c r="BJ1553" s="157"/>
      <c r="BK1553" s="157"/>
      <c r="BL1553" s="157"/>
      <c r="BM1553" s="157"/>
      <c r="BN1553" s="157"/>
      <c r="BO1553" s="157"/>
      <c r="BP1553" s="157"/>
      <c r="BQ1553" s="157"/>
      <c r="BR1553" s="157"/>
      <c r="BS1553" s="157"/>
      <c r="BT1553" s="157"/>
      <c r="BU1553" s="157"/>
      <c r="BV1553" s="157"/>
      <c r="BW1553" s="157"/>
      <c r="BX1553" s="157"/>
      <c r="BY1553" s="157"/>
      <c r="BZ1553" s="157"/>
      <c r="CA1553" s="157"/>
      <c r="CB1553" s="157"/>
      <c r="CC1553" s="157"/>
      <c r="CD1553" s="157"/>
      <c r="CE1553" s="157"/>
      <c r="CF1553" s="157"/>
      <c r="CG1553" s="157"/>
      <c r="CH1553" s="157"/>
      <c r="CI1553" s="157"/>
      <c r="CJ1553" s="157"/>
      <c r="CK1553" s="157"/>
      <c r="CL1553" s="157"/>
      <c r="CM1553" s="157"/>
      <c r="CN1553" s="157"/>
      <c r="CO1553" s="157"/>
      <c r="CP1553" s="157"/>
      <c r="CQ1553" s="157"/>
      <c r="CR1553" s="157"/>
      <c r="CS1553" s="157"/>
      <c r="CT1553" s="157"/>
      <c r="CU1553" s="157"/>
      <c r="CV1553" s="157"/>
      <c r="CW1553" s="157"/>
      <c r="CX1553" s="157"/>
      <c r="CY1553" s="157"/>
      <c r="CZ1553" s="157"/>
      <c r="DA1553" s="157"/>
      <c r="DB1553" s="157"/>
      <c r="DC1553" s="157"/>
      <c r="DD1553" s="157"/>
      <c r="DE1553" s="157"/>
      <c r="DF1553" s="157"/>
      <c r="DG1553" s="157"/>
      <c r="DH1553" s="157"/>
      <c r="DI1553" s="157"/>
      <c r="DJ1553" s="157"/>
      <c r="DK1553" s="157"/>
      <c r="DL1553" s="157"/>
      <c r="DM1553" s="157"/>
      <c r="DN1553" s="157"/>
      <c r="DO1553" s="157"/>
    </row>
    <row r="1554" spans="3:119">
      <c r="C1554" s="549"/>
      <c r="D1554" s="301"/>
      <c r="E1554" s="302"/>
      <c r="F1554" s="551"/>
      <c r="G1554" s="551"/>
      <c r="H1554" s="551"/>
      <c r="I1554" s="551"/>
      <c r="J1554" s="551"/>
      <c r="K1554" s="551"/>
      <c r="M1554" s="157"/>
      <c r="N1554" s="157"/>
      <c r="O1554" s="157"/>
      <c r="P1554" s="157"/>
      <c r="Q1554" s="157"/>
      <c r="R1554" s="157"/>
      <c r="S1554" s="157"/>
      <c r="T1554" s="157"/>
      <c r="U1554" s="1761"/>
      <c r="V1554" s="1761"/>
      <c r="W1554" s="1761"/>
      <c r="X1554" s="1761"/>
      <c r="Y1554" s="1761"/>
      <c r="Z1554" s="1761"/>
      <c r="AA1554" s="157"/>
      <c r="AB1554" s="157"/>
      <c r="AC1554" s="157"/>
      <c r="AD1554" s="157"/>
      <c r="AE1554" s="157"/>
      <c r="AF1554" s="157"/>
      <c r="AG1554" s="157"/>
      <c r="AH1554" s="157"/>
      <c r="AI1554" s="157"/>
      <c r="AJ1554" s="157"/>
      <c r="AK1554" s="157"/>
      <c r="AL1554" s="157"/>
      <c r="AM1554" s="157"/>
      <c r="AN1554" s="157"/>
      <c r="AO1554" s="157"/>
      <c r="AP1554" s="157"/>
      <c r="AQ1554" s="157"/>
      <c r="AR1554" s="157"/>
      <c r="AS1554" s="157"/>
      <c r="AT1554" s="157"/>
      <c r="AU1554" s="157"/>
      <c r="AV1554" s="157"/>
      <c r="AW1554" s="157"/>
      <c r="AX1554" s="157"/>
      <c r="AY1554" s="157"/>
      <c r="AZ1554" s="157"/>
      <c r="BA1554" s="157"/>
      <c r="BB1554" s="157"/>
      <c r="BC1554" s="157"/>
      <c r="BD1554" s="157"/>
      <c r="BE1554" s="157"/>
      <c r="BF1554" s="157"/>
      <c r="BG1554" s="157"/>
      <c r="BH1554" s="157"/>
      <c r="BI1554" s="157"/>
      <c r="BJ1554" s="157"/>
      <c r="BK1554" s="157"/>
      <c r="BL1554" s="157"/>
      <c r="BM1554" s="157"/>
      <c r="BN1554" s="157"/>
      <c r="BO1554" s="157"/>
      <c r="BP1554" s="157"/>
      <c r="BQ1554" s="157"/>
      <c r="BR1554" s="157"/>
      <c r="BS1554" s="157"/>
      <c r="BT1554" s="157"/>
      <c r="BU1554" s="157"/>
      <c r="BV1554" s="157"/>
      <c r="BW1554" s="157"/>
      <c r="BX1554" s="157"/>
      <c r="BY1554" s="157"/>
      <c r="BZ1554" s="157"/>
      <c r="CA1554" s="157"/>
      <c r="CB1554" s="157"/>
      <c r="CC1554" s="157"/>
      <c r="CD1554" s="157"/>
      <c r="CE1554" s="157"/>
      <c r="CF1554" s="157"/>
      <c r="CG1554" s="157"/>
      <c r="CH1554" s="157"/>
      <c r="CI1554" s="157"/>
      <c r="CJ1554" s="157"/>
      <c r="CK1554" s="157"/>
      <c r="CL1554" s="157"/>
      <c r="CM1554" s="157"/>
      <c r="CN1554" s="157"/>
      <c r="CO1554" s="157"/>
      <c r="CP1554" s="157"/>
      <c r="CQ1554" s="157"/>
      <c r="CR1554" s="157"/>
      <c r="CS1554" s="157"/>
      <c r="CT1554" s="157"/>
      <c r="CU1554" s="157"/>
      <c r="CV1554" s="157"/>
      <c r="CW1554" s="157"/>
      <c r="CX1554" s="157"/>
      <c r="CY1554" s="157"/>
      <c r="CZ1554" s="157"/>
      <c r="DA1554" s="157"/>
      <c r="DB1554" s="157"/>
      <c r="DC1554" s="157"/>
      <c r="DD1554" s="157"/>
      <c r="DE1554" s="157"/>
      <c r="DF1554" s="157"/>
      <c r="DG1554" s="157"/>
      <c r="DH1554" s="157"/>
      <c r="DI1554" s="157"/>
      <c r="DJ1554" s="157"/>
      <c r="DK1554" s="157"/>
      <c r="DL1554" s="157"/>
      <c r="DM1554" s="157"/>
      <c r="DN1554" s="157"/>
      <c r="DO1554" s="157"/>
    </row>
    <row r="1555" spans="3:119">
      <c r="C1555" s="549"/>
      <c r="D1555" s="301"/>
      <c r="E1555" s="302"/>
      <c r="F1555" s="551"/>
      <c r="G1555" s="551"/>
      <c r="H1555" s="551"/>
      <c r="I1555" s="551"/>
      <c r="J1555" s="551"/>
      <c r="K1555" s="551"/>
      <c r="M1555" s="157"/>
      <c r="N1555" s="157"/>
      <c r="O1555" s="157"/>
      <c r="P1555" s="157"/>
      <c r="Q1555" s="157"/>
      <c r="R1555" s="157"/>
      <c r="S1555" s="157"/>
      <c r="T1555" s="157"/>
      <c r="U1555" s="1761"/>
      <c r="V1555" s="1761"/>
      <c r="W1555" s="1761"/>
      <c r="X1555" s="1761"/>
      <c r="Y1555" s="1761"/>
      <c r="Z1555" s="1761"/>
      <c r="AA1555" s="157"/>
      <c r="AB1555" s="157"/>
      <c r="AC1555" s="157"/>
      <c r="AD1555" s="157"/>
      <c r="AE1555" s="157"/>
      <c r="AF1555" s="157"/>
      <c r="AG1555" s="157"/>
      <c r="AH1555" s="157"/>
      <c r="AI1555" s="157"/>
      <c r="AJ1555" s="157"/>
      <c r="AK1555" s="157"/>
      <c r="AL1555" s="157"/>
      <c r="AM1555" s="157"/>
      <c r="AN1555" s="157"/>
      <c r="AO1555" s="157"/>
      <c r="AP1555" s="157"/>
      <c r="AQ1555" s="157"/>
      <c r="AR1555" s="157"/>
      <c r="AS1555" s="157"/>
      <c r="AT1555" s="157"/>
      <c r="AU1555" s="157"/>
      <c r="AV1555" s="157"/>
      <c r="AW1555" s="157"/>
      <c r="AX1555" s="157"/>
      <c r="AY1555" s="157"/>
      <c r="AZ1555" s="157"/>
      <c r="BA1555" s="157"/>
      <c r="BB1555" s="157"/>
      <c r="BC1555" s="157"/>
      <c r="BD1555" s="157"/>
      <c r="BE1555" s="157"/>
      <c r="BF1555" s="157"/>
      <c r="BG1555" s="157"/>
      <c r="BH1555" s="157"/>
      <c r="BI1555" s="157"/>
      <c r="BJ1555" s="157"/>
      <c r="BK1555" s="157"/>
      <c r="BL1555" s="157"/>
      <c r="BM1555" s="157"/>
      <c r="BN1555" s="157"/>
      <c r="BO1555" s="157"/>
      <c r="BP1555" s="157"/>
      <c r="BQ1555" s="157"/>
      <c r="BR1555" s="157"/>
      <c r="BS1555" s="157"/>
      <c r="BT1555" s="157"/>
      <c r="BU1555" s="157"/>
      <c r="BV1555" s="157"/>
      <c r="BW1555" s="157"/>
      <c r="BX1555" s="157"/>
      <c r="BY1555" s="157"/>
      <c r="BZ1555" s="157"/>
      <c r="CA1555" s="157"/>
      <c r="CB1555" s="157"/>
      <c r="CC1555" s="157"/>
      <c r="CD1555" s="157"/>
      <c r="CE1555" s="157"/>
      <c r="CF1555" s="157"/>
      <c r="CG1555" s="157"/>
      <c r="CH1555" s="157"/>
      <c r="CI1555" s="157"/>
      <c r="CJ1555" s="157"/>
      <c r="CK1555" s="157"/>
      <c r="CL1555" s="157"/>
      <c r="CM1555" s="157"/>
      <c r="CN1555" s="157"/>
      <c r="CO1555" s="157"/>
      <c r="CP1555" s="157"/>
      <c r="CQ1555" s="157"/>
      <c r="CR1555" s="157"/>
      <c r="CS1555" s="157"/>
      <c r="CT1555" s="157"/>
      <c r="CU1555" s="157"/>
      <c r="CV1555" s="157"/>
      <c r="CW1555" s="157"/>
      <c r="CX1555" s="157"/>
      <c r="CY1555" s="157"/>
      <c r="CZ1555" s="157"/>
      <c r="DA1555" s="157"/>
      <c r="DB1555" s="157"/>
      <c r="DC1555" s="157"/>
      <c r="DD1555" s="157"/>
      <c r="DE1555" s="157"/>
      <c r="DF1555" s="157"/>
      <c r="DG1555" s="157"/>
      <c r="DH1555" s="157"/>
      <c r="DI1555" s="157"/>
      <c r="DJ1555" s="157"/>
      <c r="DK1555" s="157"/>
      <c r="DL1555" s="157"/>
      <c r="DM1555" s="157"/>
      <c r="DN1555" s="157"/>
      <c r="DO1555" s="157"/>
    </row>
    <row r="1556" spans="3:119">
      <c r="C1556" s="549"/>
      <c r="D1556" s="301"/>
      <c r="E1556" s="302"/>
      <c r="F1556" s="551"/>
      <c r="G1556" s="551"/>
      <c r="H1556" s="551"/>
      <c r="I1556" s="551"/>
      <c r="J1556" s="551"/>
      <c r="K1556" s="551"/>
      <c r="M1556" s="157"/>
      <c r="N1556" s="157"/>
      <c r="O1556" s="157"/>
      <c r="P1556" s="157"/>
      <c r="Q1556" s="157"/>
      <c r="R1556" s="157"/>
      <c r="S1556" s="157"/>
      <c r="T1556" s="157"/>
      <c r="U1556" s="1761"/>
      <c r="V1556" s="1761"/>
      <c r="W1556" s="1761"/>
      <c r="X1556" s="1761"/>
      <c r="Y1556" s="1761"/>
      <c r="Z1556" s="1761"/>
      <c r="AA1556" s="157"/>
      <c r="AB1556" s="157"/>
      <c r="AC1556" s="157"/>
      <c r="AD1556" s="157"/>
      <c r="AE1556" s="157"/>
      <c r="AF1556" s="157"/>
      <c r="AG1556" s="157"/>
      <c r="AH1556" s="157"/>
      <c r="AI1556" s="157"/>
      <c r="AJ1556" s="157"/>
      <c r="AK1556" s="157"/>
      <c r="AL1556" s="157"/>
      <c r="AM1556" s="157"/>
      <c r="AN1556" s="157"/>
      <c r="AO1556" s="157"/>
      <c r="AP1556" s="157"/>
      <c r="AQ1556" s="157"/>
      <c r="AR1556" s="157"/>
      <c r="AS1556" s="157"/>
      <c r="AT1556" s="157"/>
      <c r="AU1556" s="157"/>
      <c r="AV1556" s="157"/>
      <c r="AW1556" s="157"/>
      <c r="AX1556" s="157"/>
      <c r="AY1556" s="157"/>
      <c r="AZ1556" s="157"/>
      <c r="BA1556" s="157"/>
      <c r="BB1556" s="157"/>
      <c r="BC1556" s="157"/>
      <c r="BD1556" s="157"/>
      <c r="BE1556" s="157"/>
      <c r="BF1556" s="157"/>
      <c r="BG1556" s="157"/>
      <c r="BH1556" s="157"/>
      <c r="BI1556" s="157"/>
      <c r="BJ1556" s="157"/>
      <c r="BK1556" s="157"/>
      <c r="BL1556" s="157"/>
      <c r="BM1556" s="157"/>
      <c r="BN1556" s="157"/>
      <c r="BO1556" s="157"/>
      <c r="BP1556" s="157"/>
      <c r="BQ1556" s="157"/>
      <c r="BR1556" s="157"/>
      <c r="BS1556" s="157"/>
      <c r="BT1556" s="157"/>
      <c r="BU1556" s="157"/>
      <c r="BV1556" s="157"/>
      <c r="BW1556" s="157"/>
      <c r="BX1556" s="157"/>
      <c r="BY1556" s="157"/>
      <c r="BZ1556" s="157"/>
      <c r="CA1556" s="157"/>
      <c r="CB1556" s="157"/>
      <c r="CC1556" s="157"/>
      <c r="CD1556" s="157"/>
      <c r="CE1556" s="157"/>
      <c r="CF1556" s="157"/>
      <c r="CG1556" s="157"/>
      <c r="CH1556" s="157"/>
      <c r="CI1556" s="157"/>
      <c r="CJ1556" s="157"/>
      <c r="CK1556" s="157"/>
      <c r="CL1556" s="157"/>
      <c r="CM1556" s="157"/>
      <c r="CN1556" s="157"/>
      <c r="CO1556" s="157"/>
      <c r="CP1556" s="157"/>
      <c r="CQ1556" s="157"/>
      <c r="CR1556" s="157"/>
      <c r="CS1556" s="157"/>
      <c r="CT1556" s="157"/>
      <c r="CU1556" s="157"/>
      <c r="CV1556" s="157"/>
      <c r="CW1556" s="157"/>
      <c r="CX1556" s="157"/>
      <c r="CY1556" s="157"/>
      <c r="CZ1556" s="157"/>
      <c r="DA1556" s="157"/>
      <c r="DB1556" s="157"/>
      <c r="DC1556" s="157"/>
      <c r="DD1556" s="157"/>
      <c r="DE1556" s="157"/>
      <c r="DF1556" s="157"/>
      <c r="DG1556" s="157"/>
      <c r="DH1556" s="157"/>
      <c r="DI1556" s="157"/>
      <c r="DJ1556" s="157"/>
      <c r="DK1556" s="157"/>
      <c r="DL1556" s="157"/>
      <c r="DM1556" s="157"/>
      <c r="DN1556" s="157"/>
      <c r="DO1556" s="157"/>
    </row>
    <row r="1557" spans="3:119">
      <c r="C1557" s="549"/>
      <c r="D1557" s="301"/>
      <c r="E1557" s="302"/>
      <c r="F1557" s="551"/>
      <c r="G1557" s="551"/>
      <c r="H1557" s="551"/>
      <c r="I1557" s="551"/>
      <c r="J1557" s="551"/>
      <c r="K1557" s="551"/>
      <c r="M1557" s="157"/>
      <c r="N1557" s="157"/>
      <c r="O1557" s="157"/>
      <c r="P1557" s="157"/>
      <c r="Q1557" s="157"/>
      <c r="R1557" s="157"/>
      <c r="S1557" s="157"/>
      <c r="T1557" s="157"/>
      <c r="U1557" s="1761"/>
      <c r="V1557" s="1761"/>
      <c r="W1557" s="1761"/>
      <c r="X1557" s="1761"/>
      <c r="Y1557" s="1761"/>
      <c r="Z1557" s="1761"/>
      <c r="AA1557" s="157"/>
      <c r="AB1557" s="157"/>
      <c r="AC1557" s="157"/>
      <c r="AD1557" s="157"/>
      <c r="AE1557" s="157"/>
      <c r="AF1557" s="157"/>
      <c r="AG1557" s="157"/>
      <c r="AH1557" s="157"/>
      <c r="AI1557" s="157"/>
      <c r="AJ1557" s="157"/>
      <c r="AK1557" s="157"/>
      <c r="AL1557" s="157"/>
      <c r="AM1557" s="157"/>
      <c r="AN1557" s="157"/>
      <c r="AO1557" s="157"/>
      <c r="AP1557" s="157"/>
      <c r="AQ1557" s="157"/>
      <c r="AR1557" s="157"/>
      <c r="AS1557" s="157"/>
      <c r="AT1557" s="157"/>
      <c r="AU1557" s="157"/>
      <c r="AV1557" s="157"/>
      <c r="AW1557" s="157"/>
      <c r="AX1557" s="157"/>
      <c r="AY1557" s="157"/>
      <c r="AZ1557" s="157"/>
      <c r="BA1557" s="157"/>
      <c r="BB1557" s="157"/>
      <c r="BC1557" s="157"/>
      <c r="BD1557" s="157"/>
      <c r="BE1557" s="157"/>
      <c r="BF1557" s="157"/>
      <c r="BG1557" s="157"/>
      <c r="BH1557" s="157"/>
      <c r="BI1557" s="157"/>
      <c r="BJ1557" s="157"/>
      <c r="BK1557" s="157"/>
      <c r="BL1557" s="157"/>
      <c r="BM1557" s="157"/>
      <c r="BN1557" s="157"/>
      <c r="BO1557" s="157"/>
      <c r="BP1557" s="157"/>
      <c r="BQ1557" s="157"/>
      <c r="BR1557" s="157"/>
      <c r="BS1557" s="157"/>
      <c r="BT1557" s="157"/>
      <c r="BU1557" s="157"/>
      <c r="BV1557" s="157"/>
      <c r="BW1557" s="157"/>
      <c r="BX1557" s="157"/>
      <c r="BY1557" s="157"/>
      <c r="BZ1557" s="157"/>
      <c r="CA1557" s="157"/>
      <c r="CB1557" s="157"/>
      <c r="CC1557" s="157"/>
      <c r="CD1557" s="157"/>
      <c r="CE1557" s="157"/>
      <c r="CF1557" s="157"/>
      <c r="CG1557" s="157"/>
      <c r="CH1557" s="157"/>
      <c r="CI1557" s="157"/>
      <c r="CJ1557" s="157"/>
      <c r="CK1557" s="157"/>
      <c r="CL1557" s="157"/>
      <c r="CM1557" s="157"/>
      <c r="CN1557" s="157"/>
      <c r="CO1557" s="157"/>
      <c r="CP1557" s="157"/>
      <c r="CQ1557" s="157"/>
      <c r="CR1557" s="157"/>
      <c r="CS1557" s="157"/>
      <c r="CT1557" s="157"/>
      <c r="CU1557" s="157"/>
      <c r="CV1557" s="157"/>
      <c r="CW1557" s="157"/>
      <c r="CX1557" s="157"/>
      <c r="CY1557" s="157"/>
      <c r="CZ1557" s="157"/>
      <c r="DA1557" s="157"/>
      <c r="DB1557" s="157"/>
      <c r="DC1557" s="157"/>
      <c r="DD1557" s="157"/>
      <c r="DE1557" s="157"/>
      <c r="DF1557" s="157"/>
      <c r="DG1557" s="157"/>
      <c r="DH1557" s="157"/>
      <c r="DI1557" s="157"/>
      <c r="DJ1557" s="157"/>
      <c r="DK1557" s="157"/>
      <c r="DL1557" s="157"/>
      <c r="DM1557" s="157"/>
      <c r="DN1557" s="157"/>
      <c r="DO1557" s="157"/>
    </row>
    <row r="1558" spans="3:119">
      <c r="C1558" s="549"/>
      <c r="D1558" s="301"/>
      <c r="E1558" s="302"/>
      <c r="F1558" s="551"/>
      <c r="G1558" s="551"/>
      <c r="H1558" s="551"/>
      <c r="I1558" s="551"/>
      <c r="J1558" s="551"/>
      <c r="K1558" s="551"/>
      <c r="M1558" s="157"/>
      <c r="N1558" s="157"/>
      <c r="O1558" s="157"/>
      <c r="P1558" s="157"/>
      <c r="Q1558" s="157"/>
      <c r="R1558" s="157"/>
      <c r="S1558" s="157"/>
      <c r="T1558" s="157"/>
      <c r="U1558" s="1761"/>
      <c r="V1558" s="1761"/>
      <c r="W1558" s="1761"/>
      <c r="X1558" s="1761"/>
      <c r="Y1558" s="1761"/>
      <c r="Z1558" s="1761"/>
      <c r="AA1558" s="157"/>
      <c r="AB1558" s="157"/>
      <c r="AC1558" s="157"/>
      <c r="AD1558" s="157"/>
      <c r="AE1558" s="157"/>
      <c r="AF1558" s="157"/>
      <c r="AG1558" s="157"/>
      <c r="AH1558" s="157"/>
      <c r="AI1558" s="157"/>
      <c r="AJ1558" s="157"/>
      <c r="AK1558" s="157"/>
      <c r="AL1558" s="157"/>
      <c r="AM1558" s="157"/>
      <c r="AN1558" s="157"/>
      <c r="AO1558" s="157"/>
      <c r="AP1558" s="157"/>
      <c r="AQ1558" s="157"/>
      <c r="AR1558" s="157"/>
      <c r="AS1558" s="157"/>
      <c r="AT1558" s="157"/>
      <c r="AU1558" s="157"/>
      <c r="AV1558" s="157"/>
      <c r="AW1558" s="157"/>
      <c r="AX1558" s="157"/>
      <c r="AY1558" s="157"/>
      <c r="AZ1558" s="157"/>
      <c r="BA1558" s="157"/>
      <c r="BB1558" s="157"/>
      <c r="BC1558" s="157"/>
      <c r="BD1558" s="157"/>
      <c r="BE1558" s="157"/>
      <c r="BF1558" s="157"/>
      <c r="BG1558" s="157"/>
      <c r="BH1558" s="157"/>
      <c r="BI1558" s="157"/>
      <c r="BJ1558" s="157"/>
      <c r="BK1558" s="157"/>
      <c r="BL1558" s="157"/>
      <c r="BM1558" s="157"/>
      <c r="BN1558" s="157"/>
      <c r="BO1558" s="157"/>
      <c r="BP1558" s="157"/>
      <c r="BQ1558" s="157"/>
      <c r="BR1558" s="157"/>
      <c r="BS1558" s="157"/>
      <c r="BT1558" s="157"/>
      <c r="BU1558" s="157"/>
      <c r="BV1558" s="157"/>
      <c r="BW1558" s="157"/>
      <c r="BX1558" s="157"/>
      <c r="BY1558" s="157"/>
      <c r="BZ1558" s="157"/>
      <c r="CA1558" s="157"/>
      <c r="CB1558" s="157"/>
      <c r="CC1558" s="157"/>
      <c r="CD1558" s="157"/>
      <c r="CE1558" s="157"/>
      <c r="CF1558" s="157"/>
      <c r="CG1558" s="157"/>
      <c r="CH1558" s="157"/>
      <c r="CI1558" s="157"/>
      <c r="CJ1558" s="157"/>
      <c r="CK1558" s="157"/>
      <c r="CL1558" s="157"/>
      <c r="CM1558" s="157"/>
      <c r="CN1558" s="157"/>
      <c r="CO1558" s="157"/>
      <c r="CP1558" s="157"/>
      <c r="CQ1558" s="157"/>
      <c r="CR1558" s="157"/>
      <c r="CS1558" s="157"/>
      <c r="CT1558" s="157"/>
      <c r="CU1558" s="157"/>
      <c r="CV1558" s="157"/>
      <c r="CW1558" s="157"/>
      <c r="CX1558" s="157"/>
      <c r="CY1558" s="157"/>
      <c r="CZ1558" s="157"/>
      <c r="DA1558" s="157"/>
      <c r="DB1558" s="157"/>
      <c r="DC1558" s="157"/>
      <c r="DD1558" s="157"/>
      <c r="DE1558" s="157"/>
      <c r="DF1558" s="157"/>
      <c r="DG1558" s="157"/>
      <c r="DH1558" s="157"/>
      <c r="DI1558" s="157"/>
      <c r="DJ1558" s="157"/>
      <c r="DK1558" s="157"/>
      <c r="DL1558" s="157"/>
      <c r="DM1558" s="157"/>
      <c r="DN1558" s="157"/>
      <c r="DO1558" s="157"/>
    </row>
    <row r="1559" spans="3:119">
      <c r="C1559" s="549"/>
      <c r="D1559" s="301"/>
      <c r="E1559" s="302"/>
      <c r="F1559" s="551"/>
      <c r="G1559" s="551"/>
      <c r="H1559" s="551"/>
      <c r="I1559" s="551"/>
      <c r="J1559" s="551"/>
      <c r="K1559" s="551"/>
      <c r="M1559" s="157"/>
      <c r="N1559" s="157"/>
      <c r="O1559" s="157"/>
      <c r="P1559" s="157"/>
      <c r="Q1559" s="157"/>
      <c r="R1559" s="157"/>
      <c r="S1559" s="157"/>
      <c r="T1559" s="157"/>
      <c r="U1559" s="1761"/>
      <c r="V1559" s="1761"/>
      <c r="W1559" s="1761"/>
      <c r="X1559" s="1761"/>
      <c r="Y1559" s="1761"/>
      <c r="Z1559" s="1761"/>
      <c r="AA1559" s="157"/>
      <c r="AB1559" s="157"/>
      <c r="AC1559" s="157"/>
      <c r="AD1559" s="157"/>
      <c r="AE1559" s="157"/>
      <c r="AF1559" s="157"/>
      <c r="AG1559" s="157"/>
      <c r="AH1559" s="157"/>
      <c r="AI1559" s="157"/>
      <c r="AJ1559" s="157"/>
      <c r="AK1559" s="157"/>
      <c r="AL1559" s="157"/>
      <c r="AM1559" s="157"/>
      <c r="AN1559" s="157"/>
      <c r="AO1559" s="157"/>
      <c r="AP1559" s="157"/>
      <c r="AQ1559" s="157"/>
      <c r="AR1559" s="157"/>
      <c r="AS1559" s="157"/>
      <c r="AT1559" s="157"/>
      <c r="AU1559" s="157"/>
      <c r="AV1559" s="157"/>
      <c r="AW1559" s="157"/>
      <c r="AX1559" s="157"/>
      <c r="AY1559" s="157"/>
      <c r="AZ1559" s="157"/>
      <c r="BA1559" s="157"/>
      <c r="BB1559" s="157"/>
      <c r="BC1559" s="157"/>
      <c r="BD1559" s="157"/>
      <c r="BE1559" s="157"/>
      <c r="BF1559" s="157"/>
      <c r="BG1559" s="157"/>
      <c r="BH1559" s="157"/>
      <c r="BI1559" s="157"/>
      <c r="BJ1559" s="157"/>
      <c r="BK1559" s="157"/>
      <c r="BL1559" s="157"/>
      <c r="BM1559" s="157"/>
      <c r="BN1559" s="157"/>
      <c r="BO1559" s="157"/>
      <c r="BP1559" s="157"/>
      <c r="BQ1559" s="157"/>
      <c r="BR1559" s="157"/>
      <c r="BS1559" s="157"/>
      <c r="BT1559" s="157"/>
      <c r="BU1559" s="157"/>
      <c r="BV1559" s="157"/>
      <c r="BW1559" s="157"/>
      <c r="BX1559" s="157"/>
      <c r="BY1559" s="157"/>
      <c r="BZ1559" s="157"/>
      <c r="CA1559" s="157"/>
      <c r="CB1559" s="157"/>
      <c r="CC1559" s="157"/>
      <c r="CD1559" s="157"/>
      <c r="CE1559" s="157"/>
      <c r="CF1559" s="157"/>
      <c r="CG1559" s="157"/>
      <c r="CH1559" s="157"/>
      <c r="CI1559" s="157"/>
      <c r="CJ1559" s="157"/>
      <c r="CK1559" s="157"/>
      <c r="CL1559" s="157"/>
      <c r="CM1559" s="157"/>
      <c r="CN1559" s="157"/>
      <c r="CO1559" s="157"/>
      <c r="CP1559" s="157"/>
      <c r="CQ1559" s="157"/>
      <c r="CR1559" s="157"/>
      <c r="CS1559" s="157"/>
      <c r="CT1559" s="157"/>
      <c r="CU1559" s="157"/>
      <c r="CV1559" s="157"/>
      <c r="CW1559" s="157"/>
      <c r="CX1559" s="157"/>
      <c r="CY1559" s="157"/>
      <c r="CZ1559" s="157"/>
      <c r="DA1559" s="157"/>
      <c r="DB1559" s="157"/>
      <c r="DC1559" s="157"/>
      <c r="DD1559" s="157"/>
      <c r="DE1559" s="157"/>
      <c r="DF1559" s="157"/>
      <c r="DG1559" s="157"/>
      <c r="DH1559" s="157"/>
      <c r="DI1559" s="157"/>
      <c r="DJ1559" s="157"/>
      <c r="DK1559" s="157"/>
      <c r="DL1559" s="157"/>
      <c r="DM1559" s="157"/>
      <c r="DN1559" s="157"/>
      <c r="DO1559" s="157"/>
    </row>
    <row r="1560" spans="3:119">
      <c r="C1560" s="549"/>
      <c r="D1560" s="301"/>
      <c r="E1560" s="302"/>
      <c r="F1560" s="551"/>
      <c r="G1560" s="551"/>
      <c r="H1560" s="551"/>
      <c r="I1560" s="551"/>
      <c r="J1560" s="551"/>
      <c r="K1560" s="551"/>
      <c r="M1560" s="157"/>
      <c r="N1560" s="157"/>
      <c r="O1560" s="157"/>
      <c r="P1560" s="157"/>
      <c r="Q1560" s="157"/>
      <c r="R1560" s="157"/>
      <c r="S1560" s="157"/>
      <c r="T1560" s="157"/>
      <c r="U1560" s="1761"/>
      <c r="V1560" s="1761"/>
      <c r="W1560" s="1761"/>
      <c r="X1560" s="1761"/>
      <c r="Y1560" s="1761"/>
      <c r="Z1560" s="1761"/>
      <c r="AA1560" s="157"/>
      <c r="AB1560" s="157"/>
      <c r="AC1560" s="157"/>
      <c r="AD1560" s="157"/>
      <c r="AE1560" s="157"/>
      <c r="AF1560" s="157"/>
      <c r="AG1560" s="157"/>
      <c r="AH1560" s="157"/>
      <c r="AI1560" s="157"/>
      <c r="AJ1560" s="157"/>
      <c r="AK1560" s="157"/>
      <c r="AL1560" s="157"/>
      <c r="AM1560" s="157"/>
      <c r="AN1560" s="157"/>
      <c r="AO1560" s="157"/>
      <c r="AP1560" s="157"/>
      <c r="AQ1560" s="157"/>
      <c r="AR1560" s="157"/>
      <c r="AS1560" s="157"/>
      <c r="AT1560" s="157"/>
      <c r="AU1560" s="157"/>
      <c r="AV1560" s="157"/>
      <c r="AW1560" s="157"/>
      <c r="AX1560" s="157"/>
      <c r="AY1560" s="157"/>
      <c r="AZ1560" s="157"/>
      <c r="BA1560" s="157"/>
      <c r="BB1560" s="157"/>
      <c r="BC1560" s="157"/>
      <c r="BD1560" s="157"/>
      <c r="BE1560" s="157"/>
      <c r="BF1560" s="157"/>
      <c r="BG1560" s="157"/>
      <c r="BH1560" s="157"/>
      <c r="BI1560" s="157"/>
      <c r="BJ1560" s="157"/>
      <c r="BK1560" s="157"/>
      <c r="BL1560" s="157"/>
      <c r="BM1560" s="157"/>
      <c r="BN1560" s="157"/>
      <c r="BO1560" s="157"/>
      <c r="BP1560" s="157"/>
      <c r="BQ1560" s="157"/>
      <c r="BR1560" s="157"/>
      <c r="BS1560" s="157"/>
      <c r="BT1560" s="157"/>
      <c r="BU1560" s="157"/>
      <c r="BV1560" s="157"/>
      <c r="BW1560" s="157"/>
      <c r="BX1560" s="157"/>
      <c r="BY1560" s="157"/>
      <c r="BZ1560" s="157"/>
      <c r="CA1560" s="157"/>
      <c r="CB1560" s="157"/>
      <c r="CC1560" s="157"/>
      <c r="CD1560" s="157"/>
      <c r="CE1560" s="157"/>
      <c r="CF1560" s="157"/>
      <c r="CG1560" s="157"/>
      <c r="CH1560" s="157"/>
      <c r="CI1560" s="157"/>
      <c r="CJ1560" s="157"/>
      <c r="CK1560" s="157"/>
      <c r="CL1560" s="157"/>
      <c r="CM1560" s="157"/>
      <c r="CN1560" s="157"/>
      <c r="CO1560" s="157"/>
      <c r="CP1560" s="157"/>
      <c r="CQ1560" s="157"/>
      <c r="CR1560" s="157"/>
      <c r="CS1560" s="157"/>
      <c r="CT1560" s="157"/>
      <c r="CU1560" s="157"/>
      <c r="CV1560" s="157"/>
      <c r="CW1560" s="157"/>
      <c r="CX1560" s="157"/>
      <c r="CY1560" s="157"/>
      <c r="CZ1560" s="157"/>
      <c r="DA1560" s="157"/>
      <c r="DB1560" s="157"/>
      <c r="DC1560" s="157"/>
      <c r="DD1560" s="157"/>
      <c r="DE1560" s="157"/>
      <c r="DF1560" s="157"/>
      <c r="DG1560" s="157"/>
      <c r="DH1560" s="157"/>
      <c r="DI1560" s="157"/>
      <c r="DJ1560" s="157"/>
      <c r="DK1560" s="157"/>
      <c r="DL1560" s="157"/>
      <c r="DM1560" s="157"/>
      <c r="DN1560" s="157"/>
      <c r="DO1560" s="157"/>
    </row>
    <row r="1561" spans="3:119">
      <c r="C1561" s="549"/>
      <c r="D1561" s="301"/>
      <c r="E1561" s="302"/>
      <c r="F1561" s="551"/>
      <c r="G1561" s="551"/>
      <c r="H1561" s="551"/>
      <c r="I1561" s="551"/>
      <c r="J1561" s="551"/>
      <c r="K1561" s="551"/>
      <c r="M1561" s="157"/>
      <c r="N1561" s="157"/>
      <c r="O1561" s="157"/>
      <c r="P1561" s="157"/>
      <c r="Q1561" s="157"/>
      <c r="R1561" s="157"/>
      <c r="S1561" s="157"/>
      <c r="T1561" s="157"/>
      <c r="U1561" s="1761"/>
      <c r="V1561" s="1761"/>
      <c r="W1561" s="1761"/>
      <c r="X1561" s="1761"/>
      <c r="Y1561" s="1761"/>
      <c r="Z1561" s="1761"/>
      <c r="AA1561" s="157"/>
      <c r="AB1561" s="157"/>
      <c r="AC1561" s="157"/>
      <c r="AD1561" s="157"/>
      <c r="AE1561" s="157"/>
      <c r="AF1561" s="157"/>
      <c r="AG1561" s="157"/>
      <c r="AH1561" s="157"/>
      <c r="AI1561" s="157"/>
      <c r="AJ1561" s="157"/>
      <c r="AK1561" s="157"/>
      <c r="AL1561" s="157"/>
      <c r="AM1561" s="157"/>
      <c r="AN1561" s="157"/>
      <c r="AO1561" s="157"/>
      <c r="AP1561" s="157"/>
      <c r="AQ1561" s="157"/>
      <c r="AR1561" s="157"/>
      <c r="AS1561" s="157"/>
      <c r="AT1561" s="157"/>
      <c r="AU1561" s="157"/>
      <c r="AV1561" s="157"/>
      <c r="AW1561" s="157"/>
      <c r="AX1561" s="157"/>
      <c r="AY1561" s="157"/>
      <c r="AZ1561" s="157"/>
      <c r="BA1561" s="157"/>
      <c r="BB1561" s="157"/>
      <c r="BC1561" s="157"/>
      <c r="BD1561" s="157"/>
      <c r="BE1561" s="157"/>
      <c r="BF1561" s="157"/>
      <c r="BG1561" s="157"/>
      <c r="BH1561" s="157"/>
      <c r="BI1561" s="157"/>
      <c r="BJ1561" s="157"/>
      <c r="BK1561" s="157"/>
      <c r="BL1561" s="157"/>
      <c r="BM1561" s="157"/>
      <c r="BN1561" s="157"/>
      <c r="BO1561" s="157"/>
      <c r="BP1561" s="157"/>
      <c r="BQ1561" s="157"/>
      <c r="BR1561" s="157"/>
      <c r="BS1561" s="157"/>
      <c r="BT1561" s="157"/>
      <c r="BU1561" s="157"/>
      <c r="BV1561" s="157"/>
      <c r="BW1561" s="157"/>
      <c r="BX1561" s="157"/>
      <c r="BY1561" s="157"/>
      <c r="BZ1561" s="157"/>
      <c r="CA1561" s="157"/>
      <c r="CB1561" s="157"/>
      <c r="CC1561" s="157"/>
      <c r="CD1561" s="157"/>
      <c r="CE1561" s="157"/>
      <c r="CF1561" s="157"/>
      <c r="CG1561" s="157"/>
      <c r="CH1561" s="157"/>
      <c r="CI1561" s="157"/>
      <c r="CJ1561" s="157"/>
      <c r="CK1561" s="157"/>
      <c r="CL1561" s="157"/>
      <c r="CM1561" s="157"/>
      <c r="CN1561" s="157"/>
      <c r="CO1561" s="157"/>
      <c r="CP1561" s="157"/>
      <c r="CQ1561" s="157"/>
      <c r="CR1561" s="157"/>
      <c r="CS1561" s="157"/>
      <c r="CT1561" s="157"/>
      <c r="CU1561" s="157"/>
      <c r="CV1561" s="157"/>
      <c r="CW1561" s="157"/>
      <c r="CX1561" s="157"/>
      <c r="CY1561" s="157"/>
      <c r="CZ1561" s="157"/>
      <c r="DA1561" s="157"/>
      <c r="DB1561" s="157"/>
      <c r="DC1561" s="157"/>
      <c r="DD1561" s="157"/>
      <c r="DE1561" s="157"/>
      <c r="DF1561" s="157"/>
      <c r="DG1561" s="157"/>
      <c r="DH1561" s="157"/>
      <c r="DI1561" s="157"/>
      <c r="DJ1561" s="157"/>
      <c r="DK1561" s="157"/>
      <c r="DL1561" s="157"/>
      <c r="DM1561" s="157"/>
      <c r="DN1561" s="157"/>
      <c r="DO1561" s="157"/>
    </row>
    <row r="1562" spans="3:119">
      <c r="C1562" s="549"/>
      <c r="D1562" s="301"/>
      <c r="E1562" s="302"/>
      <c r="F1562" s="551"/>
      <c r="G1562" s="551"/>
      <c r="H1562" s="551"/>
      <c r="I1562" s="551"/>
      <c r="J1562" s="551"/>
      <c r="K1562" s="551"/>
      <c r="M1562" s="157"/>
      <c r="N1562" s="157"/>
      <c r="O1562" s="157"/>
      <c r="P1562" s="157"/>
      <c r="Q1562" s="157"/>
      <c r="R1562" s="157"/>
      <c r="S1562" s="157"/>
      <c r="T1562" s="157"/>
      <c r="U1562" s="1761"/>
      <c r="V1562" s="1761"/>
      <c r="W1562" s="1761"/>
      <c r="X1562" s="1761"/>
      <c r="Y1562" s="1761"/>
      <c r="Z1562" s="1761"/>
      <c r="AA1562" s="157"/>
      <c r="AB1562" s="157"/>
      <c r="AC1562" s="157"/>
      <c r="AD1562" s="157"/>
      <c r="AE1562" s="157"/>
      <c r="AF1562" s="157"/>
      <c r="AG1562" s="157"/>
      <c r="AH1562" s="157"/>
      <c r="AI1562" s="157"/>
      <c r="AJ1562" s="157"/>
      <c r="AK1562" s="157"/>
      <c r="AL1562" s="157"/>
      <c r="AM1562" s="157"/>
      <c r="AN1562" s="157"/>
      <c r="AO1562" s="157"/>
      <c r="AP1562" s="157"/>
      <c r="AQ1562" s="157"/>
      <c r="AR1562" s="157"/>
      <c r="AS1562" s="157"/>
      <c r="AT1562" s="157"/>
      <c r="AU1562" s="157"/>
      <c r="AV1562" s="157"/>
      <c r="AW1562" s="157"/>
      <c r="AX1562" s="157"/>
      <c r="AY1562" s="157"/>
      <c r="AZ1562" s="157"/>
      <c r="BA1562" s="157"/>
      <c r="BB1562" s="157"/>
      <c r="BC1562" s="157"/>
      <c r="BD1562" s="157"/>
      <c r="BE1562" s="157"/>
      <c r="BF1562" s="157"/>
      <c r="BG1562" s="157"/>
      <c r="BH1562" s="157"/>
      <c r="BI1562" s="157"/>
      <c r="BJ1562" s="157"/>
      <c r="BK1562" s="157"/>
      <c r="BL1562" s="157"/>
      <c r="BM1562" s="157"/>
      <c r="BN1562" s="157"/>
      <c r="BO1562" s="157"/>
      <c r="BP1562" s="157"/>
      <c r="BQ1562" s="157"/>
      <c r="BR1562" s="157"/>
      <c r="BS1562" s="157"/>
      <c r="BT1562" s="157"/>
      <c r="BU1562" s="157"/>
      <c r="BV1562" s="157"/>
      <c r="BW1562" s="157"/>
      <c r="BX1562" s="157"/>
      <c r="BY1562" s="157"/>
      <c r="BZ1562" s="157"/>
      <c r="CA1562" s="157"/>
      <c r="CB1562" s="157"/>
      <c r="CC1562" s="157"/>
      <c r="CD1562" s="157"/>
      <c r="CE1562" s="157"/>
      <c r="CF1562" s="157"/>
      <c r="CG1562" s="157"/>
      <c r="CH1562" s="157"/>
      <c r="CI1562" s="157"/>
      <c r="CJ1562" s="157"/>
      <c r="CK1562" s="157"/>
      <c r="CL1562" s="157"/>
      <c r="CM1562" s="157"/>
      <c r="CN1562" s="157"/>
      <c r="CO1562" s="157"/>
      <c r="CP1562" s="157"/>
      <c r="CQ1562" s="157"/>
      <c r="CR1562" s="157"/>
      <c r="CS1562" s="157"/>
      <c r="CT1562" s="157"/>
      <c r="CU1562" s="157"/>
      <c r="CV1562" s="157"/>
      <c r="CW1562" s="157"/>
      <c r="CX1562" s="157"/>
      <c r="CY1562" s="157"/>
      <c r="CZ1562" s="157"/>
      <c r="DA1562" s="157"/>
      <c r="DB1562" s="157"/>
      <c r="DC1562" s="157"/>
      <c r="DD1562" s="157"/>
      <c r="DE1562" s="157"/>
      <c r="DF1562" s="157"/>
      <c r="DG1562" s="157"/>
      <c r="DH1562" s="157"/>
      <c r="DI1562" s="157"/>
      <c r="DJ1562" s="157"/>
      <c r="DK1562" s="157"/>
      <c r="DL1562" s="157"/>
      <c r="DM1562" s="157"/>
      <c r="DN1562" s="157"/>
      <c r="DO1562" s="157"/>
    </row>
    <row r="1563" spans="3:119">
      <c r="C1563" s="549"/>
      <c r="D1563" s="301"/>
      <c r="E1563" s="302"/>
      <c r="F1563" s="551"/>
      <c r="G1563" s="551"/>
      <c r="H1563" s="551"/>
      <c r="I1563" s="551"/>
      <c r="J1563" s="551"/>
      <c r="K1563" s="551"/>
      <c r="M1563" s="157"/>
      <c r="N1563" s="157"/>
      <c r="O1563" s="157"/>
      <c r="P1563" s="157"/>
      <c r="Q1563" s="157"/>
      <c r="R1563" s="157"/>
      <c r="S1563" s="157"/>
      <c r="T1563" s="157"/>
      <c r="U1563" s="1761"/>
      <c r="V1563" s="1761"/>
      <c r="W1563" s="1761"/>
      <c r="X1563" s="1761"/>
      <c r="Y1563" s="1761"/>
      <c r="Z1563" s="1761"/>
      <c r="AA1563" s="157"/>
      <c r="AB1563" s="157"/>
      <c r="AC1563" s="157"/>
      <c r="AD1563" s="157"/>
      <c r="AE1563" s="157"/>
      <c r="AF1563" s="157"/>
      <c r="AG1563" s="157"/>
      <c r="AH1563" s="157"/>
      <c r="AI1563" s="157"/>
      <c r="AJ1563" s="157"/>
      <c r="AK1563" s="157"/>
      <c r="AL1563" s="157"/>
      <c r="AM1563" s="157"/>
      <c r="AN1563" s="157"/>
      <c r="AO1563" s="157"/>
      <c r="AP1563" s="157"/>
      <c r="AQ1563" s="157"/>
      <c r="AR1563" s="157"/>
      <c r="AS1563" s="157"/>
      <c r="AT1563" s="157"/>
      <c r="AU1563" s="157"/>
      <c r="AV1563" s="157"/>
      <c r="AW1563" s="157"/>
      <c r="AX1563" s="157"/>
      <c r="AY1563" s="157"/>
      <c r="AZ1563" s="157"/>
      <c r="BA1563" s="157"/>
      <c r="BB1563" s="157"/>
      <c r="BC1563" s="157"/>
      <c r="BD1563" s="157"/>
      <c r="BE1563" s="157"/>
      <c r="BF1563" s="157"/>
      <c r="BG1563" s="157"/>
      <c r="BH1563" s="157"/>
      <c r="BI1563" s="157"/>
      <c r="BJ1563" s="157"/>
      <c r="BK1563" s="157"/>
      <c r="BL1563" s="157"/>
      <c r="BM1563" s="157"/>
      <c r="BN1563" s="157"/>
      <c r="BO1563" s="157"/>
      <c r="BP1563" s="157"/>
      <c r="BQ1563" s="157"/>
      <c r="BR1563" s="157"/>
      <c r="BS1563" s="157"/>
      <c r="BT1563" s="157"/>
      <c r="BU1563" s="157"/>
      <c r="BV1563" s="157"/>
      <c r="BW1563" s="157"/>
      <c r="BX1563" s="157"/>
      <c r="BY1563" s="157"/>
      <c r="BZ1563" s="157"/>
      <c r="CA1563" s="157"/>
      <c r="CB1563" s="157"/>
      <c r="CC1563" s="157"/>
      <c r="CD1563" s="157"/>
      <c r="CE1563" s="157"/>
      <c r="CF1563" s="157"/>
      <c r="CG1563" s="157"/>
      <c r="CH1563" s="157"/>
      <c r="CI1563" s="157"/>
      <c r="CJ1563" s="157"/>
      <c r="CK1563" s="157"/>
      <c r="CL1563" s="157"/>
      <c r="CM1563" s="157"/>
      <c r="CN1563" s="157"/>
      <c r="CO1563" s="157"/>
      <c r="CP1563" s="157"/>
      <c r="CQ1563" s="157"/>
      <c r="CR1563" s="157"/>
      <c r="CS1563" s="157"/>
      <c r="CT1563" s="157"/>
      <c r="CU1563" s="157"/>
      <c r="CV1563" s="157"/>
      <c r="CW1563" s="157"/>
      <c r="CX1563" s="157"/>
      <c r="CY1563" s="157"/>
      <c r="CZ1563" s="157"/>
      <c r="DA1563" s="157"/>
      <c r="DB1563" s="157"/>
      <c r="DC1563" s="157"/>
      <c r="DD1563" s="157"/>
      <c r="DE1563" s="157"/>
      <c r="DF1563" s="157"/>
      <c r="DG1563" s="157"/>
      <c r="DH1563" s="157"/>
      <c r="DI1563" s="157"/>
      <c r="DJ1563" s="157"/>
      <c r="DK1563" s="157"/>
      <c r="DL1563" s="157"/>
      <c r="DM1563" s="157"/>
      <c r="DN1563" s="157"/>
      <c r="DO1563" s="157"/>
    </row>
    <row r="1564" spans="3:119">
      <c r="C1564" s="549"/>
      <c r="D1564" s="301"/>
      <c r="E1564" s="302"/>
      <c r="F1564" s="551"/>
      <c r="G1564" s="551"/>
      <c r="H1564" s="551"/>
      <c r="I1564" s="551"/>
      <c r="J1564" s="551"/>
      <c r="K1564" s="551"/>
      <c r="M1564" s="157"/>
      <c r="N1564" s="157"/>
      <c r="O1564" s="157"/>
      <c r="P1564" s="157"/>
      <c r="Q1564" s="157"/>
      <c r="R1564" s="157"/>
      <c r="S1564" s="157"/>
      <c r="T1564" s="157"/>
      <c r="U1564" s="1761"/>
      <c r="V1564" s="1761"/>
      <c r="W1564" s="1761"/>
      <c r="X1564" s="1761"/>
      <c r="Y1564" s="1761"/>
      <c r="Z1564" s="1761"/>
      <c r="AA1564" s="157"/>
      <c r="AB1564" s="157"/>
      <c r="AC1564" s="157"/>
      <c r="AD1564" s="157"/>
      <c r="AE1564" s="157"/>
      <c r="AF1564" s="157"/>
      <c r="AG1564" s="157"/>
      <c r="AH1564" s="157"/>
      <c r="AI1564" s="157"/>
      <c r="AJ1564" s="157"/>
      <c r="AK1564" s="157"/>
      <c r="AL1564" s="157"/>
      <c r="AM1564" s="157"/>
      <c r="AN1564" s="157"/>
      <c r="AO1564" s="157"/>
      <c r="AP1564" s="157"/>
      <c r="AQ1564" s="157"/>
      <c r="AR1564" s="157"/>
      <c r="AS1564" s="157"/>
      <c r="AT1564" s="157"/>
      <c r="AU1564" s="157"/>
      <c r="AV1564" s="157"/>
      <c r="AW1564" s="157"/>
      <c r="AX1564" s="157"/>
      <c r="AY1564" s="157"/>
      <c r="AZ1564" s="157"/>
      <c r="BA1564" s="157"/>
      <c r="BB1564" s="157"/>
      <c r="BC1564" s="157"/>
      <c r="BD1564" s="157"/>
      <c r="BE1564" s="157"/>
      <c r="BF1564" s="157"/>
      <c r="BG1564" s="157"/>
      <c r="BH1564" s="157"/>
      <c r="BI1564" s="157"/>
      <c r="BJ1564" s="157"/>
      <c r="BK1564" s="157"/>
      <c r="BL1564" s="157"/>
      <c r="BM1564" s="157"/>
      <c r="BN1564" s="157"/>
      <c r="BO1564" s="157"/>
      <c r="BP1564" s="157"/>
      <c r="BQ1564" s="157"/>
      <c r="BR1564" s="157"/>
      <c r="BS1564" s="157"/>
      <c r="BT1564" s="157"/>
      <c r="BU1564" s="157"/>
      <c r="BV1564" s="157"/>
      <c r="BW1564" s="157"/>
      <c r="BX1564" s="157"/>
      <c r="BY1564" s="157"/>
      <c r="BZ1564" s="157"/>
      <c r="CA1564" s="157"/>
      <c r="CB1564" s="157"/>
      <c r="CC1564" s="157"/>
      <c r="CD1564" s="157"/>
      <c r="CE1564" s="157"/>
      <c r="CF1564" s="157"/>
      <c r="CG1564" s="157"/>
      <c r="CH1564" s="157"/>
      <c r="CI1564" s="157"/>
      <c r="CJ1564" s="157"/>
      <c r="CK1564" s="157"/>
      <c r="CL1564" s="157"/>
      <c r="CM1564" s="157"/>
      <c r="CN1564" s="157"/>
      <c r="CO1564" s="157"/>
      <c r="CP1564" s="157"/>
      <c r="CQ1564" s="157"/>
      <c r="CR1564" s="157"/>
      <c r="CS1564" s="157"/>
      <c r="CT1564" s="157"/>
      <c r="CU1564" s="157"/>
      <c r="CV1564" s="157"/>
      <c r="CW1564" s="157"/>
      <c r="CX1564" s="157"/>
      <c r="CY1564" s="157"/>
      <c r="CZ1564" s="157"/>
      <c r="DA1564" s="157"/>
      <c r="DB1564" s="157"/>
      <c r="DC1564" s="157"/>
      <c r="DD1564" s="157"/>
      <c r="DE1564" s="157"/>
      <c r="DF1564" s="157"/>
      <c r="DG1564" s="157"/>
      <c r="DH1564" s="157"/>
      <c r="DI1564" s="157"/>
      <c r="DJ1564" s="157"/>
      <c r="DK1564" s="157"/>
      <c r="DL1564" s="157"/>
      <c r="DM1564" s="157"/>
      <c r="DN1564" s="157"/>
      <c r="DO1564" s="157"/>
    </row>
    <row r="1565" spans="3:119">
      <c r="C1565" s="549"/>
      <c r="D1565" s="301"/>
      <c r="E1565" s="302"/>
      <c r="F1565" s="551"/>
      <c r="G1565" s="551"/>
      <c r="H1565" s="551"/>
      <c r="I1565" s="551"/>
      <c r="J1565" s="551"/>
      <c r="K1565" s="551"/>
      <c r="M1565" s="157"/>
      <c r="N1565" s="157"/>
      <c r="O1565" s="157"/>
      <c r="P1565" s="157"/>
      <c r="Q1565" s="157"/>
      <c r="R1565" s="157"/>
      <c r="S1565" s="157"/>
      <c r="T1565" s="157"/>
      <c r="U1565" s="1761"/>
      <c r="V1565" s="1761"/>
      <c r="W1565" s="1761"/>
      <c r="X1565" s="1761"/>
      <c r="Y1565" s="1761"/>
      <c r="Z1565" s="1761"/>
      <c r="AA1565" s="157"/>
      <c r="AB1565" s="157"/>
      <c r="AC1565" s="157"/>
      <c r="AD1565" s="157"/>
      <c r="AE1565" s="157"/>
      <c r="AF1565" s="157"/>
      <c r="AG1565" s="157"/>
      <c r="AH1565" s="157"/>
      <c r="AI1565" s="157"/>
      <c r="AJ1565" s="157"/>
      <c r="AK1565" s="157"/>
      <c r="AL1565" s="157"/>
      <c r="AM1565" s="157"/>
      <c r="AN1565" s="157"/>
      <c r="AO1565" s="157"/>
      <c r="AP1565" s="157"/>
      <c r="AQ1565" s="157"/>
      <c r="AR1565" s="157"/>
      <c r="AS1565" s="157"/>
      <c r="AT1565" s="157"/>
      <c r="AU1565" s="157"/>
      <c r="AV1565" s="157"/>
      <c r="AW1565" s="157"/>
      <c r="AX1565" s="157"/>
      <c r="AY1565" s="157"/>
      <c r="AZ1565" s="157"/>
      <c r="BA1565" s="157"/>
      <c r="BB1565" s="157"/>
      <c r="BC1565" s="157"/>
      <c r="BD1565" s="157"/>
      <c r="BE1565" s="157"/>
      <c r="BF1565" s="157"/>
      <c r="BG1565" s="157"/>
      <c r="BH1565" s="157"/>
      <c r="BI1565" s="157"/>
      <c r="BJ1565" s="157"/>
      <c r="BK1565" s="157"/>
      <c r="BL1565" s="157"/>
      <c r="BM1565" s="157"/>
      <c r="BN1565" s="157"/>
      <c r="BO1565" s="157"/>
      <c r="BP1565" s="157"/>
      <c r="BQ1565" s="157"/>
      <c r="BR1565" s="157"/>
      <c r="BS1565" s="157"/>
      <c r="BT1565" s="157"/>
      <c r="BU1565" s="157"/>
      <c r="BV1565" s="157"/>
      <c r="BW1565" s="157"/>
      <c r="BX1565" s="157"/>
      <c r="BY1565" s="157"/>
      <c r="BZ1565" s="157"/>
      <c r="CA1565" s="157"/>
      <c r="CB1565" s="157"/>
      <c r="CC1565" s="157"/>
      <c r="CD1565" s="157"/>
      <c r="CE1565" s="157"/>
      <c r="CF1565" s="157"/>
      <c r="CG1565" s="157"/>
      <c r="CH1565" s="157"/>
      <c r="CI1565" s="157"/>
      <c r="CJ1565" s="157"/>
      <c r="CK1565" s="157"/>
      <c r="CL1565" s="157"/>
      <c r="CM1565" s="157"/>
      <c r="CN1565" s="157"/>
      <c r="CO1565" s="157"/>
      <c r="CP1565" s="157"/>
      <c r="CQ1565" s="157"/>
      <c r="CR1565" s="157"/>
      <c r="CS1565" s="157"/>
      <c r="CT1565" s="157"/>
      <c r="CU1565" s="157"/>
      <c r="CV1565" s="157"/>
      <c r="CW1565" s="157"/>
      <c r="CX1565" s="157"/>
      <c r="CY1565" s="157"/>
      <c r="CZ1565" s="157"/>
      <c r="DA1565" s="157"/>
      <c r="DB1565" s="157"/>
      <c r="DC1565" s="157"/>
      <c r="DD1565" s="157"/>
      <c r="DE1565" s="157"/>
      <c r="DF1565" s="157"/>
      <c r="DG1565" s="157"/>
      <c r="DH1565" s="157"/>
      <c r="DI1565" s="157"/>
      <c r="DJ1565" s="157"/>
      <c r="DK1565" s="157"/>
      <c r="DL1565" s="157"/>
      <c r="DM1565" s="157"/>
      <c r="DN1565" s="157"/>
      <c r="DO1565" s="157"/>
    </row>
    <row r="1566" spans="3:119">
      <c r="C1566" s="549"/>
      <c r="D1566" s="301"/>
      <c r="E1566" s="302"/>
      <c r="F1566" s="551"/>
      <c r="G1566" s="551"/>
      <c r="H1566" s="551"/>
      <c r="I1566" s="551"/>
      <c r="J1566" s="551"/>
      <c r="K1566" s="551"/>
      <c r="M1566" s="157"/>
      <c r="N1566" s="157"/>
      <c r="O1566" s="157"/>
      <c r="P1566" s="157"/>
      <c r="Q1566" s="157"/>
      <c r="R1566" s="157"/>
      <c r="S1566" s="157"/>
      <c r="T1566" s="157"/>
      <c r="U1566" s="1761"/>
      <c r="V1566" s="1761"/>
      <c r="W1566" s="1761"/>
      <c r="X1566" s="1761"/>
      <c r="Y1566" s="1761"/>
      <c r="Z1566" s="1761"/>
      <c r="AA1566" s="157"/>
      <c r="AB1566" s="157"/>
      <c r="AC1566" s="157"/>
      <c r="AD1566" s="157"/>
      <c r="AE1566" s="157"/>
      <c r="AF1566" s="157"/>
      <c r="AG1566" s="157"/>
      <c r="AH1566" s="157"/>
      <c r="AI1566" s="157"/>
      <c r="AJ1566" s="157"/>
      <c r="AK1566" s="157"/>
      <c r="AL1566" s="157"/>
      <c r="AM1566" s="157"/>
      <c r="AN1566" s="157"/>
      <c r="AO1566" s="157"/>
      <c r="AP1566" s="157"/>
      <c r="AQ1566" s="157"/>
      <c r="AR1566" s="157"/>
      <c r="AS1566" s="157"/>
      <c r="AT1566" s="157"/>
      <c r="AU1566" s="157"/>
      <c r="AV1566" s="157"/>
      <c r="AW1566" s="157"/>
      <c r="AX1566" s="157"/>
      <c r="AY1566" s="157"/>
      <c r="AZ1566" s="157"/>
      <c r="BA1566" s="157"/>
      <c r="BB1566" s="157"/>
      <c r="BC1566" s="157"/>
      <c r="BD1566" s="157"/>
      <c r="BE1566" s="157"/>
      <c r="BF1566" s="157"/>
      <c r="BG1566" s="157"/>
      <c r="BH1566" s="157"/>
      <c r="BI1566" s="157"/>
      <c r="BJ1566" s="157"/>
      <c r="BK1566" s="157"/>
      <c r="BL1566" s="157"/>
      <c r="BM1566" s="157"/>
      <c r="BN1566" s="157"/>
      <c r="BO1566" s="157"/>
      <c r="BP1566" s="157"/>
      <c r="BQ1566" s="157"/>
      <c r="BR1566" s="157"/>
      <c r="BS1566" s="157"/>
      <c r="BT1566" s="157"/>
      <c r="BU1566" s="157"/>
      <c r="BV1566" s="157"/>
      <c r="BW1566" s="157"/>
      <c r="BX1566" s="157"/>
      <c r="BY1566" s="157"/>
      <c r="BZ1566" s="157"/>
      <c r="CA1566" s="157"/>
      <c r="CB1566" s="157"/>
      <c r="CC1566" s="157"/>
      <c r="CD1566" s="157"/>
      <c r="CE1566" s="157"/>
      <c r="CF1566" s="157"/>
      <c r="CG1566" s="157"/>
      <c r="CH1566" s="157"/>
      <c r="CI1566" s="157"/>
      <c r="CJ1566" s="157"/>
      <c r="CK1566" s="157"/>
      <c r="CL1566" s="157"/>
      <c r="CM1566" s="157"/>
      <c r="CN1566" s="157"/>
      <c r="CO1566" s="157"/>
      <c r="CP1566" s="157"/>
      <c r="CQ1566" s="157"/>
      <c r="CR1566" s="157"/>
      <c r="CS1566" s="157"/>
      <c r="CT1566" s="157"/>
      <c r="CU1566" s="157"/>
      <c r="CV1566" s="157"/>
      <c r="CW1566" s="157"/>
      <c r="CX1566" s="157"/>
      <c r="CY1566" s="157"/>
      <c r="CZ1566" s="157"/>
      <c r="DA1566" s="157"/>
      <c r="DB1566" s="157"/>
      <c r="DC1566" s="157"/>
      <c r="DD1566" s="157"/>
      <c r="DE1566" s="157"/>
      <c r="DF1566" s="157"/>
      <c r="DG1566" s="157"/>
      <c r="DH1566" s="157"/>
      <c r="DI1566" s="157"/>
      <c r="DJ1566" s="157"/>
      <c r="DK1566" s="157"/>
      <c r="DL1566" s="157"/>
      <c r="DM1566" s="157"/>
      <c r="DN1566" s="157"/>
      <c r="DO1566" s="157"/>
    </row>
    <row r="1567" spans="3:119">
      <c r="C1567" s="549"/>
      <c r="D1567" s="301"/>
      <c r="E1567" s="302"/>
      <c r="F1567" s="551"/>
      <c r="G1567" s="551"/>
      <c r="H1567" s="551"/>
      <c r="I1567" s="551"/>
      <c r="J1567" s="551"/>
      <c r="K1567" s="551"/>
      <c r="M1567" s="157"/>
      <c r="N1567" s="157"/>
      <c r="O1567" s="157"/>
      <c r="P1567" s="157"/>
      <c r="Q1567" s="157"/>
      <c r="R1567" s="157"/>
      <c r="S1567" s="157"/>
      <c r="T1567" s="157"/>
      <c r="U1567" s="1761"/>
      <c r="V1567" s="1761"/>
      <c r="W1567" s="1761"/>
      <c r="X1567" s="1761"/>
      <c r="Y1567" s="1761"/>
      <c r="Z1567" s="1761"/>
      <c r="AA1567" s="157"/>
      <c r="AB1567" s="157"/>
      <c r="AC1567" s="157"/>
      <c r="AD1567" s="157"/>
      <c r="AE1567" s="157"/>
      <c r="AF1567" s="157"/>
      <c r="AG1567" s="157"/>
      <c r="AH1567" s="157"/>
      <c r="AI1567" s="157"/>
      <c r="AJ1567" s="157"/>
      <c r="AK1567" s="157"/>
      <c r="AL1567" s="157"/>
      <c r="AM1567" s="157"/>
      <c r="AN1567" s="157"/>
      <c r="AO1567" s="157"/>
      <c r="AP1567" s="157"/>
      <c r="AQ1567" s="157"/>
      <c r="AR1567" s="157"/>
      <c r="AS1567" s="157"/>
      <c r="AT1567" s="157"/>
      <c r="AU1567" s="157"/>
      <c r="AV1567" s="157"/>
      <c r="AW1567" s="157"/>
      <c r="AX1567" s="157"/>
      <c r="AY1567" s="157"/>
      <c r="AZ1567" s="157"/>
      <c r="BA1567" s="157"/>
      <c r="BB1567" s="157"/>
      <c r="BC1567" s="157"/>
      <c r="BD1567" s="157"/>
      <c r="BE1567" s="157"/>
      <c r="BF1567" s="157"/>
      <c r="BG1567" s="157"/>
      <c r="BH1567" s="157"/>
      <c r="BI1567" s="157"/>
      <c r="BJ1567" s="157"/>
      <c r="BK1567" s="157"/>
      <c r="BL1567" s="157"/>
      <c r="BM1567" s="157"/>
      <c r="BN1567" s="157"/>
      <c r="BO1567" s="157"/>
      <c r="BP1567" s="157"/>
      <c r="BQ1567" s="157"/>
      <c r="BR1567" s="157"/>
      <c r="BS1567" s="157"/>
      <c r="BT1567" s="157"/>
      <c r="BU1567" s="157"/>
      <c r="BV1567" s="157"/>
      <c r="BW1567" s="157"/>
      <c r="BX1567" s="157"/>
      <c r="BY1567" s="157"/>
      <c r="BZ1567" s="157"/>
      <c r="CA1567" s="157"/>
      <c r="CB1567" s="157"/>
      <c r="CC1567" s="157"/>
      <c r="CD1567" s="157"/>
      <c r="CE1567" s="157"/>
      <c r="CF1567" s="157"/>
      <c r="CG1567" s="157"/>
      <c r="CH1567" s="157"/>
      <c r="CI1567" s="157"/>
      <c r="CJ1567" s="157"/>
      <c r="CK1567" s="157"/>
      <c r="CL1567" s="157"/>
      <c r="CM1567" s="157"/>
      <c r="CN1567" s="157"/>
      <c r="CO1567" s="157"/>
      <c r="CP1567" s="157"/>
      <c r="CQ1567" s="157"/>
      <c r="CR1567" s="157"/>
      <c r="CS1567" s="157"/>
      <c r="CT1567" s="157"/>
      <c r="CU1567" s="157"/>
      <c r="CV1567" s="157"/>
      <c r="CW1567" s="157"/>
      <c r="CX1567" s="157"/>
      <c r="CY1567" s="157"/>
      <c r="CZ1567" s="157"/>
      <c r="DA1567" s="157"/>
      <c r="DB1567" s="157"/>
      <c r="DC1567" s="157"/>
      <c r="DD1567" s="157"/>
      <c r="DE1567" s="157"/>
      <c r="DF1567" s="157"/>
      <c r="DG1567" s="157"/>
      <c r="DH1567" s="157"/>
      <c r="DI1567" s="157"/>
      <c r="DJ1567" s="157"/>
      <c r="DK1567" s="157"/>
      <c r="DL1567" s="157"/>
      <c r="DM1567" s="157"/>
      <c r="DN1567" s="157"/>
      <c r="DO1567" s="157"/>
    </row>
    <row r="1568" spans="3:119">
      <c r="C1568" s="549"/>
      <c r="D1568" s="301"/>
      <c r="E1568" s="302"/>
      <c r="F1568" s="551"/>
      <c r="G1568" s="551"/>
      <c r="H1568" s="551"/>
      <c r="I1568" s="551"/>
      <c r="J1568" s="551"/>
      <c r="K1568" s="551"/>
      <c r="M1568" s="157"/>
      <c r="N1568" s="157"/>
      <c r="O1568" s="157"/>
      <c r="P1568" s="157"/>
      <c r="Q1568" s="157"/>
      <c r="R1568" s="157"/>
      <c r="S1568" s="157"/>
      <c r="T1568" s="157"/>
      <c r="U1568" s="1761"/>
      <c r="V1568" s="1761"/>
      <c r="W1568" s="1761"/>
      <c r="X1568" s="1761"/>
      <c r="Y1568" s="1761"/>
      <c r="Z1568" s="1761"/>
      <c r="AA1568" s="157"/>
      <c r="AB1568" s="157"/>
      <c r="AC1568" s="157"/>
      <c r="AD1568" s="157"/>
      <c r="AE1568" s="157"/>
      <c r="AF1568" s="157"/>
      <c r="AG1568" s="157"/>
      <c r="AH1568" s="157"/>
      <c r="AI1568" s="157"/>
      <c r="AJ1568" s="157"/>
      <c r="AK1568" s="157"/>
      <c r="AL1568" s="157"/>
      <c r="AM1568" s="157"/>
      <c r="AN1568" s="157"/>
      <c r="AO1568" s="157"/>
      <c r="AP1568" s="157"/>
      <c r="AQ1568" s="157"/>
      <c r="AR1568" s="157"/>
      <c r="AS1568" s="157"/>
      <c r="AT1568" s="157"/>
      <c r="AU1568" s="157"/>
      <c r="AV1568" s="157"/>
      <c r="AW1568" s="157"/>
      <c r="AX1568" s="157"/>
      <c r="AY1568" s="157"/>
      <c r="AZ1568" s="157"/>
      <c r="BA1568" s="157"/>
      <c r="BB1568" s="157"/>
      <c r="BC1568" s="157"/>
      <c r="BD1568" s="157"/>
      <c r="BE1568" s="157"/>
      <c r="BF1568" s="157"/>
      <c r="BG1568" s="157"/>
      <c r="BH1568" s="157"/>
      <c r="BI1568" s="157"/>
      <c r="BJ1568" s="157"/>
      <c r="BK1568" s="157"/>
      <c r="BL1568" s="157"/>
      <c r="BM1568" s="157"/>
      <c r="BN1568" s="157"/>
      <c r="BO1568" s="157"/>
      <c r="BP1568" s="157"/>
      <c r="BQ1568" s="157"/>
      <c r="BR1568" s="157"/>
      <c r="BS1568" s="157"/>
      <c r="BT1568" s="157"/>
      <c r="BU1568" s="157"/>
      <c r="BV1568" s="157"/>
      <c r="BW1568" s="157"/>
      <c r="BX1568" s="157"/>
      <c r="BY1568" s="157"/>
      <c r="BZ1568" s="157"/>
      <c r="CA1568" s="157"/>
      <c r="CB1568" s="157"/>
      <c r="CC1568" s="157"/>
      <c r="CD1568" s="157"/>
      <c r="CE1568" s="157"/>
      <c r="CF1568" s="157"/>
      <c r="CG1568" s="157"/>
      <c r="CH1568" s="157"/>
      <c r="CI1568" s="157"/>
      <c r="CJ1568" s="157"/>
      <c r="CK1568" s="157"/>
      <c r="CL1568" s="157"/>
      <c r="CM1568" s="157"/>
      <c r="CN1568" s="157"/>
      <c r="CO1568" s="157"/>
      <c r="CP1568" s="157"/>
      <c r="CQ1568" s="157"/>
      <c r="CR1568" s="157"/>
      <c r="CS1568" s="157"/>
      <c r="CT1568" s="157"/>
      <c r="CU1568" s="157"/>
      <c r="CV1568" s="157"/>
      <c r="CW1568" s="157"/>
      <c r="CX1568" s="157"/>
      <c r="CY1568" s="157"/>
      <c r="CZ1568" s="157"/>
      <c r="DA1568" s="157"/>
      <c r="DB1568" s="157"/>
      <c r="DC1568" s="157"/>
      <c r="DD1568" s="157"/>
      <c r="DE1568" s="157"/>
      <c r="DF1568" s="157"/>
      <c r="DG1568" s="157"/>
      <c r="DH1568" s="157"/>
      <c r="DI1568" s="157"/>
      <c r="DJ1568" s="157"/>
      <c r="DK1568" s="157"/>
      <c r="DL1568" s="157"/>
      <c r="DM1568" s="157"/>
      <c r="DN1568" s="157"/>
      <c r="DO1568" s="157"/>
    </row>
    <row r="1569" spans="3:119">
      <c r="C1569" s="549"/>
      <c r="D1569" s="301"/>
      <c r="E1569" s="302"/>
      <c r="F1569" s="551"/>
      <c r="G1569" s="551"/>
      <c r="H1569" s="551"/>
      <c r="I1569" s="551"/>
      <c r="J1569" s="551"/>
      <c r="K1569" s="551"/>
      <c r="M1569" s="157"/>
      <c r="N1569" s="157"/>
      <c r="O1569" s="157"/>
      <c r="P1569" s="157"/>
      <c r="Q1569" s="157"/>
      <c r="R1569" s="157"/>
      <c r="S1569" s="157"/>
      <c r="T1569" s="157"/>
      <c r="U1569" s="1761"/>
      <c r="V1569" s="1761"/>
      <c r="W1569" s="1761"/>
      <c r="X1569" s="1761"/>
      <c r="Y1569" s="1761"/>
      <c r="Z1569" s="1761"/>
      <c r="AA1569" s="157"/>
      <c r="AB1569" s="157"/>
      <c r="AC1569" s="157"/>
      <c r="AD1569" s="157"/>
      <c r="AE1569" s="157"/>
      <c r="AF1569" s="157"/>
      <c r="AG1569" s="157"/>
      <c r="AH1569" s="157"/>
      <c r="AI1569" s="157"/>
      <c r="AJ1569" s="157"/>
      <c r="AK1569" s="157"/>
      <c r="AL1569" s="157"/>
      <c r="AM1569" s="157"/>
      <c r="AN1569" s="157"/>
      <c r="AO1569" s="157"/>
      <c r="AP1569" s="157"/>
      <c r="AQ1569" s="157"/>
      <c r="AR1569" s="157"/>
      <c r="AS1569" s="157"/>
      <c r="AT1569" s="157"/>
      <c r="AU1569" s="157"/>
      <c r="AV1569" s="157"/>
      <c r="AW1569" s="157"/>
      <c r="AX1569" s="157"/>
      <c r="AY1569" s="157"/>
      <c r="AZ1569" s="157"/>
      <c r="BA1569" s="157"/>
      <c r="BB1569" s="157"/>
      <c r="BC1569" s="157"/>
      <c r="BD1569" s="157"/>
      <c r="BE1569" s="157"/>
      <c r="BF1569" s="157"/>
      <c r="BG1569" s="157"/>
      <c r="BH1569" s="157"/>
      <c r="BI1569" s="157"/>
      <c r="BJ1569" s="157"/>
      <c r="BK1569" s="157"/>
      <c r="BL1569" s="157"/>
      <c r="BM1569" s="157"/>
      <c r="BN1569" s="157"/>
      <c r="BO1569" s="157"/>
      <c r="BP1569" s="157"/>
      <c r="BQ1569" s="157"/>
      <c r="BR1569" s="157"/>
      <c r="BS1569" s="157"/>
      <c r="BT1569" s="157"/>
      <c r="BU1569" s="157"/>
      <c r="BV1569" s="157"/>
      <c r="BW1569" s="157"/>
      <c r="BX1569" s="157"/>
      <c r="BY1569" s="157"/>
      <c r="BZ1569" s="157"/>
      <c r="CA1569" s="157"/>
      <c r="CB1569" s="157"/>
      <c r="CC1569" s="157"/>
      <c r="CD1569" s="157"/>
      <c r="CE1569" s="157"/>
      <c r="CF1569" s="157"/>
      <c r="CG1569" s="157"/>
      <c r="CH1569" s="157"/>
      <c r="CI1569" s="157"/>
      <c r="CJ1569" s="157"/>
      <c r="CK1569" s="157"/>
      <c r="CL1569" s="157"/>
      <c r="CM1569" s="157"/>
      <c r="CN1569" s="157"/>
      <c r="CO1569" s="157"/>
      <c r="CP1569" s="157"/>
      <c r="CQ1569" s="157"/>
      <c r="CR1569" s="157"/>
      <c r="CS1569" s="157"/>
      <c r="CT1569" s="157"/>
      <c r="CU1569" s="157"/>
      <c r="CV1569" s="157"/>
      <c r="CW1569" s="157"/>
      <c r="CX1569" s="157"/>
      <c r="CY1569" s="157"/>
      <c r="CZ1569" s="157"/>
      <c r="DA1569" s="157"/>
      <c r="DB1569" s="157"/>
      <c r="DC1569" s="157"/>
      <c r="DD1569" s="157"/>
      <c r="DE1569" s="157"/>
      <c r="DF1569" s="157"/>
      <c r="DG1569" s="157"/>
      <c r="DH1569" s="157"/>
      <c r="DI1569" s="157"/>
      <c r="DJ1569" s="157"/>
      <c r="DK1569" s="157"/>
      <c r="DL1569" s="157"/>
      <c r="DM1569" s="157"/>
      <c r="DN1569" s="157"/>
      <c r="DO1569" s="157"/>
    </row>
    <row r="1570" spans="3:119">
      <c r="C1570" s="549"/>
      <c r="D1570" s="301"/>
      <c r="E1570" s="302"/>
      <c r="F1570" s="551"/>
      <c r="G1570" s="551"/>
      <c r="H1570" s="551"/>
      <c r="I1570" s="551"/>
      <c r="J1570" s="551"/>
      <c r="K1570" s="551"/>
      <c r="M1570" s="157"/>
      <c r="N1570" s="157"/>
      <c r="O1570" s="157"/>
      <c r="P1570" s="157"/>
      <c r="Q1570" s="157"/>
      <c r="R1570" s="157"/>
      <c r="S1570" s="157"/>
      <c r="T1570" s="157"/>
      <c r="U1570" s="1761"/>
      <c r="V1570" s="1761"/>
      <c r="W1570" s="1761"/>
      <c r="X1570" s="1761"/>
      <c r="Y1570" s="1761"/>
      <c r="Z1570" s="1761"/>
      <c r="AA1570" s="157"/>
      <c r="AB1570" s="157"/>
      <c r="AC1570" s="157"/>
      <c r="AD1570" s="157"/>
      <c r="AE1570" s="157"/>
      <c r="AF1570" s="157"/>
      <c r="AG1570" s="157"/>
      <c r="AH1570" s="157"/>
      <c r="AI1570" s="157"/>
      <c r="AJ1570" s="157"/>
      <c r="AK1570" s="157"/>
      <c r="AL1570" s="157"/>
      <c r="AM1570" s="157"/>
      <c r="AN1570" s="157"/>
      <c r="AO1570" s="157"/>
      <c r="AP1570" s="157"/>
      <c r="AQ1570" s="157"/>
      <c r="AR1570" s="157"/>
      <c r="AS1570" s="157"/>
      <c r="AT1570" s="157"/>
      <c r="AU1570" s="157"/>
      <c r="AV1570" s="157"/>
      <c r="AW1570" s="157"/>
      <c r="AX1570" s="157"/>
      <c r="AY1570" s="157"/>
      <c r="AZ1570" s="157"/>
      <c r="BA1570" s="157"/>
      <c r="BB1570" s="157"/>
      <c r="BC1570" s="157"/>
      <c r="BD1570" s="157"/>
      <c r="BE1570" s="157"/>
      <c r="BF1570" s="157"/>
      <c r="BG1570" s="157"/>
      <c r="BH1570" s="157"/>
      <c r="BI1570" s="157"/>
      <c r="BJ1570" s="157"/>
      <c r="BK1570" s="157"/>
      <c r="BL1570" s="157"/>
      <c r="BM1570" s="157"/>
      <c r="BN1570" s="157"/>
      <c r="BO1570" s="157"/>
      <c r="BP1570" s="157"/>
      <c r="BQ1570" s="157"/>
      <c r="BR1570" s="157"/>
      <c r="BS1570" s="157"/>
      <c r="BT1570" s="157"/>
      <c r="BU1570" s="157"/>
      <c r="BV1570" s="157"/>
      <c r="BW1570" s="157"/>
      <c r="BX1570" s="157"/>
      <c r="BY1570" s="157"/>
      <c r="BZ1570" s="157"/>
      <c r="CA1570" s="157"/>
      <c r="CB1570" s="157"/>
      <c r="CC1570" s="157"/>
      <c r="CD1570" s="157"/>
      <c r="CE1570" s="157"/>
      <c r="CF1570" s="157"/>
      <c r="CG1570" s="157"/>
      <c r="CH1570" s="157"/>
      <c r="CI1570" s="157"/>
      <c r="CJ1570" s="157"/>
      <c r="CK1570" s="157"/>
      <c r="CL1570" s="157"/>
      <c r="CM1570" s="157"/>
      <c r="CN1570" s="157"/>
      <c r="CO1570" s="157"/>
      <c r="CP1570" s="157"/>
      <c r="CQ1570" s="157"/>
      <c r="CR1570" s="157"/>
      <c r="CS1570" s="157"/>
      <c r="CT1570" s="157"/>
      <c r="CU1570" s="157"/>
      <c r="CV1570" s="157"/>
      <c r="CW1570" s="157"/>
      <c r="CX1570" s="157"/>
      <c r="CY1570" s="157"/>
      <c r="CZ1570" s="157"/>
      <c r="DA1570" s="157"/>
      <c r="DB1570" s="157"/>
      <c r="DC1570" s="157"/>
      <c r="DD1570" s="157"/>
      <c r="DE1570" s="157"/>
      <c r="DF1570" s="157"/>
      <c r="DG1570" s="157"/>
      <c r="DH1570" s="157"/>
      <c r="DI1570" s="157"/>
      <c r="DJ1570" s="157"/>
      <c r="DK1570" s="157"/>
      <c r="DL1570" s="157"/>
      <c r="DM1570" s="157"/>
      <c r="DN1570" s="157"/>
      <c r="DO1570" s="157"/>
    </row>
    <row r="1571" spans="3:119">
      <c r="C1571" s="549"/>
      <c r="D1571" s="301"/>
      <c r="E1571" s="302"/>
      <c r="F1571" s="551"/>
      <c r="G1571" s="551"/>
      <c r="H1571" s="551"/>
      <c r="I1571" s="551"/>
      <c r="J1571" s="551"/>
      <c r="K1571" s="551"/>
      <c r="M1571" s="157"/>
      <c r="N1571" s="157"/>
      <c r="O1571" s="157"/>
      <c r="P1571" s="157"/>
      <c r="Q1571" s="157"/>
      <c r="R1571" s="157"/>
      <c r="S1571" s="157"/>
      <c r="T1571" s="157"/>
      <c r="U1571" s="1761"/>
      <c r="V1571" s="1761"/>
      <c r="W1571" s="1761"/>
      <c r="X1571" s="1761"/>
      <c r="Y1571" s="1761"/>
      <c r="Z1571" s="1761"/>
      <c r="AA1571" s="157"/>
      <c r="AB1571" s="157"/>
      <c r="AC1571" s="157"/>
      <c r="AD1571" s="157"/>
      <c r="AE1571" s="157"/>
      <c r="AF1571" s="157"/>
      <c r="AG1571" s="157"/>
      <c r="AH1571" s="157"/>
      <c r="AI1571" s="157"/>
      <c r="AJ1571" s="157"/>
      <c r="AK1571" s="157"/>
      <c r="AL1571" s="157"/>
      <c r="AM1571" s="157"/>
      <c r="AN1571" s="157"/>
      <c r="AO1571" s="157"/>
      <c r="AP1571" s="157"/>
      <c r="AQ1571" s="157"/>
      <c r="AR1571" s="157"/>
      <c r="AS1571" s="157"/>
      <c r="AT1571" s="157"/>
      <c r="AU1571" s="157"/>
      <c r="AV1571" s="157"/>
      <c r="AW1571" s="157"/>
      <c r="AX1571" s="157"/>
      <c r="AY1571" s="157"/>
      <c r="AZ1571" s="157"/>
      <c r="BA1571" s="157"/>
      <c r="BB1571" s="157"/>
      <c r="BC1571" s="157"/>
      <c r="BD1571" s="157"/>
      <c r="BE1571" s="157"/>
      <c r="BF1571" s="157"/>
      <c r="BG1571" s="157"/>
      <c r="BH1571" s="157"/>
      <c r="BI1571" s="157"/>
      <c r="BJ1571" s="157"/>
      <c r="BK1571" s="157"/>
      <c r="BL1571" s="157"/>
      <c r="BM1571" s="157"/>
      <c r="BN1571" s="157"/>
      <c r="BO1571" s="157"/>
      <c r="BP1571" s="157"/>
      <c r="BQ1571" s="157"/>
      <c r="BR1571" s="157"/>
      <c r="BS1571" s="157"/>
      <c r="BT1571" s="157"/>
      <c r="BU1571" s="157"/>
      <c r="BV1571" s="157"/>
      <c r="BW1571" s="157"/>
      <c r="BX1571" s="157"/>
      <c r="BY1571" s="157"/>
      <c r="BZ1571" s="157"/>
      <c r="CA1571" s="157"/>
      <c r="CB1571" s="157"/>
      <c r="CC1571" s="157"/>
      <c r="CD1571" s="157"/>
      <c r="CE1571" s="157"/>
      <c r="CF1571" s="157"/>
      <c r="CG1571" s="157"/>
      <c r="CH1571" s="157"/>
      <c r="CI1571" s="157"/>
      <c r="CJ1571" s="157"/>
      <c r="CK1571" s="157"/>
      <c r="CL1571" s="157"/>
      <c r="CM1571" s="157"/>
      <c r="CN1571" s="157"/>
      <c r="CO1571" s="157"/>
      <c r="CP1571" s="157"/>
      <c r="CQ1571" s="157"/>
      <c r="CR1571" s="157"/>
      <c r="CS1571" s="157"/>
      <c r="CT1571" s="157"/>
      <c r="CU1571" s="157"/>
      <c r="CV1571" s="157"/>
      <c r="CW1571" s="157"/>
      <c r="CX1571" s="157"/>
      <c r="CY1571" s="157"/>
      <c r="CZ1571" s="157"/>
      <c r="DA1571" s="157"/>
      <c r="DB1571" s="157"/>
      <c r="DC1571" s="157"/>
      <c r="DD1571" s="157"/>
      <c r="DE1571" s="157"/>
      <c r="DF1571" s="157"/>
      <c r="DG1571" s="157"/>
      <c r="DH1571" s="157"/>
      <c r="DI1571" s="157"/>
      <c r="DJ1571" s="157"/>
      <c r="DK1571" s="157"/>
      <c r="DL1571" s="157"/>
      <c r="DM1571" s="157"/>
      <c r="DN1571" s="157"/>
      <c r="DO1571" s="157"/>
    </row>
    <row r="1572" spans="3:119">
      <c r="C1572" s="549"/>
      <c r="D1572" s="301"/>
      <c r="E1572" s="302"/>
      <c r="F1572" s="551"/>
      <c r="G1572" s="551"/>
      <c r="H1572" s="551"/>
      <c r="I1572" s="551"/>
      <c r="J1572" s="551"/>
      <c r="K1572" s="551"/>
      <c r="M1572" s="157"/>
      <c r="N1572" s="157"/>
      <c r="O1572" s="157"/>
      <c r="P1572" s="157"/>
      <c r="Q1572" s="157"/>
      <c r="R1572" s="157"/>
      <c r="S1572" s="157"/>
      <c r="T1572" s="157"/>
      <c r="U1572" s="1761"/>
      <c r="V1572" s="1761"/>
      <c r="W1572" s="1761"/>
      <c r="X1572" s="1761"/>
      <c r="Y1572" s="1761"/>
      <c r="Z1572" s="1761"/>
      <c r="AA1572" s="157"/>
      <c r="AB1572" s="157"/>
      <c r="AC1572" s="157"/>
      <c r="AD1572" s="157"/>
      <c r="AE1572" s="157"/>
      <c r="AF1572" s="157"/>
      <c r="AG1572" s="157"/>
      <c r="AH1572" s="157"/>
      <c r="AI1572" s="157"/>
      <c r="AJ1572" s="157"/>
      <c r="AK1572" s="157"/>
      <c r="AL1572" s="157"/>
      <c r="AM1572" s="157"/>
      <c r="AN1572" s="157"/>
      <c r="AO1572" s="157"/>
      <c r="AP1572" s="157"/>
      <c r="AQ1572" s="157"/>
      <c r="AR1572" s="157"/>
      <c r="AS1572" s="157"/>
      <c r="AT1572" s="157"/>
      <c r="AU1572" s="157"/>
      <c r="AV1572" s="157"/>
      <c r="AW1572" s="157"/>
      <c r="AX1572" s="157"/>
      <c r="AY1572" s="157"/>
      <c r="AZ1572" s="157"/>
      <c r="BA1572" s="157"/>
      <c r="BB1572" s="157"/>
      <c r="BC1572" s="157"/>
      <c r="BD1572" s="157"/>
      <c r="BE1572" s="157"/>
      <c r="BF1572" s="157"/>
      <c r="BG1572" s="157"/>
      <c r="BH1572" s="157"/>
      <c r="BI1572" s="157"/>
      <c r="BJ1572" s="157"/>
      <c r="BK1572" s="157"/>
      <c r="BL1572" s="157"/>
      <c r="BM1572" s="157"/>
      <c r="BN1572" s="157"/>
      <c r="BO1572" s="157"/>
      <c r="BP1572" s="157"/>
      <c r="BQ1572" s="157"/>
      <c r="BR1572" s="157"/>
      <c r="BS1572" s="157"/>
      <c r="BT1572" s="157"/>
      <c r="BU1572" s="157"/>
      <c r="BV1572" s="157"/>
      <c r="BW1572" s="157"/>
      <c r="BX1572" s="157"/>
      <c r="BY1572" s="157"/>
      <c r="BZ1572" s="157"/>
      <c r="CA1572" s="157"/>
      <c r="CB1572" s="157"/>
      <c r="CC1572" s="157"/>
      <c r="CD1572" s="157"/>
      <c r="CE1572" s="157"/>
      <c r="CF1572" s="157"/>
      <c r="CG1572" s="157"/>
      <c r="CH1572" s="157"/>
      <c r="CI1572" s="157"/>
      <c r="CJ1572" s="157"/>
      <c r="CK1572" s="157"/>
      <c r="CL1572" s="157"/>
      <c r="CM1572" s="157"/>
      <c r="CN1572" s="157"/>
      <c r="CO1572" s="157"/>
      <c r="CP1572" s="157"/>
      <c r="CQ1572" s="157"/>
      <c r="CR1572" s="157"/>
      <c r="CS1572" s="157"/>
      <c r="CT1572" s="157"/>
      <c r="CU1572" s="157"/>
      <c r="CV1572" s="157"/>
      <c r="CW1572" s="157"/>
      <c r="CX1572" s="157"/>
      <c r="CY1572" s="157"/>
      <c r="CZ1572" s="157"/>
      <c r="DA1572" s="157"/>
      <c r="DB1572" s="157"/>
      <c r="DC1572" s="157"/>
      <c r="DD1572" s="157"/>
      <c r="DE1572" s="157"/>
      <c r="DF1572" s="157"/>
      <c r="DG1572" s="157"/>
      <c r="DH1572" s="157"/>
      <c r="DI1572" s="157"/>
      <c r="DJ1572" s="157"/>
      <c r="DK1572" s="157"/>
      <c r="DL1572" s="157"/>
      <c r="DM1572" s="157"/>
      <c r="DN1572" s="157"/>
      <c r="DO1572" s="157"/>
    </row>
    <row r="1573" spans="3:119">
      <c r="C1573" s="549"/>
      <c r="D1573" s="301"/>
      <c r="E1573" s="302"/>
      <c r="F1573" s="551"/>
      <c r="G1573" s="551"/>
      <c r="H1573" s="551"/>
      <c r="I1573" s="551"/>
      <c r="J1573" s="551"/>
      <c r="K1573" s="551"/>
      <c r="M1573" s="157"/>
      <c r="N1573" s="157"/>
      <c r="O1573" s="157"/>
      <c r="P1573" s="157"/>
      <c r="Q1573" s="157"/>
      <c r="R1573" s="157"/>
      <c r="S1573" s="157"/>
      <c r="T1573" s="157"/>
      <c r="U1573" s="1761"/>
      <c r="V1573" s="1761"/>
      <c r="W1573" s="1761"/>
      <c r="X1573" s="1761"/>
      <c r="Y1573" s="1761"/>
      <c r="Z1573" s="1761"/>
      <c r="AA1573" s="157"/>
      <c r="AB1573" s="157"/>
      <c r="AC1573" s="157"/>
      <c r="AD1573" s="157"/>
      <c r="AE1573" s="157"/>
      <c r="AF1573" s="157"/>
      <c r="AG1573" s="157"/>
      <c r="AH1573" s="157"/>
      <c r="AI1573" s="157"/>
      <c r="AJ1573" s="157"/>
      <c r="AK1573" s="157"/>
      <c r="AL1573" s="157"/>
      <c r="AM1573" s="157"/>
      <c r="AN1573" s="157"/>
      <c r="AO1573" s="157"/>
      <c r="AP1573" s="157"/>
      <c r="AQ1573" s="157"/>
      <c r="AR1573" s="157"/>
      <c r="AS1573" s="157"/>
      <c r="AT1573" s="157"/>
      <c r="AU1573" s="157"/>
      <c r="AV1573" s="157"/>
      <c r="AW1573" s="157"/>
      <c r="AX1573" s="157"/>
      <c r="AY1573" s="157"/>
      <c r="AZ1573" s="157"/>
      <c r="BA1573" s="157"/>
      <c r="BB1573" s="157"/>
      <c r="BC1573" s="157"/>
      <c r="BD1573" s="157"/>
      <c r="BE1573" s="157"/>
      <c r="BF1573" s="157"/>
      <c r="BG1573" s="157"/>
      <c r="BH1573" s="157"/>
      <c r="BI1573" s="157"/>
      <c r="BJ1573" s="157"/>
      <c r="BK1573" s="157"/>
      <c r="BL1573" s="157"/>
      <c r="BM1573" s="157"/>
      <c r="BN1573" s="157"/>
      <c r="BO1573" s="157"/>
      <c r="BP1573" s="157"/>
      <c r="BQ1573" s="157"/>
      <c r="BR1573" s="157"/>
      <c r="BS1573" s="157"/>
      <c r="BT1573" s="157"/>
      <c r="BU1573" s="157"/>
      <c r="BV1573" s="157"/>
      <c r="BW1573" s="157"/>
      <c r="BX1573" s="157"/>
      <c r="BY1573" s="157"/>
      <c r="BZ1573" s="157"/>
      <c r="CA1573" s="157"/>
      <c r="CB1573" s="157"/>
      <c r="CC1573" s="157"/>
      <c r="CD1573" s="157"/>
      <c r="CE1573" s="157"/>
      <c r="CF1573" s="157"/>
      <c r="CG1573" s="157"/>
      <c r="CH1573" s="157"/>
      <c r="CI1573" s="157"/>
      <c r="CJ1573" s="157"/>
      <c r="CK1573" s="157"/>
      <c r="CL1573" s="157"/>
      <c r="CM1573" s="157"/>
      <c r="CN1573" s="157"/>
      <c r="CO1573" s="157"/>
      <c r="CP1573" s="157"/>
      <c r="CQ1573" s="157"/>
      <c r="CR1573" s="157"/>
      <c r="CS1573" s="157"/>
      <c r="CT1573" s="157"/>
      <c r="CU1573" s="157"/>
      <c r="CV1573" s="157"/>
      <c r="CW1573" s="157"/>
      <c r="CX1573" s="157"/>
      <c r="CY1573" s="157"/>
      <c r="CZ1573" s="157"/>
      <c r="DA1573" s="157"/>
      <c r="DB1573" s="157"/>
      <c r="DC1573" s="157"/>
      <c r="DD1573" s="157"/>
      <c r="DE1573" s="157"/>
      <c r="DF1573" s="157"/>
      <c r="DG1573" s="157"/>
      <c r="DH1573" s="157"/>
      <c r="DI1573" s="157"/>
      <c r="DJ1573" s="157"/>
      <c r="DK1573" s="157"/>
      <c r="DL1573" s="157"/>
      <c r="DM1573" s="157"/>
      <c r="DN1573" s="157"/>
      <c r="DO1573" s="157"/>
    </row>
    <row r="1574" spans="3:119">
      <c r="C1574" s="549"/>
      <c r="D1574" s="301"/>
      <c r="E1574" s="302"/>
      <c r="F1574" s="551"/>
      <c r="G1574" s="551"/>
      <c r="H1574" s="551"/>
      <c r="I1574" s="551"/>
      <c r="J1574" s="551"/>
      <c r="K1574" s="551"/>
      <c r="M1574" s="157"/>
      <c r="N1574" s="157"/>
      <c r="O1574" s="157"/>
      <c r="P1574" s="157"/>
      <c r="Q1574" s="157"/>
      <c r="R1574" s="157"/>
      <c r="S1574" s="157"/>
      <c r="T1574" s="157"/>
      <c r="U1574" s="1761"/>
      <c r="V1574" s="1761"/>
      <c r="W1574" s="1761"/>
      <c r="X1574" s="1761"/>
      <c r="Y1574" s="1761"/>
      <c r="Z1574" s="1761"/>
      <c r="AA1574" s="157"/>
      <c r="AB1574" s="157"/>
      <c r="AC1574" s="157"/>
      <c r="AD1574" s="157"/>
      <c r="AE1574" s="157"/>
      <c r="AF1574" s="157"/>
      <c r="AG1574" s="157"/>
      <c r="AH1574" s="157"/>
      <c r="AI1574" s="157"/>
      <c r="AJ1574" s="157"/>
      <c r="AK1574" s="157"/>
      <c r="AL1574" s="157"/>
      <c r="AM1574" s="157"/>
      <c r="AN1574" s="157"/>
      <c r="AO1574" s="157"/>
      <c r="AP1574" s="157"/>
      <c r="AQ1574" s="157"/>
      <c r="AR1574" s="157"/>
      <c r="AS1574" s="157"/>
      <c r="AT1574" s="157"/>
      <c r="AU1574" s="157"/>
      <c r="AV1574" s="157"/>
      <c r="AW1574" s="157"/>
      <c r="AX1574" s="157"/>
      <c r="AY1574" s="157"/>
      <c r="AZ1574" s="157"/>
      <c r="BA1574" s="157"/>
      <c r="BB1574" s="157"/>
      <c r="BC1574" s="157"/>
      <c r="BD1574" s="157"/>
      <c r="BE1574" s="157"/>
      <c r="BF1574" s="157"/>
      <c r="BG1574" s="157"/>
      <c r="BH1574" s="157"/>
      <c r="BI1574" s="157"/>
      <c r="BJ1574" s="157"/>
      <c r="BK1574" s="157"/>
      <c r="BL1574" s="157"/>
      <c r="BM1574" s="157"/>
      <c r="BN1574" s="157"/>
      <c r="BO1574" s="157"/>
      <c r="BP1574" s="157"/>
      <c r="BQ1574" s="157"/>
      <c r="BR1574" s="157"/>
      <c r="BS1574" s="157"/>
      <c r="BT1574" s="157"/>
      <c r="BU1574" s="157"/>
      <c r="BV1574" s="157"/>
      <c r="BW1574" s="157"/>
      <c r="BX1574" s="157"/>
      <c r="BY1574" s="157"/>
      <c r="BZ1574" s="157"/>
      <c r="CA1574" s="157"/>
      <c r="CB1574" s="157"/>
      <c r="CC1574" s="157"/>
      <c r="CD1574" s="157"/>
      <c r="CE1574" s="157"/>
      <c r="CF1574" s="157"/>
      <c r="CG1574" s="157"/>
      <c r="CH1574" s="157"/>
      <c r="CI1574" s="157"/>
      <c r="CJ1574" s="157"/>
      <c r="CK1574" s="157"/>
      <c r="CL1574" s="157"/>
      <c r="CM1574" s="157"/>
      <c r="CN1574" s="157"/>
      <c r="CO1574" s="157"/>
      <c r="CP1574" s="157"/>
      <c r="CQ1574" s="157"/>
      <c r="CR1574" s="157"/>
      <c r="CS1574" s="157"/>
      <c r="CT1574" s="157"/>
      <c r="CU1574" s="157"/>
      <c r="CV1574" s="157"/>
      <c r="CW1574" s="157"/>
      <c r="CX1574" s="157"/>
      <c r="CY1574" s="157"/>
      <c r="CZ1574" s="157"/>
      <c r="DA1574" s="157"/>
      <c r="DB1574" s="157"/>
      <c r="DC1574" s="157"/>
      <c r="DD1574" s="157"/>
      <c r="DE1574" s="157"/>
      <c r="DF1574" s="157"/>
      <c r="DG1574" s="157"/>
      <c r="DH1574" s="157"/>
      <c r="DI1574" s="157"/>
      <c r="DJ1574" s="157"/>
      <c r="DK1574" s="157"/>
      <c r="DL1574" s="157"/>
      <c r="DM1574" s="157"/>
      <c r="DN1574" s="157"/>
      <c r="DO1574" s="157"/>
    </row>
    <row r="1575" spans="3:119">
      <c r="C1575" s="549"/>
      <c r="D1575" s="301"/>
      <c r="E1575" s="302"/>
      <c r="F1575" s="551"/>
      <c r="G1575" s="551"/>
      <c r="H1575" s="551"/>
      <c r="I1575" s="551"/>
      <c r="J1575" s="551"/>
      <c r="K1575" s="551"/>
      <c r="M1575" s="157"/>
      <c r="N1575" s="157"/>
      <c r="O1575" s="157"/>
      <c r="P1575" s="157"/>
      <c r="Q1575" s="157"/>
      <c r="R1575" s="157"/>
      <c r="S1575" s="157"/>
      <c r="T1575" s="157"/>
      <c r="U1575" s="1761"/>
      <c r="V1575" s="1761"/>
      <c r="W1575" s="1761"/>
      <c r="X1575" s="1761"/>
      <c r="Y1575" s="1761"/>
      <c r="Z1575" s="1761"/>
      <c r="AA1575" s="157"/>
      <c r="AB1575" s="157"/>
      <c r="AC1575" s="157"/>
      <c r="AD1575" s="157"/>
      <c r="AE1575" s="157"/>
      <c r="AF1575" s="157"/>
      <c r="AG1575" s="157"/>
      <c r="AH1575" s="157"/>
      <c r="AI1575" s="157"/>
      <c r="AJ1575" s="157"/>
      <c r="AK1575" s="157"/>
      <c r="AL1575" s="157"/>
      <c r="AM1575" s="157"/>
      <c r="AN1575" s="157"/>
      <c r="AO1575" s="157"/>
      <c r="AP1575" s="157"/>
      <c r="AQ1575" s="157"/>
      <c r="AR1575" s="157"/>
      <c r="AS1575" s="157"/>
      <c r="AT1575" s="157"/>
      <c r="AU1575" s="157"/>
      <c r="AV1575" s="157"/>
      <c r="AW1575" s="157"/>
      <c r="AX1575" s="157"/>
      <c r="AY1575" s="157"/>
      <c r="AZ1575" s="157"/>
      <c r="BA1575" s="157"/>
      <c r="BB1575" s="157"/>
      <c r="BC1575" s="157"/>
      <c r="BD1575" s="157"/>
      <c r="BE1575" s="157"/>
      <c r="BF1575" s="157"/>
      <c r="BG1575" s="157"/>
      <c r="BH1575" s="157"/>
      <c r="BI1575" s="157"/>
      <c r="BJ1575" s="157"/>
      <c r="BK1575" s="157"/>
      <c r="BL1575" s="157"/>
      <c r="BM1575" s="157"/>
      <c r="BN1575" s="157"/>
      <c r="BO1575" s="157"/>
      <c r="BP1575" s="157"/>
      <c r="BQ1575" s="157"/>
      <c r="BR1575" s="157"/>
      <c r="BS1575" s="157"/>
      <c r="BT1575" s="157"/>
      <c r="BU1575" s="157"/>
      <c r="BV1575" s="157"/>
      <c r="BW1575" s="157"/>
      <c r="BX1575" s="157"/>
      <c r="BY1575" s="157"/>
      <c r="BZ1575" s="157"/>
      <c r="CA1575" s="157"/>
      <c r="CB1575" s="157"/>
      <c r="CC1575" s="157"/>
      <c r="CD1575" s="157"/>
      <c r="CE1575" s="157"/>
      <c r="CF1575" s="157"/>
      <c r="CG1575" s="157"/>
      <c r="CH1575" s="157"/>
      <c r="CI1575" s="157"/>
      <c r="CJ1575" s="157"/>
      <c r="CK1575" s="157"/>
      <c r="CL1575" s="157"/>
      <c r="CM1575" s="157"/>
      <c r="CN1575" s="157"/>
      <c r="CO1575" s="157"/>
      <c r="CP1575" s="157"/>
      <c r="CQ1575" s="157"/>
      <c r="CR1575" s="157"/>
      <c r="CS1575" s="157"/>
      <c r="CT1575" s="157"/>
      <c r="CU1575" s="157"/>
      <c r="CV1575" s="157"/>
      <c r="CW1575" s="157"/>
      <c r="CX1575" s="157"/>
      <c r="CY1575" s="157"/>
      <c r="CZ1575" s="157"/>
      <c r="DA1575" s="157"/>
      <c r="DB1575" s="157"/>
      <c r="DC1575" s="157"/>
      <c r="DD1575" s="157"/>
      <c r="DE1575" s="157"/>
      <c r="DF1575" s="157"/>
      <c r="DG1575" s="157"/>
      <c r="DH1575" s="157"/>
      <c r="DI1575" s="157"/>
      <c r="DJ1575" s="157"/>
      <c r="DK1575" s="157"/>
      <c r="DL1575" s="157"/>
      <c r="DM1575" s="157"/>
      <c r="DN1575" s="157"/>
      <c r="DO1575" s="157"/>
    </row>
    <row r="1576" spans="3:119">
      <c r="C1576" s="549"/>
      <c r="D1576" s="301"/>
      <c r="E1576" s="302"/>
      <c r="F1576" s="551"/>
      <c r="G1576" s="551"/>
      <c r="H1576" s="551"/>
      <c r="I1576" s="551"/>
      <c r="J1576" s="551"/>
      <c r="K1576" s="551"/>
      <c r="M1576" s="157"/>
      <c r="N1576" s="157"/>
      <c r="O1576" s="157"/>
      <c r="P1576" s="157"/>
      <c r="Q1576" s="157"/>
      <c r="R1576" s="157"/>
      <c r="S1576" s="157"/>
      <c r="T1576" s="157"/>
      <c r="U1576" s="1761"/>
      <c r="V1576" s="1761"/>
      <c r="W1576" s="1761"/>
      <c r="X1576" s="1761"/>
      <c r="Y1576" s="1761"/>
      <c r="Z1576" s="1761"/>
      <c r="AA1576" s="157"/>
      <c r="AB1576" s="157"/>
      <c r="AC1576" s="157"/>
      <c r="AD1576" s="157"/>
      <c r="AE1576" s="157"/>
      <c r="AF1576" s="157"/>
      <c r="AG1576" s="157"/>
      <c r="AH1576" s="157"/>
      <c r="AI1576" s="157"/>
      <c r="AJ1576" s="157"/>
      <c r="AK1576" s="157"/>
      <c r="AL1576" s="157"/>
      <c r="AM1576" s="157"/>
      <c r="AN1576" s="157"/>
      <c r="AO1576" s="157"/>
      <c r="AP1576" s="157"/>
      <c r="AQ1576" s="157"/>
      <c r="AR1576" s="157"/>
      <c r="AS1576" s="157"/>
      <c r="AT1576" s="157"/>
      <c r="AU1576" s="157"/>
      <c r="AV1576" s="157"/>
      <c r="AW1576" s="157"/>
      <c r="AX1576" s="157"/>
      <c r="AY1576" s="157"/>
      <c r="AZ1576" s="157"/>
      <c r="BA1576" s="157"/>
      <c r="BB1576" s="157"/>
      <c r="BC1576" s="157"/>
      <c r="BD1576" s="157"/>
      <c r="BE1576" s="157"/>
      <c r="BF1576" s="157"/>
      <c r="BG1576" s="157"/>
      <c r="BH1576" s="157"/>
      <c r="BI1576" s="157"/>
      <c r="BJ1576" s="157"/>
      <c r="BK1576" s="157"/>
      <c r="BL1576" s="157"/>
      <c r="BM1576" s="157"/>
      <c r="BN1576" s="157"/>
      <c r="BO1576" s="157"/>
      <c r="BP1576" s="157"/>
      <c r="BQ1576" s="157"/>
      <c r="BR1576" s="157"/>
      <c r="BS1576" s="157"/>
      <c r="BT1576" s="157"/>
      <c r="BU1576" s="157"/>
      <c r="BV1576" s="157"/>
      <c r="BW1576" s="157"/>
      <c r="BX1576" s="157"/>
      <c r="BY1576" s="157"/>
      <c r="BZ1576" s="157"/>
      <c r="CA1576" s="157"/>
      <c r="CB1576" s="157"/>
      <c r="CC1576" s="157"/>
      <c r="CD1576" s="157"/>
      <c r="CE1576" s="157"/>
      <c r="CF1576" s="157"/>
      <c r="CG1576" s="157"/>
      <c r="CH1576" s="157"/>
      <c r="CI1576" s="157"/>
      <c r="CJ1576" s="157"/>
      <c r="CK1576" s="157"/>
      <c r="CL1576" s="157"/>
      <c r="CM1576" s="157"/>
      <c r="CN1576" s="157"/>
      <c r="CO1576" s="157"/>
      <c r="CP1576" s="157"/>
      <c r="CQ1576" s="157"/>
      <c r="CR1576" s="157"/>
      <c r="CS1576" s="157"/>
      <c r="CT1576" s="157"/>
      <c r="CU1576" s="157"/>
      <c r="CV1576" s="157"/>
      <c r="CW1576" s="157"/>
      <c r="CX1576" s="157"/>
      <c r="CY1576" s="157"/>
      <c r="CZ1576" s="157"/>
      <c r="DA1576" s="157"/>
      <c r="DB1576" s="157"/>
      <c r="DC1576" s="157"/>
      <c r="DD1576" s="157"/>
      <c r="DE1576" s="157"/>
      <c r="DF1576" s="157"/>
      <c r="DG1576" s="157"/>
      <c r="DH1576" s="157"/>
      <c r="DI1576" s="157"/>
      <c r="DJ1576" s="157"/>
      <c r="DK1576" s="157"/>
      <c r="DL1576" s="157"/>
      <c r="DM1576" s="157"/>
      <c r="DN1576" s="157"/>
      <c r="DO1576" s="157"/>
    </row>
    <row r="1577" spans="3:119">
      <c r="C1577" s="549"/>
      <c r="D1577" s="301"/>
      <c r="E1577" s="302"/>
      <c r="F1577" s="551"/>
      <c r="G1577" s="551"/>
      <c r="H1577" s="551"/>
      <c r="I1577" s="551"/>
      <c r="J1577" s="551"/>
      <c r="K1577" s="551"/>
      <c r="M1577" s="157"/>
      <c r="N1577" s="157"/>
      <c r="O1577" s="157"/>
      <c r="P1577" s="157"/>
      <c r="Q1577" s="157"/>
      <c r="R1577" s="157"/>
      <c r="S1577" s="157"/>
      <c r="T1577" s="157"/>
      <c r="U1577" s="1761"/>
      <c r="V1577" s="1761"/>
      <c r="W1577" s="1761"/>
      <c r="X1577" s="1761"/>
      <c r="Y1577" s="1761"/>
      <c r="Z1577" s="1761"/>
      <c r="AA1577" s="157"/>
      <c r="AB1577" s="157"/>
      <c r="AC1577" s="157"/>
      <c r="AD1577" s="157"/>
      <c r="AE1577" s="157"/>
      <c r="AF1577" s="157"/>
      <c r="AG1577" s="157"/>
      <c r="AH1577" s="157"/>
      <c r="AI1577" s="157"/>
      <c r="AJ1577" s="157"/>
      <c r="AK1577" s="157"/>
      <c r="AL1577" s="157"/>
      <c r="AM1577" s="157"/>
      <c r="AN1577" s="157"/>
      <c r="AO1577" s="157"/>
      <c r="AP1577" s="157"/>
      <c r="AQ1577" s="157"/>
      <c r="AR1577" s="157"/>
      <c r="AS1577" s="157"/>
      <c r="AT1577" s="157"/>
      <c r="AU1577" s="157"/>
      <c r="AV1577" s="157"/>
      <c r="AW1577" s="157"/>
      <c r="AX1577" s="157"/>
      <c r="AY1577" s="157"/>
      <c r="AZ1577" s="157"/>
      <c r="BA1577" s="157"/>
      <c r="BB1577" s="157"/>
      <c r="BC1577" s="157"/>
      <c r="BD1577" s="157"/>
      <c r="BE1577" s="157"/>
      <c r="BF1577" s="157"/>
      <c r="BG1577" s="157"/>
      <c r="BH1577" s="157"/>
      <c r="BI1577" s="157"/>
      <c r="BJ1577" s="157"/>
      <c r="BK1577" s="157"/>
      <c r="BL1577" s="157"/>
      <c r="BM1577" s="157"/>
      <c r="BN1577" s="157"/>
      <c r="BO1577" s="157"/>
      <c r="BP1577" s="157"/>
      <c r="BQ1577" s="157"/>
      <c r="BR1577" s="157"/>
      <c r="BS1577" s="157"/>
      <c r="BT1577" s="157"/>
      <c r="BU1577" s="157"/>
      <c r="BV1577" s="157"/>
      <c r="BW1577" s="157"/>
      <c r="BX1577" s="157"/>
      <c r="BY1577" s="157"/>
      <c r="BZ1577" s="157"/>
      <c r="CA1577" s="157"/>
      <c r="CB1577" s="157"/>
      <c r="CC1577" s="157"/>
      <c r="CD1577" s="157"/>
      <c r="CE1577" s="157"/>
      <c r="CF1577" s="157"/>
      <c r="CG1577" s="157"/>
      <c r="CH1577" s="157"/>
      <c r="CI1577" s="157"/>
      <c r="CJ1577" s="157"/>
      <c r="CK1577" s="157"/>
      <c r="CL1577" s="157"/>
      <c r="CM1577" s="157"/>
      <c r="CN1577" s="157"/>
      <c r="CO1577" s="157"/>
      <c r="CP1577" s="157"/>
      <c r="CQ1577" s="157"/>
      <c r="CR1577" s="157"/>
      <c r="CS1577" s="157"/>
      <c r="CT1577" s="157"/>
      <c r="CU1577" s="157"/>
      <c r="CV1577" s="157"/>
      <c r="CW1577" s="157"/>
      <c r="CX1577" s="157"/>
      <c r="CY1577" s="157"/>
      <c r="CZ1577" s="157"/>
      <c r="DA1577" s="157"/>
      <c r="DB1577" s="157"/>
      <c r="DC1577" s="157"/>
      <c r="DD1577" s="157"/>
      <c r="DE1577" s="157"/>
      <c r="DF1577" s="157"/>
      <c r="DG1577" s="157"/>
      <c r="DH1577" s="157"/>
      <c r="DI1577" s="157"/>
      <c r="DJ1577" s="157"/>
      <c r="DK1577" s="157"/>
      <c r="DL1577" s="157"/>
      <c r="DM1577" s="157"/>
      <c r="DN1577" s="157"/>
      <c r="DO1577" s="157"/>
    </row>
    <row r="1578" spans="3:119">
      <c r="C1578" s="549"/>
      <c r="D1578" s="301"/>
      <c r="E1578" s="302"/>
      <c r="F1578" s="551"/>
      <c r="G1578" s="551"/>
      <c r="H1578" s="551"/>
      <c r="I1578" s="551"/>
      <c r="J1578" s="551"/>
      <c r="K1578" s="551"/>
      <c r="M1578" s="157"/>
      <c r="N1578" s="157"/>
      <c r="O1578" s="157"/>
      <c r="P1578" s="157"/>
      <c r="Q1578" s="157"/>
      <c r="R1578" s="157"/>
      <c r="S1578" s="157"/>
      <c r="T1578" s="157"/>
      <c r="U1578" s="1761"/>
      <c r="V1578" s="1761"/>
      <c r="W1578" s="1761"/>
      <c r="X1578" s="1761"/>
      <c r="Y1578" s="1761"/>
      <c r="Z1578" s="1761"/>
      <c r="AA1578" s="157"/>
      <c r="AB1578" s="157"/>
      <c r="AC1578" s="157"/>
      <c r="AD1578" s="157"/>
      <c r="AE1578" s="157"/>
      <c r="AF1578" s="157"/>
      <c r="AG1578" s="157"/>
      <c r="AH1578" s="157"/>
      <c r="AI1578" s="157"/>
      <c r="AJ1578" s="157"/>
      <c r="AK1578" s="157"/>
      <c r="AL1578" s="157"/>
      <c r="AM1578" s="157"/>
      <c r="AN1578" s="157"/>
      <c r="AO1578" s="157"/>
      <c r="AP1578" s="157"/>
      <c r="AQ1578" s="157"/>
      <c r="AR1578" s="157"/>
      <c r="AS1578" s="157"/>
      <c r="AT1578" s="157"/>
      <c r="AU1578" s="157"/>
      <c r="AV1578" s="157"/>
      <c r="AW1578" s="157"/>
      <c r="AX1578" s="157"/>
      <c r="AY1578" s="157"/>
      <c r="AZ1578" s="157"/>
      <c r="BA1578" s="157"/>
      <c r="BB1578" s="157"/>
      <c r="BC1578" s="157"/>
      <c r="BD1578" s="157"/>
      <c r="BE1578" s="157"/>
      <c r="BF1578" s="157"/>
      <c r="BG1578" s="157"/>
      <c r="BH1578" s="157"/>
      <c r="BI1578" s="157"/>
      <c r="BJ1578" s="157"/>
      <c r="BK1578" s="157"/>
      <c r="BL1578" s="157"/>
      <c r="BM1578" s="157"/>
      <c r="BN1578" s="157"/>
      <c r="BO1578" s="157"/>
      <c r="BP1578" s="157"/>
      <c r="BQ1578" s="157"/>
      <c r="BR1578" s="157"/>
      <c r="BS1578" s="157"/>
      <c r="BT1578" s="157"/>
      <c r="BU1578" s="157"/>
      <c r="BV1578" s="157"/>
      <c r="BW1578" s="157"/>
      <c r="BX1578" s="157"/>
      <c r="BY1578" s="157"/>
      <c r="BZ1578" s="157"/>
      <c r="CA1578" s="157"/>
      <c r="CB1578" s="157"/>
      <c r="CC1578" s="157"/>
      <c r="CD1578" s="157"/>
      <c r="CE1578" s="157"/>
      <c r="CF1578" s="157"/>
      <c r="CG1578" s="157"/>
      <c r="CH1578" s="157"/>
      <c r="CI1578" s="157"/>
      <c r="CJ1578" s="157"/>
      <c r="CK1578" s="157"/>
      <c r="CL1578" s="157"/>
      <c r="CM1578" s="157"/>
      <c r="CN1578" s="157"/>
      <c r="CO1578" s="157"/>
      <c r="CP1578" s="157"/>
      <c r="CQ1578" s="157"/>
      <c r="CR1578" s="157"/>
      <c r="CS1578" s="157"/>
      <c r="CT1578" s="157"/>
      <c r="CU1578" s="157"/>
      <c r="CV1578" s="157"/>
      <c r="CW1578" s="157"/>
      <c r="CX1578" s="157"/>
      <c r="CY1578" s="157"/>
      <c r="CZ1578" s="157"/>
      <c r="DA1578" s="157"/>
      <c r="DB1578" s="157"/>
      <c r="DC1578" s="157"/>
      <c r="DD1578" s="157"/>
      <c r="DE1578" s="157"/>
      <c r="DF1578" s="157"/>
      <c r="DG1578" s="157"/>
      <c r="DH1578" s="157"/>
      <c r="DI1578" s="157"/>
      <c r="DJ1578" s="157"/>
      <c r="DK1578" s="157"/>
      <c r="DL1578" s="157"/>
      <c r="DM1578" s="157"/>
      <c r="DN1578" s="157"/>
      <c r="DO1578" s="157"/>
    </row>
    <row r="1579" spans="3:119">
      <c r="C1579" s="549"/>
      <c r="D1579" s="301"/>
      <c r="E1579" s="302"/>
      <c r="F1579" s="551"/>
      <c r="G1579" s="551"/>
      <c r="H1579" s="551"/>
      <c r="I1579" s="551"/>
      <c r="J1579" s="551"/>
      <c r="K1579" s="551"/>
      <c r="M1579" s="157"/>
      <c r="N1579" s="157"/>
      <c r="O1579" s="157"/>
      <c r="P1579" s="157"/>
      <c r="Q1579" s="157"/>
      <c r="R1579" s="157"/>
      <c r="S1579" s="157"/>
      <c r="T1579" s="157"/>
      <c r="U1579" s="1761"/>
      <c r="V1579" s="1761"/>
      <c r="W1579" s="1761"/>
      <c r="X1579" s="1761"/>
      <c r="Y1579" s="1761"/>
      <c r="Z1579" s="1761"/>
      <c r="AA1579" s="157"/>
      <c r="AB1579" s="157"/>
      <c r="AC1579" s="157"/>
      <c r="AD1579" s="157"/>
      <c r="AE1579" s="157"/>
      <c r="AF1579" s="157"/>
      <c r="AG1579" s="157"/>
      <c r="AH1579" s="157"/>
      <c r="AI1579" s="157"/>
      <c r="AJ1579" s="157"/>
      <c r="AK1579" s="157"/>
      <c r="AL1579" s="157"/>
      <c r="AM1579" s="157"/>
      <c r="AN1579" s="157"/>
      <c r="AO1579" s="157"/>
      <c r="AP1579" s="157"/>
      <c r="AQ1579" s="157"/>
      <c r="AR1579" s="157"/>
      <c r="AS1579" s="157"/>
      <c r="AT1579" s="157"/>
      <c r="AU1579" s="157"/>
      <c r="AV1579" s="157"/>
      <c r="AW1579" s="157"/>
      <c r="AX1579" s="157"/>
      <c r="AY1579" s="157"/>
      <c r="AZ1579" s="157"/>
      <c r="BA1579" s="157"/>
      <c r="BB1579" s="157"/>
      <c r="BC1579" s="157"/>
      <c r="BD1579" s="157"/>
      <c r="BE1579" s="157"/>
      <c r="BF1579" s="157"/>
      <c r="BG1579" s="157"/>
      <c r="BH1579" s="157"/>
      <c r="BI1579" s="157"/>
      <c r="BJ1579" s="157"/>
      <c r="BK1579" s="157"/>
      <c r="BL1579" s="157"/>
      <c r="BM1579" s="157"/>
      <c r="BN1579" s="157"/>
      <c r="BO1579" s="157"/>
      <c r="BP1579" s="157"/>
      <c r="BQ1579" s="157"/>
      <c r="BR1579" s="157"/>
      <c r="BS1579" s="157"/>
      <c r="BT1579" s="157"/>
      <c r="BU1579" s="157"/>
      <c r="BV1579" s="157"/>
      <c r="BW1579" s="157"/>
      <c r="BX1579" s="157"/>
      <c r="BY1579" s="157"/>
      <c r="BZ1579" s="157"/>
      <c r="CA1579" s="157"/>
      <c r="CB1579" s="157"/>
      <c r="CC1579" s="157"/>
      <c r="CD1579" s="157"/>
      <c r="CE1579" s="157"/>
      <c r="CF1579" s="157"/>
      <c r="CG1579" s="157"/>
      <c r="CH1579" s="157"/>
      <c r="CI1579" s="157"/>
      <c r="CJ1579" s="157"/>
      <c r="CK1579" s="157"/>
      <c r="CL1579" s="157"/>
      <c r="CM1579" s="157"/>
      <c r="CN1579" s="157"/>
      <c r="CO1579" s="157"/>
      <c r="CP1579" s="157"/>
      <c r="CQ1579" s="157"/>
      <c r="CR1579" s="157"/>
      <c r="CS1579" s="157"/>
      <c r="CT1579" s="157"/>
      <c r="CU1579" s="157"/>
      <c r="CV1579" s="157"/>
      <c r="CW1579" s="157"/>
      <c r="CX1579" s="157"/>
      <c r="CY1579" s="157"/>
      <c r="CZ1579" s="157"/>
      <c r="DA1579" s="157"/>
      <c r="DB1579" s="157"/>
      <c r="DC1579" s="157"/>
      <c r="DD1579" s="157"/>
      <c r="DE1579" s="157"/>
      <c r="DF1579" s="157"/>
      <c r="DG1579" s="157"/>
      <c r="DH1579" s="157"/>
      <c r="DI1579" s="157"/>
      <c r="DJ1579" s="157"/>
      <c r="DK1579" s="157"/>
      <c r="DL1579" s="157"/>
      <c r="DM1579" s="157"/>
      <c r="DN1579" s="157"/>
      <c r="DO1579" s="157"/>
    </row>
    <row r="1580" spans="3:119">
      <c r="C1580" s="549"/>
      <c r="D1580" s="301"/>
      <c r="E1580" s="302"/>
      <c r="F1580" s="551"/>
      <c r="G1580" s="551"/>
      <c r="H1580" s="551"/>
      <c r="I1580" s="551"/>
      <c r="J1580" s="551"/>
      <c r="K1580" s="551"/>
      <c r="M1580" s="157"/>
      <c r="N1580" s="157"/>
      <c r="O1580" s="157"/>
      <c r="P1580" s="157"/>
      <c r="Q1580" s="157"/>
      <c r="R1580" s="157"/>
      <c r="S1580" s="157"/>
      <c r="T1580" s="157"/>
      <c r="U1580" s="1761"/>
      <c r="V1580" s="1761"/>
      <c r="W1580" s="1761"/>
      <c r="X1580" s="1761"/>
      <c r="Y1580" s="1761"/>
      <c r="Z1580" s="1761"/>
      <c r="AA1580" s="157"/>
      <c r="AB1580" s="157"/>
      <c r="AC1580" s="157"/>
      <c r="AD1580" s="157"/>
      <c r="AE1580" s="157"/>
      <c r="AF1580" s="157"/>
      <c r="AG1580" s="157"/>
      <c r="AH1580" s="157"/>
      <c r="AI1580" s="157"/>
      <c r="AJ1580" s="157"/>
      <c r="AK1580" s="157"/>
      <c r="AL1580" s="157"/>
      <c r="AM1580" s="157"/>
      <c r="AN1580" s="157"/>
      <c r="AO1580" s="157"/>
      <c r="AP1580" s="157"/>
      <c r="AQ1580" s="157"/>
      <c r="AR1580" s="157"/>
      <c r="AS1580" s="157"/>
      <c r="AT1580" s="157"/>
      <c r="AU1580" s="157"/>
      <c r="AV1580" s="157"/>
      <c r="AW1580" s="157"/>
      <c r="AX1580" s="157"/>
      <c r="AY1580" s="157"/>
      <c r="AZ1580" s="157"/>
      <c r="BA1580" s="157"/>
      <c r="BB1580" s="157"/>
      <c r="BC1580" s="157"/>
      <c r="BD1580" s="157"/>
      <c r="BE1580" s="157"/>
      <c r="BF1580" s="157"/>
      <c r="BG1580" s="157"/>
      <c r="BH1580" s="157"/>
      <c r="BI1580" s="157"/>
      <c r="BJ1580" s="157"/>
      <c r="BK1580" s="157"/>
      <c r="BL1580" s="157"/>
      <c r="BM1580" s="157"/>
      <c r="BN1580" s="157"/>
      <c r="BO1580" s="157"/>
      <c r="BP1580" s="157"/>
      <c r="BQ1580" s="157"/>
      <c r="BR1580" s="157"/>
      <c r="BS1580" s="157"/>
      <c r="BT1580" s="157"/>
      <c r="BU1580" s="157"/>
      <c r="BV1580" s="157"/>
      <c r="BW1580" s="157"/>
      <c r="BX1580" s="157"/>
      <c r="BY1580" s="157"/>
      <c r="BZ1580" s="157"/>
      <c r="CA1580" s="157"/>
      <c r="CB1580" s="157"/>
      <c r="CC1580" s="157"/>
      <c r="CD1580" s="157"/>
      <c r="CE1580" s="157"/>
      <c r="CF1580" s="157"/>
      <c r="CG1580" s="157"/>
      <c r="CH1580" s="157"/>
      <c r="CI1580" s="157"/>
      <c r="CJ1580" s="157"/>
      <c r="CK1580" s="157"/>
      <c r="CL1580" s="157"/>
      <c r="CM1580" s="157"/>
      <c r="CN1580" s="157"/>
      <c r="CO1580" s="157"/>
      <c r="CP1580" s="157"/>
      <c r="CQ1580" s="157"/>
      <c r="CR1580" s="157"/>
      <c r="CS1580" s="157"/>
      <c r="CT1580" s="157"/>
      <c r="CU1580" s="157"/>
      <c r="CV1580" s="157"/>
      <c r="CW1580" s="157"/>
      <c r="CX1580" s="157"/>
      <c r="CY1580" s="157"/>
      <c r="CZ1580" s="157"/>
      <c r="DA1580" s="157"/>
      <c r="DB1580" s="157"/>
      <c r="DC1580" s="157"/>
      <c r="DD1580" s="157"/>
      <c r="DE1580" s="157"/>
      <c r="DF1580" s="157"/>
      <c r="DG1580" s="157"/>
      <c r="DH1580" s="157"/>
      <c r="DI1580" s="157"/>
      <c r="DJ1580" s="157"/>
      <c r="DK1580" s="157"/>
      <c r="DL1580" s="157"/>
      <c r="DM1580" s="157"/>
      <c r="DN1580" s="157"/>
      <c r="DO1580" s="157"/>
    </row>
    <row r="1581" spans="3:119">
      <c r="C1581" s="549"/>
      <c r="D1581" s="301"/>
      <c r="E1581" s="302"/>
      <c r="F1581" s="551"/>
      <c r="G1581" s="551"/>
      <c r="H1581" s="551"/>
      <c r="I1581" s="551"/>
      <c r="J1581" s="551"/>
      <c r="K1581" s="551"/>
      <c r="M1581" s="157"/>
      <c r="N1581" s="157"/>
      <c r="O1581" s="157"/>
      <c r="P1581" s="157"/>
      <c r="Q1581" s="157"/>
      <c r="R1581" s="157"/>
      <c r="S1581" s="157"/>
      <c r="T1581" s="157"/>
      <c r="U1581" s="1761"/>
      <c r="V1581" s="1761"/>
      <c r="W1581" s="1761"/>
      <c r="X1581" s="1761"/>
      <c r="Y1581" s="1761"/>
      <c r="Z1581" s="1761"/>
      <c r="AA1581" s="157"/>
      <c r="AB1581" s="157"/>
      <c r="AC1581" s="157"/>
      <c r="AD1581" s="157"/>
      <c r="AE1581" s="157"/>
      <c r="AF1581" s="157"/>
      <c r="AG1581" s="157"/>
      <c r="AH1581" s="157"/>
      <c r="AI1581" s="157"/>
      <c r="AJ1581" s="157"/>
      <c r="AK1581" s="157"/>
      <c r="AL1581" s="157"/>
      <c r="AM1581" s="157"/>
      <c r="AN1581" s="157"/>
      <c r="AO1581" s="157"/>
      <c r="AP1581" s="157"/>
      <c r="AQ1581" s="157"/>
      <c r="AR1581" s="157"/>
      <c r="AS1581" s="157"/>
      <c r="AT1581" s="157"/>
      <c r="AU1581" s="157"/>
      <c r="AV1581" s="157"/>
      <c r="AW1581" s="157"/>
      <c r="AX1581" s="157"/>
      <c r="AY1581" s="157"/>
      <c r="AZ1581" s="157"/>
      <c r="BA1581" s="157"/>
      <c r="BB1581" s="157"/>
      <c r="BC1581" s="157"/>
      <c r="BD1581" s="157"/>
      <c r="BE1581" s="157"/>
      <c r="BF1581" s="157"/>
      <c r="BG1581" s="157"/>
      <c r="BH1581" s="157"/>
      <c r="BI1581" s="157"/>
      <c r="BJ1581" s="157"/>
      <c r="BK1581" s="157"/>
      <c r="BL1581" s="157"/>
      <c r="BM1581" s="157"/>
      <c r="BN1581" s="157"/>
      <c r="BO1581" s="157"/>
      <c r="BP1581" s="157"/>
      <c r="BQ1581" s="157"/>
      <c r="BR1581" s="157"/>
      <c r="BS1581" s="157"/>
      <c r="BT1581" s="157"/>
      <c r="BU1581" s="157"/>
      <c r="BV1581" s="157"/>
      <c r="BW1581" s="157"/>
      <c r="BX1581" s="157"/>
      <c r="BY1581" s="157"/>
      <c r="BZ1581" s="157"/>
      <c r="CA1581" s="157"/>
      <c r="CB1581" s="157"/>
      <c r="CC1581" s="157"/>
      <c r="CD1581" s="157"/>
      <c r="CE1581" s="157"/>
      <c r="CF1581" s="157"/>
      <c r="CG1581" s="157"/>
      <c r="CH1581" s="157"/>
      <c r="CI1581" s="157"/>
      <c r="CJ1581" s="157"/>
      <c r="CK1581" s="157"/>
      <c r="CL1581" s="157"/>
      <c r="CM1581" s="157"/>
      <c r="CN1581" s="157"/>
      <c r="CO1581" s="157"/>
      <c r="CP1581" s="157"/>
      <c r="CQ1581" s="157"/>
      <c r="CR1581" s="157"/>
      <c r="CS1581" s="157"/>
      <c r="CT1581" s="157"/>
      <c r="CU1581" s="157"/>
      <c r="CV1581" s="157"/>
      <c r="CW1581" s="157"/>
      <c r="CX1581" s="157"/>
      <c r="CY1581" s="157"/>
      <c r="CZ1581" s="157"/>
      <c r="DA1581" s="157"/>
      <c r="DB1581" s="157"/>
      <c r="DC1581" s="157"/>
      <c r="DD1581" s="157"/>
      <c r="DE1581" s="157"/>
      <c r="DF1581" s="157"/>
      <c r="DG1581" s="157"/>
      <c r="DH1581" s="157"/>
      <c r="DI1581" s="157"/>
      <c r="DJ1581" s="157"/>
      <c r="DK1581" s="157"/>
      <c r="DL1581" s="157"/>
      <c r="DM1581" s="157"/>
      <c r="DN1581" s="157"/>
      <c r="DO1581" s="157"/>
    </row>
    <row r="1582" spans="3:119">
      <c r="C1582" s="549"/>
      <c r="D1582" s="301"/>
      <c r="E1582" s="302"/>
      <c r="F1582" s="551"/>
      <c r="G1582" s="551"/>
      <c r="H1582" s="551"/>
      <c r="I1582" s="551"/>
      <c r="J1582" s="551"/>
      <c r="K1582" s="551"/>
      <c r="M1582" s="157"/>
      <c r="N1582" s="157"/>
      <c r="O1582" s="157"/>
      <c r="P1582" s="157"/>
      <c r="Q1582" s="157"/>
      <c r="R1582" s="157"/>
      <c r="S1582" s="157"/>
      <c r="T1582" s="157"/>
      <c r="U1582" s="1761"/>
      <c r="V1582" s="1761"/>
      <c r="W1582" s="1761"/>
      <c r="X1582" s="1761"/>
      <c r="Y1582" s="1761"/>
      <c r="Z1582" s="1761"/>
      <c r="AA1582" s="157"/>
      <c r="AB1582" s="157"/>
      <c r="AC1582" s="157"/>
      <c r="AD1582" s="157"/>
      <c r="AE1582" s="157"/>
      <c r="AF1582" s="157"/>
      <c r="AG1582" s="157"/>
      <c r="AH1582" s="157"/>
      <c r="AI1582" s="157"/>
      <c r="AJ1582" s="157"/>
      <c r="AK1582" s="157"/>
      <c r="AL1582" s="157"/>
      <c r="AM1582" s="157"/>
      <c r="AN1582" s="157"/>
      <c r="AO1582" s="157"/>
      <c r="AP1582" s="157"/>
      <c r="AQ1582" s="157"/>
      <c r="AR1582" s="157"/>
      <c r="AS1582" s="157"/>
      <c r="AT1582" s="157"/>
      <c r="AU1582" s="157"/>
      <c r="AV1582" s="157"/>
      <c r="AW1582" s="157"/>
      <c r="AX1582" s="157"/>
      <c r="AY1582" s="157"/>
      <c r="AZ1582" s="157"/>
      <c r="BA1582" s="157"/>
      <c r="BB1582" s="157"/>
      <c r="BC1582" s="157"/>
      <c r="BD1582" s="157"/>
      <c r="BE1582" s="157"/>
      <c r="BF1582" s="157"/>
      <c r="BG1582" s="157"/>
      <c r="BH1582" s="157"/>
      <c r="BI1582" s="157"/>
      <c r="BJ1582" s="157"/>
      <c r="BK1582" s="157"/>
      <c r="BL1582" s="157"/>
      <c r="BM1582" s="157"/>
      <c r="BN1582" s="157"/>
      <c r="BO1582" s="157"/>
      <c r="BP1582" s="157"/>
      <c r="BQ1582" s="157"/>
      <c r="BR1582" s="157"/>
      <c r="BS1582" s="157"/>
      <c r="BT1582" s="157"/>
      <c r="BU1582" s="157"/>
      <c r="BV1582" s="157"/>
      <c r="BW1582" s="157"/>
      <c r="BX1582" s="157"/>
      <c r="BY1582" s="157"/>
      <c r="BZ1582" s="157"/>
      <c r="CA1582" s="157"/>
      <c r="CB1582" s="157"/>
      <c r="CC1582" s="157"/>
      <c r="CD1582" s="157"/>
      <c r="CE1582" s="157"/>
      <c r="CF1582" s="157"/>
      <c r="CG1582" s="157"/>
      <c r="CH1582" s="157"/>
      <c r="CI1582" s="157"/>
      <c r="CJ1582" s="157"/>
      <c r="CK1582" s="157"/>
      <c r="CL1582" s="157"/>
      <c r="CM1582" s="157"/>
      <c r="CN1582" s="157"/>
      <c r="CO1582" s="157"/>
      <c r="CP1582" s="157"/>
      <c r="CQ1582" s="157"/>
      <c r="CR1582" s="157"/>
      <c r="CS1582" s="157"/>
      <c r="CT1582" s="157"/>
      <c r="CU1582" s="157"/>
      <c r="CV1582" s="157"/>
      <c r="CW1582" s="157"/>
      <c r="CX1582" s="157"/>
      <c r="CY1582" s="157"/>
      <c r="CZ1582" s="157"/>
      <c r="DA1582" s="157"/>
      <c r="DB1582" s="157"/>
      <c r="DC1582" s="157"/>
      <c r="DD1582" s="157"/>
      <c r="DE1582" s="157"/>
      <c r="DF1582" s="157"/>
      <c r="DG1582" s="157"/>
      <c r="DH1582" s="157"/>
      <c r="DI1582" s="157"/>
      <c r="DJ1582" s="157"/>
      <c r="DK1582" s="157"/>
      <c r="DL1582" s="157"/>
      <c r="DM1582" s="157"/>
      <c r="DN1582" s="157"/>
      <c r="DO1582" s="157"/>
    </row>
    <row r="1583" spans="3:119">
      <c r="C1583" s="549"/>
      <c r="D1583" s="301"/>
      <c r="E1583" s="302"/>
      <c r="F1583" s="551"/>
      <c r="G1583" s="551"/>
      <c r="H1583" s="551"/>
      <c r="I1583" s="551"/>
      <c r="J1583" s="551"/>
      <c r="K1583" s="551"/>
      <c r="M1583" s="157"/>
      <c r="N1583" s="157"/>
      <c r="O1583" s="157"/>
      <c r="P1583" s="157"/>
      <c r="Q1583" s="157"/>
      <c r="R1583" s="157"/>
      <c r="S1583" s="157"/>
      <c r="T1583" s="157"/>
      <c r="U1583" s="1761"/>
      <c r="V1583" s="1761"/>
      <c r="W1583" s="1761"/>
      <c r="X1583" s="1761"/>
      <c r="Y1583" s="1761"/>
      <c r="Z1583" s="1761"/>
      <c r="AA1583" s="157"/>
      <c r="AB1583" s="157"/>
      <c r="AC1583" s="157"/>
      <c r="AD1583" s="157"/>
      <c r="AE1583" s="157"/>
      <c r="AF1583" s="157"/>
      <c r="AG1583" s="157"/>
      <c r="AH1583" s="157"/>
      <c r="AI1583" s="157"/>
      <c r="AJ1583" s="157"/>
      <c r="AK1583" s="157"/>
      <c r="AL1583" s="157"/>
      <c r="AM1583" s="157"/>
      <c r="AN1583" s="157"/>
      <c r="AO1583" s="157"/>
      <c r="AP1583" s="157"/>
      <c r="AQ1583" s="157"/>
      <c r="AR1583" s="157"/>
      <c r="AS1583" s="157"/>
      <c r="AT1583" s="157"/>
      <c r="AU1583" s="157"/>
      <c r="AV1583" s="157"/>
      <c r="AW1583" s="157"/>
      <c r="AX1583" s="157"/>
      <c r="AY1583" s="157"/>
      <c r="AZ1583" s="157"/>
      <c r="BA1583" s="157"/>
      <c r="BB1583" s="157"/>
      <c r="BC1583" s="157"/>
      <c r="BD1583" s="157"/>
      <c r="BE1583" s="157"/>
      <c r="BF1583" s="157"/>
      <c r="BG1583" s="157"/>
      <c r="BH1583" s="157"/>
      <c r="BI1583" s="157"/>
      <c r="BJ1583" s="157"/>
      <c r="BK1583" s="157"/>
      <c r="BL1583" s="157"/>
      <c r="BM1583" s="157"/>
      <c r="BN1583" s="157"/>
      <c r="BO1583" s="157"/>
      <c r="BP1583" s="157"/>
      <c r="BQ1583" s="157"/>
      <c r="BR1583" s="157"/>
      <c r="BS1583" s="157"/>
      <c r="BT1583" s="157"/>
      <c r="BU1583" s="157"/>
      <c r="BV1583" s="157"/>
      <c r="BW1583" s="157"/>
      <c r="BX1583" s="157"/>
      <c r="BY1583" s="157"/>
      <c r="BZ1583" s="157"/>
      <c r="CA1583" s="157"/>
      <c r="CB1583" s="157"/>
      <c r="CC1583" s="157"/>
      <c r="CD1583" s="157"/>
      <c r="CE1583" s="157"/>
      <c r="CF1583" s="157"/>
      <c r="CG1583" s="157"/>
      <c r="CH1583" s="157"/>
      <c r="CI1583" s="157"/>
      <c r="CJ1583" s="157"/>
      <c r="CK1583" s="157"/>
      <c r="CL1583" s="157"/>
      <c r="CM1583" s="157"/>
      <c r="CN1583" s="157"/>
      <c r="CO1583" s="157"/>
      <c r="CP1583" s="157"/>
      <c r="CQ1583" s="157"/>
      <c r="CR1583" s="157"/>
      <c r="CS1583" s="157"/>
      <c r="CT1583" s="157"/>
      <c r="CU1583" s="157"/>
      <c r="CV1583" s="157"/>
      <c r="CW1583" s="157"/>
      <c r="CX1583" s="157"/>
      <c r="CY1583" s="157"/>
      <c r="CZ1583" s="157"/>
      <c r="DA1583" s="157"/>
      <c r="DB1583" s="157"/>
      <c r="DC1583" s="157"/>
      <c r="DD1583" s="157"/>
      <c r="DE1583" s="157"/>
      <c r="DF1583" s="157"/>
      <c r="DG1583" s="157"/>
      <c r="DH1583" s="157"/>
      <c r="DI1583" s="157"/>
      <c r="DJ1583" s="157"/>
      <c r="DK1583" s="157"/>
      <c r="DL1583" s="157"/>
      <c r="DM1583" s="157"/>
      <c r="DN1583" s="157"/>
      <c r="DO1583" s="157"/>
    </row>
    <row r="1584" spans="3:119">
      <c r="C1584" s="549"/>
      <c r="D1584" s="301"/>
      <c r="E1584" s="302"/>
      <c r="F1584" s="551"/>
      <c r="G1584" s="551"/>
      <c r="H1584" s="551"/>
      <c r="I1584" s="551"/>
      <c r="J1584" s="551"/>
      <c r="K1584" s="551"/>
      <c r="M1584" s="157"/>
      <c r="N1584" s="157"/>
      <c r="O1584" s="157"/>
      <c r="P1584" s="157"/>
      <c r="Q1584" s="157"/>
      <c r="R1584" s="157"/>
      <c r="S1584" s="157"/>
      <c r="T1584" s="157"/>
      <c r="U1584" s="1761"/>
      <c r="V1584" s="1761"/>
      <c r="W1584" s="1761"/>
      <c r="X1584" s="1761"/>
      <c r="Y1584" s="1761"/>
      <c r="Z1584" s="1761"/>
      <c r="AA1584" s="157"/>
      <c r="AB1584" s="157"/>
      <c r="AC1584" s="157"/>
      <c r="AD1584" s="157"/>
      <c r="AE1584" s="157"/>
      <c r="AF1584" s="157"/>
      <c r="AG1584" s="157"/>
      <c r="AH1584" s="157"/>
      <c r="AI1584" s="157"/>
      <c r="AJ1584" s="157"/>
      <c r="AK1584" s="157"/>
      <c r="AL1584" s="157"/>
      <c r="AM1584" s="157"/>
      <c r="AN1584" s="157"/>
      <c r="AO1584" s="157"/>
      <c r="AP1584" s="157"/>
      <c r="AQ1584" s="157"/>
      <c r="AR1584" s="157"/>
      <c r="AS1584" s="157"/>
      <c r="AT1584" s="157"/>
      <c r="AU1584" s="157"/>
      <c r="AV1584" s="157"/>
      <c r="AW1584" s="157"/>
      <c r="AX1584" s="157"/>
      <c r="AY1584" s="157"/>
      <c r="AZ1584" s="157"/>
      <c r="BA1584" s="157"/>
      <c r="BB1584" s="157"/>
      <c r="BC1584" s="157"/>
      <c r="BD1584" s="157"/>
      <c r="BE1584" s="157"/>
      <c r="BF1584" s="157"/>
      <c r="BG1584" s="157"/>
      <c r="BH1584" s="157"/>
      <c r="BI1584" s="157"/>
      <c r="BJ1584" s="157"/>
      <c r="BK1584" s="157"/>
      <c r="BL1584" s="157"/>
      <c r="BM1584" s="157"/>
      <c r="BN1584" s="157"/>
      <c r="BO1584" s="157"/>
      <c r="BP1584" s="157"/>
      <c r="BQ1584" s="157"/>
      <c r="BR1584" s="157"/>
      <c r="BS1584" s="157"/>
      <c r="BT1584" s="157"/>
      <c r="BU1584" s="157"/>
      <c r="BV1584" s="157"/>
      <c r="BW1584" s="157"/>
      <c r="BX1584" s="157"/>
      <c r="BY1584" s="157"/>
      <c r="BZ1584" s="157"/>
      <c r="CA1584" s="157"/>
      <c r="CB1584" s="157"/>
      <c r="CC1584" s="157"/>
      <c r="CD1584" s="157"/>
      <c r="CE1584" s="157"/>
      <c r="CF1584" s="157"/>
      <c r="CG1584" s="157"/>
      <c r="CH1584" s="157"/>
      <c r="CI1584" s="157"/>
      <c r="CJ1584" s="157"/>
      <c r="CK1584" s="157"/>
      <c r="CL1584" s="157"/>
      <c r="CM1584" s="157"/>
      <c r="CN1584" s="157"/>
      <c r="CO1584" s="157"/>
      <c r="CP1584" s="157"/>
      <c r="CQ1584" s="157"/>
      <c r="CR1584" s="157"/>
      <c r="CS1584" s="157"/>
      <c r="CT1584" s="157"/>
      <c r="CU1584" s="157"/>
      <c r="CV1584" s="157"/>
      <c r="CW1584" s="157"/>
      <c r="CX1584" s="157"/>
      <c r="CY1584" s="157"/>
      <c r="CZ1584" s="157"/>
      <c r="DA1584" s="157"/>
      <c r="DB1584" s="157"/>
      <c r="DC1584" s="157"/>
      <c r="DD1584" s="157"/>
      <c r="DE1584" s="157"/>
      <c r="DF1584" s="157"/>
      <c r="DG1584" s="157"/>
      <c r="DH1584" s="157"/>
      <c r="DI1584" s="157"/>
      <c r="DJ1584" s="157"/>
      <c r="DK1584" s="157"/>
      <c r="DL1584" s="157"/>
      <c r="DM1584" s="157"/>
      <c r="DN1584" s="157"/>
      <c r="DO1584" s="157"/>
    </row>
    <row r="1585" spans="3:119">
      <c r="C1585" s="549"/>
      <c r="D1585" s="301"/>
      <c r="E1585" s="302"/>
      <c r="F1585" s="551"/>
      <c r="G1585" s="551"/>
      <c r="H1585" s="551"/>
      <c r="I1585" s="551"/>
      <c r="J1585" s="551"/>
      <c r="K1585" s="551"/>
      <c r="M1585" s="157"/>
      <c r="N1585" s="157"/>
      <c r="O1585" s="157"/>
      <c r="P1585" s="157"/>
      <c r="Q1585" s="157"/>
      <c r="R1585" s="157"/>
      <c r="S1585" s="157"/>
      <c r="T1585" s="157"/>
      <c r="U1585" s="1761"/>
      <c r="V1585" s="1761"/>
      <c r="W1585" s="1761"/>
      <c r="X1585" s="1761"/>
      <c r="Y1585" s="1761"/>
      <c r="Z1585" s="1761"/>
      <c r="AA1585" s="157"/>
      <c r="AB1585" s="157"/>
      <c r="AC1585" s="157"/>
      <c r="AD1585" s="157"/>
      <c r="AE1585" s="157"/>
      <c r="AF1585" s="157"/>
      <c r="AG1585" s="157"/>
      <c r="AH1585" s="157"/>
      <c r="AI1585" s="157"/>
      <c r="AJ1585" s="157"/>
      <c r="AK1585" s="157"/>
      <c r="AL1585" s="157"/>
      <c r="AM1585" s="157"/>
      <c r="AN1585" s="157"/>
      <c r="AO1585" s="157"/>
      <c r="AP1585" s="157"/>
      <c r="AQ1585" s="157"/>
      <c r="AR1585" s="157"/>
      <c r="AS1585" s="157"/>
      <c r="AT1585" s="157"/>
      <c r="AU1585" s="157"/>
      <c r="AV1585" s="157"/>
      <c r="AW1585" s="157"/>
      <c r="AX1585" s="157"/>
      <c r="AY1585" s="157"/>
      <c r="AZ1585" s="157"/>
      <c r="BA1585" s="157"/>
      <c r="BB1585" s="157"/>
      <c r="BC1585" s="157"/>
      <c r="BD1585" s="157"/>
      <c r="BE1585" s="157"/>
      <c r="BF1585" s="157"/>
      <c r="BG1585" s="157"/>
      <c r="BH1585" s="157"/>
      <c r="BI1585" s="157"/>
      <c r="BJ1585" s="157"/>
      <c r="BK1585" s="157"/>
      <c r="BL1585" s="157"/>
      <c r="BM1585" s="157"/>
      <c r="BN1585" s="157"/>
      <c r="BO1585" s="157"/>
      <c r="BP1585" s="157"/>
      <c r="BQ1585" s="157"/>
      <c r="BR1585" s="157"/>
      <c r="BS1585" s="157"/>
      <c r="BT1585" s="157"/>
      <c r="BU1585" s="157"/>
      <c r="BV1585" s="157"/>
      <c r="BW1585" s="157"/>
      <c r="BX1585" s="157"/>
      <c r="BY1585" s="157"/>
      <c r="BZ1585" s="157"/>
      <c r="CA1585" s="157"/>
      <c r="CB1585" s="157"/>
      <c r="CC1585" s="157"/>
      <c r="CD1585" s="157"/>
      <c r="CE1585" s="157"/>
      <c r="CF1585" s="157"/>
      <c r="CG1585" s="157"/>
      <c r="CH1585" s="157"/>
      <c r="CI1585" s="157"/>
      <c r="CJ1585" s="157"/>
      <c r="CK1585" s="157"/>
      <c r="CL1585" s="157"/>
      <c r="CM1585" s="157"/>
      <c r="CN1585" s="157"/>
      <c r="CO1585" s="157"/>
      <c r="CP1585" s="157"/>
      <c r="CQ1585" s="157"/>
      <c r="CR1585" s="157"/>
      <c r="CS1585" s="157"/>
      <c r="CT1585" s="157"/>
      <c r="CU1585" s="157"/>
      <c r="CV1585" s="157"/>
      <c r="CW1585" s="157"/>
      <c r="CX1585" s="157"/>
      <c r="CY1585" s="157"/>
      <c r="CZ1585" s="157"/>
      <c r="DA1585" s="157"/>
      <c r="DB1585" s="157"/>
      <c r="DC1585" s="157"/>
      <c r="DD1585" s="157"/>
      <c r="DE1585" s="157"/>
      <c r="DF1585" s="157"/>
      <c r="DG1585" s="157"/>
      <c r="DH1585" s="157"/>
      <c r="DI1585" s="157"/>
      <c r="DJ1585" s="157"/>
      <c r="DK1585" s="157"/>
      <c r="DL1585" s="157"/>
      <c r="DM1585" s="157"/>
      <c r="DN1585" s="157"/>
      <c r="DO1585" s="157"/>
    </row>
    <row r="1586" spans="3:119">
      <c r="C1586" s="549"/>
      <c r="D1586" s="301"/>
      <c r="E1586" s="302"/>
      <c r="F1586" s="551"/>
      <c r="G1586" s="551"/>
      <c r="H1586" s="551"/>
      <c r="I1586" s="551"/>
      <c r="J1586" s="551"/>
      <c r="K1586" s="551"/>
      <c r="M1586" s="157"/>
      <c r="N1586" s="157"/>
      <c r="O1586" s="157"/>
      <c r="P1586" s="157"/>
      <c r="Q1586" s="157"/>
      <c r="R1586" s="157"/>
      <c r="S1586" s="157"/>
      <c r="T1586" s="157"/>
      <c r="U1586" s="1761"/>
      <c r="V1586" s="1761"/>
      <c r="W1586" s="1761"/>
      <c r="X1586" s="1761"/>
      <c r="Y1586" s="1761"/>
      <c r="Z1586" s="1761"/>
      <c r="AA1586" s="157"/>
      <c r="AB1586" s="157"/>
      <c r="AC1586" s="157"/>
      <c r="AD1586" s="157"/>
      <c r="AE1586" s="157"/>
      <c r="AF1586" s="157"/>
      <c r="AG1586" s="157"/>
      <c r="AH1586" s="157"/>
      <c r="AI1586" s="157"/>
      <c r="AJ1586" s="157"/>
      <c r="AK1586" s="157"/>
      <c r="AL1586" s="157"/>
      <c r="AM1586" s="157"/>
      <c r="AN1586" s="157"/>
      <c r="AO1586" s="157"/>
      <c r="AP1586" s="157"/>
      <c r="AQ1586" s="157"/>
      <c r="AR1586" s="157"/>
      <c r="AS1586" s="157"/>
      <c r="AT1586" s="157"/>
      <c r="AU1586" s="157"/>
      <c r="AV1586" s="157"/>
      <c r="AW1586" s="157"/>
      <c r="AX1586" s="157"/>
      <c r="AY1586" s="157"/>
      <c r="AZ1586" s="157"/>
      <c r="BA1586" s="157"/>
      <c r="BB1586" s="157"/>
      <c r="BC1586" s="157"/>
      <c r="BD1586" s="157"/>
      <c r="BE1586" s="157"/>
      <c r="BF1586" s="157"/>
      <c r="BG1586" s="157"/>
      <c r="BH1586" s="157"/>
      <c r="BI1586" s="157"/>
      <c r="BJ1586" s="157"/>
      <c r="BK1586" s="157"/>
      <c r="BL1586" s="157"/>
      <c r="BM1586" s="157"/>
      <c r="BN1586" s="157"/>
      <c r="BO1586" s="157"/>
      <c r="BP1586" s="157"/>
      <c r="BQ1586" s="157"/>
      <c r="BR1586" s="157"/>
      <c r="BS1586" s="157"/>
      <c r="BT1586" s="157"/>
      <c r="BU1586" s="157"/>
      <c r="BV1586" s="157"/>
      <c r="BW1586" s="157"/>
      <c r="BX1586" s="157"/>
      <c r="BY1586" s="157"/>
      <c r="BZ1586" s="157"/>
      <c r="CA1586" s="157"/>
      <c r="CB1586" s="157"/>
      <c r="CC1586" s="157"/>
      <c r="CD1586" s="157"/>
      <c r="CE1586" s="157"/>
      <c r="CF1586" s="157"/>
      <c r="CG1586" s="157"/>
      <c r="CH1586" s="157"/>
      <c r="CI1586" s="157"/>
      <c r="CJ1586" s="157"/>
      <c r="CK1586" s="157"/>
      <c r="CL1586" s="157"/>
      <c r="CM1586" s="157"/>
      <c r="CN1586" s="157"/>
      <c r="CO1586" s="157"/>
      <c r="CP1586" s="157"/>
      <c r="CQ1586" s="157"/>
      <c r="CR1586" s="157"/>
      <c r="CS1586" s="157"/>
      <c r="CT1586" s="157"/>
      <c r="CU1586" s="157"/>
      <c r="CV1586" s="157"/>
      <c r="CW1586" s="157"/>
      <c r="CX1586" s="157"/>
      <c r="CY1586" s="157"/>
      <c r="CZ1586" s="157"/>
      <c r="DA1586" s="157"/>
      <c r="DB1586" s="157"/>
      <c r="DC1586" s="157"/>
      <c r="DD1586" s="157"/>
      <c r="DE1586" s="157"/>
      <c r="DF1586" s="157"/>
      <c r="DG1586" s="157"/>
      <c r="DH1586" s="157"/>
      <c r="DI1586" s="157"/>
      <c r="DJ1586" s="157"/>
      <c r="DK1586" s="157"/>
      <c r="DL1586" s="157"/>
      <c r="DM1586" s="157"/>
      <c r="DN1586" s="157"/>
      <c r="DO1586" s="157"/>
    </row>
    <row r="1587" spans="3:119">
      <c r="C1587" s="549"/>
      <c r="D1587" s="301"/>
      <c r="E1587" s="302"/>
      <c r="F1587" s="551"/>
      <c r="G1587" s="551"/>
      <c r="H1587" s="551"/>
      <c r="I1587" s="551"/>
      <c r="J1587" s="551"/>
      <c r="K1587" s="551"/>
      <c r="M1587" s="157"/>
      <c r="N1587" s="157"/>
      <c r="O1587" s="157"/>
      <c r="P1587" s="157"/>
      <c r="Q1587" s="157"/>
      <c r="R1587" s="157"/>
      <c r="S1587" s="157"/>
      <c r="T1587" s="157"/>
      <c r="U1587" s="1761"/>
      <c r="V1587" s="1761"/>
      <c r="W1587" s="1761"/>
      <c r="X1587" s="1761"/>
      <c r="Y1587" s="1761"/>
      <c r="Z1587" s="1761"/>
      <c r="AA1587" s="157"/>
      <c r="AB1587" s="157"/>
      <c r="AC1587" s="157"/>
      <c r="AD1587" s="157"/>
      <c r="AE1587" s="157"/>
      <c r="AF1587" s="157"/>
      <c r="AG1587" s="157"/>
      <c r="AH1587" s="157"/>
      <c r="AI1587" s="157"/>
      <c r="AJ1587" s="157"/>
      <c r="AK1587" s="157"/>
      <c r="AL1587" s="157"/>
      <c r="AM1587" s="157"/>
      <c r="AN1587" s="157"/>
      <c r="AO1587" s="157"/>
      <c r="AP1587" s="157"/>
      <c r="AQ1587" s="157"/>
      <c r="AR1587" s="157"/>
      <c r="AS1587" s="157"/>
      <c r="AT1587" s="157"/>
      <c r="AU1587" s="157"/>
      <c r="AV1587" s="157"/>
      <c r="AW1587" s="157"/>
      <c r="AX1587" s="157"/>
      <c r="AY1587" s="157"/>
      <c r="AZ1587" s="157"/>
      <c r="BA1587" s="157"/>
      <c r="BB1587" s="157"/>
      <c r="BC1587" s="157"/>
      <c r="BD1587" s="157"/>
      <c r="BE1587" s="157"/>
      <c r="BF1587" s="157"/>
      <c r="BG1587" s="157"/>
      <c r="BH1587" s="157"/>
      <c r="BI1587" s="157"/>
      <c r="BJ1587" s="157"/>
      <c r="BK1587" s="157"/>
      <c r="BL1587" s="157"/>
      <c r="BM1587" s="157"/>
      <c r="BN1587" s="157"/>
      <c r="BO1587" s="157"/>
      <c r="BP1587" s="157"/>
      <c r="BQ1587" s="157"/>
      <c r="BR1587" s="157"/>
      <c r="BS1587" s="157"/>
      <c r="BT1587" s="157"/>
      <c r="BU1587" s="157"/>
      <c r="BV1587" s="157"/>
      <c r="BW1587" s="157"/>
      <c r="BX1587" s="157"/>
      <c r="BY1587" s="157"/>
      <c r="BZ1587" s="157"/>
      <c r="CA1587" s="157"/>
      <c r="CB1587" s="157"/>
      <c r="CC1587" s="157"/>
      <c r="CD1587" s="157"/>
      <c r="CE1587" s="157"/>
      <c r="CF1587" s="157"/>
      <c r="CG1587" s="157"/>
      <c r="CH1587" s="157"/>
      <c r="CI1587" s="157"/>
      <c r="CJ1587" s="157"/>
      <c r="CK1587" s="157"/>
      <c r="CL1587" s="157"/>
      <c r="CM1587" s="157"/>
      <c r="CN1587" s="157"/>
      <c r="CO1587" s="157"/>
      <c r="CP1587" s="157"/>
      <c r="CQ1587" s="157"/>
      <c r="CR1587" s="157"/>
      <c r="CS1587" s="157"/>
      <c r="CT1587" s="157"/>
      <c r="CU1587" s="157"/>
      <c r="CV1587" s="157"/>
      <c r="CW1587" s="157"/>
      <c r="CX1587" s="157"/>
      <c r="CY1587" s="157"/>
      <c r="CZ1587" s="157"/>
      <c r="DA1587" s="157"/>
      <c r="DB1587" s="157"/>
      <c r="DC1587" s="157"/>
      <c r="DD1587" s="157"/>
      <c r="DE1587" s="157"/>
      <c r="DF1587" s="157"/>
      <c r="DG1587" s="157"/>
      <c r="DH1587" s="157"/>
      <c r="DI1587" s="157"/>
      <c r="DJ1587" s="157"/>
      <c r="DK1587" s="157"/>
      <c r="DL1587" s="157"/>
      <c r="DM1587" s="157"/>
      <c r="DN1587" s="157"/>
      <c r="DO1587" s="157"/>
    </row>
    <row r="1588" spans="3:119">
      <c r="C1588" s="549"/>
      <c r="D1588" s="301"/>
      <c r="E1588" s="302"/>
      <c r="F1588" s="551"/>
      <c r="G1588" s="551"/>
      <c r="H1588" s="551"/>
      <c r="I1588" s="551"/>
      <c r="J1588" s="551"/>
      <c r="K1588" s="551"/>
      <c r="M1588" s="157"/>
      <c r="N1588" s="157"/>
      <c r="O1588" s="157"/>
      <c r="P1588" s="157"/>
      <c r="Q1588" s="157"/>
      <c r="R1588" s="157"/>
      <c r="S1588" s="157"/>
      <c r="T1588" s="157"/>
      <c r="U1588" s="1761"/>
      <c r="V1588" s="1761"/>
      <c r="W1588" s="1761"/>
      <c r="X1588" s="1761"/>
      <c r="Y1588" s="1761"/>
      <c r="Z1588" s="1761"/>
      <c r="AA1588" s="157"/>
      <c r="AB1588" s="157"/>
      <c r="AC1588" s="157"/>
      <c r="AD1588" s="157"/>
      <c r="AE1588" s="157"/>
      <c r="AF1588" s="157"/>
      <c r="AG1588" s="157"/>
      <c r="AH1588" s="157"/>
      <c r="AI1588" s="157"/>
      <c r="AJ1588" s="157"/>
      <c r="AK1588" s="157"/>
      <c r="AL1588" s="157"/>
      <c r="AM1588" s="157"/>
      <c r="AN1588" s="157"/>
      <c r="AO1588" s="157"/>
      <c r="AP1588" s="157"/>
      <c r="AQ1588" s="157"/>
      <c r="AR1588" s="157"/>
      <c r="AS1588" s="157"/>
      <c r="AT1588" s="157"/>
      <c r="AU1588" s="157"/>
      <c r="AV1588" s="157"/>
      <c r="AW1588" s="157"/>
      <c r="AX1588" s="157"/>
      <c r="AY1588" s="157"/>
      <c r="AZ1588" s="157"/>
      <c r="BA1588" s="157"/>
      <c r="BB1588" s="157"/>
      <c r="BC1588" s="157"/>
      <c r="BD1588" s="157"/>
      <c r="BE1588" s="157"/>
      <c r="BF1588" s="157"/>
      <c r="BG1588" s="157"/>
      <c r="BH1588" s="157"/>
      <c r="BI1588" s="157"/>
      <c r="BJ1588" s="157"/>
      <c r="BK1588" s="157"/>
      <c r="BL1588" s="157"/>
      <c r="BM1588" s="157"/>
      <c r="BN1588" s="157"/>
      <c r="BO1588" s="157"/>
      <c r="BP1588" s="157"/>
      <c r="BQ1588" s="157"/>
      <c r="BR1588" s="157"/>
      <c r="BS1588" s="157"/>
      <c r="BT1588" s="157"/>
      <c r="BU1588" s="157"/>
      <c r="BV1588" s="157"/>
      <c r="BW1588" s="157"/>
      <c r="BX1588" s="157"/>
      <c r="BY1588" s="157"/>
      <c r="BZ1588" s="157"/>
      <c r="CA1588" s="157"/>
      <c r="CB1588" s="157"/>
      <c r="CC1588" s="157"/>
      <c r="CD1588" s="157"/>
      <c r="CE1588" s="157"/>
      <c r="CF1588" s="157"/>
      <c r="CG1588" s="157"/>
      <c r="CH1588" s="157"/>
      <c r="CI1588" s="157"/>
      <c r="CJ1588" s="157"/>
      <c r="CK1588" s="157"/>
      <c r="CL1588" s="157"/>
      <c r="CM1588" s="157"/>
      <c r="CN1588" s="157"/>
      <c r="CO1588" s="157"/>
      <c r="CP1588" s="157"/>
      <c r="CQ1588" s="157"/>
      <c r="CR1588" s="157"/>
      <c r="CS1588" s="157"/>
      <c r="CT1588" s="157"/>
      <c r="CU1588" s="157"/>
      <c r="CV1588" s="157"/>
      <c r="CW1588" s="157"/>
      <c r="CX1588" s="157"/>
      <c r="CY1588" s="157"/>
      <c r="CZ1588" s="157"/>
      <c r="DA1588" s="157"/>
      <c r="DB1588" s="157"/>
      <c r="DC1588" s="157"/>
      <c r="DD1588" s="157"/>
      <c r="DE1588" s="157"/>
      <c r="DF1588" s="157"/>
      <c r="DG1588" s="157"/>
      <c r="DH1588" s="157"/>
      <c r="DI1588" s="157"/>
      <c r="DJ1588" s="157"/>
      <c r="DK1588" s="157"/>
      <c r="DL1588" s="157"/>
      <c r="DM1588" s="157"/>
      <c r="DN1588" s="157"/>
      <c r="DO1588" s="157"/>
    </row>
    <row r="1589" spans="3:119">
      <c r="C1589" s="549"/>
      <c r="D1589" s="301"/>
      <c r="E1589" s="302"/>
      <c r="F1589" s="551"/>
      <c r="G1589" s="551"/>
      <c r="H1589" s="551"/>
      <c r="I1589" s="551"/>
      <c r="J1589" s="551"/>
      <c r="K1589" s="551"/>
      <c r="M1589" s="157"/>
      <c r="N1589" s="157"/>
      <c r="O1589" s="157"/>
      <c r="P1589" s="157"/>
      <c r="Q1589" s="157"/>
      <c r="R1589" s="157"/>
      <c r="S1589" s="157"/>
      <c r="T1589" s="157"/>
      <c r="U1589" s="1761"/>
      <c r="V1589" s="1761"/>
      <c r="W1589" s="1761"/>
      <c r="X1589" s="1761"/>
      <c r="Y1589" s="1761"/>
      <c r="Z1589" s="1761"/>
      <c r="AA1589" s="157"/>
      <c r="AB1589" s="157"/>
      <c r="AC1589" s="157"/>
      <c r="AD1589" s="157"/>
      <c r="AE1589" s="157"/>
      <c r="AF1589" s="157"/>
      <c r="AG1589" s="157"/>
      <c r="AH1589" s="157"/>
      <c r="AI1589" s="157"/>
      <c r="AJ1589" s="157"/>
      <c r="AK1589" s="157"/>
      <c r="AL1589" s="157"/>
      <c r="AM1589" s="157"/>
      <c r="AN1589" s="157"/>
      <c r="AO1589" s="157"/>
      <c r="AP1589" s="157"/>
      <c r="AQ1589" s="157"/>
      <c r="AR1589" s="157"/>
      <c r="AS1589" s="157"/>
      <c r="AT1589" s="157"/>
      <c r="AU1589" s="157"/>
      <c r="AV1589" s="157"/>
      <c r="AW1589" s="157"/>
      <c r="AX1589" s="157"/>
      <c r="AY1589" s="157"/>
      <c r="AZ1589" s="157"/>
      <c r="BA1589" s="157"/>
      <c r="BB1589" s="157"/>
      <c r="BC1589" s="157"/>
      <c r="BD1589" s="157"/>
      <c r="BE1589" s="157"/>
      <c r="BF1589" s="157"/>
      <c r="BG1589" s="157"/>
      <c r="BH1589" s="157"/>
      <c r="BI1589" s="157"/>
      <c r="BJ1589" s="157"/>
      <c r="BK1589" s="157"/>
      <c r="BL1589" s="157"/>
      <c r="BM1589" s="157"/>
      <c r="BN1589" s="157"/>
      <c r="BO1589" s="157"/>
      <c r="BP1589" s="157"/>
      <c r="BQ1589" s="157"/>
      <c r="BR1589" s="157"/>
      <c r="BS1589" s="157"/>
      <c r="BT1589" s="157"/>
      <c r="BU1589" s="157"/>
      <c r="BV1589" s="157"/>
      <c r="BW1589" s="157"/>
      <c r="BX1589" s="157"/>
      <c r="BY1589" s="157"/>
      <c r="BZ1589" s="157"/>
      <c r="CA1589" s="157"/>
      <c r="CB1589" s="157"/>
      <c r="CC1589" s="157"/>
      <c r="CD1589" s="157"/>
      <c r="CE1589" s="157"/>
      <c r="CF1589" s="157"/>
      <c r="CG1589" s="157"/>
      <c r="CH1589" s="157"/>
      <c r="CI1589" s="157"/>
      <c r="CJ1589" s="157"/>
      <c r="CK1589" s="157"/>
      <c r="CL1589" s="157"/>
      <c r="CM1589" s="157"/>
      <c r="CN1589" s="157"/>
      <c r="CO1589" s="157"/>
      <c r="CP1589" s="157"/>
      <c r="CQ1589" s="157"/>
      <c r="CR1589" s="157"/>
      <c r="CS1589" s="157"/>
      <c r="CT1589" s="157"/>
      <c r="CU1589" s="157"/>
      <c r="CV1589" s="157"/>
      <c r="CW1589" s="157"/>
      <c r="CX1589" s="157"/>
      <c r="CY1589" s="157"/>
      <c r="CZ1589" s="157"/>
      <c r="DA1589" s="157"/>
      <c r="DB1589" s="157"/>
      <c r="DC1589" s="157"/>
      <c r="DD1589" s="157"/>
      <c r="DE1589" s="157"/>
      <c r="DF1589" s="157"/>
      <c r="DG1589" s="157"/>
      <c r="DH1589" s="157"/>
      <c r="DI1589" s="157"/>
      <c r="DJ1589" s="157"/>
      <c r="DK1589" s="157"/>
      <c r="DL1589" s="157"/>
      <c r="DM1589" s="157"/>
      <c r="DN1589" s="157"/>
      <c r="DO1589" s="157"/>
    </row>
    <row r="1590" spans="3:119">
      <c r="C1590" s="549"/>
      <c r="D1590" s="301"/>
      <c r="E1590" s="302"/>
      <c r="F1590" s="551"/>
      <c r="G1590" s="551"/>
      <c r="H1590" s="551"/>
      <c r="I1590" s="551"/>
      <c r="J1590" s="551"/>
      <c r="K1590" s="551"/>
      <c r="M1590" s="157"/>
      <c r="N1590" s="157"/>
      <c r="O1590" s="157"/>
      <c r="P1590" s="157"/>
      <c r="Q1590" s="157"/>
      <c r="R1590" s="157"/>
      <c r="S1590" s="157"/>
      <c r="T1590" s="157"/>
      <c r="U1590" s="1761"/>
      <c r="V1590" s="1761"/>
      <c r="W1590" s="1761"/>
      <c r="X1590" s="1761"/>
      <c r="Y1590" s="1761"/>
      <c r="Z1590" s="1761"/>
      <c r="AA1590" s="157"/>
      <c r="AB1590" s="157"/>
      <c r="AC1590" s="157"/>
      <c r="AD1590" s="157"/>
      <c r="AE1590" s="157"/>
      <c r="AF1590" s="157"/>
      <c r="AG1590" s="157"/>
      <c r="AH1590" s="157"/>
      <c r="AI1590" s="157"/>
      <c r="AJ1590" s="157"/>
      <c r="AK1590" s="157"/>
      <c r="AL1590" s="157"/>
      <c r="AM1590" s="157"/>
      <c r="AN1590" s="157"/>
      <c r="AO1590" s="157"/>
      <c r="AP1590" s="157"/>
      <c r="AQ1590" s="157"/>
      <c r="AR1590" s="157"/>
      <c r="AS1590" s="157"/>
      <c r="AT1590" s="157"/>
      <c r="AU1590" s="157"/>
      <c r="AV1590" s="157"/>
      <c r="AW1590" s="157"/>
      <c r="AX1590" s="157"/>
      <c r="AY1590" s="157"/>
      <c r="AZ1590" s="157"/>
      <c r="BA1590" s="157"/>
      <c r="BB1590" s="157"/>
      <c r="BC1590" s="157"/>
      <c r="BD1590" s="157"/>
      <c r="BE1590" s="157"/>
      <c r="BF1590" s="157"/>
      <c r="BG1590" s="157"/>
      <c r="BH1590" s="157"/>
      <c r="BI1590" s="157"/>
      <c r="BJ1590" s="157"/>
      <c r="BK1590" s="157"/>
      <c r="BL1590" s="157"/>
      <c r="BM1590" s="157"/>
      <c r="BN1590" s="157"/>
      <c r="BO1590" s="157"/>
      <c r="BP1590" s="157"/>
      <c r="BQ1590" s="157"/>
      <c r="BR1590" s="157"/>
      <c r="BS1590" s="157"/>
      <c r="BT1590" s="157"/>
      <c r="BU1590" s="157"/>
      <c r="BV1590" s="157"/>
      <c r="BW1590" s="157"/>
      <c r="BX1590" s="157"/>
      <c r="BY1590" s="157"/>
      <c r="BZ1590" s="157"/>
      <c r="CA1590" s="157"/>
      <c r="CB1590" s="157"/>
      <c r="CC1590" s="157"/>
      <c r="CD1590" s="157"/>
      <c r="CE1590" s="157"/>
      <c r="CF1590" s="157"/>
      <c r="CG1590" s="157"/>
      <c r="CH1590" s="157"/>
      <c r="CI1590" s="157"/>
      <c r="CJ1590" s="157"/>
      <c r="CK1590" s="157"/>
      <c r="CL1590" s="157"/>
      <c r="CM1590" s="157"/>
      <c r="CN1590" s="157"/>
      <c r="CO1590" s="157"/>
      <c r="CP1590" s="157"/>
      <c r="CQ1590" s="157"/>
      <c r="CR1590" s="157"/>
      <c r="CS1590" s="157"/>
      <c r="CT1590" s="157"/>
      <c r="CU1590" s="157"/>
      <c r="CV1590" s="157"/>
      <c r="CW1590" s="157"/>
      <c r="CX1590" s="157"/>
      <c r="CY1590" s="157"/>
      <c r="CZ1590" s="157"/>
      <c r="DA1590" s="157"/>
      <c r="DB1590" s="157"/>
      <c r="DC1590" s="157"/>
      <c r="DD1590" s="157"/>
      <c r="DE1590" s="157"/>
      <c r="DF1590" s="157"/>
      <c r="DG1590" s="157"/>
      <c r="DH1590" s="157"/>
      <c r="DI1590" s="157"/>
      <c r="DJ1590" s="157"/>
      <c r="DK1590" s="157"/>
      <c r="DL1590" s="157"/>
      <c r="DM1590" s="157"/>
      <c r="DN1590" s="157"/>
      <c r="DO1590" s="157"/>
    </row>
    <row r="1591" spans="3:119">
      <c r="C1591" s="549"/>
      <c r="D1591" s="301"/>
      <c r="E1591" s="302"/>
      <c r="F1591" s="551"/>
      <c r="G1591" s="551"/>
      <c r="H1591" s="551"/>
      <c r="I1591" s="551"/>
      <c r="J1591" s="551"/>
      <c r="K1591" s="551"/>
      <c r="M1591" s="157"/>
      <c r="N1591" s="157"/>
      <c r="O1591" s="157"/>
      <c r="P1591" s="157"/>
      <c r="Q1591" s="157"/>
      <c r="R1591" s="157"/>
      <c r="S1591" s="157"/>
      <c r="T1591" s="157"/>
      <c r="U1591" s="1761"/>
      <c r="V1591" s="1761"/>
      <c r="W1591" s="1761"/>
      <c r="X1591" s="1761"/>
      <c r="Y1591" s="1761"/>
      <c r="Z1591" s="1761"/>
      <c r="AA1591" s="157"/>
      <c r="AB1591" s="157"/>
      <c r="AC1591" s="157"/>
      <c r="AD1591" s="157"/>
      <c r="AE1591" s="157"/>
      <c r="AF1591" s="157"/>
      <c r="AG1591" s="157"/>
      <c r="AH1591" s="157"/>
      <c r="AI1591" s="157"/>
      <c r="AJ1591" s="157"/>
      <c r="AK1591" s="157"/>
      <c r="AL1591" s="157"/>
      <c r="AM1591" s="157"/>
      <c r="AN1591" s="157"/>
      <c r="AO1591" s="157"/>
      <c r="AP1591" s="157"/>
      <c r="AQ1591" s="157"/>
      <c r="AR1591" s="157"/>
      <c r="AS1591" s="157"/>
      <c r="AT1591" s="157"/>
      <c r="AU1591" s="157"/>
      <c r="AV1591" s="157"/>
      <c r="AW1591" s="157"/>
      <c r="AX1591" s="157"/>
      <c r="AY1591" s="157"/>
      <c r="AZ1591" s="157"/>
      <c r="BA1591" s="157"/>
      <c r="BB1591" s="157"/>
      <c r="BC1591" s="157"/>
      <c r="BD1591" s="157"/>
      <c r="BE1591" s="157"/>
      <c r="BF1591" s="157"/>
      <c r="BG1591" s="157"/>
      <c r="BH1591" s="157"/>
      <c r="BI1591" s="157"/>
      <c r="BJ1591" s="157"/>
      <c r="BK1591" s="157"/>
      <c r="BL1591" s="157"/>
      <c r="BM1591" s="157"/>
      <c r="BN1591" s="157"/>
      <c r="BO1591" s="157"/>
      <c r="BP1591" s="157"/>
      <c r="BQ1591" s="157"/>
      <c r="BR1591" s="157"/>
      <c r="BS1591" s="157"/>
      <c r="BT1591" s="157"/>
      <c r="BU1591" s="157"/>
      <c r="BV1591" s="157"/>
      <c r="BW1591" s="157"/>
      <c r="BX1591" s="157"/>
      <c r="BY1591" s="157"/>
      <c r="BZ1591" s="157"/>
      <c r="CA1591" s="157"/>
      <c r="CB1591" s="157"/>
      <c r="CC1591" s="157"/>
      <c r="CD1591" s="157"/>
      <c r="CE1591" s="157"/>
      <c r="CF1591" s="157"/>
      <c r="CG1591" s="157"/>
      <c r="CH1591" s="157"/>
      <c r="CI1591" s="157"/>
      <c r="CJ1591" s="157"/>
      <c r="CK1591" s="157"/>
      <c r="CL1591" s="157"/>
      <c r="CM1591" s="157"/>
      <c r="CN1591" s="157"/>
      <c r="CO1591" s="157"/>
      <c r="CP1591" s="157"/>
      <c r="CQ1591" s="157"/>
      <c r="CR1591" s="157"/>
      <c r="CS1591" s="157"/>
      <c r="CT1591" s="157"/>
      <c r="CU1591" s="157"/>
      <c r="CV1591" s="157"/>
      <c r="CW1591" s="157"/>
      <c r="CX1591" s="157"/>
      <c r="CY1591" s="157"/>
      <c r="CZ1591" s="157"/>
      <c r="DA1591" s="157"/>
      <c r="DB1591" s="157"/>
      <c r="DC1591" s="157"/>
      <c r="DD1591" s="157"/>
      <c r="DE1591" s="157"/>
      <c r="DF1591" s="157"/>
      <c r="DG1591" s="157"/>
      <c r="DH1591" s="157"/>
      <c r="DI1591" s="157"/>
      <c r="DJ1591" s="157"/>
      <c r="DK1591" s="157"/>
      <c r="DL1591" s="157"/>
      <c r="DM1591" s="157"/>
      <c r="DN1591" s="157"/>
      <c r="DO1591" s="157"/>
    </row>
    <row r="1592" spans="3:119">
      <c r="C1592" s="549"/>
      <c r="D1592" s="301"/>
      <c r="E1592" s="302"/>
      <c r="F1592" s="551"/>
      <c r="G1592" s="551"/>
      <c r="H1592" s="551"/>
      <c r="I1592" s="551"/>
      <c r="J1592" s="551"/>
      <c r="K1592" s="551"/>
      <c r="M1592" s="157"/>
      <c r="N1592" s="157"/>
      <c r="O1592" s="157"/>
      <c r="P1592" s="157"/>
      <c r="Q1592" s="157"/>
      <c r="R1592" s="157"/>
      <c r="S1592" s="157"/>
      <c r="T1592" s="157"/>
      <c r="U1592" s="1761"/>
      <c r="V1592" s="1761"/>
      <c r="W1592" s="1761"/>
      <c r="X1592" s="1761"/>
      <c r="Y1592" s="1761"/>
      <c r="Z1592" s="1761"/>
      <c r="AA1592" s="157"/>
      <c r="AB1592" s="157"/>
      <c r="AC1592" s="157"/>
      <c r="AD1592" s="157"/>
      <c r="AE1592" s="157"/>
      <c r="AF1592" s="157"/>
      <c r="AG1592" s="157"/>
      <c r="AH1592" s="157"/>
      <c r="AI1592" s="157"/>
      <c r="AJ1592" s="157"/>
      <c r="AK1592" s="157"/>
      <c r="AL1592" s="157"/>
      <c r="AM1592" s="157"/>
      <c r="AN1592" s="157"/>
      <c r="AO1592" s="157"/>
      <c r="AP1592" s="157"/>
      <c r="AQ1592" s="157"/>
      <c r="AR1592" s="157"/>
      <c r="AS1592" s="157"/>
      <c r="AT1592" s="157"/>
      <c r="AU1592" s="157"/>
      <c r="AV1592" s="157"/>
      <c r="AW1592" s="157"/>
      <c r="AX1592" s="157"/>
      <c r="AY1592" s="157"/>
      <c r="AZ1592" s="157"/>
      <c r="BA1592" s="157"/>
      <c r="BB1592" s="157"/>
      <c r="BC1592" s="157"/>
      <c r="BD1592" s="157"/>
      <c r="BE1592" s="157"/>
      <c r="BF1592" s="157"/>
      <c r="BG1592" s="157"/>
      <c r="BH1592" s="157"/>
      <c r="BI1592" s="157"/>
      <c r="BJ1592" s="157"/>
      <c r="BK1592" s="157"/>
      <c r="BL1592" s="157"/>
      <c r="BM1592" s="157"/>
      <c r="BN1592" s="157"/>
      <c r="BO1592" s="157"/>
      <c r="BP1592" s="157"/>
      <c r="BQ1592" s="157"/>
      <c r="BR1592" s="157"/>
      <c r="BS1592" s="157"/>
      <c r="BT1592" s="157"/>
      <c r="BU1592" s="157"/>
      <c r="BV1592" s="157"/>
      <c r="BW1592" s="157"/>
      <c r="BX1592" s="157"/>
      <c r="BY1592" s="157"/>
      <c r="BZ1592" s="157"/>
      <c r="CA1592" s="157"/>
      <c r="CB1592" s="157"/>
      <c r="CC1592" s="157"/>
      <c r="CD1592" s="157"/>
      <c r="CE1592" s="157"/>
      <c r="CF1592" s="157"/>
      <c r="CG1592" s="157"/>
      <c r="CH1592" s="157"/>
      <c r="CI1592" s="157"/>
      <c r="CJ1592" s="157"/>
      <c r="CK1592" s="157"/>
      <c r="CL1592" s="157"/>
      <c r="CM1592" s="157"/>
      <c r="CN1592" s="157"/>
      <c r="CO1592" s="157"/>
      <c r="CP1592" s="157"/>
      <c r="CQ1592" s="157"/>
      <c r="CR1592" s="157"/>
      <c r="CS1592" s="157"/>
      <c r="CT1592" s="157"/>
      <c r="CU1592" s="157"/>
      <c r="CV1592" s="157"/>
      <c r="CW1592" s="157"/>
      <c r="CX1592" s="157"/>
      <c r="CY1592" s="157"/>
      <c r="CZ1592" s="157"/>
      <c r="DA1592" s="157"/>
      <c r="DB1592" s="157"/>
      <c r="DC1592" s="157"/>
      <c r="DD1592" s="157"/>
      <c r="DE1592" s="157"/>
      <c r="DF1592" s="157"/>
      <c r="DG1592" s="157"/>
      <c r="DH1592" s="157"/>
      <c r="DI1592" s="157"/>
      <c r="DJ1592" s="157"/>
      <c r="DK1592" s="157"/>
      <c r="DL1592" s="157"/>
      <c r="DM1592" s="157"/>
      <c r="DN1592" s="157"/>
      <c r="DO1592" s="157"/>
    </row>
    <row r="1593" spans="3:119">
      <c r="C1593" s="549"/>
      <c r="D1593" s="301"/>
      <c r="E1593" s="302"/>
      <c r="F1593" s="551"/>
      <c r="G1593" s="551"/>
      <c r="H1593" s="551"/>
      <c r="I1593" s="551"/>
      <c r="J1593" s="551"/>
      <c r="K1593" s="551"/>
      <c r="M1593" s="157"/>
      <c r="N1593" s="157"/>
      <c r="O1593" s="157"/>
      <c r="P1593" s="157"/>
      <c r="Q1593" s="157"/>
      <c r="R1593" s="157"/>
      <c r="S1593" s="157"/>
      <c r="T1593" s="157"/>
      <c r="U1593" s="1761"/>
      <c r="V1593" s="1761"/>
      <c r="W1593" s="1761"/>
      <c r="X1593" s="1761"/>
      <c r="Y1593" s="1761"/>
      <c r="Z1593" s="1761"/>
      <c r="AA1593" s="157"/>
      <c r="AB1593" s="157"/>
      <c r="AC1593" s="157"/>
      <c r="AD1593" s="157"/>
      <c r="AE1593" s="157"/>
      <c r="AF1593" s="157"/>
      <c r="AG1593" s="157"/>
      <c r="AH1593" s="157"/>
      <c r="AI1593" s="157"/>
      <c r="AJ1593" s="157"/>
      <c r="AK1593" s="157"/>
      <c r="AL1593" s="157"/>
      <c r="AM1593" s="157"/>
      <c r="AN1593" s="157"/>
      <c r="AO1593" s="157"/>
      <c r="AP1593" s="157"/>
      <c r="AQ1593" s="157"/>
      <c r="AR1593" s="157"/>
      <c r="AS1593" s="157"/>
      <c r="AT1593" s="157"/>
      <c r="AU1593" s="157"/>
      <c r="AV1593" s="157"/>
      <c r="AW1593" s="157"/>
      <c r="AX1593" s="157"/>
      <c r="AY1593" s="157"/>
      <c r="AZ1593" s="157"/>
      <c r="BA1593" s="157"/>
      <c r="BB1593" s="157"/>
      <c r="BC1593" s="157"/>
      <c r="BD1593" s="157"/>
      <c r="BE1593" s="157"/>
      <c r="BF1593" s="157"/>
      <c r="BG1593" s="157"/>
      <c r="BH1593" s="157"/>
      <c r="BI1593" s="157"/>
      <c r="BJ1593" s="157"/>
      <c r="BK1593" s="157"/>
      <c r="BL1593" s="157"/>
      <c r="BM1593" s="157"/>
      <c r="BN1593" s="157"/>
      <c r="BO1593" s="157"/>
      <c r="BP1593" s="157"/>
      <c r="BQ1593" s="157"/>
      <c r="BR1593" s="157"/>
      <c r="BS1593" s="157"/>
      <c r="BT1593" s="157"/>
      <c r="BU1593" s="157"/>
      <c r="BV1593" s="157"/>
      <c r="BW1593" s="157"/>
      <c r="BX1593" s="157"/>
      <c r="BY1593" s="157"/>
      <c r="BZ1593" s="157"/>
      <c r="CA1593" s="157"/>
      <c r="CB1593" s="157"/>
      <c r="CC1593" s="157"/>
      <c r="CD1593" s="157"/>
      <c r="CE1593" s="157"/>
      <c r="CF1593" s="157"/>
      <c r="CG1593" s="157"/>
      <c r="CH1593" s="157"/>
      <c r="CI1593" s="157"/>
      <c r="CJ1593" s="157"/>
      <c r="CK1593" s="157"/>
      <c r="CL1593" s="157"/>
      <c r="CM1593" s="157"/>
      <c r="CN1593" s="157"/>
      <c r="CO1593" s="157"/>
      <c r="CP1593" s="157"/>
      <c r="CQ1593" s="157"/>
      <c r="CR1593" s="157"/>
      <c r="CS1593" s="157"/>
      <c r="CT1593" s="157"/>
      <c r="CU1593" s="157"/>
      <c r="CV1593" s="157"/>
      <c r="CW1593" s="157"/>
      <c r="CX1593" s="157"/>
      <c r="CY1593" s="157"/>
      <c r="CZ1593" s="157"/>
      <c r="DA1593" s="157"/>
      <c r="DB1593" s="157"/>
      <c r="DC1593" s="157"/>
      <c r="DD1593" s="157"/>
      <c r="DE1593" s="157"/>
      <c r="DF1593" s="157"/>
      <c r="DG1593" s="157"/>
      <c r="DH1593" s="157"/>
      <c r="DI1593" s="157"/>
      <c r="DJ1593" s="157"/>
      <c r="DK1593" s="157"/>
      <c r="DL1593" s="157"/>
      <c r="DM1593" s="157"/>
      <c r="DN1593" s="157"/>
      <c r="DO1593" s="157"/>
    </row>
    <row r="1594" spans="3:119">
      <c r="C1594" s="549"/>
      <c r="D1594" s="301"/>
      <c r="E1594" s="302"/>
      <c r="F1594" s="551"/>
      <c r="G1594" s="551"/>
      <c r="H1594" s="551"/>
      <c r="I1594" s="551"/>
      <c r="J1594" s="551"/>
      <c r="K1594" s="551"/>
      <c r="M1594" s="157"/>
      <c r="N1594" s="157"/>
      <c r="O1594" s="157"/>
      <c r="P1594" s="157"/>
      <c r="Q1594" s="157"/>
      <c r="R1594" s="157"/>
      <c r="S1594" s="157"/>
      <c r="T1594" s="157"/>
      <c r="U1594" s="1761"/>
      <c r="V1594" s="1761"/>
      <c r="W1594" s="1761"/>
      <c r="X1594" s="1761"/>
      <c r="Y1594" s="1761"/>
      <c r="Z1594" s="1761"/>
      <c r="AA1594" s="157"/>
      <c r="AB1594" s="157"/>
      <c r="AC1594" s="157"/>
      <c r="AD1594" s="157"/>
      <c r="AE1594" s="157"/>
      <c r="AF1594" s="157"/>
      <c r="AG1594" s="157"/>
      <c r="AH1594" s="157"/>
      <c r="AI1594" s="157"/>
      <c r="AJ1594" s="157"/>
      <c r="AK1594" s="157"/>
      <c r="AL1594" s="157"/>
      <c r="AM1594" s="157"/>
      <c r="AN1594" s="157"/>
      <c r="AO1594" s="157"/>
      <c r="AP1594" s="157"/>
      <c r="AQ1594" s="157"/>
      <c r="AR1594" s="157"/>
      <c r="AS1594" s="157"/>
      <c r="AT1594" s="157"/>
      <c r="AU1594" s="157"/>
      <c r="AV1594" s="157"/>
      <c r="AW1594" s="157"/>
      <c r="AX1594" s="157"/>
      <c r="AY1594" s="157"/>
      <c r="AZ1594" s="157"/>
      <c r="BA1594" s="157"/>
      <c r="BB1594" s="157"/>
      <c r="BC1594" s="157"/>
      <c r="BD1594" s="157"/>
      <c r="BE1594" s="157"/>
      <c r="BF1594" s="157"/>
      <c r="BG1594" s="157"/>
      <c r="BH1594" s="157"/>
      <c r="BI1594" s="157"/>
      <c r="BJ1594" s="157"/>
      <c r="BK1594" s="157"/>
      <c r="BL1594" s="157"/>
      <c r="BM1594" s="157"/>
      <c r="BN1594" s="157"/>
      <c r="BO1594" s="157"/>
      <c r="BP1594" s="157"/>
      <c r="BQ1594" s="157"/>
      <c r="BR1594" s="157"/>
      <c r="BS1594" s="157"/>
      <c r="BT1594" s="157"/>
      <c r="BU1594" s="157"/>
      <c r="BV1594" s="157"/>
      <c r="BW1594" s="157"/>
      <c r="BX1594" s="157"/>
      <c r="BY1594" s="157"/>
      <c r="BZ1594" s="157"/>
      <c r="CA1594" s="157"/>
      <c r="CB1594" s="157"/>
      <c r="CC1594" s="157"/>
      <c r="CD1594" s="157"/>
      <c r="CE1594" s="157"/>
      <c r="CF1594" s="157"/>
      <c r="CG1594" s="157"/>
      <c r="CH1594" s="157"/>
      <c r="CI1594" s="157"/>
      <c r="CJ1594" s="157"/>
      <c r="CK1594" s="157"/>
      <c r="CL1594" s="157"/>
      <c r="CM1594" s="157"/>
      <c r="CN1594" s="157"/>
      <c r="CO1594" s="157"/>
      <c r="CP1594" s="157"/>
      <c r="CQ1594" s="157"/>
      <c r="CR1594" s="157"/>
      <c r="CS1594" s="157"/>
      <c r="CT1594" s="157"/>
      <c r="CU1594" s="157"/>
      <c r="CV1594" s="157"/>
      <c r="CW1594" s="157"/>
      <c r="CX1594" s="157"/>
      <c r="CY1594" s="157"/>
      <c r="CZ1594" s="157"/>
      <c r="DA1594" s="157"/>
      <c r="DB1594" s="157"/>
      <c r="DC1594" s="157"/>
      <c r="DD1594" s="157"/>
      <c r="DE1594" s="157"/>
      <c r="DF1594" s="157"/>
      <c r="DG1594" s="157"/>
      <c r="DH1594" s="157"/>
      <c r="DI1594" s="157"/>
      <c r="DJ1594" s="157"/>
      <c r="DK1594" s="157"/>
      <c r="DL1594" s="157"/>
      <c r="DM1594" s="157"/>
      <c r="DN1594" s="157"/>
      <c r="DO1594" s="157"/>
    </row>
    <row r="1595" spans="3:119">
      <c r="C1595" s="549"/>
      <c r="D1595" s="301"/>
      <c r="E1595" s="302"/>
      <c r="F1595" s="551"/>
      <c r="G1595" s="551"/>
      <c r="H1595" s="551"/>
      <c r="I1595" s="551"/>
      <c r="J1595" s="551"/>
      <c r="K1595" s="551"/>
      <c r="M1595" s="157"/>
      <c r="N1595" s="157"/>
      <c r="O1595" s="157"/>
      <c r="P1595" s="157"/>
      <c r="Q1595" s="157"/>
      <c r="R1595" s="157"/>
      <c r="S1595" s="157"/>
      <c r="T1595" s="157"/>
      <c r="U1595" s="1761"/>
      <c r="V1595" s="1761"/>
      <c r="W1595" s="1761"/>
      <c r="X1595" s="1761"/>
      <c r="Y1595" s="1761"/>
      <c r="Z1595" s="1761"/>
      <c r="AA1595" s="157"/>
      <c r="AB1595" s="157"/>
      <c r="AC1595" s="157"/>
      <c r="AD1595" s="157"/>
      <c r="AE1595" s="157"/>
      <c r="AF1595" s="157"/>
      <c r="AG1595" s="157"/>
      <c r="AH1595" s="157"/>
      <c r="AI1595" s="157"/>
      <c r="AJ1595" s="157"/>
      <c r="AK1595" s="157"/>
      <c r="AL1595" s="157"/>
      <c r="AM1595" s="157"/>
      <c r="AN1595" s="157"/>
      <c r="AO1595" s="157"/>
      <c r="AP1595" s="157"/>
      <c r="AQ1595" s="157"/>
      <c r="AR1595" s="157"/>
      <c r="AS1595" s="157"/>
      <c r="AT1595" s="157"/>
      <c r="AU1595" s="157"/>
      <c r="AV1595" s="157"/>
      <c r="AW1595" s="157"/>
      <c r="AX1595" s="157"/>
      <c r="AY1595" s="157"/>
      <c r="AZ1595" s="157"/>
      <c r="BA1595" s="157"/>
      <c r="BB1595" s="157"/>
      <c r="BC1595" s="157"/>
      <c r="BD1595" s="157"/>
      <c r="BE1595" s="157"/>
      <c r="BF1595" s="157"/>
      <c r="BG1595" s="157"/>
      <c r="BH1595" s="157"/>
      <c r="BI1595" s="157"/>
      <c r="BJ1595" s="157"/>
      <c r="BK1595" s="157"/>
      <c r="BL1595" s="157"/>
      <c r="BM1595" s="157"/>
      <c r="BN1595" s="157"/>
      <c r="BO1595" s="157"/>
      <c r="BP1595" s="157"/>
      <c r="BQ1595" s="157"/>
      <c r="BR1595" s="157"/>
      <c r="BS1595" s="157"/>
      <c r="BT1595" s="157"/>
      <c r="BU1595" s="157"/>
      <c r="BV1595" s="157"/>
      <c r="BW1595" s="157"/>
      <c r="BX1595" s="157"/>
      <c r="BY1595" s="157"/>
      <c r="BZ1595" s="157"/>
      <c r="CA1595" s="157"/>
      <c r="CB1595" s="157"/>
      <c r="CC1595" s="157"/>
      <c r="CD1595" s="157"/>
      <c r="CE1595" s="157"/>
      <c r="CF1595" s="157"/>
      <c r="CG1595" s="157"/>
      <c r="CH1595" s="157"/>
      <c r="CI1595" s="157"/>
      <c r="CJ1595" s="157"/>
      <c r="CK1595" s="157"/>
      <c r="CL1595" s="157"/>
      <c r="CM1595" s="157"/>
      <c r="CN1595" s="157"/>
      <c r="CO1595" s="157"/>
      <c r="CP1595" s="157"/>
      <c r="CQ1595" s="157"/>
      <c r="CR1595" s="157"/>
      <c r="CS1595" s="157"/>
      <c r="CT1595" s="157"/>
      <c r="CU1595" s="157"/>
      <c r="CV1595" s="157"/>
      <c r="CW1595" s="157"/>
      <c r="CX1595" s="157"/>
      <c r="CY1595" s="157"/>
      <c r="CZ1595" s="157"/>
      <c r="DA1595" s="157"/>
      <c r="DB1595" s="157"/>
      <c r="DC1595" s="157"/>
      <c r="DD1595" s="157"/>
      <c r="DE1595" s="157"/>
      <c r="DF1595" s="157"/>
      <c r="DG1595" s="157"/>
      <c r="DH1595" s="157"/>
      <c r="DI1595" s="157"/>
      <c r="DJ1595" s="157"/>
      <c r="DK1595" s="157"/>
      <c r="DL1595" s="157"/>
      <c r="DM1595" s="157"/>
      <c r="DN1595" s="157"/>
      <c r="DO1595" s="157"/>
    </row>
    <row r="1596" spans="3:119">
      <c r="C1596" s="549"/>
      <c r="D1596" s="301"/>
      <c r="E1596" s="302"/>
      <c r="F1596" s="551"/>
      <c r="G1596" s="551"/>
      <c r="H1596" s="551"/>
      <c r="I1596" s="551"/>
      <c r="J1596" s="551"/>
      <c r="K1596" s="551"/>
      <c r="M1596" s="157"/>
      <c r="N1596" s="157"/>
      <c r="O1596" s="157"/>
      <c r="P1596" s="157"/>
      <c r="Q1596" s="157"/>
      <c r="R1596" s="157"/>
      <c r="S1596" s="157"/>
      <c r="T1596" s="157"/>
      <c r="U1596" s="1761"/>
      <c r="V1596" s="1761"/>
      <c r="W1596" s="1761"/>
      <c r="X1596" s="1761"/>
      <c r="Y1596" s="1761"/>
      <c r="Z1596" s="1761"/>
      <c r="AA1596" s="157"/>
      <c r="AB1596" s="157"/>
      <c r="AC1596" s="157"/>
      <c r="AD1596" s="157"/>
      <c r="AE1596" s="157"/>
      <c r="AF1596" s="157"/>
      <c r="AG1596" s="157"/>
      <c r="AH1596" s="157"/>
      <c r="AI1596" s="157"/>
      <c r="AJ1596" s="157"/>
      <c r="AK1596" s="157"/>
      <c r="AL1596" s="157"/>
      <c r="AM1596" s="157"/>
      <c r="AN1596" s="157"/>
      <c r="AO1596" s="157"/>
      <c r="AP1596" s="157"/>
      <c r="AQ1596" s="157"/>
      <c r="AR1596" s="157"/>
      <c r="AS1596" s="157"/>
      <c r="AT1596" s="157"/>
      <c r="AU1596" s="157"/>
      <c r="AV1596" s="157"/>
      <c r="AW1596" s="157"/>
      <c r="AX1596" s="157"/>
      <c r="AY1596" s="157"/>
      <c r="AZ1596" s="157"/>
      <c r="BA1596" s="157"/>
      <c r="BB1596" s="157"/>
      <c r="BC1596" s="157"/>
      <c r="BD1596" s="157"/>
      <c r="BE1596" s="157"/>
      <c r="BF1596" s="157"/>
      <c r="BG1596" s="157"/>
      <c r="BH1596" s="157"/>
      <c r="BI1596" s="157"/>
      <c r="BJ1596" s="157"/>
      <c r="BK1596" s="157"/>
      <c r="BL1596" s="157"/>
      <c r="BM1596" s="157"/>
      <c r="BN1596" s="157"/>
      <c r="BO1596" s="157"/>
      <c r="BP1596" s="157"/>
      <c r="BQ1596" s="157"/>
      <c r="BR1596" s="157"/>
      <c r="BS1596" s="157"/>
      <c r="BT1596" s="157"/>
      <c r="BU1596" s="157"/>
      <c r="BV1596" s="157"/>
      <c r="BW1596" s="157"/>
      <c r="BX1596" s="157"/>
      <c r="BY1596" s="157"/>
      <c r="BZ1596" s="157"/>
      <c r="CA1596" s="157"/>
      <c r="CB1596" s="157"/>
      <c r="CC1596" s="157"/>
      <c r="CD1596" s="157"/>
      <c r="CE1596" s="157"/>
      <c r="CF1596" s="157"/>
      <c r="CG1596" s="157"/>
      <c r="CH1596" s="157"/>
      <c r="CI1596" s="157"/>
      <c r="CJ1596" s="157"/>
      <c r="CK1596" s="157"/>
      <c r="CL1596" s="157"/>
      <c r="CM1596" s="157"/>
      <c r="CN1596" s="157"/>
      <c r="CO1596" s="157"/>
      <c r="CP1596" s="157"/>
      <c r="CQ1596" s="157"/>
      <c r="CR1596" s="157"/>
      <c r="CS1596" s="157"/>
      <c r="CT1596" s="157"/>
      <c r="CU1596" s="157"/>
      <c r="CV1596" s="157"/>
      <c r="CW1596" s="157"/>
      <c r="CX1596" s="157"/>
      <c r="CY1596" s="157"/>
      <c r="CZ1596" s="157"/>
      <c r="DA1596" s="157"/>
      <c r="DB1596" s="157"/>
      <c r="DC1596" s="157"/>
      <c r="DD1596" s="157"/>
      <c r="DE1596" s="157"/>
      <c r="DF1596" s="157"/>
      <c r="DG1596" s="157"/>
      <c r="DH1596" s="157"/>
      <c r="DI1596" s="157"/>
      <c r="DJ1596" s="157"/>
      <c r="DK1596" s="157"/>
      <c r="DL1596" s="157"/>
      <c r="DM1596" s="157"/>
      <c r="DN1596" s="157"/>
      <c r="DO1596" s="157"/>
    </row>
    <row r="1597" spans="3:119">
      <c r="C1597" s="549"/>
      <c r="D1597" s="301"/>
      <c r="E1597" s="302"/>
      <c r="F1597" s="551"/>
      <c r="G1597" s="551"/>
      <c r="H1597" s="551"/>
      <c r="I1597" s="551"/>
      <c r="J1597" s="551"/>
      <c r="K1597" s="551"/>
      <c r="M1597" s="157"/>
      <c r="N1597" s="157"/>
      <c r="O1597" s="157"/>
      <c r="P1597" s="157"/>
      <c r="Q1597" s="157"/>
      <c r="R1597" s="157"/>
      <c r="S1597" s="157"/>
      <c r="T1597" s="157"/>
      <c r="U1597" s="1761"/>
      <c r="V1597" s="1761"/>
      <c r="W1597" s="1761"/>
      <c r="X1597" s="1761"/>
      <c r="Y1597" s="1761"/>
      <c r="Z1597" s="1761"/>
      <c r="AA1597" s="157"/>
      <c r="AB1597" s="157"/>
      <c r="AC1597" s="157"/>
      <c r="AD1597" s="157"/>
      <c r="AE1597" s="157"/>
      <c r="AF1597" s="157"/>
      <c r="AG1597" s="157"/>
      <c r="AH1597" s="157"/>
      <c r="AI1597" s="157"/>
      <c r="AJ1597" s="157"/>
      <c r="AK1597" s="157"/>
      <c r="AL1597" s="157"/>
      <c r="AM1597" s="157"/>
      <c r="AN1597" s="157"/>
      <c r="AO1597" s="157"/>
      <c r="AP1597" s="157"/>
      <c r="AQ1597" s="157"/>
      <c r="AR1597" s="157"/>
      <c r="AS1597" s="157"/>
      <c r="AT1597" s="157"/>
      <c r="AU1597" s="157"/>
      <c r="AV1597" s="157"/>
      <c r="AW1597" s="157"/>
      <c r="AX1597" s="157"/>
      <c r="AY1597" s="157"/>
      <c r="AZ1597" s="157"/>
      <c r="BA1597" s="157"/>
      <c r="BB1597" s="157"/>
      <c r="BC1597" s="157"/>
      <c r="BD1597" s="157"/>
      <c r="BE1597" s="157"/>
      <c r="BF1597" s="157"/>
      <c r="BG1597" s="157"/>
      <c r="BH1597" s="157"/>
      <c r="BI1597" s="157"/>
      <c r="BJ1597" s="157"/>
      <c r="BK1597" s="157"/>
      <c r="BL1597" s="157"/>
      <c r="BM1597" s="157"/>
      <c r="BN1597" s="157"/>
      <c r="BO1597" s="157"/>
      <c r="BP1597" s="157"/>
      <c r="BQ1597" s="157"/>
      <c r="BR1597" s="157"/>
      <c r="BS1597" s="157"/>
      <c r="BT1597" s="157"/>
      <c r="BU1597" s="157"/>
      <c r="BV1597" s="157"/>
      <c r="BW1597" s="157"/>
      <c r="BX1597" s="157"/>
      <c r="BY1597" s="157"/>
      <c r="BZ1597" s="157"/>
      <c r="CA1597" s="157"/>
      <c r="CB1597" s="157"/>
      <c r="CC1597" s="157"/>
      <c r="CD1597" s="157"/>
      <c r="CE1597" s="157"/>
      <c r="CF1597" s="157"/>
      <c r="CG1597" s="157"/>
      <c r="CH1597" s="157"/>
      <c r="CI1597" s="157"/>
      <c r="CJ1597" s="157"/>
      <c r="CK1597" s="157"/>
      <c r="CL1597" s="157"/>
      <c r="CM1597" s="157"/>
      <c r="CN1597" s="157"/>
      <c r="CO1597" s="157"/>
      <c r="CP1597" s="157"/>
      <c r="CQ1597" s="157"/>
      <c r="CR1597" s="157"/>
      <c r="CS1597" s="157"/>
      <c r="CT1597" s="157"/>
      <c r="CU1597" s="157"/>
      <c r="CV1597" s="157"/>
      <c r="CW1597" s="157"/>
      <c r="CX1597" s="157"/>
      <c r="CY1597" s="157"/>
      <c r="CZ1597" s="157"/>
      <c r="DA1597" s="157"/>
      <c r="DB1597" s="157"/>
      <c r="DC1597" s="157"/>
      <c r="DD1597" s="157"/>
      <c r="DE1597" s="157"/>
      <c r="DF1597" s="157"/>
      <c r="DG1597" s="157"/>
      <c r="DH1597" s="157"/>
      <c r="DI1597" s="157"/>
      <c r="DJ1597" s="157"/>
      <c r="DK1597" s="157"/>
      <c r="DL1597" s="157"/>
      <c r="DM1597" s="157"/>
      <c r="DN1597" s="157"/>
      <c r="DO1597" s="157"/>
    </row>
    <row r="1598" spans="3:119">
      <c r="C1598" s="549"/>
      <c r="D1598" s="301"/>
      <c r="E1598" s="302"/>
      <c r="F1598" s="551"/>
      <c r="G1598" s="551"/>
      <c r="H1598" s="551"/>
      <c r="I1598" s="551"/>
      <c r="J1598" s="551"/>
      <c r="K1598" s="551"/>
      <c r="M1598" s="157"/>
      <c r="N1598" s="157"/>
      <c r="O1598" s="157"/>
      <c r="P1598" s="157"/>
      <c r="Q1598" s="157"/>
      <c r="R1598" s="157"/>
      <c r="S1598" s="157"/>
      <c r="T1598" s="157"/>
      <c r="U1598" s="1761"/>
      <c r="V1598" s="1761"/>
      <c r="W1598" s="1761"/>
      <c r="X1598" s="1761"/>
      <c r="Y1598" s="1761"/>
      <c r="Z1598" s="1761"/>
      <c r="AA1598" s="157"/>
      <c r="AB1598" s="157"/>
      <c r="AC1598" s="157"/>
      <c r="AD1598" s="157"/>
      <c r="AE1598" s="157"/>
      <c r="AF1598" s="157"/>
      <c r="AG1598" s="157"/>
      <c r="AH1598" s="157"/>
      <c r="AI1598" s="157"/>
      <c r="AJ1598" s="157"/>
      <c r="AK1598" s="157"/>
      <c r="AL1598" s="157"/>
      <c r="AM1598" s="157"/>
      <c r="AN1598" s="157"/>
      <c r="AO1598" s="157"/>
      <c r="AP1598" s="157"/>
      <c r="AQ1598" s="157"/>
      <c r="AR1598" s="157"/>
      <c r="AS1598" s="157"/>
      <c r="AT1598" s="157"/>
      <c r="AU1598" s="157"/>
      <c r="AV1598" s="157"/>
      <c r="AW1598" s="157"/>
      <c r="AX1598" s="157"/>
      <c r="AY1598" s="157"/>
      <c r="AZ1598" s="157"/>
      <c r="BA1598" s="157"/>
      <c r="BB1598" s="157"/>
      <c r="BC1598" s="157"/>
      <c r="BD1598" s="157"/>
      <c r="BE1598" s="157"/>
      <c r="BF1598" s="157"/>
      <c r="BG1598" s="157"/>
      <c r="BH1598" s="157"/>
      <c r="BI1598" s="157"/>
      <c r="BJ1598" s="157"/>
      <c r="BK1598" s="157"/>
      <c r="BL1598" s="157"/>
      <c r="BM1598" s="157"/>
      <c r="BN1598" s="157"/>
      <c r="BO1598" s="157"/>
      <c r="BP1598" s="157"/>
      <c r="BQ1598" s="157"/>
      <c r="BR1598" s="157"/>
      <c r="BS1598" s="157"/>
      <c r="BT1598" s="157"/>
      <c r="BU1598" s="157"/>
      <c r="BV1598" s="157"/>
      <c r="BW1598" s="157"/>
      <c r="BX1598" s="157"/>
      <c r="BY1598" s="157"/>
      <c r="BZ1598" s="157"/>
      <c r="CA1598" s="157"/>
      <c r="CB1598" s="157"/>
      <c r="CC1598" s="157"/>
      <c r="CD1598" s="157"/>
      <c r="CE1598" s="157"/>
      <c r="CF1598" s="157"/>
      <c r="CG1598" s="157"/>
      <c r="CH1598" s="157"/>
      <c r="CI1598" s="157"/>
      <c r="CJ1598" s="157"/>
      <c r="CK1598" s="157"/>
      <c r="CL1598" s="157"/>
      <c r="CM1598" s="157"/>
      <c r="CN1598" s="157"/>
      <c r="CO1598" s="157"/>
      <c r="CP1598" s="157"/>
      <c r="CQ1598" s="157"/>
      <c r="CR1598" s="157"/>
      <c r="CS1598" s="157"/>
      <c r="CT1598" s="157"/>
      <c r="CU1598" s="157"/>
      <c r="CV1598" s="157"/>
      <c r="CW1598" s="157"/>
      <c r="CX1598" s="157"/>
      <c r="CY1598" s="157"/>
      <c r="CZ1598" s="157"/>
      <c r="DA1598" s="157"/>
      <c r="DB1598" s="157"/>
      <c r="DC1598" s="157"/>
      <c r="DD1598" s="157"/>
      <c r="DE1598" s="157"/>
      <c r="DF1598" s="157"/>
      <c r="DG1598" s="157"/>
      <c r="DH1598" s="157"/>
      <c r="DI1598" s="157"/>
      <c r="DJ1598" s="157"/>
      <c r="DK1598" s="157"/>
      <c r="DL1598" s="157"/>
      <c r="DM1598" s="157"/>
      <c r="DN1598" s="157"/>
      <c r="DO1598" s="157"/>
    </row>
    <row r="1599" spans="3:119">
      <c r="C1599" s="549"/>
      <c r="D1599" s="301"/>
      <c r="E1599" s="302"/>
      <c r="F1599" s="551"/>
      <c r="G1599" s="551"/>
      <c r="H1599" s="551"/>
      <c r="I1599" s="551"/>
      <c r="J1599" s="551"/>
      <c r="K1599" s="551"/>
      <c r="M1599" s="157"/>
      <c r="N1599" s="157"/>
      <c r="O1599" s="157"/>
      <c r="P1599" s="157"/>
      <c r="Q1599" s="157"/>
      <c r="R1599" s="157"/>
      <c r="S1599" s="157"/>
      <c r="T1599" s="157"/>
      <c r="U1599" s="1761"/>
      <c r="V1599" s="1761"/>
      <c r="W1599" s="1761"/>
      <c r="X1599" s="1761"/>
      <c r="Y1599" s="1761"/>
      <c r="Z1599" s="1761"/>
      <c r="AA1599" s="157"/>
      <c r="AB1599" s="157"/>
      <c r="AC1599" s="157"/>
      <c r="AD1599" s="157"/>
      <c r="AE1599" s="157"/>
      <c r="AF1599" s="157"/>
      <c r="AG1599" s="157"/>
      <c r="AH1599" s="157"/>
      <c r="AI1599" s="157"/>
      <c r="AJ1599" s="157"/>
      <c r="AK1599" s="157"/>
      <c r="AL1599" s="157"/>
      <c r="AM1599" s="157"/>
      <c r="AN1599" s="157"/>
      <c r="AO1599" s="157"/>
      <c r="AP1599" s="157"/>
      <c r="AQ1599" s="157"/>
      <c r="AR1599" s="157"/>
      <c r="AS1599" s="157"/>
      <c r="AT1599" s="157"/>
      <c r="AU1599" s="157"/>
      <c r="AV1599" s="157"/>
      <c r="AW1599" s="157"/>
      <c r="AX1599" s="157"/>
      <c r="AY1599" s="157"/>
      <c r="AZ1599" s="157"/>
      <c r="BA1599" s="157"/>
      <c r="BB1599" s="157"/>
      <c r="BC1599" s="157"/>
      <c r="BD1599" s="157"/>
      <c r="BE1599" s="157"/>
      <c r="BF1599" s="157"/>
      <c r="BG1599" s="157"/>
      <c r="BH1599" s="157"/>
      <c r="BI1599" s="157"/>
      <c r="BJ1599" s="157"/>
      <c r="BK1599" s="157"/>
      <c r="BL1599" s="157"/>
      <c r="BM1599" s="157"/>
      <c r="BN1599" s="157"/>
      <c r="BO1599" s="157"/>
      <c r="BP1599" s="157"/>
      <c r="BQ1599" s="157"/>
      <c r="BR1599" s="157"/>
      <c r="BS1599" s="157"/>
      <c r="BT1599" s="157"/>
      <c r="BU1599" s="157"/>
      <c r="BV1599" s="157"/>
      <c r="BW1599" s="157"/>
      <c r="BX1599" s="157"/>
      <c r="BY1599" s="157"/>
      <c r="BZ1599" s="157"/>
      <c r="CA1599" s="157"/>
      <c r="CB1599" s="157"/>
      <c r="CC1599" s="157"/>
      <c r="CD1599" s="157"/>
      <c r="CE1599" s="157"/>
      <c r="CF1599" s="157"/>
      <c r="CG1599" s="157"/>
      <c r="CH1599" s="157"/>
      <c r="CI1599" s="157"/>
      <c r="CJ1599" s="157"/>
      <c r="CK1599" s="157"/>
      <c r="CL1599" s="157"/>
      <c r="CM1599" s="157"/>
      <c r="CN1599" s="157"/>
      <c r="CO1599" s="157"/>
      <c r="CP1599" s="157"/>
      <c r="CQ1599" s="157"/>
      <c r="CR1599" s="157"/>
      <c r="CS1599" s="157"/>
      <c r="CT1599" s="157"/>
      <c r="CU1599" s="157"/>
      <c r="CV1599" s="157"/>
      <c r="CW1599" s="157"/>
      <c r="CX1599" s="157"/>
      <c r="CY1599" s="157"/>
      <c r="CZ1599" s="157"/>
      <c r="DA1599" s="157"/>
      <c r="DB1599" s="157"/>
      <c r="DC1599" s="157"/>
      <c r="DD1599" s="157"/>
      <c r="DE1599" s="157"/>
      <c r="DF1599" s="157"/>
      <c r="DG1599" s="157"/>
      <c r="DH1599" s="157"/>
      <c r="DI1599" s="157"/>
      <c r="DJ1599" s="157"/>
      <c r="DK1599" s="157"/>
      <c r="DL1599" s="157"/>
      <c r="DM1599" s="157"/>
      <c r="DN1599" s="157"/>
      <c r="DO1599" s="157"/>
    </row>
    <row r="1600" spans="3:119">
      <c r="C1600" s="549"/>
      <c r="D1600" s="301"/>
      <c r="E1600" s="302"/>
      <c r="F1600" s="551"/>
      <c r="G1600" s="551"/>
      <c r="H1600" s="551"/>
      <c r="I1600" s="551"/>
      <c r="J1600" s="551"/>
      <c r="K1600" s="551"/>
      <c r="M1600" s="157"/>
      <c r="N1600" s="157"/>
      <c r="O1600" s="157"/>
      <c r="P1600" s="157"/>
      <c r="Q1600" s="157"/>
      <c r="R1600" s="157"/>
      <c r="S1600" s="157"/>
      <c r="T1600" s="157"/>
      <c r="U1600" s="1761"/>
      <c r="V1600" s="1761"/>
      <c r="W1600" s="1761"/>
      <c r="X1600" s="1761"/>
      <c r="Y1600" s="1761"/>
      <c r="Z1600" s="1761"/>
      <c r="AA1600" s="157"/>
      <c r="AB1600" s="157"/>
      <c r="AC1600" s="157"/>
      <c r="AD1600" s="157"/>
      <c r="AE1600" s="157"/>
      <c r="AF1600" s="157"/>
      <c r="AG1600" s="157"/>
      <c r="AH1600" s="157"/>
      <c r="AI1600" s="157"/>
      <c r="AJ1600" s="157"/>
      <c r="AK1600" s="157"/>
      <c r="AL1600" s="157"/>
      <c r="AM1600" s="157"/>
      <c r="AN1600" s="157"/>
      <c r="AO1600" s="157"/>
      <c r="AP1600" s="157"/>
      <c r="AQ1600" s="157"/>
      <c r="AR1600" s="157"/>
      <c r="AS1600" s="157"/>
      <c r="AT1600" s="157"/>
      <c r="AU1600" s="157"/>
      <c r="AV1600" s="157"/>
      <c r="AW1600" s="157"/>
      <c r="AX1600" s="157"/>
      <c r="AY1600" s="157"/>
      <c r="AZ1600" s="157"/>
      <c r="BA1600" s="157"/>
      <c r="BB1600" s="157"/>
      <c r="BC1600" s="157"/>
      <c r="BD1600" s="157"/>
      <c r="BE1600" s="157"/>
      <c r="BF1600" s="157"/>
      <c r="BG1600" s="157"/>
      <c r="BH1600" s="157"/>
      <c r="BI1600" s="157"/>
      <c r="BJ1600" s="157"/>
      <c r="BK1600" s="157"/>
      <c r="BL1600" s="157"/>
      <c r="BM1600" s="157"/>
      <c r="BN1600" s="157"/>
      <c r="BO1600" s="157"/>
      <c r="BP1600" s="157"/>
      <c r="BQ1600" s="157"/>
      <c r="BR1600" s="157"/>
      <c r="BS1600" s="157"/>
      <c r="BT1600" s="157"/>
      <c r="BU1600" s="157"/>
      <c r="BV1600" s="157"/>
      <c r="BW1600" s="157"/>
      <c r="BX1600" s="157"/>
      <c r="BY1600" s="157"/>
      <c r="BZ1600" s="157"/>
      <c r="CA1600" s="157"/>
      <c r="CB1600" s="157"/>
      <c r="CC1600" s="157"/>
      <c r="CD1600" s="157"/>
      <c r="CE1600" s="157"/>
      <c r="CF1600" s="157"/>
      <c r="CG1600" s="157"/>
      <c r="CH1600" s="157"/>
      <c r="CI1600" s="157"/>
      <c r="CJ1600" s="157"/>
      <c r="CK1600" s="157"/>
      <c r="CL1600" s="157"/>
      <c r="CM1600" s="157"/>
      <c r="CN1600" s="157"/>
      <c r="CO1600" s="157"/>
      <c r="CP1600" s="157"/>
      <c r="CQ1600" s="157"/>
      <c r="CR1600" s="157"/>
      <c r="CS1600" s="157"/>
      <c r="CT1600" s="157"/>
      <c r="CU1600" s="157"/>
      <c r="CV1600" s="157"/>
      <c r="CW1600" s="157"/>
      <c r="CX1600" s="157"/>
      <c r="CY1600" s="157"/>
      <c r="CZ1600" s="157"/>
      <c r="DA1600" s="157"/>
      <c r="DB1600" s="157"/>
      <c r="DC1600" s="157"/>
      <c r="DD1600" s="157"/>
      <c r="DE1600" s="157"/>
      <c r="DF1600" s="157"/>
      <c r="DG1600" s="157"/>
      <c r="DH1600" s="157"/>
      <c r="DI1600" s="157"/>
      <c r="DJ1600" s="157"/>
      <c r="DK1600" s="157"/>
      <c r="DL1600" s="157"/>
      <c r="DM1600" s="157"/>
      <c r="DN1600" s="157"/>
      <c r="DO1600" s="157"/>
    </row>
    <row r="1601" spans="3:119">
      <c r="C1601" s="549"/>
      <c r="D1601" s="301"/>
      <c r="E1601" s="302"/>
      <c r="F1601" s="551"/>
      <c r="G1601" s="551"/>
      <c r="H1601" s="551"/>
      <c r="I1601" s="551"/>
      <c r="J1601" s="551"/>
      <c r="K1601" s="551"/>
      <c r="M1601" s="157"/>
      <c r="N1601" s="157"/>
      <c r="O1601" s="157"/>
      <c r="P1601" s="157"/>
      <c r="Q1601" s="157"/>
      <c r="R1601" s="157"/>
      <c r="S1601" s="157"/>
      <c r="T1601" s="157"/>
      <c r="U1601" s="1761"/>
      <c r="V1601" s="1761"/>
      <c r="W1601" s="1761"/>
      <c r="X1601" s="1761"/>
      <c r="Y1601" s="1761"/>
      <c r="Z1601" s="1761"/>
      <c r="AA1601" s="157"/>
      <c r="AB1601" s="157"/>
      <c r="AC1601" s="157"/>
      <c r="AD1601" s="157"/>
      <c r="AE1601" s="157"/>
      <c r="AF1601" s="157"/>
      <c r="AG1601" s="157"/>
      <c r="AH1601" s="157"/>
      <c r="AI1601" s="157"/>
      <c r="AJ1601" s="157"/>
      <c r="AK1601" s="157"/>
      <c r="AL1601" s="157"/>
      <c r="AM1601" s="157"/>
      <c r="AN1601" s="157"/>
      <c r="AO1601" s="157"/>
      <c r="AP1601" s="157"/>
      <c r="AQ1601" s="157"/>
      <c r="AR1601" s="157"/>
      <c r="AS1601" s="157"/>
      <c r="AT1601" s="157"/>
      <c r="AU1601" s="157"/>
      <c r="AV1601" s="157"/>
      <c r="AW1601" s="157"/>
      <c r="AX1601" s="157"/>
      <c r="AY1601" s="157"/>
      <c r="AZ1601" s="157"/>
      <c r="BA1601" s="157"/>
      <c r="BB1601" s="157"/>
      <c r="BC1601" s="157"/>
      <c r="BD1601" s="157"/>
      <c r="BE1601" s="157"/>
      <c r="BF1601" s="157"/>
      <c r="BG1601" s="157"/>
      <c r="BH1601" s="157"/>
      <c r="BI1601" s="157"/>
      <c r="BJ1601" s="157"/>
      <c r="BK1601" s="157"/>
      <c r="BL1601" s="157"/>
      <c r="BM1601" s="157"/>
      <c r="BN1601" s="157"/>
      <c r="BO1601" s="157"/>
      <c r="BP1601" s="157"/>
      <c r="BQ1601" s="157"/>
      <c r="BR1601" s="157"/>
      <c r="BS1601" s="157"/>
      <c r="BT1601" s="157"/>
      <c r="BU1601" s="157"/>
      <c r="BV1601" s="157"/>
      <c r="BW1601" s="157"/>
      <c r="BX1601" s="157"/>
      <c r="BY1601" s="157"/>
      <c r="BZ1601" s="157"/>
      <c r="CA1601" s="157"/>
      <c r="CB1601" s="157"/>
      <c r="CC1601" s="157"/>
      <c r="CD1601" s="157"/>
      <c r="CE1601" s="157"/>
      <c r="CF1601" s="157"/>
      <c r="CG1601" s="157"/>
      <c r="CH1601" s="157"/>
      <c r="CI1601" s="157"/>
      <c r="CJ1601" s="157"/>
      <c r="CK1601" s="157"/>
      <c r="CL1601" s="157"/>
      <c r="CM1601" s="157"/>
      <c r="CN1601" s="157"/>
      <c r="CO1601" s="157"/>
      <c r="CP1601" s="157"/>
      <c r="CQ1601" s="157"/>
      <c r="CR1601" s="157"/>
      <c r="CS1601" s="157"/>
      <c r="CT1601" s="157"/>
      <c r="CU1601" s="157"/>
      <c r="CV1601" s="157"/>
      <c r="CW1601" s="157"/>
      <c r="CX1601" s="157"/>
      <c r="CY1601" s="157"/>
      <c r="CZ1601" s="157"/>
      <c r="DA1601" s="157"/>
      <c r="DB1601" s="157"/>
      <c r="DC1601" s="157"/>
      <c r="DD1601" s="157"/>
      <c r="DE1601" s="157"/>
      <c r="DF1601" s="157"/>
      <c r="DG1601" s="157"/>
      <c r="DH1601" s="157"/>
      <c r="DI1601" s="157"/>
      <c r="DJ1601" s="157"/>
      <c r="DK1601" s="157"/>
      <c r="DL1601" s="157"/>
      <c r="DM1601" s="157"/>
      <c r="DN1601" s="157"/>
      <c r="DO1601" s="157"/>
    </row>
    <row r="1602" spans="3:119">
      <c r="C1602" s="549"/>
      <c r="D1602" s="301"/>
      <c r="E1602" s="302"/>
      <c r="F1602" s="551"/>
      <c r="G1602" s="551"/>
      <c r="H1602" s="551"/>
      <c r="I1602" s="551"/>
      <c r="J1602" s="551"/>
      <c r="K1602" s="551"/>
      <c r="M1602" s="157"/>
      <c r="N1602" s="157"/>
      <c r="O1602" s="157"/>
      <c r="P1602" s="157"/>
      <c r="Q1602" s="157"/>
      <c r="R1602" s="157"/>
      <c r="S1602" s="157"/>
      <c r="T1602" s="157"/>
      <c r="U1602" s="1761"/>
      <c r="V1602" s="1761"/>
      <c r="W1602" s="1761"/>
      <c r="X1602" s="1761"/>
      <c r="Y1602" s="1761"/>
      <c r="Z1602" s="1761"/>
      <c r="AA1602" s="157"/>
      <c r="AB1602" s="157"/>
      <c r="AC1602" s="157"/>
      <c r="AD1602" s="157"/>
      <c r="AE1602" s="157"/>
      <c r="AF1602" s="157"/>
      <c r="AG1602" s="157"/>
      <c r="AH1602" s="157"/>
      <c r="AI1602" s="157"/>
      <c r="AJ1602" s="157"/>
      <c r="AK1602" s="157"/>
      <c r="AL1602" s="157"/>
      <c r="AM1602" s="157"/>
      <c r="AN1602" s="157"/>
      <c r="AO1602" s="157"/>
      <c r="AP1602" s="157"/>
      <c r="AQ1602" s="157"/>
      <c r="AR1602" s="157"/>
      <c r="AS1602" s="157"/>
      <c r="AT1602" s="157"/>
      <c r="AU1602" s="157"/>
      <c r="AV1602" s="157"/>
      <c r="AW1602" s="157"/>
      <c r="AX1602" s="157"/>
      <c r="AY1602" s="157"/>
      <c r="AZ1602" s="157"/>
      <c r="BA1602" s="157"/>
      <c r="BB1602" s="157"/>
      <c r="BC1602" s="157"/>
      <c r="BD1602" s="157"/>
      <c r="BE1602" s="157"/>
      <c r="BF1602" s="157"/>
      <c r="BG1602" s="157"/>
      <c r="BH1602" s="157"/>
      <c r="BI1602" s="157"/>
      <c r="BJ1602" s="157"/>
      <c r="BK1602" s="157"/>
      <c r="BL1602" s="157"/>
      <c r="BM1602" s="157"/>
      <c r="BN1602" s="157"/>
      <c r="BO1602" s="157"/>
      <c r="BP1602" s="157"/>
      <c r="BQ1602" s="157"/>
      <c r="BR1602" s="157"/>
      <c r="BS1602" s="157"/>
      <c r="BT1602" s="157"/>
      <c r="BU1602" s="157"/>
      <c r="BV1602" s="157"/>
      <c r="BW1602" s="157"/>
      <c r="BX1602" s="157"/>
      <c r="BY1602" s="157"/>
      <c r="BZ1602" s="157"/>
      <c r="CA1602" s="157"/>
      <c r="CB1602" s="157"/>
      <c r="CC1602" s="157"/>
      <c r="CD1602" s="157"/>
      <c r="CE1602" s="157"/>
      <c r="CF1602" s="157"/>
      <c r="CG1602" s="157"/>
      <c r="CH1602" s="157"/>
      <c r="CI1602" s="157"/>
      <c r="CJ1602" s="157"/>
      <c r="CK1602" s="157"/>
      <c r="CL1602" s="157"/>
      <c r="CM1602" s="157"/>
      <c r="CN1602" s="157"/>
      <c r="CO1602" s="157"/>
      <c r="CP1602" s="157"/>
      <c r="CQ1602" s="157"/>
      <c r="CR1602" s="157"/>
      <c r="CS1602" s="157"/>
      <c r="CT1602" s="157"/>
      <c r="CU1602" s="157"/>
      <c r="CV1602" s="157"/>
      <c r="CW1602" s="157"/>
      <c r="CX1602" s="157"/>
      <c r="CY1602" s="157"/>
      <c r="CZ1602" s="157"/>
      <c r="DA1602" s="157"/>
      <c r="DB1602" s="157"/>
      <c r="DC1602" s="157"/>
      <c r="DD1602" s="157"/>
      <c r="DE1602" s="157"/>
      <c r="DF1602" s="157"/>
      <c r="DG1602" s="157"/>
      <c r="DH1602" s="157"/>
      <c r="DI1602" s="157"/>
      <c r="DJ1602" s="157"/>
      <c r="DK1602" s="157"/>
      <c r="DL1602" s="157"/>
      <c r="DM1602" s="157"/>
      <c r="DN1602" s="157"/>
      <c r="DO1602" s="157"/>
    </row>
    <row r="1603" spans="3:119">
      <c r="C1603" s="549"/>
      <c r="D1603" s="301"/>
      <c r="E1603" s="302"/>
      <c r="F1603" s="551"/>
      <c r="G1603" s="551"/>
      <c r="H1603" s="551"/>
      <c r="I1603" s="551"/>
      <c r="J1603" s="551"/>
      <c r="K1603" s="551"/>
      <c r="M1603" s="157"/>
      <c r="N1603" s="157"/>
      <c r="O1603" s="157"/>
      <c r="P1603" s="157"/>
      <c r="Q1603" s="157"/>
      <c r="R1603" s="157"/>
      <c r="S1603" s="157"/>
      <c r="T1603" s="157"/>
      <c r="U1603" s="1761"/>
      <c r="V1603" s="1761"/>
      <c r="W1603" s="1761"/>
      <c r="X1603" s="1761"/>
      <c r="Y1603" s="1761"/>
      <c r="Z1603" s="1761"/>
      <c r="AA1603" s="157"/>
      <c r="AB1603" s="157"/>
      <c r="AC1603" s="157"/>
      <c r="AD1603" s="157"/>
      <c r="AE1603" s="157"/>
      <c r="AF1603" s="157"/>
      <c r="AG1603" s="157"/>
      <c r="AH1603" s="157"/>
      <c r="AI1603" s="157"/>
      <c r="AJ1603" s="157"/>
      <c r="AK1603" s="157"/>
      <c r="AL1603" s="157"/>
      <c r="AM1603" s="157"/>
      <c r="AN1603" s="157"/>
      <c r="AO1603" s="157"/>
      <c r="AP1603" s="157"/>
      <c r="AQ1603" s="157"/>
      <c r="AR1603" s="157"/>
      <c r="AS1603" s="157"/>
      <c r="AT1603" s="157"/>
      <c r="AU1603" s="157"/>
      <c r="AV1603" s="157"/>
      <c r="AW1603" s="157"/>
      <c r="AX1603" s="157"/>
      <c r="AY1603" s="157"/>
      <c r="AZ1603" s="157"/>
      <c r="BA1603" s="157"/>
      <c r="BB1603" s="157"/>
      <c r="BC1603" s="157"/>
      <c r="BD1603" s="157"/>
      <c r="BE1603" s="157"/>
      <c r="BF1603" s="157"/>
      <c r="BG1603" s="157"/>
      <c r="BH1603" s="157"/>
      <c r="BI1603" s="157"/>
      <c r="BJ1603" s="157"/>
      <c r="BK1603" s="157"/>
      <c r="BL1603" s="157"/>
      <c r="BM1603" s="157"/>
      <c r="BN1603" s="157"/>
      <c r="BO1603" s="157"/>
      <c r="BP1603" s="157"/>
      <c r="BQ1603" s="157"/>
      <c r="BR1603" s="157"/>
      <c r="BS1603" s="157"/>
      <c r="BT1603" s="157"/>
      <c r="BU1603" s="157"/>
      <c r="BV1603" s="157"/>
      <c r="BW1603" s="157"/>
      <c r="BX1603" s="157"/>
      <c r="BY1603" s="157"/>
      <c r="BZ1603" s="157"/>
      <c r="CA1603" s="157"/>
      <c r="CB1603" s="157"/>
      <c r="CC1603" s="157"/>
      <c r="CD1603" s="157"/>
      <c r="CE1603" s="157"/>
      <c r="CF1603" s="157"/>
      <c r="CG1603" s="157"/>
      <c r="CH1603" s="157"/>
      <c r="CI1603" s="157"/>
      <c r="CJ1603" s="157"/>
      <c r="CK1603" s="157"/>
      <c r="CL1603" s="157"/>
      <c r="CM1603" s="157"/>
      <c r="CN1603" s="157"/>
      <c r="CO1603" s="157"/>
      <c r="CP1603" s="157"/>
      <c r="CQ1603" s="157"/>
      <c r="CR1603" s="157"/>
      <c r="CS1603" s="157"/>
      <c r="CT1603" s="157"/>
      <c r="CU1603" s="157"/>
      <c r="CV1603" s="157"/>
      <c r="CW1603" s="157"/>
      <c r="CX1603" s="157"/>
      <c r="CY1603" s="157"/>
      <c r="CZ1603" s="157"/>
      <c r="DA1603" s="157"/>
      <c r="DB1603" s="157"/>
      <c r="DC1603" s="157"/>
      <c r="DD1603" s="157"/>
      <c r="DE1603" s="157"/>
      <c r="DF1603" s="157"/>
      <c r="DG1603" s="157"/>
      <c r="DH1603" s="157"/>
      <c r="DI1603" s="157"/>
      <c r="DJ1603" s="157"/>
      <c r="DK1603" s="157"/>
      <c r="DL1603" s="157"/>
      <c r="DM1603" s="157"/>
      <c r="DN1603" s="157"/>
      <c r="DO1603" s="157"/>
    </row>
    <row r="1604" spans="3:119">
      <c r="C1604" s="549"/>
      <c r="D1604" s="301"/>
      <c r="E1604" s="302"/>
      <c r="F1604" s="551"/>
      <c r="G1604" s="551"/>
      <c r="H1604" s="551"/>
      <c r="I1604" s="551"/>
      <c r="J1604" s="551"/>
      <c r="K1604" s="551"/>
      <c r="M1604" s="157"/>
      <c r="N1604" s="157"/>
      <c r="O1604" s="157"/>
      <c r="P1604" s="157"/>
      <c r="Q1604" s="157"/>
      <c r="R1604" s="157"/>
      <c r="S1604" s="157"/>
      <c r="T1604" s="157"/>
      <c r="U1604" s="1761"/>
      <c r="V1604" s="1761"/>
      <c r="W1604" s="1761"/>
      <c r="X1604" s="1761"/>
      <c r="Y1604" s="1761"/>
      <c r="Z1604" s="1761"/>
      <c r="AA1604" s="157"/>
      <c r="AB1604" s="157"/>
      <c r="AC1604" s="157"/>
      <c r="AD1604" s="157"/>
      <c r="AE1604" s="157"/>
      <c r="AF1604" s="157"/>
      <c r="AG1604" s="157"/>
      <c r="AH1604" s="157"/>
      <c r="AI1604" s="157"/>
      <c r="AJ1604" s="157"/>
      <c r="AK1604" s="157"/>
      <c r="AL1604" s="157"/>
      <c r="AM1604" s="157"/>
      <c r="AN1604" s="157"/>
      <c r="AO1604" s="157"/>
      <c r="AP1604" s="157"/>
      <c r="AQ1604" s="157"/>
      <c r="AR1604" s="157"/>
      <c r="AS1604" s="157"/>
      <c r="AT1604" s="157"/>
      <c r="AU1604" s="157"/>
      <c r="AV1604" s="157"/>
      <c r="AW1604" s="157"/>
      <c r="AX1604" s="157"/>
      <c r="AY1604" s="157"/>
      <c r="AZ1604" s="157"/>
      <c r="BA1604" s="157"/>
      <c r="BB1604" s="157"/>
      <c r="BC1604" s="157"/>
      <c r="BD1604" s="157"/>
      <c r="BE1604" s="157"/>
      <c r="BF1604" s="157"/>
      <c r="BG1604" s="157"/>
      <c r="BH1604" s="157"/>
      <c r="BI1604" s="157"/>
      <c r="BJ1604" s="157"/>
      <c r="BK1604" s="157"/>
      <c r="BL1604" s="157"/>
      <c r="BM1604" s="157"/>
      <c r="BN1604" s="157"/>
      <c r="BO1604" s="157"/>
      <c r="BP1604" s="157"/>
      <c r="BQ1604" s="157"/>
      <c r="BR1604" s="157"/>
      <c r="BS1604" s="157"/>
      <c r="BT1604" s="157"/>
      <c r="BU1604" s="157"/>
      <c r="BV1604" s="157"/>
      <c r="BW1604" s="157"/>
      <c r="BX1604" s="157"/>
      <c r="BY1604" s="157"/>
      <c r="BZ1604" s="157"/>
      <c r="CA1604" s="157"/>
      <c r="CB1604" s="157"/>
      <c r="CC1604" s="157"/>
      <c r="CD1604" s="157"/>
      <c r="CE1604" s="157"/>
      <c r="CF1604" s="157"/>
      <c r="CG1604" s="157"/>
      <c r="CH1604" s="157"/>
      <c r="CI1604" s="157"/>
      <c r="CJ1604" s="157"/>
      <c r="CK1604" s="157"/>
      <c r="CL1604" s="157"/>
      <c r="CM1604" s="157"/>
      <c r="CN1604" s="157"/>
      <c r="CO1604" s="157"/>
      <c r="CP1604" s="157"/>
      <c r="CQ1604" s="157"/>
      <c r="CR1604" s="157"/>
      <c r="CS1604" s="157"/>
      <c r="CT1604" s="157"/>
      <c r="CU1604" s="157"/>
      <c r="CV1604" s="157"/>
      <c r="CW1604" s="157"/>
      <c r="CX1604" s="157"/>
      <c r="CY1604" s="157"/>
      <c r="CZ1604" s="157"/>
      <c r="DA1604" s="157"/>
      <c r="DB1604" s="157"/>
      <c r="DC1604" s="157"/>
      <c r="DD1604" s="157"/>
      <c r="DE1604" s="157"/>
      <c r="DF1604" s="157"/>
      <c r="DG1604" s="157"/>
      <c r="DH1604" s="157"/>
      <c r="DI1604" s="157"/>
      <c r="DJ1604" s="157"/>
      <c r="DK1604" s="157"/>
      <c r="DL1604" s="157"/>
      <c r="DM1604" s="157"/>
      <c r="DN1604" s="157"/>
      <c r="DO1604" s="157"/>
    </row>
    <row r="1605" spans="3:119">
      <c r="C1605" s="549"/>
      <c r="D1605" s="301"/>
      <c r="E1605" s="302"/>
      <c r="F1605" s="551"/>
      <c r="G1605" s="551"/>
      <c r="H1605" s="551"/>
      <c r="I1605" s="551"/>
      <c r="J1605" s="551"/>
      <c r="K1605" s="551"/>
      <c r="M1605" s="157"/>
      <c r="N1605" s="157"/>
      <c r="O1605" s="157"/>
      <c r="P1605" s="157"/>
      <c r="Q1605" s="157"/>
      <c r="R1605" s="157"/>
      <c r="S1605" s="157"/>
      <c r="T1605" s="157"/>
      <c r="U1605" s="1761"/>
      <c r="V1605" s="1761"/>
      <c r="W1605" s="1761"/>
      <c r="X1605" s="1761"/>
      <c r="Y1605" s="1761"/>
      <c r="Z1605" s="1761"/>
      <c r="AA1605" s="157"/>
      <c r="AB1605" s="157"/>
      <c r="AC1605" s="157"/>
      <c r="AD1605" s="157"/>
      <c r="AE1605" s="157"/>
      <c r="AF1605" s="157"/>
      <c r="AG1605" s="157"/>
      <c r="AH1605" s="157"/>
      <c r="AI1605" s="157"/>
      <c r="AJ1605" s="157"/>
      <c r="AK1605" s="157"/>
      <c r="AL1605" s="157"/>
      <c r="AM1605" s="157"/>
      <c r="AN1605" s="157"/>
      <c r="AO1605" s="157"/>
      <c r="AP1605" s="157"/>
      <c r="AQ1605" s="157"/>
      <c r="AR1605" s="157"/>
      <c r="AS1605" s="157"/>
      <c r="AT1605" s="157"/>
      <c r="AU1605" s="157"/>
      <c r="AV1605" s="157"/>
      <c r="AW1605" s="157"/>
      <c r="AX1605" s="157"/>
      <c r="AY1605" s="157"/>
      <c r="AZ1605" s="157"/>
      <c r="BA1605" s="157"/>
      <c r="BB1605" s="157"/>
      <c r="BC1605" s="157"/>
      <c r="BD1605" s="157"/>
      <c r="BE1605" s="157"/>
      <c r="BF1605" s="157"/>
      <c r="BG1605" s="157"/>
      <c r="BH1605" s="157"/>
      <c r="BI1605" s="157"/>
      <c r="BJ1605" s="157"/>
      <c r="BK1605" s="157"/>
      <c r="BL1605" s="157"/>
      <c r="BM1605" s="157"/>
      <c r="BN1605" s="157"/>
      <c r="BO1605" s="157"/>
      <c r="BP1605" s="157"/>
      <c r="BQ1605" s="157"/>
      <c r="BR1605" s="157"/>
      <c r="BS1605" s="157"/>
      <c r="BT1605" s="157"/>
      <c r="BU1605" s="157"/>
      <c r="BV1605" s="157"/>
      <c r="BW1605" s="157"/>
      <c r="BX1605" s="157"/>
      <c r="BY1605" s="157"/>
      <c r="BZ1605" s="157"/>
      <c r="CA1605" s="157"/>
      <c r="CB1605" s="157"/>
      <c r="CC1605" s="157"/>
      <c r="CD1605" s="157"/>
      <c r="CE1605" s="157"/>
      <c r="CF1605" s="157"/>
      <c r="CG1605" s="157"/>
      <c r="CH1605" s="157"/>
      <c r="CI1605" s="157"/>
      <c r="CJ1605" s="157"/>
      <c r="CK1605" s="157"/>
      <c r="CL1605" s="157"/>
      <c r="CM1605" s="157"/>
      <c r="CN1605" s="157"/>
      <c r="CO1605" s="157"/>
      <c r="CP1605" s="157"/>
      <c r="CQ1605" s="157"/>
      <c r="CR1605" s="157"/>
      <c r="CS1605" s="157"/>
      <c r="CT1605" s="157"/>
      <c r="CU1605" s="157"/>
      <c r="CV1605" s="157"/>
      <c r="CW1605" s="157"/>
      <c r="CX1605" s="157"/>
      <c r="CY1605" s="157"/>
      <c r="CZ1605" s="157"/>
      <c r="DA1605" s="157"/>
      <c r="DB1605" s="157"/>
      <c r="DC1605" s="157"/>
      <c r="DD1605" s="157"/>
      <c r="DE1605" s="157"/>
      <c r="DF1605" s="157"/>
      <c r="DG1605" s="157"/>
      <c r="DH1605" s="157"/>
      <c r="DI1605" s="157"/>
      <c r="DJ1605" s="157"/>
      <c r="DK1605" s="157"/>
      <c r="DL1605" s="157"/>
      <c r="DM1605" s="157"/>
      <c r="DN1605" s="157"/>
      <c r="DO1605" s="157"/>
    </row>
    <row r="1606" spans="3:119">
      <c r="C1606" s="549"/>
      <c r="D1606" s="301"/>
      <c r="E1606" s="302"/>
      <c r="F1606" s="551"/>
      <c r="G1606" s="551"/>
      <c r="H1606" s="551"/>
      <c r="I1606" s="551"/>
      <c r="J1606" s="551"/>
      <c r="K1606" s="551"/>
      <c r="M1606" s="157"/>
      <c r="N1606" s="157"/>
      <c r="O1606" s="157"/>
      <c r="P1606" s="157"/>
      <c r="Q1606" s="157"/>
      <c r="R1606" s="157"/>
      <c r="S1606" s="157"/>
      <c r="T1606" s="157"/>
      <c r="U1606" s="1761"/>
      <c r="V1606" s="1761"/>
      <c r="W1606" s="1761"/>
      <c r="X1606" s="1761"/>
      <c r="Y1606" s="1761"/>
      <c r="Z1606" s="1761"/>
      <c r="AA1606" s="157"/>
      <c r="AB1606" s="157"/>
      <c r="AC1606" s="157"/>
      <c r="AD1606" s="157"/>
      <c r="AE1606" s="157"/>
      <c r="AF1606" s="157"/>
      <c r="AG1606" s="157"/>
      <c r="AH1606" s="157"/>
      <c r="AI1606" s="157"/>
      <c r="AJ1606" s="157"/>
      <c r="AK1606" s="157"/>
      <c r="AL1606" s="157"/>
      <c r="AM1606" s="157"/>
      <c r="AN1606" s="157"/>
      <c r="AO1606" s="157"/>
      <c r="AP1606" s="157"/>
      <c r="AQ1606" s="157"/>
      <c r="AR1606" s="157"/>
      <c r="AS1606" s="157"/>
      <c r="AT1606" s="157"/>
      <c r="AU1606" s="157"/>
      <c r="AV1606" s="157"/>
      <c r="AW1606" s="157"/>
      <c r="AX1606" s="157"/>
      <c r="AY1606" s="157"/>
      <c r="AZ1606" s="157"/>
      <c r="BA1606" s="157"/>
      <c r="BB1606" s="157"/>
      <c r="BC1606" s="157"/>
      <c r="BD1606" s="157"/>
      <c r="BE1606" s="157"/>
      <c r="BF1606" s="157"/>
      <c r="BG1606" s="157"/>
      <c r="BH1606" s="157"/>
      <c r="BI1606" s="157"/>
      <c r="BJ1606" s="157"/>
      <c r="BK1606" s="157"/>
      <c r="BL1606" s="157"/>
      <c r="BM1606" s="157"/>
      <c r="BN1606" s="157"/>
      <c r="BO1606" s="157"/>
      <c r="BP1606" s="157"/>
      <c r="BQ1606" s="157"/>
      <c r="BR1606" s="157"/>
      <c r="BS1606" s="157"/>
      <c r="BT1606" s="157"/>
      <c r="BU1606" s="157"/>
      <c r="BV1606" s="157"/>
      <c r="BW1606" s="157"/>
      <c r="BX1606" s="157"/>
      <c r="BY1606" s="157"/>
      <c r="BZ1606" s="157"/>
      <c r="CA1606" s="157"/>
      <c r="CB1606" s="157"/>
      <c r="CC1606" s="157"/>
      <c r="CD1606" s="157"/>
      <c r="CE1606" s="157"/>
      <c r="CF1606" s="157"/>
      <c r="CG1606" s="157"/>
      <c r="CH1606" s="157"/>
      <c r="CI1606" s="157"/>
      <c r="CJ1606" s="157"/>
      <c r="CK1606" s="157"/>
      <c r="CL1606" s="157"/>
      <c r="CM1606" s="157"/>
      <c r="CN1606" s="157"/>
      <c r="CO1606" s="157"/>
      <c r="CP1606" s="157"/>
      <c r="CQ1606" s="157"/>
      <c r="CR1606" s="157"/>
      <c r="CS1606" s="157"/>
      <c r="CT1606" s="157"/>
      <c r="CU1606" s="157"/>
      <c r="CV1606" s="157"/>
      <c r="CW1606" s="157"/>
      <c r="CX1606" s="157"/>
      <c r="CY1606" s="157"/>
      <c r="CZ1606" s="157"/>
      <c r="DA1606" s="157"/>
      <c r="DB1606" s="157"/>
      <c r="DC1606" s="157"/>
      <c r="DD1606" s="157"/>
      <c r="DE1606" s="157"/>
      <c r="DF1606" s="157"/>
      <c r="DG1606" s="157"/>
      <c r="DH1606" s="157"/>
      <c r="DI1606" s="157"/>
      <c r="DJ1606" s="157"/>
      <c r="DK1606" s="157"/>
      <c r="DL1606" s="157"/>
      <c r="DM1606" s="157"/>
      <c r="DN1606" s="157"/>
      <c r="DO1606" s="157"/>
    </row>
    <row r="1607" spans="3:119">
      <c r="C1607" s="549"/>
      <c r="D1607" s="301"/>
      <c r="E1607" s="302"/>
      <c r="F1607" s="551"/>
      <c r="G1607" s="551"/>
      <c r="H1607" s="551"/>
      <c r="I1607" s="551"/>
      <c r="J1607" s="551"/>
      <c r="K1607" s="551"/>
      <c r="M1607" s="157"/>
      <c r="N1607" s="157"/>
      <c r="O1607" s="157"/>
      <c r="P1607" s="157"/>
      <c r="Q1607" s="157"/>
      <c r="R1607" s="157"/>
      <c r="S1607" s="157"/>
      <c r="T1607" s="157"/>
      <c r="U1607" s="1761"/>
      <c r="V1607" s="1761"/>
      <c r="W1607" s="1761"/>
      <c r="X1607" s="1761"/>
      <c r="Y1607" s="1761"/>
      <c r="Z1607" s="1761"/>
      <c r="AA1607" s="157"/>
      <c r="AB1607" s="157"/>
      <c r="AC1607" s="157"/>
      <c r="AD1607" s="157"/>
      <c r="AE1607" s="157"/>
      <c r="AF1607" s="157"/>
      <c r="AG1607" s="157"/>
      <c r="AH1607" s="157"/>
      <c r="AI1607" s="157"/>
      <c r="AJ1607" s="157"/>
      <c r="AK1607" s="157"/>
      <c r="AL1607" s="157"/>
      <c r="AM1607" s="157"/>
      <c r="AN1607" s="157"/>
      <c r="AO1607" s="157"/>
      <c r="AP1607" s="157"/>
      <c r="AQ1607" s="157"/>
      <c r="AR1607" s="157"/>
      <c r="AS1607" s="157"/>
      <c r="AT1607" s="157"/>
      <c r="AU1607" s="157"/>
      <c r="AV1607" s="157"/>
      <c r="AW1607" s="157"/>
      <c r="AX1607" s="157"/>
      <c r="AY1607" s="157"/>
      <c r="AZ1607" s="157"/>
      <c r="BA1607" s="157"/>
      <c r="BB1607" s="157"/>
      <c r="BC1607" s="157"/>
      <c r="BD1607" s="157"/>
      <c r="BE1607" s="157"/>
      <c r="BF1607" s="157"/>
      <c r="BG1607" s="157"/>
      <c r="BH1607" s="157"/>
      <c r="BI1607" s="157"/>
      <c r="BJ1607" s="157"/>
      <c r="BK1607" s="157"/>
      <c r="BL1607" s="157"/>
      <c r="BM1607" s="157"/>
      <c r="BN1607" s="157"/>
      <c r="BO1607" s="157"/>
      <c r="BP1607" s="157"/>
      <c r="BQ1607" s="157"/>
      <c r="BR1607" s="157"/>
      <c r="BS1607" s="157"/>
      <c r="BT1607" s="157"/>
      <c r="BU1607" s="157"/>
      <c r="BV1607" s="157"/>
      <c r="BW1607" s="157"/>
      <c r="BX1607" s="157"/>
      <c r="BY1607" s="157"/>
      <c r="BZ1607" s="157"/>
      <c r="CA1607" s="157"/>
      <c r="CB1607" s="157"/>
      <c r="CC1607" s="157"/>
      <c r="CD1607" s="157"/>
      <c r="CE1607" s="157"/>
      <c r="CF1607" s="157"/>
      <c r="CG1607" s="157"/>
      <c r="CH1607" s="157"/>
      <c r="CI1607" s="157"/>
      <c r="CJ1607" s="157"/>
      <c r="CK1607" s="157"/>
      <c r="CL1607" s="157"/>
      <c r="CM1607" s="157"/>
      <c r="CN1607" s="157"/>
      <c r="CO1607" s="157"/>
      <c r="CP1607" s="157"/>
      <c r="CQ1607" s="157"/>
      <c r="CR1607" s="157"/>
      <c r="CS1607" s="157"/>
      <c r="CT1607" s="157"/>
      <c r="CU1607" s="157"/>
      <c r="CV1607" s="157"/>
      <c r="CW1607" s="157"/>
      <c r="CX1607" s="157"/>
      <c r="CY1607" s="157"/>
      <c r="CZ1607" s="157"/>
      <c r="DA1607" s="157"/>
      <c r="DB1607" s="157"/>
      <c r="DC1607" s="157"/>
      <c r="DD1607" s="157"/>
      <c r="DE1607" s="157"/>
      <c r="DF1607" s="157"/>
      <c r="DG1607" s="157"/>
      <c r="DH1607" s="157"/>
      <c r="DI1607" s="157"/>
      <c r="DJ1607" s="157"/>
      <c r="DK1607" s="157"/>
      <c r="DL1607" s="157"/>
      <c r="DM1607" s="157"/>
      <c r="DN1607" s="157"/>
      <c r="DO1607" s="157"/>
    </row>
    <row r="1608" spans="3:119">
      <c r="C1608" s="549"/>
      <c r="D1608" s="301"/>
      <c r="E1608" s="302"/>
      <c r="F1608" s="551"/>
      <c r="G1608" s="551"/>
      <c r="H1608" s="551"/>
      <c r="I1608" s="551"/>
      <c r="J1608" s="551"/>
      <c r="K1608" s="551"/>
      <c r="M1608" s="157"/>
      <c r="N1608" s="157"/>
      <c r="O1608" s="157"/>
      <c r="P1608" s="157"/>
      <c r="Q1608" s="157"/>
      <c r="R1608" s="157"/>
      <c r="S1608" s="157"/>
      <c r="T1608" s="157"/>
      <c r="U1608" s="1761"/>
      <c r="V1608" s="1761"/>
      <c r="W1608" s="1761"/>
      <c r="X1608" s="1761"/>
      <c r="Y1608" s="1761"/>
      <c r="Z1608" s="1761"/>
      <c r="AA1608" s="157"/>
      <c r="AB1608" s="157"/>
      <c r="AC1608" s="157"/>
      <c r="AD1608" s="157"/>
      <c r="AE1608" s="157"/>
      <c r="AF1608" s="157"/>
      <c r="AG1608" s="157"/>
      <c r="AH1608" s="157"/>
      <c r="AI1608" s="157"/>
      <c r="AJ1608" s="157"/>
      <c r="AK1608" s="157"/>
      <c r="AL1608" s="157"/>
      <c r="AM1608" s="157"/>
      <c r="AN1608" s="157"/>
      <c r="AO1608" s="157"/>
      <c r="AP1608" s="157"/>
      <c r="AQ1608" s="157"/>
      <c r="AR1608" s="157"/>
      <c r="AS1608" s="157"/>
      <c r="AT1608" s="157"/>
      <c r="AU1608" s="157"/>
      <c r="AV1608" s="157"/>
      <c r="AW1608" s="157"/>
      <c r="AX1608" s="157"/>
      <c r="AY1608" s="157"/>
      <c r="AZ1608" s="157"/>
      <c r="BA1608" s="157"/>
      <c r="BB1608" s="157"/>
      <c r="BC1608" s="157"/>
      <c r="BD1608" s="157"/>
      <c r="BE1608" s="157"/>
      <c r="BF1608" s="157"/>
      <c r="BG1608" s="157"/>
      <c r="BH1608" s="157"/>
      <c r="BI1608" s="157"/>
      <c r="BJ1608" s="157"/>
      <c r="BK1608" s="157"/>
      <c r="BL1608" s="157"/>
      <c r="BM1608" s="157"/>
      <c r="BN1608" s="157"/>
      <c r="BO1608" s="157"/>
      <c r="BP1608" s="157"/>
      <c r="BQ1608" s="157"/>
      <c r="BR1608" s="157"/>
      <c r="BS1608" s="157"/>
      <c r="BT1608" s="157"/>
      <c r="BU1608" s="157"/>
      <c r="BV1608" s="157"/>
      <c r="BW1608" s="157"/>
      <c r="BX1608" s="157"/>
      <c r="BY1608" s="157"/>
      <c r="BZ1608" s="157"/>
      <c r="CA1608" s="157"/>
      <c r="CB1608" s="157"/>
      <c r="CC1608" s="157"/>
      <c r="CD1608" s="157"/>
      <c r="CE1608" s="157"/>
      <c r="CF1608" s="157"/>
      <c r="CG1608" s="157"/>
      <c r="CH1608" s="157"/>
      <c r="CI1608" s="157"/>
      <c r="CJ1608" s="157"/>
      <c r="CK1608" s="157"/>
      <c r="CL1608" s="157"/>
      <c r="CM1608" s="157"/>
      <c r="CN1608" s="157"/>
      <c r="CO1608" s="157"/>
      <c r="CP1608" s="157"/>
      <c r="CQ1608" s="157"/>
      <c r="CR1608" s="157"/>
      <c r="CS1608" s="157"/>
      <c r="CT1608" s="157"/>
      <c r="CU1608" s="157"/>
      <c r="CV1608" s="157"/>
      <c r="CW1608" s="157"/>
      <c r="CX1608" s="157"/>
      <c r="CY1608" s="157"/>
      <c r="CZ1608" s="157"/>
      <c r="DA1608" s="157"/>
      <c r="DB1608" s="157"/>
      <c r="DC1608" s="157"/>
      <c r="DD1608" s="157"/>
      <c r="DE1608" s="157"/>
      <c r="DF1608" s="157"/>
      <c r="DG1608" s="157"/>
      <c r="DH1608" s="157"/>
      <c r="DI1608" s="157"/>
      <c r="DJ1608" s="157"/>
      <c r="DK1608" s="157"/>
      <c r="DL1608" s="157"/>
      <c r="DM1608" s="157"/>
      <c r="DN1608" s="157"/>
      <c r="DO1608" s="157"/>
    </row>
    <row r="1609" spans="3:119">
      <c r="C1609" s="549"/>
      <c r="D1609" s="301"/>
      <c r="E1609" s="302"/>
      <c r="F1609" s="551"/>
      <c r="G1609" s="551"/>
      <c r="H1609" s="551"/>
      <c r="I1609" s="551"/>
      <c r="J1609" s="551"/>
      <c r="K1609" s="551"/>
      <c r="M1609" s="157"/>
      <c r="N1609" s="157"/>
      <c r="O1609" s="157"/>
      <c r="P1609" s="157"/>
      <c r="Q1609" s="157"/>
      <c r="R1609" s="157"/>
      <c r="S1609" s="157"/>
      <c r="T1609" s="157"/>
      <c r="U1609" s="1761"/>
      <c r="V1609" s="1761"/>
      <c r="W1609" s="1761"/>
      <c r="X1609" s="1761"/>
      <c r="Y1609" s="1761"/>
      <c r="Z1609" s="1761"/>
      <c r="AA1609" s="157"/>
      <c r="AB1609" s="157"/>
      <c r="AC1609" s="157"/>
      <c r="AD1609" s="157"/>
      <c r="AE1609" s="157"/>
      <c r="AF1609" s="157"/>
      <c r="AG1609" s="157"/>
      <c r="AH1609" s="157"/>
      <c r="AI1609" s="157"/>
      <c r="AJ1609" s="157"/>
      <c r="AK1609" s="157"/>
      <c r="AL1609" s="157"/>
      <c r="AM1609" s="157"/>
      <c r="AN1609" s="157"/>
      <c r="AO1609" s="157"/>
      <c r="AP1609" s="157"/>
      <c r="AQ1609" s="157"/>
      <c r="AR1609" s="157"/>
      <c r="AS1609" s="157"/>
      <c r="AT1609" s="157"/>
      <c r="AU1609" s="157"/>
      <c r="AV1609" s="157"/>
      <c r="AW1609" s="157"/>
      <c r="AX1609" s="157"/>
      <c r="AY1609" s="157"/>
      <c r="AZ1609" s="157"/>
      <c r="BA1609" s="157"/>
      <c r="BB1609" s="157"/>
      <c r="BC1609" s="157"/>
      <c r="BD1609" s="157"/>
      <c r="BE1609" s="157"/>
      <c r="BF1609" s="157"/>
      <c r="BG1609" s="157"/>
      <c r="BH1609" s="157"/>
      <c r="BI1609" s="157"/>
      <c r="BJ1609" s="157"/>
      <c r="BK1609" s="157"/>
      <c r="BL1609" s="157"/>
      <c r="BM1609" s="157"/>
      <c r="BN1609" s="157"/>
      <c r="BO1609" s="157"/>
      <c r="BP1609" s="157"/>
      <c r="BQ1609" s="157"/>
      <c r="BR1609" s="157"/>
      <c r="BS1609" s="157"/>
      <c r="BT1609" s="157"/>
      <c r="BU1609" s="157"/>
      <c r="BV1609" s="157"/>
      <c r="BW1609" s="157"/>
      <c r="BX1609" s="157"/>
      <c r="BY1609" s="157"/>
      <c r="BZ1609" s="157"/>
      <c r="CA1609" s="157"/>
      <c r="CB1609" s="157"/>
      <c r="CC1609" s="157"/>
      <c r="CD1609" s="157"/>
      <c r="CE1609" s="157"/>
      <c r="CF1609" s="157"/>
      <c r="CG1609" s="157"/>
      <c r="CH1609" s="157"/>
      <c r="CI1609" s="157"/>
      <c r="CJ1609" s="157"/>
      <c r="CK1609" s="157"/>
      <c r="CL1609" s="157"/>
      <c r="CM1609" s="157"/>
      <c r="CN1609" s="157"/>
      <c r="CO1609" s="157"/>
      <c r="CP1609" s="157"/>
      <c r="CQ1609" s="157"/>
      <c r="CR1609" s="157"/>
      <c r="CS1609" s="157"/>
      <c r="CT1609" s="157"/>
      <c r="CU1609" s="157"/>
      <c r="CV1609" s="157"/>
      <c r="CW1609" s="157"/>
      <c r="CX1609" s="157"/>
      <c r="CY1609" s="157"/>
      <c r="CZ1609" s="157"/>
      <c r="DA1609" s="157"/>
      <c r="DB1609" s="157"/>
      <c r="DC1609" s="157"/>
      <c r="DD1609" s="157"/>
      <c r="DE1609" s="157"/>
      <c r="DF1609" s="157"/>
      <c r="DG1609" s="157"/>
      <c r="DH1609" s="157"/>
      <c r="DI1609" s="157"/>
      <c r="DJ1609" s="157"/>
      <c r="DK1609" s="157"/>
      <c r="DL1609" s="157"/>
      <c r="DM1609" s="157"/>
      <c r="DN1609" s="157"/>
      <c r="DO1609" s="157"/>
    </row>
    <row r="1610" spans="3:119">
      <c r="C1610" s="549"/>
      <c r="D1610" s="301"/>
      <c r="E1610" s="302"/>
      <c r="F1610" s="551"/>
      <c r="G1610" s="551"/>
      <c r="H1610" s="551"/>
      <c r="I1610" s="551"/>
      <c r="J1610" s="551"/>
      <c r="K1610" s="551"/>
      <c r="M1610" s="157"/>
      <c r="N1610" s="157"/>
      <c r="O1610" s="157"/>
      <c r="P1610" s="157"/>
      <c r="Q1610" s="157"/>
      <c r="R1610" s="157"/>
      <c r="S1610" s="157"/>
      <c r="T1610" s="157"/>
      <c r="U1610" s="1761"/>
      <c r="V1610" s="1761"/>
      <c r="W1610" s="1761"/>
      <c r="X1610" s="1761"/>
      <c r="Y1610" s="1761"/>
      <c r="Z1610" s="1761"/>
      <c r="AA1610" s="157"/>
      <c r="AB1610" s="157"/>
      <c r="AC1610" s="157"/>
      <c r="AD1610" s="157"/>
      <c r="AE1610" s="157"/>
      <c r="AF1610" s="157"/>
      <c r="AG1610" s="157"/>
      <c r="AH1610" s="157"/>
      <c r="AI1610" s="157"/>
      <c r="AJ1610" s="157"/>
      <c r="AK1610" s="157"/>
      <c r="AL1610" s="157"/>
      <c r="AM1610" s="157"/>
      <c r="AN1610" s="157"/>
      <c r="AO1610" s="157"/>
      <c r="AP1610" s="157"/>
      <c r="AQ1610" s="157"/>
      <c r="AR1610" s="157"/>
      <c r="AS1610" s="157"/>
      <c r="AT1610" s="157"/>
      <c r="AU1610" s="157"/>
      <c r="AV1610" s="157"/>
      <c r="AW1610" s="157"/>
      <c r="AX1610" s="157"/>
      <c r="AY1610" s="157"/>
      <c r="AZ1610" s="157"/>
      <c r="BA1610" s="157"/>
      <c r="BB1610" s="157"/>
      <c r="BC1610" s="157"/>
      <c r="BD1610" s="157"/>
      <c r="BE1610" s="157"/>
      <c r="BF1610" s="157"/>
      <c r="BG1610" s="157"/>
      <c r="BH1610" s="157"/>
      <c r="BI1610" s="157"/>
      <c r="BJ1610" s="157"/>
      <c r="BK1610" s="157"/>
      <c r="BL1610" s="157"/>
      <c r="BM1610" s="157"/>
      <c r="BN1610" s="157"/>
      <c r="BO1610" s="157"/>
      <c r="BP1610" s="157"/>
      <c r="BQ1610" s="157"/>
      <c r="BR1610" s="157"/>
      <c r="BS1610" s="157"/>
      <c r="BT1610" s="157"/>
      <c r="BU1610" s="157"/>
      <c r="BV1610" s="157"/>
      <c r="BW1610" s="157"/>
      <c r="BX1610" s="157"/>
      <c r="BY1610" s="157"/>
      <c r="BZ1610" s="157"/>
      <c r="CA1610" s="157"/>
      <c r="CB1610" s="157"/>
      <c r="CC1610" s="157"/>
      <c r="CD1610" s="157"/>
      <c r="CE1610" s="157"/>
      <c r="CF1610" s="157"/>
      <c r="CG1610" s="157"/>
      <c r="CH1610" s="157"/>
      <c r="CI1610" s="157"/>
      <c r="CJ1610" s="157"/>
      <c r="CK1610" s="157"/>
      <c r="CL1610" s="157"/>
      <c r="CM1610" s="157"/>
      <c r="CN1610" s="157"/>
      <c r="CO1610" s="157"/>
      <c r="CP1610" s="157"/>
      <c r="CQ1610" s="157"/>
      <c r="CR1610" s="157"/>
      <c r="CS1610" s="157"/>
      <c r="CT1610" s="157"/>
      <c r="CU1610" s="157"/>
      <c r="CV1610" s="157"/>
      <c r="CW1610" s="157"/>
      <c r="CX1610" s="157"/>
      <c r="CY1610" s="157"/>
      <c r="CZ1610" s="157"/>
      <c r="DA1610" s="157"/>
      <c r="DB1610" s="157"/>
      <c r="DC1610" s="157"/>
      <c r="DD1610" s="157"/>
      <c r="DE1610" s="157"/>
      <c r="DF1610" s="157"/>
      <c r="DG1610" s="157"/>
      <c r="DH1610" s="157"/>
      <c r="DI1610" s="157"/>
      <c r="DJ1610" s="157"/>
      <c r="DK1610" s="157"/>
      <c r="DL1610" s="157"/>
      <c r="DM1610" s="157"/>
      <c r="DN1610" s="157"/>
      <c r="DO1610" s="157"/>
    </row>
    <row r="1611" spans="3:119">
      <c r="C1611" s="549"/>
      <c r="D1611" s="301"/>
      <c r="E1611" s="302"/>
      <c r="F1611" s="551"/>
      <c r="G1611" s="551"/>
      <c r="H1611" s="551"/>
      <c r="I1611" s="551"/>
      <c r="J1611" s="551"/>
      <c r="K1611" s="551"/>
      <c r="M1611" s="157"/>
      <c r="N1611" s="157"/>
      <c r="O1611" s="157"/>
      <c r="P1611" s="157"/>
      <c r="Q1611" s="157"/>
      <c r="R1611" s="157"/>
      <c r="S1611" s="157"/>
      <c r="T1611" s="157"/>
      <c r="U1611" s="1761"/>
      <c r="V1611" s="1761"/>
      <c r="W1611" s="1761"/>
      <c r="X1611" s="1761"/>
      <c r="Y1611" s="1761"/>
      <c r="Z1611" s="1761"/>
      <c r="AA1611" s="157"/>
      <c r="AB1611" s="157"/>
      <c r="AC1611" s="157"/>
      <c r="AD1611" s="157"/>
      <c r="AE1611" s="157"/>
      <c r="AF1611" s="157"/>
      <c r="AG1611" s="157"/>
      <c r="AH1611" s="157"/>
      <c r="AI1611" s="157"/>
      <c r="AJ1611" s="157"/>
      <c r="AK1611" s="157"/>
      <c r="AL1611" s="157"/>
      <c r="AM1611" s="157"/>
      <c r="AN1611" s="157"/>
      <c r="AO1611" s="157"/>
      <c r="AP1611" s="157"/>
      <c r="AQ1611" s="157"/>
      <c r="AR1611" s="157"/>
      <c r="AS1611" s="157"/>
      <c r="AT1611" s="157"/>
      <c r="AU1611" s="157"/>
      <c r="AV1611" s="157"/>
      <c r="AW1611" s="157"/>
      <c r="AX1611" s="157"/>
      <c r="AY1611" s="157"/>
      <c r="AZ1611" s="157"/>
      <c r="BA1611" s="157"/>
      <c r="BB1611" s="157"/>
      <c r="BC1611" s="157"/>
      <c r="BD1611" s="157"/>
      <c r="BE1611" s="157"/>
      <c r="BF1611" s="157"/>
      <c r="BG1611" s="157"/>
      <c r="BH1611" s="157"/>
      <c r="BI1611" s="157"/>
      <c r="BJ1611" s="157"/>
      <c r="BK1611" s="157"/>
      <c r="BL1611" s="157"/>
      <c r="BM1611" s="157"/>
      <c r="BN1611" s="157"/>
      <c r="BO1611" s="157"/>
      <c r="BP1611" s="157"/>
      <c r="BQ1611" s="157"/>
      <c r="BR1611" s="157"/>
      <c r="BS1611" s="157"/>
      <c r="BT1611" s="157"/>
      <c r="BU1611" s="157"/>
      <c r="BV1611" s="157"/>
      <c r="BW1611" s="157"/>
      <c r="BX1611" s="157"/>
      <c r="BY1611" s="157"/>
      <c r="BZ1611" s="157"/>
      <c r="CA1611" s="157"/>
      <c r="CB1611" s="157"/>
      <c r="CC1611" s="157"/>
      <c r="CD1611" s="157"/>
      <c r="CE1611" s="157"/>
      <c r="CF1611" s="157"/>
      <c r="CG1611" s="157"/>
      <c r="CH1611" s="157"/>
      <c r="CI1611" s="157"/>
      <c r="CJ1611" s="157"/>
      <c r="CK1611" s="157"/>
      <c r="CL1611" s="157"/>
      <c r="CM1611" s="157"/>
      <c r="CN1611" s="157"/>
      <c r="CO1611" s="157"/>
      <c r="CP1611" s="157"/>
      <c r="CQ1611" s="157"/>
      <c r="CR1611" s="157"/>
      <c r="CS1611" s="157"/>
      <c r="CT1611" s="157"/>
      <c r="CU1611" s="157"/>
      <c r="CV1611" s="157"/>
      <c r="CW1611" s="157"/>
      <c r="CX1611" s="157"/>
      <c r="CY1611" s="157"/>
      <c r="CZ1611" s="157"/>
      <c r="DA1611" s="157"/>
      <c r="DB1611" s="157"/>
      <c r="DC1611" s="157"/>
      <c r="DD1611" s="157"/>
      <c r="DE1611" s="157"/>
      <c r="DF1611" s="157"/>
      <c r="DG1611" s="157"/>
      <c r="DH1611" s="157"/>
      <c r="DI1611" s="157"/>
      <c r="DJ1611" s="157"/>
      <c r="DK1611" s="157"/>
      <c r="DL1611" s="157"/>
      <c r="DM1611" s="157"/>
      <c r="DN1611" s="157"/>
      <c r="DO1611" s="157"/>
    </row>
    <row r="1612" spans="3:119">
      <c r="C1612" s="549"/>
      <c r="D1612" s="301"/>
      <c r="E1612" s="302"/>
      <c r="F1612" s="551"/>
      <c r="G1612" s="551"/>
      <c r="H1612" s="551"/>
      <c r="I1612" s="551"/>
      <c r="J1612" s="551"/>
      <c r="K1612" s="551"/>
      <c r="M1612" s="157"/>
      <c r="N1612" s="157"/>
      <c r="O1612" s="157"/>
      <c r="P1612" s="157"/>
      <c r="Q1612" s="157"/>
      <c r="R1612" s="157"/>
      <c r="S1612" s="157"/>
      <c r="T1612" s="157"/>
      <c r="U1612" s="1761"/>
      <c r="V1612" s="1761"/>
      <c r="W1612" s="1761"/>
      <c r="X1612" s="1761"/>
      <c r="Y1612" s="1761"/>
      <c r="Z1612" s="1761"/>
      <c r="AA1612" s="157"/>
      <c r="AB1612" s="157"/>
      <c r="AC1612" s="157"/>
      <c r="AD1612" s="157"/>
      <c r="AE1612" s="157"/>
      <c r="AF1612" s="157"/>
      <c r="AG1612" s="157"/>
      <c r="AH1612" s="157"/>
      <c r="AI1612" s="157"/>
      <c r="AJ1612" s="157"/>
      <c r="AK1612" s="157"/>
      <c r="AL1612" s="157"/>
      <c r="AM1612" s="157"/>
      <c r="AN1612" s="157"/>
      <c r="AO1612" s="157"/>
      <c r="AP1612" s="157"/>
      <c r="AQ1612" s="157"/>
      <c r="AR1612" s="157"/>
      <c r="AS1612" s="157"/>
      <c r="AT1612" s="157"/>
      <c r="AU1612" s="157"/>
      <c r="AV1612" s="157"/>
      <c r="AW1612" s="157"/>
      <c r="AX1612" s="157"/>
      <c r="AY1612" s="157"/>
      <c r="AZ1612" s="157"/>
      <c r="BA1612" s="157"/>
      <c r="BB1612" s="157"/>
      <c r="BC1612" s="157"/>
      <c r="BD1612" s="157"/>
      <c r="BE1612" s="157"/>
      <c r="BF1612" s="157"/>
      <c r="BG1612" s="157"/>
      <c r="BH1612" s="157"/>
      <c r="BI1612" s="157"/>
      <c r="BJ1612" s="157"/>
      <c r="BK1612" s="157"/>
      <c r="BL1612" s="157"/>
      <c r="BM1612" s="157"/>
      <c r="BN1612" s="157"/>
      <c r="BO1612" s="157"/>
      <c r="BP1612" s="157"/>
      <c r="BQ1612" s="157"/>
      <c r="BR1612" s="157"/>
      <c r="BS1612" s="157"/>
      <c r="BT1612" s="157"/>
      <c r="BU1612" s="157"/>
      <c r="BV1612" s="157"/>
      <c r="BW1612" s="157"/>
      <c r="BX1612" s="157"/>
      <c r="BY1612" s="157"/>
      <c r="BZ1612" s="157"/>
      <c r="CA1612" s="157"/>
      <c r="CB1612" s="157"/>
      <c r="CC1612" s="157"/>
      <c r="CD1612" s="157"/>
      <c r="CE1612" s="157"/>
      <c r="CF1612" s="157"/>
      <c r="CG1612" s="157"/>
      <c r="CH1612" s="157"/>
      <c r="CI1612" s="157"/>
      <c r="CJ1612" s="157"/>
      <c r="CK1612" s="157"/>
      <c r="CL1612" s="157"/>
      <c r="CM1612" s="157"/>
      <c r="CN1612" s="157"/>
      <c r="CO1612" s="157"/>
      <c r="CP1612" s="157"/>
      <c r="CQ1612" s="157"/>
      <c r="CR1612" s="157"/>
      <c r="CS1612" s="157"/>
      <c r="CT1612" s="157"/>
      <c r="CU1612" s="157"/>
      <c r="CV1612" s="157"/>
      <c r="CW1612" s="157"/>
      <c r="CX1612" s="157"/>
      <c r="CY1612" s="157"/>
      <c r="CZ1612" s="157"/>
      <c r="DA1612" s="157"/>
      <c r="DB1612" s="157"/>
      <c r="DC1612" s="157"/>
      <c r="DD1612" s="157"/>
      <c r="DE1612" s="157"/>
      <c r="DF1612" s="157"/>
      <c r="DG1612" s="157"/>
      <c r="DH1612" s="157"/>
      <c r="DI1612" s="157"/>
      <c r="DJ1612" s="157"/>
      <c r="DK1612" s="157"/>
      <c r="DL1612" s="157"/>
      <c r="DM1612" s="157"/>
      <c r="DN1612" s="157"/>
      <c r="DO1612" s="157"/>
    </row>
    <row r="1613" spans="3:119">
      <c r="C1613" s="549"/>
      <c r="D1613" s="301"/>
      <c r="E1613" s="302"/>
      <c r="F1613" s="551"/>
      <c r="G1613" s="551"/>
      <c r="H1613" s="551"/>
      <c r="I1613" s="551"/>
      <c r="J1613" s="551"/>
      <c r="K1613" s="551"/>
      <c r="M1613" s="157"/>
      <c r="N1613" s="157"/>
      <c r="O1613" s="157"/>
      <c r="P1613" s="157"/>
      <c r="Q1613" s="157"/>
      <c r="R1613" s="157"/>
      <c r="S1613" s="157"/>
      <c r="T1613" s="157"/>
      <c r="U1613" s="1761"/>
      <c r="V1613" s="1761"/>
      <c r="W1613" s="1761"/>
      <c r="X1613" s="1761"/>
      <c r="Y1613" s="1761"/>
      <c r="Z1613" s="1761"/>
      <c r="AA1613" s="157"/>
      <c r="AB1613" s="157"/>
      <c r="AC1613" s="157"/>
      <c r="AD1613" s="157"/>
      <c r="AE1613" s="157"/>
      <c r="AF1613" s="157"/>
      <c r="AG1613" s="157"/>
      <c r="AH1613" s="157"/>
      <c r="AI1613" s="157"/>
      <c r="AJ1613" s="157"/>
      <c r="AK1613" s="157"/>
      <c r="AL1613" s="157"/>
      <c r="AM1613" s="157"/>
      <c r="AN1613" s="157"/>
      <c r="AO1613" s="157"/>
      <c r="AP1613" s="157"/>
      <c r="AQ1613" s="157"/>
      <c r="AR1613" s="157"/>
      <c r="AS1613" s="157"/>
      <c r="AT1613" s="157"/>
      <c r="AU1613" s="157"/>
      <c r="AV1613" s="157"/>
      <c r="AW1613" s="157"/>
      <c r="AX1613" s="157"/>
      <c r="AY1613" s="157"/>
      <c r="AZ1613" s="157"/>
      <c r="BA1613" s="157"/>
      <c r="BB1613" s="157"/>
      <c r="BC1613" s="157"/>
      <c r="BD1613" s="157"/>
      <c r="BE1613" s="157"/>
      <c r="BF1613" s="157"/>
      <c r="BG1613" s="157"/>
      <c r="BH1613" s="157"/>
      <c r="BI1613" s="157"/>
      <c r="BJ1613" s="157"/>
      <c r="BK1613" s="157"/>
      <c r="BL1613" s="157"/>
      <c r="BM1613" s="157"/>
      <c r="BN1613" s="157"/>
      <c r="BO1613" s="157"/>
      <c r="BP1613" s="157"/>
      <c r="BQ1613" s="157"/>
      <c r="BR1613" s="157"/>
      <c r="BS1613" s="157"/>
      <c r="BT1613" s="157"/>
      <c r="BU1613" s="157"/>
      <c r="BV1613" s="157"/>
      <c r="BW1613" s="157"/>
      <c r="BX1613" s="157"/>
      <c r="BY1613" s="157"/>
      <c r="BZ1613" s="157"/>
      <c r="CA1613" s="157"/>
      <c r="CB1613" s="157"/>
      <c r="CC1613" s="157"/>
      <c r="CD1613" s="157"/>
      <c r="CE1613" s="157"/>
      <c r="CF1613" s="157"/>
      <c r="CG1613" s="157"/>
      <c r="CH1613" s="157"/>
      <c r="CI1613" s="157"/>
      <c r="CJ1613" s="157"/>
      <c r="CK1613" s="157"/>
      <c r="CL1613" s="157"/>
      <c r="CM1613" s="157"/>
      <c r="CN1613" s="157"/>
      <c r="CO1613" s="157"/>
      <c r="CP1613" s="157"/>
      <c r="CQ1613" s="157"/>
      <c r="CR1613" s="157"/>
      <c r="CS1613" s="157"/>
      <c r="CT1613" s="157"/>
      <c r="CU1613" s="157"/>
      <c r="CV1613" s="157"/>
      <c r="CW1613" s="157"/>
      <c r="CX1613" s="157"/>
      <c r="CY1613" s="157"/>
      <c r="CZ1613" s="157"/>
      <c r="DA1613" s="157"/>
      <c r="DB1613" s="157"/>
      <c r="DC1613" s="157"/>
      <c r="DD1613" s="157"/>
      <c r="DE1613" s="157"/>
      <c r="DF1613" s="157"/>
      <c r="DG1613" s="157"/>
      <c r="DH1613" s="157"/>
      <c r="DI1613" s="157"/>
      <c r="DJ1613" s="157"/>
      <c r="DK1613" s="157"/>
      <c r="DL1613" s="157"/>
      <c r="DM1613" s="157"/>
      <c r="DN1613" s="157"/>
      <c r="DO1613" s="157"/>
    </row>
    <row r="1614" spans="3:119">
      <c r="C1614" s="549"/>
      <c r="D1614" s="301"/>
      <c r="E1614" s="302"/>
      <c r="F1614" s="551"/>
      <c r="G1614" s="551"/>
      <c r="H1614" s="551"/>
      <c r="I1614" s="551"/>
      <c r="J1614" s="551"/>
      <c r="K1614" s="551"/>
      <c r="M1614" s="157"/>
      <c r="N1614" s="157"/>
      <c r="O1614" s="157"/>
      <c r="P1614" s="157"/>
      <c r="Q1614" s="157"/>
      <c r="R1614" s="157"/>
      <c r="S1614" s="157"/>
      <c r="T1614" s="157"/>
      <c r="U1614" s="1761"/>
      <c r="V1614" s="1761"/>
      <c r="W1614" s="1761"/>
      <c r="X1614" s="1761"/>
      <c r="Y1614" s="1761"/>
      <c r="Z1614" s="1761"/>
      <c r="AA1614" s="157"/>
      <c r="AB1614" s="157"/>
      <c r="AC1614" s="157"/>
      <c r="AD1614" s="157"/>
      <c r="AE1614" s="157"/>
      <c r="AF1614" s="157"/>
      <c r="AG1614" s="157"/>
      <c r="AH1614" s="157"/>
      <c r="AI1614" s="157"/>
      <c r="AJ1614" s="157"/>
      <c r="AK1614" s="157"/>
      <c r="AL1614" s="157"/>
      <c r="AM1614" s="157"/>
      <c r="AN1614" s="157"/>
      <c r="AO1614" s="157"/>
      <c r="AP1614" s="157"/>
      <c r="AQ1614" s="157"/>
      <c r="AR1614" s="157"/>
      <c r="AS1614" s="157"/>
      <c r="AT1614" s="157"/>
      <c r="AU1614" s="157"/>
      <c r="AV1614" s="157"/>
      <c r="AW1614" s="157"/>
      <c r="AX1614" s="157"/>
      <c r="AY1614" s="157"/>
      <c r="AZ1614" s="157"/>
      <c r="BA1614" s="157"/>
      <c r="BB1614" s="157"/>
      <c r="BC1614" s="157"/>
      <c r="BD1614" s="157"/>
      <c r="BE1614" s="157"/>
      <c r="BF1614" s="157"/>
      <c r="BG1614" s="157"/>
      <c r="BH1614" s="157"/>
      <c r="BI1614" s="157"/>
      <c r="BJ1614" s="157"/>
      <c r="BK1614" s="157"/>
      <c r="BL1614" s="157"/>
      <c r="BM1614" s="157"/>
      <c r="BN1614" s="157"/>
      <c r="BO1614" s="157"/>
      <c r="BP1614" s="157"/>
      <c r="BQ1614" s="157"/>
      <c r="BR1614" s="157"/>
      <c r="BS1614" s="157"/>
      <c r="BT1614" s="157"/>
      <c r="BU1614" s="157"/>
      <c r="BV1614" s="157"/>
      <c r="BW1614" s="157"/>
      <c r="BX1614" s="157"/>
      <c r="BY1614" s="157"/>
      <c r="BZ1614" s="157"/>
      <c r="CA1614" s="157"/>
      <c r="CB1614" s="157"/>
      <c r="CC1614" s="157"/>
      <c r="CD1614" s="157"/>
      <c r="CE1614" s="157"/>
      <c r="CF1614" s="157"/>
      <c r="CG1614" s="157"/>
      <c r="CH1614" s="157"/>
      <c r="CI1614" s="157"/>
      <c r="CJ1614" s="157"/>
      <c r="CK1614" s="157"/>
      <c r="CL1614" s="157"/>
      <c r="CM1614" s="157"/>
      <c r="CN1614" s="157"/>
      <c r="CO1614" s="157"/>
      <c r="CP1614" s="157"/>
      <c r="CQ1614" s="157"/>
      <c r="CR1614" s="157"/>
      <c r="CS1614" s="157"/>
      <c r="CT1614" s="157"/>
      <c r="CU1614" s="157"/>
      <c r="CV1614" s="157"/>
      <c r="CW1614" s="157"/>
      <c r="CX1614" s="157"/>
      <c r="CY1614" s="157"/>
      <c r="CZ1614" s="157"/>
      <c r="DA1614" s="157"/>
      <c r="DB1614" s="157"/>
      <c r="DC1614" s="157"/>
      <c r="DD1614" s="157"/>
      <c r="DE1614" s="157"/>
      <c r="DF1614" s="157"/>
      <c r="DG1614" s="157"/>
      <c r="DH1614" s="157"/>
      <c r="DI1614" s="157"/>
      <c r="DJ1614" s="157"/>
      <c r="DK1614" s="157"/>
      <c r="DL1614" s="157"/>
      <c r="DM1614" s="157"/>
      <c r="DN1614" s="157"/>
      <c r="DO1614" s="157"/>
    </row>
    <row r="1615" spans="3:119">
      <c r="C1615" s="549"/>
      <c r="D1615" s="301"/>
      <c r="E1615" s="302"/>
      <c r="F1615" s="551"/>
      <c r="G1615" s="551"/>
      <c r="H1615" s="551"/>
      <c r="I1615" s="551"/>
      <c r="J1615" s="551"/>
      <c r="K1615" s="551"/>
      <c r="M1615" s="157"/>
      <c r="N1615" s="157"/>
      <c r="O1615" s="157"/>
      <c r="P1615" s="157"/>
      <c r="Q1615" s="157"/>
      <c r="R1615" s="157"/>
      <c r="S1615" s="157"/>
      <c r="T1615" s="157"/>
      <c r="U1615" s="1761"/>
      <c r="V1615" s="1761"/>
      <c r="W1615" s="1761"/>
      <c r="X1615" s="1761"/>
      <c r="Y1615" s="1761"/>
      <c r="Z1615" s="1761"/>
      <c r="AA1615" s="157"/>
      <c r="AB1615" s="157"/>
      <c r="AC1615" s="157"/>
      <c r="AD1615" s="157"/>
      <c r="AE1615" s="157"/>
      <c r="AF1615" s="157"/>
      <c r="AG1615" s="157"/>
      <c r="AH1615" s="157"/>
      <c r="AI1615" s="157"/>
      <c r="AJ1615" s="157"/>
      <c r="AK1615" s="157"/>
      <c r="AL1615" s="157"/>
      <c r="AM1615" s="157"/>
      <c r="AN1615" s="157"/>
      <c r="AO1615" s="157"/>
      <c r="AP1615" s="157"/>
      <c r="AQ1615" s="157"/>
      <c r="AR1615" s="157"/>
      <c r="AS1615" s="157"/>
      <c r="AT1615" s="157"/>
      <c r="AU1615" s="157"/>
      <c r="AV1615" s="157"/>
      <c r="AW1615" s="157"/>
      <c r="AX1615" s="157"/>
      <c r="AY1615" s="157"/>
      <c r="AZ1615" s="157"/>
      <c r="BA1615" s="157"/>
      <c r="BB1615" s="157"/>
      <c r="BC1615" s="157"/>
      <c r="BD1615" s="157"/>
      <c r="BE1615" s="157"/>
      <c r="BF1615" s="157"/>
      <c r="BG1615" s="157"/>
      <c r="BH1615" s="157"/>
      <c r="BI1615" s="157"/>
      <c r="BJ1615" s="157"/>
      <c r="BK1615" s="157"/>
      <c r="BL1615" s="157"/>
      <c r="BM1615" s="157"/>
      <c r="BN1615" s="157"/>
      <c r="BO1615" s="157"/>
      <c r="BP1615" s="157"/>
      <c r="BQ1615" s="157"/>
      <c r="BR1615" s="157"/>
      <c r="BS1615" s="157"/>
      <c r="BT1615" s="157"/>
      <c r="BU1615" s="157"/>
      <c r="BV1615" s="157"/>
      <c r="BW1615" s="157"/>
      <c r="BX1615" s="157"/>
      <c r="BY1615" s="157"/>
      <c r="BZ1615" s="157"/>
      <c r="CA1615" s="157"/>
      <c r="CB1615" s="157"/>
      <c r="CC1615" s="157"/>
      <c r="CD1615" s="157"/>
      <c r="CE1615" s="157"/>
      <c r="CF1615" s="157"/>
      <c r="CG1615" s="157"/>
      <c r="CH1615" s="157"/>
      <c r="CI1615" s="157"/>
      <c r="CJ1615" s="157"/>
      <c r="CK1615" s="157"/>
      <c r="CL1615" s="157"/>
      <c r="CM1615" s="157"/>
      <c r="CN1615" s="157"/>
      <c r="CO1615" s="157"/>
      <c r="CP1615" s="157"/>
      <c r="CQ1615" s="157"/>
      <c r="CR1615" s="157"/>
      <c r="CS1615" s="157"/>
      <c r="CT1615" s="157"/>
      <c r="CU1615" s="157"/>
      <c r="CV1615" s="157"/>
      <c r="CW1615" s="157"/>
      <c r="CX1615" s="157"/>
      <c r="CY1615" s="157"/>
      <c r="CZ1615" s="157"/>
      <c r="DA1615" s="157"/>
      <c r="DB1615" s="157"/>
      <c r="DC1615" s="157"/>
      <c r="DD1615" s="157"/>
      <c r="DE1615" s="157"/>
      <c r="DF1615" s="157"/>
      <c r="DG1615" s="157"/>
      <c r="DH1615" s="157"/>
      <c r="DI1615" s="157"/>
      <c r="DJ1615" s="157"/>
      <c r="DK1615" s="157"/>
      <c r="DL1615" s="157"/>
      <c r="DM1615" s="157"/>
      <c r="DN1615" s="157"/>
      <c r="DO1615" s="157"/>
    </row>
    <row r="1616" spans="3:119">
      <c r="C1616" s="549"/>
      <c r="D1616" s="301"/>
      <c r="E1616" s="302"/>
      <c r="F1616" s="551"/>
      <c r="G1616" s="551"/>
      <c r="H1616" s="551"/>
      <c r="I1616" s="551"/>
      <c r="J1616" s="551"/>
      <c r="K1616" s="551"/>
      <c r="M1616" s="157"/>
      <c r="N1616" s="157"/>
      <c r="O1616" s="157"/>
      <c r="P1616" s="157"/>
      <c r="Q1616" s="157"/>
      <c r="R1616" s="157"/>
      <c r="S1616" s="157"/>
      <c r="T1616" s="157"/>
      <c r="U1616" s="1761"/>
      <c r="V1616" s="1761"/>
      <c r="W1616" s="1761"/>
      <c r="X1616" s="1761"/>
      <c r="Y1616" s="1761"/>
      <c r="Z1616" s="1761"/>
      <c r="AA1616" s="157"/>
      <c r="AB1616" s="157"/>
      <c r="AC1616" s="157"/>
      <c r="AD1616" s="157"/>
      <c r="AE1616" s="157"/>
      <c r="AF1616" s="157"/>
      <c r="AG1616" s="157"/>
      <c r="AH1616" s="157"/>
      <c r="AI1616" s="157"/>
      <c r="AJ1616" s="157"/>
      <c r="AK1616" s="157"/>
      <c r="AL1616" s="157"/>
      <c r="AM1616" s="157"/>
      <c r="AN1616" s="157"/>
      <c r="AO1616" s="157"/>
      <c r="AP1616" s="157"/>
      <c r="AQ1616" s="157"/>
      <c r="AR1616" s="157"/>
      <c r="AS1616" s="157"/>
      <c r="AT1616" s="157"/>
      <c r="AU1616" s="157"/>
      <c r="AV1616" s="157"/>
      <c r="AW1616" s="157"/>
      <c r="AX1616" s="157"/>
      <c r="AY1616" s="157"/>
      <c r="AZ1616" s="157"/>
      <c r="BA1616" s="157"/>
      <c r="BB1616" s="157"/>
      <c r="BC1616" s="157"/>
      <c r="BD1616" s="157"/>
      <c r="BE1616" s="157"/>
      <c r="BF1616" s="157"/>
      <c r="BG1616" s="157"/>
      <c r="BH1616" s="157"/>
      <c r="BI1616" s="157"/>
      <c r="BJ1616" s="157"/>
      <c r="BK1616" s="157"/>
      <c r="BL1616" s="157"/>
      <c r="BM1616" s="157"/>
      <c r="BN1616" s="157"/>
      <c r="BO1616" s="157"/>
      <c r="BP1616" s="157"/>
      <c r="BQ1616" s="157"/>
      <c r="BR1616" s="157"/>
      <c r="BS1616" s="157"/>
      <c r="BT1616" s="157"/>
      <c r="BU1616" s="157"/>
      <c r="BV1616" s="157"/>
      <c r="BW1616" s="157"/>
      <c r="BX1616" s="157"/>
      <c r="BY1616" s="157"/>
      <c r="BZ1616" s="157"/>
      <c r="CA1616" s="157"/>
      <c r="CB1616" s="157"/>
      <c r="CC1616" s="157"/>
      <c r="CD1616" s="157"/>
      <c r="CE1616" s="157"/>
      <c r="CF1616" s="157"/>
      <c r="CG1616" s="157"/>
      <c r="CH1616" s="157"/>
      <c r="CI1616" s="157"/>
      <c r="CJ1616" s="157"/>
      <c r="CK1616" s="157"/>
      <c r="CL1616" s="157"/>
      <c r="CM1616" s="157"/>
      <c r="CN1616" s="157"/>
      <c r="CO1616" s="157"/>
      <c r="CP1616" s="157"/>
      <c r="CQ1616" s="157"/>
      <c r="CR1616" s="157"/>
      <c r="CS1616" s="157"/>
      <c r="CT1616" s="157"/>
      <c r="CU1616" s="157"/>
      <c r="CV1616" s="157"/>
      <c r="CW1616" s="157"/>
      <c r="CX1616" s="157"/>
      <c r="CY1616" s="157"/>
      <c r="CZ1616" s="157"/>
      <c r="DA1616" s="157"/>
      <c r="DB1616" s="157"/>
      <c r="DC1616" s="157"/>
      <c r="DD1616" s="157"/>
      <c r="DE1616" s="157"/>
      <c r="DF1616" s="157"/>
      <c r="DG1616" s="157"/>
      <c r="DH1616" s="157"/>
      <c r="DI1616" s="157"/>
      <c r="DJ1616" s="157"/>
      <c r="DK1616" s="157"/>
      <c r="DL1616" s="157"/>
      <c r="DM1616" s="157"/>
      <c r="DN1616" s="157"/>
      <c r="DO1616" s="157"/>
    </row>
    <row r="1617" spans="3:119">
      <c r="C1617" s="549"/>
      <c r="D1617" s="301"/>
      <c r="E1617" s="302"/>
      <c r="F1617" s="551"/>
      <c r="G1617" s="551"/>
      <c r="H1617" s="551"/>
      <c r="I1617" s="551"/>
      <c r="J1617" s="551"/>
      <c r="K1617" s="551"/>
      <c r="M1617" s="157"/>
      <c r="N1617" s="157"/>
      <c r="O1617" s="157"/>
      <c r="P1617" s="157"/>
      <c r="Q1617" s="157"/>
      <c r="R1617" s="157"/>
      <c r="S1617" s="157"/>
      <c r="T1617" s="157"/>
      <c r="U1617" s="1761"/>
      <c r="V1617" s="1761"/>
      <c r="W1617" s="1761"/>
      <c r="X1617" s="1761"/>
      <c r="Y1617" s="1761"/>
      <c r="Z1617" s="1761"/>
      <c r="AA1617" s="157"/>
      <c r="AB1617" s="157"/>
      <c r="AC1617" s="157"/>
      <c r="AD1617" s="157"/>
      <c r="AE1617" s="157"/>
      <c r="AF1617" s="157"/>
      <c r="AG1617" s="157"/>
      <c r="AH1617" s="157"/>
      <c r="AI1617" s="157"/>
      <c r="AJ1617" s="157"/>
      <c r="AK1617" s="157"/>
      <c r="AL1617" s="157"/>
      <c r="AM1617" s="157"/>
      <c r="AN1617" s="157"/>
      <c r="AO1617" s="157"/>
      <c r="AP1617" s="157"/>
      <c r="AQ1617" s="157"/>
      <c r="AR1617" s="157"/>
      <c r="AS1617" s="157"/>
      <c r="AT1617" s="157"/>
      <c r="AU1617" s="157"/>
      <c r="AV1617" s="157"/>
      <c r="AW1617" s="157"/>
      <c r="AX1617" s="157"/>
      <c r="AY1617" s="157"/>
      <c r="AZ1617" s="157"/>
      <c r="BA1617" s="157"/>
      <c r="BB1617" s="157"/>
      <c r="BC1617" s="157"/>
      <c r="BD1617" s="157"/>
      <c r="BE1617" s="157"/>
      <c r="BF1617" s="157"/>
      <c r="BG1617" s="157"/>
      <c r="BH1617" s="157"/>
      <c r="BI1617" s="157"/>
      <c r="BJ1617" s="157"/>
      <c r="BK1617" s="157"/>
      <c r="BL1617" s="157"/>
      <c r="BM1617" s="157"/>
      <c r="BN1617" s="157"/>
      <c r="BO1617" s="157"/>
      <c r="BP1617" s="157"/>
      <c r="BQ1617" s="157"/>
      <c r="BR1617" s="157"/>
      <c r="BS1617" s="157"/>
      <c r="BT1617" s="157"/>
      <c r="BU1617" s="157"/>
      <c r="BV1617" s="157"/>
      <c r="BW1617" s="157"/>
      <c r="BX1617" s="157"/>
      <c r="BY1617" s="157"/>
      <c r="BZ1617" s="157"/>
      <c r="CA1617" s="157"/>
      <c r="CB1617" s="157"/>
      <c r="CC1617" s="157"/>
      <c r="CD1617" s="157"/>
      <c r="CE1617" s="157"/>
      <c r="CF1617" s="157"/>
      <c r="CG1617" s="157"/>
      <c r="CH1617" s="157"/>
      <c r="CI1617" s="157"/>
      <c r="CJ1617" s="157"/>
      <c r="CK1617" s="157"/>
      <c r="CL1617" s="157"/>
      <c r="CM1617" s="157"/>
      <c r="CN1617" s="157"/>
      <c r="CO1617" s="157"/>
      <c r="CP1617" s="157"/>
      <c r="CQ1617" s="157"/>
      <c r="CR1617" s="157"/>
      <c r="CS1617" s="157"/>
      <c r="CT1617" s="157"/>
      <c r="CU1617" s="157"/>
      <c r="CV1617" s="157"/>
      <c r="CW1617" s="157"/>
      <c r="CX1617" s="157"/>
      <c r="CY1617" s="157"/>
      <c r="CZ1617" s="157"/>
      <c r="DA1617" s="157"/>
      <c r="DB1617" s="157"/>
      <c r="DC1617" s="157"/>
      <c r="DD1617" s="157"/>
      <c r="DE1617" s="157"/>
      <c r="DF1617" s="157"/>
      <c r="DG1617" s="157"/>
      <c r="DH1617" s="157"/>
      <c r="DI1617" s="157"/>
      <c r="DJ1617" s="157"/>
      <c r="DK1617" s="157"/>
      <c r="DL1617" s="157"/>
      <c r="DM1617" s="157"/>
      <c r="DN1617" s="157"/>
      <c r="DO1617" s="157"/>
    </row>
    <row r="1618" spans="3:119">
      <c r="C1618" s="549"/>
      <c r="D1618" s="301"/>
      <c r="E1618" s="302"/>
      <c r="F1618" s="551"/>
      <c r="G1618" s="551"/>
      <c r="H1618" s="551"/>
      <c r="I1618" s="551"/>
      <c r="J1618" s="551"/>
      <c r="K1618" s="551"/>
      <c r="M1618" s="157"/>
      <c r="N1618" s="157"/>
      <c r="O1618" s="157"/>
      <c r="P1618" s="157"/>
      <c r="Q1618" s="157"/>
      <c r="R1618" s="157"/>
      <c r="S1618" s="157"/>
      <c r="T1618" s="157"/>
      <c r="U1618" s="1761"/>
      <c r="V1618" s="1761"/>
      <c r="W1618" s="1761"/>
      <c r="X1618" s="1761"/>
      <c r="Y1618" s="1761"/>
      <c r="Z1618" s="1761"/>
      <c r="AA1618" s="157"/>
      <c r="AB1618" s="157"/>
      <c r="AC1618" s="157"/>
      <c r="AD1618" s="157"/>
      <c r="AE1618" s="157"/>
      <c r="AF1618" s="157"/>
      <c r="AG1618" s="157"/>
      <c r="AH1618" s="157"/>
      <c r="AI1618" s="157"/>
      <c r="AJ1618" s="157"/>
      <c r="AK1618" s="157"/>
      <c r="AL1618" s="157"/>
      <c r="AM1618" s="157"/>
      <c r="AN1618" s="157"/>
      <c r="AO1618" s="157"/>
      <c r="AP1618" s="157"/>
      <c r="AQ1618" s="157"/>
      <c r="AR1618" s="157"/>
      <c r="AS1618" s="157"/>
      <c r="AT1618" s="157"/>
      <c r="AU1618" s="157"/>
      <c r="AV1618" s="157"/>
      <c r="AW1618" s="157"/>
      <c r="AX1618" s="157"/>
      <c r="AY1618" s="157"/>
      <c r="AZ1618" s="157"/>
      <c r="BA1618" s="157"/>
      <c r="BB1618" s="157"/>
      <c r="BC1618" s="157"/>
      <c r="BD1618" s="157"/>
      <c r="BE1618" s="157"/>
      <c r="BF1618" s="157"/>
      <c r="BG1618" s="157"/>
      <c r="BH1618" s="157"/>
      <c r="BI1618" s="157"/>
      <c r="BJ1618" s="157"/>
      <c r="BK1618" s="157"/>
      <c r="BL1618" s="157"/>
      <c r="BM1618" s="157"/>
      <c r="BN1618" s="157"/>
      <c r="BO1618" s="157"/>
      <c r="BP1618" s="157"/>
      <c r="BQ1618" s="157"/>
      <c r="BR1618" s="157"/>
      <c r="BS1618" s="157"/>
      <c r="BT1618" s="157"/>
      <c r="BU1618" s="157"/>
      <c r="BV1618" s="157"/>
      <c r="BW1618" s="157"/>
      <c r="BX1618" s="157"/>
      <c r="BY1618" s="157"/>
      <c r="BZ1618" s="157"/>
      <c r="CA1618" s="157"/>
      <c r="CB1618" s="157"/>
      <c r="CC1618" s="157"/>
      <c r="CD1618" s="157"/>
      <c r="CE1618" s="157"/>
      <c r="CF1618" s="157"/>
      <c r="CG1618" s="157"/>
      <c r="CH1618" s="157"/>
      <c r="CI1618" s="157"/>
      <c r="CJ1618" s="157"/>
      <c r="CK1618" s="157"/>
      <c r="CL1618" s="157"/>
      <c r="CM1618" s="157"/>
      <c r="CN1618" s="157"/>
      <c r="CO1618" s="157"/>
      <c r="CP1618" s="157"/>
      <c r="CQ1618" s="157"/>
      <c r="CR1618" s="157"/>
      <c r="CS1618" s="157"/>
      <c r="CT1618" s="157"/>
      <c r="CU1618" s="157"/>
      <c r="CV1618" s="157"/>
      <c r="CW1618" s="157"/>
      <c r="CX1618" s="157"/>
      <c r="CY1618" s="157"/>
      <c r="CZ1618" s="157"/>
      <c r="DA1618" s="157"/>
      <c r="DB1618" s="157"/>
      <c r="DC1618" s="157"/>
      <c r="DD1618" s="157"/>
      <c r="DE1618" s="157"/>
      <c r="DF1618" s="157"/>
      <c r="DG1618" s="157"/>
      <c r="DH1618" s="157"/>
      <c r="DI1618" s="157"/>
      <c r="DJ1618" s="157"/>
      <c r="DK1618" s="157"/>
      <c r="DL1618" s="157"/>
      <c r="DM1618" s="157"/>
      <c r="DN1618" s="157"/>
      <c r="DO1618" s="157"/>
    </row>
    <row r="1619" spans="3:119">
      <c r="C1619" s="549"/>
      <c r="D1619" s="301"/>
      <c r="E1619" s="302"/>
      <c r="F1619" s="551"/>
      <c r="G1619" s="551"/>
      <c r="H1619" s="551"/>
      <c r="I1619" s="551"/>
      <c r="J1619" s="551"/>
      <c r="K1619" s="551"/>
      <c r="M1619" s="157"/>
      <c r="N1619" s="157"/>
      <c r="O1619" s="157"/>
      <c r="P1619" s="157"/>
      <c r="Q1619" s="157"/>
      <c r="R1619" s="157"/>
      <c r="S1619" s="157"/>
      <c r="T1619" s="157"/>
      <c r="U1619" s="1761"/>
      <c r="V1619" s="1761"/>
      <c r="W1619" s="1761"/>
      <c r="X1619" s="1761"/>
      <c r="Y1619" s="1761"/>
      <c r="Z1619" s="1761"/>
      <c r="AA1619" s="157"/>
      <c r="AB1619" s="157"/>
      <c r="AC1619" s="157"/>
      <c r="AD1619" s="157"/>
      <c r="AE1619" s="157"/>
      <c r="AF1619" s="157"/>
      <c r="AG1619" s="157"/>
      <c r="AH1619" s="157"/>
      <c r="AI1619" s="157"/>
      <c r="AJ1619" s="157"/>
      <c r="AK1619" s="157"/>
      <c r="AL1619" s="157"/>
      <c r="AM1619" s="157"/>
      <c r="AN1619" s="157"/>
      <c r="AO1619" s="157"/>
      <c r="AP1619" s="157"/>
      <c r="AQ1619" s="157"/>
      <c r="AR1619" s="157"/>
      <c r="AS1619" s="157"/>
      <c r="AT1619" s="157"/>
      <c r="AU1619" s="157"/>
      <c r="AV1619" s="157"/>
      <c r="AW1619" s="157"/>
      <c r="AX1619" s="157"/>
      <c r="AY1619" s="157"/>
      <c r="AZ1619" s="157"/>
      <c r="BA1619" s="157"/>
      <c r="BB1619" s="157"/>
      <c r="BC1619" s="157"/>
      <c r="BD1619" s="157"/>
      <c r="BE1619" s="157"/>
      <c r="BF1619" s="157"/>
      <c r="BG1619" s="157"/>
      <c r="BH1619" s="157"/>
      <c r="BI1619" s="157"/>
      <c r="BJ1619" s="157"/>
      <c r="BK1619" s="157"/>
      <c r="BL1619" s="157"/>
      <c r="BM1619" s="157"/>
      <c r="BN1619" s="157"/>
      <c r="BO1619" s="157"/>
      <c r="BP1619" s="157"/>
      <c r="BQ1619" s="157"/>
      <c r="BR1619" s="157"/>
      <c r="BS1619" s="157"/>
      <c r="BT1619" s="157"/>
      <c r="BU1619" s="157"/>
      <c r="BV1619" s="157"/>
      <c r="BW1619" s="157"/>
      <c r="BX1619" s="157"/>
      <c r="BY1619" s="157"/>
      <c r="BZ1619" s="157"/>
      <c r="CA1619" s="157"/>
      <c r="CB1619" s="157"/>
      <c r="CC1619" s="157"/>
      <c r="CD1619" s="157"/>
      <c r="CE1619" s="157"/>
      <c r="CF1619" s="157"/>
      <c r="CG1619" s="157"/>
      <c r="CH1619" s="157"/>
      <c r="CI1619" s="157"/>
      <c r="CJ1619" s="157"/>
      <c r="CK1619" s="157"/>
      <c r="CL1619" s="157"/>
      <c r="CM1619" s="157"/>
      <c r="CN1619" s="157"/>
      <c r="CO1619" s="157"/>
      <c r="CP1619" s="157"/>
      <c r="CQ1619" s="157"/>
      <c r="CR1619" s="157"/>
      <c r="CS1619" s="157"/>
      <c r="CT1619" s="157"/>
      <c r="CU1619" s="157"/>
      <c r="CV1619" s="157"/>
      <c r="CW1619" s="157"/>
      <c r="CX1619" s="157"/>
      <c r="CY1619" s="157"/>
      <c r="CZ1619" s="157"/>
      <c r="DA1619" s="157"/>
      <c r="DB1619" s="157"/>
      <c r="DC1619" s="157"/>
      <c r="DD1619" s="157"/>
      <c r="DE1619" s="157"/>
      <c r="DF1619" s="157"/>
      <c r="DG1619" s="157"/>
      <c r="DH1619" s="157"/>
      <c r="DI1619" s="157"/>
      <c r="DJ1619" s="157"/>
      <c r="DK1619" s="157"/>
      <c r="DL1619" s="157"/>
      <c r="DM1619" s="157"/>
      <c r="DN1619" s="157"/>
      <c r="DO1619" s="157"/>
    </row>
    <row r="1620" spans="3:119">
      <c r="C1620" s="549"/>
      <c r="D1620" s="301"/>
      <c r="E1620" s="302"/>
      <c r="F1620" s="551"/>
      <c r="G1620" s="551"/>
      <c r="H1620" s="551"/>
      <c r="I1620" s="551"/>
      <c r="J1620" s="551"/>
      <c r="K1620" s="551"/>
      <c r="M1620" s="157"/>
      <c r="N1620" s="157"/>
      <c r="O1620" s="157"/>
      <c r="P1620" s="157"/>
      <c r="Q1620" s="157"/>
      <c r="R1620" s="157"/>
      <c r="S1620" s="157"/>
      <c r="T1620" s="157"/>
      <c r="U1620" s="1761"/>
      <c r="V1620" s="1761"/>
      <c r="W1620" s="1761"/>
      <c r="X1620" s="1761"/>
      <c r="Y1620" s="1761"/>
      <c r="Z1620" s="1761"/>
      <c r="AA1620" s="157"/>
      <c r="AB1620" s="157"/>
      <c r="AC1620" s="157"/>
      <c r="AD1620" s="157"/>
      <c r="AE1620" s="157"/>
      <c r="AF1620" s="157"/>
      <c r="AG1620" s="157"/>
      <c r="AH1620" s="157"/>
      <c r="AI1620" s="157"/>
      <c r="AJ1620" s="157"/>
      <c r="AK1620" s="157"/>
      <c r="AL1620" s="157"/>
      <c r="AM1620" s="157"/>
      <c r="AN1620" s="157"/>
      <c r="AO1620" s="157"/>
      <c r="AP1620" s="157"/>
      <c r="AQ1620" s="157"/>
      <c r="AR1620" s="157"/>
      <c r="AS1620" s="157"/>
      <c r="AT1620" s="157"/>
      <c r="AU1620" s="157"/>
      <c r="AV1620" s="157"/>
      <c r="AW1620" s="157"/>
      <c r="AX1620" s="157"/>
      <c r="AY1620" s="157"/>
      <c r="AZ1620" s="157"/>
      <c r="BA1620" s="157"/>
      <c r="BB1620" s="157"/>
      <c r="BC1620" s="157"/>
      <c r="BD1620" s="157"/>
      <c r="BE1620" s="157"/>
      <c r="BF1620" s="157"/>
      <c r="BG1620" s="157"/>
      <c r="BH1620" s="157"/>
      <c r="BI1620" s="157"/>
      <c r="BJ1620" s="157"/>
      <c r="BK1620" s="157"/>
      <c r="BL1620" s="157"/>
      <c r="BM1620" s="157"/>
      <c r="BN1620" s="157"/>
      <c r="BO1620" s="157"/>
      <c r="BP1620" s="157"/>
      <c r="BQ1620" s="157"/>
      <c r="BR1620" s="157"/>
      <c r="BS1620" s="157"/>
      <c r="BT1620" s="157"/>
      <c r="BU1620" s="157"/>
      <c r="BV1620" s="157"/>
      <c r="BW1620" s="157"/>
      <c r="BX1620" s="157"/>
      <c r="BY1620" s="157"/>
      <c r="BZ1620" s="157"/>
      <c r="CA1620" s="157"/>
      <c r="CB1620" s="157"/>
      <c r="CC1620" s="157"/>
      <c r="CD1620" s="157"/>
      <c r="CE1620" s="157"/>
      <c r="CF1620" s="157"/>
      <c r="CG1620" s="157"/>
      <c r="CH1620" s="157"/>
      <c r="CI1620" s="157"/>
      <c r="CJ1620" s="157"/>
      <c r="CK1620" s="157"/>
      <c r="CL1620" s="157"/>
      <c r="CM1620" s="157"/>
      <c r="CN1620" s="157"/>
      <c r="CO1620" s="157"/>
      <c r="CP1620" s="157"/>
      <c r="CQ1620" s="157"/>
      <c r="CR1620" s="157"/>
      <c r="CS1620" s="157"/>
      <c r="CT1620" s="157"/>
      <c r="CU1620" s="157"/>
      <c r="CV1620" s="157"/>
      <c r="CW1620" s="157"/>
      <c r="CX1620" s="157"/>
      <c r="CY1620" s="157"/>
      <c r="CZ1620" s="157"/>
      <c r="DA1620" s="157"/>
      <c r="DB1620" s="157"/>
      <c r="DC1620" s="157"/>
      <c r="DD1620" s="157"/>
      <c r="DE1620" s="157"/>
      <c r="DF1620" s="157"/>
      <c r="DG1620" s="157"/>
      <c r="DH1620" s="157"/>
      <c r="DI1620" s="157"/>
      <c r="DJ1620" s="157"/>
      <c r="DK1620" s="157"/>
      <c r="DL1620" s="157"/>
      <c r="DM1620" s="157"/>
      <c r="DN1620" s="157"/>
      <c r="DO1620" s="157"/>
    </row>
    <row r="1621" spans="3:119">
      <c r="C1621" s="549"/>
      <c r="D1621" s="301"/>
      <c r="E1621" s="302"/>
      <c r="F1621" s="551"/>
      <c r="G1621" s="551"/>
      <c r="H1621" s="551"/>
      <c r="I1621" s="551"/>
      <c r="J1621" s="551"/>
      <c r="K1621" s="551"/>
      <c r="M1621" s="157"/>
      <c r="N1621" s="157"/>
      <c r="O1621" s="157"/>
      <c r="P1621" s="157"/>
      <c r="Q1621" s="157"/>
      <c r="R1621" s="157"/>
      <c r="S1621" s="157"/>
      <c r="T1621" s="157"/>
      <c r="U1621" s="1761"/>
      <c r="V1621" s="1761"/>
      <c r="W1621" s="1761"/>
      <c r="X1621" s="1761"/>
      <c r="Y1621" s="1761"/>
      <c r="Z1621" s="1761"/>
      <c r="AA1621" s="157"/>
      <c r="AB1621" s="157"/>
      <c r="AC1621" s="157"/>
      <c r="AD1621" s="157"/>
      <c r="AE1621" s="157"/>
      <c r="AF1621" s="157"/>
      <c r="AG1621" s="157"/>
      <c r="AH1621" s="157"/>
      <c r="AI1621" s="157"/>
      <c r="AJ1621" s="157"/>
      <c r="AK1621" s="157"/>
      <c r="AL1621" s="157"/>
      <c r="AM1621" s="157"/>
      <c r="AN1621" s="157"/>
      <c r="AO1621" s="157"/>
      <c r="AP1621" s="157"/>
      <c r="AQ1621" s="157"/>
      <c r="AR1621" s="157"/>
      <c r="AS1621" s="157"/>
      <c r="AT1621" s="157"/>
      <c r="AU1621" s="157"/>
      <c r="AV1621" s="157"/>
      <c r="AW1621" s="157"/>
      <c r="AX1621" s="157"/>
      <c r="AY1621" s="157"/>
      <c r="AZ1621" s="157"/>
      <c r="BA1621" s="157"/>
      <c r="BB1621" s="157"/>
      <c r="BC1621" s="157"/>
      <c r="BD1621" s="157"/>
      <c r="BE1621" s="157"/>
      <c r="BF1621" s="157"/>
      <c r="BG1621" s="157"/>
      <c r="BH1621" s="157"/>
      <c r="BI1621" s="157"/>
      <c r="BJ1621" s="157"/>
      <c r="BK1621" s="157"/>
      <c r="BL1621" s="157"/>
      <c r="BM1621" s="157"/>
      <c r="BN1621" s="157"/>
      <c r="BO1621" s="157"/>
      <c r="BP1621" s="157"/>
      <c r="BQ1621" s="157"/>
      <c r="BR1621" s="157"/>
      <c r="BS1621" s="157"/>
      <c r="BT1621" s="157"/>
      <c r="BU1621" s="157"/>
      <c r="BV1621" s="157"/>
      <c r="BW1621" s="157"/>
      <c r="BX1621" s="157"/>
      <c r="BY1621" s="157"/>
      <c r="BZ1621" s="157"/>
      <c r="CA1621" s="157"/>
      <c r="CB1621" s="157"/>
      <c r="CC1621" s="157"/>
      <c r="CD1621" s="157"/>
      <c r="CE1621" s="157"/>
      <c r="CF1621" s="157"/>
      <c r="CG1621" s="157"/>
      <c r="CH1621" s="157"/>
      <c r="CI1621" s="157"/>
      <c r="CJ1621" s="157"/>
      <c r="CK1621" s="157"/>
      <c r="CL1621" s="157"/>
      <c r="CM1621" s="157"/>
      <c r="CN1621" s="157"/>
      <c r="CO1621" s="157"/>
      <c r="CP1621" s="157"/>
      <c r="CQ1621" s="157"/>
      <c r="CR1621" s="157"/>
      <c r="CS1621" s="157"/>
      <c r="CT1621" s="157"/>
      <c r="CU1621" s="157"/>
      <c r="CV1621" s="157"/>
      <c r="CW1621" s="157"/>
      <c r="CX1621" s="157"/>
      <c r="CY1621" s="157"/>
      <c r="CZ1621" s="157"/>
      <c r="DA1621" s="157"/>
      <c r="DB1621" s="157"/>
      <c r="DC1621" s="157"/>
      <c r="DD1621" s="157"/>
      <c r="DE1621" s="157"/>
      <c r="DF1621" s="157"/>
      <c r="DG1621" s="157"/>
      <c r="DH1621" s="157"/>
      <c r="DI1621" s="157"/>
      <c r="DJ1621" s="157"/>
      <c r="DK1621" s="157"/>
      <c r="DL1621" s="157"/>
      <c r="DM1621" s="157"/>
      <c r="DN1621" s="157"/>
      <c r="DO1621" s="157"/>
    </row>
    <row r="1622" spans="3:119">
      <c r="C1622" s="549"/>
      <c r="D1622" s="301"/>
      <c r="E1622" s="302"/>
      <c r="F1622" s="551"/>
      <c r="G1622" s="551"/>
      <c r="H1622" s="551"/>
      <c r="I1622" s="551"/>
      <c r="J1622" s="551"/>
      <c r="K1622" s="551"/>
      <c r="M1622" s="157"/>
      <c r="N1622" s="157"/>
      <c r="O1622" s="157"/>
      <c r="P1622" s="157"/>
      <c r="Q1622" s="157"/>
      <c r="R1622" s="157"/>
      <c r="S1622" s="157"/>
      <c r="T1622" s="157"/>
      <c r="U1622" s="1761"/>
      <c r="V1622" s="1761"/>
      <c r="W1622" s="1761"/>
      <c r="X1622" s="1761"/>
      <c r="Y1622" s="1761"/>
      <c r="Z1622" s="1761"/>
      <c r="AA1622" s="157"/>
      <c r="AB1622" s="157"/>
      <c r="AC1622" s="157"/>
      <c r="AD1622" s="157"/>
      <c r="AE1622" s="157"/>
      <c r="AF1622" s="157"/>
      <c r="AG1622" s="157"/>
      <c r="AH1622" s="157"/>
      <c r="AI1622" s="157"/>
      <c r="AJ1622" s="157"/>
      <c r="AK1622" s="157"/>
      <c r="AL1622" s="157"/>
      <c r="AM1622" s="157"/>
      <c r="AN1622" s="157"/>
      <c r="AO1622" s="157"/>
      <c r="AP1622" s="157"/>
      <c r="AQ1622" s="157"/>
      <c r="AR1622" s="157"/>
      <c r="AS1622" s="157"/>
      <c r="AT1622" s="157"/>
      <c r="AU1622" s="157"/>
      <c r="AV1622" s="157"/>
      <c r="AW1622" s="157"/>
      <c r="AX1622" s="157"/>
      <c r="AY1622" s="157"/>
      <c r="AZ1622" s="157"/>
      <c r="BA1622" s="157"/>
      <c r="BB1622" s="157"/>
      <c r="BC1622" s="157"/>
      <c r="BD1622" s="157"/>
      <c r="BE1622" s="157"/>
      <c r="BF1622" s="157"/>
      <c r="BG1622" s="157"/>
      <c r="BH1622" s="157"/>
      <c r="BI1622" s="157"/>
      <c r="BJ1622" s="157"/>
      <c r="BK1622" s="157"/>
      <c r="BL1622" s="157"/>
      <c r="BM1622" s="157"/>
      <c r="BN1622" s="157"/>
      <c r="BO1622" s="157"/>
      <c r="BP1622" s="157"/>
      <c r="BQ1622" s="157"/>
      <c r="BR1622" s="157"/>
      <c r="BS1622" s="157"/>
      <c r="BT1622" s="157"/>
      <c r="BU1622" s="157"/>
      <c r="BV1622" s="157"/>
      <c r="BW1622" s="157"/>
      <c r="BX1622" s="157"/>
      <c r="BY1622" s="157"/>
      <c r="BZ1622" s="157"/>
      <c r="CA1622" s="157"/>
      <c r="CB1622" s="157"/>
      <c r="CC1622" s="157"/>
      <c r="CD1622" s="157"/>
      <c r="CE1622" s="157"/>
      <c r="CF1622" s="157"/>
      <c r="CG1622" s="157"/>
      <c r="CH1622" s="157"/>
      <c r="CI1622" s="157"/>
      <c r="CJ1622" s="157"/>
      <c r="CK1622" s="157"/>
      <c r="CL1622" s="157"/>
      <c r="CM1622" s="157"/>
      <c r="CN1622" s="157"/>
      <c r="CO1622" s="157"/>
      <c r="CP1622" s="157"/>
      <c r="CQ1622" s="157"/>
      <c r="CR1622" s="157"/>
      <c r="CS1622" s="157"/>
      <c r="CT1622" s="157"/>
      <c r="CU1622" s="157"/>
      <c r="CV1622" s="157"/>
      <c r="CW1622" s="157"/>
      <c r="CX1622" s="157"/>
      <c r="CY1622" s="157"/>
      <c r="CZ1622" s="157"/>
      <c r="DA1622" s="157"/>
      <c r="DB1622" s="157"/>
      <c r="DC1622" s="157"/>
      <c r="DD1622" s="157"/>
      <c r="DE1622" s="157"/>
      <c r="DF1622" s="157"/>
      <c r="DG1622" s="157"/>
      <c r="DH1622" s="157"/>
      <c r="DI1622" s="157"/>
      <c r="DJ1622" s="157"/>
      <c r="DK1622" s="157"/>
      <c r="DL1622" s="157"/>
      <c r="DM1622" s="157"/>
      <c r="DN1622" s="157"/>
      <c r="DO1622" s="157"/>
    </row>
    <row r="1623" spans="3:119">
      <c r="C1623" s="549"/>
      <c r="D1623" s="301"/>
      <c r="E1623" s="302"/>
      <c r="F1623" s="551"/>
      <c r="G1623" s="551"/>
      <c r="H1623" s="551"/>
      <c r="I1623" s="551"/>
      <c r="J1623" s="551"/>
      <c r="K1623" s="551"/>
      <c r="M1623" s="157"/>
      <c r="N1623" s="157"/>
      <c r="O1623" s="157"/>
      <c r="P1623" s="157"/>
      <c r="Q1623" s="157"/>
      <c r="R1623" s="157"/>
      <c r="S1623" s="157"/>
      <c r="T1623" s="157"/>
      <c r="U1623" s="1761"/>
      <c r="V1623" s="1761"/>
      <c r="W1623" s="1761"/>
      <c r="X1623" s="1761"/>
      <c r="Y1623" s="1761"/>
      <c r="Z1623" s="1761"/>
      <c r="AA1623" s="157"/>
      <c r="AB1623" s="157"/>
      <c r="AC1623" s="157"/>
      <c r="AD1623" s="157"/>
      <c r="AE1623" s="157"/>
      <c r="AF1623" s="157"/>
      <c r="AG1623" s="157"/>
      <c r="AH1623" s="157"/>
      <c r="AI1623" s="157"/>
      <c r="AJ1623" s="157"/>
      <c r="AK1623" s="157"/>
      <c r="AL1623" s="157"/>
      <c r="AM1623" s="157"/>
      <c r="AN1623" s="157"/>
      <c r="AO1623" s="157"/>
      <c r="AP1623" s="157"/>
      <c r="AQ1623" s="157"/>
      <c r="AR1623" s="157"/>
      <c r="AS1623" s="157"/>
      <c r="AT1623" s="157"/>
      <c r="AU1623" s="157"/>
      <c r="AV1623" s="157"/>
      <c r="AW1623" s="157"/>
      <c r="AX1623" s="157"/>
      <c r="AY1623" s="157"/>
      <c r="AZ1623" s="157"/>
      <c r="BA1623" s="157"/>
      <c r="BB1623" s="157"/>
      <c r="BC1623" s="157"/>
      <c r="BD1623" s="157"/>
      <c r="BE1623" s="157"/>
      <c r="BF1623" s="157"/>
      <c r="BG1623" s="157"/>
      <c r="BH1623" s="157"/>
      <c r="BI1623" s="157"/>
      <c r="BJ1623" s="157"/>
      <c r="BK1623" s="157"/>
      <c r="BL1623" s="157"/>
      <c r="BM1623" s="157"/>
      <c r="BN1623" s="157"/>
      <c r="BO1623" s="157"/>
      <c r="BP1623" s="157"/>
      <c r="BQ1623" s="157"/>
      <c r="BR1623" s="157"/>
      <c r="BS1623" s="157"/>
      <c r="BT1623" s="157"/>
      <c r="BU1623" s="157"/>
      <c r="BV1623" s="157"/>
      <c r="BW1623" s="157"/>
      <c r="BX1623" s="157"/>
      <c r="BY1623" s="157"/>
      <c r="BZ1623" s="157"/>
      <c r="CA1623" s="157"/>
      <c r="CB1623" s="157"/>
      <c r="CC1623" s="157"/>
      <c r="CD1623" s="157"/>
      <c r="CE1623" s="157"/>
      <c r="CF1623" s="157"/>
      <c r="CG1623" s="157"/>
      <c r="CH1623" s="157"/>
      <c r="CI1623" s="157"/>
      <c r="CJ1623" s="157"/>
      <c r="CK1623" s="157"/>
      <c r="CL1623" s="157"/>
      <c r="CM1623" s="157"/>
      <c r="CN1623" s="157"/>
      <c r="CO1623" s="157"/>
      <c r="CP1623" s="157"/>
      <c r="CQ1623" s="157"/>
      <c r="CR1623" s="157"/>
      <c r="CS1623" s="157"/>
      <c r="CT1623" s="157"/>
      <c r="CU1623" s="157"/>
      <c r="CV1623" s="157"/>
      <c r="CW1623" s="157"/>
      <c r="CX1623" s="157"/>
      <c r="CY1623" s="157"/>
      <c r="CZ1623" s="157"/>
      <c r="DA1623" s="157"/>
      <c r="DB1623" s="157"/>
      <c r="DC1623" s="157"/>
      <c r="DD1623" s="157"/>
      <c r="DE1623" s="157"/>
      <c r="DF1623" s="157"/>
      <c r="DG1623" s="157"/>
      <c r="DH1623" s="157"/>
      <c r="DI1623" s="157"/>
      <c r="DJ1623" s="157"/>
      <c r="DK1623" s="157"/>
      <c r="DL1623" s="157"/>
      <c r="DM1623" s="157"/>
      <c r="DN1623" s="157"/>
      <c r="DO1623" s="157"/>
    </row>
    <row r="1624" spans="3:119">
      <c r="C1624" s="549"/>
      <c r="D1624" s="301"/>
      <c r="E1624" s="302"/>
      <c r="F1624" s="551"/>
      <c r="G1624" s="551"/>
      <c r="H1624" s="551"/>
      <c r="I1624" s="551"/>
      <c r="J1624" s="551"/>
      <c r="K1624" s="551"/>
      <c r="M1624" s="157"/>
      <c r="N1624" s="157"/>
      <c r="O1624" s="157"/>
      <c r="P1624" s="157"/>
      <c r="Q1624" s="157"/>
      <c r="R1624" s="157"/>
      <c r="S1624" s="157"/>
      <c r="T1624" s="157"/>
      <c r="U1624" s="1761"/>
      <c r="V1624" s="1761"/>
      <c r="W1624" s="1761"/>
      <c r="X1624" s="1761"/>
      <c r="Y1624" s="1761"/>
      <c r="Z1624" s="1761"/>
      <c r="AA1624" s="157"/>
      <c r="AB1624" s="157"/>
      <c r="AC1624" s="157"/>
      <c r="AD1624" s="157"/>
      <c r="AE1624" s="157"/>
      <c r="AF1624" s="157"/>
      <c r="AG1624" s="157"/>
      <c r="AH1624" s="157"/>
      <c r="AI1624" s="157"/>
      <c r="AJ1624" s="157"/>
      <c r="AK1624" s="157"/>
      <c r="AL1624" s="157"/>
      <c r="AM1624" s="157"/>
      <c r="AN1624" s="157"/>
      <c r="AO1624" s="157"/>
      <c r="AP1624" s="157"/>
      <c r="AQ1624" s="157"/>
      <c r="AR1624" s="157"/>
      <c r="AS1624" s="157"/>
      <c r="AT1624" s="157"/>
      <c r="AU1624" s="157"/>
      <c r="AV1624" s="157"/>
      <c r="AW1624" s="157"/>
      <c r="AX1624" s="157"/>
      <c r="AY1624" s="157"/>
      <c r="AZ1624" s="157"/>
      <c r="BA1624" s="157"/>
      <c r="BB1624" s="157"/>
      <c r="BC1624" s="157"/>
      <c r="BD1624" s="157"/>
      <c r="BE1624" s="157"/>
      <c r="BF1624" s="157"/>
      <c r="BG1624" s="157"/>
      <c r="BH1624" s="157"/>
      <c r="BI1624" s="157"/>
      <c r="BJ1624" s="157"/>
      <c r="BK1624" s="157"/>
      <c r="BL1624" s="157"/>
      <c r="BM1624" s="157"/>
      <c r="BN1624" s="157"/>
      <c r="BO1624" s="157"/>
      <c r="BP1624" s="157"/>
      <c r="BQ1624" s="157"/>
      <c r="BR1624" s="157"/>
      <c r="BS1624" s="157"/>
      <c r="BT1624" s="157"/>
      <c r="BU1624" s="157"/>
      <c r="BV1624" s="157"/>
      <c r="BW1624" s="157"/>
      <c r="BX1624" s="157"/>
      <c r="BY1624" s="157"/>
      <c r="BZ1624" s="157"/>
      <c r="CA1624" s="157"/>
      <c r="CB1624" s="157"/>
      <c r="CC1624" s="157"/>
      <c r="CD1624" s="157"/>
      <c r="CE1624" s="157"/>
      <c r="CF1624" s="157"/>
      <c r="CG1624" s="157"/>
      <c r="CH1624" s="157"/>
      <c r="CI1624" s="157"/>
      <c r="CJ1624" s="157"/>
      <c r="CK1624" s="157"/>
      <c r="CL1624" s="157"/>
      <c r="CM1624" s="157"/>
      <c r="CN1624" s="157"/>
      <c r="CO1624" s="157"/>
      <c r="CP1624" s="157"/>
      <c r="CQ1624" s="157"/>
      <c r="CR1624" s="157"/>
      <c r="CS1624" s="157"/>
      <c r="CT1624" s="157"/>
      <c r="CU1624" s="157"/>
      <c r="CV1624" s="157"/>
      <c r="CW1624" s="157"/>
      <c r="CX1624" s="157"/>
      <c r="CY1624" s="157"/>
      <c r="CZ1624" s="157"/>
      <c r="DA1624" s="157"/>
      <c r="DB1624" s="157"/>
      <c r="DC1624" s="157"/>
      <c r="DD1624" s="157"/>
      <c r="DE1624" s="157"/>
      <c r="DF1624" s="157"/>
      <c r="DG1624" s="157"/>
      <c r="DH1624" s="157"/>
      <c r="DI1624" s="157"/>
      <c r="DJ1624" s="157"/>
      <c r="DK1624" s="157"/>
      <c r="DL1624" s="157"/>
      <c r="DM1624" s="157"/>
      <c r="DN1624" s="157"/>
      <c r="DO1624" s="157"/>
    </row>
    <row r="1625" spans="3:119">
      <c r="C1625" s="549"/>
      <c r="D1625" s="301"/>
      <c r="E1625" s="302"/>
      <c r="F1625" s="551"/>
      <c r="G1625" s="551"/>
      <c r="H1625" s="551"/>
      <c r="I1625" s="551"/>
      <c r="J1625" s="551"/>
      <c r="K1625" s="551"/>
      <c r="M1625" s="157"/>
      <c r="N1625" s="157"/>
      <c r="O1625" s="157"/>
      <c r="P1625" s="157"/>
      <c r="Q1625" s="157"/>
      <c r="R1625" s="157"/>
      <c r="S1625" s="157"/>
      <c r="T1625" s="157"/>
      <c r="U1625" s="1761"/>
      <c r="V1625" s="1761"/>
      <c r="W1625" s="1761"/>
      <c r="X1625" s="1761"/>
      <c r="Y1625" s="1761"/>
      <c r="Z1625" s="1761"/>
      <c r="AA1625" s="157"/>
      <c r="AB1625" s="157"/>
      <c r="AC1625" s="157"/>
      <c r="AD1625" s="157"/>
      <c r="AE1625" s="157"/>
      <c r="AF1625" s="157"/>
      <c r="AG1625" s="157"/>
      <c r="AH1625" s="157"/>
      <c r="AI1625" s="157"/>
      <c r="AJ1625" s="157"/>
      <c r="AK1625" s="157"/>
      <c r="AL1625" s="157"/>
      <c r="AM1625" s="157"/>
      <c r="AN1625" s="157"/>
      <c r="AO1625" s="157"/>
      <c r="AP1625" s="157"/>
      <c r="AQ1625" s="157"/>
      <c r="AR1625" s="157"/>
      <c r="AS1625" s="157"/>
      <c r="AT1625" s="157"/>
      <c r="AU1625" s="157"/>
      <c r="AV1625" s="157"/>
      <c r="AW1625" s="157"/>
      <c r="AX1625" s="157"/>
      <c r="AY1625" s="157"/>
      <c r="AZ1625" s="157"/>
      <c r="BA1625" s="157"/>
      <c r="BB1625" s="157"/>
      <c r="BC1625" s="157"/>
      <c r="BD1625" s="157"/>
      <c r="BE1625" s="157"/>
      <c r="BF1625" s="157"/>
      <c r="BG1625" s="157"/>
      <c r="BH1625" s="157"/>
      <c r="BI1625" s="157"/>
      <c r="BJ1625" s="157"/>
      <c r="BK1625" s="157"/>
      <c r="BL1625" s="157"/>
      <c r="BM1625" s="157"/>
      <c r="BN1625" s="157"/>
      <c r="BO1625" s="157"/>
      <c r="BP1625" s="157"/>
      <c r="BQ1625" s="157"/>
      <c r="BR1625" s="157"/>
      <c r="BS1625" s="157"/>
      <c r="BT1625" s="157"/>
      <c r="BU1625" s="157"/>
      <c r="BV1625" s="157"/>
      <c r="BW1625" s="157"/>
      <c r="BX1625" s="157"/>
      <c r="BY1625" s="157"/>
      <c r="BZ1625" s="157"/>
      <c r="CA1625" s="157"/>
      <c r="CB1625" s="157"/>
      <c r="CC1625" s="157"/>
      <c r="CD1625" s="157"/>
      <c r="CE1625" s="157"/>
      <c r="CF1625" s="157"/>
      <c r="CG1625" s="157"/>
      <c r="CH1625" s="157"/>
      <c r="CI1625" s="157"/>
      <c r="CJ1625" s="157"/>
      <c r="CK1625" s="157"/>
      <c r="CL1625" s="157"/>
      <c r="CM1625" s="157"/>
      <c r="CN1625" s="157"/>
      <c r="CO1625" s="157"/>
      <c r="CP1625" s="157"/>
      <c r="CQ1625" s="157"/>
      <c r="CR1625" s="157"/>
      <c r="CS1625" s="157"/>
      <c r="CT1625" s="157"/>
      <c r="CU1625" s="157"/>
      <c r="CV1625" s="157"/>
      <c r="CW1625" s="157"/>
      <c r="CX1625" s="157"/>
      <c r="CY1625" s="157"/>
      <c r="CZ1625" s="157"/>
      <c r="DA1625" s="157"/>
      <c r="DB1625" s="157"/>
      <c r="DC1625" s="157"/>
      <c r="DD1625" s="157"/>
      <c r="DE1625" s="157"/>
      <c r="DF1625" s="157"/>
      <c r="DG1625" s="157"/>
      <c r="DH1625" s="157"/>
      <c r="DI1625" s="157"/>
      <c r="DJ1625" s="157"/>
      <c r="DK1625" s="157"/>
      <c r="DL1625" s="157"/>
      <c r="DM1625" s="157"/>
      <c r="DN1625" s="157"/>
      <c r="DO1625" s="157"/>
    </row>
    <row r="1626" spans="3:119">
      <c r="C1626" s="549"/>
      <c r="D1626" s="301"/>
      <c r="E1626" s="302"/>
      <c r="F1626" s="551"/>
      <c r="G1626" s="551"/>
      <c r="H1626" s="551"/>
      <c r="I1626" s="551"/>
      <c r="J1626" s="551"/>
      <c r="K1626" s="551"/>
      <c r="M1626" s="157"/>
      <c r="N1626" s="157"/>
      <c r="O1626" s="157"/>
      <c r="P1626" s="157"/>
      <c r="Q1626" s="157"/>
      <c r="R1626" s="157"/>
      <c r="S1626" s="157"/>
      <c r="T1626" s="157"/>
      <c r="U1626" s="1761"/>
      <c r="V1626" s="1761"/>
      <c r="W1626" s="1761"/>
      <c r="X1626" s="1761"/>
      <c r="Y1626" s="1761"/>
      <c r="Z1626" s="1761"/>
      <c r="AA1626" s="157"/>
      <c r="AB1626" s="157"/>
      <c r="AC1626" s="157"/>
      <c r="AD1626" s="157"/>
      <c r="AE1626" s="157"/>
      <c r="AF1626" s="157"/>
      <c r="AG1626" s="157"/>
      <c r="AH1626" s="157"/>
      <c r="AI1626" s="157"/>
      <c r="AJ1626" s="157"/>
      <c r="AK1626" s="157"/>
      <c r="AL1626" s="157"/>
      <c r="AM1626" s="157"/>
      <c r="AN1626" s="157"/>
      <c r="AO1626" s="157"/>
      <c r="AP1626" s="157"/>
      <c r="AQ1626" s="157"/>
      <c r="AR1626" s="157"/>
      <c r="AS1626" s="157"/>
      <c r="AT1626" s="157"/>
      <c r="AU1626" s="157"/>
      <c r="AV1626" s="157"/>
      <c r="AW1626" s="157"/>
      <c r="AX1626" s="157"/>
      <c r="AY1626" s="157"/>
      <c r="AZ1626" s="157"/>
      <c r="BA1626" s="157"/>
      <c r="BB1626" s="157"/>
      <c r="BC1626" s="157"/>
      <c r="BD1626" s="157"/>
      <c r="BE1626" s="157"/>
      <c r="BF1626" s="157"/>
      <c r="BG1626" s="157"/>
      <c r="BH1626" s="157"/>
      <c r="BI1626" s="157"/>
      <c r="BJ1626" s="157"/>
      <c r="BK1626" s="157"/>
      <c r="BL1626" s="157"/>
      <c r="BM1626" s="157"/>
      <c r="BN1626" s="157"/>
      <c r="BO1626" s="157"/>
      <c r="BP1626" s="157"/>
      <c r="BQ1626" s="157"/>
      <c r="BR1626" s="157"/>
      <c r="BS1626" s="157"/>
      <c r="BT1626" s="157"/>
      <c r="BU1626" s="157"/>
      <c r="BV1626" s="157"/>
      <c r="BW1626" s="157"/>
      <c r="BX1626" s="157"/>
      <c r="BY1626" s="157"/>
      <c r="BZ1626" s="157"/>
      <c r="CA1626" s="157"/>
      <c r="CB1626" s="157"/>
      <c r="CC1626" s="157"/>
      <c r="CD1626" s="157"/>
      <c r="CE1626" s="157"/>
      <c r="CF1626" s="157"/>
      <c r="CG1626" s="157"/>
      <c r="CH1626" s="157"/>
      <c r="CI1626" s="157"/>
      <c r="CJ1626" s="157"/>
      <c r="CK1626" s="157"/>
      <c r="CL1626" s="157"/>
      <c r="CM1626" s="157"/>
      <c r="CN1626" s="157"/>
      <c r="CO1626" s="157"/>
      <c r="CP1626" s="157"/>
      <c r="CQ1626" s="157"/>
      <c r="CR1626" s="157"/>
      <c r="CS1626" s="157"/>
      <c r="CT1626" s="157"/>
      <c r="CU1626" s="157"/>
      <c r="CV1626" s="157"/>
      <c r="CW1626" s="157"/>
      <c r="CX1626" s="157"/>
      <c r="CY1626" s="157"/>
      <c r="CZ1626" s="157"/>
      <c r="DA1626" s="157"/>
      <c r="DB1626" s="157"/>
      <c r="DC1626" s="157"/>
      <c r="DD1626" s="157"/>
      <c r="DE1626" s="157"/>
      <c r="DF1626" s="157"/>
      <c r="DG1626" s="157"/>
      <c r="DH1626" s="157"/>
      <c r="DI1626" s="157"/>
      <c r="DJ1626" s="157"/>
      <c r="DK1626" s="157"/>
      <c r="DL1626" s="157"/>
      <c r="DM1626" s="157"/>
      <c r="DN1626" s="157"/>
      <c r="DO1626" s="157"/>
    </row>
    <row r="1627" spans="3:119">
      <c r="C1627" s="549"/>
      <c r="D1627" s="301"/>
      <c r="E1627" s="302"/>
      <c r="F1627" s="551"/>
      <c r="G1627" s="551"/>
      <c r="H1627" s="551"/>
      <c r="I1627" s="551"/>
      <c r="J1627" s="551"/>
      <c r="K1627" s="551"/>
      <c r="M1627" s="157"/>
      <c r="N1627" s="157"/>
      <c r="O1627" s="157"/>
      <c r="P1627" s="157"/>
      <c r="Q1627" s="157"/>
      <c r="R1627" s="157"/>
      <c r="S1627" s="157"/>
      <c r="T1627" s="157"/>
      <c r="U1627" s="1761"/>
      <c r="V1627" s="1761"/>
      <c r="W1627" s="1761"/>
      <c r="X1627" s="1761"/>
      <c r="Y1627" s="1761"/>
      <c r="Z1627" s="1761"/>
      <c r="AA1627" s="157"/>
      <c r="AB1627" s="157"/>
      <c r="AC1627" s="157"/>
      <c r="AD1627" s="157"/>
      <c r="AE1627" s="157"/>
      <c r="AF1627" s="157"/>
      <c r="AG1627" s="157"/>
      <c r="AH1627" s="157"/>
      <c r="AI1627" s="157"/>
      <c r="AJ1627" s="157"/>
      <c r="AK1627" s="157"/>
      <c r="AL1627" s="157"/>
      <c r="AM1627" s="157"/>
      <c r="AN1627" s="157"/>
      <c r="AO1627" s="157"/>
      <c r="AP1627" s="157"/>
      <c r="AQ1627" s="157"/>
      <c r="AR1627" s="157"/>
      <c r="AS1627" s="157"/>
      <c r="AT1627" s="157"/>
      <c r="AU1627" s="157"/>
      <c r="AV1627" s="157"/>
      <c r="AW1627" s="157"/>
      <c r="AX1627" s="157"/>
      <c r="AY1627" s="157"/>
      <c r="AZ1627" s="157"/>
      <c r="BA1627" s="157"/>
      <c r="BB1627" s="157"/>
      <c r="BC1627" s="157"/>
      <c r="BD1627" s="157"/>
      <c r="BE1627" s="157"/>
      <c r="BF1627" s="157"/>
      <c r="BG1627" s="157"/>
      <c r="BH1627" s="157"/>
      <c r="BI1627" s="157"/>
      <c r="BJ1627" s="157"/>
      <c r="BK1627" s="157"/>
      <c r="BL1627" s="157"/>
      <c r="BM1627" s="157"/>
      <c r="BN1627" s="157"/>
      <c r="BO1627" s="157"/>
      <c r="BP1627" s="157"/>
      <c r="BQ1627" s="157"/>
      <c r="BR1627" s="157"/>
      <c r="BS1627" s="157"/>
      <c r="BT1627" s="157"/>
      <c r="BU1627" s="157"/>
      <c r="BV1627" s="157"/>
      <c r="BW1627" s="157"/>
      <c r="BX1627" s="157"/>
      <c r="BY1627" s="157"/>
      <c r="BZ1627" s="157"/>
      <c r="CA1627" s="157"/>
      <c r="CB1627" s="157"/>
      <c r="CC1627" s="157"/>
      <c r="CD1627" s="157"/>
      <c r="CE1627" s="157"/>
      <c r="CF1627" s="157"/>
      <c r="CG1627" s="157"/>
      <c r="CH1627" s="157"/>
      <c r="CI1627" s="157"/>
      <c r="CJ1627" s="157"/>
      <c r="CK1627" s="157"/>
      <c r="CL1627" s="157"/>
      <c r="CM1627" s="157"/>
      <c r="CN1627" s="157"/>
      <c r="CO1627" s="157"/>
      <c r="CP1627" s="157"/>
      <c r="CQ1627" s="157"/>
      <c r="CR1627" s="157"/>
      <c r="CS1627" s="157"/>
      <c r="CT1627" s="157"/>
      <c r="CU1627" s="157"/>
      <c r="CV1627" s="157"/>
      <c r="CW1627" s="157"/>
      <c r="CX1627" s="157"/>
      <c r="CY1627" s="157"/>
      <c r="CZ1627" s="157"/>
      <c r="DA1627" s="157"/>
      <c r="DB1627" s="157"/>
      <c r="DC1627" s="157"/>
      <c r="DD1627" s="157"/>
      <c r="DE1627" s="157"/>
      <c r="DF1627" s="157"/>
      <c r="DG1627" s="157"/>
      <c r="DH1627" s="157"/>
      <c r="DI1627" s="157"/>
      <c r="DJ1627" s="157"/>
      <c r="DK1627" s="157"/>
      <c r="DL1627" s="157"/>
      <c r="DM1627" s="157"/>
      <c r="DN1627" s="157"/>
      <c r="DO1627" s="157"/>
    </row>
    <row r="1628" spans="3:119">
      <c r="C1628" s="549"/>
      <c r="D1628" s="301"/>
      <c r="E1628" s="302"/>
      <c r="F1628" s="551"/>
      <c r="G1628" s="551"/>
      <c r="H1628" s="551"/>
      <c r="I1628" s="551"/>
      <c r="J1628" s="551"/>
      <c r="K1628" s="551"/>
      <c r="M1628" s="157"/>
      <c r="N1628" s="157"/>
      <c r="O1628" s="157"/>
      <c r="P1628" s="157"/>
      <c r="Q1628" s="157"/>
      <c r="R1628" s="157"/>
      <c r="S1628" s="157"/>
      <c r="T1628" s="157"/>
      <c r="U1628" s="1761"/>
      <c r="V1628" s="1761"/>
      <c r="W1628" s="1761"/>
      <c r="X1628" s="1761"/>
      <c r="Y1628" s="1761"/>
      <c r="Z1628" s="1761"/>
      <c r="AA1628" s="157"/>
      <c r="AB1628" s="157"/>
      <c r="AC1628" s="157"/>
      <c r="AD1628" s="157"/>
      <c r="AE1628" s="157"/>
      <c r="AF1628" s="157"/>
      <c r="AG1628" s="157"/>
      <c r="AH1628" s="157"/>
      <c r="AI1628" s="157"/>
      <c r="AJ1628" s="157"/>
      <c r="AK1628" s="157"/>
      <c r="AL1628" s="157"/>
      <c r="AM1628" s="157"/>
      <c r="AN1628" s="157"/>
      <c r="AO1628" s="157"/>
      <c r="AP1628" s="157"/>
      <c r="AQ1628" s="157"/>
      <c r="AR1628" s="157"/>
      <c r="AS1628" s="157"/>
      <c r="AT1628" s="157"/>
      <c r="AU1628" s="157"/>
      <c r="AV1628" s="157"/>
      <c r="AW1628" s="157"/>
      <c r="AX1628" s="157"/>
      <c r="AY1628" s="157"/>
      <c r="AZ1628" s="157"/>
      <c r="BA1628" s="157"/>
      <c r="BB1628" s="157"/>
      <c r="BC1628" s="157"/>
      <c r="BD1628" s="157"/>
      <c r="BE1628" s="157"/>
      <c r="BF1628" s="157"/>
      <c r="BG1628" s="157"/>
      <c r="BH1628" s="157"/>
      <c r="BI1628" s="157"/>
      <c r="BJ1628" s="157"/>
      <c r="BK1628" s="157"/>
      <c r="BL1628" s="157"/>
      <c r="BM1628" s="157"/>
      <c r="BN1628" s="157"/>
      <c r="BO1628" s="157"/>
      <c r="BP1628" s="157"/>
      <c r="BQ1628" s="157"/>
      <c r="BR1628" s="157"/>
      <c r="BS1628" s="157"/>
      <c r="BT1628" s="157"/>
      <c r="BU1628" s="157"/>
      <c r="BV1628" s="157"/>
      <c r="BW1628" s="157"/>
      <c r="BX1628" s="157"/>
      <c r="BY1628" s="157"/>
      <c r="BZ1628" s="157"/>
      <c r="CA1628" s="157"/>
      <c r="CB1628" s="157"/>
      <c r="CC1628" s="157"/>
      <c r="CD1628" s="157"/>
      <c r="CE1628" s="157"/>
      <c r="CF1628" s="157"/>
      <c r="CG1628" s="157"/>
      <c r="CH1628" s="157"/>
      <c r="CI1628" s="157"/>
      <c r="CJ1628" s="157"/>
      <c r="CK1628" s="157"/>
      <c r="CL1628" s="157"/>
      <c r="CM1628" s="157"/>
      <c r="CN1628" s="157"/>
      <c r="CO1628" s="157"/>
      <c r="CP1628" s="157"/>
      <c r="CQ1628" s="157"/>
      <c r="CR1628" s="157"/>
      <c r="CS1628" s="157"/>
      <c r="CT1628" s="157"/>
      <c r="CU1628" s="157"/>
      <c r="CV1628" s="157"/>
      <c r="CW1628" s="157"/>
      <c r="CX1628" s="157"/>
      <c r="CY1628" s="157"/>
      <c r="CZ1628" s="157"/>
      <c r="DA1628" s="157"/>
      <c r="DB1628" s="157"/>
      <c r="DC1628" s="157"/>
      <c r="DD1628" s="157"/>
      <c r="DE1628" s="157"/>
      <c r="DF1628" s="157"/>
      <c r="DG1628" s="157"/>
      <c r="DH1628" s="157"/>
      <c r="DI1628" s="157"/>
      <c r="DJ1628" s="157"/>
      <c r="DK1628" s="157"/>
      <c r="DL1628" s="157"/>
      <c r="DM1628" s="157"/>
      <c r="DN1628" s="157"/>
      <c r="DO1628" s="157"/>
    </row>
    <row r="1629" spans="3:119">
      <c r="C1629" s="549"/>
      <c r="D1629" s="301"/>
      <c r="E1629" s="302"/>
      <c r="F1629" s="551"/>
      <c r="G1629" s="551"/>
      <c r="H1629" s="551"/>
      <c r="I1629" s="551"/>
      <c r="J1629" s="551"/>
      <c r="K1629" s="551"/>
      <c r="M1629" s="157"/>
      <c r="N1629" s="157"/>
      <c r="O1629" s="157"/>
      <c r="P1629" s="157"/>
      <c r="Q1629" s="157"/>
      <c r="R1629" s="157"/>
      <c r="S1629" s="157"/>
      <c r="T1629" s="157"/>
      <c r="U1629" s="1761"/>
      <c r="V1629" s="1761"/>
      <c r="W1629" s="1761"/>
      <c r="X1629" s="1761"/>
      <c r="Y1629" s="1761"/>
      <c r="Z1629" s="1761"/>
      <c r="AA1629" s="157"/>
      <c r="AB1629" s="157"/>
      <c r="AC1629" s="157"/>
      <c r="AD1629" s="157"/>
      <c r="AE1629" s="157"/>
      <c r="AF1629" s="157"/>
      <c r="AG1629" s="157"/>
      <c r="AH1629" s="157"/>
      <c r="AI1629" s="157"/>
      <c r="AJ1629" s="157"/>
      <c r="AK1629" s="157"/>
      <c r="AL1629" s="157"/>
      <c r="AM1629" s="157"/>
      <c r="AN1629" s="157"/>
      <c r="AO1629" s="157"/>
      <c r="AP1629" s="157"/>
      <c r="AQ1629" s="157"/>
      <c r="AR1629" s="157"/>
      <c r="AS1629" s="157"/>
      <c r="AT1629" s="157"/>
      <c r="AU1629" s="157"/>
      <c r="AV1629" s="157"/>
      <c r="AW1629" s="157"/>
      <c r="AX1629" s="157"/>
      <c r="AY1629" s="157"/>
      <c r="AZ1629" s="157"/>
      <c r="BA1629" s="157"/>
      <c r="BB1629" s="157"/>
      <c r="BC1629" s="157"/>
      <c r="BD1629" s="157"/>
      <c r="BE1629" s="157"/>
      <c r="BF1629" s="157"/>
      <c r="BG1629" s="157"/>
      <c r="BH1629" s="157"/>
      <c r="BI1629" s="157"/>
      <c r="BJ1629" s="157"/>
      <c r="BK1629" s="157"/>
      <c r="BL1629" s="157"/>
      <c r="BM1629" s="157"/>
      <c r="BN1629" s="157"/>
      <c r="BO1629" s="157"/>
      <c r="BP1629" s="157"/>
      <c r="BQ1629" s="157"/>
      <c r="BR1629" s="157"/>
      <c r="BS1629" s="157"/>
      <c r="BT1629" s="157"/>
      <c r="BU1629" s="157"/>
      <c r="BV1629" s="157"/>
      <c r="BW1629" s="157"/>
      <c r="BX1629" s="157"/>
      <c r="BY1629" s="157"/>
      <c r="BZ1629" s="157"/>
      <c r="CA1629" s="157"/>
      <c r="CB1629" s="157"/>
      <c r="CC1629" s="157"/>
      <c r="CD1629" s="157"/>
      <c r="CE1629" s="157"/>
      <c r="CF1629" s="157"/>
      <c r="CG1629" s="157"/>
      <c r="CH1629" s="157"/>
      <c r="CI1629" s="157"/>
      <c r="CJ1629" s="157"/>
      <c r="CK1629" s="157"/>
      <c r="CL1629" s="157"/>
      <c r="CM1629" s="157"/>
      <c r="CN1629" s="157"/>
      <c r="CO1629" s="157"/>
      <c r="CP1629" s="157"/>
      <c r="CQ1629" s="157"/>
      <c r="CR1629" s="157"/>
      <c r="CS1629" s="157"/>
      <c r="CT1629" s="157"/>
      <c r="CU1629" s="157"/>
      <c r="CV1629" s="157"/>
      <c r="CW1629" s="157"/>
      <c r="CX1629" s="157"/>
      <c r="CY1629" s="157"/>
      <c r="CZ1629" s="157"/>
      <c r="DA1629" s="157"/>
      <c r="DB1629" s="157"/>
      <c r="DC1629" s="157"/>
      <c r="DD1629" s="157"/>
      <c r="DE1629" s="157"/>
      <c r="DF1629" s="157"/>
      <c r="DG1629" s="157"/>
      <c r="DH1629" s="157"/>
      <c r="DI1629" s="157"/>
      <c r="DJ1629" s="157"/>
      <c r="DK1629" s="157"/>
      <c r="DL1629" s="157"/>
      <c r="DM1629" s="157"/>
      <c r="DN1629" s="157"/>
      <c r="DO1629" s="157"/>
    </row>
    <row r="1630" spans="3:119">
      <c r="C1630" s="549"/>
      <c r="D1630" s="301"/>
      <c r="E1630" s="302"/>
      <c r="F1630" s="551"/>
      <c r="G1630" s="551"/>
      <c r="H1630" s="551"/>
      <c r="I1630" s="551"/>
      <c r="J1630" s="551"/>
      <c r="K1630" s="551"/>
      <c r="M1630" s="157"/>
      <c r="N1630" s="157"/>
      <c r="O1630" s="157"/>
      <c r="P1630" s="157"/>
      <c r="Q1630" s="157"/>
      <c r="R1630" s="157"/>
      <c r="S1630" s="157"/>
      <c r="T1630" s="157"/>
      <c r="U1630" s="1761"/>
      <c r="V1630" s="1761"/>
      <c r="W1630" s="1761"/>
      <c r="X1630" s="1761"/>
      <c r="Y1630" s="1761"/>
      <c r="Z1630" s="1761"/>
      <c r="AA1630" s="157"/>
      <c r="AB1630" s="157"/>
      <c r="AC1630" s="157"/>
      <c r="AD1630" s="157"/>
      <c r="AE1630" s="157"/>
      <c r="AF1630" s="157"/>
      <c r="AG1630" s="157"/>
      <c r="AH1630" s="157"/>
      <c r="AI1630" s="157"/>
      <c r="AJ1630" s="157"/>
      <c r="AK1630" s="157"/>
      <c r="AL1630" s="157"/>
      <c r="AM1630" s="157"/>
      <c r="AN1630" s="157"/>
      <c r="AO1630" s="157"/>
      <c r="AP1630" s="157"/>
      <c r="AQ1630" s="157"/>
      <c r="AR1630" s="157"/>
      <c r="AS1630" s="157"/>
      <c r="AT1630" s="157"/>
      <c r="AU1630" s="157"/>
      <c r="AV1630" s="157"/>
      <c r="AW1630" s="157"/>
      <c r="AX1630" s="157"/>
      <c r="AY1630" s="157"/>
      <c r="AZ1630" s="157"/>
      <c r="BA1630" s="157"/>
      <c r="BB1630" s="157"/>
      <c r="BC1630" s="157"/>
      <c r="BD1630" s="157"/>
      <c r="BE1630" s="157"/>
      <c r="BF1630" s="157"/>
      <c r="BG1630" s="157"/>
      <c r="BH1630" s="157"/>
      <c r="BI1630" s="157"/>
      <c r="BJ1630" s="157"/>
      <c r="BK1630" s="157"/>
      <c r="BL1630" s="157"/>
      <c r="BM1630" s="157"/>
      <c r="BN1630" s="157"/>
      <c r="BO1630" s="157"/>
      <c r="BP1630" s="157"/>
      <c r="BQ1630" s="157"/>
      <c r="BR1630" s="157"/>
      <c r="BS1630" s="157"/>
      <c r="BT1630" s="157"/>
      <c r="BU1630" s="157"/>
      <c r="BV1630" s="157"/>
      <c r="BW1630" s="157"/>
      <c r="BX1630" s="157"/>
      <c r="BY1630" s="157"/>
      <c r="BZ1630" s="157"/>
      <c r="CA1630" s="157"/>
      <c r="CB1630" s="157"/>
      <c r="CC1630" s="157"/>
      <c r="CD1630" s="157"/>
      <c r="CE1630" s="157"/>
      <c r="CF1630" s="157"/>
      <c r="CG1630" s="157"/>
      <c r="CH1630" s="157"/>
      <c r="CI1630" s="157"/>
      <c r="CJ1630" s="157"/>
      <c r="CK1630" s="157"/>
      <c r="CL1630" s="157"/>
      <c r="CM1630" s="157"/>
      <c r="CN1630" s="157"/>
      <c r="CO1630" s="157"/>
      <c r="CP1630" s="157"/>
      <c r="CQ1630" s="157"/>
      <c r="CR1630" s="157"/>
      <c r="CS1630" s="157"/>
      <c r="CT1630" s="157"/>
      <c r="CU1630" s="157"/>
      <c r="CV1630" s="157"/>
      <c r="CW1630" s="157"/>
      <c r="CX1630" s="157"/>
      <c r="CY1630" s="157"/>
      <c r="CZ1630" s="157"/>
      <c r="DA1630" s="157"/>
      <c r="DB1630" s="157"/>
      <c r="DC1630" s="157"/>
      <c r="DD1630" s="157"/>
      <c r="DE1630" s="157"/>
      <c r="DF1630" s="157"/>
      <c r="DG1630" s="157"/>
      <c r="DH1630" s="157"/>
      <c r="DI1630" s="157"/>
      <c r="DJ1630" s="157"/>
      <c r="DK1630" s="157"/>
      <c r="DL1630" s="157"/>
      <c r="DM1630" s="157"/>
      <c r="DN1630" s="157"/>
      <c r="DO1630" s="157"/>
    </row>
    <row r="1631" spans="3:119">
      <c r="C1631" s="549"/>
      <c r="D1631" s="301"/>
      <c r="E1631" s="302"/>
      <c r="F1631" s="551"/>
      <c r="G1631" s="551"/>
      <c r="H1631" s="551"/>
      <c r="I1631" s="551"/>
      <c r="J1631" s="551"/>
      <c r="K1631" s="551"/>
      <c r="M1631" s="157"/>
      <c r="N1631" s="157"/>
      <c r="O1631" s="157"/>
      <c r="P1631" s="157"/>
      <c r="Q1631" s="157"/>
      <c r="R1631" s="157"/>
      <c r="S1631" s="157"/>
      <c r="T1631" s="157"/>
      <c r="U1631" s="1761"/>
      <c r="V1631" s="1761"/>
      <c r="W1631" s="1761"/>
      <c r="X1631" s="1761"/>
      <c r="Y1631" s="1761"/>
      <c r="Z1631" s="1761"/>
      <c r="AA1631" s="157"/>
      <c r="AB1631" s="157"/>
      <c r="AC1631" s="157"/>
      <c r="AD1631" s="157"/>
      <c r="AE1631" s="157"/>
      <c r="AF1631" s="157"/>
      <c r="AG1631" s="157"/>
      <c r="AH1631" s="157"/>
      <c r="AI1631" s="157"/>
      <c r="AJ1631" s="157"/>
      <c r="AK1631" s="157"/>
      <c r="AL1631" s="157"/>
      <c r="AM1631" s="157"/>
      <c r="AN1631" s="157"/>
      <c r="AO1631" s="157"/>
      <c r="AP1631" s="157"/>
      <c r="AQ1631" s="157"/>
      <c r="AR1631" s="157"/>
      <c r="AS1631" s="157"/>
      <c r="AT1631" s="157"/>
      <c r="AU1631" s="157"/>
      <c r="AV1631" s="157"/>
      <c r="AW1631" s="157"/>
      <c r="AX1631" s="157"/>
      <c r="AY1631" s="157"/>
      <c r="AZ1631" s="157"/>
      <c r="BA1631" s="157"/>
      <c r="BB1631" s="157"/>
      <c r="BC1631" s="157"/>
      <c r="BD1631" s="157"/>
      <c r="BE1631" s="157"/>
      <c r="BF1631" s="157"/>
      <c r="BG1631" s="157"/>
      <c r="BH1631" s="157"/>
      <c r="BI1631" s="157"/>
      <c r="BJ1631" s="157"/>
      <c r="BK1631" s="157"/>
      <c r="BL1631" s="157"/>
      <c r="BM1631" s="157"/>
      <c r="BN1631" s="157"/>
      <c r="BO1631" s="157"/>
      <c r="BP1631" s="157"/>
      <c r="BQ1631" s="157"/>
      <c r="BR1631" s="157"/>
      <c r="BS1631" s="157"/>
      <c r="BT1631" s="157"/>
      <c r="BU1631" s="157"/>
      <c r="BV1631" s="157"/>
      <c r="BW1631" s="157"/>
      <c r="BX1631" s="157"/>
      <c r="BY1631" s="157"/>
      <c r="BZ1631" s="157"/>
      <c r="CA1631" s="157"/>
      <c r="CB1631" s="157"/>
      <c r="CC1631" s="157"/>
      <c r="CD1631" s="157"/>
      <c r="CE1631" s="157"/>
      <c r="CF1631" s="157"/>
      <c r="CG1631" s="157"/>
      <c r="CH1631" s="157"/>
      <c r="CI1631" s="157"/>
      <c r="CJ1631" s="157"/>
      <c r="CK1631" s="157"/>
      <c r="CL1631" s="157"/>
      <c r="CM1631" s="157"/>
      <c r="CN1631" s="157"/>
      <c r="CO1631" s="157"/>
      <c r="CP1631" s="157"/>
      <c r="CQ1631" s="157"/>
      <c r="CR1631" s="157"/>
      <c r="CS1631" s="157"/>
      <c r="CT1631" s="157"/>
      <c r="CU1631" s="157"/>
      <c r="CV1631" s="157"/>
      <c r="CW1631" s="157"/>
      <c r="CX1631" s="157"/>
      <c r="CY1631" s="157"/>
      <c r="CZ1631" s="157"/>
      <c r="DA1631" s="157"/>
      <c r="DB1631" s="157"/>
      <c r="DC1631" s="157"/>
      <c r="DD1631" s="157"/>
      <c r="DE1631" s="157"/>
      <c r="DF1631" s="157"/>
      <c r="DG1631" s="157"/>
      <c r="DH1631" s="157"/>
      <c r="DI1631" s="157"/>
      <c r="DJ1631" s="157"/>
      <c r="DK1631" s="157"/>
      <c r="DL1631" s="157"/>
      <c r="DM1631" s="157"/>
      <c r="DN1631" s="157"/>
      <c r="DO1631" s="157"/>
    </row>
    <row r="1632" spans="3:119">
      <c r="C1632" s="549"/>
      <c r="D1632" s="301"/>
      <c r="E1632" s="302"/>
      <c r="F1632" s="551"/>
      <c r="G1632" s="551"/>
      <c r="H1632" s="551"/>
      <c r="I1632" s="551"/>
      <c r="J1632" s="551"/>
      <c r="K1632" s="551"/>
      <c r="M1632" s="157"/>
      <c r="N1632" s="157"/>
      <c r="O1632" s="157"/>
      <c r="P1632" s="157"/>
      <c r="Q1632" s="157"/>
      <c r="R1632" s="157"/>
      <c r="S1632" s="157"/>
      <c r="T1632" s="157"/>
      <c r="U1632" s="1761"/>
      <c r="V1632" s="1761"/>
      <c r="W1632" s="1761"/>
      <c r="X1632" s="1761"/>
      <c r="Y1632" s="1761"/>
      <c r="Z1632" s="1761"/>
      <c r="AA1632" s="157"/>
      <c r="AB1632" s="157"/>
      <c r="AC1632" s="157"/>
      <c r="AD1632" s="157"/>
      <c r="AE1632" s="157"/>
      <c r="AF1632" s="157"/>
      <c r="AG1632" s="157"/>
      <c r="AH1632" s="157"/>
      <c r="AI1632" s="157"/>
      <c r="AJ1632" s="157"/>
      <c r="AK1632" s="157"/>
      <c r="AL1632" s="157"/>
      <c r="AM1632" s="157"/>
      <c r="AN1632" s="157"/>
      <c r="AO1632" s="157"/>
      <c r="AP1632" s="157"/>
      <c r="AQ1632" s="157"/>
      <c r="AR1632" s="157"/>
      <c r="AS1632" s="157"/>
      <c r="AT1632" s="157"/>
      <c r="AU1632" s="157"/>
      <c r="AV1632" s="157"/>
      <c r="AW1632" s="157"/>
      <c r="AX1632" s="157"/>
      <c r="AY1632" s="157"/>
      <c r="AZ1632" s="157"/>
      <c r="BA1632" s="157"/>
      <c r="BB1632" s="157"/>
      <c r="BC1632" s="157"/>
      <c r="BD1632" s="157"/>
      <c r="BE1632" s="157"/>
      <c r="BF1632" s="157"/>
      <c r="BG1632" s="157"/>
      <c r="BH1632" s="157"/>
      <c r="BI1632" s="157"/>
      <c r="BJ1632" s="157"/>
      <c r="BK1632" s="157"/>
      <c r="BL1632" s="157"/>
      <c r="BM1632" s="157"/>
      <c r="BN1632" s="157"/>
      <c r="BO1632" s="157"/>
      <c r="BP1632" s="157"/>
      <c r="BQ1632" s="157"/>
      <c r="BR1632" s="157"/>
      <c r="BS1632" s="157"/>
      <c r="BT1632" s="157"/>
      <c r="BU1632" s="157"/>
      <c r="BV1632" s="157"/>
      <c r="BW1632" s="157"/>
      <c r="BX1632" s="157"/>
      <c r="BY1632" s="157"/>
      <c r="BZ1632" s="157"/>
      <c r="CA1632" s="157"/>
      <c r="CB1632" s="157"/>
      <c r="CC1632" s="157"/>
      <c r="CD1632" s="157"/>
      <c r="CE1632" s="157"/>
      <c r="CF1632" s="157"/>
      <c r="CG1632" s="157"/>
      <c r="CH1632" s="157"/>
      <c r="CI1632" s="157"/>
      <c r="CJ1632" s="157"/>
      <c r="CK1632" s="157"/>
      <c r="CL1632" s="157"/>
      <c r="CM1632" s="157"/>
      <c r="CN1632" s="157"/>
      <c r="CO1632" s="157"/>
      <c r="CP1632" s="157"/>
      <c r="CQ1632" s="157"/>
      <c r="CR1632" s="157"/>
      <c r="CS1632" s="157"/>
      <c r="CT1632" s="157"/>
      <c r="CU1632" s="157"/>
      <c r="CV1632" s="157"/>
      <c r="CW1632" s="157"/>
      <c r="CX1632" s="157"/>
      <c r="CY1632" s="157"/>
      <c r="CZ1632" s="157"/>
      <c r="DA1632" s="157"/>
      <c r="DB1632" s="157"/>
      <c r="DC1632" s="157"/>
      <c r="DD1632" s="157"/>
      <c r="DE1632" s="157"/>
      <c r="DF1632" s="157"/>
      <c r="DG1632" s="157"/>
      <c r="DH1632" s="157"/>
      <c r="DI1632" s="157"/>
      <c r="DJ1632" s="157"/>
      <c r="DK1632" s="157"/>
      <c r="DL1632" s="157"/>
      <c r="DM1632" s="157"/>
      <c r="DN1632" s="157"/>
      <c r="DO1632" s="157"/>
    </row>
    <row r="1633" spans="3:119">
      <c r="C1633" s="549"/>
      <c r="D1633" s="301"/>
      <c r="E1633" s="302"/>
      <c r="F1633" s="551"/>
      <c r="G1633" s="551"/>
      <c r="H1633" s="551"/>
      <c r="I1633" s="551"/>
      <c r="J1633" s="551"/>
      <c r="K1633" s="551"/>
      <c r="M1633" s="157"/>
      <c r="N1633" s="157"/>
      <c r="O1633" s="157"/>
      <c r="P1633" s="157"/>
      <c r="Q1633" s="157"/>
      <c r="R1633" s="157"/>
      <c r="S1633" s="157"/>
      <c r="T1633" s="157"/>
      <c r="U1633" s="1761"/>
      <c r="V1633" s="1761"/>
      <c r="W1633" s="1761"/>
      <c r="X1633" s="1761"/>
      <c r="Y1633" s="1761"/>
      <c r="Z1633" s="1761"/>
      <c r="AA1633" s="157"/>
      <c r="AB1633" s="157"/>
      <c r="AC1633" s="157"/>
      <c r="AD1633" s="157"/>
      <c r="AE1633" s="157"/>
      <c r="AF1633" s="157"/>
      <c r="AG1633" s="157"/>
      <c r="AH1633" s="157"/>
      <c r="AI1633" s="157"/>
      <c r="AJ1633" s="157"/>
      <c r="AK1633" s="157"/>
      <c r="AL1633" s="157"/>
      <c r="AM1633" s="157"/>
      <c r="AN1633" s="157"/>
      <c r="AO1633" s="157"/>
      <c r="AP1633" s="157"/>
      <c r="AQ1633" s="157"/>
      <c r="AR1633" s="157"/>
      <c r="AS1633" s="157"/>
      <c r="AT1633" s="157"/>
      <c r="AU1633" s="157"/>
      <c r="AV1633" s="157"/>
      <c r="AW1633" s="157"/>
      <c r="AX1633" s="157"/>
      <c r="AY1633" s="157"/>
      <c r="AZ1633" s="157"/>
      <c r="BA1633" s="157"/>
      <c r="BB1633" s="157"/>
      <c r="BC1633" s="157"/>
      <c r="BD1633" s="157"/>
      <c r="BE1633" s="157"/>
      <c r="BF1633" s="157"/>
      <c r="BG1633" s="157"/>
      <c r="BH1633" s="157"/>
      <c r="BI1633" s="157"/>
      <c r="BJ1633" s="157"/>
      <c r="BK1633" s="157"/>
      <c r="BL1633" s="157"/>
      <c r="BM1633" s="157"/>
      <c r="BN1633" s="157"/>
      <c r="BO1633" s="157"/>
      <c r="BP1633" s="157"/>
      <c r="BQ1633" s="157"/>
      <c r="BR1633" s="157"/>
      <c r="BS1633" s="157"/>
      <c r="BT1633" s="157"/>
      <c r="BU1633" s="157"/>
      <c r="BV1633" s="157"/>
      <c r="BW1633" s="157"/>
      <c r="BX1633" s="157"/>
      <c r="BY1633" s="157"/>
      <c r="BZ1633" s="157"/>
      <c r="CA1633" s="157"/>
      <c r="CB1633" s="157"/>
      <c r="CC1633" s="157"/>
      <c r="CD1633" s="157"/>
      <c r="CE1633" s="157"/>
      <c r="CF1633" s="157"/>
      <c r="CG1633" s="157"/>
      <c r="CH1633" s="157"/>
      <c r="CI1633" s="157"/>
      <c r="CJ1633" s="157"/>
      <c r="CK1633" s="157"/>
      <c r="CL1633" s="157"/>
      <c r="CM1633" s="157"/>
      <c r="CN1633" s="157"/>
      <c r="CO1633" s="157"/>
      <c r="CP1633" s="157"/>
      <c r="CQ1633" s="157"/>
      <c r="CR1633" s="157"/>
      <c r="CS1633" s="157"/>
      <c r="CT1633" s="157"/>
      <c r="CU1633" s="157"/>
      <c r="CV1633" s="157"/>
      <c r="CW1633" s="157"/>
      <c r="CX1633" s="157"/>
      <c r="CY1633" s="157"/>
      <c r="CZ1633" s="157"/>
      <c r="DA1633" s="157"/>
      <c r="DB1633" s="157"/>
      <c r="DC1633" s="157"/>
      <c r="DD1633" s="157"/>
      <c r="DE1633" s="157"/>
      <c r="DF1633" s="157"/>
      <c r="DG1633" s="157"/>
      <c r="DH1633" s="157"/>
      <c r="DI1633" s="157"/>
      <c r="DJ1633" s="157"/>
      <c r="DK1633" s="157"/>
      <c r="DL1633" s="157"/>
      <c r="DM1633" s="157"/>
      <c r="DN1633" s="157"/>
      <c r="DO1633" s="157"/>
    </row>
    <row r="1634" spans="3:119">
      <c r="C1634" s="549"/>
      <c r="D1634" s="301"/>
      <c r="E1634" s="302"/>
      <c r="F1634" s="551"/>
      <c r="G1634" s="551"/>
      <c r="H1634" s="551"/>
      <c r="I1634" s="551"/>
      <c r="J1634" s="551"/>
      <c r="K1634" s="551"/>
      <c r="M1634" s="157"/>
      <c r="N1634" s="157"/>
      <c r="O1634" s="157"/>
      <c r="P1634" s="157"/>
      <c r="Q1634" s="157"/>
      <c r="R1634" s="157"/>
      <c r="S1634" s="157"/>
      <c r="T1634" s="157"/>
      <c r="U1634" s="1761"/>
      <c r="V1634" s="1761"/>
      <c r="W1634" s="1761"/>
      <c r="X1634" s="1761"/>
      <c r="Y1634" s="1761"/>
      <c r="Z1634" s="1761"/>
      <c r="AA1634" s="157"/>
      <c r="AB1634" s="157"/>
      <c r="AC1634" s="157"/>
      <c r="AD1634" s="157"/>
      <c r="AE1634" s="157"/>
      <c r="AF1634" s="157"/>
      <c r="AG1634" s="157"/>
      <c r="AH1634" s="157"/>
      <c r="AI1634" s="157"/>
      <c r="AJ1634" s="157"/>
      <c r="AK1634" s="157"/>
      <c r="AL1634" s="157"/>
      <c r="AM1634" s="157"/>
      <c r="AN1634" s="157"/>
      <c r="AO1634" s="157"/>
      <c r="AP1634" s="157"/>
      <c r="AQ1634" s="157"/>
      <c r="AR1634" s="157"/>
      <c r="AS1634" s="157"/>
      <c r="AT1634" s="157"/>
      <c r="AU1634" s="157"/>
      <c r="AV1634" s="157"/>
      <c r="AW1634" s="157"/>
      <c r="AX1634" s="157"/>
      <c r="AY1634" s="157"/>
      <c r="AZ1634" s="157"/>
      <c r="BA1634" s="157"/>
      <c r="BB1634" s="157"/>
      <c r="BC1634" s="157"/>
      <c r="BD1634" s="157"/>
      <c r="BE1634" s="157"/>
      <c r="BF1634" s="157"/>
      <c r="BG1634" s="157"/>
      <c r="BH1634" s="157"/>
      <c r="BI1634" s="157"/>
      <c r="BJ1634" s="157"/>
      <c r="BK1634" s="157"/>
      <c r="BL1634" s="157"/>
      <c r="BM1634" s="157"/>
      <c r="BN1634" s="157"/>
      <c r="BO1634" s="157"/>
      <c r="BP1634" s="157"/>
      <c r="BQ1634" s="157"/>
      <c r="BR1634" s="157"/>
      <c r="BS1634" s="157"/>
      <c r="BT1634" s="157"/>
      <c r="BU1634" s="157"/>
      <c r="BV1634" s="157"/>
      <c r="BW1634" s="157"/>
      <c r="BX1634" s="157"/>
      <c r="BY1634" s="157"/>
      <c r="BZ1634" s="157"/>
      <c r="CA1634" s="157"/>
      <c r="CB1634" s="157"/>
      <c r="CC1634" s="157"/>
      <c r="CD1634" s="157"/>
      <c r="CE1634" s="157"/>
      <c r="CF1634" s="157"/>
      <c r="CG1634" s="157"/>
      <c r="CH1634" s="157"/>
      <c r="CI1634" s="157"/>
      <c r="CJ1634" s="157"/>
      <c r="CK1634" s="157"/>
      <c r="CL1634" s="157"/>
      <c r="CM1634" s="157"/>
      <c r="CN1634" s="157"/>
      <c r="CO1634" s="157"/>
      <c r="CP1634" s="157"/>
      <c r="CQ1634" s="157"/>
      <c r="CR1634" s="157"/>
      <c r="CS1634" s="157"/>
      <c r="CT1634" s="157"/>
      <c r="CU1634" s="157"/>
      <c r="CV1634" s="157"/>
      <c r="CW1634" s="157"/>
      <c r="CX1634" s="157"/>
      <c r="CY1634" s="157"/>
      <c r="CZ1634" s="157"/>
      <c r="DA1634" s="157"/>
      <c r="DB1634" s="157"/>
      <c r="DC1634" s="157"/>
      <c r="DD1634" s="157"/>
      <c r="DE1634" s="157"/>
      <c r="DF1634" s="157"/>
      <c r="DG1634" s="157"/>
      <c r="DH1634" s="157"/>
      <c r="DI1634" s="157"/>
      <c r="DJ1634" s="157"/>
      <c r="DK1634" s="157"/>
      <c r="DL1634" s="157"/>
      <c r="DM1634" s="157"/>
      <c r="DN1634" s="157"/>
      <c r="DO1634" s="157"/>
    </row>
    <row r="1635" spans="3:119">
      <c r="C1635" s="549"/>
      <c r="D1635" s="301"/>
      <c r="E1635" s="302"/>
      <c r="F1635" s="551"/>
      <c r="G1635" s="551"/>
      <c r="H1635" s="551"/>
      <c r="I1635" s="551"/>
      <c r="J1635" s="551"/>
      <c r="K1635" s="551"/>
      <c r="M1635" s="157"/>
      <c r="N1635" s="157"/>
      <c r="O1635" s="157"/>
      <c r="P1635" s="157"/>
      <c r="Q1635" s="157"/>
      <c r="R1635" s="157"/>
      <c r="S1635" s="157"/>
      <c r="T1635" s="157"/>
      <c r="U1635" s="1761"/>
      <c r="V1635" s="1761"/>
      <c r="W1635" s="1761"/>
      <c r="X1635" s="1761"/>
      <c r="Y1635" s="1761"/>
      <c r="Z1635" s="1761"/>
      <c r="AA1635" s="157"/>
      <c r="AB1635" s="157"/>
      <c r="AC1635" s="157"/>
      <c r="AD1635" s="157"/>
      <c r="AE1635" s="157"/>
      <c r="AF1635" s="157"/>
      <c r="AG1635" s="157"/>
      <c r="AH1635" s="157"/>
      <c r="AI1635" s="157"/>
      <c r="AJ1635" s="157"/>
      <c r="AK1635" s="157"/>
      <c r="AL1635" s="157"/>
      <c r="AM1635" s="157"/>
      <c r="AN1635" s="157"/>
      <c r="AO1635" s="157"/>
      <c r="AP1635" s="157"/>
      <c r="AQ1635" s="157"/>
      <c r="AR1635" s="157"/>
      <c r="AS1635" s="157"/>
      <c r="AT1635" s="157"/>
      <c r="AU1635" s="157"/>
      <c r="AV1635" s="157"/>
      <c r="AW1635" s="157"/>
      <c r="AX1635" s="157"/>
      <c r="AY1635" s="157"/>
      <c r="AZ1635" s="157"/>
      <c r="BA1635" s="157"/>
      <c r="BB1635" s="157"/>
      <c r="BC1635" s="157"/>
      <c r="BD1635" s="157"/>
      <c r="BE1635" s="157"/>
      <c r="BF1635" s="157"/>
      <c r="BG1635" s="157"/>
      <c r="BH1635" s="157"/>
      <c r="BI1635" s="157"/>
      <c r="BJ1635" s="157"/>
      <c r="BK1635" s="157"/>
      <c r="BL1635" s="157"/>
      <c r="BM1635" s="157"/>
      <c r="BN1635" s="157"/>
      <c r="BO1635" s="157"/>
      <c r="BP1635" s="157"/>
      <c r="BQ1635" s="157"/>
      <c r="BR1635" s="157"/>
      <c r="BS1635" s="157"/>
      <c r="BT1635" s="157"/>
      <c r="BU1635" s="157"/>
      <c r="BV1635" s="157"/>
      <c r="BW1635" s="157"/>
      <c r="BX1635" s="157"/>
      <c r="BY1635" s="157"/>
      <c r="BZ1635" s="157"/>
      <c r="CA1635" s="157"/>
      <c r="CB1635" s="157"/>
      <c r="CC1635" s="157"/>
      <c r="CD1635" s="157"/>
      <c r="CE1635" s="157"/>
      <c r="CF1635" s="157"/>
      <c r="CG1635" s="157"/>
      <c r="CH1635" s="157"/>
      <c r="CI1635" s="157"/>
      <c r="CJ1635" s="157"/>
      <c r="CK1635" s="157"/>
      <c r="CL1635" s="157"/>
      <c r="CM1635" s="157"/>
      <c r="CN1635" s="157"/>
      <c r="CO1635" s="157"/>
      <c r="CP1635" s="157"/>
      <c r="CQ1635" s="157"/>
      <c r="CR1635" s="157"/>
      <c r="CS1635" s="157"/>
      <c r="CT1635" s="157"/>
      <c r="CU1635" s="157"/>
      <c r="CV1635" s="157"/>
      <c r="CW1635" s="157"/>
      <c r="CX1635" s="157"/>
      <c r="CY1635" s="157"/>
      <c r="CZ1635" s="157"/>
      <c r="DA1635" s="157"/>
      <c r="DB1635" s="157"/>
      <c r="DC1635" s="157"/>
      <c r="DD1635" s="157"/>
      <c r="DE1635" s="157"/>
      <c r="DF1635" s="157"/>
      <c r="DG1635" s="157"/>
      <c r="DH1635" s="157"/>
      <c r="DI1635" s="157"/>
      <c r="DJ1635" s="157"/>
      <c r="DK1635" s="157"/>
      <c r="DL1635" s="157"/>
      <c r="DM1635" s="157"/>
      <c r="DN1635" s="157"/>
      <c r="DO1635" s="157"/>
    </row>
    <row r="1636" spans="3:119">
      <c r="C1636" s="549"/>
      <c r="D1636" s="301"/>
      <c r="E1636" s="302"/>
      <c r="F1636" s="551"/>
      <c r="G1636" s="551"/>
      <c r="H1636" s="551"/>
      <c r="I1636" s="551"/>
      <c r="J1636" s="551"/>
      <c r="K1636" s="551"/>
      <c r="M1636" s="157"/>
      <c r="N1636" s="157"/>
      <c r="O1636" s="157"/>
      <c r="P1636" s="157"/>
      <c r="Q1636" s="157"/>
      <c r="R1636" s="157"/>
      <c r="S1636" s="157"/>
      <c r="T1636" s="157"/>
      <c r="U1636" s="1761"/>
      <c r="V1636" s="1761"/>
      <c r="W1636" s="1761"/>
      <c r="X1636" s="1761"/>
      <c r="Y1636" s="1761"/>
      <c r="Z1636" s="1761"/>
      <c r="AA1636" s="157"/>
      <c r="AB1636" s="157"/>
      <c r="AC1636" s="157"/>
      <c r="AD1636" s="157"/>
      <c r="AE1636" s="157"/>
      <c r="AF1636" s="157"/>
      <c r="AG1636" s="157"/>
      <c r="AH1636" s="157"/>
      <c r="AI1636" s="157"/>
      <c r="AJ1636" s="157"/>
      <c r="AK1636" s="157"/>
      <c r="AL1636" s="157"/>
      <c r="AM1636" s="157"/>
      <c r="AN1636" s="157"/>
      <c r="AO1636" s="157"/>
      <c r="AP1636" s="157"/>
      <c r="AQ1636" s="157"/>
      <c r="AR1636" s="157"/>
      <c r="AS1636" s="157"/>
      <c r="AT1636" s="157"/>
      <c r="AU1636" s="157"/>
      <c r="AV1636" s="157"/>
      <c r="AW1636" s="157"/>
      <c r="AX1636" s="157"/>
      <c r="AY1636" s="157"/>
      <c r="AZ1636" s="157"/>
      <c r="BA1636" s="157"/>
      <c r="BB1636" s="157"/>
      <c r="BC1636" s="157"/>
      <c r="BD1636" s="157"/>
      <c r="BE1636" s="157"/>
      <c r="BF1636" s="157"/>
      <c r="BG1636" s="157"/>
      <c r="BH1636" s="157"/>
      <c r="BI1636" s="157"/>
      <c r="BJ1636" s="157"/>
      <c r="BK1636" s="157"/>
      <c r="BL1636" s="157"/>
      <c r="BM1636" s="157"/>
      <c r="BN1636" s="157"/>
      <c r="BO1636" s="157"/>
      <c r="BP1636" s="157"/>
      <c r="BQ1636" s="157"/>
      <c r="BR1636" s="157"/>
      <c r="BS1636" s="157"/>
      <c r="BT1636" s="157"/>
      <c r="BU1636" s="157"/>
      <c r="BV1636" s="157"/>
      <c r="BW1636" s="157"/>
      <c r="BX1636" s="157"/>
      <c r="BY1636" s="157"/>
      <c r="BZ1636" s="157"/>
      <c r="CA1636" s="157"/>
      <c r="CB1636" s="157"/>
      <c r="CC1636" s="157"/>
      <c r="CD1636" s="157"/>
      <c r="CE1636" s="157"/>
      <c r="CF1636" s="157"/>
      <c r="CG1636" s="157"/>
      <c r="CH1636" s="157"/>
      <c r="CI1636" s="157"/>
      <c r="CJ1636" s="157"/>
      <c r="CK1636" s="157"/>
      <c r="CL1636" s="157"/>
      <c r="CM1636" s="157"/>
      <c r="CN1636" s="157"/>
      <c r="CO1636" s="157"/>
      <c r="CP1636" s="157"/>
      <c r="CQ1636" s="157"/>
      <c r="CR1636" s="157"/>
      <c r="CS1636" s="157"/>
      <c r="CT1636" s="157"/>
      <c r="CU1636" s="157"/>
      <c r="CV1636" s="157"/>
      <c r="CW1636" s="157"/>
      <c r="CX1636" s="157"/>
      <c r="CY1636" s="157"/>
      <c r="CZ1636" s="157"/>
      <c r="DA1636" s="157"/>
      <c r="DB1636" s="157"/>
      <c r="DC1636" s="157"/>
      <c r="DD1636" s="157"/>
      <c r="DE1636" s="157"/>
      <c r="DF1636" s="157"/>
      <c r="DG1636" s="157"/>
      <c r="DH1636" s="157"/>
      <c r="DI1636" s="157"/>
      <c r="DJ1636" s="157"/>
      <c r="DK1636" s="157"/>
      <c r="DL1636" s="157"/>
      <c r="DM1636" s="157"/>
      <c r="DN1636" s="157"/>
      <c r="DO1636" s="157"/>
    </row>
    <row r="1637" spans="3:119">
      <c r="C1637" s="549"/>
      <c r="D1637" s="301"/>
      <c r="E1637" s="302"/>
      <c r="F1637" s="551"/>
      <c r="G1637" s="551"/>
      <c r="H1637" s="551"/>
      <c r="I1637" s="551"/>
      <c r="J1637" s="551"/>
      <c r="K1637" s="551"/>
      <c r="M1637" s="157"/>
      <c r="N1637" s="157"/>
      <c r="O1637" s="157"/>
      <c r="P1637" s="157"/>
      <c r="Q1637" s="157"/>
      <c r="R1637" s="157"/>
      <c r="S1637" s="157"/>
      <c r="T1637" s="157"/>
      <c r="U1637" s="1761"/>
      <c r="V1637" s="1761"/>
      <c r="W1637" s="1761"/>
      <c r="X1637" s="1761"/>
      <c r="Y1637" s="1761"/>
      <c r="Z1637" s="1761"/>
      <c r="AA1637" s="157"/>
      <c r="AB1637" s="157"/>
      <c r="AC1637" s="157"/>
      <c r="AD1637" s="157"/>
      <c r="AE1637" s="157"/>
      <c r="AF1637" s="157"/>
      <c r="AG1637" s="157"/>
      <c r="AH1637" s="157"/>
      <c r="AI1637" s="157"/>
      <c r="AJ1637" s="157"/>
      <c r="AK1637" s="157"/>
      <c r="AL1637" s="157"/>
      <c r="AM1637" s="157"/>
      <c r="AN1637" s="157"/>
      <c r="AO1637" s="157"/>
      <c r="AP1637" s="157"/>
      <c r="AQ1637" s="157"/>
      <c r="AR1637" s="157"/>
      <c r="AS1637" s="157"/>
      <c r="AT1637" s="157"/>
      <c r="AU1637" s="157"/>
      <c r="AV1637" s="157"/>
      <c r="AW1637" s="157"/>
      <c r="AX1637" s="157"/>
      <c r="AY1637" s="157"/>
      <c r="AZ1637" s="157"/>
      <c r="BA1637" s="157"/>
      <c r="BB1637" s="157"/>
      <c r="BC1637" s="157"/>
      <c r="BD1637" s="157"/>
      <c r="BE1637" s="157"/>
      <c r="BF1637" s="157"/>
      <c r="BG1637" s="157"/>
      <c r="BH1637" s="157"/>
      <c r="BI1637" s="157"/>
      <c r="BJ1637" s="157"/>
      <c r="BK1637" s="157"/>
      <c r="BL1637" s="157"/>
      <c r="BM1637" s="157"/>
      <c r="BN1637" s="157"/>
      <c r="BO1637" s="157"/>
      <c r="BP1637" s="157"/>
      <c r="BQ1637" s="157"/>
      <c r="BR1637" s="157"/>
      <c r="BS1637" s="157"/>
      <c r="BT1637" s="157"/>
      <c r="BU1637" s="157"/>
      <c r="BV1637" s="157"/>
      <c r="BW1637" s="157"/>
      <c r="BX1637" s="157"/>
      <c r="BY1637" s="157"/>
      <c r="BZ1637" s="157"/>
      <c r="CA1637" s="157"/>
      <c r="CB1637" s="157"/>
      <c r="CC1637" s="157"/>
      <c r="CD1637" s="157"/>
      <c r="CE1637" s="157"/>
      <c r="CF1637" s="157"/>
      <c r="CG1637" s="157"/>
      <c r="CH1637" s="157"/>
      <c r="CI1637" s="157"/>
      <c r="CJ1637" s="157"/>
      <c r="CK1637" s="157"/>
      <c r="CL1637" s="157"/>
      <c r="CM1637" s="157"/>
      <c r="CN1637" s="157"/>
      <c r="CO1637" s="157"/>
      <c r="CP1637" s="157"/>
      <c r="CQ1637" s="157"/>
      <c r="CR1637" s="157"/>
      <c r="CS1637" s="157"/>
      <c r="CT1637" s="157"/>
      <c r="CU1637" s="157"/>
      <c r="CV1637" s="157"/>
      <c r="CW1637" s="157"/>
      <c r="CX1637" s="157"/>
      <c r="CY1637" s="157"/>
      <c r="CZ1637" s="157"/>
      <c r="DA1637" s="157"/>
      <c r="DB1637" s="157"/>
      <c r="DC1637" s="157"/>
      <c r="DD1637" s="157"/>
      <c r="DE1637" s="157"/>
      <c r="DF1637" s="157"/>
      <c r="DG1637" s="157"/>
      <c r="DH1637" s="157"/>
      <c r="DI1637" s="157"/>
      <c r="DJ1637" s="157"/>
      <c r="DK1637" s="157"/>
      <c r="DL1637" s="157"/>
      <c r="DM1637" s="157"/>
      <c r="DN1637" s="157"/>
      <c r="DO1637" s="157"/>
    </row>
    <row r="1638" spans="3:119">
      <c r="C1638" s="549"/>
      <c r="D1638" s="301"/>
      <c r="E1638" s="302"/>
      <c r="F1638" s="551"/>
      <c r="G1638" s="551"/>
      <c r="H1638" s="551"/>
      <c r="I1638" s="551"/>
      <c r="J1638" s="551"/>
      <c r="K1638" s="551"/>
      <c r="M1638" s="157"/>
      <c r="N1638" s="157"/>
      <c r="O1638" s="157"/>
      <c r="P1638" s="157"/>
      <c r="Q1638" s="157"/>
      <c r="R1638" s="157"/>
      <c r="S1638" s="157"/>
      <c r="T1638" s="157"/>
      <c r="U1638" s="1761"/>
      <c r="V1638" s="1761"/>
      <c r="W1638" s="1761"/>
      <c r="X1638" s="1761"/>
      <c r="Y1638" s="1761"/>
      <c r="Z1638" s="1761"/>
      <c r="AA1638" s="157"/>
      <c r="AB1638" s="157"/>
      <c r="AC1638" s="157"/>
      <c r="AD1638" s="157"/>
      <c r="AE1638" s="157"/>
      <c r="AF1638" s="157"/>
      <c r="AG1638" s="157"/>
      <c r="AH1638" s="157"/>
      <c r="AI1638" s="157"/>
      <c r="AJ1638" s="157"/>
      <c r="AK1638" s="157"/>
      <c r="AL1638" s="157"/>
      <c r="AM1638" s="157"/>
      <c r="AN1638" s="157"/>
      <c r="AO1638" s="157"/>
      <c r="AP1638" s="157"/>
      <c r="AQ1638" s="157"/>
      <c r="AR1638" s="157"/>
      <c r="AS1638" s="157"/>
      <c r="AT1638" s="157"/>
      <c r="AU1638" s="157"/>
      <c r="AV1638" s="157"/>
      <c r="AW1638" s="157"/>
      <c r="AX1638" s="157"/>
      <c r="AY1638" s="157"/>
      <c r="AZ1638" s="157"/>
      <c r="BA1638" s="157"/>
      <c r="BB1638" s="157"/>
      <c r="BC1638" s="157"/>
      <c r="BD1638" s="157"/>
      <c r="BE1638" s="157"/>
      <c r="BF1638" s="157"/>
      <c r="BG1638" s="157"/>
      <c r="BH1638" s="157"/>
      <c r="BI1638" s="157"/>
      <c r="BJ1638" s="157"/>
      <c r="BK1638" s="157"/>
      <c r="BL1638" s="157"/>
      <c r="BM1638" s="157"/>
      <c r="BN1638" s="157"/>
      <c r="BO1638" s="157"/>
      <c r="BP1638" s="157"/>
      <c r="BQ1638" s="157"/>
      <c r="BR1638" s="157"/>
      <c r="BS1638" s="157"/>
      <c r="BT1638" s="157"/>
      <c r="BU1638" s="157"/>
      <c r="BV1638" s="157"/>
      <c r="BW1638" s="157"/>
      <c r="BX1638" s="157"/>
      <c r="BY1638" s="157"/>
      <c r="BZ1638" s="157"/>
      <c r="CA1638" s="157"/>
      <c r="CB1638" s="157"/>
      <c r="CC1638" s="157"/>
      <c r="CD1638" s="157"/>
      <c r="CE1638" s="157"/>
      <c r="CF1638" s="157"/>
      <c r="CG1638" s="157"/>
      <c r="CH1638" s="157"/>
      <c r="CI1638" s="157"/>
      <c r="CJ1638" s="157"/>
      <c r="CK1638" s="157"/>
      <c r="CL1638" s="157"/>
      <c r="CM1638" s="157"/>
      <c r="CN1638" s="157"/>
      <c r="CO1638" s="157"/>
      <c r="CP1638" s="157"/>
      <c r="CQ1638" s="157"/>
      <c r="CR1638" s="157"/>
      <c r="CS1638" s="157"/>
      <c r="CT1638" s="157"/>
      <c r="CU1638" s="157"/>
      <c r="CV1638" s="157"/>
      <c r="CW1638" s="157"/>
      <c r="CX1638" s="157"/>
      <c r="CY1638" s="157"/>
      <c r="CZ1638" s="157"/>
      <c r="DA1638" s="157"/>
      <c r="DB1638" s="157"/>
      <c r="DC1638" s="157"/>
      <c r="DD1638" s="157"/>
      <c r="DE1638" s="157"/>
      <c r="DF1638" s="157"/>
      <c r="DG1638" s="157"/>
      <c r="DH1638" s="157"/>
      <c r="DI1638" s="157"/>
      <c r="DJ1638" s="157"/>
      <c r="DK1638" s="157"/>
      <c r="DL1638" s="157"/>
      <c r="DM1638" s="157"/>
      <c r="DN1638" s="157"/>
      <c r="DO1638" s="157"/>
    </row>
    <row r="1639" spans="3:119">
      <c r="C1639" s="549"/>
      <c r="D1639" s="301"/>
      <c r="E1639" s="302"/>
      <c r="F1639" s="551"/>
      <c r="G1639" s="551"/>
      <c r="H1639" s="551"/>
      <c r="I1639" s="551"/>
      <c r="J1639" s="551"/>
      <c r="K1639" s="551"/>
      <c r="M1639" s="157"/>
      <c r="N1639" s="157"/>
      <c r="O1639" s="157"/>
      <c r="P1639" s="157"/>
      <c r="Q1639" s="157"/>
      <c r="R1639" s="157"/>
      <c r="S1639" s="157"/>
      <c r="T1639" s="157"/>
      <c r="U1639" s="1761"/>
      <c r="V1639" s="1761"/>
      <c r="W1639" s="1761"/>
      <c r="X1639" s="1761"/>
      <c r="Y1639" s="1761"/>
      <c r="Z1639" s="1761"/>
      <c r="AA1639" s="157"/>
      <c r="AB1639" s="157"/>
      <c r="AC1639" s="157"/>
      <c r="AD1639" s="157"/>
      <c r="AE1639" s="157"/>
      <c r="AF1639" s="157"/>
      <c r="AG1639" s="157"/>
      <c r="AH1639" s="157"/>
      <c r="AI1639" s="157"/>
      <c r="AJ1639" s="157"/>
      <c r="AK1639" s="157"/>
      <c r="AL1639" s="157"/>
      <c r="AM1639" s="157"/>
      <c r="AN1639" s="157"/>
      <c r="AO1639" s="157"/>
      <c r="AP1639" s="157"/>
      <c r="AQ1639" s="157"/>
      <c r="AR1639" s="157"/>
      <c r="AS1639" s="157"/>
      <c r="AT1639" s="157"/>
      <c r="AU1639" s="157"/>
      <c r="AV1639" s="157"/>
      <c r="AW1639" s="157"/>
      <c r="AX1639" s="157"/>
      <c r="AY1639" s="157"/>
      <c r="AZ1639" s="157"/>
      <c r="BA1639" s="157"/>
      <c r="BB1639" s="157"/>
      <c r="BC1639" s="157"/>
      <c r="BD1639" s="157"/>
      <c r="BE1639" s="157"/>
      <c r="BF1639" s="157"/>
      <c r="BG1639" s="157"/>
      <c r="BH1639" s="157"/>
      <c r="BI1639" s="157"/>
      <c r="BJ1639" s="157"/>
      <c r="BK1639" s="157"/>
      <c r="BL1639" s="157"/>
      <c r="BM1639" s="157"/>
      <c r="BN1639" s="157"/>
      <c r="BO1639" s="157"/>
      <c r="BP1639" s="157"/>
      <c r="BQ1639" s="157"/>
      <c r="BR1639" s="157"/>
      <c r="BS1639" s="157"/>
      <c r="BT1639" s="157"/>
      <c r="BU1639" s="157"/>
      <c r="BV1639" s="157"/>
      <c r="BW1639" s="157"/>
      <c r="BX1639" s="157"/>
      <c r="BY1639" s="157"/>
      <c r="BZ1639" s="157"/>
      <c r="CA1639" s="157"/>
      <c r="CB1639" s="157"/>
      <c r="CC1639" s="157"/>
      <c r="CD1639" s="157"/>
      <c r="CE1639" s="157"/>
      <c r="CF1639" s="157"/>
      <c r="CG1639" s="157"/>
      <c r="CH1639" s="157"/>
      <c r="CI1639" s="157"/>
      <c r="CJ1639" s="157"/>
      <c r="CK1639" s="157"/>
      <c r="CL1639" s="157"/>
      <c r="CM1639" s="157"/>
      <c r="CN1639" s="157"/>
      <c r="CO1639" s="157"/>
      <c r="CP1639" s="157"/>
      <c r="CQ1639" s="157"/>
      <c r="CR1639" s="157"/>
      <c r="CS1639" s="157"/>
      <c r="CT1639" s="157"/>
      <c r="CU1639" s="157"/>
      <c r="CV1639" s="157"/>
      <c r="CW1639" s="157"/>
      <c r="CX1639" s="157"/>
      <c r="CY1639" s="157"/>
      <c r="CZ1639" s="157"/>
      <c r="DA1639" s="157"/>
      <c r="DB1639" s="157"/>
      <c r="DC1639" s="157"/>
      <c r="DD1639" s="157"/>
      <c r="DE1639" s="157"/>
      <c r="DF1639" s="157"/>
      <c r="DG1639" s="157"/>
      <c r="DH1639" s="157"/>
      <c r="DI1639" s="157"/>
      <c r="DJ1639" s="157"/>
      <c r="DK1639" s="157"/>
      <c r="DL1639" s="157"/>
      <c r="DM1639" s="157"/>
      <c r="DN1639" s="157"/>
      <c r="DO1639" s="157"/>
    </row>
    <row r="1640" spans="3:119">
      <c r="C1640" s="549"/>
      <c r="D1640" s="301"/>
      <c r="E1640" s="302"/>
      <c r="F1640" s="551"/>
      <c r="G1640" s="551"/>
      <c r="H1640" s="551"/>
      <c r="I1640" s="551"/>
      <c r="J1640" s="551"/>
      <c r="K1640" s="551"/>
      <c r="M1640" s="157"/>
      <c r="N1640" s="157"/>
      <c r="O1640" s="157"/>
      <c r="P1640" s="157"/>
      <c r="Q1640" s="157"/>
      <c r="R1640" s="157"/>
      <c r="S1640" s="157"/>
      <c r="T1640" s="157"/>
      <c r="U1640" s="1761"/>
      <c r="V1640" s="1761"/>
      <c r="W1640" s="1761"/>
      <c r="X1640" s="1761"/>
      <c r="Y1640" s="1761"/>
      <c r="Z1640" s="1761"/>
      <c r="AA1640" s="157"/>
      <c r="AB1640" s="157"/>
      <c r="AC1640" s="157"/>
      <c r="AD1640" s="157"/>
      <c r="AE1640" s="157"/>
      <c r="AF1640" s="157"/>
      <c r="AG1640" s="157"/>
      <c r="AH1640" s="157"/>
      <c r="AI1640" s="157"/>
      <c r="AJ1640" s="157"/>
      <c r="AK1640" s="157"/>
      <c r="AL1640" s="157"/>
      <c r="AM1640" s="157"/>
      <c r="AN1640" s="157"/>
      <c r="AO1640" s="157"/>
      <c r="AP1640" s="157"/>
      <c r="AQ1640" s="157"/>
      <c r="AR1640" s="157"/>
      <c r="AS1640" s="157"/>
      <c r="AT1640" s="157"/>
      <c r="AU1640" s="157"/>
      <c r="AV1640" s="157"/>
      <c r="AW1640" s="157"/>
      <c r="AX1640" s="157"/>
      <c r="AY1640" s="157"/>
      <c r="AZ1640" s="157"/>
      <c r="BA1640" s="157"/>
      <c r="BB1640" s="157"/>
      <c r="BC1640" s="157"/>
      <c r="BD1640" s="157"/>
      <c r="BE1640" s="157"/>
      <c r="BF1640" s="157"/>
      <c r="BG1640" s="157"/>
      <c r="BH1640" s="157"/>
      <c r="BI1640" s="157"/>
      <c r="BJ1640" s="157"/>
      <c r="BK1640" s="157"/>
      <c r="BL1640" s="157"/>
      <c r="BM1640" s="157"/>
      <c r="BN1640" s="157"/>
      <c r="BO1640" s="157"/>
      <c r="BP1640" s="157"/>
      <c r="BQ1640" s="157"/>
      <c r="BR1640" s="157"/>
      <c r="BS1640" s="157"/>
      <c r="BT1640" s="157"/>
      <c r="BU1640" s="157"/>
      <c r="BV1640" s="157"/>
      <c r="BW1640" s="157"/>
      <c r="BX1640" s="157"/>
      <c r="BY1640" s="157"/>
      <c r="BZ1640" s="157"/>
      <c r="CA1640" s="157"/>
      <c r="CB1640" s="157"/>
      <c r="CC1640" s="157"/>
      <c r="CD1640" s="157"/>
      <c r="CE1640" s="157"/>
      <c r="CF1640" s="157"/>
      <c r="CG1640" s="157"/>
      <c r="CH1640" s="157"/>
      <c r="CI1640" s="157"/>
      <c r="CJ1640" s="157"/>
      <c r="CK1640" s="157"/>
      <c r="CL1640" s="157"/>
      <c r="CM1640" s="157"/>
      <c r="CN1640" s="157"/>
      <c r="CO1640" s="157"/>
      <c r="CP1640" s="157"/>
      <c r="CQ1640" s="157"/>
      <c r="CR1640" s="157"/>
      <c r="CS1640" s="157"/>
      <c r="CT1640" s="157"/>
      <c r="CU1640" s="157"/>
      <c r="CV1640" s="157"/>
      <c r="CW1640" s="157"/>
      <c r="CX1640" s="157"/>
      <c r="CY1640" s="157"/>
      <c r="CZ1640" s="157"/>
      <c r="DA1640" s="157"/>
      <c r="DB1640" s="157"/>
      <c r="DC1640" s="157"/>
      <c r="DD1640" s="157"/>
      <c r="DE1640" s="157"/>
      <c r="DF1640" s="157"/>
      <c r="DG1640" s="157"/>
      <c r="DH1640" s="157"/>
      <c r="DI1640" s="157"/>
      <c r="DJ1640" s="157"/>
      <c r="DK1640" s="157"/>
      <c r="DL1640" s="157"/>
      <c r="DM1640" s="157"/>
      <c r="DN1640" s="157"/>
      <c r="DO1640" s="157"/>
    </row>
    <row r="1641" spans="3:119">
      <c r="C1641" s="549"/>
      <c r="D1641" s="301"/>
      <c r="E1641" s="302"/>
      <c r="F1641" s="551"/>
      <c r="G1641" s="551"/>
      <c r="H1641" s="551"/>
      <c r="I1641" s="551"/>
      <c r="J1641" s="551"/>
      <c r="K1641" s="551"/>
      <c r="M1641" s="157"/>
      <c r="N1641" s="157"/>
      <c r="O1641" s="157"/>
      <c r="P1641" s="157"/>
      <c r="Q1641" s="157"/>
      <c r="R1641" s="157"/>
      <c r="S1641" s="157"/>
      <c r="T1641" s="157"/>
      <c r="U1641" s="1761"/>
      <c r="V1641" s="1761"/>
      <c r="W1641" s="1761"/>
      <c r="X1641" s="1761"/>
      <c r="Y1641" s="1761"/>
      <c r="Z1641" s="1761"/>
      <c r="AA1641" s="157"/>
      <c r="AB1641" s="157"/>
      <c r="AC1641" s="157"/>
      <c r="AD1641" s="157"/>
      <c r="AE1641" s="157"/>
      <c r="AF1641" s="157"/>
      <c r="AG1641" s="157"/>
      <c r="AH1641" s="157"/>
      <c r="AI1641" s="157"/>
      <c r="AJ1641" s="157"/>
      <c r="AK1641" s="157"/>
      <c r="AL1641" s="157"/>
      <c r="AM1641" s="157"/>
      <c r="AN1641" s="157"/>
      <c r="AO1641" s="157"/>
      <c r="AP1641" s="157"/>
      <c r="AQ1641" s="157"/>
      <c r="AR1641" s="157"/>
      <c r="AS1641" s="157"/>
      <c r="AT1641" s="157"/>
      <c r="AU1641" s="157"/>
      <c r="AV1641" s="157"/>
      <c r="AW1641" s="157"/>
      <c r="AX1641" s="157"/>
      <c r="AY1641" s="157"/>
      <c r="AZ1641" s="157"/>
      <c r="BA1641" s="157"/>
      <c r="BB1641" s="157"/>
      <c r="BC1641" s="157"/>
      <c r="BD1641" s="157"/>
      <c r="BE1641" s="157"/>
      <c r="BF1641" s="157"/>
      <c r="BG1641" s="157"/>
      <c r="BH1641" s="157"/>
      <c r="BI1641" s="157"/>
      <c r="BJ1641" s="157"/>
      <c r="BK1641" s="157"/>
      <c r="BL1641" s="157"/>
      <c r="BM1641" s="157"/>
      <c r="BN1641" s="157"/>
      <c r="BO1641" s="157"/>
      <c r="BP1641" s="157"/>
      <c r="BQ1641" s="157"/>
      <c r="BR1641" s="157"/>
      <c r="BS1641" s="157"/>
      <c r="BT1641" s="157"/>
      <c r="BU1641" s="157"/>
      <c r="BV1641" s="157"/>
      <c r="BW1641" s="157"/>
      <c r="BX1641" s="157"/>
      <c r="BY1641" s="157"/>
      <c r="BZ1641" s="157"/>
      <c r="CA1641" s="157"/>
      <c r="CB1641" s="157"/>
      <c r="CC1641" s="157"/>
      <c r="CD1641" s="157"/>
      <c r="CE1641" s="157"/>
      <c r="CF1641" s="157"/>
      <c r="CG1641" s="157"/>
      <c r="CH1641" s="157"/>
      <c r="CI1641" s="157"/>
      <c r="CJ1641" s="157"/>
      <c r="CK1641" s="157"/>
      <c r="CL1641" s="157"/>
      <c r="CM1641" s="157"/>
      <c r="CN1641" s="157"/>
      <c r="CO1641" s="157"/>
      <c r="CP1641" s="157"/>
      <c r="CQ1641" s="157"/>
      <c r="CR1641" s="157"/>
      <c r="CS1641" s="157"/>
      <c r="CT1641" s="157"/>
      <c r="CU1641" s="157"/>
      <c r="CV1641" s="157"/>
      <c r="CW1641" s="157"/>
      <c r="CX1641" s="157"/>
      <c r="CY1641" s="157"/>
      <c r="CZ1641" s="157"/>
      <c r="DA1641" s="157"/>
      <c r="DB1641" s="157"/>
      <c r="DC1641" s="157"/>
      <c r="DD1641" s="157"/>
      <c r="DE1641" s="157"/>
      <c r="DF1641" s="157"/>
      <c r="DG1641" s="157"/>
      <c r="DH1641" s="157"/>
      <c r="DI1641" s="157"/>
      <c r="DJ1641" s="157"/>
      <c r="DK1641" s="157"/>
      <c r="DL1641" s="157"/>
      <c r="DM1641" s="157"/>
      <c r="DN1641" s="157"/>
      <c r="DO1641" s="157"/>
    </row>
    <row r="1642" spans="3:119">
      <c r="C1642" s="549"/>
      <c r="D1642" s="301"/>
      <c r="E1642" s="302"/>
      <c r="F1642" s="551"/>
      <c r="G1642" s="551"/>
      <c r="H1642" s="551"/>
      <c r="I1642" s="551"/>
      <c r="J1642" s="551"/>
      <c r="K1642" s="551"/>
      <c r="M1642" s="157"/>
      <c r="N1642" s="157"/>
      <c r="O1642" s="157"/>
      <c r="P1642" s="157"/>
      <c r="Q1642" s="157"/>
      <c r="R1642" s="157"/>
      <c r="S1642" s="157"/>
      <c r="T1642" s="157"/>
      <c r="U1642" s="1761"/>
      <c r="V1642" s="1761"/>
      <c r="W1642" s="1761"/>
      <c r="X1642" s="1761"/>
      <c r="Y1642" s="1761"/>
      <c r="Z1642" s="1761"/>
      <c r="AA1642" s="157"/>
      <c r="AB1642" s="157"/>
      <c r="AC1642" s="157"/>
      <c r="AD1642" s="157"/>
      <c r="AE1642" s="157"/>
      <c r="AF1642" s="157"/>
      <c r="AG1642" s="157"/>
      <c r="AH1642" s="157"/>
      <c r="AI1642" s="157"/>
      <c r="AJ1642" s="157"/>
      <c r="AK1642" s="157"/>
      <c r="AL1642" s="157"/>
      <c r="AM1642" s="157"/>
      <c r="AN1642" s="157"/>
      <c r="AO1642" s="157"/>
      <c r="AP1642" s="157"/>
      <c r="AQ1642" s="157"/>
      <c r="AR1642" s="157"/>
      <c r="AS1642" s="157"/>
      <c r="AT1642" s="157"/>
      <c r="AU1642" s="157"/>
      <c r="AV1642" s="157"/>
      <c r="AW1642" s="157"/>
      <c r="AX1642" s="157"/>
      <c r="AY1642" s="157"/>
      <c r="AZ1642" s="157"/>
      <c r="BA1642" s="157"/>
      <c r="BB1642" s="157"/>
      <c r="BC1642" s="157"/>
      <c r="BD1642" s="157"/>
      <c r="BE1642" s="157"/>
      <c r="BF1642" s="157"/>
      <c r="BG1642" s="157"/>
      <c r="BH1642" s="157"/>
      <c r="BI1642" s="157"/>
      <c r="BJ1642" s="157"/>
      <c r="BK1642" s="157"/>
      <c r="BL1642" s="157"/>
      <c r="BM1642" s="157"/>
      <c r="BN1642" s="157"/>
      <c r="BO1642" s="157"/>
      <c r="BP1642" s="157"/>
      <c r="BQ1642" s="157"/>
      <c r="BR1642" s="157"/>
      <c r="BS1642" s="157"/>
      <c r="BT1642" s="157"/>
      <c r="BU1642" s="157"/>
      <c r="BV1642" s="157"/>
      <c r="BW1642" s="157"/>
      <c r="BX1642" s="157"/>
      <c r="BY1642" s="157"/>
      <c r="BZ1642" s="157"/>
      <c r="CA1642" s="157"/>
      <c r="CB1642" s="157"/>
      <c r="CC1642" s="157"/>
      <c r="CD1642" s="157"/>
      <c r="CE1642" s="157"/>
      <c r="CF1642" s="157"/>
      <c r="CG1642" s="157"/>
      <c r="CH1642" s="157"/>
      <c r="CI1642" s="157"/>
      <c r="CJ1642" s="157"/>
      <c r="CK1642" s="157"/>
      <c r="CL1642" s="157"/>
      <c r="CM1642" s="157"/>
      <c r="CN1642" s="157"/>
      <c r="CO1642" s="157"/>
      <c r="CP1642" s="157"/>
      <c r="CQ1642" s="157"/>
      <c r="CR1642" s="157"/>
      <c r="CS1642" s="157"/>
      <c r="CT1642" s="157"/>
      <c r="CU1642" s="157"/>
      <c r="CV1642" s="157"/>
      <c r="CW1642" s="157"/>
      <c r="CX1642" s="157"/>
      <c r="CY1642" s="157"/>
      <c r="CZ1642" s="157"/>
      <c r="DA1642" s="157"/>
      <c r="DB1642" s="157"/>
      <c r="DC1642" s="157"/>
      <c r="DD1642" s="157"/>
      <c r="DE1642" s="157"/>
      <c r="DF1642" s="157"/>
      <c r="DG1642" s="157"/>
      <c r="DH1642" s="157"/>
      <c r="DI1642" s="157"/>
      <c r="DJ1642" s="157"/>
      <c r="DK1642" s="157"/>
      <c r="DL1642" s="157"/>
      <c r="DM1642" s="157"/>
      <c r="DN1642" s="157"/>
      <c r="DO1642" s="157"/>
    </row>
    <row r="1643" spans="3:119">
      <c r="C1643" s="549"/>
      <c r="D1643" s="301"/>
      <c r="E1643" s="302"/>
      <c r="F1643" s="551"/>
      <c r="G1643" s="551"/>
      <c r="H1643" s="551"/>
      <c r="I1643" s="551"/>
      <c r="J1643" s="551"/>
      <c r="K1643" s="551"/>
      <c r="M1643" s="157"/>
      <c r="N1643" s="157"/>
      <c r="O1643" s="157"/>
      <c r="P1643" s="157"/>
      <c r="Q1643" s="157"/>
      <c r="R1643" s="157"/>
      <c r="S1643" s="157"/>
      <c r="T1643" s="157"/>
      <c r="U1643" s="1761"/>
      <c r="V1643" s="1761"/>
      <c r="W1643" s="1761"/>
      <c r="X1643" s="1761"/>
      <c r="Y1643" s="1761"/>
      <c r="Z1643" s="1761"/>
      <c r="AA1643" s="157"/>
      <c r="AB1643" s="157"/>
      <c r="AC1643" s="157"/>
      <c r="AD1643" s="157"/>
      <c r="AE1643" s="157"/>
      <c r="AF1643" s="157"/>
      <c r="AG1643" s="157"/>
      <c r="AH1643" s="157"/>
      <c r="AI1643" s="157"/>
      <c r="AJ1643" s="157"/>
      <c r="AK1643" s="157"/>
      <c r="AL1643" s="157"/>
      <c r="AM1643" s="157"/>
      <c r="AN1643" s="157"/>
      <c r="AO1643" s="157"/>
      <c r="AP1643" s="157"/>
      <c r="AQ1643" s="157"/>
      <c r="AR1643" s="157"/>
      <c r="AS1643" s="157"/>
      <c r="AT1643" s="157"/>
      <c r="AU1643" s="157"/>
      <c r="AV1643" s="157"/>
      <c r="AW1643" s="157"/>
      <c r="AX1643" s="157"/>
      <c r="AY1643" s="157"/>
      <c r="AZ1643" s="157"/>
      <c r="BA1643" s="157"/>
      <c r="BB1643" s="157"/>
      <c r="BC1643" s="157"/>
      <c r="BD1643" s="157"/>
      <c r="BE1643" s="157"/>
      <c r="BF1643" s="157"/>
      <c r="BG1643" s="157"/>
      <c r="BH1643" s="157"/>
      <c r="BI1643" s="157"/>
      <c r="BJ1643" s="157"/>
      <c r="BK1643" s="157"/>
      <c r="BL1643" s="157"/>
      <c r="BM1643" s="157"/>
      <c r="BN1643" s="157"/>
      <c r="BO1643" s="157"/>
      <c r="BP1643" s="157"/>
      <c r="BQ1643" s="157"/>
      <c r="BR1643" s="157"/>
      <c r="BS1643" s="157"/>
      <c r="BT1643" s="157"/>
      <c r="BU1643" s="157"/>
      <c r="BV1643" s="157"/>
      <c r="BW1643" s="157"/>
      <c r="BX1643" s="157"/>
      <c r="BY1643" s="157"/>
      <c r="BZ1643" s="157"/>
      <c r="CA1643" s="157"/>
      <c r="CB1643" s="157"/>
      <c r="CC1643" s="157"/>
      <c r="CD1643" s="157"/>
      <c r="CE1643" s="157"/>
      <c r="CF1643" s="157"/>
      <c r="CG1643" s="157"/>
      <c r="CH1643" s="157"/>
      <c r="CI1643" s="157"/>
      <c r="CJ1643" s="157"/>
      <c r="CK1643" s="157"/>
      <c r="CL1643" s="157"/>
      <c r="CM1643" s="157"/>
      <c r="CN1643" s="157"/>
      <c r="CO1643" s="157"/>
      <c r="CP1643" s="157"/>
      <c r="CQ1643" s="157"/>
      <c r="CR1643" s="157"/>
      <c r="CS1643" s="157"/>
      <c r="CT1643" s="157"/>
      <c r="CU1643" s="157"/>
      <c r="CV1643" s="157"/>
      <c r="CW1643" s="157"/>
      <c r="CX1643" s="157"/>
      <c r="CY1643" s="157"/>
      <c r="CZ1643" s="157"/>
      <c r="DA1643" s="157"/>
      <c r="DB1643" s="157"/>
      <c r="DC1643" s="157"/>
      <c r="DD1643" s="157"/>
      <c r="DE1643" s="157"/>
      <c r="DF1643" s="157"/>
      <c r="DG1643" s="157"/>
      <c r="DH1643" s="157"/>
      <c r="DI1643" s="157"/>
      <c r="DJ1643" s="157"/>
      <c r="DK1643" s="157"/>
      <c r="DL1643" s="157"/>
      <c r="DM1643" s="157"/>
      <c r="DN1643" s="157"/>
      <c r="DO1643" s="157"/>
    </row>
    <row r="1644" spans="3:119">
      <c r="C1644" s="549"/>
      <c r="D1644" s="301"/>
      <c r="E1644" s="302"/>
      <c r="F1644" s="551"/>
      <c r="G1644" s="551"/>
      <c r="H1644" s="551"/>
      <c r="I1644" s="551"/>
      <c r="J1644" s="551"/>
      <c r="K1644" s="551"/>
      <c r="M1644" s="157"/>
      <c r="N1644" s="157"/>
      <c r="O1644" s="157"/>
      <c r="P1644" s="157"/>
      <c r="Q1644" s="157"/>
      <c r="R1644" s="157"/>
      <c r="S1644" s="157"/>
      <c r="T1644" s="157"/>
      <c r="U1644" s="1761"/>
      <c r="V1644" s="1761"/>
      <c r="W1644" s="1761"/>
      <c r="X1644" s="1761"/>
      <c r="Y1644" s="1761"/>
      <c r="Z1644" s="1761"/>
      <c r="AA1644" s="157"/>
      <c r="AB1644" s="157"/>
      <c r="AC1644" s="157"/>
      <c r="AD1644" s="157"/>
      <c r="AE1644" s="157"/>
      <c r="AF1644" s="157"/>
      <c r="AG1644" s="157"/>
      <c r="AH1644" s="157"/>
      <c r="AI1644" s="157"/>
      <c r="AJ1644" s="157"/>
      <c r="AK1644" s="157"/>
      <c r="AL1644" s="157"/>
      <c r="AM1644" s="157"/>
      <c r="AN1644" s="157"/>
      <c r="AO1644" s="157"/>
      <c r="AP1644" s="157"/>
      <c r="AQ1644" s="157"/>
      <c r="AR1644" s="157"/>
      <c r="AS1644" s="157"/>
      <c r="AT1644" s="157"/>
      <c r="AU1644" s="157"/>
      <c r="AV1644" s="157"/>
      <c r="AW1644" s="157"/>
      <c r="AX1644" s="157"/>
      <c r="AY1644" s="157"/>
      <c r="AZ1644" s="157"/>
      <c r="BA1644" s="157"/>
      <c r="BB1644" s="157"/>
      <c r="BC1644" s="157"/>
      <c r="BD1644" s="157"/>
      <c r="BE1644" s="157"/>
      <c r="BF1644" s="157"/>
      <c r="BG1644" s="157"/>
      <c r="BH1644" s="157"/>
      <c r="BI1644" s="157"/>
      <c r="BJ1644" s="157"/>
      <c r="BK1644" s="157"/>
      <c r="BL1644" s="157"/>
      <c r="BM1644" s="157"/>
      <c r="BN1644" s="157"/>
      <c r="BO1644" s="157"/>
      <c r="BP1644" s="157"/>
      <c r="BQ1644" s="157"/>
      <c r="BR1644" s="157"/>
      <c r="BS1644" s="157"/>
      <c r="BT1644" s="157"/>
      <c r="BU1644" s="157"/>
      <c r="BV1644" s="157"/>
      <c r="BW1644" s="157"/>
      <c r="BX1644" s="157"/>
      <c r="BY1644" s="157"/>
      <c r="BZ1644" s="157"/>
      <c r="CA1644" s="157"/>
      <c r="CB1644" s="157"/>
      <c r="CC1644" s="157"/>
      <c r="CD1644" s="157"/>
      <c r="CE1644" s="157"/>
      <c r="CF1644" s="157"/>
      <c r="CG1644" s="157"/>
      <c r="CH1644" s="157"/>
      <c r="CI1644" s="157"/>
      <c r="CJ1644" s="157"/>
      <c r="CK1644" s="157"/>
      <c r="CL1644" s="157"/>
      <c r="CM1644" s="157"/>
      <c r="CN1644" s="157"/>
      <c r="CO1644" s="157"/>
      <c r="CP1644" s="157"/>
      <c r="CQ1644" s="157"/>
      <c r="CR1644" s="157"/>
      <c r="CS1644" s="157"/>
      <c r="CT1644" s="157"/>
      <c r="CU1644" s="157"/>
      <c r="CV1644" s="157"/>
      <c r="CW1644" s="157"/>
      <c r="CX1644" s="157"/>
      <c r="CY1644" s="157"/>
      <c r="CZ1644" s="157"/>
      <c r="DA1644" s="157"/>
      <c r="DB1644" s="157"/>
      <c r="DC1644" s="157"/>
      <c r="DD1644" s="157"/>
      <c r="DE1644" s="157"/>
      <c r="DF1644" s="157"/>
      <c r="DG1644" s="157"/>
      <c r="DH1644" s="157"/>
      <c r="DI1644" s="157"/>
      <c r="DJ1644" s="157"/>
      <c r="DK1644" s="157"/>
      <c r="DL1644" s="157"/>
      <c r="DM1644" s="157"/>
      <c r="DN1644" s="157"/>
      <c r="DO1644" s="157"/>
    </row>
    <row r="1645" spans="3:119">
      <c r="C1645" s="549"/>
      <c r="D1645" s="301"/>
      <c r="E1645" s="302"/>
      <c r="F1645" s="551"/>
      <c r="G1645" s="551"/>
      <c r="H1645" s="551"/>
      <c r="I1645" s="551"/>
      <c r="J1645" s="551"/>
      <c r="K1645" s="551"/>
      <c r="M1645" s="157"/>
      <c r="N1645" s="157"/>
      <c r="O1645" s="157"/>
      <c r="P1645" s="157"/>
      <c r="Q1645" s="157"/>
      <c r="R1645" s="157"/>
      <c r="S1645" s="157"/>
      <c r="T1645" s="157"/>
      <c r="U1645" s="1761"/>
      <c r="V1645" s="1761"/>
      <c r="W1645" s="1761"/>
      <c r="X1645" s="1761"/>
      <c r="Y1645" s="1761"/>
      <c r="Z1645" s="1761"/>
      <c r="AA1645" s="157"/>
      <c r="AB1645" s="157"/>
      <c r="AC1645" s="157"/>
      <c r="AD1645" s="157"/>
      <c r="AE1645" s="157"/>
      <c r="AF1645" s="157"/>
      <c r="AG1645" s="157"/>
      <c r="AH1645" s="157"/>
      <c r="AI1645" s="157"/>
      <c r="AJ1645" s="157"/>
      <c r="AK1645" s="157"/>
      <c r="AL1645" s="157"/>
      <c r="AM1645" s="157"/>
      <c r="AN1645" s="157"/>
      <c r="AO1645" s="157"/>
      <c r="AP1645" s="157"/>
      <c r="AQ1645" s="157"/>
      <c r="AR1645" s="157"/>
      <c r="AS1645" s="157"/>
      <c r="AT1645" s="157"/>
      <c r="AU1645" s="157"/>
      <c r="AV1645" s="157"/>
      <c r="AW1645" s="157"/>
      <c r="AX1645" s="157"/>
      <c r="AY1645" s="157"/>
      <c r="AZ1645" s="157"/>
      <c r="BA1645" s="157"/>
      <c r="BB1645" s="157"/>
      <c r="BC1645" s="157"/>
      <c r="BD1645" s="157"/>
      <c r="BE1645" s="157"/>
      <c r="BF1645" s="157"/>
      <c r="BG1645" s="157"/>
      <c r="BH1645" s="157"/>
      <c r="BI1645" s="157"/>
      <c r="BJ1645" s="157"/>
      <c r="BK1645" s="157"/>
      <c r="BL1645" s="157"/>
      <c r="BM1645" s="157"/>
      <c r="BN1645" s="157"/>
      <c r="BO1645" s="157"/>
      <c r="BP1645" s="157"/>
      <c r="BQ1645" s="157"/>
      <c r="BR1645" s="157"/>
      <c r="BS1645" s="157"/>
      <c r="BT1645" s="157"/>
      <c r="BU1645" s="157"/>
      <c r="BV1645" s="157"/>
      <c r="BW1645" s="157"/>
      <c r="BX1645" s="157"/>
      <c r="BY1645" s="157"/>
      <c r="BZ1645" s="157"/>
      <c r="CA1645" s="157"/>
      <c r="CB1645" s="157"/>
      <c r="CC1645" s="157"/>
      <c r="CD1645" s="157"/>
      <c r="CE1645" s="157"/>
      <c r="CF1645" s="157"/>
      <c r="CG1645" s="157"/>
      <c r="CH1645" s="157"/>
      <c r="CI1645" s="157"/>
      <c r="CJ1645" s="157"/>
      <c r="CK1645" s="157"/>
      <c r="CL1645" s="157"/>
      <c r="CM1645" s="157"/>
      <c r="CN1645" s="157"/>
      <c r="CO1645" s="157"/>
      <c r="CP1645" s="157"/>
      <c r="CQ1645" s="157"/>
      <c r="CR1645" s="157"/>
      <c r="CS1645" s="157"/>
      <c r="CT1645" s="157"/>
      <c r="CU1645" s="157"/>
      <c r="CV1645" s="157"/>
      <c r="CW1645" s="157"/>
      <c r="CX1645" s="157"/>
      <c r="CY1645" s="157"/>
      <c r="CZ1645" s="157"/>
      <c r="DA1645" s="157"/>
      <c r="DB1645" s="157"/>
      <c r="DC1645" s="157"/>
      <c r="DD1645" s="157"/>
      <c r="DE1645" s="157"/>
      <c r="DF1645" s="157"/>
      <c r="DG1645" s="157"/>
      <c r="DH1645" s="157"/>
      <c r="DI1645" s="157"/>
      <c r="DJ1645" s="157"/>
      <c r="DK1645" s="157"/>
      <c r="DL1645" s="157"/>
      <c r="DM1645" s="157"/>
      <c r="DN1645" s="157"/>
      <c r="DO1645" s="157"/>
    </row>
    <row r="1646" spans="3:119">
      <c r="C1646" s="549"/>
      <c r="D1646" s="301"/>
      <c r="E1646" s="302"/>
      <c r="F1646" s="551"/>
      <c r="G1646" s="551"/>
      <c r="H1646" s="551"/>
      <c r="I1646" s="551"/>
      <c r="J1646" s="551"/>
      <c r="K1646" s="551"/>
      <c r="M1646" s="157"/>
      <c r="N1646" s="157"/>
      <c r="O1646" s="157"/>
      <c r="P1646" s="157"/>
      <c r="Q1646" s="157"/>
      <c r="R1646" s="157"/>
      <c r="S1646" s="157"/>
      <c r="T1646" s="157"/>
      <c r="U1646" s="1761"/>
      <c r="V1646" s="1761"/>
      <c r="W1646" s="1761"/>
      <c r="X1646" s="1761"/>
      <c r="Y1646" s="1761"/>
      <c r="Z1646" s="1761"/>
      <c r="AA1646" s="157"/>
      <c r="AB1646" s="157"/>
      <c r="AC1646" s="157"/>
      <c r="AD1646" s="157"/>
      <c r="AE1646" s="157"/>
      <c r="AF1646" s="157"/>
      <c r="AG1646" s="157"/>
      <c r="AH1646" s="157"/>
      <c r="AI1646" s="157"/>
      <c r="AJ1646" s="157"/>
      <c r="AK1646" s="157"/>
      <c r="AL1646" s="157"/>
      <c r="AM1646" s="157"/>
      <c r="AN1646" s="157"/>
      <c r="AO1646" s="157"/>
      <c r="AP1646" s="157"/>
      <c r="AQ1646" s="157"/>
      <c r="AR1646" s="157"/>
      <c r="AS1646" s="157"/>
      <c r="AT1646" s="157"/>
      <c r="AU1646" s="157"/>
      <c r="AV1646" s="157"/>
      <c r="AW1646" s="157"/>
      <c r="AX1646" s="157"/>
      <c r="AY1646" s="157"/>
      <c r="AZ1646" s="157"/>
      <c r="BA1646" s="157"/>
      <c r="BB1646" s="157"/>
      <c r="BC1646" s="157"/>
      <c r="BD1646" s="157"/>
      <c r="BE1646" s="157"/>
      <c r="BF1646" s="157"/>
      <c r="BG1646" s="157"/>
      <c r="BH1646" s="157"/>
      <c r="BI1646" s="157"/>
      <c r="BJ1646" s="157"/>
      <c r="BK1646" s="157"/>
      <c r="BL1646" s="157"/>
      <c r="BM1646" s="157"/>
      <c r="BN1646" s="157"/>
      <c r="BO1646" s="157"/>
      <c r="BP1646" s="157"/>
      <c r="BQ1646" s="157"/>
      <c r="BR1646" s="157"/>
      <c r="BS1646" s="157"/>
      <c r="BT1646" s="157"/>
      <c r="BU1646" s="157"/>
      <c r="BV1646" s="157"/>
      <c r="BW1646" s="157"/>
      <c r="BX1646" s="157"/>
      <c r="BY1646" s="157"/>
      <c r="BZ1646" s="157"/>
      <c r="CA1646" s="157"/>
      <c r="CB1646" s="157"/>
      <c r="CC1646" s="157"/>
      <c r="CD1646" s="157"/>
      <c r="CE1646" s="157"/>
      <c r="CF1646" s="157"/>
      <c r="CG1646" s="157"/>
      <c r="CH1646" s="157"/>
      <c r="CI1646" s="157"/>
      <c r="CJ1646" s="157"/>
      <c r="CK1646" s="157"/>
      <c r="CL1646" s="157"/>
      <c r="CM1646" s="157"/>
      <c r="CN1646" s="157"/>
      <c r="CO1646" s="157"/>
      <c r="CP1646" s="157"/>
      <c r="CQ1646" s="157"/>
      <c r="CR1646" s="157"/>
      <c r="CS1646" s="157"/>
      <c r="CT1646" s="157"/>
      <c r="CU1646" s="157"/>
      <c r="CV1646" s="157"/>
      <c r="CW1646" s="157"/>
      <c r="CX1646" s="157"/>
      <c r="CY1646" s="157"/>
      <c r="CZ1646" s="157"/>
      <c r="DA1646" s="157"/>
      <c r="DB1646" s="157"/>
      <c r="DC1646" s="157"/>
      <c r="DD1646" s="157"/>
      <c r="DE1646" s="157"/>
      <c r="DF1646" s="157"/>
      <c r="DG1646" s="157"/>
      <c r="DH1646" s="157"/>
      <c r="DI1646" s="157"/>
      <c r="DJ1646" s="157"/>
      <c r="DK1646" s="157"/>
      <c r="DL1646" s="157"/>
      <c r="DM1646" s="157"/>
      <c r="DN1646" s="157"/>
      <c r="DO1646" s="157"/>
    </row>
    <row r="1647" spans="3:119">
      <c r="C1647" s="549"/>
      <c r="D1647" s="301"/>
      <c r="E1647" s="302"/>
      <c r="F1647" s="551"/>
      <c r="G1647" s="551"/>
      <c r="H1647" s="551"/>
      <c r="I1647" s="551"/>
      <c r="J1647" s="551"/>
      <c r="K1647" s="551"/>
      <c r="M1647" s="157"/>
      <c r="N1647" s="157"/>
      <c r="O1647" s="157"/>
      <c r="P1647" s="157"/>
      <c r="Q1647" s="157"/>
      <c r="R1647" s="157"/>
      <c r="S1647" s="157"/>
      <c r="T1647" s="157"/>
      <c r="U1647" s="1761"/>
      <c r="V1647" s="1761"/>
      <c r="W1647" s="1761"/>
      <c r="X1647" s="1761"/>
      <c r="Y1647" s="1761"/>
      <c r="Z1647" s="1761"/>
      <c r="AA1647" s="157"/>
      <c r="AB1647" s="157"/>
      <c r="AC1647" s="157"/>
      <c r="AD1647" s="157"/>
      <c r="AE1647" s="157"/>
      <c r="AF1647" s="157"/>
      <c r="AG1647" s="157"/>
      <c r="AH1647" s="157"/>
      <c r="AI1647" s="157"/>
      <c r="AJ1647" s="157"/>
      <c r="AK1647" s="157"/>
      <c r="AL1647" s="157"/>
      <c r="AM1647" s="157"/>
      <c r="AN1647" s="157"/>
      <c r="AO1647" s="157"/>
      <c r="AP1647" s="157"/>
      <c r="AQ1647" s="157"/>
      <c r="AR1647" s="157"/>
      <c r="AS1647" s="157"/>
      <c r="AT1647" s="157"/>
      <c r="AU1647" s="157"/>
      <c r="AV1647" s="157"/>
      <c r="AW1647" s="157"/>
      <c r="AX1647" s="157"/>
      <c r="AY1647" s="157"/>
      <c r="AZ1647" s="157"/>
      <c r="BA1647" s="157"/>
      <c r="BB1647" s="157"/>
      <c r="BC1647" s="157"/>
      <c r="BD1647" s="157"/>
      <c r="BE1647" s="157"/>
      <c r="BF1647" s="157"/>
      <c r="BG1647" s="157"/>
      <c r="BH1647" s="157"/>
      <c r="BI1647" s="157"/>
      <c r="BJ1647" s="157"/>
      <c r="BK1647" s="157"/>
      <c r="BL1647" s="157"/>
      <c r="BM1647" s="157"/>
      <c r="BN1647" s="157"/>
      <c r="BO1647" s="157"/>
      <c r="BP1647" s="157"/>
      <c r="BQ1647" s="157"/>
      <c r="BR1647" s="157"/>
      <c r="BS1647" s="157"/>
      <c r="BT1647" s="157"/>
      <c r="BU1647" s="157"/>
      <c r="BV1647" s="157"/>
      <c r="BW1647" s="157"/>
      <c r="BX1647" s="157"/>
      <c r="BY1647" s="157"/>
      <c r="BZ1647" s="157"/>
      <c r="CA1647" s="157"/>
      <c r="CB1647" s="157"/>
      <c r="CC1647" s="157"/>
      <c r="CD1647" s="157"/>
      <c r="CE1647" s="157"/>
      <c r="CF1647" s="157"/>
      <c r="CG1647" s="157"/>
      <c r="CH1647" s="157"/>
      <c r="CI1647" s="157"/>
      <c r="CJ1647" s="157"/>
      <c r="CK1647" s="157"/>
      <c r="CL1647" s="157"/>
      <c r="CM1647" s="157"/>
      <c r="CN1647" s="157"/>
      <c r="CO1647" s="157"/>
      <c r="CP1647" s="157"/>
      <c r="CQ1647" s="157"/>
      <c r="CR1647" s="157"/>
      <c r="CS1647" s="157"/>
      <c r="CT1647" s="157"/>
      <c r="CU1647" s="157"/>
      <c r="CV1647" s="157"/>
      <c r="CW1647" s="157"/>
      <c r="CX1647" s="157"/>
      <c r="CY1647" s="157"/>
      <c r="CZ1647" s="157"/>
      <c r="DA1647" s="157"/>
      <c r="DB1647" s="157"/>
      <c r="DC1647" s="157"/>
      <c r="DD1647" s="157"/>
      <c r="DE1647" s="157"/>
      <c r="DF1647" s="157"/>
      <c r="DG1647" s="157"/>
      <c r="DH1647" s="157"/>
      <c r="DI1647" s="157"/>
      <c r="DJ1647" s="157"/>
      <c r="DK1647" s="157"/>
      <c r="DL1647" s="157"/>
      <c r="DM1647" s="157"/>
      <c r="DN1647" s="157"/>
      <c r="DO1647" s="157"/>
    </row>
    <row r="1648" spans="3:119">
      <c r="C1648" s="549"/>
      <c r="D1648" s="301"/>
      <c r="E1648" s="302"/>
      <c r="F1648" s="551"/>
      <c r="G1648" s="551"/>
      <c r="H1648" s="551"/>
      <c r="I1648" s="551"/>
      <c r="J1648" s="551"/>
      <c r="K1648" s="551"/>
      <c r="M1648" s="157"/>
      <c r="N1648" s="157"/>
      <c r="O1648" s="157"/>
      <c r="P1648" s="157"/>
      <c r="Q1648" s="157"/>
      <c r="R1648" s="157"/>
      <c r="S1648" s="157"/>
      <c r="T1648" s="157"/>
      <c r="U1648" s="1761"/>
      <c r="V1648" s="1761"/>
      <c r="W1648" s="1761"/>
      <c r="X1648" s="1761"/>
      <c r="Y1648" s="1761"/>
      <c r="Z1648" s="1761"/>
      <c r="AA1648" s="157"/>
      <c r="AB1648" s="157"/>
      <c r="AC1648" s="157"/>
      <c r="AD1648" s="157"/>
      <c r="AE1648" s="157"/>
      <c r="AF1648" s="157"/>
      <c r="AG1648" s="157"/>
      <c r="AH1648" s="157"/>
      <c r="AI1648" s="157"/>
      <c r="AJ1648" s="157"/>
      <c r="AK1648" s="157"/>
      <c r="AL1648" s="157"/>
      <c r="AM1648" s="157"/>
      <c r="AN1648" s="157"/>
      <c r="AO1648" s="157"/>
      <c r="AP1648" s="157"/>
      <c r="AQ1648" s="157"/>
      <c r="AR1648" s="157"/>
      <c r="AS1648" s="157"/>
      <c r="AT1648" s="157"/>
      <c r="AU1648" s="157"/>
      <c r="AV1648" s="157"/>
      <c r="AW1648" s="157"/>
      <c r="AX1648" s="157"/>
      <c r="AY1648" s="157"/>
      <c r="AZ1648" s="157"/>
      <c r="BA1648" s="157"/>
      <c r="BB1648" s="157"/>
      <c r="BC1648" s="157"/>
      <c r="BD1648" s="157"/>
      <c r="BE1648" s="157"/>
      <c r="BF1648" s="157"/>
      <c r="BG1648" s="157"/>
      <c r="BH1648" s="157"/>
      <c r="BI1648" s="157"/>
      <c r="BJ1648" s="157"/>
      <c r="BK1648" s="157"/>
      <c r="BL1648" s="157"/>
      <c r="BM1648" s="157"/>
      <c r="BN1648" s="157"/>
      <c r="BO1648" s="157"/>
      <c r="BP1648" s="157"/>
      <c r="BQ1648" s="157"/>
      <c r="BR1648" s="157"/>
      <c r="BS1648" s="157"/>
      <c r="BT1648" s="157"/>
      <c r="BU1648" s="157"/>
      <c r="BV1648" s="157"/>
      <c r="BW1648" s="157"/>
      <c r="BX1648" s="157"/>
      <c r="BY1648" s="157"/>
      <c r="BZ1648" s="157"/>
      <c r="CA1648" s="157"/>
      <c r="CB1648" s="157"/>
      <c r="CC1648" s="157"/>
      <c r="CD1648" s="157"/>
      <c r="CE1648" s="157"/>
      <c r="CF1648" s="157"/>
      <c r="CG1648" s="157"/>
      <c r="CH1648" s="157"/>
      <c r="CI1648" s="157"/>
      <c r="CJ1648" s="157"/>
      <c r="CK1648" s="157"/>
      <c r="CL1648" s="157"/>
      <c r="CM1648" s="157"/>
      <c r="CN1648" s="157"/>
      <c r="CO1648" s="157"/>
      <c r="CP1648" s="157"/>
      <c r="CQ1648" s="157"/>
      <c r="CR1648" s="157"/>
      <c r="CS1648" s="157"/>
      <c r="CT1648" s="157"/>
      <c r="CU1648" s="157"/>
      <c r="CV1648" s="157"/>
      <c r="CW1648" s="157"/>
      <c r="CX1648" s="157"/>
      <c r="CY1648" s="157"/>
      <c r="CZ1648" s="157"/>
      <c r="DA1648" s="157"/>
      <c r="DB1648" s="157"/>
      <c r="DC1648" s="157"/>
      <c r="DD1648" s="157"/>
      <c r="DE1648" s="157"/>
      <c r="DF1648" s="157"/>
      <c r="DG1648" s="157"/>
      <c r="DH1648" s="157"/>
      <c r="DI1648" s="157"/>
      <c r="DJ1648" s="157"/>
      <c r="DK1648" s="157"/>
      <c r="DL1648" s="157"/>
      <c r="DM1648" s="157"/>
      <c r="DN1648" s="157"/>
      <c r="DO1648" s="157"/>
    </row>
    <row r="1649" spans="3:119">
      <c r="C1649" s="549"/>
      <c r="D1649" s="301"/>
      <c r="E1649" s="302"/>
      <c r="F1649" s="551"/>
      <c r="G1649" s="551"/>
      <c r="H1649" s="551"/>
      <c r="I1649" s="551"/>
      <c r="J1649" s="551"/>
      <c r="K1649" s="551"/>
      <c r="M1649" s="157"/>
      <c r="N1649" s="157"/>
      <c r="O1649" s="157"/>
      <c r="P1649" s="157"/>
      <c r="Q1649" s="157"/>
      <c r="R1649" s="157"/>
      <c r="S1649" s="157"/>
      <c r="T1649" s="157"/>
      <c r="U1649" s="1761"/>
      <c r="V1649" s="1761"/>
      <c r="W1649" s="1761"/>
      <c r="X1649" s="1761"/>
      <c r="Y1649" s="1761"/>
      <c r="Z1649" s="1761"/>
      <c r="AA1649" s="157"/>
      <c r="AB1649" s="157"/>
      <c r="AC1649" s="157"/>
      <c r="AD1649" s="157"/>
      <c r="AE1649" s="157"/>
      <c r="AF1649" s="157"/>
      <c r="AG1649" s="157"/>
      <c r="AH1649" s="157"/>
      <c r="AI1649" s="157"/>
      <c r="AJ1649" s="157"/>
      <c r="AK1649" s="157"/>
      <c r="AL1649" s="157"/>
      <c r="AM1649" s="157"/>
      <c r="AN1649" s="157"/>
      <c r="AO1649" s="157"/>
      <c r="AP1649" s="157"/>
      <c r="AQ1649" s="157"/>
      <c r="AR1649" s="157"/>
      <c r="AS1649" s="157"/>
      <c r="AT1649" s="157"/>
      <c r="AU1649" s="157"/>
      <c r="AV1649" s="157"/>
      <c r="AW1649" s="157"/>
      <c r="AX1649" s="157"/>
      <c r="AY1649" s="157"/>
      <c r="AZ1649" s="157"/>
      <c r="BA1649" s="157"/>
      <c r="BB1649" s="157"/>
      <c r="BC1649" s="157"/>
      <c r="BD1649" s="157"/>
      <c r="BE1649" s="157"/>
      <c r="BF1649" s="157"/>
      <c r="BG1649" s="157"/>
      <c r="BH1649" s="157"/>
      <c r="BI1649" s="157"/>
      <c r="BJ1649" s="157"/>
      <c r="BK1649" s="157"/>
      <c r="BL1649" s="157"/>
      <c r="BM1649" s="157"/>
      <c r="BN1649" s="157"/>
      <c r="BO1649" s="157"/>
      <c r="BP1649" s="157"/>
      <c r="BQ1649" s="157"/>
      <c r="BR1649" s="157"/>
      <c r="BS1649" s="157"/>
      <c r="BT1649" s="157"/>
      <c r="BU1649" s="157"/>
      <c r="BV1649" s="157"/>
      <c r="BW1649" s="157"/>
      <c r="BX1649" s="157"/>
      <c r="BY1649" s="157"/>
      <c r="BZ1649" s="157"/>
      <c r="CA1649" s="157"/>
      <c r="CB1649" s="157"/>
      <c r="CC1649" s="157"/>
      <c r="CD1649" s="157"/>
      <c r="CE1649" s="157"/>
      <c r="CF1649" s="157"/>
      <c r="CG1649" s="157"/>
      <c r="CH1649" s="157"/>
      <c r="CI1649" s="157"/>
      <c r="CJ1649" s="157"/>
      <c r="CK1649" s="157"/>
      <c r="CL1649" s="157"/>
      <c r="CM1649" s="157"/>
      <c r="CN1649" s="157"/>
      <c r="CO1649" s="157"/>
      <c r="CP1649" s="157"/>
      <c r="CQ1649" s="157"/>
      <c r="CR1649" s="157"/>
      <c r="CS1649" s="157"/>
      <c r="CT1649" s="157"/>
      <c r="CU1649" s="157"/>
      <c r="CV1649" s="157"/>
      <c r="CW1649" s="157"/>
      <c r="CX1649" s="157"/>
      <c r="CY1649" s="157"/>
      <c r="CZ1649" s="157"/>
      <c r="DA1649" s="157"/>
      <c r="DB1649" s="157"/>
      <c r="DC1649" s="157"/>
      <c r="DD1649" s="157"/>
      <c r="DE1649" s="157"/>
      <c r="DF1649" s="157"/>
      <c r="DG1649" s="157"/>
      <c r="DH1649" s="157"/>
      <c r="DI1649" s="157"/>
      <c r="DJ1649" s="157"/>
      <c r="DK1649" s="157"/>
      <c r="DL1649" s="157"/>
      <c r="DM1649" s="157"/>
      <c r="DN1649" s="157"/>
      <c r="DO1649" s="157"/>
    </row>
    <row r="1650" spans="3:119">
      <c r="C1650" s="549"/>
      <c r="D1650" s="301"/>
      <c r="E1650" s="302"/>
      <c r="F1650" s="551"/>
      <c r="G1650" s="551"/>
      <c r="H1650" s="551"/>
      <c r="I1650" s="551"/>
      <c r="J1650" s="551"/>
      <c r="K1650" s="551"/>
      <c r="M1650" s="157"/>
      <c r="N1650" s="157"/>
      <c r="O1650" s="157"/>
      <c r="P1650" s="157"/>
      <c r="Q1650" s="157"/>
      <c r="R1650" s="157"/>
      <c r="S1650" s="157"/>
      <c r="T1650" s="157"/>
      <c r="U1650" s="1761"/>
      <c r="V1650" s="1761"/>
      <c r="W1650" s="1761"/>
      <c r="X1650" s="1761"/>
      <c r="Y1650" s="1761"/>
      <c r="Z1650" s="1761"/>
      <c r="AA1650" s="157"/>
      <c r="AB1650" s="157"/>
      <c r="AC1650" s="157"/>
      <c r="AD1650" s="157"/>
      <c r="AE1650" s="157"/>
      <c r="AF1650" s="157"/>
      <c r="AG1650" s="157"/>
      <c r="AH1650" s="157"/>
      <c r="AI1650" s="157"/>
      <c r="AJ1650" s="157"/>
      <c r="AK1650" s="157"/>
      <c r="AL1650" s="157"/>
      <c r="AM1650" s="157"/>
      <c r="AN1650" s="157"/>
      <c r="AO1650" s="157"/>
      <c r="AP1650" s="157"/>
      <c r="AQ1650" s="157"/>
      <c r="AR1650" s="157"/>
      <c r="AS1650" s="157"/>
      <c r="AT1650" s="157"/>
      <c r="AU1650" s="157"/>
      <c r="AV1650" s="157"/>
      <c r="AW1650" s="157"/>
      <c r="AX1650" s="157"/>
      <c r="AY1650" s="157"/>
      <c r="AZ1650" s="157"/>
      <c r="BA1650" s="157"/>
      <c r="BB1650" s="157"/>
      <c r="BC1650" s="157"/>
      <c r="BD1650" s="157"/>
      <c r="BE1650" s="157"/>
      <c r="BF1650" s="157"/>
      <c r="BG1650" s="157"/>
      <c r="BH1650" s="157"/>
      <c r="BI1650" s="157"/>
      <c r="BJ1650" s="157"/>
      <c r="BK1650" s="157"/>
      <c r="BL1650" s="157"/>
      <c r="BM1650" s="157"/>
      <c r="BN1650" s="157"/>
      <c r="BO1650" s="157"/>
      <c r="BP1650" s="157"/>
      <c r="BQ1650" s="157"/>
      <c r="BR1650" s="157"/>
      <c r="BS1650" s="157"/>
      <c r="BT1650" s="157"/>
      <c r="BU1650" s="157"/>
      <c r="BV1650" s="157"/>
      <c r="BW1650" s="157"/>
      <c r="BX1650" s="157"/>
      <c r="BY1650" s="157"/>
      <c r="BZ1650" s="157"/>
      <c r="CA1650" s="157"/>
      <c r="CB1650" s="157"/>
      <c r="CC1650" s="157"/>
      <c r="CD1650" s="157"/>
      <c r="CE1650" s="157"/>
      <c r="CF1650" s="157"/>
      <c r="CG1650" s="157"/>
      <c r="CH1650" s="157"/>
      <c r="CI1650" s="157"/>
      <c r="CJ1650" s="157"/>
      <c r="CK1650" s="157"/>
      <c r="CL1650" s="157"/>
      <c r="CM1650" s="157"/>
      <c r="CN1650" s="157"/>
      <c r="CO1650" s="157"/>
      <c r="CP1650" s="157"/>
      <c r="CQ1650" s="157"/>
      <c r="CR1650" s="157"/>
      <c r="CS1650" s="157"/>
      <c r="CT1650" s="157"/>
      <c r="CU1650" s="157"/>
      <c r="CV1650" s="157"/>
      <c r="CW1650" s="157"/>
      <c r="CX1650" s="157"/>
      <c r="CY1650" s="157"/>
      <c r="CZ1650" s="157"/>
      <c r="DA1650" s="157"/>
      <c r="DB1650" s="157"/>
      <c r="DC1650" s="157"/>
      <c r="DD1650" s="157"/>
      <c r="DE1650" s="157"/>
      <c r="DF1650" s="157"/>
      <c r="DG1650" s="157"/>
      <c r="DH1650" s="157"/>
      <c r="DI1650" s="157"/>
      <c r="DJ1650" s="157"/>
      <c r="DK1650" s="157"/>
      <c r="DL1650" s="157"/>
      <c r="DM1650" s="157"/>
      <c r="DN1650" s="157"/>
      <c r="DO1650" s="157"/>
    </row>
    <row r="1651" spans="3:119">
      <c r="C1651" s="549"/>
      <c r="D1651" s="301"/>
      <c r="E1651" s="302"/>
      <c r="F1651" s="551"/>
      <c r="G1651" s="551"/>
      <c r="H1651" s="551"/>
      <c r="I1651" s="551"/>
      <c r="J1651" s="551"/>
      <c r="K1651" s="551"/>
      <c r="M1651" s="157"/>
      <c r="N1651" s="157"/>
      <c r="O1651" s="157"/>
      <c r="P1651" s="157"/>
      <c r="Q1651" s="157"/>
      <c r="R1651" s="157"/>
      <c r="S1651" s="157"/>
      <c r="T1651" s="157"/>
      <c r="U1651" s="1761"/>
      <c r="V1651" s="1761"/>
      <c r="W1651" s="1761"/>
      <c r="X1651" s="1761"/>
      <c r="Y1651" s="1761"/>
      <c r="Z1651" s="1761"/>
      <c r="AA1651" s="157"/>
      <c r="AB1651" s="157"/>
      <c r="AC1651" s="157"/>
      <c r="AD1651" s="157"/>
      <c r="AE1651" s="157"/>
      <c r="AF1651" s="157"/>
      <c r="AG1651" s="157"/>
      <c r="AH1651" s="157"/>
      <c r="AI1651" s="157"/>
      <c r="AJ1651" s="157"/>
      <c r="AK1651" s="157"/>
      <c r="AL1651" s="157"/>
      <c r="AM1651" s="157"/>
      <c r="AN1651" s="157"/>
      <c r="AO1651" s="157"/>
      <c r="AP1651" s="157"/>
      <c r="AQ1651" s="157"/>
      <c r="AR1651" s="157"/>
      <c r="AS1651" s="157"/>
      <c r="AT1651" s="157"/>
      <c r="AU1651" s="157"/>
      <c r="AV1651" s="157"/>
      <c r="AW1651" s="157"/>
      <c r="AX1651" s="157"/>
      <c r="AY1651" s="157"/>
      <c r="AZ1651" s="157"/>
      <c r="BA1651" s="157"/>
      <c r="BB1651" s="157"/>
      <c r="BC1651" s="157"/>
      <c r="BD1651" s="157"/>
      <c r="BE1651" s="157"/>
      <c r="BF1651" s="157"/>
      <c r="BG1651" s="157"/>
      <c r="BH1651" s="157"/>
      <c r="BI1651" s="157"/>
      <c r="BJ1651" s="157"/>
      <c r="BK1651" s="157"/>
      <c r="BL1651" s="157"/>
      <c r="BM1651" s="157"/>
      <c r="BN1651" s="157"/>
      <c r="BO1651" s="157"/>
      <c r="BP1651" s="157"/>
      <c r="BQ1651" s="157"/>
      <c r="BR1651" s="157"/>
      <c r="BS1651" s="157"/>
      <c r="BT1651" s="157"/>
      <c r="BU1651" s="157"/>
      <c r="BV1651" s="157"/>
      <c r="BW1651" s="157"/>
      <c r="BX1651" s="157"/>
      <c r="BY1651" s="157"/>
      <c r="BZ1651" s="157"/>
      <c r="CA1651" s="157"/>
      <c r="CB1651" s="157"/>
      <c r="CC1651" s="157"/>
      <c r="CD1651" s="157"/>
      <c r="CE1651" s="157"/>
      <c r="CF1651" s="157"/>
      <c r="CG1651" s="157"/>
      <c r="CH1651" s="157"/>
      <c r="CI1651" s="157"/>
      <c r="CJ1651" s="157"/>
      <c r="CK1651" s="157"/>
      <c r="CL1651" s="157"/>
      <c r="CM1651" s="157"/>
      <c r="CN1651" s="157"/>
      <c r="CO1651" s="157"/>
      <c r="CP1651" s="157"/>
      <c r="CQ1651" s="157"/>
      <c r="CR1651" s="157"/>
      <c r="CS1651" s="157"/>
      <c r="CT1651" s="157"/>
      <c r="CU1651" s="157"/>
      <c r="CV1651" s="157"/>
      <c r="CW1651" s="157"/>
      <c r="CX1651" s="157"/>
      <c r="CY1651" s="157"/>
      <c r="CZ1651" s="157"/>
      <c r="DA1651" s="157"/>
      <c r="DB1651" s="157"/>
      <c r="DC1651" s="157"/>
      <c r="DD1651" s="157"/>
      <c r="DE1651" s="157"/>
      <c r="DF1651" s="157"/>
      <c r="DG1651" s="157"/>
      <c r="DH1651" s="157"/>
      <c r="DI1651" s="157"/>
      <c r="DJ1651" s="157"/>
      <c r="DK1651" s="157"/>
      <c r="DL1651" s="157"/>
      <c r="DM1651" s="157"/>
      <c r="DN1651" s="157"/>
      <c r="DO1651" s="157"/>
    </row>
    <row r="1652" spans="3:119">
      <c r="C1652" s="549"/>
      <c r="D1652" s="301"/>
      <c r="E1652" s="302"/>
      <c r="F1652" s="551"/>
      <c r="G1652" s="551"/>
      <c r="H1652" s="551"/>
      <c r="I1652" s="551"/>
      <c r="J1652" s="551"/>
      <c r="K1652" s="551"/>
      <c r="M1652" s="157"/>
      <c r="N1652" s="157"/>
      <c r="O1652" s="157"/>
      <c r="P1652" s="157"/>
      <c r="Q1652" s="157"/>
      <c r="R1652" s="157"/>
      <c r="S1652" s="157"/>
      <c r="T1652" s="157"/>
      <c r="U1652" s="1761"/>
      <c r="V1652" s="1761"/>
      <c r="W1652" s="1761"/>
      <c r="X1652" s="1761"/>
      <c r="Y1652" s="1761"/>
      <c r="Z1652" s="1761"/>
      <c r="AA1652" s="157"/>
      <c r="AB1652" s="157"/>
      <c r="AC1652" s="157"/>
      <c r="AD1652" s="157"/>
      <c r="AE1652" s="157"/>
      <c r="AF1652" s="157"/>
      <c r="AG1652" s="157"/>
      <c r="AH1652" s="157"/>
      <c r="AI1652" s="157"/>
      <c r="AJ1652" s="157"/>
      <c r="AK1652" s="157"/>
      <c r="AL1652" s="157"/>
      <c r="AM1652" s="157"/>
      <c r="AN1652" s="157"/>
      <c r="AO1652" s="157"/>
      <c r="AP1652" s="157"/>
      <c r="AQ1652" s="157"/>
      <c r="AR1652" s="157"/>
      <c r="AS1652" s="157"/>
      <c r="AT1652" s="157"/>
      <c r="AU1652" s="157"/>
      <c r="AV1652" s="157"/>
      <c r="AW1652" s="157"/>
      <c r="AX1652" s="157"/>
      <c r="AY1652" s="157"/>
      <c r="AZ1652" s="157"/>
      <c r="BA1652" s="157"/>
      <c r="BB1652" s="157"/>
      <c r="BC1652" s="157"/>
      <c r="BD1652" s="157"/>
      <c r="BE1652" s="157"/>
      <c r="BF1652" s="157"/>
      <c r="BG1652" s="157"/>
      <c r="BH1652" s="157"/>
      <c r="BI1652" s="157"/>
      <c r="BJ1652" s="157"/>
      <c r="BK1652" s="157"/>
      <c r="BL1652" s="157"/>
      <c r="BM1652" s="157"/>
      <c r="BN1652" s="157"/>
      <c r="BO1652" s="157"/>
      <c r="BP1652" s="157"/>
      <c r="BQ1652" s="157"/>
      <c r="BR1652" s="157"/>
      <c r="BS1652" s="157"/>
      <c r="BT1652" s="157"/>
      <c r="BU1652" s="157"/>
      <c r="BV1652" s="157"/>
      <c r="BW1652" s="157"/>
      <c r="BX1652" s="157"/>
      <c r="BY1652" s="157"/>
      <c r="BZ1652" s="157"/>
      <c r="CA1652" s="157"/>
      <c r="CB1652" s="157"/>
      <c r="CC1652" s="157"/>
      <c r="CD1652" s="157"/>
      <c r="CE1652" s="157"/>
      <c r="CF1652" s="157"/>
      <c r="CG1652" s="157"/>
      <c r="CH1652" s="157"/>
      <c r="CI1652" s="157"/>
      <c r="CJ1652" s="157"/>
      <c r="CK1652" s="157"/>
      <c r="CL1652" s="157"/>
      <c r="CM1652" s="157"/>
      <c r="CN1652" s="157"/>
      <c r="CO1652" s="157"/>
      <c r="CP1652" s="157"/>
      <c r="CQ1652" s="157"/>
      <c r="CR1652" s="157"/>
      <c r="CS1652" s="157"/>
      <c r="CT1652" s="157"/>
      <c r="CU1652" s="157"/>
      <c r="CV1652" s="157"/>
      <c r="CW1652" s="157"/>
      <c r="CX1652" s="157"/>
      <c r="CY1652" s="157"/>
      <c r="CZ1652" s="157"/>
      <c r="DA1652" s="157"/>
      <c r="DB1652" s="157"/>
      <c r="DC1652" s="157"/>
      <c r="DD1652" s="157"/>
      <c r="DE1652" s="157"/>
      <c r="DF1652" s="157"/>
      <c r="DG1652" s="157"/>
      <c r="DH1652" s="157"/>
      <c r="DI1652" s="157"/>
      <c r="DJ1652" s="157"/>
      <c r="DK1652" s="157"/>
      <c r="DL1652" s="157"/>
      <c r="DM1652" s="157"/>
      <c r="DN1652" s="157"/>
      <c r="DO1652" s="157"/>
    </row>
    <row r="1653" spans="3:119">
      <c r="C1653" s="549"/>
      <c r="D1653" s="301"/>
      <c r="E1653" s="302"/>
      <c r="F1653" s="551"/>
      <c r="G1653" s="551"/>
      <c r="H1653" s="551"/>
      <c r="I1653" s="551"/>
      <c r="J1653" s="551"/>
      <c r="K1653" s="551"/>
      <c r="M1653" s="157"/>
      <c r="N1653" s="157"/>
      <c r="O1653" s="157"/>
      <c r="P1653" s="157"/>
      <c r="Q1653" s="157"/>
      <c r="R1653" s="157"/>
      <c r="S1653" s="157"/>
      <c r="T1653" s="157"/>
      <c r="U1653" s="1761"/>
      <c r="V1653" s="1761"/>
      <c r="W1653" s="1761"/>
      <c r="X1653" s="1761"/>
      <c r="Y1653" s="1761"/>
      <c r="Z1653" s="1761"/>
      <c r="AA1653" s="157"/>
      <c r="AB1653" s="157"/>
      <c r="AC1653" s="157"/>
      <c r="AD1653" s="157"/>
      <c r="AE1653" s="157"/>
      <c r="AF1653" s="157"/>
      <c r="AG1653" s="157"/>
      <c r="AH1653" s="157"/>
      <c r="AI1653" s="157"/>
      <c r="AJ1653" s="157"/>
      <c r="AK1653" s="157"/>
      <c r="AL1653" s="157"/>
      <c r="AM1653" s="157"/>
      <c r="AN1653" s="157"/>
      <c r="AO1653" s="157"/>
      <c r="AP1653" s="157"/>
      <c r="AQ1653" s="157"/>
      <c r="AR1653" s="157"/>
      <c r="AS1653" s="157"/>
      <c r="AT1653" s="157"/>
      <c r="AU1653" s="157"/>
      <c r="AV1653" s="157"/>
      <c r="AW1653" s="157"/>
      <c r="AX1653" s="157"/>
      <c r="AY1653" s="157"/>
      <c r="AZ1653" s="157"/>
      <c r="BA1653" s="157"/>
      <c r="BB1653" s="157"/>
      <c r="BC1653" s="157"/>
      <c r="BD1653" s="157"/>
      <c r="BE1653" s="157"/>
      <c r="BF1653" s="157"/>
      <c r="BG1653" s="157"/>
      <c r="BH1653" s="157"/>
      <c r="BI1653" s="157"/>
      <c r="BJ1653" s="157"/>
      <c r="BK1653" s="157"/>
      <c r="BL1653" s="157"/>
      <c r="BM1653" s="157"/>
      <c r="BN1653" s="157"/>
      <c r="BO1653" s="157"/>
      <c r="BP1653" s="157"/>
      <c r="BQ1653" s="157"/>
      <c r="BR1653" s="157"/>
      <c r="BS1653" s="157"/>
      <c r="BT1653" s="157"/>
      <c r="BU1653" s="157"/>
      <c r="BV1653" s="157"/>
      <c r="BW1653" s="157"/>
      <c r="BX1653" s="157"/>
      <c r="BY1653" s="157"/>
      <c r="BZ1653" s="157"/>
      <c r="CA1653" s="157"/>
      <c r="CB1653" s="157"/>
      <c r="CC1653" s="157"/>
      <c r="CD1653" s="157"/>
      <c r="CE1653" s="157"/>
      <c r="CF1653" s="157"/>
      <c r="CG1653" s="157"/>
      <c r="CH1653" s="157"/>
      <c r="CI1653" s="157"/>
      <c r="CJ1653" s="157"/>
      <c r="CK1653" s="157"/>
      <c r="CL1653" s="157"/>
      <c r="CM1653" s="157"/>
      <c r="CN1653" s="157"/>
      <c r="CO1653" s="157"/>
      <c r="CP1653" s="157"/>
      <c r="CQ1653" s="157"/>
      <c r="CR1653" s="157"/>
      <c r="CS1653" s="157"/>
      <c r="CT1653" s="157"/>
      <c r="CU1653" s="157"/>
      <c r="CV1653" s="157"/>
      <c r="CW1653" s="157"/>
      <c r="CX1653" s="157"/>
      <c r="CY1653" s="157"/>
      <c r="CZ1653" s="157"/>
      <c r="DA1653" s="157"/>
      <c r="DB1653" s="157"/>
      <c r="DC1653" s="157"/>
      <c r="DD1653" s="157"/>
      <c r="DE1653" s="157"/>
      <c r="DF1653" s="157"/>
      <c r="DG1653" s="157"/>
      <c r="DH1653" s="157"/>
      <c r="DI1653" s="157"/>
      <c r="DJ1653" s="157"/>
      <c r="DK1653" s="157"/>
      <c r="DL1653" s="157"/>
      <c r="DM1653" s="157"/>
      <c r="DN1653" s="157"/>
      <c r="DO1653" s="157"/>
    </row>
    <row r="1654" spans="3:119">
      <c r="C1654" s="549"/>
      <c r="D1654" s="301"/>
      <c r="E1654" s="302"/>
      <c r="F1654" s="551"/>
      <c r="G1654" s="551"/>
      <c r="H1654" s="551"/>
      <c r="I1654" s="551"/>
      <c r="J1654" s="551"/>
      <c r="K1654" s="551"/>
      <c r="M1654" s="157"/>
      <c r="N1654" s="157"/>
      <c r="O1654" s="157"/>
      <c r="P1654" s="157"/>
      <c r="Q1654" s="157"/>
      <c r="R1654" s="157"/>
      <c r="S1654" s="157"/>
      <c r="T1654" s="157"/>
      <c r="U1654" s="1761"/>
      <c r="V1654" s="1761"/>
      <c r="W1654" s="1761"/>
      <c r="X1654" s="1761"/>
      <c r="Y1654" s="1761"/>
      <c r="Z1654" s="1761"/>
      <c r="AA1654" s="157"/>
      <c r="AB1654" s="157"/>
      <c r="AC1654" s="157"/>
      <c r="AD1654" s="157"/>
      <c r="AE1654" s="157"/>
      <c r="AF1654" s="157"/>
      <c r="AG1654" s="157"/>
      <c r="AH1654" s="157"/>
      <c r="AI1654" s="157"/>
      <c r="AJ1654" s="157"/>
      <c r="AK1654" s="157"/>
      <c r="AL1654" s="157"/>
      <c r="AM1654" s="157"/>
      <c r="AN1654" s="157"/>
      <c r="AO1654" s="157"/>
      <c r="AP1654" s="157"/>
      <c r="AQ1654" s="157"/>
      <c r="AR1654" s="157"/>
      <c r="AS1654" s="157"/>
      <c r="AT1654" s="157"/>
      <c r="AU1654" s="157"/>
      <c r="AV1654" s="157"/>
      <c r="AW1654" s="157"/>
      <c r="AX1654" s="157"/>
      <c r="AY1654" s="157"/>
      <c r="AZ1654" s="157"/>
      <c r="BA1654" s="157"/>
      <c r="BB1654" s="157"/>
      <c r="BC1654" s="157"/>
      <c r="BD1654" s="157"/>
      <c r="BE1654" s="157"/>
      <c r="BF1654" s="157"/>
      <c r="BG1654" s="157"/>
      <c r="BH1654" s="157"/>
      <c r="BI1654" s="157"/>
      <c r="BJ1654" s="157"/>
      <c r="BK1654" s="157"/>
      <c r="BL1654" s="157"/>
      <c r="BM1654" s="157"/>
      <c r="BN1654" s="157"/>
      <c r="BO1654" s="157"/>
      <c r="BP1654" s="157"/>
      <c r="BQ1654" s="157"/>
      <c r="BR1654" s="157"/>
      <c r="BS1654" s="157"/>
      <c r="BT1654" s="157"/>
      <c r="BU1654" s="157"/>
      <c r="BV1654" s="157"/>
      <c r="BW1654" s="157"/>
      <c r="BX1654" s="157"/>
      <c r="BY1654" s="157"/>
      <c r="BZ1654" s="157"/>
      <c r="CA1654" s="157"/>
      <c r="CB1654" s="157"/>
      <c r="CC1654" s="157"/>
      <c r="CD1654" s="157"/>
      <c r="CE1654" s="157"/>
      <c r="CF1654" s="157"/>
      <c r="CG1654" s="157"/>
      <c r="CH1654" s="157"/>
      <c r="CI1654" s="157"/>
      <c r="CJ1654" s="157"/>
      <c r="CK1654" s="157"/>
      <c r="CL1654" s="157"/>
      <c r="CM1654" s="157"/>
      <c r="CN1654" s="157"/>
      <c r="CO1654" s="157"/>
      <c r="CP1654" s="157"/>
      <c r="CQ1654" s="157"/>
      <c r="CR1654" s="157"/>
      <c r="CS1654" s="157"/>
      <c r="CT1654" s="157"/>
      <c r="CU1654" s="157"/>
      <c r="CV1654" s="157"/>
      <c r="CW1654" s="157"/>
      <c r="CX1654" s="157"/>
      <c r="CY1654" s="157"/>
      <c r="CZ1654" s="157"/>
      <c r="DA1654" s="157"/>
      <c r="DB1654" s="157"/>
      <c r="DC1654" s="157"/>
      <c r="DD1654" s="157"/>
      <c r="DE1654" s="157"/>
      <c r="DF1654" s="157"/>
      <c r="DG1654" s="157"/>
      <c r="DH1654" s="157"/>
      <c r="DI1654" s="157"/>
      <c r="DJ1654" s="157"/>
      <c r="DK1654" s="157"/>
      <c r="DL1654" s="157"/>
      <c r="DM1654" s="157"/>
      <c r="DN1654" s="157"/>
      <c r="DO1654" s="157"/>
    </row>
    <row r="1655" spans="3:119">
      <c r="C1655" s="549"/>
      <c r="D1655" s="301"/>
      <c r="E1655" s="302"/>
      <c r="F1655" s="551"/>
      <c r="G1655" s="551"/>
      <c r="H1655" s="551"/>
      <c r="I1655" s="551"/>
      <c r="J1655" s="551"/>
      <c r="K1655" s="551"/>
      <c r="M1655" s="157"/>
      <c r="N1655" s="157"/>
      <c r="O1655" s="157"/>
      <c r="P1655" s="157"/>
      <c r="Q1655" s="157"/>
      <c r="R1655" s="157"/>
      <c r="S1655" s="157"/>
      <c r="T1655" s="157"/>
      <c r="U1655" s="1761"/>
      <c r="V1655" s="1761"/>
      <c r="W1655" s="1761"/>
      <c r="X1655" s="1761"/>
      <c r="Y1655" s="1761"/>
      <c r="Z1655" s="1761"/>
      <c r="AA1655" s="157"/>
      <c r="AB1655" s="157"/>
      <c r="AC1655" s="157"/>
      <c r="AD1655" s="157"/>
      <c r="AE1655" s="157"/>
      <c r="AF1655" s="157"/>
      <c r="AG1655" s="157"/>
      <c r="AH1655" s="157"/>
      <c r="AI1655" s="157"/>
      <c r="AJ1655" s="157"/>
      <c r="AK1655" s="157"/>
      <c r="AL1655" s="157"/>
      <c r="AM1655" s="157"/>
      <c r="AN1655" s="157"/>
      <c r="AO1655" s="157"/>
      <c r="AP1655" s="157"/>
      <c r="AQ1655" s="157"/>
      <c r="AR1655" s="157"/>
      <c r="AS1655" s="157"/>
      <c r="AT1655" s="157"/>
      <c r="AU1655" s="157"/>
      <c r="AV1655" s="157"/>
      <c r="AW1655" s="157"/>
      <c r="AX1655" s="157"/>
      <c r="AY1655" s="157"/>
      <c r="AZ1655" s="157"/>
      <c r="BA1655" s="157"/>
      <c r="BB1655" s="157"/>
      <c r="BC1655" s="157"/>
      <c r="BD1655" s="157"/>
      <c r="BE1655" s="157"/>
      <c r="BF1655" s="157"/>
      <c r="BG1655" s="157"/>
      <c r="BH1655" s="157"/>
      <c r="BI1655" s="157"/>
      <c r="BJ1655" s="157"/>
      <c r="BK1655" s="157"/>
      <c r="BL1655" s="157"/>
      <c r="BM1655" s="157"/>
      <c r="BN1655" s="157"/>
      <c r="BO1655" s="157"/>
      <c r="BP1655" s="157"/>
      <c r="BQ1655" s="157"/>
      <c r="BR1655" s="157"/>
      <c r="BS1655" s="157"/>
      <c r="BT1655" s="157"/>
      <c r="BU1655" s="157"/>
      <c r="BV1655" s="157"/>
      <c r="BW1655" s="157"/>
      <c r="BX1655" s="157"/>
      <c r="BY1655" s="157"/>
      <c r="BZ1655" s="157"/>
      <c r="CA1655" s="157"/>
      <c r="CB1655" s="157"/>
      <c r="CC1655" s="157"/>
      <c r="CD1655" s="157"/>
      <c r="CE1655" s="157"/>
      <c r="CF1655" s="157"/>
      <c r="CG1655" s="157"/>
      <c r="CH1655" s="157"/>
      <c r="CI1655" s="157"/>
      <c r="CJ1655" s="157"/>
      <c r="CK1655" s="157"/>
      <c r="CL1655" s="157"/>
      <c r="CM1655" s="157"/>
      <c r="CN1655" s="157"/>
      <c r="CO1655" s="157"/>
      <c r="CP1655" s="157"/>
      <c r="CQ1655" s="157"/>
      <c r="CR1655" s="157"/>
      <c r="CS1655" s="157"/>
      <c r="CT1655" s="157"/>
      <c r="CU1655" s="157"/>
      <c r="CV1655" s="157"/>
      <c r="CW1655" s="157"/>
      <c r="CX1655" s="157"/>
      <c r="CY1655" s="157"/>
      <c r="CZ1655" s="157"/>
      <c r="DA1655" s="157"/>
      <c r="DB1655" s="157"/>
      <c r="DC1655" s="157"/>
      <c r="DD1655" s="157"/>
      <c r="DE1655" s="157"/>
      <c r="DF1655" s="157"/>
      <c r="DG1655" s="157"/>
      <c r="DH1655" s="157"/>
      <c r="DI1655" s="157"/>
      <c r="DJ1655" s="157"/>
      <c r="DK1655" s="157"/>
      <c r="DL1655" s="157"/>
      <c r="DM1655" s="157"/>
      <c r="DN1655" s="157"/>
      <c r="DO1655" s="157"/>
    </row>
    <row r="1656" spans="3:119">
      <c r="C1656" s="549"/>
      <c r="D1656" s="301"/>
      <c r="E1656" s="302"/>
      <c r="F1656" s="551"/>
      <c r="G1656" s="551"/>
      <c r="H1656" s="551"/>
      <c r="I1656" s="551"/>
      <c r="J1656" s="551"/>
      <c r="K1656" s="551"/>
      <c r="M1656" s="157"/>
      <c r="N1656" s="157"/>
      <c r="O1656" s="157"/>
      <c r="P1656" s="157"/>
      <c r="Q1656" s="157"/>
      <c r="R1656" s="157"/>
      <c r="S1656" s="157"/>
      <c r="T1656" s="157"/>
      <c r="U1656" s="1761"/>
      <c r="V1656" s="1761"/>
      <c r="W1656" s="1761"/>
      <c r="X1656" s="1761"/>
      <c r="Y1656" s="1761"/>
      <c r="Z1656" s="1761"/>
      <c r="AA1656" s="157"/>
      <c r="AB1656" s="157"/>
      <c r="AC1656" s="157"/>
      <c r="AD1656" s="157"/>
      <c r="AE1656" s="157"/>
      <c r="AF1656" s="157"/>
      <c r="AG1656" s="157"/>
      <c r="AH1656" s="157"/>
      <c r="AI1656" s="157"/>
      <c r="AJ1656" s="157"/>
      <c r="AK1656" s="157"/>
      <c r="AL1656" s="157"/>
      <c r="AM1656" s="157"/>
      <c r="AN1656" s="157"/>
      <c r="AO1656" s="157"/>
      <c r="AP1656" s="157"/>
      <c r="AQ1656" s="157"/>
      <c r="AR1656" s="157"/>
      <c r="AS1656" s="157"/>
      <c r="AT1656" s="157"/>
      <c r="AU1656" s="157"/>
      <c r="AV1656" s="157"/>
      <c r="AW1656" s="157"/>
      <c r="AX1656" s="157"/>
      <c r="AY1656" s="157"/>
      <c r="AZ1656" s="157"/>
      <c r="BA1656" s="157"/>
      <c r="BB1656" s="157"/>
      <c r="BC1656" s="157"/>
      <c r="BD1656" s="157"/>
      <c r="BE1656" s="157"/>
      <c r="BF1656" s="157"/>
      <c r="BG1656" s="157"/>
      <c r="BH1656" s="157"/>
      <c r="BI1656" s="157"/>
      <c r="BJ1656" s="157"/>
      <c r="BK1656" s="157"/>
      <c r="BL1656" s="157"/>
      <c r="BM1656" s="157"/>
      <c r="BN1656" s="157"/>
      <c r="BO1656" s="157"/>
      <c r="BP1656" s="157"/>
      <c r="BQ1656" s="157"/>
      <c r="BR1656" s="157"/>
      <c r="BS1656" s="157"/>
      <c r="BT1656" s="157"/>
      <c r="BU1656" s="157"/>
      <c r="BV1656" s="157"/>
      <c r="BW1656" s="157"/>
      <c r="BX1656" s="157"/>
      <c r="BY1656" s="157"/>
      <c r="BZ1656" s="157"/>
      <c r="CA1656" s="157"/>
      <c r="CB1656" s="157"/>
      <c r="CC1656" s="157"/>
      <c r="CD1656" s="157"/>
      <c r="CE1656" s="157"/>
      <c r="CF1656" s="157"/>
      <c r="CG1656" s="157"/>
      <c r="CH1656" s="157"/>
      <c r="CI1656" s="157"/>
      <c r="CJ1656" s="157"/>
      <c r="CK1656" s="157"/>
      <c r="CL1656" s="157"/>
      <c r="CM1656" s="157"/>
      <c r="CN1656" s="157"/>
      <c r="CO1656" s="157"/>
      <c r="CP1656" s="157"/>
      <c r="CQ1656" s="157"/>
      <c r="CR1656" s="157"/>
      <c r="CS1656" s="157"/>
      <c r="CT1656" s="157"/>
      <c r="CU1656" s="157"/>
      <c r="CV1656" s="157"/>
      <c r="CW1656" s="157"/>
      <c r="CX1656" s="157"/>
      <c r="CY1656" s="157"/>
      <c r="CZ1656" s="157"/>
      <c r="DA1656" s="157"/>
      <c r="DB1656" s="157"/>
      <c r="DC1656" s="157"/>
      <c r="DD1656" s="157"/>
      <c r="DE1656" s="157"/>
      <c r="DF1656" s="157"/>
      <c r="DG1656" s="157"/>
      <c r="DH1656" s="157"/>
      <c r="DI1656" s="157"/>
      <c r="DJ1656" s="157"/>
      <c r="DK1656" s="157"/>
      <c r="DL1656" s="157"/>
      <c r="DM1656" s="157"/>
      <c r="DN1656" s="157"/>
      <c r="DO1656" s="157"/>
    </row>
    <row r="1657" spans="3:119">
      <c r="C1657" s="549"/>
      <c r="D1657" s="301"/>
      <c r="E1657" s="302"/>
      <c r="F1657" s="551"/>
      <c r="G1657" s="551"/>
      <c r="H1657" s="551"/>
      <c r="I1657" s="551"/>
      <c r="J1657" s="551"/>
      <c r="K1657" s="551"/>
      <c r="M1657" s="157"/>
      <c r="N1657" s="157"/>
      <c r="O1657" s="157"/>
      <c r="P1657" s="157"/>
      <c r="Q1657" s="157"/>
      <c r="R1657" s="157"/>
      <c r="S1657" s="157"/>
      <c r="T1657" s="157"/>
      <c r="U1657" s="1761"/>
      <c r="V1657" s="1761"/>
      <c r="W1657" s="1761"/>
      <c r="X1657" s="1761"/>
      <c r="Y1657" s="1761"/>
      <c r="Z1657" s="1761"/>
      <c r="AA1657" s="157"/>
      <c r="AB1657" s="157"/>
      <c r="AC1657" s="157"/>
      <c r="AD1657" s="157"/>
      <c r="AE1657" s="157"/>
      <c r="AF1657" s="157"/>
      <c r="AG1657" s="157"/>
      <c r="AH1657" s="157"/>
      <c r="AI1657" s="157"/>
      <c r="AJ1657" s="157"/>
      <c r="AK1657" s="157"/>
      <c r="AL1657" s="157"/>
      <c r="AM1657" s="157"/>
      <c r="AN1657" s="157"/>
      <c r="AO1657" s="157"/>
      <c r="AP1657" s="157"/>
      <c r="AQ1657" s="157"/>
      <c r="AR1657" s="157"/>
      <c r="AS1657" s="157"/>
      <c r="AT1657" s="157"/>
      <c r="AU1657" s="157"/>
      <c r="AV1657" s="157"/>
      <c r="AW1657" s="157"/>
      <c r="AX1657" s="157"/>
      <c r="AY1657" s="157"/>
      <c r="AZ1657" s="157"/>
      <c r="BA1657" s="157"/>
      <c r="BB1657" s="157"/>
      <c r="BC1657" s="157"/>
      <c r="BD1657" s="157"/>
      <c r="BE1657" s="157"/>
      <c r="BF1657" s="157"/>
      <c r="BG1657" s="157"/>
      <c r="BH1657" s="157"/>
      <c r="BI1657" s="157"/>
      <c r="BJ1657" s="157"/>
      <c r="BK1657" s="157"/>
      <c r="BL1657" s="157"/>
      <c r="BM1657" s="157"/>
      <c r="BN1657" s="157"/>
      <c r="BO1657" s="157"/>
      <c r="BP1657" s="157"/>
      <c r="BQ1657" s="157"/>
      <c r="BR1657" s="157"/>
      <c r="BS1657" s="157"/>
      <c r="BT1657" s="157"/>
      <c r="BU1657" s="157"/>
      <c r="BV1657" s="157"/>
      <c r="BW1657" s="157"/>
      <c r="BX1657" s="157"/>
      <c r="BY1657" s="157"/>
      <c r="BZ1657" s="157"/>
      <c r="CA1657" s="157"/>
      <c r="CB1657" s="157"/>
      <c r="CC1657" s="157"/>
      <c r="CD1657" s="157"/>
      <c r="CE1657" s="157"/>
      <c r="CF1657" s="157"/>
      <c r="CG1657" s="157"/>
      <c r="CH1657" s="157"/>
      <c r="CI1657" s="157"/>
      <c r="CJ1657" s="157"/>
      <c r="CK1657" s="157"/>
      <c r="CL1657" s="157"/>
      <c r="CM1657" s="157"/>
      <c r="CN1657" s="157"/>
      <c r="CO1657" s="157"/>
      <c r="CP1657" s="157"/>
      <c r="CQ1657" s="157"/>
      <c r="CR1657" s="157"/>
      <c r="CS1657" s="157"/>
      <c r="CT1657" s="157"/>
      <c r="CU1657" s="157"/>
      <c r="CV1657" s="157"/>
      <c r="CW1657" s="157"/>
      <c r="CX1657" s="157"/>
      <c r="CY1657" s="157"/>
      <c r="CZ1657" s="157"/>
      <c r="DA1657" s="157"/>
      <c r="DB1657" s="157"/>
      <c r="DC1657" s="157"/>
      <c r="DD1657" s="157"/>
      <c r="DE1657" s="157"/>
      <c r="DF1657" s="157"/>
      <c r="DG1657" s="157"/>
      <c r="DH1657" s="157"/>
      <c r="DI1657" s="157"/>
      <c r="DJ1657" s="157"/>
      <c r="DK1657" s="157"/>
      <c r="DL1657" s="157"/>
      <c r="DM1657" s="157"/>
      <c r="DN1657" s="157"/>
      <c r="DO1657" s="157"/>
    </row>
    <row r="1658" spans="3:119">
      <c r="C1658" s="549"/>
      <c r="D1658" s="301"/>
      <c r="E1658" s="302"/>
      <c r="F1658" s="551"/>
      <c r="G1658" s="551"/>
      <c r="H1658" s="551"/>
      <c r="I1658" s="551"/>
      <c r="J1658" s="551"/>
      <c r="K1658" s="551"/>
      <c r="M1658" s="157"/>
      <c r="N1658" s="157"/>
      <c r="O1658" s="157"/>
      <c r="P1658" s="157"/>
      <c r="Q1658" s="157"/>
      <c r="R1658" s="157"/>
      <c r="S1658" s="157"/>
      <c r="T1658" s="157"/>
      <c r="U1658" s="1761"/>
      <c r="V1658" s="1761"/>
      <c r="W1658" s="1761"/>
      <c r="X1658" s="1761"/>
      <c r="Y1658" s="1761"/>
      <c r="Z1658" s="1761"/>
      <c r="AA1658" s="157"/>
      <c r="AB1658" s="157"/>
      <c r="AC1658" s="157"/>
      <c r="AD1658" s="157"/>
      <c r="AE1658" s="157"/>
      <c r="AF1658" s="157"/>
      <c r="AG1658" s="157"/>
      <c r="AH1658" s="157"/>
      <c r="AI1658" s="157"/>
      <c r="AJ1658" s="157"/>
      <c r="AK1658" s="157"/>
      <c r="AL1658" s="157"/>
      <c r="AM1658" s="157"/>
      <c r="AN1658" s="157"/>
      <c r="AO1658" s="157"/>
      <c r="AP1658" s="157"/>
      <c r="AQ1658" s="157"/>
      <c r="AR1658" s="157"/>
      <c r="AS1658" s="157"/>
      <c r="AT1658" s="157"/>
      <c r="AU1658" s="157"/>
      <c r="AV1658" s="157"/>
      <c r="AW1658" s="157"/>
      <c r="AX1658" s="157"/>
      <c r="AY1658" s="157"/>
      <c r="AZ1658" s="157"/>
      <c r="BA1658" s="157"/>
      <c r="BB1658" s="157"/>
      <c r="BC1658" s="157"/>
      <c r="BD1658" s="157"/>
      <c r="BE1658" s="157"/>
      <c r="BF1658" s="157"/>
      <c r="BG1658" s="157"/>
      <c r="BH1658" s="157"/>
      <c r="BI1658" s="157"/>
      <c r="BJ1658" s="157"/>
      <c r="BK1658" s="157"/>
      <c r="BL1658" s="157"/>
      <c r="BM1658" s="157"/>
      <c r="BN1658" s="157"/>
      <c r="BO1658" s="157"/>
      <c r="BP1658" s="157"/>
      <c r="BQ1658" s="157"/>
      <c r="BR1658" s="157"/>
      <c r="BS1658" s="157"/>
      <c r="BT1658" s="157"/>
      <c r="BU1658" s="157"/>
      <c r="BV1658" s="157"/>
      <c r="BW1658" s="157"/>
      <c r="BX1658" s="157"/>
      <c r="BY1658" s="157"/>
      <c r="BZ1658" s="157"/>
      <c r="CA1658" s="157"/>
      <c r="CB1658" s="157"/>
      <c r="CC1658" s="157"/>
      <c r="CD1658" s="157"/>
      <c r="CE1658" s="157"/>
      <c r="CF1658" s="157"/>
      <c r="CG1658" s="157"/>
      <c r="CH1658" s="157"/>
      <c r="CI1658" s="157"/>
      <c r="CJ1658" s="157"/>
      <c r="CK1658" s="157"/>
      <c r="CL1658" s="157"/>
      <c r="CM1658" s="157"/>
      <c r="CN1658" s="157"/>
      <c r="CO1658" s="157"/>
      <c r="CP1658" s="157"/>
      <c r="CQ1658" s="157"/>
      <c r="CR1658" s="157"/>
      <c r="CS1658" s="157"/>
      <c r="CT1658" s="157"/>
      <c r="CU1658" s="157"/>
      <c r="CV1658" s="157"/>
      <c r="CW1658" s="157"/>
      <c r="CX1658" s="157"/>
      <c r="CY1658" s="157"/>
      <c r="CZ1658" s="157"/>
      <c r="DA1658" s="157"/>
      <c r="DB1658" s="157"/>
      <c r="DC1658" s="157"/>
      <c r="DD1658" s="157"/>
      <c r="DE1658" s="157"/>
      <c r="DF1658" s="157"/>
      <c r="DG1658" s="157"/>
      <c r="DH1658" s="157"/>
      <c r="DI1658" s="157"/>
      <c r="DJ1658" s="157"/>
      <c r="DK1658" s="157"/>
      <c r="DL1658" s="157"/>
      <c r="DM1658" s="157"/>
      <c r="DN1658" s="157"/>
      <c r="DO1658" s="157"/>
    </row>
    <row r="1659" spans="3:119">
      <c r="C1659" s="549"/>
      <c r="D1659" s="301"/>
      <c r="E1659" s="302"/>
      <c r="F1659" s="551"/>
      <c r="G1659" s="551"/>
      <c r="H1659" s="551"/>
      <c r="I1659" s="551"/>
      <c r="J1659" s="551"/>
      <c r="K1659" s="551"/>
      <c r="M1659" s="157"/>
      <c r="N1659" s="157"/>
      <c r="O1659" s="157"/>
      <c r="P1659" s="157"/>
      <c r="Q1659" s="157"/>
      <c r="R1659" s="157"/>
      <c r="S1659" s="157"/>
      <c r="T1659" s="157"/>
      <c r="U1659" s="1761"/>
      <c r="V1659" s="1761"/>
      <c r="W1659" s="1761"/>
      <c r="X1659" s="1761"/>
      <c r="Y1659" s="1761"/>
      <c r="Z1659" s="1761"/>
      <c r="AA1659" s="157"/>
      <c r="AB1659" s="157"/>
      <c r="AC1659" s="157"/>
      <c r="AD1659" s="157"/>
      <c r="AE1659" s="157"/>
      <c r="AF1659" s="157"/>
      <c r="AG1659" s="157"/>
      <c r="AH1659" s="157"/>
      <c r="AI1659" s="157"/>
      <c r="AJ1659" s="157"/>
      <c r="AK1659" s="157"/>
      <c r="AL1659" s="157"/>
      <c r="AM1659" s="157"/>
      <c r="AN1659" s="157"/>
      <c r="AO1659" s="157"/>
      <c r="AP1659" s="157"/>
      <c r="AQ1659" s="157"/>
      <c r="AR1659" s="157"/>
      <c r="AS1659" s="157"/>
      <c r="AT1659" s="157"/>
      <c r="AU1659" s="157"/>
      <c r="AV1659" s="157"/>
      <c r="AW1659" s="157"/>
      <c r="AX1659" s="157"/>
      <c r="AY1659" s="157"/>
      <c r="AZ1659" s="157"/>
      <c r="BA1659" s="157"/>
      <c r="BB1659" s="157"/>
      <c r="BC1659" s="157"/>
      <c r="BD1659" s="157"/>
      <c r="BE1659" s="157"/>
      <c r="BF1659" s="157"/>
      <c r="BG1659" s="157"/>
      <c r="BH1659" s="157"/>
      <c r="BI1659" s="157"/>
      <c r="BJ1659" s="157"/>
      <c r="BK1659" s="157"/>
      <c r="BL1659" s="157"/>
      <c r="BM1659" s="157"/>
      <c r="BN1659" s="157"/>
      <c r="BO1659" s="157"/>
      <c r="BP1659" s="157"/>
      <c r="BQ1659" s="157"/>
      <c r="BR1659" s="157"/>
      <c r="BS1659" s="157"/>
      <c r="BT1659" s="157"/>
      <c r="BU1659" s="157"/>
      <c r="BV1659" s="157"/>
      <c r="BW1659" s="157"/>
      <c r="BX1659" s="157"/>
      <c r="BY1659" s="157"/>
      <c r="BZ1659" s="157"/>
      <c r="CA1659" s="157"/>
      <c r="CB1659" s="157"/>
      <c r="CC1659" s="157"/>
      <c r="CD1659" s="157"/>
      <c r="CE1659" s="157"/>
      <c r="CF1659" s="157"/>
      <c r="CG1659" s="157"/>
      <c r="CH1659" s="157"/>
      <c r="CI1659" s="157"/>
      <c r="CJ1659" s="157"/>
      <c r="CK1659" s="157"/>
      <c r="CL1659" s="157"/>
      <c r="CM1659" s="157"/>
      <c r="CN1659" s="157"/>
      <c r="CO1659" s="157"/>
      <c r="CP1659" s="157"/>
      <c r="CQ1659" s="157"/>
      <c r="CR1659" s="157"/>
      <c r="CS1659" s="157"/>
      <c r="CT1659" s="157"/>
      <c r="CU1659" s="157"/>
      <c r="CV1659" s="157"/>
      <c r="CW1659" s="157"/>
      <c r="CX1659" s="157"/>
      <c r="CY1659" s="157"/>
      <c r="CZ1659" s="157"/>
      <c r="DA1659" s="157"/>
      <c r="DB1659" s="157"/>
      <c r="DC1659" s="157"/>
      <c r="DD1659" s="157"/>
      <c r="DE1659" s="157"/>
      <c r="DF1659" s="157"/>
      <c r="DG1659" s="157"/>
      <c r="DH1659" s="157"/>
      <c r="DI1659" s="157"/>
      <c r="DJ1659" s="157"/>
      <c r="DK1659" s="157"/>
      <c r="DL1659" s="157"/>
      <c r="DM1659" s="157"/>
      <c r="DN1659" s="157"/>
      <c r="DO1659" s="157"/>
    </row>
    <row r="1660" spans="3:119">
      <c r="C1660" s="549"/>
      <c r="D1660" s="301"/>
      <c r="E1660" s="302"/>
      <c r="F1660" s="551"/>
      <c r="G1660" s="551"/>
      <c r="H1660" s="551"/>
      <c r="I1660" s="551"/>
      <c r="J1660" s="551"/>
      <c r="K1660" s="551"/>
      <c r="M1660" s="157"/>
      <c r="N1660" s="157"/>
      <c r="O1660" s="157"/>
      <c r="P1660" s="157"/>
      <c r="Q1660" s="157"/>
      <c r="R1660" s="157"/>
      <c r="S1660" s="157"/>
      <c r="T1660" s="157"/>
      <c r="U1660" s="1761"/>
      <c r="V1660" s="1761"/>
      <c r="W1660" s="1761"/>
      <c r="X1660" s="1761"/>
      <c r="Y1660" s="1761"/>
      <c r="Z1660" s="1761"/>
      <c r="AA1660" s="157"/>
      <c r="AB1660" s="157"/>
      <c r="AC1660" s="157"/>
      <c r="AD1660" s="157"/>
      <c r="AE1660" s="157"/>
      <c r="AF1660" s="157"/>
      <c r="AG1660" s="157"/>
      <c r="AH1660" s="157"/>
      <c r="AI1660" s="157"/>
      <c r="AJ1660" s="157"/>
      <c r="AK1660" s="157"/>
      <c r="AL1660" s="157"/>
      <c r="AM1660" s="157"/>
      <c r="AN1660" s="157"/>
      <c r="AO1660" s="157"/>
      <c r="AP1660" s="157"/>
      <c r="AQ1660" s="157"/>
      <c r="AR1660" s="157"/>
      <c r="AS1660" s="157"/>
      <c r="AT1660" s="157"/>
      <c r="AU1660" s="157"/>
      <c r="AV1660" s="157"/>
      <c r="AW1660" s="157"/>
      <c r="AX1660" s="157"/>
      <c r="AY1660" s="157"/>
      <c r="AZ1660" s="157"/>
      <c r="BA1660" s="157"/>
      <c r="BB1660" s="157"/>
      <c r="BC1660" s="157"/>
      <c r="BD1660" s="157"/>
      <c r="BE1660" s="157"/>
      <c r="BF1660" s="157"/>
      <c r="BG1660" s="157"/>
      <c r="BH1660" s="157"/>
      <c r="BI1660" s="157"/>
      <c r="BJ1660" s="157"/>
      <c r="BK1660" s="157"/>
      <c r="BL1660" s="157"/>
      <c r="BM1660" s="157"/>
      <c r="BN1660" s="157"/>
      <c r="BO1660" s="157"/>
      <c r="BP1660" s="157"/>
      <c r="BQ1660" s="157"/>
      <c r="BR1660" s="157"/>
      <c r="BS1660" s="157"/>
      <c r="BT1660" s="157"/>
      <c r="BU1660" s="157"/>
      <c r="BV1660" s="157"/>
      <c r="BW1660" s="157"/>
      <c r="BX1660" s="157"/>
      <c r="BY1660" s="157"/>
      <c r="BZ1660" s="157"/>
      <c r="CA1660" s="157"/>
      <c r="CB1660" s="157"/>
      <c r="CC1660" s="157"/>
      <c r="CD1660" s="157"/>
      <c r="CE1660" s="157"/>
      <c r="CF1660" s="157"/>
      <c r="CG1660" s="157"/>
      <c r="CH1660" s="157"/>
      <c r="CI1660" s="157"/>
      <c r="CJ1660" s="157"/>
      <c r="CK1660" s="157"/>
      <c r="CL1660" s="157"/>
      <c r="CM1660" s="157"/>
      <c r="CN1660" s="157"/>
      <c r="CO1660" s="157"/>
      <c r="CP1660" s="157"/>
      <c r="CQ1660" s="157"/>
      <c r="CR1660" s="157"/>
      <c r="CS1660" s="157"/>
      <c r="CT1660" s="157"/>
      <c r="CU1660" s="157"/>
      <c r="CV1660" s="157"/>
      <c r="CW1660" s="157"/>
      <c r="CX1660" s="157"/>
      <c r="CY1660" s="157"/>
      <c r="CZ1660" s="157"/>
      <c r="DA1660" s="157"/>
      <c r="DB1660" s="157"/>
      <c r="DC1660" s="157"/>
      <c r="DD1660" s="157"/>
      <c r="DE1660" s="157"/>
      <c r="DF1660" s="157"/>
      <c r="DG1660" s="157"/>
      <c r="DH1660" s="157"/>
      <c r="DI1660" s="157"/>
      <c r="DJ1660" s="157"/>
      <c r="DK1660" s="157"/>
      <c r="DL1660" s="157"/>
      <c r="DM1660" s="157"/>
      <c r="DN1660" s="157"/>
      <c r="DO1660" s="157"/>
    </row>
    <row r="1661" spans="3:119">
      <c r="C1661" s="549"/>
      <c r="D1661" s="301"/>
      <c r="E1661" s="302"/>
      <c r="F1661" s="551"/>
      <c r="G1661" s="551"/>
      <c r="H1661" s="551"/>
      <c r="I1661" s="551"/>
      <c r="J1661" s="551"/>
      <c r="K1661" s="551"/>
      <c r="M1661" s="157"/>
      <c r="N1661" s="157"/>
      <c r="O1661" s="157"/>
      <c r="P1661" s="157"/>
      <c r="Q1661" s="157"/>
      <c r="R1661" s="157"/>
      <c r="S1661" s="157"/>
      <c r="T1661" s="157"/>
      <c r="U1661" s="1761"/>
      <c r="V1661" s="1761"/>
      <c r="W1661" s="1761"/>
      <c r="X1661" s="1761"/>
      <c r="Y1661" s="1761"/>
      <c r="Z1661" s="1761"/>
      <c r="AA1661" s="157"/>
      <c r="AB1661" s="157"/>
      <c r="AC1661" s="157"/>
      <c r="AD1661" s="157"/>
      <c r="AE1661" s="157"/>
      <c r="AF1661" s="157"/>
      <c r="AG1661" s="157"/>
      <c r="AH1661" s="157"/>
      <c r="AI1661" s="157"/>
      <c r="AJ1661" s="157"/>
      <c r="AK1661" s="157"/>
      <c r="AL1661" s="157"/>
      <c r="AM1661" s="157"/>
      <c r="AN1661" s="157"/>
      <c r="AO1661" s="157"/>
      <c r="AP1661" s="157"/>
      <c r="AQ1661" s="157"/>
      <c r="AR1661" s="157"/>
      <c r="AS1661" s="157"/>
      <c r="AT1661" s="157"/>
      <c r="AU1661" s="157"/>
      <c r="AV1661" s="157"/>
      <c r="AW1661" s="157"/>
      <c r="AX1661" s="157"/>
      <c r="AY1661" s="157"/>
      <c r="AZ1661" s="157"/>
      <c r="BA1661" s="157"/>
      <c r="BB1661" s="157"/>
      <c r="BC1661" s="157"/>
      <c r="BD1661" s="157"/>
      <c r="BE1661" s="157"/>
      <c r="BF1661" s="157"/>
      <c r="BG1661" s="157"/>
      <c r="BH1661" s="157"/>
      <c r="BI1661" s="157"/>
      <c r="BJ1661" s="157"/>
      <c r="BK1661" s="157"/>
      <c r="BL1661" s="157"/>
      <c r="BM1661" s="157"/>
      <c r="BN1661" s="157"/>
      <c r="BO1661" s="157"/>
      <c r="BP1661" s="157"/>
      <c r="BQ1661" s="157"/>
      <c r="BR1661" s="157"/>
      <c r="BS1661" s="157"/>
      <c r="BT1661" s="157"/>
      <c r="BU1661" s="157"/>
      <c r="BV1661" s="157"/>
      <c r="BW1661" s="157"/>
      <c r="BX1661" s="157"/>
      <c r="BY1661" s="157"/>
      <c r="BZ1661" s="157"/>
      <c r="CA1661" s="157"/>
      <c r="CB1661" s="157"/>
      <c r="CC1661" s="157"/>
      <c r="CD1661" s="157"/>
      <c r="CE1661" s="157"/>
      <c r="CF1661" s="157"/>
      <c r="CG1661" s="157"/>
      <c r="CH1661" s="157"/>
      <c r="CI1661" s="157"/>
      <c r="CJ1661" s="157"/>
      <c r="CK1661" s="157"/>
      <c r="CL1661" s="157"/>
      <c r="CM1661" s="157"/>
      <c r="CN1661" s="157"/>
      <c r="CO1661" s="157"/>
      <c r="CP1661" s="157"/>
      <c r="CQ1661" s="157"/>
      <c r="CR1661" s="157"/>
      <c r="CS1661" s="157"/>
      <c r="CT1661" s="157"/>
      <c r="CU1661" s="157"/>
      <c r="CV1661" s="157"/>
      <c r="CW1661" s="157"/>
      <c r="CX1661" s="157"/>
      <c r="CY1661" s="157"/>
      <c r="CZ1661" s="157"/>
      <c r="DA1661" s="157"/>
      <c r="DB1661" s="157"/>
      <c r="DC1661" s="157"/>
      <c r="DD1661" s="157"/>
      <c r="DE1661" s="157"/>
      <c r="DF1661" s="157"/>
      <c r="DG1661" s="157"/>
      <c r="DH1661" s="157"/>
      <c r="DI1661" s="157"/>
      <c r="DJ1661" s="157"/>
      <c r="DK1661" s="157"/>
      <c r="DL1661" s="157"/>
      <c r="DM1661" s="157"/>
      <c r="DN1661" s="157"/>
      <c r="DO1661" s="157"/>
    </row>
    <row r="1662" spans="3:119">
      <c r="C1662" s="549"/>
      <c r="D1662" s="301"/>
      <c r="E1662" s="302"/>
      <c r="F1662" s="551"/>
      <c r="G1662" s="551"/>
      <c r="H1662" s="551"/>
      <c r="I1662" s="551"/>
      <c r="J1662" s="551"/>
      <c r="K1662" s="551"/>
      <c r="M1662" s="157"/>
      <c r="N1662" s="157"/>
      <c r="O1662" s="157"/>
      <c r="P1662" s="157"/>
      <c r="Q1662" s="157"/>
      <c r="R1662" s="157"/>
      <c r="S1662" s="157"/>
      <c r="T1662" s="157"/>
      <c r="U1662" s="1761"/>
      <c r="V1662" s="1761"/>
      <c r="W1662" s="1761"/>
      <c r="X1662" s="1761"/>
      <c r="Y1662" s="1761"/>
      <c r="Z1662" s="1761"/>
      <c r="AA1662" s="157"/>
      <c r="AB1662" s="157"/>
      <c r="AC1662" s="157"/>
      <c r="AD1662" s="157"/>
      <c r="AE1662" s="157"/>
      <c r="AF1662" s="157"/>
      <c r="AG1662" s="157"/>
      <c r="AH1662" s="157"/>
      <c r="AI1662" s="157"/>
      <c r="AJ1662" s="157"/>
      <c r="AK1662" s="157"/>
      <c r="AL1662" s="157"/>
      <c r="AM1662" s="157"/>
      <c r="AN1662" s="157"/>
      <c r="AO1662" s="157"/>
      <c r="AP1662" s="157"/>
      <c r="AQ1662" s="157"/>
      <c r="AR1662" s="157"/>
      <c r="AS1662" s="157"/>
      <c r="AT1662" s="157"/>
      <c r="AU1662" s="157"/>
      <c r="AV1662" s="157"/>
      <c r="AW1662" s="157"/>
      <c r="AX1662" s="157"/>
      <c r="AY1662" s="157"/>
      <c r="AZ1662" s="157"/>
      <c r="BA1662" s="157"/>
      <c r="BB1662" s="157"/>
      <c r="BC1662" s="157"/>
      <c r="BD1662" s="157"/>
      <c r="BE1662" s="157"/>
      <c r="BF1662" s="157"/>
      <c r="BG1662" s="157"/>
      <c r="BH1662" s="157"/>
      <c r="BI1662" s="157"/>
      <c r="BJ1662" s="157"/>
      <c r="BK1662" s="157"/>
      <c r="BL1662" s="157"/>
      <c r="BM1662" s="157"/>
      <c r="BN1662" s="157"/>
      <c r="BO1662" s="157"/>
      <c r="BP1662" s="157"/>
      <c r="BQ1662" s="157"/>
      <c r="BR1662" s="157"/>
      <c r="BS1662" s="157"/>
      <c r="BT1662" s="157"/>
      <c r="BU1662" s="157"/>
      <c r="BV1662" s="157"/>
      <c r="BW1662" s="157"/>
      <c r="BX1662" s="157"/>
      <c r="BY1662" s="157"/>
      <c r="BZ1662" s="157"/>
      <c r="CA1662" s="157"/>
      <c r="CB1662" s="157"/>
      <c r="CC1662" s="157"/>
      <c r="CD1662" s="157"/>
      <c r="CE1662" s="157"/>
      <c r="CF1662" s="157"/>
      <c r="CG1662" s="157"/>
      <c r="CH1662" s="157"/>
      <c r="CI1662" s="157"/>
      <c r="CJ1662" s="157"/>
      <c r="CK1662" s="157"/>
      <c r="CL1662" s="157"/>
      <c r="CM1662" s="157"/>
      <c r="CN1662" s="157"/>
      <c r="CO1662" s="157"/>
      <c r="CP1662" s="157"/>
      <c r="CQ1662" s="157"/>
      <c r="CR1662" s="157"/>
      <c r="CS1662" s="157"/>
      <c r="CT1662" s="157"/>
      <c r="CU1662" s="157"/>
      <c r="CV1662" s="157"/>
      <c r="CW1662" s="157"/>
      <c r="CX1662" s="157"/>
      <c r="CY1662" s="157"/>
      <c r="CZ1662" s="157"/>
      <c r="DA1662" s="157"/>
      <c r="DB1662" s="157"/>
      <c r="DC1662" s="157"/>
      <c r="DD1662" s="157"/>
      <c r="DE1662" s="157"/>
      <c r="DF1662" s="157"/>
      <c r="DG1662" s="157"/>
      <c r="DH1662" s="157"/>
      <c r="DI1662" s="157"/>
      <c r="DJ1662" s="157"/>
      <c r="DK1662" s="157"/>
      <c r="DL1662" s="157"/>
      <c r="DM1662" s="157"/>
      <c r="DN1662" s="157"/>
      <c r="DO1662" s="157"/>
    </row>
    <row r="1663" spans="3:119">
      <c r="C1663" s="549"/>
      <c r="D1663" s="301"/>
      <c r="E1663" s="302"/>
      <c r="F1663" s="551"/>
      <c r="G1663" s="551"/>
      <c r="H1663" s="551"/>
      <c r="I1663" s="551"/>
      <c r="J1663" s="551"/>
      <c r="K1663" s="551"/>
      <c r="M1663" s="157"/>
      <c r="N1663" s="157"/>
      <c r="O1663" s="157"/>
      <c r="P1663" s="157"/>
      <c r="Q1663" s="157"/>
      <c r="R1663" s="157"/>
      <c r="S1663" s="157"/>
      <c r="T1663" s="157"/>
      <c r="U1663" s="1761"/>
      <c r="V1663" s="1761"/>
      <c r="W1663" s="1761"/>
      <c r="X1663" s="1761"/>
      <c r="Y1663" s="1761"/>
      <c r="Z1663" s="1761"/>
      <c r="AA1663" s="157"/>
      <c r="AB1663" s="157"/>
      <c r="AC1663" s="157"/>
      <c r="AD1663" s="157"/>
      <c r="AE1663" s="157"/>
      <c r="AF1663" s="157"/>
      <c r="AG1663" s="157"/>
      <c r="AH1663" s="157"/>
      <c r="AI1663" s="157"/>
      <c r="AJ1663" s="157"/>
      <c r="AK1663" s="157"/>
      <c r="AL1663" s="157"/>
      <c r="AM1663" s="157"/>
      <c r="AN1663" s="157"/>
      <c r="AO1663" s="157"/>
      <c r="AP1663" s="157"/>
      <c r="AQ1663" s="157"/>
      <c r="AR1663" s="157"/>
      <c r="AS1663" s="157"/>
      <c r="AT1663" s="157"/>
      <c r="AU1663" s="157"/>
      <c r="AV1663" s="157"/>
      <c r="AW1663" s="157"/>
      <c r="AX1663" s="157"/>
      <c r="AY1663" s="157"/>
      <c r="AZ1663" s="157"/>
      <c r="BA1663" s="157"/>
      <c r="BB1663" s="157"/>
      <c r="BC1663" s="157"/>
      <c r="BD1663" s="157"/>
      <c r="BE1663" s="157"/>
      <c r="BF1663" s="157"/>
      <c r="BG1663" s="157"/>
      <c r="BH1663" s="157"/>
      <c r="BI1663" s="157"/>
      <c r="BJ1663" s="157"/>
      <c r="BK1663" s="157"/>
      <c r="BL1663" s="157"/>
      <c r="BM1663" s="157"/>
      <c r="BN1663" s="157"/>
      <c r="BO1663" s="157"/>
      <c r="BP1663" s="157"/>
      <c r="BQ1663" s="157"/>
      <c r="BR1663" s="157"/>
      <c r="BS1663" s="157"/>
      <c r="BT1663" s="157"/>
      <c r="BU1663" s="157"/>
      <c r="BV1663" s="157"/>
      <c r="BW1663" s="157"/>
      <c r="BX1663" s="157"/>
      <c r="BY1663" s="157"/>
      <c r="BZ1663" s="157"/>
      <c r="CA1663" s="157"/>
      <c r="CB1663" s="157"/>
      <c r="CC1663" s="157"/>
      <c r="CD1663" s="157"/>
      <c r="CE1663" s="157"/>
      <c r="CF1663" s="157"/>
      <c r="CG1663" s="157"/>
      <c r="CH1663" s="157"/>
      <c r="CI1663" s="157"/>
      <c r="CJ1663" s="157"/>
      <c r="CK1663" s="157"/>
      <c r="CL1663" s="157"/>
      <c r="CM1663" s="157"/>
      <c r="CN1663" s="157"/>
      <c r="CO1663" s="157"/>
      <c r="CP1663" s="157"/>
      <c r="CQ1663" s="157"/>
      <c r="CR1663" s="157"/>
      <c r="CS1663" s="157"/>
      <c r="CT1663" s="157"/>
      <c r="CU1663" s="157"/>
      <c r="CV1663" s="157"/>
      <c r="CW1663" s="157"/>
      <c r="CX1663" s="157"/>
      <c r="CY1663" s="157"/>
      <c r="CZ1663" s="157"/>
      <c r="DA1663" s="157"/>
      <c r="DB1663" s="157"/>
      <c r="DC1663" s="157"/>
      <c r="DD1663" s="157"/>
      <c r="DE1663" s="157"/>
      <c r="DF1663" s="157"/>
      <c r="DG1663" s="157"/>
      <c r="DH1663" s="157"/>
      <c r="DI1663" s="157"/>
      <c r="DJ1663" s="157"/>
      <c r="DK1663" s="157"/>
      <c r="DL1663" s="157"/>
      <c r="DM1663" s="157"/>
      <c r="DN1663" s="157"/>
      <c r="DO1663" s="157"/>
    </row>
    <row r="1664" spans="3:119">
      <c r="C1664" s="549"/>
      <c r="D1664" s="301"/>
      <c r="E1664" s="302"/>
      <c r="F1664" s="551"/>
      <c r="G1664" s="551"/>
      <c r="H1664" s="551"/>
      <c r="I1664" s="551"/>
      <c r="J1664" s="551"/>
      <c r="K1664" s="551"/>
      <c r="M1664" s="157"/>
      <c r="N1664" s="157"/>
      <c r="O1664" s="157"/>
      <c r="P1664" s="157"/>
      <c r="Q1664" s="157"/>
      <c r="R1664" s="157"/>
      <c r="S1664" s="157"/>
      <c r="T1664" s="157"/>
      <c r="U1664" s="1761"/>
      <c r="V1664" s="1761"/>
      <c r="W1664" s="1761"/>
      <c r="X1664" s="1761"/>
      <c r="Y1664" s="1761"/>
      <c r="Z1664" s="1761"/>
      <c r="AA1664" s="157"/>
      <c r="AB1664" s="157"/>
      <c r="AC1664" s="157"/>
      <c r="AD1664" s="157"/>
      <c r="AE1664" s="157"/>
      <c r="AF1664" s="157"/>
      <c r="AG1664" s="157"/>
      <c r="AH1664" s="157"/>
      <c r="AI1664" s="157"/>
      <c r="AJ1664" s="157"/>
      <c r="AK1664" s="157"/>
      <c r="AL1664" s="157"/>
      <c r="AM1664" s="157"/>
      <c r="AN1664" s="157"/>
      <c r="AO1664" s="157"/>
      <c r="AP1664" s="157"/>
      <c r="AQ1664" s="157"/>
      <c r="AR1664" s="157"/>
      <c r="AS1664" s="157"/>
      <c r="AT1664" s="157"/>
      <c r="AU1664" s="157"/>
      <c r="AV1664" s="157"/>
      <c r="AW1664" s="157"/>
      <c r="AX1664" s="157"/>
      <c r="AY1664" s="157"/>
      <c r="AZ1664" s="157"/>
      <c r="BA1664" s="157"/>
      <c r="BB1664" s="157"/>
      <c r="BC1664" s="157"/>
      <c r="BD1664" s="157"/>
      <c r="BE1664" s="157"/>
      <c r="BF1664" s="157"/>
      <c r="BG1664" s="157"/>
      <c r="BH1664" s="157"/>
      <c r="BI1664" s="157"/>
      <c r="BJ1664" s="157"/>
      <c r="BK1664" s="157"/>
      <c r="BL1664" s="157"/>
      <c r="BM1664" s="157"/>
      <c r="BN1664" s="157"/>
      <c r="BO1664" s="157"/>
      <c r="BP1664" s="157"/>
      <c r="BQ1664" s="157"/>
      <c r="BR1664" s="157"/>
      <c r="BS1664" s="157"/>
      <c r="BT1664" s="157"/>
      <c r="BU1664" s="157"/>
      <c r="BV1664" s="157"/>
      <c r="BW1664" s="157"/>
      <c r="BX1664" s="157"/>
      <c r="BY1664" s="157"/>
      <c r="BZ1664" s="157"/>
      <c r="CA1664" s="157"/>
      <c r="CB1664" s="157"/>
      <c r="CC1664" s="157"/>
      <c r="CD1664" s="157"/>
      <c r="CE1664" s="157"/>
      <c r="CF1664" s="157"/>
      <c r="CG1664" s="157"/>
      <c r="CH1664" s="157"/>
      <c r="CI1664" s="157"/>
      <c r="CJ1664" s="157"/>
      <c r="CK1664" s="157"/>
      <c r="CL1664" s="157"/>
      <c r="CM1664" s="157"/>
      <c r="CN1664" s="157"/>
      <c r="CO1664" s="157"/>
      <c r="CP1664" s="157"/>
      <c r="CQ1664" s="157"/>
      <c r="CR1664" s="157"/>
      <c r="CS1664" s="157"/>
      <c r="CT1664" s="157"/>
      <c r="CU1664" s="157"/>
      <c r="CV1664" s="157"/>
      <c r="CW1664" s="157"/>
      <c r="CX1664" s="157"/>
      <c r="CY1664" s="157"/>
      <c r="CZ1664" s="157"/>
      <c r="DA1664" s="157"/>
      <c r="DB1664" s="157"/>
      <c r="DC1664" s="157"/>
      <c r="DD1664" s="157"/>
      <c r="DE1664" s="157"/>
      <c r="DF1664" s="157"/>
      <c r="DG1664" s="157"/>
      <c r="DH1664" s="157"/>
      <c r="DI1664" s="157"/>
      <c r="DJ1664" s="157"/>
      <c r="DK1664" s="157"/>
      <c r="DL1664" s="157"/>
      <c r="DM1664" s="157"/>
      <c r="DN1664" s="157"/>
      <c r="DO1664" s="157"/>
    </row>
    <row r="1665" spans="3:119">
      <c r="C1665" s="549"/>
      <c r="D1665" s="301"/>
      <c r="E1665" s="302"/>
      <c r="F1665" s="551"/>
      <c r="G1665" s="551"/>
      <c r="H1665" s="551"/>
      <c r="I1665" s="551"/>
      <c r="J1665" s="551"/>
      <c r="K1665" s="551"/>
      <c r="M1665" s="157"/>
      <c r="N1665" s="157"/>
      <c r="O1665" s="157"/>
      <c r="P1665" s="157"/>
      <c r="Q1665" s="157"/>
      <c r="R1665" s="157"/>
      <c r="S1665" s="157"/>
      <c r="T1665" s="157"/>
      <c r="U1665" s="1761"/>
      <c r="V1665" s="1761"/>
      <c r="W1665" s="1761"/>
      <c r="X1665" s="1761"/>
      <c r="Y1665" s="1761"/>
      <c r="Z1665" s="1761"/>
      <c r="AA1665" s="157"/>
      <c r="AB1665" s="157"/>
      <c r="AC1665" s="157"/>
      <c r="AD1665" s="157"/>
      <c r="AE1665" s="157"/>
      <c r="AF1665" s="157"/>
      <c r="AG1665" s="157"/>
      <c r="AH1665" s="157"/>
      <c r="AI1665" s="157"/>
      <c r="AJ1665" s="157"/>
      <c r="AK1665" s="157"/>
      <c r="AL1665" s="157"/>
      <c r="AM1665" s="157"/>
      <c r="AN1665" s="157"/>
      <c r="AO1665" s="157"/>
      <c r="AP1665" s="157"/>
      <c r="AQ1665" s="157"/>
      <c r="AR1665" s="157"/>
      <c r="AS1665" s="157"/>
      <c r="AT1665" s="157"/>
      <c r="AU1665" s="157"/>
      <c r="AV1665" s="157"/>
      <c r="AW1665" s="157"/>
      <c r="AX1665" s="157"/>
      <c r="AY1665" s="157"/>
      <c r="AZ1665" s="157"/>
      <c r="BA1665" s="157"/>
      <c r="BB1665" s="157"/>
      <c r="BC1665" s="157"/>
      <c r="BD1665" s="157"/>
      <c r="BE1665" s="157"/>
      <c r="BF1665" s="157"/>
      <c r="BG1665" s="157"/>
      <c r="BH1665" s="157"/>
      <c r="BI1665" s="157"/>
      <c r="BJ1665" s="157"/>
      <c r="BK1665" s="157"/>
      <c r="BL1665" s="157"/>
      <c r="BM1665" s="157"/>
      <c r="BN1665" s="157"/>
      <c r="BO1665" s="157"/>
      <c r="BP1665" s="157"/>
      <c r="BQ1665" s="157"/>
      <c r="BR1665" s="157"/>
      <c r="BS1665" s="157"/>
      <c r="BT1665" s="157"/>
      <c r="BU1665" s="157"/>
      <c r="BV1665" s="157"/>
      <c r="BW1665" s="157"/>
      <c r="BX1665" s="157"/>
      <c r="BY1665" s="157"/>
      <c r="BZ1665" s="157"/>
      <c r="CA1665" s="157"/>
      <c r="CB1665" s="157"/>
      <c r="CC1665" s="157"/>
      <c r="CD1665" s="157"/>
      <c r="CE1665" s="157"/>
      <c r="CF1665" s="157"/>
      <c r="CG1665" s="157"/>
      <c r="CH1665" s="157"/>
      <c r="CI1665" s="157"/>
      <c r="CJ1665" s="157"/>
      <c r="CK1665" s="157"/>
      <c r="CL1665" s="157"/>
      <c r="CM1665" s="157"/>
      <c r="CN1665" s="157"/>
      <c r="CO1665" s="157"/>
      <c r="CP1665" s="157"/>
      <c r="CQ1665" s="157"/>
      <c r="CR1665" s="157"/>
      <c r="CS1665" s="157"/>
      <c r="CT1665" s="157"/>
      <c r="CU1665" s="157"/>
      <c r="CV1665" s="157"/>
      <c r="CW1665" s="157"/>
      <c r="CX1665" s="157"/>
      <c r="CY1665" s="157"/>
      <c r="CZ1665" s="157"/>
      <c r="DA1665" s="157"/>
      <c r="DB1665" s="157"/>
      <c r="DC1665" s="157"/>
      <c r="DD1665" s="157"/>
      <c r="DE1665" s="157"/>
      <c r="DF1665" s="157"/>
      <c r="DG1665" s="157"/>
      <c r="DH1665" s="157"/>
      <c r="DI1665" s="157"/>
      <c r="DJ1665" s="157"/>
      <c r="DK1665" s="157"/>
      <c r="DL1665" s="157"/>
      <c r="DM1665" s="157"/>
      <c r="DN1665" s="157"/>
      <c r="DO1665" s="157"/>
    </row>
    <row r="1666" spans="3:119">
      <c r="C1666" s="549"/>
      <c r="D1666" s="301"/>
      <c r="E1666" s="302"/>
      <c r="F1666" s="551"/>
      <c r="G1666" s="551"/>
      <c r="H1666" s="551"/>
      <c r="I1666" s="551"/>
      <c r="J1666" s="551"/>
      <c r="K1666" s="551"/>
      <c r="M1666" s="157"/>
      <c r="N1666" s="157"/>
      <c r="O1666" s="157"/>
      <c r="P1666" s="157"/>
      <c r="Q1666" s="157"/>
      <c r="R1666" s="157"/>
      <c r="S1666" s="157"/>
      <c r="T1666" s="157"/>
      <c r="U1666" s="1761"/>
      <c r="V1666" s="1761"/>
      <c r="W1666" s="1761"/>
      <c r="X1666" s="1761"/>
      <c r="Y1666" s="1761"/>
      <c r="Z1666" s="1761"/>
      <c r="AA1666" s="157"/>
      <c r="AB1666" s="157"/>
      <c r="AC1666" s="157"/>
      <c r="AD1666" s="157"/>
      <c r="AE1666" s="157"/>
      <c r="AF1666" s="157"/>
      <c r="AG1666" s="157"/>
      <c r="AH1666" s="157"/>
      <c r="AI1666" s="157"/>
      <c r="AJ1666" s="157"/>
      <c r="AK1666" s="157"/>
      <c r="AL1666" s="157"/>
      <c r="AM1666" s="157"/>
      <c r="AN1666" s="157"/>
      <c r="AO1666" s="157"/>
      <c r="AP1666" s="157"/>
      <c r="AQ1666" s="157"/>
      <c r="AR1666" s="157"/>
      <c r="AS1666" s="157"/>
      <c r="AT1666" s="157"/>
      <c r="AU1666" s="157"/>
      <c r="AV1666" s="157"/>
      <c r="AW1666" s="157"/>
      <c r="AX1666" s="157"/>
      <c r="AY1666" s="157"/>
      <c r="AZ1666" s="157"/>
      <c r="BA1666" s="157"/>
      <c r="BB1666" s="157"/>
      <c r="BC1666" s="157"/>
      <c r="BD1666" s="157"/>
      <c r="BE1666" s="157"/>
      <c r="BF1666" s="157"/>
      <c r="BG1666" s="157"/>
      <c r="BH1666" s="157"/>
      <c r="BI1666" s="157"/>
      <c r="BJ1666" s="157"/>
      <c r="BK1666" s="157"/>
      <c r="BL1666" s="157"/>
      <c r="BM1666" s="157"/>
      <c r="BN1666" s="157"/>
      <c r="BO1666" s="157"/>
      <c r="BP1666" s="157"/>
      <c r="BQ1666" s="157"/>
      <c r="BR1666" s="157"/>
      <c r="BS1666" s="157"/>
      <c r="BT1666" s="157"/>
      <c r="BU1666" s="157"/>
      <c r="BV1666" s="157"/>
      <c r="BW1666" s="157"/>
      <c r="BX1666" s="157"/>
      <c r="BY1666" s="157"/>
      <c r="BZ1666" s="157"/>
      <c r="CA1666" s="157"/>
      <c r="CB1666" s="157"/>
      <c r="CC1666" s="157"/>
      <c r="CD1666" s="157"/>
      <c r="CE1666" s="157"/>
      <c r="CF1666" s="157"/>
      <c r="CG1666" s="157"/>
      <c r="CH1666" s="157"/>
      <c r="CI1666" s="157"/>
      <c r="CJ1666" s="157"/>
      <c r="CK1666" s="157"/>
      <c r="CL1666" s="157"/>
      <c r="CM1666" s="157"/>
      <c r="CN1666" s="157"/>
      <c r="CO1666" s="157"/>
      <c r="CP1666" s="157"/>
      <c r="CQ1666" s="157"/>
      <c r="CR1666" s="157"/>
      <c r="CS1666" s="157"/>
      <c r="CT1666" s="157"/>
      <c r="CU1666" s="157"/>
      <c r="CV1666" s="157"/>
      <c r="CW1666" s="157"/>
      <c r="CX1666" s="157"/>
      <c r="CY1666" s="157"/>
      <c r="CZ1666" s="157"/>
      <c r="DA1666" s="157"/>
      <c r="DB1666" s="157"/>
      <c r="DC1666" s="157"/>
      <c r="DD1666" s="157"/>
      <c r="DE1666" s="157"/>
      <c r="DF1666" s="157"/>
      <c r="DG1666" s="157"/>
      <c r="DH1666" s="157"/>
      <c r="DI1666" s="157"/>
      <c r="DJ1666" s="157"/>
      <c r="DK1666" s="157"/>
      <c r="DL1666" s="157"/>
      <c r="DM1666" s="157"/>
      <c r="DN1666" s="157"/>
      <c r="DO1666" s="157"/>
    </row>
    <row r="1667" spans="3:119">
      <c r="C1667" s="549"/>
      <c r="D1667" s="301"/>
      <c r="E1667" s="302"/>
      <c r="F1667" s="551"/>
      <c r="G1667" s="551"/>
      <c r="H1667" s="551"/>
      <c r="I1667" s="551"/>
      <c r="J1667" s="551"/>
      <c r="K1667" s="551"/>
      <c r="M1667" s="157"/>
      <c r="N1667" s="157"/>
      <c r="O1667" s="157"/>
      <c r="P1667" s="157"/>
      <c r="Q1667" s="157"/>
      <c r="R1667" s="157"/>
      <c r="S1667" s="157"/>
      <c r="T1667" s="157"/>
      <c r="U1667" s="1761"/>
      <c r="V1667" s="1761"/>
      <c r="W1667" s="1761"/>
      <c r="X1667" s="1761"/>
      <c r="Y1667" s="1761"/>
      <c r="Z1667" s="1761"/>
      <c r="AA1667" s="157"/>
      <c r="AB1667" s="157"/>
      <c r="AC1667" s="157"/>
      <c r="AD1667" s="157"/>
      <c r="AE1667" s="157"/>
      <c r="AF1667" s="157"/>
      <c r="AG1667" s="157"/>
      <c r="AH1667" s="157"/>
      <c r="AI1667" s="157"/>
      <c r="AJ1667" s="157"/>
      <c r="AK1667" s="157"/>
      <c r="AL1667" s="157"/>
      <c r="AM1667" s="157"/>
      <c r="AN1667" s="157"/>
      <c r="AO1667" s="157"/>
      <c r="AP1667" s="157"/>
      <c r="AQ1667" s="157"/>
      <c r="AR1667" s="157"/>
      <c r="AS1667" s="157"/>
      <c r="AT1667" s="157"/>
      <c r="AU1667" s="157"/>
      <c r="AV1667" s="157"/>
      <c r="AW1667" s="157"/>
      <c r="AX1667" s="157"/>
      <c r="AY1667" s="157"/>
      <c r="AZ1667" s="157"/>
      <c r="BA1667" s="157"/>
      <c r="BB1667" s="157"/>
      <c r="BC1667" s="157"/>
      <c r="BD1667" s="157"/>
      <c r="BE1667" s="157"/>
      <c r="BF1667" s="157"/>
      <c r="BG1667" s="157"/>
      <c r="BH1667" s="157"/>
      <c r="BI1667" s="157"/>
      <c r="BJ1667" s="157"/>
      <c r="BK1667" s="157"/>
      <c r="BL1667" s="157"/>
      <c r="BM1667" s="157"/>
      <c r="BN1667" s="157"/>
      <c r="BO1667" s="157"/>
      <c r="BP1667" s="157"/>
      <c r="BQ1667" s="157"/>
      <c r="BR1667" s="157"/>
      <c r="BS1667" s="157"/>
      <c r="BT1667" s="157"/>
      <c r="BU1667" s="157"/>
      <c r="BV1667" s="157"/>
      <c r="BW1667" s="157"/>
      <c r="BX1667" s="157"/>
      <c r="BY1667" s="157"/>
      <c r="BZ1667" s="157"/>
      <c r="CA1667" s="157"/>
      <c r="CB1667" s="157"/>
      <c r="CC1667" s="157"/>
      <c r="CD1667" s="157"/>
      <c r="CE1667" s="157"/>
      <c r="CF1667" s="157"/>
      <c r="CG1667" s="157"/>
      <c r="CH1667" s="157"/>
      <c r="CI1667" s="157"/>
      <c r="CJ1667" s="157"/>
      <c r="CK1667" s="157"/>
      <c r="CL1667" s="157"/>
      <c r="CM1667" s="157"/>
      <c r="CN1667" s="157"/>
      <c r="CO1667" s="157"/>
      <c r="CP1667" s="157"/>
      <c r="CQ1667" s="157"/>
      <c r="CR1667" s="157"/>
      <c r="CS1667" s="157"/>
      <c r="CT1667" s="157"/>
      <c r="CU1667" s="157"/>
      <c r="CV1667" s="157"/>
      <c r="CW1667" s="157"/>
      <c r="CX1667" s="157"/>
      <c r="CY1667" s="157"/>
      <c r="CZ1667" s="157"/>
      <c r="DA1667" s="157"/>
      <c r="DB1667" s="157"/>
      <c r="DC1667" s="157"/>
      <c r="DD1667" s="157"/>
      <c r="DE1667" s="157"/>
      <c r="DF1667" s="157"/>
      <c r="DG1667" s="157"/>
      <c r="DH1667" s="157"/>
      <c r="DI1667" s="157"/>
      <c r="DJ1667" s="157"/>
      <c r="DK1667" s="157"/>
      <c r="DL1667" s="157"/>
      <c r="DM1667" s="157"/>
      <c r="DN1667" s="157"/>
      <c r="DO1667" s="157"/>
    </row>
    <row r="1668" spans="3:119">
      <c r="C1668" s="549"/>
      <c r="D1668" s="301"/>
      <c r="E1668" s="302"/>
      <c r="F1668" s="551"/>
      <c r="G1668" s="551"/>
      <c r="H1668" s="551"/>
      <c r="I1668" s="551"/>
      <c r="J1668" s="551"/>
      <c r="K1668" s="551"/>
      <c r="M1668" s="157"/>
      <c r="N1668" s="157"/>
      <c r="O1668" s="157"/>
      <c r="P1668" s="157"/>
      <c r="Q1668" s="157"/>
      <c r="R1668" s="157"/>
      <c r="S1668" s="157"/>
      <c r="T1668" s="157"/>
      <c r="U1668" s="1761"/>
      <c r="V1668" s="1761"/>
      <c r="W1668" s="1761"/>
      <c r="X1668" s="1761"/>
      <c r="Y1668" s="1761"/>
      <c r="Z1668" s="1761"/>
      <c r="AA1668" s="157"/>
      <c r="AB1668" s="157"/>
      <c r="AC1668" s="157"/>
      <c r="AD1668" s="157"/>
      <c r="AE1668" s="157"/>
      <c r="AF1668" s="157"/>
      <c r="AG1668" s="157"/>
      <c r="AH1668" s="157"/>
      <c r="AI1668" s="157"/>
      <c r="AJ1668" s="157"/>
      <c r="AK1668" s="157"/>
      <c r="AL1668" s="157"/>
      <c r="AM1668" s="157"/>
      <c r="AN1668" s="157"/>
      <c r="AO1668" s="157"/>
      <c r="AP1668" s="157"/>
      <c r="AQ1668" s="157"/>
      <c r="AR1668" s="157"/>
      <c r="AS1668" s="157"/>
      <c r="AT1668" s="157"/>
      <c r="AU1668" s="157"/>
      <c r="AV1668" s="157"/>
      <c r="AW1668" s="157"/>
      <c r="AX1668" s="157"/>
      <c r="AY1668" s="157"/>
      <c r="AZ1668" s="157"/>
      <c r="BA1668" s="157"/>
      <c r="BB1668" s="157"/>
      <c r="BC1668" s="157"/>
      <c r="BD1668" s="157"/>
      <c r="BE1668" s="157"/>
      <c r="BF1668" s="157"/>
      <c r="BG1668" s="157"/>
      <c r="BH1668" s="157"/>
      <c r="BI1668" s="157"/>
      <c r="BJ1668" s="157"/>
      <c r="BK1668" s="157"/>
      <c r="BL1668" s="157"/>
      <c r="BM1668" s="157"/>
      <c r="BN1668" s="157"/>
      <c r="BO1668" s="157"/>
      <c r="BP1668" s="157"/>
      <c r="BQ1668" s="157"/>
      <c r="BR1668" s="157"/>
      <c r="BS1668" s="157"/>
      <c r="BT1668" s="157"/>
      <c r="BU1668" s="157"/>
      <c r="BV1668" s="157"/>
      <c r="BW1668" s="157"/>
      <c r="BX1668" s="157"/>
      <c r="BY1668" s="157"/>
      <c r="BZ1668" s="157"/>
      <c r="CA1668" s="157"/>
      <c r="CB1668" s="157"/>
      <c r="CC1668" s="157"/>
      <c r="CD1668" s="157"/>
      <c r="CE1668" s="157"/>
      <c r="CF1668" s="157"/>
      <c r="CG1668" s="157"/>
      <c r="CH1668" s="157"/>
      <c r="CI1668" s="157"/>
      <c r="CJ1668" s="157"/>
      <c r="CK1668" s="157"/>
      <c r="CL1668" s="157"/>
      <c r="CM1668" s="157"/>
      <c r="CN1668" s="157"/>
      <c r="CO1668" s="157"/>
      <c r="CP1668" s="157"/>
      <c r="CQ1668" s="157"/>
      <c r="CR1668" s="157"/>
      <c r="CS1668" s="157"/>
      <c r="CT1668" s="157"/>
      <c r="CU1668" s="157"/>
      <c r="CV1668" s="157"/>
      <c r="CW1668" s="157"/>
      <c r="CX1668" s="157"/>
      <c r="CY1668" s="157"/>
      <c r="CZ1668" s="157"/>
      <c r="DA1668" s="157"/>
      <c r="DB1668" s="157"/>
      <c r="DC1668" s="157"/>
      <c r="DD1668" s="157"/>
      <c r="DE1668" s="157"/>
      <c r="DF1668" s="157"/>
      <c r="DG1668" s="157"/>
      <c r="DH1668" s="157"/>
      <c r="DI1668" s="157"/>
      <c r="DJ1668" s="157"/>
      <c r="DK1668" s="157"/>
      <c r="DL1668" s="157"/>
      <c r="DM1668" s="157"/>
      <c r="DN1668" s="157"/>
      <c r="DO1668" s="157"/>
    </row>
    <row r="1669" spans="3:119">
      <c r="C1669" s="549"/>
      <c r="D1669" s="301"/>
      <c r="E1669" s="302"/>
      <c r="F1669" s="551"/>
      <c r="G1669" s="551"/>
      <c r="H1669" s="551"/>
      <c r="I1669" s="551"/>
      <c r="J1669" s="551"/>
      <c r="K1669" s="551"/>
      <c r="M1669" s="157"/>
      <c r="N1669" s="157"/>
      <c r="O1669" s="157"/>
      <c r="P1669" s="157"/>
      <c r="Q1669" s="157"/>
      <c r="R1669" s="157"/>
      <c r="S1669" s="157"/>
      <c r="T1669" s="157"/>
      <c r="U1669" s="1761"/>
      <c r="V1669" s="1761"/>
      <c r="W1669" s="1761"/>
      <c r="X1669" s="1761"/>
      <c r="Y1669" s="1761"/>
      <c r="Z1669" s="1761"/>
      <c r="AA1669" s="157"/>
      <c r="AB1669" s="157"/>
      <c r="AC1669" s="157"/>
      <c r="AD1669" s="157"/>
      <c r="AE1669" s="157"/>
      <c r="AF1669" s="157"/>
      <c r="AG1669" s="157"/>
      <c r="AH1669" s="157"/>
      <c r="AI1669" s="157"/>
      <c r="AJ1669" s="157"/>
      <c r="AK1669" s="157"/>
      <c r="AL1669" s="157"/>
      <c r="AM1669" s="157"/>
      <c r="AN1669" s="157"/>
      <c r="AO1669" s="157"/>
      <c r="AP1669" s="157"/>
      <c r="AQ1669" s="157"/>
      <c r="AR1669" s="157"/>
      <c r="AS1669" s="157"/>
      <c r="AT1669" s="157"/>
      <c r="AU1669" s="157"/>
      <c r="AV1669" s="157"/>
      <c r="AW1669" s="157"/>
      <c r="AX1669" s="157"/>
      <c r="AY1669" s="157"/>
      <c r="AZ1669" s="157"/>
      <c r="BA1669" s="157"/>
      <c r="BB1669" s="157"/>
      <c r="BC1669" s="157"/>
      <c r="BD1669" s="157"/>
      <c r="BE1669" s="157"/>
      <c r="BF1669" s="157"/>
      <c r="BG1669" s="157"/>
      <c r="BH1669" s="157"/>
      <c r="BI1669" s="157"/>
      <c r="BJ1669" s="157"/>
      <c r="BK1669" s="157"/>
      <c r="BL1669" s="157"/>
      <c r="BM1669" s="157"/>
      <c r="BN1669" s="157"/>
      <c r="BO1669" s="157"/>
      <c r="BP1669" s="157"/>
      <c r="BQ1669" s="157"/>
      <c r="BR1669" s="157"/>
      <c r="BS1669" s="157"/>
      <c r="BT1669" s="157"/>
      <c r="BU1669" s="157"/>
      <c r="BV1669" s="157"/>
      <c r="BW1669" s="157"/>
      <c r="BX1669" s="157"/>
      <c r="BY1669" s="157"/>
      <c r="BZ1669" s="157"/>
      <c r="CA1669" s="157"/>
      <c r="CB1669" s="157"/>
      <c r="CC1669" s="157"/>
      <c r="CD1669" s="157"/>
      <c r="CE1669" s="157"/>
      <c r="CF1669" s="157"/>
      <c r="CG1669" s="157"/>
      <c r="CH1669" s="157"/>
      <c r="CI1669" s="157"/>
      <c r="CJ1669" s="157"/>
      <c r="CK1669" s="157"/>
      <c r="CL1669" s="157"/>
      <c r="CM1669" s="157"/>
      <c r="CN1669" s="157"/>
      <c r="CO1669" s="157"/>
      <c r="CP1669" s="157"/>
      <c r="CQ1669" s="157"/>
      <c r="CR1669" s="157"/>
      <c r="CS1669" s="157"/>
      <c r="CT1669" s="157"/>
      <c r="CU1669" s="157"/>
      <c r="CV1669" s="157"/>
      <c r="CW1669" s="157"/>
      <c r="CX1669" s="157"/>
      <c r="CY1669" s="157"/>
      <c r="CZ1669" s="157"/>
      <c r="DA1669" s="157"/>
      <c r="DB1669" s="157"/>
      <c r="DC1669" s="157"/>
      <c r="DD1669" s="157"/>
      <c r="DE1669" s="157"/>
      <c r="DF1669" s="157"/>
      <c r="DG1669" s="157"/>
      <c r="DH1669" s="157"/>
      <c r="DI1669" s="157"/>
      <c r="DJ1669" s="157"/>
      <c r="DK1669" s="157"/>
      <c r="DL1669" s="157"/>
      <c r="DM1669" s="157"/>
      <c r="DN1669" s="157"/>
      <c r="DO1669" s="157"/>
    </row>
    <row r="1670" spans="3:119">
      <c r="C1670" s="549"/>
      <c r="D1670" s="301"/>
      <c r="E1670" s="302"/>
      <c r="F1670" s="551"/>
      <c r="G1670" s="551"/>
      <c r="H1670" s="551"/>
      <c r="I1670" s="551"/>
      <c r="J1670" s="551"/>
      <c r="K1670" s="551"/>
      <c r="M1670" s="157"/>
      <c r="N1670" s="157"/>
      <c r="O1670" s="157"/>
      <c r="P1670" s="157"/>
      <c r="Q1670" s="157"/>
      <c r="R1670" s="157"/>
      <c r="S1670" s="157"/>
      <c r="T1670" s="157"/>
      <c r="U1670" s="1761"/>
      <c r="V1670" s="1761"/>
      <c r="W1670" s="1761"/>
      <c r="X1670" s="1761"/>
      <c r="Y1670" s="1761"/>
      <c r="Z1670" s="1761"/>
      <c r="AA1670" s="157"/>
      <c r="AB1670" s="157"/>
      <c r="AC1670" s="157"/>
      <c r="AD1670" s="157"/>
      <c r="AE1670" s="157"/>
      <c r="AF1670" s="157"/>
      <c r="AG1670" s="157"/>
      <c r="AH1670" s="157"/>
      <c r="AI1670" s="157"/>
      <c r="AJ1670" s="157"/>
      <c r="AK1670" s="157"/>
      <c r="AL1670" s="157"/>
      <c r="AM1670" s="157"/>
      <c r="AN1670" s="157"/>
      <c r="AO1670" s="157"/>
      <c r="AP1670" s="157"/>
      <c r="AQ1670" s="157"/>
      <c r="AR1670" s="157"/>
      <c r="AS1670" s="157"/>
      <c r="AT1670" s="157"/>
      <c r="AU1670" s="157"/>
      <c r="AV1670" s="157"/>
      <c r="AW1670" s="157"/>
      <c r="AX1670" s="157"/>
      <c r="AY1670" s="157"/>
      <c r="AZ1670" s="157"/>
      <c r="BA1670" s="157"/>
      <c r="BB1670" s="157"/>
      <c r="BC1670" s="157"/>
      <c r="BD1670" s="157"/>
      <c r="BE1670" s="157"/>
      <c r="BF1670" s="157"/>
      <c r="BG1670" s="157"/>
      <c r="BH1670" s="157"/>
      <c r="BI1670" s="157"/>
      <c r="BJ1670" s="157"/>
      <c r="BK1670" s="157"/>
      <c r="BL1670" s="157"/>
      <c r="BM1670" s="157"/>
      <c r="BN1670" s="157"/>
      <c r="BO1670" s="157"/>
      <c r="BP1670" s="157"/>
      <c r="BQ1670" s="157"/>
      <c r="BR1670" s="157"/>
      <c r="BS1670" s="157"/>
      <c r="BT1670" s="157"/>
      <c r="BU1670" s="157"/>
      <c r="BV1670" s="157"/>
      <c r="BW1670" s="157"/>
      <c r="BX1670" s="157"/>
      <c r="BY1670" s="157"/>
      <c r="BZ1670" s="157"/>
      <c r="CA1670" s="157"/>
      <c r="CB1670" s="157"/>
      <c r="CC1670" s="157"/>
      <c r="CD1670" s="157"/>
      <c r="CE1670" s="157"/>
      <c r="CF1670" s="157"/>
      <c r="CG1670" s="157"/>
      <c r="CH1670" s="157"/>
      <c r="CI1670" s="157"/>
      <c r="CJ1670" s="157"/>
      <c r="CK1670" s="157"/>
      <c r="CL1670" s="157"/>
      <c r="CM1670" s="157"/>
      <c r="CN1670" s="157"/>
      <c r="CO1670" s="157"/>
      <c r="CP1670" s="157"/>
      <c r="CQ1670" s="157"/>
      <c r="CR1670" s="157"/>
      <c r="CS1670" s="157"/>
      <c r="CT1670" s="157"/>
      <c r="CU1670" s="157"/>
      <c r="CV1670" s="157"/>
      <c r="CW1670" s="157"/>
      <c r="CX1670" s="157"/>
      <c r="CY1670" s="157"/>
      <c r="CZ1670" s="157"/>
      <c r="DA1670" s="157"/>
      <c r="DB1670" s="157"/>
      <c r="DC1670" s="157"/>
      <c r="DD1670" s="157"/>
      <c r="DE1670" s="157"/>
      <c r="DF1670" s="157"/>
      <c r="DG1670" s="157"/>
      <c r="DH1670" s="157"/>
      <c r="DI1670" s="157"/>
      <c r="DJ1670" s="157"/>
      <c r="DK1670" s="157"/>
      <c r="DL1670" s="157"/>
      <c r="DM1670" s="157"/>
      <c r="DN1670" s="157"/>
      <c r="DO1670" s="157"/>
    </row>
    <row r="1671" spans="3:119">
      <c r="C1671" s="549"/>
      <c r="D1671" s="301"/>
      <c r="E1671" s="302"/>
      <c r="F1671" s="551"/>
      <c r="G1671" s="551"/>
      <c r="H1671" s="551"/>
      <c r="I1671" s="551"/>
      <c r="J1671" s="551"/>
      <c r="K1671" s="551"/>
      <c r="M1671" s="157"/>
      <c r="N1671" s="157"/>
      <c r="O1671" s="157"/>
      <c r="P1671" s="157"/>
      <c r="Q1671" s="157"/>
      <c r="R1671" s="157"/>
      <c r="S1671" s="157"/>
      <c r="T1671" s="157"/>
      <c r="U1671" s="1761"/>
      <c r="V1671" s="1761"/>
      <c r="W1671" s="1761"/>
      <c r="X1671" s="1761"/>
      <c r="Y1671" s="1761"/>
      <c r="Z1671" s="1761"/>
      <c r="AA1671" s="157"/>
      <c r="AB1671" s="157"/>
      <c r="AC1671" s="157"/>
      <c r="AD1671" s="157"/>
      <c r="AE1671" s="157"/>
      <c r="AF1671" s="157"/>
      <c r="AG1671" s="157"/>
      <c r="AH1671" s="157"/>
      <c r="AI1671" s="157"/>
      <c r="AJ1671" s="157"/>
      <c r="AK1671" s="157"/>
      <c r="AL1671" s="157"/>
      <c r="AM1671" s="157"/>
      <c r="AN1671" s="157"/>
      <c r="AO1671" s="157"/>
      <c r="AP1671" s="157"/>
      <c r="AQ1671" s="157"/>
      <c r="AR1671" s="157"/>
      <c r="AS1671" s="157"/>
      <c r="AT1671" s="157"/>
      <c r="AU1671" s="157"/>
      <c r="AV1671" s="157"/>
      <c r="AW1671" s="157"/>
      <c r="AX1671" s="157"/>
      <c r="AY1671" s="157"/>
      <c r="AZ1671" s="157"/>
      <c r="BA1671" s="157"/>
      <c r="BB1671" s="157"/>
      <c r="BC1671" s="157"/>
      <c r="BD1671" s="157"/>
      <c r="BE1671" s="157"/>
      <c r="BF1671" s="157"/>
      <c r="BG1671" s="157"/>
      <c r="BH1671" s="157"/>
      <c r="BI1671" s="157"/>
      <c r="BJ1671" s="157"/>
      <c r="BK1671" s="157"/>
      <c r="BL1671" s="157"/>
      <c r="BM1671" s="157"/>
      <c r="BN1671" s="157"/>
      <c r="BO1671" s="157"/>
      <c r="BP1671" s="157"/>
      <c r="BQ1671" s="157"/>
      <c r="BR1671" s="157"/>
      <c r="BS1671" s="157"/>
      <c r="BT1671" s="157"/>
      <c r="BU1671" s="157"/>
      <c r="BV1671" s="157"/>
      <c r="BW1671" s="157"/>
      <c r="BX1671" s="157"/>
      <c r="BY1671" s="157"/>
      <c r="BZ1671" s="157"/>
      <c r="CA1671" s="157"/>
      <c r="CB1671" s="157"/>
      <c r="CC1671" s="157"/>
      <c r="CD1671" s="157"/>
      <c r="CE1671" s="157"/>
      <c r="CF1671" s="157"/>
      <c r="CG1671" s="157"/>
      <c r="CH1671" s="157"/>
      <c r="CI1671" s="157"/>
      <c r="CJ1671" s="157"/>
      <c r="CK1671" s="157"/>
      <c r="CL1671" s="157"/>
      <c r="CM1671" s="157"/>
      <c r="CN1671" s="157"/>
      <c r="CO1671" s="157"/>
      <c r="CP1671" s="157"/>
      <c r="CQ1671" s="157"/>
      <c r="CR1671" s="157"/>
      <c r="CS1671" s="157"/>
      <c r="CT1671" s="157"/>
      <c r="CU1671" s="157"/>
      <c r="CV1671" s="157"/>
      <c r="CW1671" s="157"/>
      <c r="CX1671" s="157"/>
      <c r="CY1671" s="157"/>
      <c r="CZ1671" s="157"/>
      <c r="DA1671" s="157"/>
      <c r="DB1671" s="157"/>
      <c r="DC1671" s="157"/>
      <c r="DD1671" s="157"/>
      <c r="DE1671" s="157"/>
      <c r="DF1671" s="157"/>
      <c r="DG1671" s="157"/>
      <c r="DH1671" s="157"/>
      <c r="DI1671" s="157"/>
      <c r="DJ1671" s="157"/>
      <c r="DK1671" s="157"/>
      <c r="DL1671" s="157"/>
      <c r="DM1671" s="157"/>
      <c r="DN1671" s="157"/>
      <c r="DO1671" s="157"/>
    </row>
    <row r="1672" spans="3:119">
      <c r="C1672" s="549"/>
      <c r="D1672" s="301"/>
      <c r="E1672" s="302"/>
      <c r="F1672" s="551"/>
      <c r="G1672" s="551"/>
      <c r="H1672" s="551"/>
      <c r="I1672" s="551"/>
      <c r="J1672" s="551"/>
      <c r="K1672" s="551"/>
      <c r="M1672" s="157"/>
      <c r="N1672" s="157"/>
      <c r="O1672" s="157"/>
      <c r="P1672" s="157"/>
      <c r="Q1672" s="157"/>
      <c r="R1672" s="157"/>
      <c r="S1672" s="157"/>
      <c r="T1672" s="157"/>
      <c r="U1672" s="1761"/>
      <c r="V1672" s="1761"/>
      <c r="W1672" s="1761"/>
      <c r="X1672" s="1761"/>
      <c r="Y1672" s="1761"/>
      <c r="Z1672" s="1761"/>
      <c r="AA1672" s="157"/>
      <c r="AB1672" s="157"/>
      <c r="AC1672" s="157"/>
      <c r="AD1672" s="157"/>
      <c r="AE1672" s="157"/>
      <c r="AF1672" s="157"/>
      <c r="AG1672" s="157"/>
      <c r="AH1672" s="157"/>
      <c r="AI1672" s="157"/>
      <c r="AJ1672" s="157"/>
      <c r="AK1672" s="157"/>
      <c r="AL1672" s="157"/>
      <c r="AM1672" s="157"/>
      <c r="AN1672" s="157"/>
      <c r="AO1672" s="157"/>
      <c r="AP1672" s="157"/>
      <c r="AQ1672" s="157"/>
      <c r="AR1672" s="157"/>
      <c r="AS1672" s="157"/>
      <c r="AT1672" s="157"/>
      <c r="AU1672" s="157"/>
      <c r="AV1672" s="157"/>
      <c r="AW1672" s="157"/>
      <c r="AX1672" s="157"/>
      <c r="AY1672" s="157"/>
      <c r="AZ1672" s="157"/>
      <c r="BA1672" s="157"/>
      <c r="BB1672" s="157"/>
      <c r="BC1672" s="157"/>
      <c r="BD1672" s="157"/>
      <c r="BE1672" s="157"/>
      <c r="BF1672" s="157"/>
      <c r="BG1672" s="157"/>
      <c r="BH1672" s="157"/>
      <c r="BI1672" s="157"/>
      <c r="BJ1672" s="157"/>
      <c r="BK1672" s="157"/>
      <c r="BL1672" s="157"/>
      <c r="BM1672" s="157"/>
      <c r="BN1672" s="157"/>
      <c r="BO1672" s="157"/>
      <c r="BP1672" s="157"/>
      <c r="BQ1672" s="157"/>
      <c r="BR1672" s="157"/>
      <c r="BS1672" s="157"/>
      <c r="BT1672" s="157"/>
      <c r="BU1672" s="157"/>
      <c r="BV1672" s="157"/>
      <c r="BW1672" s="157"/>
      <c r="BX1672" s="157"/>
      <c r="BY1672" s="157"/>
      <c r="BZ1672" s="157"/>
      <c r="CA1672" s="157"/>
      <c r="CB1672" s="157"/>
      <c r="CC1672" s="157"/>
      <c r="CD1672" s="157"/>
      <c r="CE1672" s="157"/>
      <c r="CF1672" s="157"/>
      <c r="CG1672" s="157"/>
      <c r="CH1672" s="157"/>
      <c r="CI1672" s="157"/>
      <c r="CJ1672" s="157"/>
      <c r="CK1672" s="157"/>
      <c r="CL1672" s="157"/>
      <c r="CM1672" s="157"/>
      <c r="CN1672" s="157"/>
      <c r="CO1672" s="157"/>
      <c r="CP1672" s="157"/>
      <c r="CQ1672" s="157"/>
      <c r="CR1672" s="157"/>
      <c r="CS1672" s="157"/>
      <c r="CT1672" s="157"/>
      <c r="CU1672" s="157"/>
      <c r="CV1672" s="157"/>
      <c r="CW1672" s="157"/>
      <c r="CX1672" s="157"/>
      <c r="CY1672" s="157"/>
      <c r="CZ1672" s="157"/>
      <c r="DA1672" s="157"/>
      <c r="DB1672" s="157"/>
      <c r="DC1672" s="157"/>
      <c r="DD1672" s="157"/>
      <c r="DE1672" s="157"/>
      <c r="DF1672" s="157"/>
      <c r="DG1672" s="157"/>
      <c r="DH1672" s="157"/>
      <c r="DI1672" s="157"/>
      <c r="DJ1672" s="157"/>
      <c r="DK1672" s="157"/>
      <c r="DL1672" s="157"/>
      <c r="DM1672" s="157"/>
      <c r="DN1672" s="157"/>
      <c r="DO1672" s="157"/>
    </row>
    <row r="1673" spans="3:119">
      <c r="C1673" s="549"/>
      <c r="D1673" s="301"/>
      <c r="E1673" s="302"/>
      <c r="F1673" s="551"/>
      <c r="G1673" s="551"/>
      <c r="H1673" s="551"/>
      <c r="I1673" s="551"/>
      <c r="J1673" s="551"/>
      <c r="K1673" s="551"/>
      <c r="M1673" s="157"/>
      <c r="N1673" s="157"/>
      <c r="O1673" s="157"/>
      <c r="P1673" s="157"/>
      <c r="Q1673" s="157"/>
      <c r="R1673" s="157"/>
      <c r="S1673" s="157"/>
      <c r="T1673" s="157"/>
      <c r="U1673" s="1761"/>
      <c r="V1673" s="1761"/>
      <c r="W1673" s="1761"/>
      <c r="X1673" s="1761"/>
      <c r="Y1673" s="1761"/>
      <c r="Z1673" s="1761"/>
      <c r="AA1673" s="157"/>
      <c r="AB1673" s="157"/>
      <c r="AC1673" s="157"/>
      <c r="AD1673" s="157"/>
      <c r="AE1673" s="157"/>
      <c r="AF1673" s="157"/>
      <c r="AG1673" s="157"/>
      <c r="AH1673" s="157"/>
      <c r="AI1673" s="157"/>
      <c r="AJ1673" s="157"/>
      <c r="AK1673" s="157"/>
      <c r="AL1673" s="157"/>
      <c r="AM1673" s="157"/>
      <c r="AN1673" s="157"/>
      <c r="AO1673" s="157"/>
      <c r="AP1673" s="157"/>
      <c r="AQ1673" s="157"/>
      <c r="AR1673" s="157"/>
      <c r="AS1673" s="157"/>
      <c r="AT1673" s="157"/>
      <c r="AU1673" s="157"/>
      <c r="AV1673" s="157"/>
      <c r="AW1673" s="157"/>
      <c r="AX1673" s="157"/>
      <c r="AY1673" s="157"/>
      <c r="AZ1673" s="157"/>
      <c r="BA1673" s="157"/>
      <c r="BB1673" s="157"/>
      <c r="BC1673" s="157"/>
      <c r="BD1673" s="157"/>
      <c r="BE1673" s="157"/>
      <c r="BF1673" s="157"/>
      <c r="BG1673" s="157"/>
      <c r="BH1673" s="157"/>
      <c r="BI1673" s="157"/>
      <c r="BJ1673" s="157"/>
      <c r="BK1673" s="157"/>
      <c r="BL1673" s="157"/>
      <c r="BM1673" s="157"/>
      <c r="BN1673" s="157"/>
      <c r="BO1673" s="157"/>
      <c r="BP1673" s="157"/>
      <c r="BQ1673" s="157"/>
      <c r="BR1673" s="157"/>
      <c r="BS1673" s="157"/>
      <c r="BT1673" s="157"/>
      <c r="BU1673" s="157"/>
      <c r="BV1673" s="157"/>
      <c r="BW1673" s="157"/>
      <c r="BX1673" s="157"/>
      <c r="BY1673" s="157"/>
      <c r="BZ1673" s="157"/>
      <c r="CA1673" s="157"/>
      <c r="CB1673" s="157"/>
      <c r="CC1673" s="157"/>
      <c r="CD1673" s="157"/>
      <c r="CE1673" s="157"/>
      <c r="CF1673" s="157"/>
      <c r="CG1673" s="157"/>
      <c r="CH1673" s="157"/>
      <c r="CI1673" s="157"/>
      <c r="CJ1673" s="157"/>
      <c r="CK1673" s="157"/>
      <c r="CL1673" s="157"/>
      <c r="CM1673" s="157"/>
      <c r="CN1673" s="157"/>
      <c r="CO1673" s="157"/>
      <c r="CP1673" s="157"/>
      <c r="CQ1673" s="157"/>
      <c r="CR1673" s="157"/>
      <c r="CS1673" s="157"/>
      <c r="CT1673" s="157"/>
      <c r="CU1673" s="157"/>
      <c r="CV1673" s="157"/>
      <c r="CW1673" s="157"/>
      <c r="CX1673" s="157"/>
      <c r="CY1673" s="157"/>
      <c r="CZ1673" s="157"/>
      <c r="DA1673" s="157"/>
      <c r="DB1673" s="157"/>
      <c r="DC1673" s="157"/>
      <c r="DD1673" s="157"/>
      <c r="DE1673" s="157"/>
      <c r="DF1673" s="157"/>
      <c r="DG1673" s="157"/>
      <c r="DH1673" s="157"/>
      <c r="DI1673" s="157"/>
      <c r="DJ1673" s="157"/>
      <c r="DK1673" s="157"/>
      <c r="DL1673" s="157"/>
      <c r="DM1673" s="157"/>
      <c r="DN1673" s="157"/>
      <c r="DO1673" s="157"/>
    </row>
    <row r="1674" spans="3:119">
      <c r="C1674" s="549"/>
      <c r="D1674" s="301"/>
      <c r="E1674" s="302"/>
      <c r="F1674" s="551"/>
      <c r="G1674" s="551"/>
      <c r="H1674" s="551"/>
      <c r="I1674" s="551"/>
      <c r="J1674" s="551"/>
      <c r="K1674" s="551"/>
      <c r="M1674" s="157"/>
      <c r="N1674" s="157"/>
      <c r="O1674" s="157"/>
      <c r="P1674" s="157"/>
      <c r="Q1674" s="157"/>
      <c r="R1674" s="157"/>
      <c r="S1674" s="157"/>
      <c r="T1674" s="157"/>
      <c r="U1674" s="1761"/>
      <c r="V1674" s="1761"/>
      <c r="W1674" s="1761"/>
      <c r="X1674" s="1761"/>
      <c r="Y1674" s="1761"/>
      <c r="Z1674" s="1761"/>
      <c r="AA1674" s="157"/>
      <c r="AB1674" s="157"/>
      <c r="AC1674" s="157"/>
      <c r="AD1674" s="157"/>
      <c r="AE1674" s="157"/>
      <c r="AF1674" s="157"/>
      <c r="AG1674" s="157"/>
      <c r="AH1674" s="157"/>
      <c r="AI1674" s="157"/>
      <c r="AJ1674" s="157"/>
      <c r="AK1674" s="157"/>
      <c r="AL1674" s="157"/>
      <c r="AM1674" s="157"/>
      <c r="AN1674" s="157"/>
      <c r="AO1674" s="157"/>
      <c r="AP1674" s="157"/>
      <c r="AQ1674" s="157"/>
      <c r="AR1674" s="157"/>
      <c r="AS1674" s="157"/>
      <c r="AT1674" s="157"/>
      <c r="AU1674" s="157"/>
      <c r="AV1674" s="157"/>
      <c r="AW1674" s="157"/>
      <c r="AX1674" s="157"/>
      <c r="AY1674" s="157"/>
      <c r="AZ1674" s="157"/>
      <c r="BA1674" s="157"/>
      <c r="BB1674" s="157"/>
      <c r="BC1674" s="157"/>
      <c r="BD1674" s="157"/>
      <c r="BE1674" s="157"/>
      <c r="BF1674" s="157"/>
      <c r="BG1674" s="157"/>
      <c r="BH1674" s="157"/>
      <c r="BI1674" s="157"/>
      <c r="BJ1674" s="157"/>
      <c r="BK1674" s="157"/>
      <c r="BL1674" s="157"/>
      <c r="BM1674" s="157"/>
      <c r="BN1674" s="157"/>
      <c r="BO1674" s="157"/>
      <c r="BP1674" s="157"/>
      <c r="BQ1674" s="157"/>
      <c r="BR1674" s="157"/>
      <c r="BS1674" s="157"/>
      <c r="BT1674" s="157"/>
      <c r="BU1674" s="157"/>
      <c r="BV1674" s="157"/>
      <c r="BW1674" s="157"/>
      <c r="BX1674" s="157"/>
      <c r="BY1674" s="157"/>
      <c r="BZ1674" s="157"/>
      <c r="CA1674" s="157"/>
      <c r="CB1674" s="157"/>
      <c r="CC1674" s="157"/>
      <c r="CD1674" s="157"/>
      <c r="CE1674" s="157"/>
      <c r="CF1674" s="157"/>
      <c r="CG1674" s="157"/>
      <c r="CH1674" s="157"/>
      <c r="CI1674" s="157"/>
      <c r="CJ1674" s="157"/>
      <c r="CK1674" s="157"/>
      <c r="CL1674" s="157"/>
      <c r="CM1674" s="157"/>
      <c r="CN1674" s="157"/>
      <c r="CO1674" s="157"/>
      <c r="CP1674" s="157"/>
      <c r="CQ1674" s="157"/>
      <c r="CR1674" s="157"/>
      <c r="CS1674" s="157"/>
      <c r="CT1674" s="157"/>
      <c r="CU1674" s="157"/>
      <c r="CV1674" s="157"/>
      <c r="CW1674" s="157"/>
      <c r="CX1674" s="157"/>
      <c r="CY1674" s="157"/>
      <c r="CZ1674" s="157"/>
      <c r="DA1674" s="157"/>
      <c r="DB1674" s="157"/>
      <c r="DC1674" s="157"/>
      <c r="DD1674" s="157"/>
      <c r="DE1674" s="157"/>
      <c r="DF1674" s="157"/>
      <c r="DG1674" s="157"/>
      <c r="DH1674" s="157"/>
      <c r="DI1674" s="157"/>
      <c r="DJ1674" s="157"/>
      <c r="DK1674" s="157"/>
      <c r="DL1674" s="157"/>
      <c r="DM1674" s="157"/>
      <c r="DN1674" s="157"/>
      <c r="DO1674" s="157"/>
    </row>
    <row r="1675" spans="3:119">
      <c r="C1675" s="549"/>
      <c r="D1675" s="301"/>
      <c r="E1675" s="302"/>
      <c r="F1675" s="551"/>
      <c r="G1675" s="551"/>
      <c r="H1675" s="551"/>
      <c r="I1675" s="551"/>
      <c r="J1675" s="551"/>
      <c r="K1675" s="551"/>
      <c r="M1675" s="157"/>
      <c r="N1675" s="157"/>
      <c r="O1675" s="157"/>
      <c r="P1675" s="157"/>
      <c r="Q1675" s="157"/>
      <c r="R1675" s="157"/>
      <c r="S1675" s="157"/>
      <c r="T1675" s="157"/>
      <c r="U1675" s="1761"/>
      <c r="V1675" s="1761"/>
      <c r="W1675" s="1761"/>
      <c r="X1675" s="1761"/>
      <c r="Y1675" s="1761"/>
      <c r="Z1675" s="1761"/>
      <c r="AA1675" s="157"/>
      <c r="AB1675" s="157"/>
      <c r="AC1675" s="157"/>
      <c r="AD1675" s="157"/>
      <c r="AE1675" s="157"/>
      <c r="AF1675" s="157"/>
      <c r="AG1675" s="157"/>
      <c r="AH1675" s="157"/>
      <c r="AI1675" s="157"/>
      <c r="AJ1675" s="157"/>
      <c r="AK1675" s="157"/>
      <c r="AL1675" s="157"/>
      <c r="AM1675" s="157"/>
      <c r="AN1675" s="157"/>
      <c r="AO1675" s="157"/>
      <c r="AP1675" s="157"/>
      <c r="AQ1675" s="157"/>
      <c r="AR1675" s="157"/>
      <c r="AS1675" s="157"/>
      <c r="AT1675" s="157"/>
      <c r="AU1675" s="157"/>
      <c r="AV1675" s="157"/>
      <c r="AW1675" s="157"/>
      <c r="AX1675" s="157"/>
      <c r="AY1675" s="157"/>
      <c r="AZ1675" s="157"/>
      <c r="BA1675" s="157"/>
      <c r="BB1675" s="157"/>
      <c r="BC1675" s="157"/>
      <c r="BD1675" s="157"/>
      <c r="BE1675" s="157"/>
      <c r="BF1675" s="157"/>
      <c r="BG1675" s="157"/>
      <c r="BH1675" s="157"/>
      <c r="BI1675" s="157"/>
      <c r="BJ1675" s="157"/>
      <c r="BK1675" s="157"/>
      <c r="BL1675" s="157"/>
      <c r="BM1675" s="157"/>
      <c r="BN1675" s="157"/>
      <c r="BO1675" s="157"/>
      <c r="BP1675" s="157"/>
      <c r="BQ1675" s="157"/>
      <c r="BR1675" s="157"/>
      <c r="BS1675" s="157"/>
      <c r="BT1675" s="157"/>
      <c r="BU1675" s="157"/>
      <c r="BV1675" s="157"/>
      <c r="BW1675" s="157"/>
      <c r="BX1675" s="157"/>
      <c r="BY1675" s="157"/>
      <c r="BZ1675" s="157"/>
      <c r="CA1675" s="157"/>
      <c r="CB1675" s="157"/>
      <c r="CC1675" s="157"/>
      <c r="CD1675" s="157"/>
      <c r="CE1675" s="157"/>
      <c r="CF1675" s="157"/>
      <c r="CG1675" s="157"/>
      <c r="CH1675" s="157"/>
      <c r="CI1675" s="157"/>
      <c r="CJ1675" s="157"/>
      <c r="CK1675" s="157"/>
      <c r="CL1675" s="157"/>
      <c r="CM1675" s="157"/>
      <c r="CN1675" s="157"/>
      <c r="CO1675" s="157"/>
      <c r="CP1675" s="157"/>
      <c r="CQ1675" s="157"/>
      <c r="CR1675" s="157"/>
      <c r="CS1675" s="157"/>
      <c r="CT1675" s="157"/>
      <c r="CU1675" s="157"/>
      <c r="CV1675" s="157"/>
      <c r="CW1675" s="157"/>
      <c r="CX1675" s="157"/>
      <c r="CY1675" s="157"/>
      <c r="CZ1675" s="157"/>
      <c r="DA1675" s="157"/>
      <c r="DB1675" s="157"/>
      <c r="DC1675" s="157"/>
      <c r="DD1675" s="157"/>
      <c r="DE1675" s="157"/>
      <c r="DF1675" s="157"/>
      <c r="DG1675" s="157"/>
      <c r="DH1675" s="157"/>
      <c r="DI1675" s="157"/>
      <c r="DJ1675" s="157"/>
      <c r="DK1675" s="157"/>
      <c r="DL1675" s="157"/>
      <c r="DM1675" s="157"/>
      <c r="DN1675" s="157"/>
      <c r="DO1675" s="157"/>
    </row>
    <row r="1676" spans="3:119">
      <c r="C1676" s="549"/>
      <c r="D1676" s="301"/>
      <c r="E1676" s="302"/>
      <c r="F1676" s="551"/>
      <c r="G1676" s="551"/>
      <c r="H1676" s="551"/>
      <c r="I1676" s="551"/>
      <c r="J1676" s="551"/>
      <c r="K1676" s="551"/>
      <c r="M1676" s="157"/>
      <c r="N1676" s="157"/>
      <c r="O1676" s="157"/>
      <c r="P1676" s="157"/>
      <c r="Q1676" s="157"/>
      <c r="R1676" s="157"/>
      <c r="S1676" s="157"/>
      <c r="T1676" s="157"/>
      <c r="U1676" s="1761"/>
      <c r="V1676" s="1761"/>
      <c r="W1676" s="1761"/>
      <c r="X1676" s="1761"/>
      <c r="Y1676" s="1761"/>
      <c r="Z1676" s="1761"/>
      <c r="AA1676" s="157"/>
      <c r="AB1676" s="157"/>
      <c r="AC1676" s="157"/>
      <c r="AD1676" s="157"/>
      <c r="AE1676" s="157"/>
      <c r="AF1676" s="157"/>
      <c r="AG1676" s="157"/>
      <c r="AH1676" s="157"/>
      <c r="AI1676" s="157"/>
      <c r="AJ1676" s="157"/>
      <c r="AK1676" s="157"/>
      <c r="AL1676" s="157"/>
      <c r="AM1676" s="157"/>
      <c r="AN1676" s="157"/>
      <c r="AO1676" s="157"/>
      <c r="AP1676" s="157"/>
      <c r="AQ1676" s="157"/>
      <c r="AR1676" s="157"/>
      <c r="AS1676" s="157"/>
      <c r="AT1676" s="157"/>
      <c r="AU1676" s="157"/>
      <c r="AV1676" s="157"/>
      <c r="AW1676" s="157"/>
      <c r="AX1676" s="157"/>
      <c r="AY1676" s="157"/>
      <c r="AZ1676" s="157"/>
      <c r="BA1676" s="157"/>
      <c r="BB1676" s="157"/>
      <c r="BC1676" s="157"/>
      <c r="BD1676" s="157"/>
      <c r="BE1676" s="157"/>
      <c r="BF1676" s="157"/>
      <c r="BG1676" s="157"/>
      <c r="BH1676" s="157"/>
      <c r="BI1676" s="157"/>
      <c r="BJ1676" s="157"/>
      <c r="BK1676" s="157"/>
      <c r="BL1676" s="157"/>
      <c r="BM1676" s="157"/>
      <c r="BN1676" s="157"/>
      <c r="BO1676" s="157"/>
      <c r="BP1676" s="157"/>
      <c r="BQ1676" s="157"/>
      <c r="BR1676" s="157"/>
      <c r="BS1676" s="157"/>
      <c r="BT1676" s="157"/>
      <c r="BU1676" s="157"/>
      <c r="BV1676" s="157"/>
      <c r="BW1676" s="157"/>
      <c r="BX1676" s="157"/>
      <c r="BY1676" s="157"/>
      <c r="BZ1676" s="157"/>
      <c r="CA1676" s="157"/>
      <c r="CB1676" s="157"/>
      <c r="CC1676" s="157"/>
      <c r="CD1676" s="157"/>
      <c r="CE1676" s="157"/>
      <c r="CF1676" s="157"/>
      <c r="CG1676" s="157"/>
      <c r="CH1676" s="157"/>
      <c r="CI1676" s="157"/>
      <c r="CJ1676" s="157"/>
      <c r="CK1676" s="157"/>
      <c r="CL1676" s="157"/>
      <c r="CM1676" s="157"/>
      <c r="CN1676" s="157"/>
      <c r="CO1676" s="157"/>
      <c r="CP1676" s="157"/>
      <c r="CQ1676" s="157"/>
      <c r="CR1676" s="157"/>
      <c r="CS1676" s="157"/>
      <c r="CT1676" s="157"/>
      <c r="CU1676" s="157"/>
      <c r="CV1676" s="157"/>
      <c r="CW1676" s="157"/>
      <c r="CX1676" s="157"/>
      <c r="CY1676" s="157"/>
      <c r="CZ1676" s="157"/>
      <c r="DA1676" s="157"/>
      <c r="DB1676" s="157"/>
      <c r="DC1676" s="157"/>
      <c r="DD1676" s="157"/>
      <c r="DE1676" s="157"/>
      <c r="DF1676" s="157"/>
      <c r="DG1676" s="157"/>
      <c r="DH1676" s="157"/>
      <c r="DI1676" s="157"/>
      <c r="DJ1676" s="157"/>
      <c r="DK1676" s="157"/>
      <c r="DL1676" s="157"/>
      <c r="DM1676" s="157"/>
      <c r="DN1676" s="157"/>
      <c r="DO1676" s="157"/>
    </row>
    <row r="1677" spans="3:119">
      <c r="C1677" s="549"/>
      <c r="D1677" s="301"/>
      <c r="E1677" s="302"/>
      <c r="F1677" s="551"/>
      <c r="G1677" s="551"/>
      <c r="H1677" s="551"/>
      <c r="I1677" s="551"/>
      <c r="J1677" s="551"/>
      <c r="K1677" s="551"/>
      <c r="M1677" s="157"/>
      <c r="N1677" s="157"/>
      <c r="O1677" s="157"/>
      <c r="P1677" s="157"/>
      <c r="Q1677" s="157"/>
      <c r="R1677" s="157"/>
      <c r="S1677" s="157"/>
      <c r="T1677" s="157"/>
      <c r="U1677" s="1761"/>
      <c r="V1677" s="1761"/>
      <c r="W1677" s="1761"/>
      <c r="X1677" s="1761"/>
      <c r="Y1677" s="1761"/>
      <c r="Z1677" s="1761"/>
      <c r="AA1677" s="157"/>
      <c r="AB1677" s="157"/>
      <c r="AC1677" s="157"/>
      <c r="AD1677" s="157"/>
      <c r="AE1677" s="157"/>
      <c r="AF1677" s="157"/>
      <c r="AG1677" s="157"/>
      <c r="AH1677" s="157"/>
      <c r="AI1677" s="157"/>
      <c r="AJ1677" s="157"/>
      <c r="AK1677" s="157"/>
      <c r="AL1677" s="157"/>
      <c r="AM1677" s="157"/>
      <c r="AN1677" s="157"/>
      <c r="AO1677" s="157"/>
      <c r="AP1677" s="157"/>
      <c r="AQ1677" s="157"/>
      <c r="AR1677" s="157"/>
      <c r="AS1677" s="157"/>
      <c r="AT1677" s="157"/>
      <c r="AU1677" s="157"/>
      <c r="AV1677" s="157"/>
      <c r="AW1677" s="157"/>
      <c r="AX1677" s="157"/>
      <c r="AY1677" s="157"/>
      <c r="AZ1677" s="157"/>
      <c r="BA1677" s="157"/>
      <c r="BB1677" s="157"/>
      <c r="BC1677" s="157"/>
      <c r="BD1677" s="157"/>
      <c r="BE1677" s="157"/>
      <c r="BF1677" s="157"/>
      <c r="BG1677" s="157"/>
      <c r="BH1677" s="157"/>
      <c r="BI1677" s="157"/>
      <c r="BJ1677" s="157"/>
      <c r="BK1677" s="157"/>
      <c r="BL1677" s="157"/>
      <c r="BM1677" s="157"/>
      <c r="BN1677" s="157"/>
      <c r="BO1677" s="157"/>
      <c r="BP1677" s="157"/>
      <c r="BQ1677" s="157"/>
      <c r="BR1677" s="157"/>
      <c r="BS1677" s="157"/>
      <c r="BT1677" s="157"/>
      <c r="BU1677" s="157"/>
      <c r="BV1677" s="157"/>
      <c r="BW1677" s="157"/>
      <c r="BX1677" s="157"/>
      <c r="BY1677" s="157"/>
      <c r="BZ1677" s="157"/>
      <c r="CA1677" s="157"/>
      <c r="CB1677" s="157"/>
      <c r="CC1677" s="157"/>
      <c r="CD1677" s="157"/>
      <c r="CE1677" s="157"/>
      <c r="CF1677" s="157"/>
      <c r="CG1677" s="157"/>
      <c r="CH1677" s="157"/>
      <c r="CI1677" s="157"/>
      <c r="CJ1677" s="157"/>
      <c r="CK1677" s="157"/>
      <c r="CL1677" s="157"/>
      <c r="CM1677" s="157"/>
      <c r="CN1677" s="157"/>
      <c r="CO1677" s="157"/>
      <c r="CP1677" s="157"/>
      <c r="CQ1677" s="157"/>
      <c r="CR1677" s="157"/>
      <c r="CS1677" s="157"/>
      <c r="CT1677" s="157"/>
      <c r="CU1677" s="157"/>
      <c r="CV1677" s="157"/>
      <c r="CW1677" s="157"/>
      <c r="CX1677" s="157"/>
      <c r="CY1677" s="157"/>
      <c r="CZ1677" s="157"/>
      <c r="DA1677" s="157"/>
      <c r="DB1677" s="157"/>
      <c r="DC1677" s="157"/>
      <c r="DD1677" s="157"/>
      <c r="DE1677" s="157"/>
      <c r="DF1677" s="157"/>
      <c r="DG1677" s="157"/>
      <c r="DH1677" s="157"/>
      <c r="DI1677" s="157"/>
      <c r="DJ1677" s="157"/>
      <c r="DK1677" s="157"/>
      <c r="DL1677" s="157"/>
      <c r="DM1677" s="157"/>
      <c r="DN1677" s="157"/>
      <c r="DO1677" s="157"/>
    </row>
    <row r="1678" spans="3:119">
      <c r="C1678" s="549"/>
      <c r="D1678" s="301"/>
      <c r="E1678" s="302"/>
      <c r="F1678" s="551"/>
      <c r="G1678" s="551"/>
      <c r="H1678" s="551"/>
      <c r="I1678" s="551"/>
      <c r="J1678" s="551"/>
      <c r="K1678" s="551"/>
      <c r="M1678" s="157"/>
      <c r="N1678" s="157"/>
      <c r="O1678" s="157"/>
      <c r="P1678" s="157"/>
      <c r="Q1678" s="157"/>
      <c r="R1678" s="157"/>
      <c r="S1678" s="157"/>
      <c r="T1678" s="157"/>
      <c r="U1678" s="1761"/>
      <c r="V1678" s="1761"/>
      <c r="W1678" s="1761"/>
      <c r="X1678" s="1761"/>
      <c r="Y1678" s="1761"/>
      <c r="Z1678" s="1761"/>
      <c r="AA1678" s="157"/>
      <c r="AB1678" s="157"/>
      <c r="AC1678" s="157"/>
      <c r="AD1678" s="157"/>
      <c r="AE1678" s="157"/>
      <c r="AF1678" s="157"/>
      <c r="AG1678" s="157"/>
      <c r="AH1678" s="157"/>
      <c r="AI1678" s="157"/>
      <c r="AJ1678" s="157"/>
      <c r="AK1678" s="157"/>
      <c r="AL1678" s="157"/>
      <c r="AM1678" s="157"/>
      <c r="AN1678" s="157"/>
      <c r="AO1678" s="157"/>
      <c r="AP1678" s="157"/>
      <c r="AQ1678" s="157"/>
      <c r="AR1678" s="157"/>
      <c r="AS1678" s="157"/>
      <c r="AT1678" s="157"/>
      <c r="AU1678" s="157"/>
      <c r="AV1678" s="157"/>
      <c r="AW1678" s="157"/>
      <c r="AX1678" s="157"/>
      <c r="AY1678" s="157"/>
      <c r="AZ1678" s="157"/>
      <c r="BA1678" s="157"/>
      <c r="BB1678" s="157"/>
      <c r="BC1678" s="157"/>
      <c r="BD1678" s="157"/>
      <c r="BE1678" s="157"/>
      <c r="BF1678" s="157"/>
      <c r="BG1678" s="157"/>
      <c r="BH1678" s="157"/>
      <c r="BI1678" s="157"/>
      <c r="BJ1678" s="157"/>
      <c r="BK1678" s="157"/>
      <c r="BL1678" s="157"/>
      <c r="BM1678" s="157"/>
      <c r="BN1678" s="157"/>
      <c r="BO1678" s="157"/>
      <c r="BP1678" s="157"/>
      <c r="BQ1678" s="157"/>
      <c r="BR1678" s="157"/>
      <c r="BS1678" s="157"/>
      <c r="BT1678" s="157"/>
      <c r="BU1678" s="157"/>
      <c r="BV1678" s="157"/>
      <c r="BW1678" s="157"/>
      <c r="BX1678" s="157"/>
      <c r="BY1678" s="157"/>
      <c r="BZ1678" s="157"/>
      <c r="CA1678" s="157"/>
      <c r="CB1678" s="157"/>
      <c r="CC1678" s="157"/>
      <c r="CD1678" s="157"/>
      <c r="CE1678" s="157"/>
      <c r="CF1678" s="157"/>
      <c r="CG1678" s="157"/>
      <c r="CH1678" s="157"/>
      <c r="CI1678" s="157"/>
      <c r="CJ1678" s="157"/>
      <c r="CK1678" s="157"/>
      <c r="CL1678" s="157"/>
      <c r="CM1678" s="157"/>
      <c r="CN1678" s="157"/>
      <c r="CO1678" s="157"/>
      <c r="CP1678" s="157"/>
      <c r="CQ1678" s="157"/>
      <c r="CR1678" s="157"/>
      <c r="CS1678" s="157"/>
      <c r="CT1678" s="157"/>
      <c r="CU1678" s="157"/>
      <c r="CV1678" s="157"/>
      <c r="CW1678" s="157"/>
      <c r="CX1678" s="157"/>
      <c r="CY1678" s="157"/>
      <c r="CZ1678" s="157"/>
      <c r="DA1678" s="157"/>
      <c r="DB1678" s="157"/>
      <c r="DC1678" s="157"/>
      <c r="DD1678" s="157"/>
      <c r="DE1678" s="157"/>
      <c r="DF1678" s="157"/>
      <c r="DG1678" s="157"/>
      <c r="DH1678" s="157"/>
      <c r="DI1678" s="157"/>
      <c r="DJ1678" s="157"/>
      <c r="DK1678" s="157"/>
      <c r="DL1678" s="157"/>
      <c r="DM1678" s="157"/>
      <c r="DN1678" s="157"/>
      <c r="DO1678" s="157"/>
    </row>
    <row r="1679" spans="3:119">
      <c r="C1679" s="549"/>
      <c r="D1679" s="301"/>
      <c r="E1679" s="302"/>
      <c r="F1679" s="551"/>
      <c r="G1679" s="551"/>
      <c r="H1679" s="551"/>
      <c r="I1679" s="551"/>
      <c r="J1679" s="551"/>
      <c r="K1679" s="551"/>
      <c r="M1679" s="157"/>
      <c r="N1679" s="157"/>
      <c r="O1679" s="157"/>
      <c r="P1679" s="157"/>
      <c r="Q1679" s="157"/>
      <c r="R1679" s="157"/>
      <c r="S1679" s="157"/>
      <c r="T1679" s="157"/>
      <c r="U1679" s="1761"/>
      <c r="V1679" s="1761"/>
      <c r="W1679" s="1761"/>
      <c r="X1679" s="1761"/>
      <c r="Y1679" s="1761"/>
      <c r="Z1679" s="1761"/>
      <c r="AA1679" s="157"/>
      <c r="AB1679" s="157"/>
      <c r="AC1679" s="157"/>
      <c r="AD1679" s="157"/>
      <c r="AE1679" s="157"/>
      <c r="AF1679" s="157"/>
      <c r="AG1679" s="157"/>
      <c r="AH1679" s="157"/>
      <c r="AI1679" s="157"/>
      <c r="AJ1679" s="157"/>
      <c r="AK1679" s="157"/>
      <c r="AL1679" s="157"/>
      <c r="AM1679" s="157"/>
      <c r="AN1679" s="157"/>
      <c r="AO1679" s="157"/>
      <c r="AP1679" s="157"/>
      <c r="AQ1679" s="157"/>
      <c r="AR1679" s="157"/>
      <c r="AS1679" s="157"/>
      <c r="AT1679" s="157"/>
      <c r="AU1679" s="157"/>
      <c r="AV1679" s="157"/>
      <c r="AW1679" s="157"/>
      <c r="AX1679" s="157"/>
      <c r="AY1679" s="157"/>
      <c r="AZ1679" s="157"/>
      <c r="BA1679" s="157"/>
      <c r="BB1679" s="157"/>
      <c r="BC1679" s="157"/>
      <c r="BD1679" s="157"/>
      <c r="BE1679" s="157"/>
      <c r="BF1679" s="157"/>
      <c r="BG1679" s="157"/>
      <c r="BH1679" s="157"/>
      <c r="BI1679" s="157"/>
      <c r="BJ1679" s="157"/>
      <c r="BK1679" s="157"/>
      <c r="BL1679" s="157"/>
      <c r="BM1679" s="157"/>
      <c r="BN1679" s="157"/>
      <c r="BO1679" s="157"/>
      <c r="BP1679" s="157"/>
      <c r="BQ1679" s="157"/>
      <c r="BR1679" s="157"/>
      <c r="BS1679" s="157"/>
      <c r="BT1679" s="157"/>
      <c r="BU1679" s="157"/>
      <c r="BV1679" s="157"/>
      <c r="BW1679" s="157"/>
      <c r="BX1679" s="157"/>
      <c r="BY1679" s="157"/>
      <c r="BZ1679" s="157"/>
      <c r="CA1679" s="157"/>
      <c r="CB1679" s="157"/>
      <c r="CC1679" s="157"/>
      <c r="CD1679" s="157"/>
      <c r="CE1679" s="157"/>
      <c r="CF1679" s="157"/>
      <c r="CG1679" s="157"/>
      <c r="CH1679" s="157"/>
      <c r="CI1679" s="157"/>
      <c r="CJ1679" s="157"/>
      <c r="CK1679" s="157"/>
      <c r="CL1679" s="157"/>
      <c r="CM1679" s="157"/>
      <c r="CN1679" s="157"/>
      <c r="CO1679" s="157"/>
      <c r="CP1679" s="157"/>
      <c r="CQ1679" s="157"/>
      <c r="CR1679" s="157"/>
      <c r="CS1679" s="157"/>
      <c r="CT1679" s="157"/>
      <c r="CU1679" s="157"/>
      <c r="CV1679" s="157"/>
      <c r="CW1679" s="157"/>
      <c r="CX1679" s="157"/>
      <c r="CY1679" s="157"/>
      <c r="CZ1679" s="157"/>
      <c r="DA1679" s="157"/>
      <c r="DB1679" s="157"/>
      <c r="DC1679" s="157"/>
      <c r="DD1679" s="157"/>
      <c r="DE1679" s="157"/>
      <c r="DF1679" s="157"/>
      <c r="DG1679" s="157"/>
      <c r="DH1679" s="157"/>
      <c r="DI1679" s="157"/>
      <c r="DJ1679" s="157"/>
      <c r="DK1679" s="157"/>
      <c r="DL1679" s="157"/>
      <c r="DM1679" s="157"/>
      <c r="DN1679" s="157"/>
      <c r="DO1679" s="157"/>
    </row>
    <row r="1680" spans="3:119">
      <c r="C1680" s="549"/>
      <c r="D1680" s="301"/>
      <c r="E1680" s="302"/>
      <c r="F1680" s="551"/>
      <c r="G1680" s="551"/>
      <c r="H1680" s="551"/>
      <c r="I1680" s="551"/>
      <c r="J1680" s="551"/>
      <c r="K1680" s="551"/>
      <c r="M1680" s="157"/>
      <c r="N1680" s="157"/>
      <c r="O1680" s="157"/>
      <c r="P1680" s="157"/>
      <c r="Q1680" s="157"/>
      <c r="R1680" s="157"/>
      <c r="S1680" s="157"/>
      <c r="T1680" s="157"/>
      <c r="U1680" s="1761"/>
      <c r="V1680" s="1761"/>
      <c r="W1680" s="1761"/>
      <c r="X1680" s="1761"/>
      <c r="Y1680" s="1761"/>
      <c r="Z1680" s="1761"/>
      <c r="AA1680" s="157"/>
      <c r="AB1680" s="157"/>
      <c r="AC1680" s="157"/>
      <c r="AD1680" s="157"/>
      <c r="AE1680" s="157"/>
      <c r="AF1680" s="157"/>
      <c r="AG1680" s="157"/>
      <c r="AH1680" s="157"/>
      <c r="AI1680" s="157"/>
      <c r="AJ1680" s="157"/>
      <c r="AK1680" s="157"/>
      <c r="AL1680" s="157"/>
      <c r="AM1680" s="157"/>
      <c r="AN1680" s="157"/>
      <c r="AO1680" s="157"/>
      <c r="AP1680" s="157"/>
      <c r="AQ1680" s="157"/>
      <c r="AR1680" s="157"/>
      <c r="AS1680" s="157"/>
      <c r="AT1680" s="157"/>
      <c r="AU1680" s="157"/>
      <c r="AV1680" s="157"/>
      <c r="AW1680" s="157"/>
      <c r="AX1680" s="157"/>
      <c r="AY1680" s="157"/>
      <c r="AZ1680" s="157"/>
      <c r="BA1680" s="157"/>
      <c r="BB1680" s="157"/>
      <c r="BC1680" s="157"/>
      <c r="BD1680" s="157"/>
      <c r="BE1680" s="157"/>
      <c r="BF1680" s="157"/>
      <c r="BG1680" s="157"/>
      <c r="BH1680" s="157"/>
      <c r="BI1680" s="157"/>
      <c r="BJ1680" s="157"/>
      <c r="BK1680" s="157"/>
      <c r="BL1680" s="157"/>
      <c r="BM1680" s="157"/>
      <c r="BN1680" s="157"/>
      <c r="BO1680" s="157"/>
      <c r="BP1680" s="157"/>
      <c r="BQ1680" s="157"/>
      <c r="BR1680" s="157"/>
      <c r="BS1680" s="157"/>
      <c r="BT1680" s="157"/>
      <c r="BU1680" s="157"/>
      <c r="BV1680" s="157"/>
      <c r="BW1680" s="157"/>
      <c r="BX1680" s="157"/>
      <c r="BY1680" s="157"/>
      <c r="BZ1680" s="157"/>
      <c r="CA1680" s="157"/>
      <c r="CB1680" s="157"/>
      <c r="CC1680" s="157"/>
      <c r="CD1680" s="157"/>
      <c r="CE1680" s="157"/>
      <c r="CF1680" s="157"/>
      <c r="CG1680" s="157"/>
      <c r="CH1680" s="157"/>
      <c r="CI1680" s="157"/>
      <c r="CJ1680" s="157"/>
      <c r="CK1680" s="157"/>
      <c r="CL1680" s="157"/>
      <c r="CM1680" s="157"/>
      <c r="CN1680" s="157"/>
      <c r="CO1680" s="157"/>
      <c r="CP1680" s="157"/>
      <c r="CQ1680" s="157"/>
      <c r="CR1680" s="157"/>
      <c r="CS1680" s="157"/>
      <c r="CT1680" s="157"/>
      <c r="CU1680" s="157"/>
      <c r="CV1680" s="157"/>
      <c r="CW1680" s="157"/>
      <c r="CX1680" s="157"/>
      <c r="CY1680" s="157"/>
      <c r="CZ1680" s="157"/>
      <c r="DA1680" s="157"/>
      <c r="DB1680" s="157"/>
      <c r="DC1680" s="157"/>
      <c r="DD1680" s="157"/>
      <c r="DE1680" s="157"/>
      <c r="DF1680" s="157"/>
      <c r="DG1680" s="157"/>
      <c r="DH1680" s="157"/>
      <c r="DI1680" s="157"/>
      <c r="DJ1680" s="157"/>
      <c r="DK1680" s="157"/>
      <c r="DL1680" s="157"/>
      <c r="DM1680" s="157"/>
      <c r="DN1680" s="157"/>
      <c r="DO1680" s="157"/>
    </row>
    <row r="1681" spans="3:119">
      <c r="C1681" s="549"/>
      <c r="D1681" s="301"/>
      <c r="E1681" s="302"/>
      <c r="F1681" s="551"/>
      <c r="G1681" s="551"/>
      <c r="H1681" s="551"/>
      <c r="I1681" s="551"/>
      <c r="J1681" s="551"/>
      <c r="K1681" s="551"/>
      <c r="M1681" s="157"/>
      <c r="N1681" s="157"/>
      <c r="O1681" s="157"/>
      <c r="P1681" s="157"/>
      <c r="Q1681" s="157"/>
      <c r="R1681" s="157"/>
      <c r="S1681" s="157"/>
      <c r="T1681" s="157"/>
      <c r="U1681" s="1761"/>
      <c r="V1681" s="1761"/>
      <c r="W1681" s="1761"/>
      <c r="X1681" s="1761"/>
      <c r="Y1681" s="1761"/>
      <c r="Z1681" s="1761"/>
      <c r="AA1681" s="157"/>
      <c r="AB1681" s="157"/>
      <c r="AC1681" s="157"/>
      <c r="AD1681" s="157"/>
      <c r="AE1681" s="157"/>
      <c r="AF1681" s="157"/>
      <c r="AG1681" s="157"/>
      <c r="AH1681" s="157"/>
      <c r="AI1681" s="157"/>
      <c r="AJ1681" s="157"/>
      <c r="AK1681" s="157"/>
      <c r="AL1681" s="157"/>
      <c r="AM1681" s="157"/>
      <c r="AN1681" s="157"/>
      <c r="AO1681" s="157"/>
      <c r="AP1681" s="157"/>
      <c r="AQ1681" s="157"/>
      <c r="AR1681" s="157"/>
      <c r="AS1681" s="157"/>
      <c r="AT1681" s="157"/>
      <c r="AU1681" s="157"/>
      <c r="AV1681" s="157"/>
      <c r="AW1681" s="157"/>
      <c r="AX1681" s="157"/>
      <c r="AY1681" s="157"/>
      <c r="AZ1681" s="157"/>
      <c r="BA1681" s="157"/>
      <c r="BB1681" s="157"/>
      <c r="BC1681" s="157"/>
      <c r="BD1681" s="157"/>
      <c r="BE1681" s="157"/>
      <c r="BF1681" s="157"/>
      <c r="BG1681" s="157"/>
      <c r="BH1681" s="157"/>
      <c r="BI1681" s="157"/>
      <c r="BJ1681" s="157"/>
      <c r="BK1681" s="157"/>
      <c r="BL1681" s="157"/>
      <c r="BM1681" s="157"/>
      <c r="BN1681" s="157"/>
      <c r="BO1681" s="157"/>
      <c r="BP1681" s="157"/>
      <c r="BQ1681" s="157"/>
      <c r="BR1681" s="157"/>
      <c r="BS1681" s="157"/>
      <c r="BT1681" s="157"/>
      <c r="BU1681" s="157"/>
      <c r="BV1681" s="157"/>
      <c r="BW1681" s="157"/>
      <c r="BX1681" s="157"/>
      <c r="BY1681" s="157"/>
      <c r="BZ1681" s="157"/>
      <c r="CA1681" s="157"/>
      <c r="CB1681" s="157"/>
      <c r="CC1681" s="157"/>
      <c r="CD1681" s="157"/>
      <c r="CE1681" s="157"/>
      <c r="CF1681" s="157"/>
      <c r="CG1681" s="157"/>
      <c r="CH1681" s="157"/>
      <c r="CI1681" s="157"/>
      <c r="CJ1681" s="157"/>
      <c r="CK1681" s="157"/>
      <c r="CL1681" s="157"/>
      <c r="CM1681" s="157"/>
      <c r="CN1681" s="157"/>
      <c r="CO1681" s="157"/>
      <c r="CP1681" s="157"/>
      <c r="CQ1681" s="157"/>
      <c r="CR1681" s="157"/>
      <c r="CS1681" s="157"/>
      <c r="CT1681" s="157"/>
      <c r="CU1681" s="157"/>
      <c r="CV1681" s="157"/>
      <c r="CW1681" s="157"/>
      <c r="CX1681" s="157"/>
      <c r="CY1681" s="157"/>
      <c r="CZ1681" s="157"/>
      <c r="DA1681" s="157"/>
      <c r="DB1681" s="157"/>
      <c r="DC1681" s="157"/>
      <c r="DD1681" s="157"/>
      <c r="DE1681" s="157"/>
      <c r="DF1681" s="157"/>
      <c r="DG1681" s="157"/>
      <c r="DH1681" s="157"/>
      <c r="DI1681" s="157"/>
      <c r="DJ1681" s="157"/>
      <c r="DK1681" s="157"/>
      <c r="DL1681" s="157"/>
      <c r="DM1681" s="157"/>
      <c r="DN1681" s="157"/>
      <c r="DO1681" s="157"/>
    </row>
    <row r="1682" spans="3:119">
      <c r="C1682" s="549"/>
      <c r="D1682" s="301"/>
      <c r="E1682" s="302"/>
      <c r="F1682" s="551"/>
      <c r="G1682" s="551"/>
      <c r="H1682" s="551"/>
      <c r="I1682" s="551"/>
      <c r="J1682" s="551"/>
      <c r="K1682" s="551"/>
      <c r="M1682" s="157"/>
      <c r="N1682" s="157"/>
      <c r="O1682" s="157"/>
      <c r="P1682" s="157"/>
      <c r="Q1682" s="157"/>
      <c r="R1682" s="157"/>
      <c r="S1682" s="157"/>
      <c r="T1682" s="157"/>
      <c r="U1682" s="1761"/>
      <c r="V1682" s="1761"/>
      <c r="W1682" s="1761"/>
      <c r="X1682" s="1761"/>
      <c r="Y1682" s="1761"/>
      <c r="Z1682" s="1761"/>
      <c r="AA1682" s="157"/>
      <c r="AB1682" s="157"/>
      <c r="AC1682" s="157"/>
      <c r="AD1682" s="157"/>
      <c r="AE1682" s="157"/>
      <c r="AF1682" s="157"/>
      <c r="AG1682" s="157"/>
      <c r="AH1682" s="157"/>
      <c r="AI1682" s="157"/>
      <c r="AJ1682" s="157"/>
      <c r="AK1682" s="157"/>
      <c r="AL1682" s="157"/>
      <c r="AM1682" s="157"/>
      <c r="AN1682" s="157"/>
      <c r="AO1682" s="157"/>
      <c r="AP1682" s="157"/>
      <c r="AQ1682" s="157"/>
      <c r="AR1682" s="157"/>
      <c r="AS1682" s="157"/>
      <c r="AT1682" s="157"/>
      <c r="AU1682" s="157"/>
      <c r="AV1682" s="157"/>
      <c r="AW1682" s="157"/>
      <c r="AX1682" s="157"/>
      <c r="AY1682" s="157"/>
      <c r="AZ1682" s="157"/>
      <c r="BA1682" s="157"/>
      <c r="BB1682" s="157"/>
      <c r="BC1682" s="157"/>
      <c r="BD1682" s="157"/>
      <c r="BE1682" s="157"/>
      <c r="BF1682" s="157"/>
      <c r="BG1682" s="157"/>
      <c r="BH1682" s="157"/>
      <c r="BI1682" s="157"/>
      <c r="BJ1682" s="157"/>
      <c r="BK1682" s="157"/>
      <c r="BL1682" s="157"/>
      <c r="BM1682" s="157"/>
      <c r="BN1682" s="157"/>
      <c r="BO1682" s="157"/>
      <c r="BP1682" s="157"/>
      <c r="BQ1682" s="157"/>
      <c r="BR1682" s="157"/>
      <c r="BS1682" s="157"/>
      <c r="BT1682" s="157"/>
      <c r="BU1682" s="157"/>
      <c r="BV1682" s="157"/>
      <c r="BW1682" s="157"/>
      <c r="BX1682" s="157"/>
      <c r="BY1682" s="157"/>
      <c r="BZ1682" s="157"/>
      <c r="CA1682" s="157"/>
      <c r="CB1682" s="157"/>
      <c r="CC1682" s="157"/>
      <c r="CD1682" s="157"/>
      <c r="CE1682" s="157"/>
      <c r="CF1682" s="157"/>
      <c r="CG1682" s="157"/>
      <c r="CH1682" s="157"/>
      <c r="CI1682" s="157"/>
      <c r="CJ1682" s="157"/>
      <c r="CK1682" s="157"/>
      <c r="CL1682" s="157"/>
      <c r="CM1682" s="157"/>
      <c r="CN1682" s="157"/>
      <c r="CO1682" s="157"/>
      <c r="CP1682" s="157"/>
      <c r="CQ1682" s="157"/>
      <c r="CR1682" s="157"/>
      <c r="CS1682" s="157"/>
      <c r="CT1682" s="157"/>
      <c r="CU1682" s="157"/>
      <c r="CV1682" s="157"/>
      <c r="CW1682" s="157"/>
      <c r="CX1682" s="157"/>
      <c r="CY1682" s="157"/>
      <c r="CZ1682" s="157"/>
      <c r="DA1682" s="157"/>
      <c r="DB1682" s="157"/>
      <c r="DC1682" s="157"/>
      <c r="DD1682" s="157"/>
      <c r="DE1682" s="157"/>
      <c r="DF1682" s="157"/>
      <c r="DG1682" s="157"/>
      <c r="DH1682" s="157"/>
      <c r="DI1682" s="157"/>
      <c r="DJ1682" s="157"/>
      <c r="DK1682" s="157"/>
      <c r="DL1682" s="157"/>
      <c r="DM1682" s="157"/>
      <c r="DN1682" s="157"/>
      <c r="DO1682" s="157"/>
    </row>
    <row r="1683" spans="3:119">
      <c r="C1683" s="549"/>
      <c r="D1683" s="301"/>
      <c r="E1683" s="302"/>
      <c r="F1683" s="551"/>
      <c r="G1683" s="551"/>
      <c r="H1683" s="551"/>
      <c r="I1683" s="551"/>
      <c r="J1683" s="551"/>
      <c r="K1683" s="551"/>
      <c r="M1683" s="157"/>
      <c r="N1683" s="157"/>
      <c r="O1683" s="157"/>
      <c r="P1683" s="157"/>
      <c r="Q1683" s="157"/>
      <c r="R1683" s="157"/>
      <c r="S1683" s="157"/>
      <c r="T1683" s="157"/>
      <c r="U1683" s="1761"/>
      <c r="V1683" s="1761"/>
      <c r="W1683" s="1761"/>
      <c r="X1683" s="1761"/>
      <c r="Y1683" s="1761"/>
      <c r="Z1683" s="1761"/>
      <c r="AA1683" s="157"/>
      <c r="AB1683" s="157"/>
      <c r="AC1683" s="157"/>
      <c r="AD1683" s="157"/>
      <c r="AE1683" s="157"/>
      <c r="AF1683" s="157"/>
      <c r="AG1683" s="157"/>
      <c r="AH1683" s="157"/>
      <c r="AI1683" s="157"/>
      <c r="AJ1683" s="157"/>
      <c r="AK1683" s="157"/>
      <c r="AL1683" s="157"/>
      <c r="AM1683" s="157"/>
      <c r="AN1683" s="157"/>
      <c r="AO1683" s="157"/>
      <c r="AP1683" s="157"/>
      <c r="AQ1683" s="157"/>
      <c r="AR1683" s="157"/>
      <c r="AS1683" s="157"/>
      <c r="AT1683" s="157"/>
      <c r="AU1683" s="157"/>
      <c r="AV1683" s="157"/>
      <c r="AW1683" s="157"/>
      <c r="AX1683" s="157"/>
      <c r="AY1683" s="157"/>
      <c r="AZ1683" s="157"/>
      <c r="BA1683" s="157"/>
      <c r="BB1683" s="157"/>
      <c r="BC1683" s="157"/>
      <c r="BD1683" s="157"/>
      <c r="BE1683" s="157"/>
      <c r="BF1683" s="157"/>
      <c r="BG1683" s="157"/>
      <c r="BH1683" s="157"/>
      <c r="BI1683" s="157"/>
      <c r="BJ1683" s="157"/>
      <c r="BK1683" s="157"/>
      <c r="BL1683" s="157"/>
      <c r="BM1683" s="157"/>
      <c r="BN1683" s="157"/>
      <c r="BO1683" s="157"/>
      <c r="BP1683" s="157"/>
      <c r="BQ1683" s="157"/>
      <c r="BR1683" s="157"/>
      <c r="BS1683" s="157"/>
      <c r="BT1683" s="157"/>
      <c r="BU1683" s="157"/>
      <c r="BV1683" s="157"/>
      <c r="BW1683" s="157"/>
      <c r="BX1683" s="157"/>
      <c r="BY1683" s="157"/>
      <c r="BZ1683" s="157"/>
      <c r="CA1683" s="157"/>
      <c r="CB1683" s="157"/>
      <c r="CC1683" s="157"/>
      <c r="CD1683" s="157"/>
      <c r="CE1683" s="157"/>
      <c r="CF1683" s="157"/>
      <c r="CG1683" s="157"/>
      <c r="CH1683" s="157"/>
      <c r="CI1683" s="157"/>
      <c r="CJ1683" s="157"/>
      <c r="CK1683" s="157"/>
      <c r="CL1683" s="157"/>
      <c r="CM1683" s="157"/>
      <c r="CN1683" s="157"/>
      <c r="CO1683" s="157"/>
      <c r="CP1683" s="157"/>
      <c r="CQ1683" s="157"/>
      <c r="CR1683" s="157"/>
      <c r="CS1683" s="157"/>
      <c r="CT1683" s="157"/>
      <c r="CU1683" s="157"/>
      <c r="CV1683" s="157"/>
      <c r="CW1683" s="157"/>
      <c r="CX1683" s="157"/>
      <c r="CY1683" s="157"/>
      <c r="CZ1683" s="157"/>
      <c r="DA1683" s="157"/>
      <c r="DB1683" s="157"/>
      <c r="DC1683" s="157"/>
      <c r="DD1683" s="157"/>
      <c r="DE1683" s="157"/>
      <c r="DF1683" s="157"/>
      <c r="DG1683" s="157"/>
      <c r="DH1683" s="157"/>
      <c r="DI1683" s="157"/>
      <c r="DJ1683" s="157"/>
      <c r="DK1683" s="157"/>
      <c r="DL1683" s="157"/>
      <c r="DM1683" s="157"/>
      <c r="DN1683" s="157"/>
      <c r="DO1683" s="157"/>
    </row>
    <row r="1684" spans="3:119">
      <c r="C1684" s="549"/>
      <c r="D1684" s="301"/>
      <c r="E1684" s="302"/>
      <c r="F1684" s="551"/>
      <c r="G1684" s="551"/>
      <c r="H1684" s="551"/>
      <c r="I1684" s="551"/>
      <c r="J1684" s="551"/>
      <c r="K1684" s="551"/>
      <c r="M1684" s="157"/>
      <c r="N1684" s="157"/>
      <c r="O1684" s="157"/>
      <c r="P1684" s="157"/>
      <c r="Q1684" s="157"/>
      <c r="R1684" s="157"/>
      <c r="S1684" s="157"/>
      <c r="T1684" s="157"/>
      <c r="U1684" s="1761"/>
      <c r="V1684" s="1761"/>
      <c r="W1684" s="1761"/>
      <c r="X1684" s="1761"/>
      <c r="Y1684" s="1761"/>
      <c r="Z1684" s="1761"/>
      <c r="AA1684" s="157"/>
      <c r="AB1684" s="157"/>
      <c r="AC1684" s="157"/>
      <c r="AD1684" s="157"/>
      <c r="AE1684" s="157"/>
      <c r="AF1684" s="157"/>
      <c r="AG1684" s="157"/>
      <c r="AH1684" s="157"/>
      <c r="AI1684" s="157"/>
      <c r="AJ1684" s="157"/>
      <c r="AK1684" s="157"/>
      <c r="AL1684" s="157"/>
      <c r="AM1684" s="157"/>
      <c r="AN1684" s="157"/>
      <c r="AO1684" s="157"/>
      <c r="AP1684" s="157"/>
      <c r="AQ1684" s="157"/>
      <c r="AR1684" s="157"/>
      <c r="AS1684" s="157"/>
      <c r="AT1684" s="157"/>
      <c r="AU1684" s="157"/>
      <c r="AV1684" s="157"/>
      <c r="AW1684" s="157"/>
      <c r="AX1684" s="157"/>
      <c r="AY1684" s="157"/>
      <c r="AZ1684" s="157"/>
      <c r="BA1684" s="157"/>
      <c r="BB1684" s="157"/>
      <c r="BC1684" s="157"/>
      <c r="BD1684" s="157"/>
      <c r="BE1684" s="157"/>
      <c r="BF1684" s="157"/>
      <c r="BG1684" s="157"/>
      <c r="BH1684" s="157"/>
      <c r="BI1684" s="157"/>
      <c r="BJ1684" s="157"/>
      <c r="BK1684" s="157"/>
      <c r="BL1684" s="157"/>
      <c r="BM1684" s="157"/>
      <c r="BN1684" s="157"/>
      <c r="BO1684" s="157"/>
      <c r="BP1684" s="157"/>
      <c r="BQ1684" s="157"/>
      <c r="BR1684" s="157"/>
      <c r="BS1684" s="157"/>
      <c r="BT1684" s="157"/>
      <c r="BU1684" s="157"/>
      <c r="BV1684" s="157"/>
      <c r="BW1684" s="157"/>
      <c r="BX1684" s="157"/>
      <c r="BY1684" s="157"/>
      <c r="BZ1684" s="157"/>
      <c r="CA1684" s="157"/>
      <c r="CB1684" s="157"/>
      <c r="CC1684" s="157"/>
      <c r="CD1684" s="157"/>
      <c r="CE1684" s="157"/>
      <c r="CF1684" s="157"/>
      <c r="CG1684" s="157"/>
      <c r="CH1684" s="157"/>
      <c r="CI1684" s="157"/>
      <c r="CJ1684" s="157"/>
      <c r="CK1684" s="157"/>
      <c r="CL1684" s="157"/>
      <c r="CM1684" s="157"/>
      <c r="CN1684" s="157"/>
      <c r="CO1684" s="157"/>
      <c r="CP1684" s="157"/>
      <c r="CQ1684" s="157"/>
      <c r="CR1684" s="157"/>
      <c r="CS1684" s="157"/>
      <c r="CT1684" s="157"/>
      <c r="CU1684" s="157"/>
      <c r="CV1684" s="157"/>
      <c r="CW1684" s="157"/>
      <c r="CX1684" s="157"/>
      <c r="CY1684" s="157"/>
      <c r="CZ1684" s="157"/>
      <c r="DA1684" s="157"/>
      <c r="DB1684" s="157"/>
      <c r="DC1684" s="157"/>
      <c r="DD1684" s="157"/>
      <c r="DE1684" s="157"/>
      <c r="DF1684" s="157"/>
      <c r="DG1684" s="157"/>
      <c r="DH1684" s="157"/>
      <c r="DI1684" s="157"/>
      <c r="DJ1684" s="157"/>
      <c r="DK1684" s="157"/>
      <c r="DL1684" s="157"/>
      <c r="DM1684" s="157"/>
      <c r="DN1684" s="157"/>
      <c r="DO1684" s="157"/>
    </row>
    <row r="1685" spans="3:119">
      <c r="C1685" s="549"/>
      <c r="D1685" s="301"/>
      <c r="E1685" s="302"/>
      <c r="F1685" s="551"/>
      <c r="G1685" s="551"/>
      <c r="H1685" s="551"/>
      <c r="I1685" s="551"/>
      <c r="J1685" s="551"/>
      <c r="K1685" s="551"/>
      <c r="M1685" s="157"/>
      <c r="N1685" s="157"/>
      <c r="O1685" s="157"/>
      <c r="P1685" s="157"/>
      <c r="Q1685" s="157"/>
      <c r="R1685" s="157"/>
      <c r="S1685" s="157"/>
      <c r="T1685" s="157"/>
      <c r="U1685" s="1761"/>
      <c r="V1685" s="1761"/>
      <c r="W1685" s="1761"/>
      <c r="X1685" s="1761"/>
      <c r="Y1685" s="1761"/>
      <c r="Z1685" s="1761"/>
      <c r="AA1685" s="157"/>
      <c r="AB1685" s="157"/>
      <c r="AC1685" s="157"/>
      <c r="AD1685" s="157"/>
      <c r="AE1685" s="157"/>
      <c r="AF1685" s="157"/>
      <c r="AG1685" s="157"/>
      <c r="AH1685" s="157"/>
      <c r="AI1685" s="157"/>
      <c r="AJ1685" s="157"/>
      <c r="AK1685" s="157"/>
      <c r="AL1685" s="157"/>
      <c r="AM1685" s="157"/>
      <c r="AN1685" s="157"/>
      <c r="AO1685" s="157"/>
      <c r="AP1685" s="157"/>
      <c r="AQ1685" s="157"/>
      <c r="AR1685" s="157"/>
      <c r="AS1685" s="157"/>
      <c r="AT1685" s="157"/>
      <c r="AU1685" s="157"/>
      <c r="AV1685" s="157"/>
      <c r="AW1685" s="157"/>
      <c r="AX1685" s="157"/>
      <c r="AY1685" s="157"/>
      <c r="AZ1685" s="157"/>
      <c r="BA1685" s="157"/>
      <c r="BB1685" s="157"/>
      <c r="BC1685" s="157"/>
      <c r="BD1685" s="157"/>
      <c r="BE1685" s="157"/>
      <c r="BF1685" s="157"/>
      <c r="BG1685" s="157"/>
      <c r="BH1685" s="157"/>
      <c r="BI1685" s="157"/>
      <c r="BJ1685" s="157"/>
      <c r="BK1685" s="157"/>
      <c r="BL1685" s="157"/>
      <c r="BM1685" s="157"/>
      <c r="BN1685" s="157"/>
      <c r="BO1685" s="157"/>
      <c r="BP1685" s="157"/>
      <c r="BQ1685" s="157"/>
      <c r="BR1685" s="157"/>
      <c r="BS1685" s="157"/>
      <c r="BT1685" s="157"/>
      <c r="BU1685" s="157"/>
      <c r="BV1685" s="157"/>
      <c r="BW1685" s="157"/>
      <c r="BX1685" s="157"/>
      <c r="BY1685" s="157"/>
      <c r="BZ1685" s="157"/>
      <c r="CA1685" s="157"/>
      <c r="CB1685" s="157"/>
      <c r="CC1685" s="157"/>
      <c r="CD1685" s="157"/>
      <c r="CE1685" s="157"/>
      <c r="CF1685" s="157"/>
      <c r="CG1685" s="157"/>
      <c r="CH1685" s="157"/>
      <c r="CI1685" s="157"/>
      <c r="CJ1685" s="157"/>
      <c r="CK1685" s="157"/>
      <c r="CL1685" s="157"/>
      <c r="CM1685" s="157"/>
      <c r="CN1685" s="157"/>
      <c r="CO1685" s="157"/>
      <c r="CP1685" s="157"/>
      <c r="CQ1685" s="157"/>
      <c r="CR1685" s="157"/>
      <c r="CS1685" s="157"/>
      <c r="CT1685" s="157"/>
      <c r="CU1685" s="157"/>
      <c r="CV1685" s="157"/>
      <c r="CW1685" s="157"/>
      <c r="CX1685" s="157"/>
      <c r="CY1685" s="157"/>
      <c r="CZ1685" s="157"/>
      <c r="DA1685" s="157"/>
      <c r="DB1685" s="157"/>
      <c r="DC1685" s="157"/>
      <c r="DD1685" s="157"/>
      <c r="DE1685" s="157"/>
      <c r="DF1685" s="157"/>
      <c r="DG1685" s="157"/>
      <c r="DH1685" s="157"/>
      <c r="DI1685" s="157"/>
      <c r="DJ1685" s="157"/>
      <c r="DK1685" s="157"/>
      <c r="DL1685" s="157"/>
      <c r="DM1685" s="157"/>
      <c r="DN1685" s="157"/>
      <c r="DO1685" s="157"/>
    </row>
    <row r="1686" spans="3:119">
      <c r="C1686" s="549"/>
      <c r="D1686" s="301"/>
      <c r="E1686" s="302"/>
      <c r="F1686" s="551"/>
      <c r="G1686" s="551"/>
      <c r="H1686" s="551"/>
      <c r="I1686" s="551"/>
      <c r="J1686" s="551"/>
      <c r="K1686" s="551"/>
      <c r="M1686" s="157"/>
      <c r="N1686" s="157"/>
      <c r="O1686" s="157"/>
      <c r="P1686" s="157"/>
      <c r="Q1686" s="157"/>
      <c r="R1686" s="157"/>
      <c r="S1686" s="157"/>
      <c r="T1686" s="157"/>
      <c r="U1686" s="1761"/>
      <c r="V1686" s="1761"/>
      <c r="W1686" s="1761"/>
      <c r="X1686" s="1761"/>
      <c r="Y1686" s="1761"/>
      <c r="Z1686" s="1761"/>
      <c r="AA1686" s="157"/>
      <c r="AB1686" s="157"/>
      <c r="AC1686" s="157"/>
      <c r="AD1686" s="157"/>
      <c r="AE1686" s="157"/>
      <c r="AF1686" s="157"/>
      <c r="AG1686" s="157"/>
      <c r="AH1686" s="157"/>
      <c r="AI1686" s="157"/>
      <c r="AJ1686" s="157"/>
      <c r="AK1686" s="157"/>
      <c r="AL1686" s="157"/>
      <c r="AM1686" s="157"/>
      <c r="AN1686" s="157"/>
      <c r="AO1686" s="157"/>
      <c r="AP1686" s="157"/>
      <c r="AQ1686" s="157"/>
      <c r="AR1686" s="157"/>
      <c r="AS1686" s="157"/>
      <c r="AT1686" s="157"/>
      <c r="AU1686" s="157"/>
      <c r="AV1686" s="157"/>
      <c r="AW1686" s="157"/>
      <c r="AX1686" s="157"/>
      <c r="AY1686" s="157"/>
      <c r="AZ1686" s="157"/>
      <c r="BA1686" s="157"/>
      <c r="BB1686" s="157"/>
      <c r="BC1686" s="157"/>
      <c r="BD1686" s="157"/>
      <c r="BE1686" s="157"/>
      <c r="BF1686" s="157"/>
      <c r="BG1686" s="157"/>
      <c r="BH1686" s="157"/>
      <c r="BI1686" s="157"/>
      <c r="BJ1686" s="157"/>
      <c r="BK1686" s="157"/>
      <c r="BL1686" s="157"/>
      <c r="BM1686" s="157"/>
      <c r="BN1686" s="157"/>
      <c r="BO1686" s="157"/>
      <c r="BP1686" s="157"/>
      <c r="BQ1686" s="157"/>
      <c r="BR1686" s="157"/>
      <c r="BS1686" s="157"/>
      <c r="BT1686" s="157"/>
      <c r="BU1686" s="157"/>
      <c r="BV1686" s="157"/>
      <c r="BW1686" s="157"/>
      <c r="BX1686" s="157"/>
      <c r="BY1686" s="157"/>
      <c r="BZ1686" s="157"/>
      <c r="CA1686" s="157"/>
      <c r="CB1686" s="157"/>
      <c r="CC1686" s="157"/>
      <c r="CD1686" s="157"/>
      <c r="CE1686" s="157"/>
      <c r="CF1686" s="157"/>
      <c r="CG1686" s="157"/>
      <c r="CH1686" s="157"/>
      <c r="CI1686" s="157"/>
      <c r="CJ1686" s="157"/>
      <c r="CK1686" s="157"/>
      <c r="CL1686" s="157"/>
      <c r="CM1686" s="157"/>
      <c r="CN1686" s="157"/>
      <c r="CO1686" s="157"/>
      <c r="CP1686" s="157"/>
      <c r="CQ1686" s="157"/>
      <c r="CR1686" s="157"/>
      <c r="CS1686" s="157"/>
      <c r="CT1686" s="157"/>
      <c r="CU1686" s="157"/>
      <c r="CV1686" s="157"/>
      <c r="CW1686" s="157"/>
      <c r="CX1686" s="157"/>
      <c r="CY1686" s="157"/>
      <c r="CZ1686" s="157"/>
      <c r="DA1686" s="157"/>
      <c r="DB1686" s="157"/>
      <c r="DC1686" s="157"/>
      <c r="DD1686" s="157"/>
      <c r="DE1686" s="157"/>
      <c r="DF1686" s="157"/>
      <c r="DG1686" s="157"/>
      <c r="DH1686" s="157"/>
      <c r="DI1686" s="157"/>
      <c r="DJ1686" s="157"/>
      <c r="DK1686" s="157"/>
      <c r="DL1686" s="157"/>
      <c r="DM1686" s="157"/>
      <c r="DN1686" s="157"/>
      <c r="DO1686" s="157"/>
    </row>
    <row r="1687" spans="3:119">
      <c r="C1687" s="549"/>
      <c r="D1687" s="301"/>
      <c r="E1687" s="302"/>
      <c r="F1687" s="551"/>
      <c r="G1687" s="551"/>
      <c r="H1687" s="551"/>
      <c r="I1687" s="551"/>
      <c r="J1687" s="551"/>
      <c r="K1687" s="551"/>
      <c r="M1687" s="157"/>
      <c r="N1687" s="157"/>
      <c r="O1687" s="157"/>
      <c r="P1687" s="157"/>
      <c r="Q1687" s="157"/>
      <c r="R1687" s="157"/>
      <c r="S1687" s="157"/>
      <c r="T1687" s="157"/>
      <c r="U1687" s="1761"/>
      <c r="V1687" s="1761"/>
      <c r="W1687" s="1761"/>
      <c r="X1687" s="1761"/>
      <c r="Y1687" s="1761"/>
      <c r="Z1687" s="1761"/>
      <c r="AA1687" s="157"/>
      <c r="AB1687" s="157"/>
      <c r="AC1687" s="157"/>
      <c r="AD1687" s="157"/>
      <c r="AE1687" s="157"/>
      <c r="AF1687" s="157"/>
      <c r="AG1687" s="157"/>
      <c r="AH1687" s="157"/>
      <c r="AI1687" s="157"/>
      <c r="AJ1687" s="157"/>
      <c r="AK1687" s="157"/>
      <c r="AL1687" s="157"/>
      <c r="AM1687" s="157"/>
      <c r="AN1687" s="157"/>
      <c r="AO1687" s="157"/>
      <c r="AP1687" s="157"/>
      <c r="AQ1687" s="157"/>
      <c r="AR1687" s="157"/>
      <c r="AS1687" s="157"/>
      <c r="AT1687" s="157"/>
      <c r="AU1687" s="157"/>
      <c r="AV1687" s="157"/>
      <c r="AW1687" s="157"/>
      <c r="AX1687" s="157"/>
      <c r="AY1687" s="157"/>
      <c r="AZ1687" s="157"/>
      <c r="BA1687" s="157"/>
      <c r="BB1687" s="157"/>
      <c r="BC1687" s="157"/>
      <c r="BD1687" s="157"/>
      <c r="BE1687" s="157"/>
      <c r="BF1687" s="157"/>
      <c r="BG1687" s="157"/>
      <c r="BH1687" s="157"/>
      <c r="BI1687" s="157"/>
      <c r="BJ1687" s="157"/>
      <c r="BK1687" s="157"/>
      <c r="BL1687" s="157"/>
      <c r="BM1687" s="157"/>
      <c r="BN1687" s="157"/>
      <c r="BO1687" s="157"/>
      <c r="BP1687" s="157"/>
      <c r="BQ1687" s="157"/>
      <c r="BR1687" s="157"/>
      <c r="BS1687" s="157"/>
      <c r="BT1687" s="157"/>
      <c r="BU1687" s="157"/>
      <c r="BV1687" s="157"/>
      <c r="BW1687" s="157"/>
      <c r="BX1687" s="157"/>
      <c r="BY1687" s="157"/>
      <c r="BZ1687" s="157"/>
      <c r="CA1687" s="157"/>
      <c r="CB1687" s="157"/>
      <c r="CC1687" s="157"/>
      <c r="CD1687" s="157"/>
      <c r="CE1687" s="157"/>
      <c r="CF1687" s="157"/>
      <c r="CG1687" s="157"/>
      <c r="CH1687" s="157"/>
      <c r="CI1687" s="157"/>
      <c r="CJ1687" s="157"/>
      <c r="CK1687" s="157"/>
      <c r="CL1687" s="157"/>
      <c r="CM1687" s="157"/>
      <c r="CN1687" s="157"/>
      <c r="CO1687" s="157"/>
      <c r="CP1687" s="157"/>
      <c r="CQ1687" s="157"/>
      <c r="CR1687" s="157"/>
      <c r="CS1687" s="157"/>
      <c r="CT1687" s="157"/>
      <c r="CU1687" s="157"/>
      <c r="CV1687" s="157"/>
      <c r="CW1687" s="157"/>
      <c r="CX1687" s="157"/>
      <c r="CY1687" s="157"/>
      <c r="CZ1687" s="157"/>
      <c r="DA1687" s="157"/>
      <c r="DB1687" s="157"/>
      <c r="DC1687" s="157"/>
      <c r="DD1687" s="157"/>
      <c r="DE1687" s="157"/>
      <c r="DF1687" s="157"/>
      <c r="DG1687" s="157"/>
      <c r="DH1687" s="157"/>
      <c r="DI1687" s="157"/>
      <c r="DJ1687" s="157"/>
      <c r="DK1687" s="157"/>
      <c r="DL1687" s="157"/>
      <c r="DM1687" s="157"/>
      <c r="DN1687" s="157"/>
      <c r="DO1687" s="157"/>
    </row>
    <row r="1688" spans="3:119">
      <c r="C1688" s="549"/>
      <c r="D1688" s="301"/>
      <c r="E1688" s="302"/>
      <c r="F1688" s="551"/>
      <c r="G1688" s="551"/>
      <c r="H1688" s="551"/>
      <c r="I1688" s="551"/>
      <c r="J1688" s="551"/>
      <c r="K1688" s="551"/>
      <c r="M1688" s="157"/>
      <c r="N1688" s="157"/>
      <c r="O1688" s="157"/>
      <c r="P1688" s="157"/>
      <c r="Q1688" s="157"/>
      <c r="R1688" s="157"/>
      <c r="S1688" s="157"/>
      <c r="T1688" s="157"/>
      <c r="U1688" s="1761"/>
      <c r="V1688" s="1761"/>
      <c r="W1688" s="1761"/>
      <c r="X1688" s="1761"/>
      <c r="Y1688" s="1761"/>
      <c r="Z1688" s="1761"/>
      <c r="AA1688" s="157"/>
      <c r="AB1688" s="157"/>
      <c r="AC1688" s="157"/>
      <c r="AD1688" s="157"/>
      <c r="AE1688" s="157"/>
      <c r="AF1688" s="157"/>
      <c r="AG1688" s="157"/>
      <c r="AH1688" s="157"/>
      <c r="AI1688" s="157"/>
      <c r="AJ1688" s="157"/>
      <c r="AK1688" s="157"/>
      <c r="AL1688" s="157"/>
      <c r="AM1688" s="157"/>
      <c r="AN1688" s="157"/>
      <c r="AO1688" s="157"/>
      <c r="AP1688" s="157"/>
      <c r="AQ1688" s="157"/>
      <c r="AR1688" s="157"/>
      <c r="AS1688" s="157"/>
      <c r="AT1688" s="157"/>
      <c r="AU1688" s="157"/>
      <c r="AV1688" s="157"/>
      <c r="AW1688" s="157"/>
      <c r="AX1688" s="157"/>
      <c r="AY1688" s="157"/>
      <c r="AZ1688" s="157"/>
      <c r="BA1688" s="157"/>
      <c r="BB1688" s="157"/>
      <c r="BC1688" s="157"/>
      <c r="BD1688" s="157"/>
      <c r="BE1688" s="157"/>
      <c r="BF1688" s="157"/>
      <c r="BG1688" s="157"/>
      <c r="BH1688" s="157"/>
      <c r="BI1688" s="157"/>
      <c r="BJ1688" s="157"/>
      <c r="BK1688" s="157"/>
      <c r="BL1688" s="157"/>
      <c r="BM1688" s="157"/>
      <c r="BN1688" s="157"/>
      <c r="BO1688" s="157"/>
      <c r="BP1688" s="157"/>
      <c r="BQ1688" s="157"/>
      <c r="BR1688" s="157"/>
      <c r="BS1688" s="157"/>
      <c r="BT1688" s="157"/>
      <c r="BU1688" s="157"/>
      <c r="BV1688" s="157"/>
      <c r="BW1688" s="157"/>
      <c r="BX1688" s="157"/>
      <c r="BY1688" s="157"/>
      <c r="BZ1688" s="157"/>
      <c r="CA1688" s="157"/>
      <c r="CB1688" s="157"/>
      <c r="CC1688" s="157"/>
      <c r="CD1688" s="157"/>
      <c r="CE1688" s="157"/>
      <c r="CF1688" s="157"/>
      <c r="CG1688" s="157"/>
      <c r="CH1688" s="157"/>
      <c r="CI1688" s="157"/>
      <c r="CJ1688" s="157"/>
      <c r="CK1688" s="157"/>
      <c r="CL1688" s="157"/>
      <c r="CM1688" s="157"/>
      <c r="CN1688" s="157"/>
      <c r="CO1688" s="157"/>
      <c r="CP1688" s="157"/>
      <c r="CQ1688" s="157"/>
      <c r="CR1688" s="157"/>
      <c r="CS1688" s="157"/>
      <c r="CT1688" s="157"/>
      <c r="CU1688" s="157"/>
      <c r="CV1688" s="157"/>
      <c r="CW1688" s="157"/>
      <c r="CX1688" s="157"/>
      <c r="CY1688" s="157"/>
      <c r="CZ1688" s="157"/>
      <c r="DA1688" s="157"/>
      <c r="DB1688" s="157"/>
      <c r="DC1688" s="157"/>
      <c r="DD1688" s="157"/>
      <c r="DE1688" s="157"/>
      <c r="DF1688" s="157"/>
      <c r="DG1688" s="157"/>
      <c r="DH1688" s="157"/>
      <c r="DI1688" s="157"/>
      <c r="DJ1688" s="157"/>
      <c r="DK1688" s="157"/>
      <c r="DL1688" s="157"/>
      <c r="DM1688" s="157"/>
      <c r="DN1688" s="157"/>
      <c r="DO1688" s="157"/>
    </row>
    <row r="1689" spans="3:119">
      <c r="C1689" s="549"/>
      <c r="D1689" s="301"/>
      <c r="E1689" s="302"/>
      <c r="F1689" s="551"/>
      <c r="G1689" s="551"/>
      <c r="H1689" s="551"/>
      <c r="I1689" s="551"/>
      <c r="J1689" s="551"/>
      <c r="K1689" s="551"/>
      <c r="M1689" s="157"/>
      <c r="N1689" s="157"/>
      <c r="O1689" s="157"/>
      <c r="P1689" s="157"/>
      <c r="Q1689" s="157"/>
      <c r="R1689" s="157"/>
      <c r="S1689" s="157"/>
      <c r="T1689" s="157"/>
      <c r="U1689" s="1761"/>
      <c r="V1689" s="1761"/>
      <c r="W1689" s="1761"/>
      <c r="X1689" s="1761"/>
      <c r="Y1689" s="1761"/>
      <c r="Z1689" s="1761"/>
      <c r="AA1689" s="157"/>
      <c r="AB1689" s="157"/>
      <c r="AC1689" s="157"/>
      <c r="AD1689" s="157"/>
      <c r="AE1689" s="157"/>
      <c r="AF1689" s="157"/>
      <c r="AG1689" s="157"/>
      <c r="AH1689" s="157"/>
      <c r="AI1689" s="157"/>
      <c r="AJ1689" s="157"/>
      <c r="AK1689" s="157"/>
      <c r="AL1689" s="157"/>
      <c r="AM1689" s="157"/>
      <c r="AN1689" s="157"/>
      <c r="AO1689" s="157"/>
      <c r="AP1689" s="157"/>
      <c r="AQ1689" s="157"/>
      <c r="AR1689" s="157"/>
      <c r="AS1689" s="157"/>
      <c r="AT1689" s="157"/>
      <c r="AU1689" s="157"/>
      <c r="AV1689" s="157"/>
      <c r="AW1689" s="157"/>
      <c r="AX1689" s="157"/>
      <c r="AY1689" s="157"/>
      <c r="AZ1689" s="157"/>
      <c r="BA1689" s="157"/>
      <c r="BB1689" s="157"/>
      <c r="BC1689" s="157"/>
      <c r="BD1689" s="157"/>
      <c r="BE1689" s="157"/>
      <c r="BF1689" s="157"/>
      <c r="BG1689" s="157"/>
      <c r="BH1689" s="157"/>
      <c r="BI1689" s="157"/>
      <c r="BJ1689" s="157"/>
      <c r="BK1689" s="157"/>
      <c r="BL1689" s="157"/>
      <c r="BM1689" s="157"/>
      <c r="BN1689" s="157"/>
      <c r="BO1689" s="157"/>
      <c r="BP1689" s="157"/>
      <c r="BQ1689" s="157"/>
      <c r="BR1689" s="157"/>
      <c r="BS1689" s="157"/>
      <c r="BT1689" s="157"/>
      <c r="BU1689" s="157"/>
      <c r="BV1689" s="157"/>
      <c r="BW1689" s="157"/>
      <c r="BX1689" s="157"/>
      <c r="BY1689" s="157"/>
      <c r="BZ1689" s="157"/>
      <c r="CA1689" s="157"/>
      <c r="CB1689" s="157"/>
      <c r="CC1689" s="157"/>
      <c r="CD1689" s="157"/>
      <c r="CE1689" s="157"/>
      <c r="CF1689" s="157"/>
      <c r="CG1689" s="157"/>
      <c r="CH1689" s="157"/>
      <c r="CI1689" s="157"/>
      <c r="CJ1689" s="157"/>
      <c r="CK1689" s="157"/>
      <c r="CL1689" s="157"/>
      <c r="CM1689" s="157"/>
      <c r="CN1689" s="157"/>
      <c r="CO1689" s="157"/>
      <c r="CP1689" s="157"/>
      <c r="CQ1689" s="157"/>
      <c r="CR1689" s="157"/>
      <c r="CS1689" s="157"/>
      <c r="CT1689" s="157"/>
      <c r="CU1689" s="157"/>
      <c r="CV1689" s="157"/>
      <c r="CW1689" s="157"/>
      <c r="CX1689" s="157"/>
      <c r="CY1689" s="157"/>
      <c r="CZ1689" s="157"/>
      <c r="DA1689" s="157"/>
      <c r="DB1689" s="157"/>
      <c r="DC1689" s="157"/>
      <c r="DD1689" s="157"/>
      <c r="DE1689" s="157"/>
      <c r="DF1689" s="157"/>
      <c r="DG1689" s="157"/>
      <c r="DH1689" s="157"/>
      <c r="DI1689" s="157"/>
      <c r="DJ1689" s="157"/>
      <c r="DK1689" s="157"/>
      <c r="DL1689" s="157"/>
      <c r="DM1689" s="157"/>
      <c r="DN1689" s="157"/>
      <c r="DO1689" s="157"/>
    </row>
    <row r="1690" spans="3:119">
      <c r="C1690" s="549"/>
      <c r="D1690" s="301"/>
      <c r="E1690" s="302"/>
      <c r="F1690" s="551"/>
      <c r="G1690" s="551"/>
      <c r="H1690" s="551"/>
      <c r="I1690" s="551"/>
      <c r="J1690" s="551"/>
      <c r="K1690" s="551"/>
      <c r="M1690" s="157"/>
      <c r="N1690" s="157"/>
      <c r="O1690" s="157"/>
      <c r="P1690" s="157"/>
      <c r="Q1690" s="157"/>
      <c r="R1690" s="157"/>
      <c r="S1690" s="157"/>
      <c r="T1690" s="157"/>
      <c r="U1690" s="1761"/>
      <c r="V1690" s="1761"/>
      <c r="W1690" s="1761"/>
      <c r="X1690" s="1761"/>
      <c r="Y1690" s="1761"/>
      <c r="Z1690" s="1761"/>
      <c r="AA1690" s="157"/>
      <c r="AB1690" s="157"/>
      <c r="AC1690" s="157"/>
      <c r="AD1690" s="157"/>
      <c r="AE1690" s="157"/>
      <c r="AF1690" s="157"/>
      <c r="AG1690" s="157"/>
      <c r="AH1690" s="157"/>
      <c r="AI1690" s="157"/>
      <c r="AJ1690" s="157"/>
      <c r="AK1690" s="157"/>
      <c r="AL1690" s="157"/>
      <c r="AM1690" s="157"/>
      <c r="AN1690" s="157"/>
      <c r="AO1690" s="157"/>
      <c r="AP1690" s="157"/>
      <c r="AQ1690" s="157"/>
      <c r="AR1690" s="157"/>
      <c r="AS1690" s="157"/>
      <c r="AT1690" s="157"/>
      <c r="AU1690" s="157"/>
      <c r="AV1690" s="157"/>
      <c r="AW1690" s="157"/>
      <c r="AX1690" s="157"/>
      <c r="AY1690" s="157"/>
      <c r="AZ1690" s="157"/>
      <c r="BA1690" s="157"/>
      <c r="BB1690" s="157"/>
      <c r="BC1690" s="157"/>
      <c r="BD1690" s="157"/>
      <c r="BE1690" s="157"/>
      <c r="BF1690" s="157"/>
      <c r="BG1690" s="157"/>
      <c r="BH1690" s="157"/>
      <c r="BI1690" s="157"/>
      <c r="BJ1690" s="157"/>
      <c r="BK1690" s="157"/>
      <c r="BL1690" s="157"/>
      <c r="BM1690" s="157"/>
      <c r="BN1690" s="157"/>
      <c r="BO1690" s="157"/>
      <c r="BP1690" s="157"/>
      <c r="BQ1690" s="157"/>
      <c r="BR1690" s="157"/>
      <c r="BS1690" s="157"/>
      <c r="BT1690" s="157"/>
      <c r="BU1690" s="157"/>
      <c r="BV1690" s="157"/>
      <c r="BW1690" s="157"/>
      <c r="BX1690" s="157"/>
      <c r="BY1690" s="157"/>
      <c r="BZ1690" s="157"/>
      <c r="CA1690" s="157"/>
      <c r="CB1690" s="157"/>
      <c r="CC1690" s="157"/>
      <c r="CD1690" s="157"/>
      <c r="CE1690" s="157"/>
      <c r="CF1690" s="157"/>
      <c r="CG1690" s="157"/>
      <c r="CH1690" s="157"/>
      <c r="CI1690" s="157"/>
      <c r="CJ1690" s="157"/>
      <c r="CK1690" s="157"/>
      <c r="CL1690" s="157"/>
      <c r="CM1690" s="157"/>
      <c r="CN1690" s="157"/>
      <c r="CO1690" s="157"/>
      <c r="CP1690" s="157"/>
      <c r="CQ1690" s="157"/>
      <c r="CR1690" s="157"/>
      <c r="CS1690" s="157"/>
      <c r="CT1690" s="157"/>
      <c r="CU1690" s="157"/>
      <c r="CV1690" s="157"/>
      <c r="CW1690" s="157"/>
      <c r="CX1690" s="157"/>
      <c r="CY1690" s="157"/>
      <c r="CZ1690" s="157"/>
      <c r="DA1690" s="157"/>
      <c r="DB1690" s="157"/>
      <c r="DC1690" s="157"/>
      <c r="DD1690" s="157"/>
      <c r="DE1690" s="157"/>
      <c r="DF1690" s="157"/>
      <c r="DG1690" s="157"/>
      <c r="DH1690" s="157"/>
      <c r="DI1690" s="157"/>
      <c r="DJ1690" s="157"/>
      <c r="DK1690" s="157"/>
      <c r="DL1690" s="157"/>
      <c r="DM1690" s="157"/>
      <c r="DN1690" s="157"/>
      <c r="DO1690" s="157"/>
    </row>
    <row r="1691" spans="3:119">
      <c r="C1691" s="549"/>
      <c r="D1691" s="301"/>
      <c r="E1691" s="302"/>
      <c r="F1691" s="551"/>
      <c r="G1691" s="551"/>
      <c r="H1691" s="551"/>
      <c r="I1691" s="551"/>
      <c r="J1691" s="551"/>
      <c r="K1691" s="551"/>
      <c r="M1691" s="157"/>
      <c r="N1691" s="157"/>
      <c r="O1691" s="157"/>
      <c r="P1691" s="157"/>
      <c r="Q1691" s="157"/>
      <c r="R1691" s="157"/>
      <c r="S1691" s="157"/>
      <c r="T1691" s="157"/>
      <c r="U1691" s="1761"/>
      <c r="V1691" s="1761"/>
      <c r="W1691" s="1761"/>
      <c r="X1691" s="1761"/>
      <c r="Y1691" s="1761"/>
      <c r="Z1691" s="1761"/>
      <c r="AA1691" s="157"/>
      <c r="AB1691" s="157"/>
      <c r="AC1691" s="157"/>
      <c r="AD1691" s="157"/>
      <c r="AE1691" s="157"/>
      <c r="AF1691" s="157"/>
      <c r="AG1691" s="157"/>
      <c r="AH1691" s="157"/>
      <c r="AI1691" s="157"/>
      <c r="AJ1691" s="157"/>
      <c r="AK1691" s="157"/>
      <c r="AL1691" s="157"/>
      <c r="AM1691" s="157"/>
      <c r="AN1691" s="157"/>
      <c r="AO1691" s="157"/>
      <c r="AP1691" s="157"/>
      <c r="AQ1691" s="157"/>
      <c r="AR1691" s="157"/>
      <c r="AS1691" s="157"/>
      <c r="AT1691" s="157"/>
      <c r="AU1691" s="157"/>
      <c r="AV1691" s="157"/>
      <c r="AW1691" s="157"/>
      <c r="AX1691" s="157"/>
      <c r="AY1691" s="157"/>
      <c r="AZ1691" s="157"/>
      <c r="BA1691" s="157"/>
      <c r="BB1691" s="157"/>
      <c r="BC1691" s="157"/>
      <c r="BD1691" s="157"/>
      <c r="BE1691" s="157"/>
      <c r="BF1691" s="157"/>
      <c r="BG1691" s="157"/>
      <c r="BH1691" s="157"/>
      <c r="BI1691" s="157"/>
      <c r="BJ1691" s="157"/>
      <c r="BK1691" s="157"/>
      <c r="BL1691" s="157"/>
      <c r="BM1691" s="157"/>
      <c r="BN1691" s="157"/>
      <c r="BO1691" s="157"/>
      <c r="BP1691" s="157"/>
      <c r="BQ1691" s="157"/>
      <c r="BR1691" s="157"/>
      <c r="BS1691" s="157"/>
      <c r="BT1691" s="157"/>
      <c r="BU1691" s="157"/>
      <c r="BV1691" s="157"/>
      <c r="BW1691" s="157"/>
      <c r="BX1691" s="157"/>
      <c r="BY1691" s="157"/>
      <c r="BZ1691" s="157"/>
      <c r="CA1691" s="157"/>
      <c r="CB1691" s="157"/>
      <c r="CC1691" s="157"/>
      <c r="CD1691" s="157"/>
      <c r="CE1691" s="157"/>
      <c r="CF1691" s="157"/>
      <c r="CG1691" s="157"/>
      <c r="CH1691" s="157"/>
      <c r="CI1691" s="157"/>
      <c r="CJ1691" s="157"/>
      <c r="CK1691" s="157"/>
      <c r="CL1691" s="157"/>
      <c r="CM1691" s="157"/>
      <c r="CN1691" s="157"/>
      <c r="CO1691" s="157"/>
      <c r="CP1691" s="157"/>
      <c r="CQ1691" s="157"/>
      <c r="CR1691" s="157"/>
      <c r="CS1691" s="157"/>
      <c r="CT1691" s="157"/>
      <c r="CU1691" s="157"/>
      <c r="CV1691" s="157"/>
      <c r="CW1691" s="157"/>
      <c r="CX1691" s="157"/>
      <c r="CY1691" s="157"/>
      <c r="CZ1691" s="157"/>
      <c r="DA1691" s="157"/>
      <c r="DB1691" s="157"/>
      <c r="DC1691" s="157"/>
      <c r="DD1691" s="157"/>
      <c r="DE1691" s="157"/>
      <c r="DF1691" s="157"/>
      <c r="DG1691" s="157"/>
      <c r="DH1691" s="157"/>
      <c r="DI1691" s="157"/>
      <c r="DJ1691" s="157"/>
      <c r="DK1691" s="157"/>
      <c r="DL1691" s="157"/>
      <c r="DM1691" s="157"/>
      <c r="DN1691" s="157"/>
      <c r="DO1691" s="157"/>
    </row>
    <row r="1692" spans="3:119">
      <c r="C1692" s="549"/>
      <c r="D1692" s="301"/>
      <c r="E1692" s="302"/>
      <c r="F1692" s="551"/>
      <c r="G1692" s="551"/>
      <c r="H1692" s="551"/>
      <c r="I1692" s="551"/>
      <c r="J1692" s="551"/>
      <c r="K1692" s="551"/>
      <c r="M1692" s="157"/>
      <c r="N1692" s="157"/>
      <c r="O1692" s="157"/>
      <c r="P1692" s="157"/>
      <c r="Q1692" s="157"/>
      <c r="R1692" s="157"/>
      <c r="S1692" s="157"/>
      <c r="T1692" s="157"/>
      <c r="U1692" s="1761"/>
      <c r="V1692" s="1761"/>
      <c r="W1692" s="1761"/>
      <c r="X1692" s="1761"/>
      <c r="Y1692" s="1761"/>
      <c r="Z1692" s="1761"/>
      <c r="AA1692" s="157"/>
      <c r="AB1692" s="157"/>
      <c r="AC1692" s="157"/>
      <c r="AD1692" s="157"/>
      <c r="AE1692" s="157"/>
      <c r="AF1692" s="157"/>
      <c r="AG1692" s="157"/>
      <c r="AH1692" s="157"/>
      <c r="AI1692" s="157"/>
      <c r="AJ1692" s="157"/>
      <c r="AK1692" s="157"/>
      <c r="AL1692" s="157"/>
      <c r="AM1692" s="157"/>
      <c r="AN1692" s="157"/>
      <c r="AO1692" s="157"/>
      <c r="AP1692" s="157"/>
      <c r="AQ1692" s="157"/>
      <c r="AR1692" s="157"/>
      <c r="AS1692" s="157"/>
      <c r="AT1692" s="157"/>
      <c r="AU1692" s="157"/>
      <c r="AV1692" s="157"/>
      <c r="AW1692" s="157"/>
      <c r="AX1692" s="157"/>
      <c r="AY1692" s="157"/>
      <c r="AZ1692" s="157"/>
      <c r="BA1692" s="157"/>
      <c r="BB1692" s="157"/>
      <c r="BC1692" s="157"/>
      <c r="BD1692" s="157"/>
      <c r="BE1692" s="157"/>
      <c r="BF1692" s="157"/>
      <c r="BG1692" s="157"/>
      <c r="BH1692" s="157"/>
      <c r="BI1692" s="157"/>
      <c r="BJ1692" s="157"/>
      <c r="BK1692" s="157"/>
      <c r="BL1692" s="157"/>
      <c r="BM1692" s="157"/>
      <c r="BN1692" s="157"/>
      <c r="BO1692" s="157"/>
      <c r="BP1692" s="157"/>
      <c r="BQ1692" s="157"/>
      <c r="BR1692" s="157"/>
      <c r="BS1692" s="157"/>
      <c r="BT1692" s="157"/>
      <c r="BU1692" s="157"/>
      <c r="BV1692" s="157"/>
      <c r="BW1692" s="157"/>
      <c r="BX1692" s="157"/>
      <c r="BY1692" s="157"/>
      <c r="BZ1692" s="157"/>
      <c r="CA1692" s="157"/>
      <c r="CB1692" s="157"/>
      <c r="CC1692" s="157"/>
      <c r="CD1692" s="157"/>
      <c r="CE1692" s="157"/>
      <c r="CF1692" s="157"/>
      <c r="CG1692" s="157"/>
      <c r="CH1692" s="157"/>
      <c r="CI1692" s="157"/>
      <c r="CJ1692" s="157"/>
      <c r="CK1692" s="157"/>
      <c r="CL1692" s="157"/>
      <c r="CM1692" s="157"/>
      <c r="CN1692" s="157"/>
      <c r="CO1692" s="157"/>
      <c r="CP1692" s="157"/>
      <c r="CQ1692" s="157"/>
      <c r="CR1692" s="157"/>
      <c r="CS1692" s="157"/>
      <c r="CT1692" s="157"/>
      <c r="CU1692" s="157"/>
      <c r="CV1692" s="157"/>
      <c r="CW1692" s="157"/>
      <c r="CX1692" s="157"/>
      <c r="CY1692" s="157"/>
      <c r="CZ1692" s="157"/>
      <c r="DA1692" s="157"/>
      <c r="DB1692" s="157"/>
      <c r="DC1692" s="157"/>
      <c r="DD1692" s="157"/>
      <c r="DE1692" s="157"/>
      <c r="DF1692" s="157"/>
      <c r="DG1692" s="157"/>
      <c r="DH1692" s="157"/>
      <c r="DI1692" s="157"/>
      <c r="DJ1692" s="157"/>
      <c r="DK1692" s="157"/>
      <c r="DL1692" s="157"/>
      <c r="DM1692" s="157"/>
      <c r="DN1692" s="157"/>
      <c r="DO1692" s="157"/>
    </row>
    <row r="1693" spans="3:119">
      <c r="C1693" s="549"/>
      <c r="D1693" s="301"/>
      <c r="E1693" s="302"/>
      <c r="F1693" s="551"/>
      <c r="G1693" s="551"/>
      <c r="H1693" s="551"/>
      <c r="I1693" s="551"/>
      <c r="J1693" s="551"/>
      <c r="K1693" s="551"/>
      <c r="M1693" s="157"/>
      <c r="N1693" s="157"/>
      <c r="O1693" s="157"/>
      <c r="P1693" s="157"/>
      <c r="Q1693" s="157"/>
      <c r="R1693" s="157"/>
      <c r="S1693" s="157"/>
      <c r="T1693" s="157"/>
      <c r="U1693" s="1761"/>
      <c r="V1693" s="1761"/>
      <c r="W1693" s="1761"/>
      <c r="X1693" s="1761"/>
      <c r="Y1693" s="1761"/>
      <c r="Z1693" s="1761"/>
      <c r="AA1693" s="157"/>
      <c r="AB1693" s="157"/>
      <c r="AC1693" s="157"/>
      <c r="AD1693" s="157"/>
      <c r="AE1693" s="157"/>
      <c r="AF1693" s="157"/>
      <c r="AG1693" s="157"/>
      <c r="AH1693" s="157"/>
      <c r="AI1693" s="157"/>
      <c r="AJ1693" s="157"/>
      <c r="AK1693" s="157"/>
      <c r="AL1693" s="157"/>
      <c r="AM1693" s="157"/>
      <c r="AN1693" s="157"/>
      <c r="AO1693" s="157"/>
      <c r="AP1693" s="157"/>
      <c r="AQ1693" s="157"/>
      <c r="AR1693" s="157"/>
      <c r="AS1693" s="157"/>
      <c r="AT1693" s="157"/>
      <c r="AU1693" s="157"/>
      <c r="AV1693" s="157"/>
      <c r="AW1693" s="157"/>
      <c r="AX1693" s="157"/>
      <c r="AY1693" s="157"/>
      <c r="AZ1693" s="157"/>
      <c r="BA1693" s="157"/>
      <c r="BB1693" s="157"/>
      <c r="BC1693" s="157"/>
      <c r="BD1693" s="157"/>
      <c r="BE1693" s="157"/>
      <c r="BF1693" s="157"/>
      <c r="BG1693" s="157"/>
      <c r="BH1693" s="157"/>
      <c r="BI1693" s="157"/>
      <c r="BJ1693" s="157"/>
      <c r="BK1693" s="157"/>
      <c r="BL1693" s="157"/>
      <c r="BM1693" s="157"/>
      <c r="BN1693" s="157"/>
      <c r="BO1693" s="157"/>
      <c r="BP1693" s="157"/>
      <c r="BQ1693" s="157"/>
      <c r="BR1693" s="157"/>
      <c r="BS1693" s="157"/>
      <c r="BT1693" s="157"/>
      <c r="BU1693" s="157"/>
      <c r="BV1693" s="157"/>
      <c r="BW1693" s="157"/>
      <c r="BX1693" s="157"/>
      <c r="BY1693" s="157"/>
      <c r="BZ1693" s="157"/>
      <c r="CA1693" s="157"/>
      <c r="CB1693" s="157"/>
      <c r="CC1693" s="157"/>
      <c r="CD1693" s="157"/>
      <c r="CE1693" s="157"/>
      <c r="CF1693" s="157"/>
      <c r="CG1693" s="157"/>
      <c r="CH1693" s="157"/>
      <c r="CI1693" s="157"/>
      <c r="CJ1693" s="157"/>
      <c r="CK1693" s="157"/>
      <c r="CL1693" s="157"/>
      <c r="CM1693" s="157"/>
      <c r="CN1693" s="157"/>
      <c r="CO1693" s="157"/>
      <c r="CP1693" s="157"/>
      <c r="CQ1693" s="157"/>
      <c r="CR1693" s="157"/>
      <c r="CS1693" s="157"/>
      <c r="CT1693" s="157"/>
      <c r="CU1693" s="157"/>
      <c r="CV1693" s="157"/>
      <c r="CW1693" s="157"/>
      <c r="CX1693" s="157"/>
      <c r="CY1693" s="157"/>
      <c r="CZ1693" s="157"/>
      <c r="DA1693" s="157"/>
      <c r="DB1693" s="157"/>
      <c r="DC1693" s="157"/>
      <c r="DD1693" s="157"/>
      <c r="DE1693" s="157"/>
      <c r="DF1693" s="157"/>
      <c r="DG1693" s="157"/>
      <c r="DH1693" s="157"/>
      <c r="DI1693" s="157"/>
      <c r="DJ1693" s="157"/>
      <c r="DK1693" s="157"/>
      <c r="DL1693" s="157"/>
      <c r="DM1693" s="157"/>
      <c r="DN1693" s="157"/>
      <c r="DO1693" s="157"/>
    </row>
    <row r="1694" spans="3:119">
      <c r="C1694" s="549"/>
      <c r="D1694" s="301"/>
      <c r="E1694" s="302"/>
      <c r="F1694" s="551"/>
      <c r="G1694" s="551"/>
      <c r="H1694" s="551"/>
      <c r="I1694" s="551"/>
      <c r="J1694" s="551"/>
      <c r="K1694" s="551"/>
      <c r="M1694" s="157"/>
      <c r="N1694" s="157"/>
      <c r="O1694" s="157"/>
      <c r="P1694" s="157"/>
      <c r="Q1694" s="157"/>
      <c r="R1694" s="157"/>
      <c r="S1694" s="157"/>
      <c r="T1694" s="157"/>
      <c r="U1694" s="1761"/>
      <c r="V1694" s="1761"/>
      <c r="W1694" s="1761"/>
      <c r="X1694" s="1761"/>
      <c r="Y1694" s="1761"/>
      <c r="Z1694" s="1761"/>
      <c r="AA1694" s="157"/>
      <c r="AB1694" s="157"/>
      <c r="AC1694" s="157"/>
      <c r="AD1694" s="157"/>
      <c r="AE1694" s="157"/>
      <c r="AF1694" s="157"/>
      <c r="AG1694" s="157"/>
      <c r="AH1694" s="157"/>
      <c r="AI1694" s="157"/>
      <c r="AJ1694" s="157"/>
      <c r="AK1694" s="157"/>
      <c r="AL1694" s="157"/>
      <c r="AM1694" s="157"/>
      <c r="AN1694" s="157"/>
      <c r="AO1694" s="157"/>
      <c r="AP1694" s="157"/>
      <c r="AQ1694" s="157"/>
      <c r="AR1694" s="157"/>
      <c r="AS1694" s="157"/>
      <c r="AT1694" s="157"/>
      <c r="AU1694" s="157"/>
      <c r="AV1694" s="157"/>
      <c r="AW1694" s="157"/>
      <c r="AX1694" s="157"/>
      <c r="AY1694" s="157"/>
      <c r="AZ1694" s="157"/>
      <c r="BA1694" s="157"/>
      <c r="BB1694" s="157"/>
      <c r="BC1694" s="157"/>
      <c r="BD1694" s="157"/>
      <c r="BE1694" s="157"/>
      <c r="BF1694" s="157"/>
      <c r="BG1694" s="157"/>
      <c r="BH1694" s="157"/>
      <c r="BI1694" s="157"/>
      <c r="BJ1694" s="157"/>
      <c r="BK1694" s="157"/>
      <c r="BL1694" s="157"/>
      <c r="BM1694" s="157"/>
      <c r="BN1694" s="157"/>
      <c r="BO1694" s="157"/>
      <c r="BP1694" s="157"/>
      <c r="BQ1694" s="157"/>
      <c r="BR1694" s="157"/>
      <c r="BS1694" s="157"/>
      <c r="BT1694" s="157"/>
      <c r="BU1694" s="157"/>
      <c r="BV1694" s="157"/>
      <c r="BW1694" s="157"/>
      <c r="BX1694" s="157"/>
      <c r="BY1694" s="157"/>
      <c r="BZ1694" s="157"/>
      <c r="CA1694" s="157"/>
      <c r="CB1694" s="157"/>
      <c r="CC1694" s="157"/>
      <c r="CD1694" s="157"/>
      <c r="CE1694" s="157"/>
      <c r="CF1694" s="157"/>
      <c r="CG1694" s="157"/>
      <c r="CH1694" s="157"/>
      <c r="CI1694" s="157"/>
      <c r="CJ1694" s="157"/>
      <c r="CK1694" s="157"/>
      <c r="CL1694" s="157"/>
      <c r="CM1694" s="157"/>
      <c r="CN1694" s="157"/>
      <c r="CO1694" s="157"/>
      <c r="CP1694" s="157"/>
      <c r="CQ1694" s="157"/>
      <c r="CR1694" s="157"/>
      <c r="CS1694" s="157"/>
      <c r="CT1694" s="157"/>
      <c r="CU1694" s="157"/>
      <c r="CV1694" s="157"/>
      <c r="CW1694" s="157"/>
      <c r="CX1694" s="157"/>
      <c r="CY1694" s="157"/>
      <c r="CZ1694" s="157"/>
      <c r="DA1694" s="157"/>
      <c r="DB1694" s="157"/>
      <c r="DC1694" s="157"/>
      <c r="DD1694" s="157"/>
      <c r="DE1694" s="157"/>
      <c r="DF1694" s="157"/>
      <c r="DG1694" s="157"/>
      <c r="DH1694" s="157"/>
      <c r="DI1694" s="157"/>
      <c r="DJ1694" s="157"/>
      <c r="DK1694" s="157"/>
      <c r="DL1694" s="157"/>
      <c r="DM1694" s="157"/>
      <c r="DN1694" s="157"/>
      <c r="DO1694" s="157"/>
    </row>
    <row r="1695" spans="3:119">
      <c r="C1695" s="549"/>
      <c r="D1695" s="301"/>
      <c r="E1695" s="302"/>
      <c r="F1695" s="551"/>
      <c r="G1695" s="551"/>
      <c r="H1695" s="551"/>
      <c r="I1695" s="551"/>
      <c r="J1695" s="551"/>
      <c r="K1695" s="551"/>
      <c r="M1695" s="157"/>
      <c r="N1695" s="157"/>
      <c r="O1695" s="157"/>
      <c r="P1695" s="157"/>
      <c r="Q1695" s="157"/>
      <c r="R1695" s="157"/>
      <c r="S1695" s="157"/>
      <c r="T1695" s="157"/>
      <c r="U1695" s="1761"/>
      <c r="V1695" s="1761"/>
      <c r="W1695" s="1761"/>
      <c r="X1695" s="1761"/>
      <c r="Y1695" s="1761"/>
      <c r="Z1695" s="1761"/>
      <c r="AA1695" s="157"/>
      <c r="AB1695" s="157"/>
      <c r="AC1695" s="157"/>
      <c r="AD1695" s="157"/>
      <c r="AE1695" s="157"/>
      <c r="AF1695" s="157"/>
      <c r="AG1695" s="157"/>
      <c r="AH1695" s="157"/>
      <c r="AI1695" s="157"/>
      <c r="AJ1695" s="157"/>
      <c r="AK1695" s="157"/>
      <c r="AL1695" s="157"/>
      <c r="AM1695" s="157"/>
      <c r="AN1695" s="157"/>
      <c r="AO1695" s="157"/>
      <c r="AP1695" s="157"/>
      <c r="AQ1695" s="157"/>
      <c r="AR1695" s="157"/>
      <c r="AS1695" s="157"/>
      <c r="AT1695" s="157"/>
      <c r="AU1695" s="157"/>
      <c r="AV1695" s="157"/>
      <c r="AW1695" s="157"/>
      <c r="AX1695" s="157"/>
      <c r="AY1695" s="157"/>
      <c r="AZ1695" s="157"/>
      <c r="BA1695" s="157"/>
      <c r="BB1695" s="157"/>
      <c r="BC1695" s="157"/>
      <c r="BD1695" s="157"/>
      <c r="BE1695" s="157"/>
      <c r="BF1695" s="157"/>
      <c r="BG1695" s="157"/>
      <c r="BH1695" s="157"/>
      <c r="BI1695" s="157"/>
      <c r="BJ1695" s="157"/>
      <c r="BK1695" s="157"/>
      <c r="BL1695" s="157"/>
      <c r="BM1695" s="157"/>
      <c r="BN1695" s="157"/>
      <c r="BO1695" s="157"/>
      <c r="BP1695" s="157"/>
      <c r="BQ1695" s="157"/>
      <c r="BR1695" s="157"/>
      <c r="BS1695" s="157"/>
      <c r="BT1695" s="157"/>
      <c r="BU1695" s="157"/>
      <c r="BV1695" s="157"/>
      <c r="BW1695" s="157"/>
      <c r="BX1695" s="157"/>
      <c r="BY1695" s="157"/>
      <c r="BZ1695" s="157"/>
      <c r="CA1695" s="157"/>
      <c r="CB1695" s="157"/>
      <c r="CC1695" s="157"/>
      <c r="CD1695" s="157"/>
      <c r="CE1695" s="157"/>
      <c r="CF1695" s="157"/>
      <c r="CG1695" s="157"/>
      <c r="CH1695" s="157"/>
      <c r="CI1695" s="157"/>
      <c r="CJ1695" s="157"/>
      <c r="CK1695" s="157"/>
      <c r="CL1695" s="157"/>
      <c r="CM1695" s="157"/>
      <c r="CN1695" s="157"/>
      <c r="CO1695" s="157"/>
      <c r="CP1695" s="157"/>
      <c r="CQ1695" s="157"/>
      <c r="CR1695" s="157"/>
      <c r="CS1695" s="157"/>
      <c r="CT1695" s="157"/>
      <c r="CU1695" s="157"/>
      <c r="CV1695" s="157"/>
      <c r="CW1695" s="157"/>
      <c r="CX1695" s="157"/>
      <c r="CY1695" s="157"/>
      <c r="CZ1695" s="157"/>
      <c r="DA1695" s="157"/>
      <c r="DB1695" s="157"/>
      <c r="DC1695" s="157"/>
      <c r="DD1695" s="157"/>
      <c r="DE1695" s="157"/>
      <c r="DF1695" s="157"/>
      <c r="DG1695" s="157"/>
      <c r="DH1695" s="157"/>
      <c r="DI1695" s="157"/>
      <c r="DJ1695" s="157"/>
      <c r="DK1695" s="157"/>
      <c r="DL1695" s="157"/>
      <c r="DM1695" s="157"/>
      <c r="DN1695" s="157"/>
      <c r="DO1695" s="157"/>
    </row>
    <row r="1696" spans="3:119">
      <c r="C1696" s="549"/>
      <c r="D1696" s="301"/>
      <c r="E1696" s="302"/>
      <c r="F1696" s="551"/>
      <c r="G1696" s="551"/>
      <c r="H1696" s="551"/>
      <c r="I1696" s="551"/>
      <c r="J1696" s="551"/>
      <c r="K1696" s="551"/>
      <c r="M1696" s="157"/>
      <c r="N1696" s="157"/>
      <c r="O1696" s="157"/>
      <c r="P1696" s="157"/>
      <c r="Q1696" s="157"/>
      <c r="R1696" s="157"/>
      <c r="S1696" s="157"/>
      <c r="T1696" s="157"/>
      <c r="U1696" s="1761"/>
      <c r="V1696" s="1761"/>
      <c r="W1696" s="1761"/>
      <c r="X1696" s="1761"/>
      <c r="Y1696" s="1761"/>
      <c r="Z1696" s="1761"/>
      <c r="AA1696" s="157"/>
      <c r="AB1696" s="157"/>
      <c r="AC1696" s="157"/>
      <c r="AD1696" s="157"/>
      <c r="AE1696" s="157"/>
      <c r="AF1696" s="157"/>
      <c r="AG1696" s="157"/>
      <c r="AH1696" s="157"/>
      <c r="AI1696" s="157"/>
      <c r="AJ1696" s="157"/>
      <c r="AK1696" s="157"/>
      <c r="AL1696" s="157"/>
      <c r="AM1696" s="157"/>
      <c r="AN1696" s="157"/>
      <c r="AO1696" s="157"/>
      <c r="AP1696" s="157"/>
      <c r="AQ1696" s="157"/>
      <c r="AR1696" s="157"/>
      <c r="AS1696" s="157"/>
      <c r="AT1696" s="157"/>
      <c r="AU1696" s="157"/>
      <c r="AV1696" s="157"/>
      <c r="AW1696" s="157"/>
      <c r="AX1696" s="157"/>
      <c r="AY1696" s="157"/>
      <c r="AZ1696" s="157"/>
      <c r="BA1696" s="157"/>
      <c r="BB1696" s="157"/>
      <c r="BC1696" s="157"/>
      <c r="BD1696" s="157"/>
      <c r="BE1696" s="157"/>
      <c r="BF1696" s="157"/>
      <c r="BG1696" s="157"/>
      <c r="BH1696" s="157"/>
      <c r="BI1696" s="157"/>
      <c r="BJ1696" s="157"/>
      <c r="BK1696" s="157"/>
      <c r="BL1696" s="157"/>
      <c r="BM1696" s="157"/>
      <c r="BN1696" s="157"/>
      <c r="BO1696" s="157"/>
      <c r="BP1696" s="157"/>
      <c r="BQ1696" s="157"/>
      <c r="BR1696" s="157"/>
      <c r="BS1696" s="157"/>
      <c r="BT1696" s="157"/>
      <c r="BU1696" s="157"/>
      <c r="BV1696" s="157"/>
      <c r="BW1696" s="157"/>
      <c r="BX1696" s="157"/>
      <c r="BY1696" s="157"/>
      <c r="BZ1696" s="157"/>
      <c r="CA1696" s="157"/>
      <c r="CB1696" s="157"/>
      <c r="CC1696" s="157"/>
      <c r="CD1696" s="157"/>
      <c r="CE1696" s="157"/>
      <c r="CF1696" s="157"/>
      <c r="CG1696" s="157"/>
      <c r="CH1696" s="157"/>
      <c r="CI1696" s="157"/>
      <c r="CJ1696" s="157"/>
      <c r="CK1696" s="157"/>
      <c r="CL1696" s="157"/>
      <c r="CM1696" s="157"/>
      <c r="CN1696" s="157"/>
      <c r="CO1696" s="157"/>
      <c r="CP1696" s="157"/>
      <c r="CQ1696" s="157"/>
      <c r="CR1696" s="157"/>
      <c r="CS1696" s="157"/>
      <c r="CT1696" s="157"/>
      <c r="CU1696" s="157"/>
      <c r="CV1696" s="157"/>
      <c r="CW1696" s="157"/>
      <c r="CX1696" s="157"/>
      <c r="CY1696" s="157"/>
      <c r="CZ1696" s="157"/>
      <c r="DA1696" s="157"/>
      <c r="DB1696" s="157"/>
      <c r="DC1696" s="157"/>
      <c r="DD1696" s="157"/>
      <c r="DE1696" s="157"/>
      <c r="DF1696" s="157"/>
      <c r="DG1696" s="157"/>
      <c r="DH1696" s="157"/>
      <c r="DI1696" s="157"/>
      <c r="DJ1696" s="157"/>
      <c r="DK1696" s="157"/>
      <c r="DL1696" s="157"/>
      <c r="DM1696" s="157"/>
      <c r="DN1696" s="157"/>
      <c r="DO1696" s="157"/>
    </row>
    <row r="1697" spans="3:119">
      <c r="C1697" s="549"/>
      <c r="D1697" s="301"/>
      <c r="E1697" s="302"/>
      <c r="F1697" s="551"/>
      <c r="G1697" s="551"/>
      <c r="H1697" s="551"/>
      <c r="I1697" s="551"/>
      <c r="J1697" s="551"/>
      <c r="K1697" s="551"/>
      <c r="M1697" s="157"/>
      <c r="N1697" s="157"/>
      <c r="O1697" s="157"/>
      <c r="P1697" s="157"/>
      <c r="Q1697" s="157"/>
      <c r="R1697" s="157"/>
      <c r="S1697" s="157"/>
      <c r="T1697" s="157"/>
      <c r="U1697" s="1761"/>
      <c r="V1697" s="1761"/>
      <c r="W1697" s="1761"/>
      <c r="X1697" s="1761"/>
      <c r="Y1697" s="1761"/>
      <c r="Z1697" s="1761"/>
      <c r="AA1697" s="157"/>
      <c r="AB1697" s="157"/>
      <c r="AC1697" s="157"/>
      <c r="AD1697" s="157"/>
      <c r="AE1697" s="157"/>
      <c r="AF1697" s="157"/>
      <c r="AG1697" s="157"/>
      <c r="AH1697" s="157"/>
      <c r="AI1697" s="157"/>
      <c r="AJ1697" s="157"/>
      <c r="AK1697" s="157"/>
      <c r="AL1697" s="157"/>
      <c r="AM1697" s="157"/>
      <c r="AN1697" s="157"/>
      <c r="AO1697" s="157"/>
      <c r="AP1697" s="157"/>
      <c r="AQ1697" s="157"/>
      <c r="AR1697" s="157"/>
      <c r="AS1697" s="157"/>
      <c r="AT1697" s="157"/>
      <c r="AU1697" s="157"/>
      <c r="AV1697" s="157"/>
      <c r="AW1697" s="157"/>
      <c r="AX1697" s="157"/>
      <c r="AY1697" s="157"/>
      <c r="AZ1697" s="157"/>
      <c r="BA1697" s="157"/>
      <c r="BB1697" s="157"/>
      <c r="BC1697" s="157"/>
      <c r="BD1697" s="157"/>
      <c r="BE1697" s="157"/>
      <c r="BF1697" s="157"/>
      <c r="BG1697" s="157"/>
      <c r="BH1697" s="157"/>
      <c r="BI1697" s="157"/>
      <c r="BJ1697" s="157"/>
      <c r="BK1697" s="157"/>
      <c r="BL1697" s="157"/>
      <c r="BM1697" s="157"/>
      <c r="BN1697" s="157"/>
      <c r="BO1697" s="157"/>
      <c r="BP1697" s="157"/>
      <c r="BQ1697" s="157"/>
      <c r="BR1697" s="157"/>
      <c r="BS1697" s="157"/>
      <c r="BT1697" s="157"/>
      <c r="BU1697" s="157"/>
      <c r="BV1697" s="157"/>
      <c r="BW1697" s="157"/>
      <c r="BX1697" s="157"/>
      <c r="BY1697" s="157"/>
      <c r="BZ1697" s="157"/>
      <c r="CA1697" s="157"/>
      <c r="CB1697" s="157"/>
      <c r="CC1697" s="157"/>
      <c r="CD1697" s="157"/>
      <c r="CE1697" s="157"/>
      <c r="CF1697" s="157"/>
      <c r="CG1697" s="157"/>
      <c r="CH1697" s="157"/>
      <c r="CI1697" s="157"/>
      <c r="CJ1697" s="157"/>
      <c r="CK1697" s="157"/>
      <c r="CL1697" s="157"/>
      <c r="CM1697" s="157"/>
      <c r="CN1697" s="157"/>
      <c r="CO1697" s="157"/>
      <c r="CP1697" s="157"/>
      <c r="CQ1697" s="157"/>
      <c r="CR1697" s="157"/>
      <c r="CS1697" s="157"/>
      <c r="CT1697" s="157"/>
      <c r="CU1697" s="157"/>
      <c r="CV1697" s="157"/>
      <c r="CW1697" s="157"/>
      <c r="CX1697" s="157"/>
      <c r="CY1697" s="157"/>
      <c r="CZ1697" s="157"/>
      <c r="DA1697" s="157"/>
      <c r="DB1697" s="157"/>
      <c r="DC1697" s="157"/>
      <c r="DD1697" s="157"/>
      <c r="DE1697" s="157"/>
      <c r="DF1697" s="157"/>
      <c r="DG1697" s="157"/>
      <c r="DH1697" s="157"/>
      <c r="DI1697" s="157"/>
      <c r="DJ1697" s="157"/>
      <c r="DK1697" s="157"/>
      <c r="DL1697" s="157"/>
      <c r="DM1697" s="157"/>
      <c r="DN1697" s="157"/>
      <c r="DO1697" s="157"/>
    </row>
    <row r="1698" spans="3:119">
      <c r="C1698" s="549"/>
      <c r="D1698" s="301"/>
      <c r="E1698" s="302"/>
      <c r="F1698" s="551"/>
      <c r="G1698" s="551"/>
      <c r="H1698" s="551"/>
      <c r="I1698" s="551"/>
      <c r="J1698" s="551"/>
      <c r="K1698" s="551"/>
      <c r="M1698" s="157"/>
      <c r="N1698" s="157"/>
      <c r="O1698" s="157"/>
      <c r="P1698" s="157"/>
      <c r="Q1698" s="157"/>
      <c r="R1698" s="157"/>
      <c r="S1698" s="157"/>
      <c r="T1698" s="157"/>
      <c r="U1698" s="1761"/>
      <c r="V1698" s="1761"/>
      <c r="W1698" s="1761"/>
      <c r="X1698" s="1761"/>
      <c r="Y1698" s="1761"/>
      <c r="Z1698" s="1761"/>
      <c r="AA1698" s="157"/>
      <c r="AB1698" s="157"/>
      <c r="AC1698" s="157"/>
      <c r="AD1698" s="157"/>
      <c r="AE1698" s="157"/>
      <c r="AF1698" s="157"/>
      <c r="AG1698" s="157"/>
      <c r="AH1698" s="157"/>
      <c r="AI1698" s="157"/>
      <c r="AJ1698" s="157"/>
      <c r="AK1698" s="157"/>
      <c r="AL1698" s="157"/>
      <c r="AM1698" s="157"/>
      <c r="AN1698" s="157"/>
      <c r="AO1698" s="157"/>
      <c r="AP1698" s="157"/>
      <c r="AQ1698" s="157"/>
      <c r="AR1698" s="157"/>
      <c r="AS1698" s="157"/>
      <c r="AT1698" s="157"/>
      <c r="AU1698" s="157"/>
      <c r="AV1698" s="157"/>
      <c r="AW1698" s="157"/>
      <c r="AX1698" s="157"/>
      <c r="AY1698" s="157"/>
      <c r="AZ1698" s="157"/>
      <c r="BA1698" s="157"/>
      <c r="BB1698" s="157"/>
      <c r="BC1698" s="157"/>
      <c r="BD1698" s="157"/>
      <c r="BE1698" s="157"/>
      <c r="BF1698" s="157"/>
      <c r="BG1698" s="157"/>
      <c r="BH1698" s="157"/>
      <c r="BI1698" s="157"/>
      <c r="BJ1698" s="157"/>
      <c r="BK1698" s="157"/>
      <c r="BL1698" s="157"/>
      <c r="BM1698" s="157"/>
      <c r="BN1698" s="157"/>
      <c r="BO1698" s="157"/>
      <c r="BP1698" s="157"/>
      <c r="BQ1698" s="157"/>
      <c r="BR1698" s="157"/>
      <c r="BS1698" s="157"/>
      <c r="BT1698" s="157"/>
      <c r="BU1698" s="157"/>
      <c r="BV1698" s="157"/>
      <c r="BW1698" s="157"/>
      <c r="BX1698" s="157"/>
      <c r="BY1698" s="157"/>
      <c r="BZ1698" s="157"/>
      <c r="CA1698" s="157"/>
      <c r="CB1698" s="157"/>
      <c r="CC1698" s="157"/>
      <c r="CD1698" s="157"/>
      <c r="CE1698" s="157"/>
      <c r="CF1698" s="157"/>
      <c r="CG1698" s="157"/>
      <c r="CH1698" s="157"/>
      <c r="CI1698" s="157"/>
      <c r="CJ1698" s="157"/>
      <c r="CK1698" s="157"/>
      <c r="CL1698" s="157"/>
      <c r="CM1698" s="157"/>
      <c r="CN1698" s="157"/>
      <c r="CO1698" s="157"/>
      <c r="CP1698" s="157"/>
      <c r="CQ1698" s="157"/>
      <c r="CR1698" s="157"/>
      <c r="CS1698" s="157"/>
      <c r="CT1698" s="157"/>
      <c r="CU1698" s="157"/>
      <c r="CV1698" s="157"/>
      <c r="CW1698" s="157"/>
      <c r="CX1698" s="157"/>
      <c r="CY1698" s="157"/>
      <c r="CZ1698" s="157"/>
      <c r="DA1698" s="157"/>
      <c r="DB1698" s="157"/>
      <c r="DC1698" s="157"/>
      <c r="DD1698" s="157"/>
      <c r="DE1698" s="157"/>
      <c r="DF1698" s="157"/>
      <c r="DG1698" s="157"/>
      <c r="DH1698" s="157"/>
      <c r="DI1698" s="157"/>
      <c r="DJ1698" s="157"/>
      <c r="DK1698" s="157"/>
      <c r="DL1698" s="157"/>
      <c r="DM1698" s="157"/>
      <c r="DN1698" s="157"/>
      <c r="DO1698" s="157"/>
    </row>
    <row r="1699" spans="3:119">
      <c r="C1699" s="549"/>
      <c r="D1699" s="301"/>
      <c r="E1699" s="302"/>
      <c r="F1699" s="551"/>
      <c r="G1699" s="551"/>
      <c r="H1699" s="551"/>
      <c r="I1699" s="551"/>
      <c r="J1699" s="551"/>
      <c r="K1699" s="551"/>
      <c r="M1699" s="157"/>
      <c r="N1699" s="157"/>
      <c r="O1699" s="157"/>
      <c r="P1699" s="157"/>
      <c r="Q1699" s="157"/>
      <c r="R1699" s="157"/>
      <c r="S1699" s="157"/>
      <c r="T1699" s="157"/>
      <c r="U1699" s="1761"/>
      <c r="V1699" s="1761"/>
      <c r="W1699" s="1761"/>
      <c r="X1699" s="1761"/>
      <c r="Y1699" s="1761"/>
      <c r="Z1699" s="1761"/>
      <c r="AA1699" s="157"/>
      <c r="AB1699" s="157"/>
      <c r="AC1699" s="157"/>
      <c r="AD1699" s="157"/>
      <c r="AE1699" s="157"/>
      <c r="AF1699" s="157"/>
      <c r="AG1699" s="157"/>
      <c r="AH1699" s="157"/>
      <c r="AI1699" s="157"/>
      <c r="AJ1699" s="157"/>
      <c r="AK1699" s="157"/>
      <c r="AL1699" s="157"/>
      <c r="AM1699" s="157"/>
      <c r="AN1699" s="157"/>
      <c r="AO1699" s="157"/>
      <c r="AP1699" s="157"/>
      <c r="AQ1699" s="157"/>
      <c r="AR1699" s="157"/>
      <c r="AS1699" s="157"/>
      <c r="AT1699" s="157"/>
      <c r="AU1699" s="157"/>
      <c r="AV1699" s="157"/>
      <c r="AW1699" s="157"/>
      <c r="AX1699" s="157"/>
      <c r="AY1699" s="157"/>
      <c r="AZ1699" s="157"/>
      <c r="BA1699" s="157"/>
      <c r="BB1699" s="157"/>
      <c r="BC1699" s="157"/>
      <c r="BD1699" s="157"/>
      <c r="BE1699" s="157"/>
      <c r="BF1699" s="157"/>
      <c r="BG1699" s="157"/>
      <c r="BH1699" s="157"/>
      <c r="BI1699" s="157"/>
      <c r="BJ1699" s="157"/>
      <c r="BK1699" s="157"/>
      <c r="BL1699" s="157"/>
      <c r="BM1699" s="157"/>
      <c r="BN1699" s="157"/>
      <c r="BO1699" s="157"/>
      <c r="BP1699" s="157"/>
      <c r="BQ1699" s="157"/>
      <c r="BR1699" s="157"/>
      <c r="BS1699" s="157"/>
      <c r="BT1699" s="157"/>
      <c r="BU1699" s="157"/>
      <c r="BV1699" s="157"/>
      <c r="BW1699" s="157"/>
      <c r="BX1699" s="157"/>
      <c r="BY1699" s="157"/>
      <c r="BZ1699" s="157"/>
      <c r="CA1699" s="157"/>
      <c r="CB1699" s="157"/>
      <c r="CC1699" s="157"/>
      <c r="CD1699" s="157"/>
      <c r="CE1699" s="157"/>
      <c r="CF1699" s="157"/>
      <c r="CG1699" s="157"/>
      <c r="CH1699" s="157"/>
      <c r="CI1699" s="157"/>
      <c r="CJ1699" s="157"/>
      <c r="CK1699" s="157"/>
      <c r="CL1699" s="157"/>
      <c r="CM1699" s="157"/>
      <c r="CN1699" s="157"/>
      <c r="CO1699" s="157"/>
      <c r="CP1699" s="157"/>
      <c r="CQ1699" s="157"/>
      <c r="CR1699" s="157"/>
      <c r="CS1699" s="157"/>
      <c r="CT1699" s="157"/>
      <c r="CU1699" s="157"/>
      <c r="CV1699" s="157"/>
      <c r="CW1699" s="157"/>
      <c r="CX1699" s="157"/>
      <c r="CY1699" s="157"/>
      <c r="CZ1699" s="157"/>
      <c r="DA1699" s="157"/>
      <c r="DB1699" s="157"/>
      <c r="DC1699" s="157"/>
      <c r="DD1699" s="157"/>
      <c r="DE1699" s="157"/>
      <c r="DF1699" s="157"/>
      <c r="DG1699" s="157"/>
      <c r="DH1699" s="157"/>
      <c r="DI1699" s="157"/>
      <c r="DJ1699" s="157"/>
      <c r="DK1699" s="157"/>
      <c r="DL1699" s="157"/>
      <c r="DM1699" s="157"/>
      <c r="DN1699" s="157"/>
      <c r="DO1699" s="157"/>
    </row>
    <row r="1700" spans="3:119">
      <c r="C1700" s="549"/>
      <c r="D1700" s="301"/>
      <c r="E1700" s="302"/>
      <c r="F1700" s="551"/>
      <c r="G1700" s="551"/>
      <c r="H1700" s="551"/>
      <c r="I1700" s="551"/>
      <c r="J1700" s="551"/>
      <c r="K1700" s="551"/>
      <c r="M1700" s="157"/>
      <c r="N1700" s="157"/>
      <c r="O1700" s="157"/>
      <c r="P1700" s="157"/>
      <c r="Q1700" s="157"/>
      <c r="R1700" s="157"/>
      <c r="S1700" s="157"/>
      <c r="T1700" s="157"/>
      <c r="U1700" s="1761"/>
      <c r="V1700" s="1761"/>
      <c r="W1700" s="1761"/>
      <c r="X1700" s="1761"/>
      <c r="Y1700" s="1761"/>
      <c r="Z1700" s="1761"/>
      <c r="AA1700" s="157"/>
      <c r="AB1700" s="157"/>
      <c r="AC1700" s="157"/>
      <c r="AD1700" s="157"/>
      <c r="AE1700" s="157"/>
      <c r="AF1700" s="157"/>
      <c r="AG1700" s="157"/>
      <c r="AH1700" s="157"/>
      <c r="AI1700" s="157"/>
      <c r="AJ1700" s="157"/>
      <c r="AK1700" s="157"/>
      <c r="AL1700" s="157"/>
      <c r="AM1700" s="157"/>
      <c r="AN1700" s="157"/>
      <c r="AO1700" s="157"/>
      <c r="AP1700" s="157"/>
      <c r="AQ1700" s="157"/>
      <c r="AR1700" s="157"/>
      <c r="AS1700" s="157"/>
      <c r="AT1700" s="157"/>
      <c r="AU1700" s="157"/>
      <c r="AV1700" s="157"/>
      <c r="AW1700" s="157"/>
      <c r="AX1700" s="157"/>
      <c r="AY1700" s="157"/>
      <c r="AZ1700" s="157"/>
      <c r="BA1700" s="157"/>
      <c r="BB1700" s="157"/>
      <c r="BC1700" s="157"/>
      <c r="BD1700" s="157"/>
      <c r="BE1700" s="157"/>
      <c r="BF1700" s="157"/>
      <c r="BG1700" s="157"/>
      <c r="BH1700" s="157"/>
      <c r="BI1700" s="157"/>
      <c r="BJ1700" s="157"/>
      <c r="BK1700" s="157"/>
      <c r="BL1700" s="157"/>
      <c r="BM1700" s="157"/>
      <c r="BN1700" s="157"/>
      <c r="BO1700" s="157"/>
      <c r="BP1700" s="157"/>
      <c r="BQ1700" s="157"/>
      <c r="BR1700" s="157"/>
      <c r="BS1700" s="157"/>
      <c r="BT1700" s="157"/>
      <c r="BU1700" s="157"/>
      <c r="BV1700" s="157"/>
      <c r="BW1700" s="157"/>
      <c r="BX1700" s="157"/>
      <c r="BY1700" s="157"/>
      <c r="BZ1700" s="157"/>
      <c r="CA1700" s="157"/>
      <c r="CB1700" s="157"/>
      <c r="CC1700" s="157"/>
      <c r="CD1700" s="157"/>
      <c r="CE1700" s="157"/>
      <c r="CF1700" s="157"/>
      <c r="CG1700" s="157"/>
      <c r="CH1700" s="157"/>
      <c r="CI1700" s="157"/>
      <c r="CJ1700" s="157"/>
      <c r="CK1700" s="157"/>
      <c r="CL1700" s="157"/>
      <c r="CM1700" s="157"/>
      <c r="CN1700" s="157"/>
      <c r="CO1700" s="157"/>
      <c r="CP1700" s="157"/>
      <c r="CQ1700" s="157"/>
      <c r="CR1700" s="157"/>
      <c r="CS1700" s="157"/>
      <c r="CT1700" s="157"/>
      <c r="CU1700" s="157"/>
      <c r="CV1700" s="157"/>
      <c r="CW1700" s="157"/>
      <c r="CX1700" s="157"/>
      <c r="CY1700" s="157"/>
      <c r="CZ1700" s="157"/>
      <c r="DA1700" s="157"/>
      <c r="DB1700" s="157"/>
      <c r="DC1700" s="157"/>
      <c r="DD1700" s="157"/>
      <c r="DE1700" s="157"/>
      <c r="DF1700" s="157"/>
      <c r="DG1700" s="157"/>
      <c r="DH1700" s="157"/>
      <c r="DI1700" s="157"/>
      <c r="DJ1700" s="157"/>
      <c r="DK1700" s="157"/>
      <c r="DL1700" s="157"/>
      <c r="DM1700" s="157"/>
      <c r="DN1700" s="157"/>
      <c r="DO1700" s="157"/>
    </row>
    <row r="1701" spans="3:119">
      <c r="C1701" s="549"/>
      <c r="D1701" s="301"/>
      <c r="E1701" s="302"/>
      <c r="F1701" s="551"/>
      <c r="G1701" s="551"/>
      <c r="H1701" s="551"/>
      <c r="I1701" s="551"/>
      <c r="J1701" s="551"/>
      <c r="K1701" s="551"/>
      <c r="M1701" s="157"/>
      <c r="N1701" s="157"/>
      <c r="O1701" s="157"/>
      <c r="P1701" s="157"/>
      <c r="Q1701" s="157"/>
      <c r="R1701" s="157"/>
      <c r="S1701" s="157"/>
      <c r="T1701" s="157"/>
      <c r="U1701" s="1761"/>
      <c r="V1701" s="1761"/>
      <c r="W1701" s="1761"/>
      <c r="X1701" s="1761"/>
      <c r="Y1701" s="1761"/>
      <c r="Z1701" s="1761"/>
      <c r="AA1701" s="157"/>
      <c r="AB1701" s="157"/>
      <c r="AC1701" s="157"/>
      <c r="AD1701" s="157"/>
      <c r="AE1701" s="157"/>
      <c r="AF1701" s="157"/>
      <c r="AG1701" s="157"/>
      <c r="AH1701" s="157"/>
      <c r="AI1701" s="157"/>
      <c r="AJ1701" s="157"/>
      <c r="AK1701" s="157"/>
      <c r="AL1701" s="157"/>
      <c r="AM1701" s="157"/>
      <c r="AN1701" s="157"/>
      <c r="AO1701" s="157"/>
      <c r="AP1701" s="157"/>
      <c r="AQ1701" s="157"/>
      <c r="AR1701" s="157"/>
      <c r="AS1701" s="157"/>
      <c r="AT1701" s="157"/>
      <c r="AU1701" s="157"/>
      <c r="AV1701" s="157"/>
      <c r="AW1701" s="157"/>
      <c r="AX1701" s="157"/>
      <c r="AY1701" s="157"/>
      <c r="AZ1701" s="157"/>
      <c r="BA1701" s="157"/>
      <c r="BB1701" s="157"/>
      <c r="BC1701" s="157"/>
      <c r="BD1701" s="157"/>
      <c r="BE1701" s="157"/>
      <c r="BF1701" s="157"/>
      <c r="BG1701" s="157"/>
      <c r="BH1701" s="157"/>
      <c r="BI1701" s="157"/>
      <c r="BJ1701" s="157"/>
      <c r="BK1701" s="157"/>
      <c r="BL1701" s="157"/>
      <c r="BM1701" s="157"/>
      <c r="BN1701" s="157"/>
      <c r="BO1701" s="157"/>
      <c r="BP1701" s="157"/>
      <c r="BQ1701" s="157"/>
      <c r="BR1701" s="157"/>
      <c r="BS1701" s="157"/>
      <c r="BT1701" s="157"/>
      <c r="BU1701" s="157"/>
      <c r="BV1701" s="157"/>
      <c r="BW1701" s="157"/>
      <c r="BX1701" s="157"/>
      <c r="BY1701" s="157"/>
      <c r="BZ1701" s="157"/>
      <c r="CA1701" s="157"/>
      <c r="CB1701" s="157"/>
      <c r="CC1701" s="157"/>
      <c r="CD1701" s="157"/>
      <c r="CE1701" s="157"/>
      <c r="CF1701" s="157"/>
      <c r="CG1701" s="157"/>
      <c r="CH1701" s="157"/>
      <c r="CI1701" s="157"/>
      <c r="CJ1701" s="157"/>
      <c r="CK1701" s="157"/>
      <c r="CL1701" s="157"/>
      <c r="CM1701" s="157"/>
      <c r="CN1701" s="157"/>
      <c r="CO1701" s="157"/>
      <c r="CP1701" s="157"/>
      <c r="CQ1701" s="157"/>
      <c r="CR1701" s="157"/>
      <c r="CS1701" s="157"/>
      <c r="CT1701" s="157"/>
      <c r="CU1701" s="157"/>
      <c r="CV1701" s="157"/>
      <c r="CW1701" s="157"/>
      <c r="CX1701" s="157"/>
      <c r="CY1701" s="157"/>
      <c r="CZ1701" s="157"/>
      <c r="DA1701" s="157"/>
      <c r="DB1701" s="157"/>
      <c r="DC1701" s="157"/>
      <c r="DD1701" s="157"/>
      <c r="DE1701" s="157"/>
      <c r="DF1701" s="157"/>
      <c r="DG1701" s="157"/>
      <c r="DH1701" s="157"/>
      <c r="DI1701" s="157"/>
      <c r="DJ1701" s="157"/>
      <c r="DK1701" s="157"/>
      <c r="DL1701" s="157"/>
      <c r="DM1701" s="157"/>
      <c r="DN1701" s="157"/>
      <c r="DO1701" s="157"/>
    </row>
    <row r="1702" spans="3:119">
      <c r="C1702" s="549"/>
      <c r="D1702" s="301"/>
      <c r="E1702" s="302"/>
      <c r="F1702" s="551"/>
      <c r="G1702" s="551"/>
      <c r="H1702" s="551"/>
      <c r="I1702" s="551"/>
      <c r="J1702" s="551"/>
      <c r="K1702" s="551"/>
      <c r="M1702" s="157"/>
      <c r="N1702" s="157"/>
      <c r="O1702" s="157"/>
      <c r="P1702" s="157"/>
      <c r="Q1702" s="157"/>
      <c r="R1702" s="157"/>
      <c r="S1702" s="157"/>
      <c r="T1702" s="157"/>
      <c r="U1702" s="1761"/>
      <c r="V1702" s="1761"/>
      <c r="W1702" s="1761"/>
      <c r="X1702" s="1761"/>
      <c r="Y1702" s="1761"/>
      <c r="Z1702" s="1761"/>
      <c r="AA1702" s="157"/>
      <c r="AB1702" s="157"/>
      <c r="AC1702" s="157"/>
      <c r="AD1702" s="157"/>
      <c r="AE1702" s="157"/>
      <c r="AF1702" s="157"/>
      <c r="AG1702" s="157"/>
      <c r="AH1702" s="157"/>
      <c r="AI1702" s="157"/>
      <c r="AJ1702" s="157"/>
      <c r="AK1702" s="157"/>
      <c r="AL1702" s="157"/>
      <c r="AM1702" s="157"/>
      <c r="AN1702" s="157"/>
      <c r="AO1702" s="157"/>
      <c r="AP1702" s="157"/>
      <c r="AQ1702" s="157"/>
      <c r="AR1702" s="157"/>
      <c r="AS1702" s="157"/>
      <c r="AT1702" s="157"/>
      <c r="AU1702" s="157"/>
      <c r="AV1702" s="157"/>
      <c r="AW1702" s="157"/>
      <c r="AX1702" s="157"/>
      <c r="AY1702" s="157"/>
      <c r="AZ1702" s="157"/>
      <c r="BA1702" s="157"/>
      <c r="BB1702" s="157"/>
      <c r="BC1702" s="157"/>
      <c r="BD1702" s="157"/>
      <c r="BE1702" s="157"/>
      <c r="BF1702" s="157"/>
      <c r="BG1702" s="157"/>
      <c r="BH1702" s="157"/>
      <c r="BI1702" s="157"/>
      <c r="BJ1702" s="157"/>
      <c r="BK1702" s="157"/>
      <c r="BL1702" s="157"/>
      <c r="BM1702" s="157"/>
      <c r="BN1702" s="157"/>
      <c r="BO1702" s="157"/>
      <c r="BP1702" s="157"/>
      <c r="BQ1702" s="157"/>
      <c r="BR1702" s="157"/>
      <c r="BS1702" s="157"/>
      <c r="BT1702" s="157"/>
      <c r="BU1702" s="157"/>
      <c r="BV1702" s="157"/>
      <c r="BW1702" s="157"/>
      <c r="BX1702" s="157"/>
      <c r="BY1702" s="157"/>
      <c r="BZ1702" s="157"/>
      <c r="CA1702" s="157"/>
      <c r="CB1702" s="157"/>
      <c r="CC1702" s="157"/>
      <c r="CD1702" s="157"/>
      <c r="CE1702" s="157"/>
      <c r="CF1702" s="157"/>
      <c r="CG1702" s="157"/>
      <c r="CH1702" s="157"/>
      <c r="CI1702" s="157"/>
      <c r="CJ1702" s="157"/>
      <c r="CK1702" s="157"/>
      <c r="CL1702" s="157"/>
      <c r="CM1702" s="157"/>
      <c r="CN1702" s="157"/>
      <c r="CO1702" s="157"/>
      <c r="CP1702" s="157"/>
      <c r="CQ1702" s="157"/>
      <c r="CR1702" s="157"/>
      <c r="CS1702" s="157"/>
      <c r="CT1702" s="157"/>
      <c r="CU1702" s="157"/>
      <c r="CV1702" s="157"/>
      <c r="CW1702" s="157"/>
      <c r="CX1702" s="157"/>
      <c r="CY1702" s="157"/>
      <c r="CZ1702" s="157"/>
      <c r="DA1702" s="157"/>
      <c r="DB1702" s="157"/>
      <c r="DC1702" s="157"/>
      <c r="DD1702" s="157"/>
      <c r="DE1702" s="157"/>
      <c r="DF1702" s="157"/>
      <c r="DG1702" s="157"/>
      <c r="DH1702" s="157"/>
      <c r="DI1702" s="157"/>
      <c r="DJ1702" s="157"/>
      <c r="DK1702" s="157"/>
      <c r="DL1702" s="157"/>
      <c r="DM1702" s="157"/>
      <c r="DN1702" s="157"/>
      <c r="DO1702" s="157"/>
    </row>
    <row r="1703" spans="3:119">
      <c r="C1703" s="549"/>
      <c r="D1703" s="301"/>
      <c r="E1703" s="302"/>
      <c r="F1703" s="551"/>
      <c r="G1703" s="551"/>
      <c r="H1703" s="551"/>
      <c r="I1703" s="551"/>
      <c r="J1703" s="551"/>
      <c r="K1703" s="551"/>
      <c r="M1703" s="157"/>
      <c r="N1703" s="157"/>
      <c r="O1703" s="157"/>
      <c r="P1703" s="157"/>
      <c r="Q1703" s="157"/>
      <c r="R1703" s="157"/>
      <c r="S1703" s="157"/>
      <c r="T1703" s="157"/>
      <c r="U1703" s="1761"/>
      <c r="V1703" s="1761"/>
      <c r="W1703" s="1761"/>
      <c r="X1703" s="1761"/>
      <c r="Y1703" s="1761"/>
      <c r="Z1703" s="1761"/>
      <c r="AA1703" s="157"/>
      <c r="AB1703" s="157"/>
      <c r="AC1703" s="157"/>
      <c r="AD1703" s="157"/>
      <c r="AE1703" s="157"/>
      <c r="AF1703" s="157"/>
      <c r="AG1703" s="157"/>
      <c r="AH1703" s="157"/>
      <c r="AI1703" s="157"/>
      <c r="AJ1703" s="157"/>
      <c r="AK1703" s="157"/>
      <c r="AL1703" s="157"/>
      <c r="AM1703" s="157"/>
      <c r="AN1703" s="157"/>
      <c r="AO1703" s="157"/>
      <c r="AP1703" s="157"/>
      <c r="AQ1703" s="157"/>
      <c r="AR1703" s="157"/>
      <c r="AS1703" s="157"/>
      <c r="AT1703" s="157"/>
      <c r="AU1703" s="157"/>
      <c r="AV1703" s="157"/>
      <c r="AW1703" s="157"/>
      <c r="AX1703" s="157"/>
      <c r="AY1703" s="157"/>
      <c r="AZ1703" s="157"/>
      <c r="BA1703" s="157"/>
      <c r="BB1703" s="157"/>
      <c r="BC1703" s="157"/>
      <c r="BD1703" s="157"/>
      <c r="BE1703" s="157"/>
      <c r="BF1703" s="157"/>
      <c r="BG1703" s="157"/>
      <c r="BH1703" s="157"/>
      <c r="BI1703" s="157"/>
      <c r="BJ1703" s="157"/>
      <c r="BK1703" s="157"/>
      <c r="BL1703" s="157"/>
      <c r="BM1703" s="157"/>
      <c r="BN1703" s="157"/>
      <c r="BO1703" s="157"/>
      <c r="BP1703" s="157"/>
      <c r="BQ1703" s="157"/>
      <c r="BR1703" s="157"/>
      <c r="BS1703" s="157"/>
      <c r="BT1703" s="157"/>
      <c r="BU1703" s="157"/>
      <c r="BV1703" s="157"/>
      <c r="BW1703" s="157"/>
      <c r="BX1703" s="157"/>
      <c r="BY1703" s="157"/>
      <c r="BZ1703" s="157"/>
      <c r="CA1703" s="157"/>
      <c r="CB1703" s="157"/>
      <c r="CC1703" s="157"/>
      <c r="CD1703" s="157"/>
      <c r="CE1703" s="157"/>
      <c r="CF1703" s="157"/>
      <c r="CG1703" s="157"/>
      <c r="CH1703" s="157"/>
      <c r="CI1703" s="157"/>
      <c r="CJ1703" s="157"/>
      <c r="CK1703" s="157"/>
      <c r="CL1703" s="157"/>
      <c r="CM1703" s="157"/>
      <c r="CN1703" s="157"/>
      <c r="CO1703" s="157"/>
      <c r="CP1703" s="157"/>
      <c r="CQ1703" s="157"/>
      <c r="CR1703" s="157"/>
      <c r="CS1703" s="157"/>
      <c r="CT1703" s="157"/>
      <c r="CU1703" s="157"/>
      <c r="CV1703" s="157"/>
      <c r="CW1703" s="157"/>
      <c r="CX1703" s="157"/>
      <c r="CY1703" s="157"/>
      <c r="CZ1703" s="157"/>
      <c r="DA1703" s="157"/>
      <c r="DB1703" s="157"/>
      <c r="DC1703" s="157"/>
      <c r="DD1703" s="157"/>
      <c r="DE1703" s="157"/>
      <c r="DF1703" s="157"/>
      <c r="DG1703" s="157"/>
      <c r="DH1703" s="157"/>
      <c r="DI1703" s="157"/>
      <c r="DJ1703" s="157"/>
      <c r="DK1703" s="157"/>
      <c r="DL1703" s="157"/>
      <c r="DM1703" s="157"/>
      <c r="DN1703" s="157"/>
      <c r="DO1703" s="157"/>
    </row>
    <row r="1704" spans="3:119">
      <c r="C1704" s="549"/>
      <c r="D1704" s="301"/>
      <c r="E1704" s="302"/>
      <c r="F1704" s="551"/>
      <c r="G1704" s="551"/>
      <c r="H1704" s="551"/>
      <c r="I1704" s="551"/>
      <c r="J1704" s="551"/>
      <c r="K1704" s="551"/>
      <c r="M1704" s="157"/>
      <c r="N1704" s="157"/>
      <c r="O1704" s="157"/>
      <c r="P1704" s="157"/>
      <c r="Q1704" s="157"/>
      <c r="R1704" s="157"/>
      <c r="S1704" s="157"/>
      <c r="T1704" s="157"/>
      <c r="U1704" s="1761"/>
      <c r="V1704" s="1761"/>
      <c r="W1704" s="1761"/>
      <c r="X1704" s="1761"/>
      <c r="Y1704" s="1761"/>
      <c r="Z1704" s="1761"/>
      <c r="AA1704" s="157"/>
      <c r="AB1704" s="157"/>
      <c r="AC1704" s="157"/>
      <c r="AD1704" s="157"/>
      <c r="AE1704" s="157"/>
      <c r="AF1704" s="157"/>
      <c r="AG1704" s="157"/>
      <c r="AH1704" s="157"/>
      <c r="AI1704" s="157"/>
      <c r="AJ1704" s="157"/>
      <c r="AK1704" s="157"/>
      <c r="AL1704" s="157"/>
      <c r="AM1704" s="157"/>
      <c r="AN1704" s="157"/>
      <c r="AO1704" s="157"/>
      <c r="AP1704" s="157"/>
      <c r="AQ1704" s="157"/>
      <c r="AR1704" s="157"/>
      <c r="AS1704" s="157"/>
      <c r="AT1704" s="157"/>
      <c r="AU1704" s="157"/>
      <c r="AV1704" s="157"/>
      <c r="AW1704" s="157"/>
      <c r="AX1704" s="157"/>
      <c r="AY1704" s="157"/>
      <c r="AZ1704" s="157"/>
      <c r="BA1704" s="157"/>
      <c r="BB1704" s="157"/>
      <c r="BC1704" s="157"/>
      <c r="BD1704" s="157"/>
      <c r="BE1704" s="157"/>
      <c r="BF1704" s="157"/>
      <c r="BG1704" s="157"/>
      <c r="BH1704" s="157"/>
      <c r="BI1704" s="157"/>
      <c r="BJ1704" s="157"/>
      <c r="BK1704" s="157"/>
      <c r="BL1704" s="157"/>
      <c r="BM1704" s="157"/>
      <c r="BN1704" s="157"/>
      <c r="BO1704" s="157"/>
      <c r="BP1704" s="157"/>
      <c r="BQ1704" s="157"/>
      <c r="BR1704" s="157"/>
      <c r="BS1704" s="157"/>
      <c r="BT1704" s="157"/>
      <c r="BU1704" s="157"/>
      <c r="BV1704" s="157"/>
      <c r="BW1704" s="157"/>
      <c r="BX1704" s="157"/>
      <c r="BY1704" s="157"/>
      <c r="BZ1704" s="157"/>
      <c r="CA1704" s="157"/>
      <c r="CB1704" s="157"/>
      <c r="CC1704" s="157"/>
      <c r="CD1704" s="157"/>
      <c r="CE1704" s="157"/>
      <c r="CF1704" s="157"/>
      <c r="CG1704" s="157"/>
      <c r="CH1704" s="157"/>
      <c r="CI1704" s="157"/>
      <c r="CJ1704" s="157"/>
      <c r="CK1704" s="157"/>
      <c r="CL1704" s="157"/>
      <c r="CM1704" s="157"/>
      <c r="CN1704" s="157"/>
      <c r="CO1704" s="157"/>
      <c r="CP1704" s="157"/>
      <c r="CQ1704" s="157"/>
      <c r="CR1704" s="157"/>
      <c r="CS1704" s="157"/>
      <c r="CT1704" s="157"/>
      <c r="CU1704" s="157"/>
      <c r="CV1704" s="157"/>
      <c r="CW1704" s="157"/>
      <c r="CX1704" s="157"/>
      <c r="CY1704" s="157"/>
      <c r="CZ1704" s="157"/>
      <c r="DA1704" s="157"/>
      <c r="DB1704" s="157"/>
      <c r="DC1704" s="157"/>
      <c r="DD1704" s="157"/>
      <c r="DE1704" s="157"/>
      <c r="DF1704" s="157"/>
      <c r="DG1704" s="157"/>
      <c r="DH1704" s="157"/>
      <c r="DI1704" s="157"/>
      <c r="DJ1704" s="157"/>
      <c r="DK1704" s="157"/>
      <c r="DL1704" s="157"/>
      <c r="DM1704" s="157"/>
      <c r="DN1704" s="157"/>
      <c r="DO1704" s="157"/>
    </row>
    <row r="1705" spans="3:119">
      <c r="C1705" s="549"/>
      <c r="D1705" s="301"/>
      <c r="E1705" s="302"/>
      <c r="F1705" s="551"/>
      <c r="G1705" s="551"/>
      <c r="H1705" s="551"/>
      <c r="I1705" s="551"/>
      <c r="J1705" s="551"/>
      <c r="K1705" s="551"/>
      <c r="M1705" s="157"/>
      <c r="N1705" s="157"/>
      <c r="O1705" s="157"/>
      <c r="P1705" s="157"/>
      <c r="Q1705" s="157"/>
      <c r="R1705" s="157"/>
      <c r="S1705" s="157"/>
      <c r="T1705" s="157"/>
      <c r="U1705" s="1761"/>
      <c r="V1705" s="1761"/>
      <c r="W1705" s="1761"/>
      <c r="X1705" s="1761"/>
      <c r="Y1705" s="1761"/>
      <c r="Z1705" s="1761"/>
      <c r="AA1705" s="157"/>
      <c r="AB1705" s="157"/>
      <c r="AC1705" s="157"/>
      <c r="AD1705" s="157"/>
      <c r="AE1705" s="157"/>
      <c r="AF1705" s="157"/>
      <c r="AG1705" s="157"/>
      <c r="AH1705" s="157"/>
      <c r="AI1705" s="157"/>
      <c r="AJ1705" s="157"/>
      <c r="AK1705" s="157"/>
      <c r="AL1705" s="157"/>
      <c r="AM1705" s="157"/>
      <c r="AN1705" s="157"/>
      <c r="AO1705" s="157"/>
      <c r="AP1705" s="157"/>
      <c r="AQ1705" s="157"/>
      <c r="AR1705" s="157"/>
      <c r="AS1705" s="157"/>
      <c r="AT1705" s="157"/>
      <c r="AU1705" s="157"/>
      <c r="AV1705" s="157"/>
      <c r="AW1705" s="157"/>
      <c r="AX1705" s="157"/>
      <c r="AY1705" s="157"/>
      <c r="AZ1705" s="157"/>
      <c r="BA1705" s="157"/>
      <c r="BB1705" s="157"/>
      <c r="BC1705" s="157"/>
      <c r="BD1705" s="157"/>
      <c r="BE1705" s="157"/>
      <c r="BF1705" s="157"/>
      <c r="BG1705" s="157"/>
      <c r="BH1705" s="157"/>
      <c r="BI1705" s="157"/>
      <c r="BJ1705" s="157"/>
      <c r="BK1705" s="157"/>
      <c r="BL1705" s="157"/>
      <c r="BM1705" s="157"/>
      <c r="BN1705" s="157"/>
      <c r="BO1705" s="157"/>
      <c r="BP1705" s="157"/>
      <c r="BQ1705" s="157"/>
      <c r="BR1705" s="157"/>
      <c r="BS1705" s="157"/>
      <c r="BT1705" s="157"/>
      <c r="BU1705" s="157"/>
      <c r="BV1705" s="157"/>
      <c r="BW1705" s="157"/>
      <c r="BX1705" s="157"/>
      <c r="BY1705" s="157"/>
      <c r="BZ1705" s="157"/>
      <c r="CA1705" s="157"/>
      <c r="CB1705" s="157"/>
      <c r="CC1705" s="157"/>
      <c r="CD1705" s="157"/>
      <c r="CE1705" s="157"/>
      <c r="CF1705" s="157"/>
      <c r="CG1705" s="157"/>
      <c r="CH1705" s="157"/>
      <c r="CI1705" s="157"/>
      <c r="CJ1705" s="157"/>
      <c r="CK1705" s="157"/>
      <c r="CL1705" s="157"/>
      <c r="CM1705" s="157"/>
      <c r="CN1705" s="157"/>
      <c r="CO1705" s="157"/>
      <c r="CP1705" s="157"/>
      <c r="CQ1705" s="157"/>
      <c r="CR1705" s="157"/>
      <c r="CS1705" s="157"/>
      <c r="CT1705" s="157"/>
      <c r="CU1705" s="157"/>
      <c r="CV1705" s="157"/>
      <c r="CW1705" s="157"/>
      <c r="CX1705" s="157"/>
      <c r="CY1705" s="157"/>
      <c r="CZ1705" s="157"/>
      <c r="DA1705" s="157"/>
      <c r="DB1705" s="157"/>
      <c r="DC1705" s="157"/>
      <c r="DD1705" s="157"/>
      <c r="DE1705" s="157"/>
      <c r="DF1705" s="157"/>
      <c r="DG1705" s="157"/>
      <c r="DH1705" s="157"/>
      <c r="DI1705" s="157"/>
      <c r="DJ1705" s="157"/>
      <c r="DK1705" s="157"/>
      <c r="DL1705" s="157"/>
      <c r="DM1705" s="157"/>
      <c r="DN1705" s="157"/>
      <c r="DO1705" s="157"/>
    </row>
    <row r="1706" spans="3:119">
      <c r="C1706" s="549"/>
      <c r="D1706" s="301"/>
      <c r="E1706" s="302"/>
      <c r="F1706" s="551"/>
      <c r="G1706" s="551"/>
      <c r="H1706" s="551"/>
      <c r="I1706" s="551"/>
      <c r="J1706" s="551"/>
      <c r="K1706" s="551"/>
      <c r="M1706" s="157"/>
      <c r="N1706" s="157"/>
      <c r="O1706" s="157"/>
      <c r="P1706" s="157"/>
      <c r="Q1706" s="157"/>
      <c r="R1706" s="157"/>
      <c r="S1706" s="157"/>
      <c r="T1706" s="157"/>
      <c r="U1706" s="1761"/>
      <c r="V1706" s="1761"/>
      <c r="W1706" s="1761"/>
      <c r="X1706" s="1761"/>
      <c r="Y1706" s="1761"/>
      <c r="Z1706" s="1761"/>
      <c r="AA1706" s="157"/>
      <c r="AB1706" s="157"/>
      <c r="AC1706" s="157"/>
      <c r="AD1706" s="157"/>
      <c r="AE1706" s="157"/>
      <c r="AF1706" s="157"/>
      <c r="AG1706" s="157"/>
      <c r="AH1706" s="157"/>
      <c r="AI1706" s="157"/>
      <c r="AJ1706" s="157"/>
      <c r="AK1706" s="157"/>
      <c r="AL1706" s="157"/>
      <c r="AM1706" s="157"/>
      <c r="AN1706" s="157"/>
      <c r="AO1706" s="157"/>
      <c r="AP1706" s="157"/>
      <c r="AQ1706" s="157"/>
      <c r="AR1706" s="157"/>
      <c r="AS1706" s="157"/>
      <c r="AT1706" s="157"/>
      <c r="AU1706" s="157"/>
      <c r="AV1706" s="157"/>
      <c r="AW1706" s="157"/>
      <c r="AX1706" s="157"/>
      <c r="AY1706" s="157"/>
      <c r="AZ1706" s="157"/>
      <c r="BA1706" s="157"/>
      <c r="BB1706" s="157"/>
      <c r="BC1706" s="157"/>
      <c r="BD1706" s="157"/>
      <c r="BE1706" s="157"/>
      <c r="BF1706" s="157"/>
      <c r="BG1706" s="157"/>
      <c r="BH1706" s="157"/>
      <c r="BI1706" s="157"/>
      <c r="BJ1706" s="157"/>
      <c r="BK1706" s="157"/>
      <c r="BL1706" s="157"/>
      <c r="BM1706" s="157"/>
      <c r="BN1706" s="157"/>
      <c r="BO1706" s="157"/>
      <c r="BP1706" s="157"/>
      <c r="BQ1706" s="157"/>
      <c r="BR1706" s="157"/>
      <c r="BS1706" s="157"/>
      <c r="BT1706" s="157"/>
      <c r="BU1706" s="157"/>
      <c r="BV1706" s="157"/>
      <c r="BW1706" s="157"/>
      <c r="BX1706" s="157"/>
      <c r="BY1706" s="157"/>
      <c r="BZ1706" s="157"/>
      <c r="CA1706" s="157"/>
      <c r="CB1706" s="157"/>
      <c r="CC1706" s="157"/>
      <c r="CD1706" s="157"/>
      <c r="CE1706" s="157"/>
      <c r="CF1706" s="157"/>
      <c r="CG1706" s="157"/>
      <c r="CH1706" s="157"/>
      <c r="CI1706" s="157"/>
      <c r="CJ1706" s="157"/>
      <c r="CK1706" s="157"/>
      <c r="CL1706" s="157"/>
      <c r="CM1706" s="157"/>
      <c r="CN1706" s="157"/>
      <c r="CO1706" s="157"/>
      <c r="CP1706" s="157"/>
      <c r="CQ1706" s="157"/>
      <c r="CR1706" s="157"/>
      <c r="CS1706" s="157"/>
      <c r="CT1706" s="157"/>
      <c r="CU1706" s="157"/>
      <c r="CV1706" s="157"/>
      <c r="CW1706" s="157"/>
      <c r="CX1706" s="157"/>
      <c r="CY1706" s="157"/>
      <c r="CZ1706" s="157"/>
      <c r="DA1706" s="157"/>
      <c r="DB1706" s="157"/>
      <c r="DC1706" s="157"/>
      <c r="DD1706" s="157"/>
      <c r="DE1706" s="157"/>
      <c r="DF1706" s="157"/>
      <c r="DG1706" s="157"/>
      <c r="DH1706" s="157"/>
      <c r="DI1706" s="157"/>
      <c r="DJ1706" s="157"/>
      <c r="DK1706" s="157"/>
      <c r="DL1706" s="157"/>
      <c r="DM1706" s="157"/>
      <c r="DN1706" s="157"/>
      <c r="DO1706" s="157"/>
    </row>
    <row r="1707" spans="3:119">
      <c r="C1707" s="549"/>
      <c r="D1707" s="301"/>
      <c r="E1707" s="302"/>
      <c r="F1707" s="551"/>
      <c r="G1707" s="551"/>
      <c r="H1707" s="551"/>
      <c r="I1707" s="551"/>
      <c r="J1707" s="551"/>
      <c r="K1707" s="551"/>
      <c r="M1707" s="157"/>
      <c r="N1707" s="157"/>
      <c r="O1707" s="157"/>
      <c r="P1707" s="157"/>
      <c r="Q1707" s="157"/>
      <c r="R1707" s="157"/>
      <c r="S1707" s="157"/>
      <c r="T1707" s="157"/>
      <c r="U1707" s="1761"/>
      <c r="V1707" s="1761"/>
      <c r="W1707" s="1761"/>
      <c r="X1707" s="1761"/>
      <c r="Y1707" s="1761"/>
      <c r="Z1707" s="1761"/>
      <c r="AA1707" s="157"/>
      <c r="AB1707" s="157"/>
      <c r="AC1707" s="157"/>
      <c r="AD1707" s="157"/>
      <c r="AE1707" s="157"/>
      <c r="AF1707" s="157"/>
      <c r="AG1707" s="157"/>
      <c r="AH1707" s="157"/>
      <c r="AI1707" s="157"/>
      <c r="AJ1707" s="157"/>
      <c r="AK1707" s="157"/>
      <c r="AL1707" s="157"/>
      <c r="AM1707" s="157"/>
      <c r="AN1707" s="157"/>
      <c r="AO1707" s="157"/>
      <c r="AP1707" s="157"/>
      <c r="AQ1707" s="157"/>
      <c r="AR1707" s="157"/>
      <c r="AS1707" s="157"/>
      <c r="AT1707" s="157"/>
      <c r="AU1707" s="157"/>
      <c r="AV1707" s="157"/>
      <c r="AW1707" s="157"/>
      <c r="AX1707" s="157"/>
      <c r="AY1707" s="157"/>
      <c r="AZ1707" s="157"/>
      <c r="BA1707" s="157"/>
      <c r="BB1707" s="157"/>
      <c r="BC1707" s="157"/>
      <c r="BD1707" s="157"/>
      <c r="BE1707" s="157"/>
      <c r="BF1707" s="157"/>
      <c r="BG1707" s="157"/>
      <c r="BH1707" s="157"/>
      <c r="BI1707" s="157"/>
      <c r="BJ1707" s="157"/>
      <c r="BK1707" s="157"/>
      <c r="BL1707" s="157"/>
      <c r="BM1707" s="157"/>
      <c r="BN1707" s="157"/>
      <c r="BO1707" s="157"/>
      <c r="BP1707" s="157"/>
      <c r="BQ1707" s="157"/>
      <c r="BR1707" s="157"/>
      <c r="BS1707" s="157"/>
      <c r="BT1707" s="157"/>
      <c r="BU1707" s="157"/>
      <c r="BV1707" s="157"/>
      <c r="BW1707" s="157"/>
      <c r="BX1707" s="157"/>
      <c r="BY1707" s="157"/>
      <c r="BZ1707" s="157"/>
      <c r="CA1707" s="157"/>
      <c r="CB1707" s="157"/>
      <c r="CC1707" s="157"/>
      <c r="CD1707" s="157"/>
      <c r="CE1707" s="157"/>
      <c r="CF1707" s="157"/>
      <c r="CG1707" s="157"/>
      <c r="CH1707" s="157"/>
      <c r="CI1707" s="157"/>
      <c r="CJ1707" s="157"/>
      <c r="CK1707" s="157"/>
      <c r="CL1707" s="157"/>
      <c r="CM1707" s="157"/>
      <c r="CN1707" s="157"/>
      <c r="CO1707" s="157"/>
      <c r="CP1707" s="157"/>
      <c r="CQ1707" s="157"/>
      <c r="CR1707" s="157"/>
      <c r="CS1707" s="157"/>
      <c r="CT1707" s="157"/>
      <c r="CU1707" s="157"/>
      <c r="CV1707" s="157"/>
      <c r="CW1707" s="157"/>
      <c r="CX1707" s="157"/>
      <c r="CY1707" s="157"/>
      <c r="CZ1707" s="157"/>
      <c r="DA1707" s="157"/>
      <c r="DB1707" s="157"/>
      <c r="DC1707" s="157"/>
      <c r="DD1707" s="157"/>
      <c r="DE1707" s="157"/>
      <c r="DF1707" s="157"/>
      <c r="DG1707" s="157"/>
      <c r="DH1707" s="157"/>
      <c r="DI1707" s="157"/>
      <c r="DJ1707" s="157"/>
      <c r="DK1707" s="157"/>
      <c r="DL1707" s="157"/>
      <c r="DM1707" s="157"/>
      <c r="DN1707" s="157"/>
      <c r="DO1707" s="157"/>
    </row>
    <row r="1708" spans="3:119">
      <c r="C1708" s="549"/>
      <c r="D1708" s="301"/>
      <c r="E1708" s="302"/>
      <c r="F1708" s="551"/>
      <c r="G1708" s="551"/>
      <c r="H1708" s="551"/>
      <c r="I1708" s="551"/>
      <c r="J1708" s="551"/>
      <c r="K1708" s="551"/>
      <c r="M1708" s="157"/>
      <c r="N1708" s="157"/>
      <c r="O1708" s="157"/>
      <c r="P1708" s="157"/>
      <c r="Q1708" s="157"/>
      <c r="R1708" s="157"/>
      <c r="S1708" s="157"/>
      <c r="T1708" s="157"/>
      <c r="U1708" s="1761"/>
      <c r="V1708" s="1761"/>
      <c r="W1708" s="1761"/>
      <c r="X1708" s="1761"/>
      <c r="Y1708" s="1761"/>
      <c r="Z1708" s="1761"/>
      <c r="AA1708" s="157"/>
      <c r="AB1708" s="157"/>
      <c r="AC1708" s="157"/>
      <c r="AD1708" s="157"/>
      <c r="AE1708" s="157"/>
      <c r="AF1708" s="157"/>
      <c r="AG1708" s="157"/>
      <c r="AH1708" s="157"/>
      <c r="AI1708" s="157"/>
      <c r="AJ1708" s="157"/>
      <c r="AK1708" s="157"/>
      <c r="AL1708" s="157"/>
      <c r="AM1708" s="157"/>
      <c r="AN1708" s="157"/>
      <c r="AO1708" s="157"/>
      <c r="AP1708" s="157"/>
      <c r="AQ1708" s="157"/>
      <c r="AR1708" s="157"/>
      <c r="AS1708" s="157"/>
      <c r="AT1708" s="157"/>
      <c r="AU1708" s="157"/>
      <c r="AV1708" s="157"/>
      <c r="AW1708" s="157"/>
      <c r="AX1708" s="157"/>
      <c r="AY1708" s="157"/>
      <c r="AZ1708" s="157"/>
      <c r="BA1708" s="157"/>
      <c r="BB1708" s="157"/>
      <c r="BC1708" s="157"/>
      <c r="BD1708" s="157"/>
      <c r="BE1708" s="157"/>
      <c r="BF1708" s="157"/>
      <c r="BG1708" s="157"/>
      <c r="BH1708" s="157"/>
      <c r="BI1708" s="157"/>
      <c r="BJ1708" s="157"/>
      <c r="BK1708" s="157"/>
      <c r="BL1708" s="157"/>
      <c r="BM1708" s="157"/>
      <c r="BN1708" s="157"/>
      <c r="BO1708" s="157"/>
      <c r="BP1708" s="157"/>
      <c r="BQ1708" s="157"/>
      <c r="BR1708" s="157"/>
      <c r="BS1708" s="157"/>
      <c r="BT1708" s="157"/>
      <c r="BU1708" s="157"/>
      <c r="BV1708" s="157"/>
      <c r="BW1708" s="157"/>
      <c r="BX1708" s="157"/>
      <c r="BY1708" s="157"/>
      <c r="BZ1708" s="157"/>
      <c r="CA1708" s="157"/>
      <c r="CB1708" s="157"/>
      <c r="CC1708" s="157"/>
      <c r="CD1708" s="157"/>
      <c r="CE1708" s="157"/>
      <c r="CF1708" s="157"/>
      <c r="CG1708" s="157"/>
      <c r="CH1708" s="157"/>
      <c r="CI1708" s="157"/>
      <c r="CJ1708" s="157"/>
      <c r="CK1708" s="157"/>
      <c r="CL1708" s="157"/>
      <c r="CM1708" s="157"/>
      <c r="CN1708" s="157"/>
      <c r="CO1708" s="157"/>
      <c r="CP1708" s="157"/>
      <c r="CQ1708" s="157"/>
      <c r="CR1708" s="157"/>
      <c r="CS1708" s="157"/>
      <c r="CT1708" s="157"/>
      <c r="CU1708" s="157"/>
      <c r="CV1708" s="157"/>
      <c r="CW1708" s="157"/>
      <c r="CX1708" s="157"/>
      <c r="CY1708" s="157"/>
      <c r="CZ1708" s="157"/>
      <c r="DA1708" s="157"/>
      <c r="DB1708" s="157"/>
      <c r="DC1708" s="157"/>
      <c r="DD1708" s="157"/>
      <c r="DE1708" s="157"/>
      <c r="DF1708" s="157"/>
      <c r="DG1708" s="157"/>
      <c r="DH1708" s="157"/>
      <c r="DI1708" s="157"/>
      <c r="DJ1708" s="157"/>
      <c r="DK1708" s="157"/>
      <c r="DL1708" s="157"/>
      <c r="DM1708" s="157"/>
      <c r="DN1708" s="157"/>
      <c r="DO1708" s="157"/>
    </row>
    <row r="1709" spans="3:119">
      <c r="C1709" s="549"/>
      <c r="D1709" s="301"/>
      <c r="E1709" s="302"/>
      <c r="F1709" s="551"/>
      <c r="G1709" s="551"/>
      <c r="H1709" s="551"/>
      <c r="I1709" s="551"/>
      <c r="J1709" s="551"/>
      <c r="K1709" s="551"/>
      <c r="M1709" s="157"/>
      <c r="N1709" s="157"/>
      <c r="O1709" s="157"/>
      <c r="P1709" s="157"/>
      <c r="Q1709" s="157"/>
      <c r="R1709" s="157"/>
      <c r="S1709" s="157"/>
      <c r="T1709" s="157"/>
      <c r="U1709" s="1761"/>
      <c r="V1709" s="1761"/>
      <c r="W1709" s="1761"/>
      <c r="X1709" s="1761"/>
      <c r="Y1709" s="1761"/>
      <c r="Z1709" s="1761"/>
      <c r="AA1709" s="157"/>
      <c r="AB1709" s="157"/>
      <c r="AC1709" s="157"/>
      <c r="AD1709" s="157"/>
      <c r="AE1709" s="157"/>
      <c r="AF1709" s="157"/>
      <c r="AG1709" s="157"/>
      <c r="AH1709" s="157"/>
      <c r="AI1709" s="157"/>
      <c r="AJ1709" s="157"/>
      <c r="AK1709" s="157"/>
      <c r="AL1709" s="157"/>
      <c r="AM1709" s="157"/>
      <c r="AN1709" s="157"/>
      <c r="AO1709" s="157"/>
      <c r="AP1709" s="157"/>
      <c r="AQ1709" s="157"/>
      <c r="AR1709" s="157"/>
      <c r="AS1709" s="157"/>
      <c r="AT1709" s="157"/>
      <c r="AU1709" s="157"/>
      <c r="AV1709" s="157"/>
      <c r="AW1709" s="157"/>
      <c r="AX1709" s="157"/>
      <c r="AY1709" s="157"/>
      <c r="AZ1709" s="157"/>
      <c r="BA1709" s="157"/>
      <c r="BB1709" s="157"/>
      <c r="BC1709" s="157"/>
      <c r="BD1709" s="157"/>
      <c r="BE1709" s="157"/>
      <c r="BF1709" s="157"/>
      <c r="BG1709" s="157"/>
      <c r="BH1709" s="157"/>
      <c r="BI1709" s="157"/>
      <c r="BJ1709" s="157"/>
      <c r="BK1709" s="157"/>
      <c r="BL1709" s="157"/>
      <c r="BM1709" s="157"/>
      <c r="BN1709" s="157"/>
      <c r="BO1709" s="157"/>
      <c r="BP1709" s="157"/>
      <c r="BQ1709" s="157"/>
      <c r="BR1709" s="157"/>
      <c r="BS1709" s="157"/>
      <c r="BT1709" s="157"/>
      <c r="BU1709" s="157"/>
      <c r="BV1709" s="157"/>
      <c r="BW1709" s="157"/>
      <c r="BX1709" s="157"/>
      <c r="BY1709" s="157"/>
      <c r="BZ1709" s="157"/>
      <c r="CA1709" s="157"/>
      <c r="CB1709" s="157"/>
      <c r="CC1709" s="157"/>
      <c r="CD1709" s="157"/>
      <c r="CE1709" s="157"/>
      <c r="CF1709" s="157"/>
      <c r="CG1709" s="157"/>
      <c r="CH1709" s="157"/>
      <c r="CI1709" s="157"/>
      <c r="CJ1709" s="157"/>
      <c r="CK1709" s="157"/>
      <c r="CL1709" s="157"/>
      <c r="CM1709" s="157"/>
      <c r="CN1709" s="157"/>
      <c r="CO1709" s="157"/>
      <c r="CP1709" s="157"/>
      <c r="CQ1709" s="157"/>
      <c r="CR1709" s="157"/>
      <c r="CS1709" s="157"/>
      <c r="CT1709" s="157"/>
      <c r="CU1709" s="157"/>
      <c r="CV1709" s="157"/>
      <c r="CW1709" s="157"/>
      <c r="CX1709" s="157"/>
      <c r="CY1709" s="157"/>
      <c r="CZ1709" s="157"/>
      <c r="DA1709" s="157"/>
      <c r="DB1709" s="157"/>
      <c r="DC1709" s="157"/>
      <c r="DD1709" s="157"/>
      <c r="DE1709" s="157"/>
      <c r="DF1709" s="157"/>
      <c r="DG1709" s="157"/>
      <c r="DH1709" s="157"/>
      <c r="DI1709" s="157"/>
      <c r="DJ1709" s="157"/>
      <c r="DK1709" s="157"/>
      <c r="DL1709" s="157"/>
      <c r="DM1709" s="157"/>
      <c r="DN1709" s="157"/>
      <c r="DO1709" s="157"/>
    </row>
    <row r="1710" spans="3:119">
      <c r="C1710" s="549"/>
      <c r="D1710" s="301"/>
      <c r="E1710" s="302"/>
      <c r="F1710" s="551"/>
      <c r="G1710" s="551"/>
      <c r="H1710" s="551"/>
      <c r="I1710" s="551"/>
      <c r="J1710" s="551"/>
      <c r="K1710" s="551"/>
      <c r="M1710" s="157"/>
      <c r="N1710" s="157"/>
      <c r="O1710" s="157"/>
      <c r="P1710" s="157"/>
      <c r="Q1710" s="157"/>
      <c r="R1710" s="157"/>
      <c r="S1710" s="157"/>
      <c r="T1710" s="157"/>
      <c r="U1710" s="1761"/>
      <c r="V1710" s="1761"/>
      <c r="W1710" s="1761"/>
      <c r="X1710" s="1761"/>
      <c r="Y1710" s="1761"/>
      <c r="Z1710" s="1761"/>
      <c r="AA1710" s="157"/>
      <c r="AB1710" s="157"/>
      <c r="AC1710" s="157"/>
      <c r="AD1710" s="157"/>
      <c r="AE1710" s="157"/>
      <c r="AF1710" s="157"/>
      <c r="AG1710" s="157"/>
      <c r="AH1710" s="157"/>
      <c r="AI1710" s="157"/>
      <c r="AJ1710" s="157"/>
      <c r="AK1710" s="157"/>
      <c r="AL1710" s="157"/>
      <c r="AM1710" s="157"/>
      <c r="AN1710" s="157"/>
      <c r="AO1710" s="157"/>
      <c r="AP1710" s="157"/>
      <c r="AQ1710" s="157"/>
      <c r="AR1710" s="157"/>
      <c r="AS1710" s="157"/>
      <c r="AT1710" s="157"/>
      <c r="AU1710" s="157"/>
      <c r="AV1710" s="157"/>
      <c r="AW1710" s="157"/>
      <c r="AX1710" s="157"/>
      <c r="AY1710" s="157"/>
      <c r="AZ1710" s="157"/>
      <c r="BA1710" s="157"/>
      <c r="BB1710" s="157"/>
      <c r="BC1710" s="157"/>
      <c r="BD1710" s="157"/>
      <c r="BE1710" s="157"/>
      <c r="BF1710" s="157"/>
      <c r="BG1710" s="157"/>
      <c r="BH1710" s="157"/>
      <c r="BI1710" s="157"/>
      <c r="BJ1710" s="157"/>
      <c r="BK1710" s="157"/>
      <c r="BL1710" s="157"/>
      <c r="BM1710" s="157"/>
      <c r="BN1710" s="157"/>
      <c r="BO1710" s="157"/>
      <c r="BP1710" s="157"/>
      <c r="BQ1710" s="157"/>
      <c r="BR1710" s="157"/>
      <c r="BS1710" s="157"/>
      <c r="BT1710" s="157"/>
      <c r="BU1710" s="157"/>
      <c r="BV1710" s="157"/>
      <c r="BW1710" s="157"/>
      <c r="BX1710" s="157"/>
      <c r="BY1710" s="157"/>
      <c r="BZ1710" s="157"/>
      <c r="CA1710" s="157"/>
      <c r="CB1710" s="157"/>
      <c r="CC1710" s="157"/>
      <c r="CD1710" s="157"/>
      <c r="CE1710" s="157"/>
      <c r="CF1710" s="157"/>
      <c r="CG1710" s="157"/>
      <c r="CH1710" s="157"/>
      <c r="CI1710" s="157"/>
      <c r="CJ1710" s="157"/>
      <c r="CK1710" s="157"/>
      <c r="CL1710" s="157"/>
      <c r="CM1710" s="157"/>
      <c r="CN1710" s="157"/>
      <c r="CO1710" s="157"/>
      <c r="CP1710" s="157"/>
      <c r="CQ1710" s="157"/>
      <c r="CR1710" s="157"/>
      <c r="CS1710" s="157"/>
      <c r="CT1710" s="157"/>
      <c r="CU1710" s="157"/>
      <c r="CV1710" s="157"/>
      <c r="CW1710" s="157"/>
      <c r="CX1710" s="157"/>
      <c r="CY1710" s="157"/>
      <c r="CZ1710" s="157"/>
      <c r="DA1710" s="157"/>
      <c r="DB1710" s="157"/>
      <c r="DC1710" s="157"/>
      <c r="DD1710" s="157"/>
      <c r="DE1710" s="157"/>
      <c r="DF1710" s="157"/>
      <c r="DG1710" s="157"/>
      <c r="DH1710" s="157"/>
      <c r="DI1710" s="157"/>
      <c r="DJ1710" s="157"/>
      <c r="DK1710" s="157"/>
      <c r="DL1710" s="157"/>
      <c r="DM1710" s="157"/>
      <c r="DN1710" s="157"/>
      <c r="DO1710" s="157"/>
    </row>
    <row r="1711" spans="3:119">
      <c r="C1711" s="549"/>
      <c r="D1711" s="301"/>
      <c r="E1711" s="302"/>
      <c r="F1711" s="551"/>
      <c r="G1711" s="551"/>
      <c r="H1711" s="551"/>
      <c r="I1711" s="551"/>
      <c r="J1711" s="551"/>
      <c r="K1711" s="551"/>
      <c r="M1711" s="157"/>
      <c r="N1711" s="157"/>
      <c r="O1711" s="157"/>
      <c r="P1711" s="157"/>
      <c r="Q1711" s="157"/>
      <c r="R1711" s="157"/>
      <c r="S1711" s="157"/>
      <c r="T1711" s="157"/>
      <c r="U1711" s="1761"/>
      <c r="V1711" s="1761"/>
      <c r="W1711" s="1761"/>
      <c r="X1711" s="1761"/>
      <c r="Y1711" s="1761"/>
      <c r="Z1711" s="1761"/>
      <c r="AA1711" s="157"/>
      <c r="AB1711" s="157"/>
      <c r="AC1711" s="157"/>
      <c r="AD1711" s="157"/>
      <c r="AE1711" s="157"/>
      <c r="AF1711" s="157"/>
      <c r="AG1711" s="157"/>
      <c r="AH1711" s="157"/>
      <c r="AI1711" s="157"/>
      <c r="AJ1711" s="157"/>
      <c r="AK1711" s="157"/>
      <c r="AL1711" s="157"/>
      <c r="AM1711" s="157"/>
      <c r="AN1711" s="157"/>
      <c r="AO1711" s="157"/>
      <c r="AP1711" s="157"/>
      <c r="AQ1711" s="157"/>
      <c r="AR1711" s="157"/>
      <c r="AS1711" s="157"/>
      <c r="AT1711" s="157"/>
      <c r="AU1711" s="157"/>
      <c r="AV1711" s="157"/>
      <c r="AW1711" s="157"/>
      <c r="AX1711" s="157"/>
      <c r="AY1711" s="157"/>
      <c r="AZ1711" s="157"/>
      <c r="BA1711" s="157"/>
      <c r="BB1711" s="157"/>
      <c r="BC1711" s="157"/>
      <c r="BD1711" s="157"/>
      <c r="BE1711" s="157"/>
      <c r="BF1711" s="157"/>
      <c r="BG1711" s="157"/>
      <c r="BH1711" s="157"/>
      <c r="BI1711" s="157"/>
      <c r="BJ1711" s="157"/>
      <c r="BK1711" s="157"/>
      <c r="BL1711" s="157"/>
      <c r="BM1711" s="157"/>
      <c r="BN1711" s="157"/>
      <c r="BO1711" s="157"/>
      <c r="BP1711" s="157"/>
      <c r="BQ1711" s="157"/>
      <c r="BR1711" s="157"/>
      <c r="BS1711" s="157"/>
      <c r="BT1711" s="157"/>
      <c r="BU1711" s="157"/>
      <c r="BV1711" s="157"/>
      <c r="BW1711" s="157"/>
      <c r="BX1711" s="157"/>
      <c r="BY1711" s="157"/>
      <c r="BZ1711" s="157"/>
      <c r="CA1711" s="157"/>
      <c r="CB1711" s="157"/>
      <c r="CC1711" s="157"/>
      <c r="CD1711" s="157"/>
      <c r="CE1711" s="157"/>
      <c r="CF1711" s="157"/>
      <c r="CG1711" s="157"/>
      <c r="CH1711" s="157"/>
      <c r="CI1711" s="157"/>
      <c r="CJ1711" s="157"/>
      <c r="CK1711" s="157"/>
      <c r="CL1711" s="157"/>
      <c r="CM1711" s="157"/>
      <c r="CN1711" s="157"/>
      <c r="CO1711" s="157"/>
      <c r="CP1711" s="157"/>
      <c r="CQ1711" s="157"/>
      <c r="CR1711" s="157"/>
      <c r="CS1711" s="157"/>
      <c r="CT1711" s="157"/>
      <c r="CU1711" s="157"/>
      <c r="CV1711" s="157"/>
      <c r="CW1711" s="157"/>
      <c r="CX1711" s="157"/>
      <c r="CY1711" s="157"/>
      <c r="CZ1711" s="157"/>
      <c r="DA1711" s="157"/>
      <c r="DB1711" s="157"/>
      <c r="DC1711" s="157"/>
      <c r="DD1711" s="157"/>
      <c r="DE1711" s="157"/>
      <c r="DF1711" s="157"/>
      <c r="DG1711" s="157"/>
      <c r="DH1711" s="157"/>
      <c r="DI1711" s="157"/>
      <c r="DJ1711" s="157"/>
      <c r="DK1711" s="157"/>
      <c r="DL1711" s="157"/>
      <c r="DM1711" s="157"/>
      <c r="DN1711" s="157"/>
      <c r="DO1711" s="157"/>
    </row>
    <row r="1712" spans="3:119">
      <c r="C1712" s="549"/>
      <c r="D1712" s="301"/>
      <c r="E1712" s="302"/>
      <c r="F1712" s="551"/>
      <c r="G1712" s="551"/>
      <c r="H1712" s="551"/>
      <c r="I1712" s="551"/>
      <c r="J1712" s="551"/>
      <c r="K1712" s="551"/>
      <c r="M1712" s="157"/>
      <c r="N1712" s="157"/>
      <c r="O1712" s="157"/>
      <c r="P1712" s="157"/>
      <c r="Q1712" s="157"/>
      <c r="R1712" s="157"/>
      <c r="S1712" s="157"/>
      <c r="T1712" s="157"/>
      <c r="U1712" s="1761"/>
      <c r="V1712" s="1761"/>
      <c r="W1712" s="1761"/>
      <c r="X1712" s="1761"/>
      <c r="Y1712" s="1761"/>
      <c r="Z1712" s="1761"/>
      <c r="AA1712" s="157"/>
      <c r="AB1712" s="157"/>
      <c r="AC1712" s="157"/>
      <c r="AD1712" s="157"/>
      <c r="AE1712" s="157"/>
      <c r="AF1712" s="157"/>
      <c r="AG1712" s="157"/>
      <c r="AH1712" s="157"/>
      <c r="AI1712" s="157"/>
      <c r="AJ1712" s="157"/>
      <c r="AK1712" s="157"/>
      <c r="AL1712" s="157"/>
      <c r="AM1712" s="157"/>
      <c r="AN1712" s="157"/>
      <c r="AO1712" s="157"/>
      <c r="AP1712" s="157"/>
      <c r="AQ1712" s="157"/>
      <c r="AR1712" s="157"/>
      <c r="AS1712" s="157"/>
      <c r="AT1712" s="157"/>
      <c r="AU1712" s="157"/>
      <c r="AV1712" s="157"/>
      <c r="AW1712" s="157"/>
      <c r="AX1712" s="157"/>
      <c r="AY1712" s="157"/>
      <c r="AZ1712" s="157"/>
      <c r="BA1712" s="157"/>
      <c r="BB1712" s="157"/>
      <c r="BC1712" s="157"/>
      <c r="BD1712" s="157"/>
      <c r="BE1712" s="157"/>
      <c r="BF1712" s="157"/>
      <c r="BG1712" s="157"/>
      <c r="BH1712" s="157"/>
      <c r="BI1712" s="157"/>
      <c r="BJ1712" s="157"/>
      <c r="BK1712" s="157"/>
      <c r="BL1712" s="157"/>
      <c r="BM1712" s="157"/>
      <c r="BN1712" s="157"/>
      <c r="BO1712" s="157"/>
      <c r="BP1712" s="157"/>
      <c r="BQ1712" s="157"/>
      <c r="BR1712" s="157"/>
      <c r="BS1712" s="157"/>
      <c r="BT1712" s="157"/>
      <c r="BU1712" s="157"/>
      <c r="BV1712" s="157"/>
      <c r="BW1712" s="157"/>
      <c r="BX1712" s="157"/>
      <c r="BY1712" s="157"/>
      <c r="BZ1712" s="157"/>
      <c r="CA1712" s="157"/>
      <c r="CB1712" s="157"/>
      <c r="CC1712" s="157"/>
      <c r="CD1712" s="157"/>
      <c r="CE1712" s="157"/>
      <c r="CF1712" s="157"/>
      <c r="CG1712" s="157"/>
      <c r="CH1712" s="157"/>
      <c r="CI1712" s="157"/>
      <c r="CJ1712" s="157"/>
      <c r="CK1712" s="157"/>
      <c r="CL1712" s="157"/>
      <c r="CM1712" s="157"/>
      <c r="CN1712" s="157"/>
      <c r="CO1712" s="157"/>
      <c r="CP1712" s="157"/>
      <c r="CQ1712" s="157"/>
      <c r="CR1712" s="157"/>
      <c r="CS1712" s="157"/>
      <c r="CT1712" s="157"/>
      <c r="CU1712" s="157"/>
      <c r="CV1712" s="157"/>
      <c r="CW1712" s="157"/>
      <c r="CX1712" s="157"/>
      <c r="CY1712" s="157"/>
      <c r="CZ1712" s="157"/>
      <c r="DA1712" s="157"/>
      <c r="DB1712" s="157"/>
      <c r="DC1712" s="157"/>
      <c r="DD1712" s="157"/>
      <c r="DE1712" s="157"/>
      <c r="DF1712" s="157"/>
      <c r="DG1712" s="157"/>
      <c r="DH1712" s="157"/>
      <c r="DI1712" s="157"/>
      <c r="DJ1712" s="157"/>
      <c r="DK1712" s="157"/>
      <c r="DL1712" s="157"/>
      <c r="DM1712" s="157"/>
      <c r="DN1712" s="157"/>
      <c r="DO1712" s="157"/>
    </row>
    <row r="1713" spans="3:119">
      <c r="C1713" s="549"/>
      <c r="D1713" s="301"/>
      <c r="E1713" s="302"/>
      <c r="F1713" s="551"/>
      <c r="G1713" s="551"/>
      <c r="H1713" s="551"/>
      <c r="I1713" s="551"/>
      <c r="J1713" s="551"/>
      <c r="K1713" s="551"/>
      <c r="M1713" s="157"/>
      <c r="N1713" s="157"/>
      <c r="O1713" s="157"/>
      <c r="P1713" s="157"/>
      <c r="Q1713" s="157"/>
      <c r="R1713" s="157"/>
      <c r="S1713" s="157"/>
      <c r="T1713" s="157"/>
      <c r="U1713" s="1761"/>
      <c r="V1713" s="1761"/>
      <c r="W1713" s="1761"/>
      <c r="X1713" s="1761"/>
      <c r="Y1713" s="1761"/>
      <c r="Z1713" s="1761"/>
      <c r="AA1713" s="157"/>
      <c r="AB1713" s="157"/>
      <c r="AC1713" s="157"/>
      <c r="AD1713" s="157"/>
      <c r="AE1713" s="157"/>
      <c r="AF1713" s="157"/>
      <c r="AG1713" s="157"/>
      <c r="AH1713" s="157"/>
      <c r="AI1713" s="157"/>
      <c r="AJ1713" s="157"/>
      <c r="AK1713" s="157"/>
      <c r="AL1713" s="157"/>
      <c r="AM1713" s="157"/>
      <c r="AN1713" s="157"/>
      <c r="AO1713" s="157"/>
      <c r="AP1713" s="157"/>
      <c r="AQ1713" s="157"/>
      <c r="AR1713" s="157"/>
      <c r="AS1713" s="157"/>
      <c r="AT1713" s="157"/>
      <c r="AU1713" s="157"/>
      <c r="AV1713" s="157"/>
      <c r="AW1713" s="157"/>
      <c r="AX1713" s="157"/>
      <c r="AY1713" s="157"/>
      <c r="AZ1713" s="157"/>
      <c r="BA1713" s="157"/>
      <c r="BB1713" s="157"/>
      <c r="BC1713" s="157"/>
      <c r="BD1713" s="157"/>
      <c r="BE1713" s="157"/>
      <c r="BF1713" s="157"/>
      <c r="BG1713" s="157"/>
      <c r="BH1713" s="157"/>
      <c r="BI1713" s="157"/>
      <c r="BJ1713" s="157"/>
      <c r="BK1713" s="157"/>
      <c r="BL1713" s="157"/>
      <c r="BM1713" s="157"/>
      <c r="BN1713" s="157"/>
      <c r="BO1713" s="157"/>
      <c r="BP1713" s="157"/>
      <c r="BQ1713" s="157"/>
      <c r="BR1713" s="157"/>
      <c r="BS1713" s="157"/>
      <c r="BT1713" s="157"/>
      <c r="BU1713" s="157"/>
      <c r="BV1713" s="157"/>
      <c r="BW1713" s="157"/>
      <c r="BX1713" s="157"/>
      <c r="BY1713" s="157"/>
      <c r="BZ1713" s="157"/>
      <c r="CA1713" s="157"/>
      <c r="CB1713" s="157"/>
      <c r="CC1713" s="157"/>
      <c r="CD1713" s="157"/>
      <c r="CE1713" s="157"/>
      <c r="CF1713" s="157"/>
      <c r="CG1713" s="157"/>
      <c r="CH1713" s="157"/>
      <c r="CI1713" s="157"/>
      <c r="CJ1713" s="157"/>
      <c r="CK1713" s="157"/>
      <c r="CL1713" s="157"/>
      <c r="CM1713" s="157"/>
      <c r="CN1713" s="157"/>
      <c r="CO1713" s="157"/>
      <c r="CP1713" s="157"/>
      <c r="CQ1713" s="157"/>
      <c r="CR1713" s="157"/>
      <c r="CS1713" s="157"/>
      <c r="CT1713" s="157"/>
      <c r="CU1713" s="157"/>
      <c r="CV1713" s="157"/>
      <c r="CW1713" s="157"/>
      <c r="CX1713" s="157"/>
      <c r="CY1713" s="157"/>
      <c r="CZ1713" s="157"/>
      <c r="DA1713" s="157"/>
      <c r="DB1713" s="157"/>
      <c r="DC1713" s="157"/>
      <c r="DD1713" s="157"/>
      <c r="DE1713" s="157"/>
      <c r="DF1713" s="157"/>
      <c r="DG1713" s="157"/>
      <c r="DH1713" s="157"/>
      <c r="DI1713" s="157"/>
      <c r="DJ1713" s="157"/>
      <c r="DK1713" s="157"/>
      <c r="DL1713" s="157"/>
      <c r="DM1713" s="157"/>
      <c r="DN1713" s="157"/>
      <c r="DO1713" s="157"/>
    </row>
    <row r="1714" spans="3:119">
      <c r="C1714" s="549"/>
      <c r="D1714" s="301"/>
      <c r="E1714" s="302"/>
      <c r="F1714" s="551"/>
      <c r="G1714" s="551"/>
      <c r="H1714" s="551"/>
      <c r="I1714" s="551"/>
      <c r="J1714" s="551"/>
      <c r="K1714" s="551"/>
      <c r="M1714" s="157"/>
      <c r="N1714" s="157"/>
      <c r="O1714" s="157"/>
      <c r="P1714" s="157"/>
      <c r="Q1714" s="157"/>
      <c r="R1714" s="157"/>
      <c r="S1714" s="157"/>
      <c r="T1714" s="157"/>
      <c r="U1714" s="1761"/>
      <c r="V1714" s="1761"/>
      <c r="W1714" s="1761"/>
      <c r="X1714" s="1761"/>
      <c r="Y1714" s="1761"/>
      <c r="Z1714" s="1761"/>
      <c r="AA1714" s="157"/>
      <c r="AB1714" s="157"/>
      <c r="AC1714" s="157"/>
      <c r="AD1714" s="157"/>
      <c r="AE1714" s="157"/>
      <c r="AF1714" s="157"/>
      <c r="AG1714" s="157"/>
      <c r="AH1714" s="157"/>
      <c r="AI1714" s="157"/>
      <c r="AJ1714" s="157"/>
      <c r="AK1714" s="157"/>
      <c r="AL1714" s="157"/>
      <c r="AM1714" s="157"/>
      <c r="AN1714" s="157"/>
      <c r="AO1714" s="157"/>
      <c r="AP1714" s="157"/>
      <c r="AQ1714" s="157"/>
      <c r="AR1714" s="157"/>
      <c r="AS1714" s="157"/>
      <c r="AT1714" s="157"/>
      <c r="AU1714" s="157"/>
      <c r="AV1714" s="157"/>
      <c r="AW1714" s="157"/>
      <c r="AX1714" s="157"/>
      <c r="AY1714" s="157"/>
      <c r="AZ1714" s="157"/>
      <c r="BA1714" s="157"/>
      <c r="BB1714" s="157"/>
      <c r="BC1714" s="157"/>
      <c r="BD1714" s="157"/>
      <c r="BE1714" s="157"/>
      <c r="BF1714" s="157"/>
      <c r="BG1714" s="157"/>
      <c r="BH1714" s="157"/>
      <c r="BI1714" s="157"/>
      <c r="BJ1714" s="157"/>
      <c r="BK1714" s="157"/>
      <c r="BL1714" s="157"/>
      <c r="BM1714" s="157"/>
      <c r="BN1714" s="157"/>
      <c r="BO1714" s="157"/>
      <c r="BP1714" s="157"/>
      <c r="BQ1714" s="157"/>
      <c r="BR1714" s="157"/>
      <c r="BS1714" s="157"/>
      <c r="BT1714" s="157"/>
      <c r="BU1714" s="157"/>
      <c r="BV1714" s="157"/>
      <c r="BW1714" s="157"/>
      <c r="BX1714" s="157"/>
      <c r="BY1714" s="157"/>
      <c r="BZ1714" s="157"/>
      <c r="CA1714" s="157"/>
      <c r="CB1714" s="157"/>
      <c r="CC1714" s="157"/>
      <c r="CD1714" s="157"/>
      <c r="CE1714" s="157"/>
      <c r="CF1714" s="157"/>
      <c r="CG1714" s="157"/>
      <c r="CH1714" s="157"/>
      <c r="CI1714" s="157"/>
      <c r="CJ1714" s="157"/>
      <c r="CK1714" s="157"/>
      <c r="CL1714" s="157"/>
      <c r="CM1714" s="157"/>
      <c r="CN1714" s="157"/>
      <c r="CO1714" s="157"/>
      <c r="CP1714" s="157"/>
      <c r="CQ1714" s="157"/>
      <c r="CR1714" s="157"/>
      <c r="CS1714" s="157"/>
      <c r="CT1714" s="157"/>
      <c r="CU1714" s="157"/>
      <c r="CV1714" s="157"/>
      <c r="CW1714" s="157"/>
      <c r="CX1714" s="157"/>
      <c r="CY1714" s="157"/>
      <c r="CZ1714" s="157"/>
      <c r="DA1714" s="157"/>
      <c r="DB1714" s="157"/>
      <c r="DC1714" s="157"/>
      <c r="DD1714" s="157"/>
      <c r="DE1714" s="157"/>
      <c r="DF1714" s="157"/>
      <c r="DG1714" s="157"/>
      <c r="DH1714" s="157"/>
      <c r="DI1714" s="157"/>
      <c r="DJ1714" s="157"/>
      <c r="DK1714" s="157"/>
      <c r="DL1714" s="157"/>
      <c r="DM1714" s="157"/>
      <c r="DN1714" s="157"/>
      <c r="DO1714" s="157"/>
    </row>
    <row r="1715" spans="3:119">
      <c r="C1715" s="549"/>
      <c r="D1715" s="301"/>
      <c r="E1715" s="302"/>
      <c r="F1715" s="551"/>
      <c r="G1715" s="551"/>
      <c r="H1715" s="551"/>
      <c r="I1715" s="551"/>
      <c r="J1715" s="551"/>
      <c r="K1715" s="551"/>
      <c r="M1715" s="157"/>
      <c r="N1715" s="157"/>
      <c r="O1715" s="157"/>
      <c r="P1715" s="157"/>
      <c r="Q1715" s="157"/>
      <c r="R1715" s="157"/>
      <c r="S1715" s="157"/>
      <c r="T1715" s="157"/>
      <c r="U1715" s="1761"/>
      <c r="V1715" s="1761"/>
      <c r="W1715" s="1761"/>
      <c r="X1715" s="1761"/>
      <c r="Y1715" s="1761"/>
      <c r="Z1715" s="1761"/>
      <c r="AA1715" s="157"/>
      <c r="AB1715" s="157"/>
      <c r="AC1715" s="157"/>
      <c r="AD1715" s="157"/>
      <c r="AE1715" s="157"/>
      <c r="AF1715" s="157"/>
      <c r="AG1715" s="157"/>
      <c r="AH1715" s="157"/>
      <c r="AI1715" s="157"/>
      <c r="AJ1715" s="157"/>
      <c r="AK1715" s="157"/>
      <c r="AL1715" s="157"/>
      <c r="AM1715" s="157"/>
      <c r="AN1715" s="157"/>
      <c r="AO1715" s="157"/>
      <c r="AP1715" s="157"/>
      <c r="AQ1715" s="157"/>
      <c r="AR1715" s="157"/>
      <c r="AS1715" s="157"/>
      <c r="AT1715" s="157"/>
      <c r="AU1715" s="157"/>
      <c r="AV1715" s="157"/>
      <c r="AW1715" s="157"/>
      <c r="AX1715" s="157"/>
      <c r="AY1715" s="157"/>
      <c r="AZ1715" s="157"/>
      <c r="BA1715" s="157"/>
      <c r="BB1715" s="157"/>
      <c r="BC1715" s="157"/>
      <c r="BD1715" s="157"/>
      <c r="BE1715" s="157"/>
      <c r="BF1715" s="157"/>
      <c r="BG1715" s="157"/>
      <c r="BH1715" s="157"/>
      <c r="BI1715" s="157"/>
      <c r="BJ1715" s="157"/>
      <c r="BK1715" s="157"/>
      <c r="BL1715" s="157"/>
      <c r="BM1715" s="157"/>
      <c r="BN1715" s="157"/>
      <c r="BO1715" s="157"/>
      <c r="BP1715" s="157"/>
      <c r="BQ1715" s="157"/>
      <c r="BR1715" s="157"/>
      <c r="BS1715" s="157"/>
      <c r="BT1715" s="157"/>
      <c r="BU1715" s="157"/>
      <c r="BV1715" s="157"/>
      <c r="BW1715" s="157"/>
      <c r="BX1715" s="157"/>
      <c r="BY1715" s="157"/>
      <c r="BZ1715" s="157"/>
      <c r="CA1715" s="157"/>
      <c r="CB1715" s="157"/>
      <c r="CC1715" s="157"/>
      <c r="CD1715" s="157"/>
      <c r="CE1715" s="157"/>
      <c r="CF1715" s="157"/>
      <c r="CG1715" s="157"/>
      <c r="CH1715" s="157"/>
      <c r="CI1715" s="157"/>
      <c r="CJ1715" s="157"/>
      <c r="CK1715" s="157"/>
      <c r="CL1715" s="157"/>
      <c r="CM1715" s="157"/>
      <c r="CN1715" s="157"/>
      <c r="CO1715" s="157"/>
      <c r="CP1715" s="157"/>
      <c r="CQ1715" s="157"/>
      <c r="CR1715" s="157"/>
      <c r="CS1715" s="157"/>
      <c r="CT1715" s="157"/>
      <c r="CU1715" s="157"/>
      <c r="CV1715" s="157"/>
      <c r="CW1715" s="157"/>
      <c r="CX1715" s="157"/>
      <c r="CY1715" s="157"/>
      <c r="CZ1715" s="157"/>
      <c r="DA1715" s="157"/>
      <c r="DB1715" s="157"/>
      <c r="DC1715" s="157"/>
      <c r="DD1715" s="157"/>
      <c r="DE1715" s="157"/>
      <c r="DF1715" s="157"/>
      <c r="DG1715" s="157"/>
      <c r="DH1715" s="157"/>
      <c r="DI1715" s="157"/>
      <c r="DJ1715" s="157"/>
      <c r="DK1715" s="157"/>
      <c r="DL1715" s="157"/>
      <c r="DM1715" s="157"/>
      <c r="DN1715" s="157"/>
      <c r="DO1715" s="157"/>
    </row>
    <row r="1716" spans="3:119">
      <c r="C1716" s="549"/>
      <c r="D1716" s="301"/>
      <c r="E1716" s="302"/>
      <c r="F1716" s="551"/>
      <c r="G1716" s="551"/>
      <c r="H1716" s="551"/>
      <c r="I1716" s="551"/>
      <c r="J1716" s="551"/>
      <c r="K1716" s="551"/>
      <c r="M1716" s="157"/>
      <c r="N1716" s="157"/>
      <c r="O1716" s="157"/>
      <c r="P1716" s="157"/>
      <c r="Q1716" s="157"/>
      <c r="R1716" s="157"/>
      <c r="S1716" s="157"/>
      <c r="T1716" s="157"/>
      <c r="U1716" s="1761"/>
      <c r="V1716" s="1761"/>
      <c r="W1716" s="1761"/>
      <c r="X1716" s="1761"/>
      <c r="Y1716" s="1761"/>
      <c r="Z1716" s="1761"/>
      <c r="AA1716" s="157"/>
      <c r="AB1716" s="157"/>
      <c r="AC1716" s="157"/>
      <c r="AD1716" s="157"/>
      <c r="AE1716" s="157"/>
      <c r="AF1716" s="157"/>
      <c r="AG1716" s="157"/>
      <c r="AH1716" s="157"/>
      <c r="AI1716" s="157"/>
      <c r="AJ1716" s="157"/>
      <c r="AK1716" s="157"/>
      <c r="AL1716" s="157"/>
      <c r="AM1716" s="157"/>
      <c r="AN1716" s="157"/>
      <c r="AO1716" s="157"/>
      <c r="AP1716" s="157"/>
      <c r="AQ1716" s="157"/>
      <c r="AR1716" s="157"/>
      <c r="AS1716" s="157"/>
      <c r="AT1716" s="157"/>
      <c r="AU1716" s="157"/>
      <c r="AV1716" s="157"/>
      <c r="AW1716" s="157"/>
      <c r="AX1716" s="157"/>
      <c r="AY1716" s="157"/>
      <c r="AZ1716" s="157"/>
      <c r="BA1716" s="157"/>
      <c r="BB1716" s="157"/>
      <c r="BC1716" s="157"/>
      <c r="BD1716" s="157"/>
      <c r="BE1716" s="157"/>
      <c r="BF1716" s="157"/>
      <c r="BG1716" s="157"/>
      <c r="BH1716" s="157"/>
      <c r="BI1716" s="157"/>
      <c r="BJ1716" s="157"/>
      <c r="BK1716" s="157"/>
      <c r="BL1716" s="157"/>
      <c r="BM1716" s="157"/>
      <c r="BN1716" s="157"/>
      <c r="BO1716" s="157"/>
      <c r="BP1716" s="157"/>
      <c r="BQ1716" s="157"/>
      <c r="BR1716" s="157"/>
      <c r="BS1716" s="157"/>
      <c r="BT1716" s="157"/>
      <c r="BU1716" s="157"/>
      <c r="BV1716" s="157"/>
      <c r="BW1716" s="157"/>
      <c r="BX1716" s="157"/>
      <c r="BY1716" s="157"/>
      <c r="BZ1716" s="157"/>
      <c r="CA1716" s="157"/>
      <c r="CB1716" s="157"/>
      <c r="CC1716" s="157"/>
      <c r="CD1716" s="157"/>
      <c r="CE1716" s="157"/>
      <c r="CF1716" s="157"/>
      <c r="CG1716" s="157"/>
      <c r="CH1716" s="157"/>
      <c r="CI1716" s="157"/>
      <c r="CJ1716" s="157"/>
      <c r="CK1716" s="157"/>
      <c r="CL1716" s="157"/>
      <c r="CM1716" s="157"/>
      <c r="CN1716" s="157"/>
      <c r="CO1716" s="157"/>
      <c r="CP1716" s="157"/>
      <c r="CQ1716" s="157"/>
      <c r="CR1716" s="157"/>
      <c r="CS1716" s="157"/>
      <c r="CT1716" s="157"/>
      <c r="CU1716" s="157"/>
      <c r="CV1716" s="157"/>
      <c r="CW1716" s="157"/>
      <c r="CX1716" s="157"/>
      <c r="CY1716" s="157"/>
      <c r="CZ1716" s="157"/>
      <c r="DA1716" s="157"/>
      <c r="DB1716" s="157"/>
      <c r="DC1716" s="157"/>
      <c r="DD1716" s="157"/>
      <c r="DE1716" s="157"/>
      <c r="DF1716" s="157"/>
      <c r="DG1716" s="157"/>
      <c r="DH1716" s="157"/>
      <c r="DI1716" s="157"/>
      <c r="DJ1716" s="157"/>
      <c r="DK1716" s="157"/>
      <c r="DL1716" s="157"/>
      <c r="DM1716" s="157"/>
      <c r="DN1716" s="157"/>
      <c r="DO1716" s="157"/>
    </row>
    <row r="1717" spans="3:119">
      <c r="C1717" s="549"/>
      <c r="D1717" s="301"/>
      <c r="E1717" s="302"/>
      <c r="F1717" s="551"/>
      <c r="G1717" s="551"/>
      <c r="H1717" s="551"/>
      <c r="I1717" s="551"/>
      <c r="J1717" s="551"/>
      <c r="K1717" s="551"/>
      <c r="M1717" s="157"/>
      <c r="N1717" s="157"/>
      <c r="O1717" s="157"/>
      <c r="P1717" s="157"/>
      <c r="Q1717" s="157"/>
      <c r="R1717" s="157"/>
      <c r="S1717" s="157"/>
      <c r="T1717" s="157"/>
      <c r="U1717" s="1761"/>
      <c r="V1717" s="1761"/>
      <c r="W1717" s="1761"/>
      <c r="X1717" s="1761"/>
      <c r="Y1717" s="1761"/>
      <c r="Z1717" s="1761"/>
      <c r="AA1717" s="157"/>
      <c r="AB1717" s="157"/>
      <c r="AC1717" s="157"/>
      <c r="AD1717" s="157"/>
      <c r="AE1717" s="157"/>
      <c r="AF1717" s="157"/>
      <c r="AG1717" s="157"/>
      <c r="AH1717" s="157"/>
      <c r="AI1717" s="157"/>
      <c r="AJ1717" s="157"/>
      <c r="AK1717" s="157"/>
      <c r="AL1717" s="157"/>
      <c r="AM1717" s="157"/>
      <c r="AN1717" s="157"/>
      <c r="AO1717" s="157"/>
      <c r="AP1717" s="157"/>
      <c r="AQ1717" s="157"/>
      <c r="AR1717" s="157"/>
      <c r="AS1717" s="157"/>
      <c r="AT1717" s="157"/>
      <c r="AU1717" s="157"/>
      <c r="AV1717" s="157"/>
      <c r="AW1717" s="157"/>
      <c r="AX1717" s="157"/>
      <c r="AY1717" s="157"/>
      <c r="AZ1717" s="157"/>
      <c r="BA1717" s="157"/>
      <c r="BB1717" s="157"/>
      <c r="BC1717" s="157"/>
      <c r="BD1717" s="157"/>
      <c r="BE1717" s="157"/>
      <c r="BF1717" s="157"/>
      <c r="BG1717" s="157"/>
      <c r="BH1717" s="157"/>
      <c r="BI1717" s="157"/>
      <c r="BJ1717" s="157"/>
      <c r="BK1717" s="157"/>
      <c r="BL1717" s="157"/>
      <c r="BM1717" s="157"/>
      <c r="BN1717" s="157"/>
      <c r="BO1717" s="157"/>
      <c r="BP1717" s="157"/>
      <c r="BQ1717" s="157"/>
      <c r="BR1717" s="157"/>
      <c r="BS1717" s="157"/>
      <c r="BT1717" s="157"/>
      <c r="BU1717" s="157"/>
      <c r="BV1717" s="157"/>
      <c r="BW1717" s="157"/>
      <c r="BX1717" s="157"/>
      <c r="BY1717" s="157"/>
      <c r="BZ1717" s="157"/>
      <c r="CA1717" s="157"/>
      <c r="CB1717" s="157"/>
      <c r="CC1717" s="157"/>
      <c r="CD1717" s="157"/>
      <c r="CE1717" s="157"/>
      <c r="CF1717" s="157"/>
      <c r="CG1717" s="157"/>
      <c r="CH1717" s="157"/>
      <c r="CI1717" s="157"/>
      <c r="CJ1717" s="157"/>
      <c r="CK1717" s="157"/>
      <c r="CL1717" s="157"/>
      <c r="CM1717" s="157"/>
      <c r="CN1717" s="157"/>
      <c r="CO1717" s="157"/>
      <c r="CP1717" s="157"/>
      <c r="CQ1717" s="157"/>
      <c r="CR1717" s="157"/>
      <c r="CS1717" s="157"/>
      <c r="CT1717" s="157"/>
      <c r="CU1717" s="157"/>
      <c r="CV1717" s="157"/>
      <c r="CW1717" s="157"/>
      <c r="CX1717" s="157"/>
      <c r="CY1717" s="157"/>
      <c r="CZ1717" s="157"/>
      <c r="DA1717" s="157"/>
      <c r="DB1717" s="157"/>
      <c r="DC1717" s="157"/>
      <c r="DD1717" s="157"/>
      <c r="DE1717" s="157"/>
      <c r="DF1717" s="157"/>
      <c r="DG1717" s="157"/>
      <c r="DH1717" s="157"/>
      <c r="DI1717" s="157"/>
      <c r="DJ1717" s="157"/>
      <c r="DK1717" s="157"/>
      <c r="DL1717" s="157"/>
      <c r="DM1717" s="157"/>
      <c r="DN1717" s="157"/>
      <c r="DO1717" s="157"/>
    </row>
    <row r="1718" spans="3:119">
      <c r="C1718" s="549"/>
      <c r="D1718" s="301"/>
      <c r="E1718" s="302"/>
      <c r="F1718" s="551"/>
      <c r="G1718" s="551"/>
      <c r="H1718" s="551"/>
      <c r="I1718" s="551"/>
      <c r="J1718" s="551"/>
      <c r="K1718" s="551"/>
      <c r="M1718" s="157"/>
      <c r="N1718" s="157"/>
      <c r="O1718" s="157"/>
      <c r="P1718" s="157"/>
      <c r="Q1718" s="157"/>
      <c r="R1718" s="157"/>
      <c r="S1718" s="157"/>
      <c r="T1718" s="157"/>
      <c r="U1718" s="1761"/>
      <c r="V1718" s="1761"/>
      <c r="W1718" s="1761"/>
      <c r="X1718" s="1761"/>
      <c r="Y1718" s="1761"/>
      <c r="Z1718" s="1761"/>
      <c r="AA1718" s="157"/>
      <c r="AB1718" s="157"/>
      <c r="AC1718" s="157"/>
      <c r="AD1718" s="157"/>
      <c r="AE1718" s="157"/>
      <c r="AF1718" s="157"/>
      <c r="AG1718" s="157"/>
      <c r="AH1718" s="157"/>
      <c r="AI1718" s="157"/>
      <c r="AJ1718" s="157"/>
      <c r="AK1718" s="157"/>
      <c r="AL1718" s="157"/>
      <c r="AM1718" s="157"/>
      <c r="AN1718" s="157"/>
      <c r="AO1718" s="157"/>
      <c r="AP1718" s="157"/>
      <c r="AQ1718" s="157"/>
      <c r="AR1718" s="157"/>
      <c r="AS1718" s="157"/>
      <c r="AT1718" s="157"/>
      <c r="AU1718" s="157"/>
      <c r="AV1718" s="157"/>
      <c r="AW1718" s="157"/>
      <c r="AX1718" s="157"/>
      <c r="AY1718" s="157"/>
      <c r="AZ1718" s="157"/>
      <c r="BA1718" s="157"/>
      <c r="BB1718" s="157"/>
      <c r="BC1718" s="157"/>
      <c r="BD1718" s="157"/>
      <c r="BE1718" s="157"/>
      <c r="BF1718" s="157"/>
      <c r="BG1718" s="157"/>
      <c r="BH1718" s="157"/>
      <c r="BI1718" s="157"/>
      <c r="BJ1718" s="157"/>
      <c r="BK1718" s="157"/>
      <c r="BL1718" s="157"/>
      <c r="BM1718" s="157"/>
      <c r="BN1718" s="157"/>
      <c r="BO1718" s="157"/>
      <c r="BP1718" s="157"/>
      <c r="BQ1718" s="157"/>
      <c r="BR1718" s="157"/>
      <c r="BS1718" s="157"/>
      <c r="BT1718" s="157"/>
      <c r="BU1718" s="157"/>
      <c r="BV1718" s="157"/>
      <c r="BW1718" s="157"/>
      <c r="BX1718" s="157"/>
      <c r="BY1718" s="157"/>
      <c r="BZ1718" s="157"/>
      <c r="CA1718" s="157"/>
      <c r="CB1718" s="157"/>
      <c r="CC1718" s="157"/>
      <c r="CD1718" s="157"/>
      <c r="CE1718" s="157"/>
      <c r="CF1718" s="157"/>
      <c r="CG1718" s="157"/>
      <c r="CH1718" s="157"/>
      <c r="CI1718" s="157"/>
      <c r="CJ1718" s="157"/>
      <c r="CK1718" s="157"/>
      <c r="CL1718" s="157"/>
      <c r="CM1718" s="157"/>
      <c r="CN1718" s="157"/>
      <c r="CO1718" s="157"/>
      <c r="CP1718" s="157"/>
      <c r="CQ1718" s="157"/>
      <c r="CR1718" s="157"/>
      <c r="CS1718" s="157"/>
      <c r="CT1718" s="157"/>
      <c r="CU1718" s="157"/>
      <c r="CV1718" s="157"/>
      <c r="CW1718" s="157"/>
      <c r="CX1718" s="157"/>
      <c r="CY1718" s="157"/>
      <c r="CZ1718" s="157"/>
      <c r="DA1718" s="157"/>
      <c r="DB1718" s="157"/>
      <c r="DC1718" s="157"/>
      <c r="DD1718" s="157"/>
      <c r="DE1718" s="157"/>
      <c r="DF1718" s="157"/>
      <c r="DG1718" s="157"/>
      <c r="DH1718" s="157"/>
      <c r="DI1718" s="157"/>
      <c r="DJ1718" s="157"/>
      <c r="DK1718" s="157"/>
      <c r="DL1718" s="157"/>
      <c r="DM1718" s="157"/>
      <c r="DN1718" s="157"/>
      <c r="DO1718" s="157"/>
    </row>
    <row r="1719" spans="3:119">
      <c r="C1719" s="549"/>
      <c r="D1719" s="301"/>
      <c r="E1719" s="302"/>
      <c r="F1719" s="551"/>
      <c r="G1719" s="551"/>
      <c r="H1719" s="551"/>
      <c r="I1719" s="551"/>
      <c r="J1719" s="551"/>
      <c r="K1719" s="551"/>
      <c r="M1719" s="157"/>
      <c r="N1719" s="157"/>
      <c r="O1719" s="157"/>
      <c r="P1719" s="157"/>
      <c r="Q1719" s="157"/>
      <c r="R1719" s="157"/>
      <c r="S1719" s="157"/>
      <c r="T1719" s="157"/>
      <c r="U1719" s="1761"/>
      <c r="V1719" s="1761"/>
      <c r="W1719" s="1761"/>
      <c r="X1719" s="1761"/>
      <c r="Y1719" s="1761"/>
      <c r="Z1719" s="1761"/>
      <c r="AA1719" s="157"/>
      <c r="AB1719" s="157"/>
      <c r="AC1719" s="157"/>
      <c r="AD1719" s="157"/>
      <c r="AE1719" s="157"/>
      <c r="AF1719" s="157"/>
      <c r="AG1719" s="157"/>
      <c r="AH1719" s="157"/>
      <c r="AI1719" s="157"/>
      <c r="AJ1719" s="157"/>
      <c r="AK1719" s="157"/>
      <c r="AL1719" s="157"/>
      <c r="AM1719" s="157"/>
      <c r="AN1719" s="157"/>
      <c r="AO1719" s="157"/>
      <c r="AP1719" s="157"/>
      <c r="AQ1719" s="157"/>
      <c r="AR1719" s="157"/>
      <c r="AS1719" s="157"/>
      <c r="AT1719" s="157"/>
      <c r="AU1719" s="157"/>
      <c r="AV1719" s="157"/>
      <c r="AW1719" s="157"/>
      <c r="AX1719" s="157"/>
      <c r="AY1719" s="157"/>
      <c r="AZ1719" s="157"/>
      <c r="BA1719" s="157"/>
      <c r="BB1719" s="157"/>
      <c r="BC1719" s="157"/>
      <c r="BD1719" s="157"/>
      <c r="BE1719" s="157"/>
      <c r="BF1719" s="157"/>
      <c r="BG1719" s="157"/>
      <c r="BH1719" s="157"/>
      <c r="BI1719" s="157"/>
      <c r="BJ1719" s="157"/>
      <c r="BK1719" s="157"/>
      <c r="BL1719" s="157"/>
      <c r="BM1719" s="157"/>
      <c r="BN1719" s="157"/>
      <c r="BO1719" s="157"/>
      <c r="BP1719" s="157"/>
      <c r="BQ1719" s="157"/>
      <c r="BR1719" s="157"/>
      <c r="BS1719" s="157"/>
      <c r="BT1719" s="157"/>
      <c r="BU1719" s="157"/>
      <c r="BV1719" s="157"/>
      <c r="BW1719" s="157"/>
      <c r="BX1719" s="157"/>
      <c r="BY1719" s="157"/>
      <c r="BZ1719" s="157"/>
      <c r="CA1719" s="157"/>
      <c r="CB1719" s="157"/>
      <c r="CC1719" s="157"/>
      <c r="CD1719" s="157"/>
      <c r="CE1719" s="157"/>
      <c r="CF1719" s="157"/>
      <c r="CG1719" s="157"/>
      <c r="CH1719" s="157"/>
      <c r="CI1719" s="157"/>
      <c r="CJ1719" s="157"/>
      <c r="CK1719" s="157"/>
      <c r="CL1719" s="157"/>
      <c r="CM1719" s="157"/>
      <c r="CN1719" s="157"/>
      <c r="CO1719" s="157"/>
      <c r="CP1719" s="157"/>
      <c r="CQ1719" s="157"/>
      <c r="CR1719" s="157"/>
      <c r="CS1719" s="157"/>
      <c r="CT1719" s="157"/>
      <c r="CU1719" s="157"/>
      <c r="CV1719" s="157"/>
      <c r="CW1719" s="157"/>
      <c r="CX1719" s="157"/>
      <c r="CY1719" s="157"/>
      <c r="CZ1719" s="157"/>
      <c r="DA1719" s="157"/>
      <c r="DB1719" s="157"/>
      <c r="DC1719" s="157"/>
      <c r="DD1719" s="157"/>
      <c r="DE1719" s="157"/>
      <c r="DF1719" s="157"/>
      <c r="DG1719" s="157"/>
      <c r="DH1719" s="157"/>
      <c r="DI1719" s="157"/>
      <c r="DJ1719" s="157"/>
      <c r="DK1719" s="157"/>
      <c r="DL1719" s="157"/>
      <c r="DM1719" s="157"/>
      <c r="DN1719" s="157"/>
      <c r="DO1719" s="157"/>
    </row>
    <row r="1720" spans="3:119">
      <c r="C1720" s="549"/>
      <c r="D1720" s="301"/>
      <c r="E1720" s="302"/>
      <c r="F1720" s="551"/>
      <c r="G1720" s="551"/>
      <c r="H1720" s="551"/>
      <c r="I1720" s="551"/>
      <c r="J1720" s="551"/>
      <c r="K1720" s="551"/>
      <c r="M1720" s="157"/>
      <c r="N1720" s="157"/>
      <c r="O1720" s="157"/>
      <c r="P1720" s="157"/>
      <c r="Q1720" s="157"/>
      <c r="R1720" s="157"/>
      <c r="S1720" s="157"/>
      <c r="T1720" s="157"/>
      <c r="U1720" s="1761"/>
      <c r="V1720" s="1761"/>
      <c r="W1720" s="1761"/>
      <c r="X1720" s="1761"/>
      <c r="Y1720" s="1761"/>
      <c r="Z1720" s="1761"/>
      <c r="AA1720" s="157"/>
      <c r="AB1720" s="157"/>
      <c r="AC1720" s="157"/>
      <c r="AD1720" s="157"/>
      <c r="AE1720" s="157"/>
      <c r="AF1720" s="157"/>
      <c r="AG1720" s="157"/>
      <c r="AH1720" s="157"/>
      <c r="AI1720" s="157"/>
      <c r="AJ1720" s="157"/>
      <c r="AK1720" s="157"/>
      <c r="AL1720" s="157"/>
      <c r="AM1720" s="157"/>
      <c r="AN1720" s="157"/>
      <c r="AO1720" s="157"/>
      <c r="AP1720" s="157"/>
      <c r="AQ1720" s="157"/>
      <c r="AR1720" s="157"/>
      <c r="AS1720" s="157"/>
      <c r="AT1720" s="157"/>
      <c r="AU1720" s="157"/>
      <c r="AV1720" s="157"/>
      <c r="AW1720" s="157"/>
      <c r="AX1720" s="157"/>
      <c r="AY1720" s="157"/>
      <c r="AZ1720" s="157"/>
      <c r="BA1720" s="157"/>
      <c r="BB1720" s="157"/>
      <c r="BC1720" s="157"/>
      <c r="BD1720" s="157"/>
      <c r="BE1720" s="157"/>
      <c r="BF1720" s="157"/>
      <c r="BG1720" s="157"/>
      <c r="BH1720" s="157"/>
      <c r="BI1720" s="157"/>
      <c r="BJ1720" s="157"/>
      <c r="BK1720" s="157"/>
      <c r="BL1720" s="157"/>
      <c r="BM1720" s="157"/>
      <c r="BN1720" s="157"/>
      <c r="BO1720" s="157"/>
      <c r="BP1720" s="157"/>
      <c r="BQ1720" s="157"/>
      <c r="BR1720" s="157"/>
      <c r="BS1720" s="157"/>
      <c r="BT1720" s="157"/>
      <c r="BU1720" s="157"/>
      <c r="BV1720" s="157"/>
      <c r="BW1720" s="157"/>
      <c r="BX1720" s="157"/>
      <c r="BY1720" s="157"/>
      <c r="BZ1720" s="157"/>
      <c r="CA1720" s="157"/>
      <c r="CB1720" s="157"/>
      <c r="CC1720" s="157"/>
      <c r="CD1720" s="157"/>
      <c r="CE1720" s="157"/>
      <c r="CF1720" s="157"/>
      <c r="CG1720" s="157"/>
      <c r="CH1720" s="157"/>
      <c r="CI1720" s="157"/>
      <c r="CJ1720" s="157"/>
      <c r="CK1720" s="157"/>
      <c r="CL1720" s="157"/>
      <c r="CM1720" s="157"/>
      <c r="CN1720" s="157"/>
      <c r="CO1720" s="157"/>
      <c r="CP1720" s="157"/>
      <c r="CQ1720" s="157"/>
      <c r="CR1720" s="157"/>
      <c r="CS1720" s="157"/>
      <c r="CT1720" s="157"/>
      <c r="CU1720" s="157"/>
      <c r="CV1720" s="157"/>
      <c r="CW1720" s="157"/>
      <c r="CX1720" s="157"/>
      <c r="CY1720" s="157"/>
      <c r="CZ1720" s="157"/>
      <c r="DA1720" s="157"/>
      <c r="DB1720" s="157"/>
      <c r="DC1720" s="157"/>
      <c r="DD1720" s="157"/>
      <c r="DE1720" s="157"/>
      <c r="DF1720" s="157"/>
      <c r="DG1720" s="157"/>
      <c r="DH1720" s="157"/>
      <c r="DI1720" s="157"/>
      <c r="DJ1720" s="157"/>
      <c r="DK1720" s="157"/>
      <c r="DL1720" s="157"/>
      <c r="DM1720" s="157"/>
      <c r="DN1720" s="157"/>
      <c r="DO1720" s="157"/>
    </row>
    <row r="1721" spans="3:119">
      <c r="C1721" s="549"/>
      <c r="D1721" s="301"/>
      <c r="E1721" s="302"/>
      <c r="F1721" s="551"/>
      <c r="G1721" s="551"/>
      <c r="H1721" s="551"/>
      <c r="I1721" s="551"/>
      <c r="J1721" s="551"/>
      <c r="K1721" s="551"/>
      <c r="M1721" s="157"/>
      <c r="N1721" s="157"/>
      <c r="O1721" s="157"/>
      <c r="P1721" s="157"/>
      <c r="Q1721" s="157"/>
      <c r="R1721" s="157"/>
      <c r="S1721" s="157"/>
      <c r="T1721" s="157"/>
      <c r="U1721" s="1761"/>
      <c r="V1721" s="1761"/>
      <c r="W1721" s="1761"/>
      <c r="X1721" s="1761"/>
      <c r="Y1721" s="1761"/>
      <c r="Z1721" s="1761"/>
      <c r="AA1721" s="157"/>
      <c r="AB1721" s="157"/>
      <c r="AC1721" s="157"/>
      <c r="AD1721" s="157"/>
      <c r="AE1721" s="157"/>
      <c r="AF1721" s="157"/>
      <c r="AG1721" s="157"/>
      <c r="AH1721" s="157"/>
      <c r="AI1721" s="157"/>
      <c r="AJ1721" s="157"/>
      <c r="AK1721" s="157"/>
      <c r="AL1721" s="157"/>
      <c r="AM1721" s="157"/>
      <c r="AN1721" s="157"/>
      <c r="AO1721" s="157"/>
      <c r="AP1721" s="157"/>
      <c r="AQ1721" s="157"/>
      <c r="AR1721" s="157"/>
      <c r="AS1721" s="157"/>
      <c r="AT1721" s="157"/>
      <c r="AU1721" s="157"/>
      <c r="AV1721" s="157"/>
      <c r="AW1721" s="157"/>
      <c r="AX1721" s="157"/>
      <c r="AY1721" s="157"/>
      <c r="AZ1721" s="157"/>
      <c r="BA1721" s="157"/>
      <c r="BB1721" s="157"/>
      <c r="BC1721" s="157"/>
      <c r="BD1721" s="157"/>
      <c r="BE1721" s="157"/>
      <c r="BF1721" s="157"/>
      <c r="BG1721" s="157"/>
      <c r="BH1721" s="157"/>
      <c r="BI1721" s="157"/>
      <c r="BJ1721" s="157"/>
      <c r="BK1721" s="157"/>
      <c r="BL1721" s="157"/>
      <c r="BM1721" s="157"/>
      <c r="BN1721" s="157"/>
      <c r="BO1721" s="157"/>
      <c r="BP1721" s="157"/>
      <c r="BQ1721" s="157"/>
      <c r="BR1721" s="157"/>
      <c r="BS1721" s="157"/>
      <c r="BT1721" s="157"/>
      <c r="BU1721" s="157"/>
      <c r="BV1721" s="157"/>
      <c r="BW1721" s="157"/>
      <c r="BX1721" s="157"/>
      <c r="BY1721" s="157"/>
      <c r="BZ1721" s="157"/>
      <c r="CA1721" s="157"/>
      <c r="CB1721" s="157"/>
      <c r="CC1721" s="157"/>
      <c r="CD1721" s="157"/>
      <c r="CE1721" s="157"/>
      <c r="CF1721" s="157"/>
      <c r="CG1721" s="157"/>
      <c r="CH1721" s="157"/>
      <c r="CI1721" s="157"/>
      <c r="CJ1721" s="157"/>
      <c r="CK1721" s="157"/>
      <c r="CL1721" s="157"/>
      <c r="CM1721" s="157"/>
      <c r="CN1721" s="157"/>
      <c r="CO1721" s="157"/>
      <c r="CP1721" s="157"/>
      <c r="CQ1721" s="157"/>
      <c r="CR1721" s="157"/>
      <c r="CS1721" s="157"/>
      <c r="CT1721" s="157"/>
      <c r="CU1721" s="157"/>
      <c r="CV1721" s="157"/>
      <c r="CW1721" s="157"/>
      <c r="CX1721" s="157"/>
      <c r="CY1721" s="157"/>
      <c r="CZ1721" s="157"/>
      <c r="DA1721" s="157"/>
      <c r="DB1721" s="157"/>
      <c r="DC1721" s="157"/>
      <c r="DD1721" s="157"/>
      <c r="DE1721" s="157"/>
      <c r="DF1721" s="157"/>
      <c r="DG1721" s="157"/>
      <c r="DH1721" s="157"/>
      <c r="DI1721" s="157"/>
      <c r="DJ1721" s="157"/>
      <c r="DK1721" s="157"/>
      <c r="DL1721" s="157"/>
      <c r="DM1721" s="157"/>
      <c r="DN1721" s="157"/>
      <c r="DO1721" s="157"/>
    </row>
    <row r="1722" spans="3:119">
      <c r="C1722" s="549"/>
      <c r="D1722" s="301"/>
      <c r="E1722" s="302"/>
      <c r="F1722" s="551"/>
      <c r="G1722" s="551"/>
      <c r="H1722" s="551"/>
      <c r="I1722" s="551"/>
      <c r="J1722" s="551"/>
      <c r="K1722" s="551"/>
      <c r="M1722" s="157"/>
      <c r="N1722" s="157"/>
      <c r="O1722" s="157"/>
      <c r="P1722" s="157"/>
      <c r="Q1722" s="157"/>
      <c r="R1722" s="157"/>
      <c r="S1722" s="157"/>
      <c r="T1722" s="157"/>
      <c r="U1722" s="1761"/>
      <c r="V1722" s="1761"/>
      <c r="W1722" s="1761"/>
      <c r="X1722" s="1761"/>
      <c r="Y1722" s="1761"/>
      <c r="Z1722" s="1761"/>
      <c r="AA1722" s="157"/>
      <c r="AB1722" s="157"/>
      <c r="AC1722" s="157"/>
      <c r="AD1722" s="157"/>
      <c r="AE1722" s="157"/>
      <c r="AF1722" s="157"/>
      <c r="AG1722" s="157"/>
      <c r="AH1722" s="157"/>
      <c r="AI1722" s="157"/>
      <c r="AJ1722" s="157"/>
      <c r="AK1722" s="157"/>
      <c r="AL1722" s="157"/>
      <c r="AM1722" s="157"/>
      <c r="AN1722" s="157"/>
      <c r="AO1722" s="157"/>
      <c r="AP1722" s="157"/>
      <c r="AQ1722" s="157"/>
      <c r="AR1722" s="157"/>
      <c r="AS1722" s="157"/>
      <c r="AT1722" s="157"/>
      <c r="AU1722" s="157"/>
      <c r="AV1722" s="157"/>
      <c r="AW1722" s="157"/>
      <c r="AX1722" s="157"/>
      <c r="AY1722" s="157"/>
      <c r="AZ1722" s="157"/>
      <c r="BA1722" s="157"/>
      <c r="BB1722" s="157"/>
      <c r="BC1722" s="157"/>
      <c r="BD1722" s="157"/>
      <c r="BE1722" s="157"/>
      <c r="BF1722" s="157"/>
      <c r="BG1722" s="157"/>
      <c r="BH1722" s="157"/>
      <c r="BI1722" s="157"/>
      <c r="BJ1722" s="157"/>
      <c r="BK1722" s="157"/>
      <c r="BL1722" s="157"/>
      <c r="BM1722" s="157"/>
      <c r="BN1722" s="157"/>
      <c r="BO1722" s="157"/>
      <c r="BP1722" s="157"/>
      <c r="BQ1722" s="157"/>
      <c r="BR1722" s="157"/>
      <c r="BS1722" s="157"/>
      <c r="BT1722" s="157"/>
      <c r="BU1722" s="157"/>
      <c r="BV1722" s="157"/>
      <c r="BW1722" s="157"/>
      <c r="BX1722" s="157"/>
      <c r="BY1722" s="157"/>
      <c r="BZ1722" s="157"/>
      <c r="CA1722" s="157"/>
      <c r="CB1722" s="157"/>
      <c r="CC1722" s="157"/>
      <c r="CD1722" s="157"/>
      <c r="CE1722" s="157"/>
      <c r="CF1722" s="157"/>
      <c r="CG1722" s="157"/>
      <c r="CH1722" s="157"/>
      <c r="CI1722" s="157"/>
      <c r="CJ1722" s="157"/>
      <c r="CK1722" s="157"/>
      <c r="CL1722" s="157"/>
      <c r="CM1722" s="157"/>
      <c r="CN1722" s="157"/>
      <c r="CO1722" s="157"/>
      <c r="CP1722" s="157"/>
      <c r="CQ1722" s="157"/>
      <c r="CR1722" s="157"/>
      <c r="CS1722" s="157"/>
      <c r="CT1722" s="157"/>
      <c r="CU1722" s="157"/>
      <c r="CV1722" s="157"/>
      <c r="CW1722" s="157"/>
      <c r="CX1722" s="157"/>
      <c r="CY1722" s="157"/>
      <c r="CZ1722" s="157"/>
      <c r="DA1722" s="157"/>
      <c r="DB1722" s="157"/>
      <c r="DC1722" s="157"/>
      <c r="DD1722" s="157"/>
      <c r="DE1722" s="157"/>
      <c r="DF1722" s="157"/>
      <c r="DG1722" s="157"/>
      <c r="DH1722" s="157"/>
      <c r="DI1722" s="157"/>
      <c r="DJ1722" s="157"/>
      <c r="DK1722" s="157"/>
      <c r="DL1722" s="157"/>
      <c r="DM1722" s="157"/>
      <c r="DN1722" s="157"/>
      <c r="DO1722" s="157"/>
    </row>
    <row r="1723" spans="3:119">
      <c r="C1723" s="549"/>
      <c r="D1723" s="301"/>
      <c r="E1723" s="302"/>
      <c r="F1723" s="551"/>
      <c r="G1723" s="551"/>
      <c r="H1723" s="551"/>
      <c r="I1723" s="551"/>
      <c r="J1723" s="551"/>
      <c r="K1723" s="551"/>
      <c r="M1723" s="157"/>
      <c r="N1723" s="157"/>
      <c r="O1723" s="157"/>
      <c r="P1723" s="157"/>
      <c r="Q1723" s="157"/>
      <c r="R1723" s="157"/>
      <c r="S1723" s="157"/>
      <c r="T1723" s="157"/>
      <c r="U1723" s="1761"/>
      <c r="V1723" s="1761"/>
      <c r="W1723" s="1761"/>
      <c r="X1723" s="1761"/>
      <c r="Y1723" s="1761"/>
      <c r="Z1723" s="1761"/>
      <c r="AA1723" s="157"/>
      <c r="AB1723" s="157"/>
      <c r="AC1723" s="157"/>
      <c r="AD1723" s="157"/>
      <c r="AE1723" s="157"/>
      <c r="AF1723" s="157"/>
      <c r="AG1723" s="157"/>
      <c r="AH1723" s="157"/>
      <c r="AI1723" s="157"/>
      <c r="AJ1723" s="157"/>
      <c r="AK1723" s="157"/>
      <c r="AL1723" s="157"/>
      <c r="AM1723" s="157"/>
      <c r="AN1723" s="157"/>
      <c r="AO1723" s="157"/>
      <c r="AP1723" s="157"/>
      <c r="AQ1723" s="157"/>
      <c r="AR1723" s="157"/>
      <c r="AS1723" s="157"/>
      <c r="AT1723" s="157"/>
      <c r="AU1723" s="157"/>
      <c r="AV1723" s="157"/>
      <c r="AW1723" s="157"/>
      <c r="AX1723" s="157"/>
      <c r="AY1723" s="157"/>
      <c r="AZ1723" s="157"/>
      <c r="BA1723" s="157"/>
      <c r="BB1723" s="157"/>
      <c r="BC1723" s="157"/>
      <c r="BD1723" s="157"/>
      <c r="BE1723" s="157"/>
      <c r="BF1723" s="157"/>
      <c r="BG1723" s="157"/>
      <c r="BH1723" s="157"/>
      <c r="BI1723" s="157"/>
      <c r="BJ1723" s="157"/>
      <c r="BK1723" s="157"/>
      <c r="BL1723" s="157"/>
      <c r="BM1723" s="157"/>
      <c r="BN1723" s="157"/>
      <c r="BO1723" s="157"/>
      <c r="BP1723" s="157"/>
      <c r="BQ1723" s="157"/>
      <c r="BR1723" s="157"/>
      <c r="BS1723" s="157"/>
      <c r="BT1723" s="157"/>
      <c r="BU1723" s="157"/>
      <c r="BV1723" s="157"/>
      <c r="BW1723" s="157"/>
      <c r="BX1723" s="157"/>
      <c r="BY1723" s="157"/>
      <c r="BZ1723" s="157"/>
      <c r="CA1723" s="157"/>
      <c r="CB1723" s="157"/>
      <c r="CC1723" s="157"/>
      <c r="CD1723" s="157"/>
      <c r="CE1723" s="157"/>
      <c r="CF1723" s="157"/>
      <c r="CG1723" s="157"/>
      <c r="CH1723" s="157"/>
      <c r="CI1723" s="157"/>
      <c r="CJ1723" s="157"/>
      <c r="CK1723" s="157"/>
      <c r="CL1723" s="157"/>
      <c r="CM1723" s="157"/>
      <c r="CN1723" s="157"/>
      <c r="CO1723" s="157"/>
      <c r="CP1723" s="157"/>
      <c r="CQ1723" s="157"/>
      <c r="CR1723" s="157"/>
      <c r="CS1723" s="157"/>
      <c r="CT1723" s="157"/>
      <c r="CU1723" s="157"/>
      <c r="CV1723" s="157"/>
      <c r="CW1723" s="157"/>
      <c r="CX1723" s="157"/>
      <c r="CY1723" s="157"/>
      <c r="CZ1723" s="157"/>
      <c r="DA1723" s="157"/>
      <c r="DB1723" s="157"/>
      <c r="DC1723" s="157"/>
      <c r="DD1723" s="157"/>
      <c r="DE1723" s="157"/>
      <c r="DF1723" s="157"/>
      <c r="DG1723" s="157"/>
      <c r="DH1723" s="157"/>
      <c r="DI1723" s="157"/>
      <c r="DJ1723" s="157"/>
      <c r="DK1723" s="157"/>
      <c r="DL1723" s="157"/>
      <c r="DM1723" s="157"/>
      <c r="DN1723" s="157"/>
      <c r="DO1723" s="157"/>
    </row>
    <row r="1724" spans="3:119">
      <c r="C1724" s="549"/>
      <c r="D1724" s="301"/>
      <c r="E1724" s="302"/>
      <c r="F1724" s="551"/>
      <c r="G1724" s="551"/>
      <c r="H1724" s="551"/>
      <c r="I1724" s="551"/>
      <c r="J1724" s="551"/>
      <c r="K1724" s="551"/>
      <c r="M1724" s="157"/>
      <c r="N1724" s="157"/>
      <c r="O1724" s="157"/>
      <c r="P1724" s="157"/>
      <c r="Q1724" s="157"/>
      <c r="R1724" s="157"/>
      <c r="S1724" s="157"/>
      <c r="T1724" s="157"/>
      <c r="U1724" s="1761"/>
      <c r="V1724" s="1761"/>
      <c r="W1724" s="1761"/>
      <c r="X1724" s="1761"/>
      <c r="Y1724" s="1761"/>
      <c r="Z1724" s="1761"/>
      <c r="AA1724" s="157"/>
      <c r="AB1724" s="157"/>
      <c r="AC1724" s="157"/>
      <c r="AD1724" s="157"/>
      <c r="AE1724" s="157"/>
      <c r="AF1724" s="157"/>
      <c r="AG1724" s="157"/>
      <c r="AH1724" s="157"/>
      <c r="AI1724" s="157"/>
      <c r="AJ1724" s="157"/>
      <c r="AK1724" s="157"/>
      <c r="AL1724" s="157"/>
      <c r="AM1724" s="157"/>
      <c r="AN1724" s="157"/>
      <c r="AO1724" s="157"/>
      <c r="AP1724" s="157"/>
      <c r="AQ1724" s="157"/>
      <c r="AR1724" s="157"/>
      <c r="AS1724" s="157"/>
      <c r="AT1724" s="157"/>
      <c r="AU1724" s="157"/>
      <c r="AV1724" s="157"/>
      <c r="AW1724" s="157"/>
      <c r="AX1724" s="157"/>
      <c r="AY1724" s="157"/>
      <c r="AZ1724" s="157"/>
      <c r="BA1724" s="157"/>
      <c r="BB1724" s="157"/>
      <c r="BC1724" s="157"/>
      <c r="BD1724" s="157"/>
      <c r="BE1724" s="157"/>
      <c r="BF1724" s="157"/>
      <c r="BG1724" s="157"/>
      <c r="BH1724" s="157"/>
      <c r="BI1724" s="157"/>
      <c r="BJ1724" s="157"/>
      <c r="BK1724" s="157"/>
      <c r="BL1724" s="157"/>
      <c r="BM1724" s="157"/>
      <c r="BN1724" s="157"/>
      <c r="BO1724" s="157"/>
      <c r="BP1724" s="157"/>
      <c r="BQ1724" s="157"/>
      <c r="BR1724" s="157"/>
      <c r="BS1724" s="157"/>
      <c r="BT1724" s="157"/>
      <c r="BU1724" s="157"/>
      <c r="BV1724" s="157"/>
      <c r="BW1724" s="157"/>
      <c r="BX1724" s="157"/>
      <c r="BY1724" s="157"/>
      <c r="BZ1724" s="157"/>
      <c r="CA1724" s="157"/>
      <c r="CB1724" s="157"/>
      <c r="CC1724" s="157"/>
      <c r="CD1724" s="157"/>
      <c r="CE1724" s="157"/>
      <c r="CF1724" s="157"/>
      <c r="CG1724" s="157"/>
      <c r="CH1724" s="157"/>
      <c r="CI1724" s="157"/>
      <c r="CJ1724" s="157"/>
      <c r="CK1724" s="157"/>
      <c r="CL1724" s="157"/>
      <c r="CM1724" s="157"/>
      <c r="CN1724" s="157"/>
      <c r="CO1724" s="157"/>
      <c r="CP1724" s="157"/>
      <c r="CQ1724" s="157"/>
      <c r="CR1724" s="157"/>
      <c r="CS1724" s="157"/>
      <c r="CT1724" s="157"/>
      <c r="CU1724" s="157"/>
      <c r="CV1724" s="157"/>
      <c r="CW1724" s="157"/>
      <c r="CX1724" s="157"/>
      <c r="CY1724" s="157"/>
      <c r="CZ1724" s="157"/>
      <c r="DA1724" s="157"/>
      <c r="DB1724" s="157"/>
      <c r="DC1724" s="157"/>
      <c r="DD1724" s="157"/>
      <c r="DE1724" s="157"/>
      <c r="DF1724" s="157"/>
      <c r="DG1724" s="157"/>
      <c r="DH1724" s="157"/>
      <c r="DI1724" s="157"/>
      <c r="DJ1724" s="157"/>
      <c r="DK1724" s="157"/>
      <c r="DL1724" s="157"/>
      <c r="DM1724" s="157"/>
      <c r="DN1724" s="157"/>
      <c r="DO1724" s="157"/>
    </row>
    <row r="1725" spans="3:119">
      <c r="C1725" s="549"/>
      <c r="D1725" s="301"/>
      <c r="E1725" s="302"/>
      <c r="F1725" s="551"/>
      <c r="G1725" s="551"/>
      <c r="H1725" s="551"/>
      <c r="I1725" s="551"/>
      <c r="J1725" s="551"/>
      <c r="K1725" s="551"/>
      <c r="M1725" s="157"/>
      <c r="N1725" s="157"/>
      <c r="O1725" s="157"/>
      <c r="P1725" s="157"/>
      <c r="Q1725" s="157"/>
      <c r="R1725" s="157"/>
      <c r="S1725" s="157"/>
      <c r="T1725" s="157"/>
      <c r="U1725" s="1761"/>
      <c r="V1725" s="1761"/>
      <c r="W1725" s="1761"/>
      <c r="X1725" s="1761"/>
      <c r="Y1725" s="1761"/>
      <c r="Z1725" s="1761"/>
      <c r="AA1725" s="157"/>
      <c r="AB1725" s="157"/>
      <c r="AC1725" s="157"/>
      <c r="AD1725" s="157"/>
      <c r="AE1725" s="157"/>
      <c r="AF1725" s="157"/>
      <c r="AG1725" s="157"/>
      <c r="AH1725" s="157"/>
      <c r="AI1725" s="157"/>
      <c r="AJ1725" s="157"/>
      <c r="AK1725" s="157"/>
      <c r="AL1725" s="157"/>
      <c r="AM1725" s="157"/>
      <c r="AN1725" s="157"/>
      <c r="AO1725" s="157"/>
      <c r="AP1725" s="157"/>
      <c r="AQ1725" s="157"/>
      <c r="AR1725" s="157"/>
      <c r="AS1725" s="157"/>
      <c r="AT1725" s="157"/>
      <c r="AU1725" s="157"/>
      <c r="AV1725" s="157"/>
      <c r="AW1725" s="157"/>
      <c r="AX1725" s="157"/>
      <c r="AY1725" s="157"/>
      <c r="AZ1725" s="157"/>
      <c r="BA1725" s="157"/>
      <c r="BB1725" s="157"/>
      <c r="BC1725" s="157"/>
      <c r="BD1725" s="157"/>
      <c r="BE1725" s="157"/>
      <c r="BF1725" s="157"/>
      <c r="BG1725" s="157"/>
      <c r="BH1725" s="157"/>
      <c r="BI1725" s="157"/>
      <c r="BJ1725" s="157"/>
      <c r="BK1725" s="157"/>
      <c r="BL1725" s="157"/>
      <c r="BM1725" s="157"/>
      <c r="BN1725" s="157"/>
      <c r="BO1725" s="157"/>
      <c r="BP1725" s="157"/>
      <c r="BQ1725" s="157"/>
      <c r="BR1725" s="157"/>
      <c r="BS1725" s="157"/>
      <c r="BT1725" s="157"/>
      <c r="BU1725" s="157"/>
      <c r="BV1725" s="157"/>
      <c r="BW1725" s="157"/>
      <c r="BX1725" s="157"/>
      <c r="BY1725" s="157"/>
      <c r="BZ1725" s="157"/>
      <c r="CA1725" s="157"/>
      <c r="CB1725" s="157"/>
      <c r="CC1725" s="157"/>
      <c r="CD1725" s="157"/>
      <c r="CE1725" s="157"/>
      <c r="CF1725" s="157"/>
      <c r="CG1725" s="157"/>
      <c r="CH1725" s="157"/>
      <c r="CI1725" s="157"/>
      <c r="CJ1725" s="157"/>
      <c r="CK1725" s="157"/>
      <c r="CL1725" s="157"/>
      <c r="CM1725" s="157"/>
      <c r="CN1725" s="157"/>
      <c r="CO1725" s="157"/>
      <c r="CP1725" s="157"/>
      <c r="CQ1725" s="157"/>
      <c r="CR1725" s="157"/>
      <c r="CS1725" s="157"/>
      <c r="CT1725" s="157"/>
      <c r="CU1725" s="157"/>
      <c r="CV1725" s="157"/>
      <c r="CW1725" s="157"/>
      <c r="CX1725" s="157"/>
      <c r="CY1725" s="157"/>
      <c r="CZ1725" s="157"/>
      <c r="DA1725" s="157"/>
      <c r="DB1725" s="157"/>
      <c r="DC1725" s="157"/>
      <c r="DD1725" s="157"/>
      <c r="DE1725" s="157"/>
      <c r="DF1725" s="157"/>
      <c r="DG1725" s="157"/>
      <c r="DH1725" s="157"/>
      <c r="DI1725" s="157"/>
      <c r="DJ1725" s="157"/>
      <c r="DK1725" s="157"/>
      <c r="DL1725" s="157"/>
      <c r="DM1725" s="157"/>
      <c r="DN1725" s="157"/>
      <c r="DO1725" s="157"/>
    </row>
    <row r="1726" spans="3:119">
      <c r="C1726" s="549"/>
      <c r="D1726" s="301"/>
      <c r="E1726" s="302"/>
      <c r="F1726" s="551"/>
      <c r="G1726" s="551"/>
      <c r="H1726" s="551"/>
      <c r="I1726" s="551"/>
      <c r="J1726" s="551"/>
      <c r="K1726" s="551"/>
      <c r="M1726" s="157"/>
      <c r="N1726" s="157"/>
      <c r="O1726" s="157"/>
      <c r="P1726" s="157"/>
      <c r="Q1726" s="157"/>
      <c r="R1726" s="157"/>
      <c r="S1726" s="157"/>
      <c r="T1726" s="157"/>
      <c r="U1726" s="1761"/>
      <c r="V1726" s="1761"/>
      <c r="W1726" s="1761"/>
      <c r="X1726" s="1761"/>
      <c r="Y1726" s="1761"/>
      <c r="Z1726" s="1761"/>
      <c r="AA1726" s="157"/>
      <c r="AB1726" s="157"/>
      <c r="AC1726" s="157"/>
      <c r="AD1726" s="157"/>
      <c r="AE1726" s="157"/>
      <c r="AF1726" s="157"/>
      <c r="AG1726" s="157"/>
      <c r="AH1726" s="157"/>
      <c r="AI1726" s="157"/>
      <c r="AJ1726" s="157"/>
      <c r="AK1726" s="157"/>
      <c r="AL1726" s="157"/>
      <c r="AM1726" s="157"/>
      <c r="AN1726" s="157"/>
      <c r="AO1726" s="157"/>
      <c r="AP1726" s="157"/>
      <c r="AQ1726" s="157"/>
      <c r="AR1726" s="157"/>
      <c r="AS1726" s="157"/>
      <c r="AT1726" s="157"/>
      <c r="AU1726" s="157"/>
      <c r="AV1726" s="157"/>
      <c r="AW1726" s="157"/>
      <c r="AX1726" s="157"/>
      <c r="AY1726" s="157"/>
      <c r="AZ1726" s="157"/>
      <c r="BA1726" s="157"/>
      <c r="BB1726" s="157"/>
      <c r="BC1726" s="157"/>
      <c r="BD1726" s="157"/>
      <c r="BE1726" s="157"/>
      <c r="BF1726" s="157"/>
      <c r="BG1726" s="157"/>
      <c r="BH1726" s="157"/>
      <c r="BI1726" s="157"/>
      <c r="BJ1726" s="157"/>
      <c r="BK1726" s="157"/>
      <c r="BL1726" s="157"/>
      <c r="BM1726" s="157"/>
      <c r="BN1726" s="157"/>
      <c r="BO1726" s="157"/>
      <c r="BP1726" s="157"/>
      <c r="BQ1726" s="157"/>
      <c r="BR1726" s="157"/>
      <c r="BS1726" s="157"/>
      <c r="BT1726" s="157"/>
      <c r="BU1726" s="157"/>
      <c r="BV1726" s="157"/>
      <c r="BW1726" s="157"/>
      <c r="BX1726" s="157"/>
      <c r="BY1726" s="157"/>
      <c r="BZ1726" s="157"/>
      <c r="CA1726" s="157"/>
      <c r="CB1726" s="157"/>
      <c r="CC1726" s="157"/>
      <c r="CD1726" s="157"/>
      <c r="CE1726" s="157"/>
      <c r="CF1726" s="157"/>
      <c r="CG1726" s="157"/>
      <c r="CH1726" s="157"/>
      <c r="CI1726" s="157"/>
      <c r="CJ1726" s="157"/>
      <c r="CK1726" s="157"/>
      <c r="CL1726" s="157"/>
      <c r="CM1726" s="157"/>
      <c r="CN1726" s="157"/>
      <c r="CO1726" s="157"/>
      <c r="CP1726" s="157"/>
      <c r="CQ1726" s="157"/>
      <c r="CR1726" s="157"/>
      <c r="CS1726" s="157"/>
      <c r="CT1726" s="157"/>
      <c r="CU1726" s="157"/>
      <c r="CV1726" s="157"/>
      <c r="CW1726" s="157"/>
      <c r="CX1726" s="157"/>
      <c r="CY1726" s="157"/>
      <c r="CZ1726" s="157"/>
      <c r="DA1726" s="157"/>
      <c r="DB1726" s="157"/>
      <c r="DC1726" s="157"/>
      <c r="DD1726" s="157"/>
      <c r="DE1726" s="157"/>
      <c r="DF1726" s="157"/>
      <c r="DG1726" s="157"/>
      <c r="DH1726" s="157"/>
      <c r="DI1726" s="157"/>
      <c r="DJ1726" s="157"/>
      <c r="DK1726" s="157"/>
      <c r="DL1726" s="157"/>
      <c r="DM1726" s="157"/>
      <c r="DN1726" s="157"/>
      <c r="DO1726" s="157"/>
    </row>
    <row r="1727" spans="3:119">
      <c r="C1727" s="549"/>
      <c r="D1727" s="301"/>
      <c r="E1727" s="302"/>
      <c r="F1727" s="551"/>
      <c r="G1727" s="551"/>
      <c r="H1727" s="551"/>
      <c r="I1727" s="551"/>
      <c r="J1727" s="551"/>
      <c r="K1727" s="551"/>
      <c r="M1727" s="157"/>
      <c r="N1727" s="157"/>
      <c r="O1727" s="157"/>
      <c r="P1727" s="157"/>
      <c r="Q1727" s="157"/>
      <c r="R1727" s="157"/>
      <c r="S1727" s="157"/>
      <c r="T1727" s="157"/>
      <c r="U1727" s="1761"/>
      <c r="V1727" s="1761"/>
      <c r="W1727" s="1761"/>
      <c r="X1727" s="1761"/>
      <c r="Y1727" s="1761"/>
      <c r="Z1727" s="1761"/>
      <c r="AA1727" s="157"/>
      <c r="AB1727" s="157"/>
      <c r="AC1727" s="157"/>
      <c r="AD1727" s="157"/>
      <c r="AE1727" s="157"/>
      <c r="AF1727" s="157"/>
      <c r="AG1727" s="157"/>
      <c r="AH1727" s="157"/>
      <c r="AI1727" s="157"/>
      <c r="AJ1727" s="157"/>
      <c r="AK1727" s="157"/>
      <c r="AL1727" s="157"/>
      <c r="AM1727" s="157"/>
      <c r="AN1727" s="157"/>
      <c r="AO1727" s="157"/>
      <c r="AP1727" s="157"/>
      <c r="AQ1727" s="157"/>
      <c r="AR1727" s="157"/>
      <c r="AS1727" s="157"/>
      <c r="AT1727" s="157"/>
      <c r="AU1727" s="157"/>
      <c r="AV1727" s="157"/>
      <c r="AW1727" s="157"/>
      <c r="AX1727" s="157"/>
      <c r="AY1727" s="157"/>
      <c r="AZ1727" s="157"/>
      <c r="BA1727" s="157"/>
      <c r="BB1727" s="157"/>
      <c r="BC1727" s="157"/>
      <c r="BD1727" s="157"/>
      <c r="BE1727" s="157"/>
      <c r="BF1727" s="157"/>
      <c r="BG1727" s="157"/>
      <c r="BH1727" s="157"/>
      <c r="BI1727" s="157"/>
      <c r="BJ1727" s="157"/>
      <c r="BK1727" s="157"/>
      <c r="BL1727" s="157"/>
      <c r="BM1727" s="157"/>
      <c r="BN1727" s="157"/>
      <c r="BO1727" s="157"/>
      <c r="BP1727" s="157"/>
      <c r="BQ1727" s="157"/>
      <c r="BR1727" s="157"/>
      <c r="BS1727" s="157"/>
      <c r="BT1727" s="157"/>
      <c r="BU1727" s="157"/>
      <c r="BV1727" s="157"/>
      <c r="BW1727" s="157"/>
      <c r="BX1727" s="157"/>
      <c r="BY1727" s="157"/>
      <c r="BZ1727" s="157"/>
      <c r="CA1727" s="157"/>
      <c r="CB1727" s="157"/>
      <c r="CC1727" s="157"/>
      <c r="CD1727" s="157"/>
      <c r="CE1727" s="157"/>
      <c r="CF1727" s="157"/>
      <c r="CG1727" s="157"/>
      <c r="CH1727" s="157"/>
      <c r="CI1727" s="157"/>
      <c r="CJ1727" s="157"/>
      <c r="CK1727" s="157"/>
      <c r="CL1727" s="157"/>
      <c r="CM1727" s="157"/>
      <c r="CN1727" s="157"/>
      <c r="CO1727" s="157"/>
      <c r="CP1727" s="157"/>
      <c r="CQ1727" s="157"/>
      <c r="CR1727" s="157"/>
      <c r="CS1727" s="157"/>
      <c r="CT1727" s="157"/>
      <c r="CU1727" s="157"/>
      <c r="CV1727" s="157"/>
      <c r="CW1727" s="157"/>
      <c r="CX1727" s="157"/>
      <c r="CY1727" s="157"/>
      <c r="CZ1727" s="157"/>
      <c r="DA1727" s="157"/>
      <c r="DB1727" s="157"/>
      <c r="DC1727" s="157"/>
      <c r="DD1727" s="157"/>
      <c r="DE1727" s="157"/>
      <c r="DF1727" s="157"/>
      <c r="DG1727" s="157"/>
      <c r="DH1727" s="157"/>
      <c r="DI1727" s="157"/>
      <c r="DJ1727" s="157"/>
      <c r="DK1727" s="157"/>
      <c r="DL1727" s="157"/>
      <c r="DM1727" s="157"/>
      <c r="DN1727" s="157"/>
      <c r="DO1727" s="157"/>
    </row>
    <row r="1728" spans="3:119">
      <c r="C1728" s="549"/>
      <c r="D1728" s="301"/>
      <c r="E1728" s="302"/>
      <c r="F1728" s="551"/>
      <c r="G1728" s="551"/>
      <c r="H1728" s="551"/>
      <c r="I1728" s="551"/>
      <c r="J1728" s="551"/>
      <c r="K1728" s="551"/>
      <c r="M1728" s="157"/>
      <c r="N1728" s="157"/>
      <c r="O1728" s="157"/>
      <c r="P1728" s="157"/>
      <c r="Q1728" s="157"/>
      <c r="R1728" s="157"/>
      <c r="S1728" s="157"/>
      <c r="T1728" s="157"/>
      <c r="U1728" s="1761"/>
      <c r="V1728" s="1761"/>
      <c r="W1728" s="1761"/>
      <c r="X1728" s="1761"/>
      <c r="Y1728" s="1761"/>
      <c r="Z1728" s="1761"/>
      <c r="AA1728" s="157"/>
      <c r="AB1728" s="157"/>
      <c r="AC1728" s="157"/>
      <c r="AD1728" s="157"/>
      <c r="AE1728" s="157"/>
      <c r="AF1728" s="157"/>
      <c r="AG1728" s="157"/>
      <c r="AH1728" s="157"/>
      <c r="AI1728" s="157"/>
      <c r="AJ1728" s="157"/>
      <c r="AK1728" s="157"/>
      <c r="AL1728" s="157"/>
      <c r="AM1728" s="157"/>
      <c r="AN1728" s="157"/>
      <c r="AO1728" s="157"/>
      <c r="AP1728" s="157"/>
      <c r="AQ1728" s="157"/>
      <c r="AR1728" s="157"/>
      <c r="AS1728" s="157"/>
      <c r="AT1728" s="157"/>
      <c r="AU1728" s="157"/>
      <c r="AV1728" s="157"/>
      <c r="AW1728" s="157"/>
      <c r="AX1728" s="157"/>
      <c r="AY1728" s="157"/>
      <c r="AZ1728" s="157"/>
      <c r="BA1728" s="157"/>
      <c r="BB1728" s="157"/>
      <c r="BC1728" s="157"/>
      <c r="BD1728" s="157"/>
      <c r="BE1728" s="157"/>
      <c r="BF1728" s="157"/>
      <c r="BG1728" s="157"/>
      <c r="BH1728" s="157"/>
      <c r="BI1728" s="157"/>
      <c r="BJ1728" s="157"/>
      <c r="BK1728" s="157"/>
      <c r="BL1728" s="157"/>
      <c r="BM1728" s="157"/>
      <c r="BN1728" s="157"/>
      <c r="BO1728" s="157"/>
      <c r="BP1728" s="157"/>
      <c r="BQ1728" s="157"/>
      <c r="BR1728" s="157"/>
      <c r="BS1728" s="157"/>
      <c r="BT1728" s="157"/>
      <c r="BU1728" s="157"/>
      <c r="BV1728" s="157"/>
      <c r="BW1728" s="157"/>
      <c r="BX1728" s="157"/>
      <c r="BY1728" s="157"/>
      <c r="BZ1728" s="157"/>
      <c r="CA1728" s="157"/>
      <c r="CB1728" s="157"/>
      <c r="CC1728" s="157"/>
      <c r="CD1728" s="157"/>
      <c r="CE1728" s="157"/>
      <c r="CF1728" s="157"/>
      <c r="CG1728" s="157"/>
      <c r="CH1728" s="157"/>
      <c r="CI1728" s="157"/>
      <c r="CJ1728" s="157"/>
      <c r="CK1728" s="157"/>
      <c r="CL1728" s="157"/>
      <c r="CM1728" s="157"/>
      <c r="CN1728" s="157"/>
      <c r="CO1728" s="157"/>
      <c r="CP1728" s="157"/>
      <c r="CQ1728" s="157"/>
      <c r="CR1728" s="157"/>
      <c r="CS1728" s="157"/>
      <c r="CT1728" s="157"/>
      <c r="CU1728" s="157"/>
      <c r="CV1728" s="157"/>
      <c r="CW1728" s="157"/>
      <c r="CX1728" s="157"/>
      <c r="CY1728" s="157"/>
      <c r="CZ1728" s="157"/>
      <c r="DA1728" s="157"/>
      <c r="DB1728" s="157"/>
      <c r="DC1728" s="157"/>
      <c r="DD1728" s="157"/>
      <c r="DE1728" s="157"/>
      <c r="DF1728" s="157"/>
      <c r="DG1728" s="157"/>
      <c r="DH1728" s="157"/>
      <c r="DI1728" s="157"/>
      <c r="DJ1728" s="157"/>
      <c r="DK1728" s="157"/>
      <c r="DL1728" s="157"/>
      <c r="DM1728" s="157"/>
      <c r="DN1728" s="157"/>
      <c r="DO1728" s="157"/>
    </row>
    <row r="1729" spans="3:119">
      <c r="C1729" s="549"/>
      <c r="D1729" s="301"/>
      <c r="E1729" s="302"/>
      <c r="F1729" s="551"/>
      <c r="G1729" s="551"/>
      <c r="H1729" s="551"/>
      <c r="I1729" s="551"/>
      <c r="J1729" s="551"/>
      <c r="K1729" s="551"/>
      <c r="M1729" s="157"/>
      <c r="N1729" s="157"/>
      <c r="O1729" s="157"/>
      <c r="P1729" s="157"/>
      <c r="Q1729" s="157"/>
      <c r="R1729" s="157"/>
      <c r="S1729" s="157"/>
      <c r="T1729" s="157"/>
      <c r="U1729" s="1761"/>
      <c r="V1729" s="1761"/>
      <c r="W1729" s="1761"/>
      <c r="X1729" s="1761"/>
      <c r="Y1729" s="1761"/>
      <c r="Z1729" s="1761"/>
      <c r="AA1729" s="157"/>
      <c r="AB1729" s="157"/>
      <c r="AC1729" s="157"/>
      <c r="AD1729" s="157"/>
      <c r="AE1729" s="157"/>
      <c r="AF1729" s="157"/>
      <c r="AG1729" s="157"/>
      <c r="AH1729" s="157"/>
      <c r="AI1729" s="157"/>
      <c r="AJ1729" s="157"/>
      <c r="AK1729" s="157"/>
      <c r="AL1729" s="157"/>
      <c r="AM1729" s="157"/>
      <c r="AN1729" s="157"/>
      <c r="AO1729" s="157"/>
      <c r="AP1729" s="157"/>
      <c r="AQ1729" s="157"/>
      <c r="AR1729" s="157"/>
      <c r="AS1729" s="157"/>
      <c r="AT1729" s="157"/>
      <c r="AU1729" s="157"/>
      <c r="AV1729" s="157"/>
      <c r="AW1729" s="157"/>
      <c r="AX1729" s="157"/>
      <c r="AY1729" s="157"/>
      <c r="AZ1729" s="157"/>
      <c r="BA1729" s="157"/>
      <c r="BB1729" s="157"/>
      <c r="BC1729" s="157"/>
      <c r="BD1729" s="157"/>
      <c r="BE1729" s="157"/>
      <c r="BF1729" s="157"/>
      <c r="BG1729" s="157"/>
      <c r="BH1729" s="157"/>
      <c r="BI1729" s="157"/>
      <c r="BJ1729" s="157"/>
      <c r="BK1729" s="157"/>
      <c r="BL1729" s="157"/>
      <c r="BM1729" s="157"/>
      <c r="BN1729" s="157"/>
      <c r="BO1729" s="157"/>
      <c r="BP1729" s="157"/>
      <c r="BQ1729" s="157"/>
      <c r="BR1729" s="157"/>
      <c r="BS1729" s="157"/>
      <c r="BT1729" s="157"/>
      <c r="BU1729" s="157"/>
      <c r="BV1729" s="157"/>
      <c r="BW1729" s="157"/>
      <c r="BX1729" s="157"/>
      <c r="BY1729" s="157"/>
      <c r="BZ1729" s="157"/>
      <c r="CA1729" s="157"/>
      <c r="CB1729" s="157"/>
      <c r="CC1729" s="157"/>
      <c r="CD1729" s="157"/>
      <c r="CE1729" s="157"/>
      <c r="CF1729" s="157"/>
      <c r="CG1729" s="157"/>
      <c r="CH1729" s="157"/>
      <c r="CI1729" s="157"/>
      <c r="CJ1729" s="157"/>
      <c r="CK1729" s="157"/>
      <c r="CL1729" s="157"/>
      <c r="CM1729" s="157"/>
      <c r="CN1729" s="157"/>
      <c r="CO1729" s="157"/>
      <c r="CP1729" s="157"/>
      <c r="CQ1729" s="157"/>
      <c r="CR1729" s="157"/>
      <c r="CS1729" s="157"/>
      <c r="CT1729" s="157"/>
      <c r="CU1729" s="157"/>
      <c r="CV1729" s="157"/>
      <c r="CW1729" s="157"/>
      <c r="CX1729" s="157"/>
      <c r="CY1729" s="157"/>
      <c r="CZ1729" s="157"/>
      <c r="DA1729" s="157"/>
      <c r="DB1729" s="157"/>
      <c r="DC1729" s="157"/>
      <c r="DD1729" s="157"/>
      <c r="DE1729" s="157"/>
      <c r="DF1729" s="157"/>
      <c r="DG1729" s="157"/>
      <c r="DH1729" s="157"/>
      <c r="DI1729" s="157"/>
      <c r="DJ1729" s="157"/>
      <c r="DK1729" s="157"/>
      <c r="DL1729" s="157"/>
      <c r="DM1729" s="157"/>
      <c r="DN1729" s="157"/>
      <c r="DO1729" s="157"/>
    </row>
    <row r="1730" spans="3:119">
      <c r="C1730" s="549"/>
      <c r="D1730" s="301"/>
      <c r="E1730" s="302"/>
      <c r="F1730" s="551"/>
      <c r="G1730" s="551"/>
      <c r="H1730" s="551"/>
      <c r="I1730" s="551"/>
      <c r="J1730" s="551"/>
      <c r="K1730" s="551"/>
      <c r="M1730" s="157"/>
      <c r="N1730" s="157"/>
      <c r="O1730" s="157"/>
      <c r="P1730" s="157"/>
      <c r="Q1730" s="157"/>
      <c r="R1730" s="157"/>
      <c r="S1730" s="157"/>
      <c r="T1730" s="157"/>
      <c r="U1730" s="1761"/>
      <c r="V1730" s="1761"/>
      <c r="W1730" s="1761"/>
      <c r="X1730" s="1761"/>
      <c r="Y1730" s="1761"/>
      <c r="Z1730" s="1761"/>
      <c r="AA1730" s="157"/>
      <c r="AB1730" s="157"/>
      <c r="AC1730" s="157"/>
      <c r="AD1730" s="157"/>
      <c r="AE1730" s="157"/>
      <c r="AF1730" s="157"/>
      <c r="AG1730" s="157"/>
      <c r="AH1730" s="157"/>
      <c r="AI1730" s="157"/>
      <c r="AJ1730" s="157"/>
      <c r="AK1730" s="157"/>
      <c r="AL1730" s="157"/>
      <c r="AM1730" s="157"/>
      <c r="AN1730" s="157"/>
      <c r="AO1730" s="157"/>
      <c r="AP1730" s="157"/>
      <c r="AQ1730" s="157"/>
      <c r="AR1730" s="157"/>
      <c r="AS1730" s="157"/>
      <c r="AT1730" s="157"/>
      <c r="AU1730" s="157"/>
      <c r="AV1730" s="157"/>
      <c r="AW1730" s="157"/>
      <c r="AX1730" s="157"/>
      <c r="AY1730" s="157"/>
      <c r="AZ1730" s="157"/>
      <c r="BA1730" s="157"/>
      <c r="BB1730" s="157"/>
      <c r="BC1730" s="157"/>
      <c r="BD1730" s="157"/>
      <c r="BE1730" s="157"/>
      <c r="BF1730" s="157"/>
      <c r="BG1730" s="157"/>
      <c r="BH1730" s="157"/>
      <c r="BI1730" s="157"/>
      <c r="BJ1730" s="157"/>
      <c r="BK1730" s="157"/>
      <c r="BL1730" s="157"/>
      <c r="BM1730" s="157"/>
      <c r="BN1730" s="157"/>
      <c r="BO1730" s="157"/>
      <c r="BP1730" s="157"/>
      <c r="BQ1730" s="157"/>
      <c r="BR1730" s="157"/>
      <c r="BS1730" s="157"/>
      <c r="BT1730" s="157"/>
      <c r="BU1730" s="157"/>
      <c r="BV1730" s="157"/>
      <c r="BW1730" s="157"/>
      <c r="BX1730" s="157"/>
      <c r="BY1730" s="157"/>
      <c r="BZ1730" s="157"/>
      <c r="CA1730" s="157"/>
      <c r="CB1730" s="157"/>
      <c r="CC1730" s="157"/>
      <c r="CD1730" s="157"/>
      <c r="CE1730" s="157"/>
      <c r="CF1730" s="157"/>
      <c r="CG1730" s="157"/>
      <c r="CH1730" s="157"/>
      <c r="CI1730" s="157"/>
      <c r="CJ1730" s="157"/>
      <c r="CK1730" s="157"/>
      <c r="CL1730" s="157"/>
      <c r="CM1730" s="157"/>
      <c r="CN1730" s="157"/>
      <c r="CO1730" s="157"/>
      <c r="CP1730" s="157"/>
      <c r="CQ1730" s="157"/>
      <c r="CR1730" s="157"/>
      <c r="CS1730" s="157"/>
      <c r="CT1730" s="157"/>
      <c r="CU1730" s="157"/>
      <c r="CV1730" s="157"/>
      <c r="CW1730" s="157"/>
      <c r="CX1730" s="157"/>
      <c r="CY1730" s="157"/>
      <c r="CZ1730" s="157"/>
      <c r="DA1730" s="157"/>
      <c r="DB1730" s="157"/>
      <c r="DC1730" s="157"/>
      <c r="DD1730" s="157"/>
      <c r="DE1730" s="157"/>
      <c r="DF1730" s="157"/>
      <c r="DG1730" s="157"/>
      <c r="DH1730" s="157"/>
      <c r="DI1730" s="157"/>
      <c r="DJ1730" s="157"/>
      <c r="DK1730" s="157"/>
      <c r="DL1730" s="157"/>
      <c r="DM1730" s="157"/>
      <c r="DN1730" s="157"/>
      <c r="DO1730" s="157"/>
    </row>
    <row r="1731" spans="3:119">
      <c r="C1731" s="549"/>
      <c r="D1731" s="301"/>
      <c r="E1731" s="302"/>
      <c r="F1731" s="551"/>
      <c r="G1731" s="551"/>
      <c r="H1731" s="551"/>
      <c r="I1731" s="551"/>
      <c r="J1731" s="551"/>
      <c r="K1731" s="551"/>
      <c r="M1731" s="157"/>
      <c r="N1731" s="157"/>
      <c r="O1731" s="157"/>
      <c r="P1731" s="157"/>
      <c r="Q1731" s="157"/>
      <c r="R1731" s="157"/>
      <c r="S1731" s="157"/>
      <c r="T1731" s="157"/>
      <c r="U1731" s="1761"/>
      <c r="V1731" s="1761"/>
      <c r="W1731" s="1761"/>
      <c r="X1731" s="1761"/>
      <c r="Y1731" s="1761"/>
      <c r="Z1731" s="1761"/>
      <c r="AA1731" s="157"/>
      <c r="AB1731" s="157"/>
      <c r="AC1731" s="157"/>
      <c r="AD1731" s="157"/>
      <c r="AE1731" s="157"/>
      <c r="AF1731" s="157"/>
      <c r="AG1731" s="157"/>
      <c r="AH1731" s="157"/>
      <c r="AI1731" s="157"/>
      <c r="AJ1731" s="157"/>
      <c r="AK1731" s="157"/>
      <c r="AL1731" s="157"/>
      <c r="AM1731" s="157"/>
      <c r="AN1731" s="157"/>
      <c r="AO1731" s="157"/>
      <c r="AP1731" s="157"/>
      <c r="AQ1731" s="157"/>
      <c r="AR1731" s="157"/>
      <c r="AS1731" s="157"/>
      <c r="AT1731" s="157"/>
      <c r="AU1731" s="157"/>
      <c r="AV1731" s="157"/>
      <c r="AW1731" s="157"/>
      <c r="AX1731" s="157"/>
      <c r="AY1731" s="157"/>
      <c r="AZ1731" s="157"/>
      <c r="BA1731" s="157"/>
      <c r="BB1731" s="157"/>
      <c r="BC1731" s="157"/>
      <c r="BD1731" s="157"/>
      <c r="BE1731" s="157"/>
      <c r="BF1731" s="157"/>
      <c r="BG1731" s="157"/>
      <c r="BH1731" s="157"/>
      <c r="BI1731" s="157"/>
      <c r="BJ1731" s="157"/>
      <c r="BK1731" s="157"/>
      <c r="BL1731" s="157"/>
      <c r="BM1731" s="157"/>
      <c r="BN1731" s="157"/>
      <c r="BO1731" s="157"/>
      <c r="BP1731" s="157"/>
      <c r="BQ1731" s="157"/>
      <c r="BR1731" s="157"/>
      <c r="BS1731" s="157"/>
      <c r="BT1731" s="157"/>
      <c r="BU1731" s="157"/>
      <c r="BV1731" s="157"/>
      <c r="BW1731" s="157"/>
      <c r="BX1731" s="157"/>
      <c r="BY1731" s="157"/>
      <c r="BZ1731" s="157"/>
      <c r="CA1731" s="157"/>
      <c r="CB1731" s="157"/>
      <c r="CC1731" s="157"/>
      <c r="CD1731" s="157"/>
      <c r="CE1731" s="157"/>
      <c r="CF1731" s="157"/>
      <c r="CG1731" s="157"/>
      <c r="CH1731" s="157"/>
      <c r="CI1731" s="157"/>
      <c r="CJ1731" s="157"/>
      <c r="CK1731" s="157"/>
      <c r="CL1731" s="157"/>
      <c r="CM1731" s="157"/>
      <c r="CN1731" s="157"/>
      <c r="CO1731" s="157"/>
      <c r="CP1731" s="157"/>
      <c r="CQ1731" s="157"/>
      <c r="CR1731" s="157"/>
      <c r="CS1731" s="157"/>
      <c r="CT1731" s="157"/>
      <c r="CU1731" s="157"/>
      <c r="CV1731" s="157"/>
      <c r="CW1731" s="157"/>
      <c r="CX1731" s="157"/>
      <c r="CY1731" s="157"/>
      <c r="CZ1731" s="157"/>
      <c r="DA1731" s="157"/>
      <c r="DB1731" s="157"/>
      <c r="DC1731" s="157"/>
      <c r="DD1731" s="157"/>
      <c r="DE1731" s="157"/>
      <c r="DF1731" s="157"/>
      <c r="DG1731" s="157"/>
      <c r="DH1731" s="157"/>
      <c r="DI1731" s="157"/>
      <c r="DJ1731" s="157"/>
      <c r="DK1731" s="157"/>
      <c r="DL1731" s="157"/>
      <c r="DM1731" s="157"/>
      <c r="DN1731" s="157"/>
      <c r="DO1731" s="157"/>
    </row>
    <row r="1732" spans="3:119">
      <c r="C1732" s="549"/>
      <c r="D1732" s="301"/>
      <c r="E1732" s="302"/>
      <c r="F1732" s="551"/>
      <c r="G1732" s="551"/>
      <c r="H1732" s="551"/>
      <c r="I1732" s="551"/>
      <c r="J1732" s="551"/>
      <c r="K1732" s="551"/>
      <c r="M1732" s="157"/>
      <c r="N1732" s="157"/>
      <c r="O1732" s="157"/>
      <c r="P1732" s="157"/>
      <c r="Q1732" s="157"/>
      <c r="R1732" s="157"/>
      <c r="S1732" s="157"/>
      <c r="T1732" s="157"/>
      <c r="U1732" s="1761"/>
      <c r="V1732" s="1761"/>
      <c r="W1732" s="1761"/>
      <c r="X1732" s="1761"/>
      <c r="Y1732" s="1761"/>
      <c r="Z1732" s="1761"/>
      <c r="AA1732" s="157"/>
      <c r="AB1732" s="157"/>
      <c r="AC1732" s="157"/>
      <c r="AD1732" s="157"/>
      <c r="AE1732" s="157"/>
      <c r="AF1732" s="157"/>
      <c r="AG1732" s="157"/>
      <c r="AH1732" s="157"/>
      <c r="AI1732" s="157"/>
      <c r="AJ1732" s="157"/>
      <c r="AK1732" s="157"/>
      <c r="AL1732" s="157"/>
      <c r="AM1732" s="157"/>
      <c r="AN1732" s="157"/>
      <c r="AO1732" s="157"/>
      <c r="AP1732" s="157"/>
      <c r="AQ1732" s="157"/>
      <c r="AR1732" s="157"/>
      <c r="AS1732" s="157"/>
      <c r="AT1732" s="157"/>
      <c r="AU1732" s="157"/>
      <c r="AV1732" s="157"/>
      <c r="AW1732" s="157"/>
      <c r="AX1732" s="157"/>
      <c r="AY1732" s="157"/>
      <c r="AZ1732" s="157"/>
      <c r="BA1732" s="157"/>
      <c r="BB1732" s="157"/>
      <c r="BC1732" s="157"/>
      <c r="BD1732" s="157"/>
      <c r="BE1732" s="157"/>
      <c r="BF1732" s="157"/>
      <c r="BG1732" s="157"/>
      <c r="BH1732" s="157"/>
      <c r="BI1732" s="157"/>
      <c r="BJ1732" s="157"/>
      <c r="BK1732" s="157"/>
      <c r="BL1732" s="157"/>
      <c r="BM1732" s="157"/>
      <c r="BN1732" s="157"/>
      <c r="BO1732" s="157"/>
      <c r="BP1732" s="157"/>
      <c r="BQ1732" s="157"/>
      <c r="BR1732" s="157"/>
      <c r="BS1732" s="157"/>
      <c r="BT1732" s="157"/>
      <c r="BU1732" s="157"/>
      <c r="BV1732" s="157"/>
      <c r="BW1732" s="157"/>
      <c r="BX1732" s="157"/>
      <c r="BY1732" s="157"/>
      <c r="BZ1732" s="157"/>
      <c r="CA1732" s="157"/>
      <c r="CB1732" s="157"/>
      <c r="CC1732" s="157"/>
      <c r="CD1732" s="157"/>
      <c r="CE1732" s="157"/>
      <c r="CF1732" s="157"/>
      <c r="CG1732" s="157"/>
      <c r="CH1732" s="157"/>
      <c r="CI1732" s="157"/>
      <c r="CJ1732" s="157"/>
      <c r="CK1732" s="157"/>
      <c r="CL1732" s="157"/>
      <c r="CM1732" s="157"/>
      <c r="CN1732" s="157"/>
      <c r="CO1732" s="157"/>
      <c r="CP1732" s="157"/>
      <c r="CQ1732" s="157"/>
      <c r="CR1732" s="157"/>
      <c r="CS1732" s="157"/>
      <c r="CT1732" s="157"/>
      <c r="CU1732" s="157"/>
      <c r="CV1732" s="157"/>
      <c r="CW1732" s="157"/>
      <c r="CX1732" s="157"/>
      <c r="CY1732" s="157"/>
      <c r="CZ1732" s="157"/>
      <c r="DA1732" s="157"/>
      <c r="DB1732" s="157"/>
      <c r="DC1732" s="157"/>
      <c r="DD1732" s="157"/>
      <c r="DE1732" s="157"/>
      <c r="DF1732" s="157"/>
      <c r="DG1732" s="157"/>
      <c r="DH1732" s="157"/>
      <c r="DI1732" s="157"/>
      <c r="DJ1732" s="157"/>
      <c r="DK1732" s="157"/>
      <c r="DL1732" s="157"/>
      <c r="DM1732" s="157"/>
      <c r="DN1732" s="157"/>
      <c r="DO1732" s="157"/>
    </row>
    <row r="1733" spans="3:119">
      <c r="C1733" s="549"/>
      <c r="D1733" s="301"/>
      <c r="E1733" s="302"/>
      <c r="F1733" s="551"/>
      <c r="G1733" s="551"/>
      <c r="H1733" s="551"/>
      <c r="I1733" s="551"/>
      <c r="J1733" s="551"/>
      <c r="K1733" s="551"/>
      <c r="M1733" s="157"/>
      <c r="N1733" s="157"/>
      <c r="O1733" s="157"/>
      <c r="P1733" s="157"/>
      <c r="Q1733" s="157"/>
      <c r="R1733" s="157"/>
      <c r="S1733" s="157"/>
      <c r="T1733" s="157"/>
      <c r="U1733" s="1761"/>
      <c r="V1733" s="1761"/>
      <c r="W1733" s="1761"/>
      <c r="X1733" s="1761"/>
      <c r="Y1733" s="1761"/>
      <c r="Z1733" s="1761"/>
      <c r="AA1733" s="157"/>
      <c r="AB1733" s="157"/>
      <c r="AC1733" s="157"/>
      <c r="AD1733" s="157"/>
      <c r="AE1733" s="157"/>
      <c r="AF1733" s="157"/>
      <c r="AG1733" s="157"/>
      <c r="AH1733" s="157"/>
      <c r="AI1733" s="157"/>
      <c r="AJ1733" s="157"/>
      <c r="AK1733" s="157"/>
      <c r="AL1733" s="157"/>
      <c r="AM1733" s="157"/>
      <c r="AN1733" s="157"/>
      <c r="AO1733" s="157"/>
      <c r="AP1733" s="157"/>
      <c r="AQ1733" s="157"/>
      <c r="AR1733" s="157"/>
      <c r="AS1733" s="157"/>
      <c r="AT1733" s="157"/>
      <c r="AU1733" s="157"/>
      <c r="AV1733" s="157"/>
      <c r="AW1733" s="157"/>
      <c r="AX1733" s="157"/>
      <c r="AY1733" s="157"/>
      <c r="AZ1733" s="157"/>
      <c r="BA1733" s="157"/>
      <c r="BB1733" s="157"/>
      <c r="BC1733" s="157"/>
      <c r="BD1733" s="157"/>
      <c r="BE1733" s="157"/>
      <c r="BF1733" s="157"/>
      <c r="BG1733" s="157"/>
      <c r="BH1733" s="157"/>
      <c r="BI1733" s="157"/>
      <c r="BJ1733" s="157"/>
      <c r="BK1733" s="157"/>
      <c r="BL1733" s="157"/>
      <c r="BM1733" s="157"/>
      <c r="BN1733" s="157"/>
      <c r="BO1733" s="157"/>
      <c r="BP1733" s="157"/>
      <c r="BQ1733" s="157"/>
      <c r="BR1733" s="157"/>
      <c r="BS1733" s="157"/>
      <c r="BT1733" s="157"/>
      <c r="BU1733" s="157"/>
      <c r="BV1733" s="157"/>
      <c r="BW1733" s="157"/>
      <c r="BX1733" s="157"/>
      <c r="BY1733" s="157"/>
      <c r="BZ1733" s="157"/>
      <c r="CA1733" s="157"/>
      <c r="CB1733" s="157"/>
      <c r="CC1733" s="157"/>
      <c r="CD1733" s="157"/>
      <c r="CE1733" s="157"/>
      <c r="CF1733" s="157"/>
      <c r="CG1733" s="157"/>
      <c r="CH1733" s="157"/>
      <c r="CI1733" s="157"/>
      <c r="CJ1733" s="157"/>
      <c r="CK1733" s="157"/>
      <c r="CL1733" s="157"/>
      <c r="CM1733" s="157"/>
      <c r="CN1733" s="157"/>
      <c r="CO1733" s="157"/>
      <c r="CP1733" s="157"/>
      <c r="CQ1733" s="157"/>
      <c r="CR1733" s="157"/>
      <c r="CS1733" s="157"/>
      <c r="CT1733" s="157"/>
      <c r="CU1733" s="157"/>
      <c r="CV1733" s="157"/>
      <c r="CW1733" s="157"/>
      <c r="CX1733" s="157"/>
      <c r="CY1733" s="157"/>
      <c r="CZ1733" s="157"/>
      <c r="DA1733" s="157"/>
      <c r="DB1733" s="157"/>
      <c r="DC1733" s="157"/>
      <c r="DD1733" s="157"/>
      <c r="DE1733" s="157"/>
      <c r="DF1733" s="157"/>
      <c r="DG1733" s="157"/>
      <c r="DH1733" s="157"/>
      <c r="DI1733" s="157"/>
      <c r="DJ1733" s="157"/>
      <c r="DK1733" s="157"/>
      <c r="DL1733" s="157"/>
      <c r="DM1733" s="157"/>
      <c r="DN1733" s="157"/>
      <c r="DO1733" s="157"/>
    </row>
    <row r="1734" spans="3:119">
      <c r="C1734" s="549"/>
      <c r="D1734" s="301"/>
      <c r="E1734" s="302"/>
      <c r="F1734" s="551"/>
      <c r="G1734" s="551"/>
      <c r="H1734" s="551"/>
      <c r="I1734" s="551"/>
      <c r="J1734" s="551"/>
      <c r="K1734" s="551"/>
      <c r="M1734" s="157"/>
      <c r="N1734" s="157"/>
      <c r="O1734" s="157"/>
      <c r="P1734" s="157"/>
      <c r="Q1734" s="157"/>
      <c r="R1734" s="157"/>
      <c r="S1734" s="157"/>
      <c r="T1734" s="157"/>
      <c r="U1734" s="1761"/>
      <c r="V1734" s="1761"/>
      <c r="W1734" s="1761"/>
      <c r="X1734" s="1761"/>
      <c r="Y1734" s="1761"/>
      <c r="Z1734" s="1761"/>
      <c r="AA1734" s="157"/>
      <c r="AB1734" s="157"/>
      <c r="AC1734" s="157"/>
      <c r="AD1734" s="157"/>
      <c r="AE1734" s="157"/>
      <c r="AF1734" s="157"/>
      <c r="AG1734" s="157"/>
      <c r="AH1734" s="157"/>
      <c r="AI1734" s="157"/>
      <c r="AJ1734" s="157"/>
      <c r="AK1734" s="157"/>
      <c r="AL1734" s="157"/>
      <c r="AM1734" s="157"/>
      <c r="AN1734" s="157"/>
      <c r="AO1734" s="157"/>
      <c r="AP1734" s="157"/>
      <c r="AQ1734" s="157"/>
      <c r="AR1734" s="157"/>
      <c r="AS1734" s="157"/>
      <c r="AT1734" s="157"/>
      <c r="AU1734" s="157"/>
      <c r="AV1734" s="157"/>
      <c r="AW1734" s="157"/>
      <c r="AX1734" s="157"/>
      <c r="AY1734" s="157"/>
      <c r="AZ1734" s="157"/>
      <c r="BA1734" s="157"/>
      <c r="BB1734" s="157"/>
      <c r="BC1734" s="157"/>
      <c r="BD1734" s="157"/>
      <c r="BE1734" s="157"/>
      <c r="BF1734" s="157"/>
      <c r="BG1734" s="157"/>
      <c r="BH1734" s="157"/>
      <c r="BI1734" s="157"/>
      <c r="BJ1734" s="157"/>
      <c r="BK1734" s="157"/>
      <c r="BL1734" s="157"/>
      <c r="BM1734" s="157"/>
      <c r="BN1734" s="157"/>
      <c r="BO1734" s="157"/>
      <c r="BP1734" s="157"/>
      <c r="BQ1734" s="157"/>
      <c r="BR1734" s="157"/>
      <c r="BS1734" s="157"/>
      <c r="BT1734" s="157"/>
      <c r="BU1734" s="157"/>
      <c r="BV1734" s="157"/>
      <c r="BW1734" s="157"/>
      <c r="BX1734" s="157"/>
      <c r="BY1734" s="157"/>
      <c r="BZ1734" s="157"/>
      <c r="CA1734" s="157"/>
      <c r="CB1734" s="157"/>
      <c r="CC1734" s="157"/>
      <c r="CD1734" s="157"/>
      <c r="CE1734" s="157"/>
      <c r="CF1734" s="157"/>
      <c r="CG1734" s="157"/>
      <c r="CH1734" s="157"/>
      <c r="CI1734" s="157"/>
      <c r="CJ1734" s="157"/>
      <c r="CK1734" s="157"/>
      <c r="CL1734" s="157"/>
      <c r="CM1734" s="157"/>
      <c r="CN1734" s="157"/>
      <c r="CO1734" s="157"/>
      <c r="CP1734" s="157"/>
      <c r="CQ1734" s="157"/>
      <c r="CR1734" s="157"/>
      <c r="CS1734" s="157"/>
      <c r="CT1734" s="157"/>
      <c r="CU1734" s="157"/>
      <c r="CV1734" s="157"/>
      <c r="CW1734" s="157"/>
      <c r="CX1734" s="157"/>
      <c r="CY1734" s="157"/>
      <c r="CZ1734" s="157"/>
      <c r="DA1734" s="157"/>
      <c r="DB1734" s="157"/>
      <c r="DC1734" s="157"/>
      <c r="DD1734" s="157"/>
      <c r="DE1734" s="157"/>
      <c r="DF1734" s="157"/>
      <c r="DG1734" s="157"/>
      <c r="DH1734" s="157"/>
      <c r="DI1734" s="157"/>
      <c r="DJ1734" s="157"/>
      <c r="DK1734" s="157"/>
      <c r="DL1734" s="157"/>
      <c r="DM1734" s="157"/>
      <c r="DN1734" s="157"/>
      <c r="DO1734" s="157"/>
    </row>
    <row r="1735" spans="3:119">
      <c r="C1735" s="549"/>
      <c r="D1735" s="301"/>
      <c r="E1735" s="302"/>
      <c r="F1735" s="551"/>
      <c r="G1735" s="551"/>
      <c r="H1735" s="551"/>
      <c r="I1735" s="551"/>
      <c r="J1735" s="551"/>
      <c r="K1735" s="551"/>
      <c r="M1735" s="157"/>
      <c r="N1735" s="157"/>
      <c r="O1735" s="157"/>
      <c r="P1735" s="157"/>
      <c r="Q1735" s="157"/>
      <c r="R1735" s="157"/>
      <c r="S1735" s="157"/>
      <c r="T1735" s="157"/>
      <c r="U1735" s="1761"/>
      <c r="V1735" s="1761"/>
      <c r="W1735" s="1761"/>
      <c r="X1735" s="1761"/>
      <c r="Y1735" s="1761"/>
      <c r="Z1735" s="1761"/>
      <c r="AA1735" s="157"/>
      <c r="AB1735" s="157"/>
      <c r="AC1735" s="157"/>
      <c r="AD1735" s="157"/>
      <c r="AE1735" s="157"/>
      <c r="AF1735" s="157"/>
      <c r="AG1735" s="157"/>
      <c r="AH1735" s="157"/>
      <c r="AI1735" s="157"/>
      <c r="AJ1735" s="157"/>
      <c r="AK1735" s="157"/>
      <c r="AL1735" s="157"/>
      <c r="AM1735" s="157"/>
      <c r="AN1735" s="157"/>
      <c r="AO1735" s="157"/>
      <c r="AP1735" s="157"/>
      <c r="AQ1735" s="157"/>
      <c r="AR1735" s="157"/>
      <c r="AS1735" s="157"/>
      <c r="AT1735" s="157"/>
      <c r="AU1735" s="157"/>
      <c r="AV1735" s="157"/>
      <c r="AW1735" s="157"/>
      <c r="AX1735" s="157"/>
      <c r="AY1735" s="157"/>
      <c r="AZ1735" s="157"/>
      <c r="BA1735" s="157"/>
      <c r="BB1735" s="157"/>
      <c r="BC1735" s="157"/>
      <c r="BD1735" s="157"/>
      <c r="BE1735" s="157"/>
      <c r="BF1735" s="157"/>
      <c r="BG1735" s="157"/>
      <c r="BH1735" s="157"/>
      <c r="BI1735" s="157"/>
      <c r="BJ1735" s="157"/>
      <c r="BK1735" s="157"/>
      <c r="BL1735" s="157"/>
      <c r="BM1735" s="157"/>
      <c r="BN1735" s="157"/>
      <c r="BO1735" s="157"/>
      <c r="BP1735" s="157"/>
      <c r="BQ1735" s="157"/>
      <c r="BR1735" s="157"/>
      <c r="BS1735" s="157"/>
      <c r="BT1735" s="157"/>
      <c r="BU1735" s="157"/>
      <c r="BV1735" s="157"/>
      <c r="BW1735" s="157"/>
      <c r="BX1735" s="157"/>
      <c r="BY1735" s="157"/>
      <c r="BZ1735" s="157"/>
      <c r="CA1735" s="157"/>
      <c r="CB1735" s="157"/>
      <c r="CC1735" s="157"/>
      <c r="CD1735" s="157"/>
      <c r="CE1735" s="157"/>
      <c r="CF1735" s="157"/>
      <c r="CG1735" s="157"/>
      <c r="CH1735" s="157"/>
      <c r="CI1735" s="157"/>
      <c r="CJ1735" s="157"/>
      <c r="CK1735" s="157"/>
      <c r="CL1735" s="157"/>
      <c r="CM1735" s="157"/>
      <c r="CN1735" s="157"/>
      <c r="CO1735" s="157"/>
      <c r="CP1735" s="157"/>
      <c r="CQ1735" s="157"/>
      <c r="CR1735" s="157"/>
      <c r="CS1735" s="157"/>
      <c r="CT1735" s="157"/>
      <c r="CU1735" s="157"/>
      <c r="CV1735" s="157"/>
      <c r="CW1735" s="157"/>
      <c r="CX1735" s="157"/>
      <c r="CY1735" s="157"/>
      <c r="CZ1735" s="157"/>
      <c r="DA1735" s="157"/>
      <c r="DB1735" s="157"/>
      <c r="DC1735" s="157"/>
      <c r="DD1735" s="157"/>
      <c r="DE1735" s="157"/>
      <c r="DF1735" s="157"/>
      <c r="DG1735" s="157"/>
      <c r="DH1735" s="157"/>
      <c r="DI1735" s="157"/>
      <c r="DJ1735" s="157"/>
      <c r="DK1735" s="157"/>
      <c r="DL1735" s="157"/>
      <c r="DM1735" s="157"/>
      <c r="DN1735" s="157"/>
      <c r="DO1735" s="157"/>
    </row>
    <row r="1736" spans="3:119">
      <c r="C1736" s="549"/>
      <c r="D1736" s="301"/>
      <c r="E1736" s="302"/>
      <c r="F1736" s="551"/>
      <c r="G1736" s="551"/>
      <c r="H1736" s="551"/>
      <c r="I1736" s="551"/>
      <c r="J1736" s="551"/>
      <c r="K1736" s="551"/>
      <c r="M1736" s="157"/>
      <c r="N1736" s="157"/>
      <c r="O1736" s="157"/>
      <c r="P1736" s="157"/>
      <c r="Q1736" s="157"/>
      <c r="R1736" s="157"/>
      <c r="S1736" s="157"/>
      <c r="T1736" s="157"/>
      <c r="U1736" s="1761"/>
      <c r="V1736" s="1761"/>
      <c r="W1736" s="1761"/>
      <c r="X1736" s="1761"/>
      <c r="Y1736" s="1761"/>
      <c r="Z1736" s="1761"/>
      <c r="AA1736" s="157"/>
      <c r="AB1736" s="157"/>
      <c r="AC1736" s="157"/>
      <c r="AD1736" s="157"/>
      <c r="AE1736" s="157"/>
      <c r="AF1736" s="157"/>
      <c r="AG1736" s="157"/>
      <c r="AH1736" s="157"/>
      <c r="AI1736" s="157"/>
      <c r="AJ1736" s="157"/>
      <c r="AK1736" s="157"/>
      <c r="AL1736" s="157"/>
      <c r="AM1736" s="157"/>
      <c r="AN1736" s="157"/>
      <c r="AO1736" s="157"/>
      <c r="AP1736" s="157"/>
      <c r="AQ1736" s="157"/>
      <c r="AR1736" s="157"/>
      <c r="AS1736" s="157"/>
      <c r="AT1736" s="157"/>
      <c r="AU1736" s="157"/>
      <c r="AV1736" s="157"/>
      <c r="AW1736" s="157"/>
      <c r="AX1736" s="157"/>
      <c r="AY1736" s="157"/>
      <c r="AZ1736" s="157"/>
      <c r="BA1736" s="157"/>
      <c r="BB1736" s="157"/>
      <c r="BC1736" s="157"/>
      <c r="BD1736" s="157"/>
      <c r="BE1736" s="157"/>
      <c r="BF1736" s="157"/>
      <c r="BG1736" s="157"/>
      <c r="BH1736" s="157"/>
      <c r="BI1736" s="157"/>
      <c r="BJ1736" s="157"/>
      <c r="BK1736" s="157"/>
      <c r="BL1736" s="157"/>
      <c r="BM1736" s="157"/>
      <c r="BN1736" s="157"/>
      <c r="BO1736" s="157"/>
      <c r="BP1736" s="157"/>
      <c r="BQ1736" s="157"/>
      <c r="BR1736" s="157"/>
      <c r="BS1736" s="157"/>
      <c r="BT1736" s="157"/>
      <c r="BU1736" s="157"/>
      <c r="BV1736" s="157"/>
      <c r="BW1736" s="157"/>
      <c r="BX1736" s="157"/>
      <c r="BY1736" s="157"/>
      <c r="BZ1736" s="157"/>
      <c r="CA1736" s="157"/>
      <c r="CB1736" s="157"/>
      <c r="CC1736" s="157"/>
      <c r="CD1736" s="157"/>
      <c r="CE1736" s="157"/>
      <c r="CF1736" s="157"/>
      <c r="CG1736" s="157"/>
      <c r="CH1736" s="157"/>
      <c r="CI1736" s="157"/>
      <c r="CJ1736" s="157"/>
      <c r="CK1736" s="157"/>
      <c r="CL1736" s="157"/>
      <c r="CM1736" s="157"/>
      <c r="CN1736" s="157"/>
      <c r="CO1736" s="157"/>
      <c r="CP1736" s="157"/>
      <c r="CQ1736" s="157"/>
      <c r="CR1736" s="157"/>
      <c r="CS1736" s="157"/>
      <c r="CT1736" s="157"/>
      <c r="CU1736" s="157"/>
      <c r="CV1736" s="157"/>
      <c r="CW1736" s="157"/>
      <c r="CX1736" s="157"/>
      <c r="CY1736" s="157"/>
      <c r="CZ1736" s="157"/>
      <c r="DA1736" s="157"/>
      <c r="DB1736" s="157"/>
      <c r="DC1736" s="157"/>
      <c r="DD1736" s="157"/>
      <c r="DE1736" s="157"/>
      <c r="DF1736" s="157"/>
      <c r="DG1736" s="157"/>
      <c r="DH1736" s="157"/>
      <c r="DI1736" s="157"/>
      <c r="DJ1736" s="157"/>
      <c r="DK1736" s="157"/>
      <c r="DL1736" s="157"/>
      <c r="DM1736" s="157"/>
      <c r="DN1736" s="157"/>
      <c r="DO1736" s="157"/>
    </row>
    <row r="1737" spans="3:119">
      <c r="C1737" s="549"/>
      <c r="D1737" s="301"/>
      <c r="E1737" s="302"/>
      <c r="F1737" s="551"/>
      <c r="G1737" s="551"/>
      <c r="H1737" s="551"/>
      <c r="I1737" s="551"/>
      <c r="J1737" s="551"/>
      <c r="K1737" s="551"/>
      <c r="M1737" s="157"/>
      <c r="N1737" s="157"/>
      <c r="O1737" s="157"/>
      <c r="P1737" s="157"/>
      <c r="Q1737" s="157"/>
      <c r="R1737" s="157"/>
      <c r="S1737" s="157"/>
      <c r="T1737" s="157"/>
      <c r="U1737" s="1761"/>
      <c r="V1737" s="1761"/>
      <c r="W1737" s="1761"/>
      <c r="X1737" s="1761"/>
      <c r="Y1737" s="1761"/>
      <c r="Z1737" s="1761"/>
      <c r="AA1737" s="157"/>
      <c r="AB1737" s="157"/>
      <c r="AC1737" s="157"/>
      <c r="AD1737" s="157"/>
      <c r="AE1737" s="157"/>
      <c r="AF1737" s="157"/>
      <c r="AG1737" s="157"/>
      <c r="AH1737" s="157"/>
      <c r="AI1737" s="157"/>
      <c r="AJ1737" s="157"/>
      <c r="AK1737" s="157"/>
      <c r="AL1737" s="157"/>
      <c r="AM1737" s="157"/>
      <c r="AN1737" s="157"/>
      <c r="AO1737" s="157"/>
      <c r="AP1737" s="157"/>
      <c r="AQ1737" s="157"/>
      <c r="AR1737" s="157"/>
      <c r="AS1737" s="157"/>
      <c r="AT1737" s="157"/>
      <c r="AU1737" s="157"/>
      <c r="AV1737" s="157"/>
      <c r="AW1737" s="157"/>
      <c r="AX1737" s="157"/>
      <c r="AY1737" s="157"/>
      <c r="AZ1737" s="157"/>
      <c r="BA1737" s="157"/>
      <c r="BB1737" s="157"/>
      <c r="BC1737" s="157"/>
      <c r="BD1737" s="157"/>
      <c r="BE1737" s="157"/>
      <c r="BF1737" s="157"/>
      <c r="BG1737" s="157"/>
      <c r="BH1737" s="157"/>
      <c r="BI1737" s="157"/>
      <c r="BJ1737" s="157"/>
      <c r="BK1737" s="157"/>
      <c r="BL1737" s="157"/>
      <c r="BM1737" s="157"/>
      <c r="BN1737" s="157"/>
      <c r="BO1737" s="157"/>
      <c r="BP1737" s="157"/>
      <c r="BQ1737" s="157"/>
      <c r="BR1737" s="157"/>
      <c r="BS1737" s="157"/>
      <c r="BT1737" s="157"/>
      <c r="BU1737" s="157"/>
      <c r="BV1737" s="157"/>
      <c r="BW1737" s="157"/>
      <c r="BX1737" s="157"/>
      <c r="BY1737" s="157"/>
      <c r="BZ1737" s="157"/>
      <c r="CA1737" s="157"/>
      <c r="CB1737" s="157"/>
      <c r="CC1737" s="157"/>
      <c r="CD1737" s="157"/>
      <c r="CE1737" s="157"/>
      <c r="CF1737" s="157"/>
      <c r="CG1737" s="157"/>
      <c r="CH1737" s="157"/>
      <c r="CI1737" s="157"/>
      <c r="CJ1737" s="157"/>
      <c r="CK1737" s="157"/>
      <c r="CL1737" s="157"/>
      <c r="CM1737" s="157"/>
      <c r="CN1737" s="157"/>
      <c r="CO1737" s="157"/>
      <c r="CP1737" s="157"/>
      <c r="CQ1737" s="157"/>
      <c r="CR1737" s="157"/>
      <c r="CS1737" s="157"/>
      <c r="CT1737" s="157"/>
      <c r="CU1737" s="157"/>
      <c r="CV1737" s="157"/>
      <c r="CW1737" s="157"/>
      <c r="CX1737" s="157"/>
      <c r="CY1737" s="157"/>
      <c r="CZ1737" s="157"/>
      <c r="DA1737" s="157"/>
      <c r="DB1737" s="157"/>
      <c r="DC1737" s="157"/>
      <c r="DD1737" s="157"/>
      <c r="DE1737" s="157"/>
      <c r="DF1737" s="157"/>
      <c r="DG1737" s="157"/>
      <c r="DH1737" s="157"/>
      <c r="DI1737" s="157"/>
      <c r="DJ1737" s="157"/>
      <c r="DK1737" s="157"/>
      <c r="DL1737" s="157"/>
      <c r="DM1737" s="157"/>
      <c r="DN1737" s="157"/>
      <c r="DO1737" s="157"/>
    </row>
    <row r="1738" spans="3:119">
      <c r="C1738" s="549"/>
      <c r="D1738" s="301"/>
      <c r="E1738" s="302"/>
      <c r="F1738" s="551"/>
      <c r="G1738" s="551"/>
      <c r="H1738" s="551"/>
      <c r="I1738" s="551"/>
      <c r="J1738" s="551"/>
      <c r="K1738" s="551"/>
      <c r="M1738" s="157"/>
      <c r="N1738" s="157"/>
      <c r="O1738" s="157"/>
      <c r="P1738" s="157"/>
      <c r="Q1738" s="157"/>
      <c r="R1738" s="157"/>
      <c r="S1738" s="157"/>
      <c r="T1738" s="157"/>
      <c r="U1738" s="1761"/>
      <c r="V1738" s="1761"/>
      <c r="W1738" s="1761"/>
      <c r="X1738" s="1761"/>
      <c r="Y1738" s="1761"/>
      <c r="Z1738" s="1761"/>
      <c r="AA1738" s="157"/>
      <c r="AB1738" s="157"/>
      <c r="AC1738" s="157"/>
      <c r="AD1738" s="157"/>
      <c r="AE1738" s="157"/>
      <c r="AF1738" s="157"/>
      <c r="AG1738" s="157"/>
      <c r="AH1738" s="157"/>
      <c r="AI1738" s="157"/>
      <c r="AJ1738" s="157"/>
      <c r="AK1738" s="157"/>
      <c r="AL1738" s="157"/>
      <c r="AM1738" s="157"/>
      <c r="AN1738" s="157"/>
      <c r="AO1738" s="157"/>
      <c r="AP1738" s="157"/>
      <c r="AQ1738" s="157"/>
      <c r="AR1738" s="157"/>
      <c r="AS1738" s="157"/>
      <c r="AT1738" s="157"/>
      <c r="AU1738" s="157"/>
      <c r="AV1738" s="157"/>
      <c r="AW1738" s="157"/>
      <c r="AX1738" s="157"/>
      <c r="AY1738" s="157"/>
      <c r="AZ1738" s="157"/>
      <c r="BA1738" s="157"/>
      <c r="BB1738" s="157"/>
      <c r="BC1738" s="157"/>
      <c r="BD1738" s="157"/>
      <c r="BE1738" s="157"/>
      <c r="BF1738" s="157"/>
      <c r="BG1738" s="157"/>
      <c r="BH1738" s="157"/>
      <c r="BI1738" s="157"/>
      <c r="BJ1738" s="157"/>
      <c r="BK1738" s="157"/>
      <c r="BL1738" s="157"/>
      <c r="BM1738" s="157"/>
      <c r="BN1738" s="157"/>
      <c r="BO1738" s="157"/>
      <c r="BP1738" s="157"/>
      <c r="BQ1738" s="157"/>
      <c r="BR1738" s="157"/>
      <c r="BS1738" s="157"/>
      <c r="BT1738" s="157"/>
      <c r="BU1738" s="157"/>
      <c r="BV1738" s="157"/>
      <c r="BW1738" s="157"/>
      <c r="BX1738" s="157"/>
      <c r="BY1738" s="157"/>
      <c r="BZ1738" s="157"/>
      <c r="CA1738" s="157"/>
      <c r="CB1738" s="157"/>
      <c r="CC1738" s="157"/>
      <c r="CD1738" s="157"/>
      <c r="CE1738" s="157"/>
      <c r="CF1738" s="157"/>
      <c r="CG1738" s="157"/>
      <c r="CH1738" s="157"/>
      <c r="CI1738" s="157"/>
      <c r="CJ1738" s="157"/>
      <c r="CK1738" s="157"/>
      <c r="CL1738" s="157"/>
      <c r="CM1738" s="157"/>
      <c r="CN1738" s="157"/>
      <c r="CO1738" s="157"/>
      <c r="CP1738" s="157"/>
      <c r="CQ1738" s="157"/>
      <c r="CR1738" s="157"/>
      <c r="CS1738" s="157"/>
      <c r="CT1738" s="157"/>
      <c r="CU1738" s="157"/>
      <c r="CV1738" s="157"/>
      <c r="CW1738" s="157"/>
      <c r="CX1738" s="157"/>
      <c r="CY1738" s="157"/>
      <c r="CZ1738" s="157"/>
      <c r="DA1738" s="157"/>
      <c r="DB1738" s="157"/>
      <c r="DC1738" s="157"/>
      <c r="DD1738" s="157"/>
      <c r="DE1738" s="157"/>
      <c r="DF1738" s="157"/>
      <c r="DG1738" s="157"/>
      <c r="DH1738" s="157"/>
      <c r="DI1738" s="157"/>
      <c r="DJ1738" s="157"/>
      <c r="DK1738" s="157"/>
      <c r="DL1738" s="157"/>
      <c r="DM1738" s="157"/>
      <c r="DN1738" s="157"/>
      <c r="DO1738" s="157"/>
    </row>
    <row r="1739" spans="3:119">
      <c r="C1739" s="549"/>
      <c r="D1739" s="301"/>
      <c r="E1739" s="302"/>
      <c r="F1739" s="551"/>
      <c r="G1739" s="551"/>
      <c r="H1739" s="551"/>
      <c r="I1739" s="551"/>
      <c r="J1739" s="551"/>
      <c r="K1739" s="551"/>
      <c r="M1739" s="157"/>
      <c r="N1739" s="157"/>
      <c r="O1739" s="157"/>
      <c r="P1739" s="157"/>
      <c r="Q1739" s="157"/>
      <c r="R1739" s="157"/>
      <c r="S1739" s="157"/>
      <c r="T1739" s="157"/>
      <c r="U1739" s="1761"/>
      <c r="V1739" s="1761"/>
      <c r="W1739" s="1761"/>
      <c r="X1739" s="1761"/>
      <c r="Y1739" s="1761"/>
      <c r="Z1739" s="1761"/>
      <c r="AA1739" s="157"/>
      <c r="AB1739" s="157"/>
      <c r="AC1739" s="157"/>
      <c r="AD1739" s="157"/>
      <c r="AE1739" s="157"/>
      <c r="AF1739" s="157"/>
      <c r="AG1739" s="157"/>
      <c r="AH1739" s="157"/>
      <c r="AI1739" s="157"/>
      <c r="AJ1739" s="157"/>
      <c r="AK1739" s="157"/>
      <c r="AL1739" s="157"/>
      <c r="AM1739" s="157"/>
      <c r="AN1739" s="157"/>
      <c r="AO1739" s="157"/>
      <c r="AP1739" s="157"/>
      <c r="AQ1739" s="157"/>
      <c r="AR1739" s="157"/>
      <c r="AS1739" s="157"/>
      <c r="AT1739" s="157"/>
      <c r="AU1739" s="157"/>
      <c r="AV1739" s="157"/>
      <c r="AW1739" s="157"/>
      <c r="AX1739" s="157"/>
      <c r="AY1739" s="157"/>
      <c r="AZ1739" s="157"/>
      <c r="BA1739" s="157"/>
      <c r="BB1739" s="157"/>
      <c r="BC1739" s="157"/>
      <c r="BD1739" s="157"/>
      <c r="BE1739" s="157"/>
      <c r="BF1739" s="157"/>
      <c r="BG1739" s="157"/>
      <c r="BH1739" s="157"/>
      <c r="BI1739" s="157"/>
      <c r="BJ1739" s="157"/>
      <c r="BK1739" s="157"/>
      <c r="BL1739" s="157"/>
      <c r="BM1739" s="157"/>
      <c r="BN1739" s="157"/>
      <c r="BO1739" s="157"/>
      <c r="BP1739" s="157"/>
      <c r="BQ1739" s="157"/>
      <c r="BR1739" s="157"/>
      <c r="BS1739" s="157"/>
      <c r="BT1739" s="157"/>
      <c r="BU1739" s="157"/>
      <c r="BV1739" s="157"/>
      <c r="BW1739" s="157"/>
      <c r="BX1739" s="157"/>
      <c r="BY1739" s="157"/>
      <c r="BZ1739" s="157"/>
      <c r="CA1739" s="157"/>
      <c r="CB1739" s="157"/>
      <c r="CC1739" s="157"/>
      <c r="CD1739" s="157"/>
      <c r="CE1739" s="157"/>
      <c r="CF1739" s="157"/>
      <c r="CG1739" s="157"/>
      <c r="CH1739" s="157"/>
      <c r="CI1739" s="157"/>
      <c r="CJ1739" s="157"/>
      <c r="CK1739" s="157"/>
      <c r="CL1739" s="157"/>
      <c r="CM1739" s="157"/>
      <c r="CN1739" s="157"/>
      <c r="CO1739" s="157"/>
      <c r="CP1739" s="157"/>
      <c r="CQ1739" s="157"/>
      <c r="CR1739" s="157"/>
      <c r="CS1739" s="157"/>
      <c r="CT1739" s="157"/>
      <c r="CU1739" s="157"/>
      <c r="CV1739" s="157"/>
      <c r="CW1739" s="157"/>
      <c r="CX1739" s="157"/>
      <c r="CY1739" s="157"/>
      <c r="CZ1739" s="157"/>
      <c r="DA1739" s="157"/>
      <c r="DB1739" s="157"/>
      <c r="DC1739" s="157"/>
      <c r="DD1739" s="157"/>
      <c r="DE1739" s="157"/>
      <c r="DF1739" s="157"/>
      <c r="DG1739" s="157"/>
      <c r="DH1739" s="157"/>
      <c r="DI1739" s="157"/>
      <c r="DJ1739" s="157"/>
      <c r="DK1739" s="157"/>
      <c r="DL1739" s="157"/>
      <c r="DM1739" s="157"/>
      <c r="DN1739" s="157"/>
      <c r="DO1739" s="157"/>
    </row>
    <row r="1740" spans="3:119">
      <c r="C1740" s="549"/>
      <c r="D1740" s="301"/>
      <c r="E1740" s="302"/>
      <c r="F1740" s="551"/>
      <c r="G1740" s="551"/>
      <c r="H1740" s="551"/>
      <c r="I1740" s="551"/>
      <c r="J1740" s="551"/>
      <c r="K1740" s="551"/>
      <c r="M1740" s="157"/>
      <c r="N1740" s="157"/>
      <c r="O1740" s="157"/>
      <c r="P1740" s="157"/>
      <c r="Q1740" s="157"/>
      <c r="R1740" s="157"/>
      <c r="S1740" s="157"/>
      <c r="T1740" s="157"/>
      <c r="U1740" s="1761"/>
      <c r="V1740" s="1761"/>
      <c r="W1740" s="1761"/>
      <c r="X1740" s="1761"/>
      <c r="Y1740" s="1761"/>
      <c r="Z1740" s="1761"/>
      <c r="AA1740" s="157"/>
      <c r="AB1740" s="157"/>
      <c r="AC1740" s="157"/>
      <c r="AD1740" s="157"/>
      <c r="AE1740" s="157"/>
      <c r="AF1740" s="157"/>
      <c r="AG1740" s="157"/>
      <c r="AH1740" s="157"/>
      <c r="AI1740" s="157"/>
      <c r="AJ1740" s="157"/>
      <c r="AK1740" s="157"/>
      <c r="AL1740" s="157"/>
      <c r="AM1740" s="157"/>
      <c r="AN1740" s="157"/>
      <c r="AO1740" s="157"/>
      <c r="AP1740" s="157"/>
      <c r="AQ1740" s="157"/>
      <c r="AR1740" s="157"/>
      <c r="AS1740" s="157"/>
      <c r="AT1740" s="157"/>
      <c r="AU1740" s="157"/>
      <c r="AV1740" s="157"/>
      <c r="AW1740" s="157"/>
      <c r="AX1740" s="157"/>
      <c r="AY1740" s="157"/>
      <c r="AZ1740" s="157"/>
      <c r="BA1740" s="157"/>
      <c r="BB1740" s="157"/>
      <c r="BC1740" s="157"/>
      <c r="BD1740" s="157"/>
      <c r="BE1740" s="157"/>
      <c r="BF1740" s="157"/>
      <c r="BG1740" s="157"/>
      <c r="BH1740" s="157"/>
      <c r="BI1740" s="157"/>
      <c r="BJ1740" s="157"/>
      <c r="BK1740" s="157"/>
      <c r="BL1740" s="157"/>
      <c r="BM1740" s="157"/>
      <c r="BN1740" s="157"/>
      <c r="BO1740" s="157"/>
      <c r="BP1740" s="157"/>
      <c r="BQ1740" s="157"/>
      <c r="BR1740" s="157"/>
      <c r="BS1740" s="157"/>
      <c r="BT1740" s="157"/>
      <c r="BU1740" s="157"/>
      <c r="BV1740" s="157"/>
      <c r="BW1740" s="157"/>
      <c r="BX1740" s="157"/>
      <c r="BY1740" s="157"/>
      <c r="BZ1740" s="157"/>
      <c r="CA1740" s="157"/>
      <c r="CB1740" s="157"/>
      <c r="CC1740" s="157"/>
      <c r="CD1740" s="157"/>
      <c r="CE1740" s="157"/>
      <c r="CF1740" s="157"/>
      <c r="CG1740" s="157"/>
      <c r="CH1740" s="157"/>
      <c r="CI1740" s="157"/>
      <c r="CJ1740" s="157"/>
      <c r="CK1740" s="157"/>
      <c r="CL1740" s="157"/>
      <c r="CM1740" s="157"/>
      <c r="CN1740" s="157"/>
      <c r="CO1740" s="157"/>
      <c r="CP1740" s="157"/>
      <c r="CQ1740" s="157"/>
      <c r="CR1740" s="157"/>
      <c r="CS1740" s="157"/>
      <c r="CT1740" s="157"/>
      <c r="CU1740" s="157"/>
      <c r="CV1740" s="157"/>
      <c r="CW1740" s="157"/>
      <c r="CX1740" s="157"/>
      <c r="CY1740" s="157"/>
      <c r="CZ1740" s="157"/>
      <c r="DA1740" s="157"/>
      <c r="DB1740" s="157"/>
      <c r="DC1740" s="157"/>
      <c r="DD1740" s="157"/>
      <c r="DE1740" s="157"/>
      <c r="DF1740" s="157"/>
      <c r="DG1740" s="157"/>
      <c r="DH1740" s="157"/>
      <c r="DI1740" s="157"/>
      <c r="DJ1740" s="157"/>
      <c r="DK1740" s="157"/>
      <c r="DL1740" s="157"/>
      <c r="DM1740" s="157"/>
      <c r="DN1740" s="157"/>
      <c r="DO1740" s="157"/>
    </row>
    <row r="1741" spans="3:119">
      <c r="C1741" s="549"/>
      <c r="D1741" s="301"/>
      <c r="E1741" s="302"/>
      <c r="F1741" s="551"/>
      <c r="G1741" s="551"/>
      <c r="H1741" s="551"/>
      <c r="I1741" s="551"/>
      <c r="J1741" s="551"/>
      <c r="K1741" s="551"/>
      <c r="M1741" s="157"/>
      <c r="N1741" s="157"/>
      <c r="O1741" s="157"/>
      <c r="P1741" s="157"/>
      <c r="Q1741" s="157"/>
      <c r="R1741" s="157"/>
      <c r="S1741" s="157"/>
      <c r="T1741" s="157"/>
      <c r="U1741" s="1761"/>
      <c r="V1741" s="1761"/>
      <c r="W1741" s="1761"/>
      <c r="X1741" s="1761"/>
      <c r="Y1741" s="1761"/>
      <c r="Z1741" s="1761"/>
      <c r="AA1741" s="157"/>
      <c r="AB1741" s="157"/>
      <c r="AC1741" s="157"/>
      <c r="AD1741" s="157"/>
      <c r="AE1741" s="157"/>
      <c r="AF1741" s="157"/>
      <c r="AG1741" s="157"/>
      <c r="AH1741" s="157"/>
      <c r="AI1741" s="157"/>
      <c r="AJ1741" s="157"/>
      <c r="AK1741" s="157"/>
      <c r="AL1741" s="157"/>
      <c r="AM1741" s="157"/>
      <c r="AN1741" s="157"/>
      <c r="AO1741" s="157"/>
      <c r="AP1741" s="157"/>
      <c r="AQ1741" s="157"/>
      <c r="AR1741" s="157"/>
      <c r="AS1741" s="157"/>
      <c r="AT1741" s="157"/>
      <c r="AU1741" s="157"/>
      <c r="AV1741" s="157"/>
      <c r="AW1741" s="157"/>
      <c r="AX1741" s="157"/>
      <c r="AY1741" s="157"/>
      <c r="AZ1741" s="157"/>
      <c r="BA1741" s="157"/>
      <c r="BB1741" s="157"/>
      <c r="BC1741" s="157"/>
      <c r="BD1741" s="157"/>
      <c r="BE1741" s="157"/>
      <c r="BF1741" s="157"/>
      <c r="BG1741" s="157"/>
      <c r="BH1741" s="157"/>
      <c r="BI1741" s="157"/>
      <c r="BJ1741" s="157"/>
      <c r="BK1741" s="157"/>
      <c r="BL1741" s="157"/>
      <c r="BM1741" s="157"/>
      <c r="BN1741" s="157"/>
      <c r="BO1741" s="157"/>
      <c r="BP1741" s="157"/>
      <c r="BQ1741" s="157"/>
      <c r="BR1741" s="157"/>
      <c r="BS1741" s="157"/>
      <c r="BT1741" s="157"/>
      <c r="BU1741" s="157"/>
      <c r="BV1741" s="157"/>
      <c r="BW1741" s="157"/>
      <c r="BX1741" s="157"/>
      <c r="BY1741" s="157"/>
      <c r="BZ1741" s="157"/>
      <c r="CA1741" s="157"/>
      <c r="CB1741" s="157"/>
      <c r="CC1741" s="157"/>
      <c r="CD1741" s="157"/>
      <c r="CE1741" s="157"/>
      <c r="CF1741" s="157"/>
      <c r="CG1741" s="157"/>
      <c r="CH1741" s="157"/>
      <c r="CI1741" s="157"/>
      <c r="CJ1741" s="157"/>
      <c r="CK1741" s="157"/>
      <c r="CL1741" s="157"/>
      <c r="CM1741" s="157"/>
      <c r="CN1741" s="157"/>
      <c r="CO1741" s="157"/>
      <c r="CP1741" s="157"/>
      <c r="CQ1741" s="157"/>
      <c r="CR1741" s="157"/>
      <c r="CS1741" s="157"/>
      <c r="CT1741" s="157"/>
      <c r="CU1741" s="157"/>
      <c r="CV1741" s="157"/>
      <c r="CW1741" s="157"/>
      <c r="CX1741" s="157"/>
      <c r="CY1741" s="157"/>
      <c r="CZ1741" s="157"/>
      <c r="DA1741" s="157"/>
      <c r="DB1741" s="157"/>
      <c r="DC1741" s="157"/>
      <c r="DD1741" s="157"/>
      <c r="DE1741" s="157"/>
      <c r="DF1741" s="157"/>
      <c r="DG1741" s="157"/>
      <c r="DH1741" s="157"/>
      <c r="DI1741" s="157"/>
      <c r="DJ1741" s="157"/>
      <c r="DK1741" s="157"/>
      <c r="DL1741" s="157"/>
      <c r="DM1741" s="157"/>
      <c r="DN1741" s="157"/>
      <c r="DO1741" s="157"/>
    </row>
    <row r="1742" spans="3:119">
      <c r="C1742" s="549"/>
      <c r="D1742" s="301"/>
      <c r="E1742" s="302"/>
      <c r="F1742" s="551"/>
      <c r="G1742" s="551"/>
      <c r="H1742" s="551"/>
      <c r="I1742" s="551"/>
      <c r="J1742" s="551"/>
      <c r="K1742" s="551"/>
      <c r="M1742" s="157"/>
      <c r="N1742" s="157"/>
      <c r="O1742" s="157"/>
      <c r="P1742" s="157"/>
      <c r="Q1742" s="157"/>
      <c r="R1742" s="157"/>
      <c r="S1742" s="157"/>
      <c r="T1742" s="157"/>
      <c r="U1742" s="1761"/>
      <c r="V1742" s="1761"/>
      <c r="W1742" s="1761"/>
      <c r="X1742" s="1761"/>
      <c r="Y1742" s="1761"/>
      <c r="Z1742" s="1761"/>
      <c r="AA1742" s="157"/>
      <c r="AB1742" s="157"/>
      <c r="AC1742" s="157"/>
      <c r="AD1742" s="157"/>
      <c r="AE1742" s="157"/>
      <c r="AF1742" s="157"/>
      <c r="AG1742" s="157"/>
      <c r="AH1742" s="157"/>
      <c r="AI1742" s="157"/>
      <c r="AJ1742" s="157"/>
      <c r="AK1742" s="157"/>
      <c r="AL1742" s="157"/>
      <c r="AM1742" s="157"/>
      <c r="AN1742" s="157"/>
      <c r="AO1742" s="157"/>
      <c r="AP1742" s="157"/>
      <c r="AQ1742" s="157"/>
      <c r="AR1742" s="157"/>
      <c r="AS1742" s="157"/>
      <c r="AT1742" s="157"/>
      <c r="AU1742" s="157"/>
      <c r="AV1742" s="157"/>
      <c r="AW1742" s="157"/>
      <c r="AX1742" s="157"/>
      <c r="AY1742" s="157"/>
      <c r="AZ1742" s="157"/>
      <c r="BA1742" s="157"/>
      <c r="BB1742" s="157"/>
      <c r="BC1742" s="157"/>
      <c r="BD1742" s="157"/>
      <c r="BE1742" s="157"/>
      <c r="BF1742" s="157"/>
      <c r="BG1742" s="157"/>
      <c r="BH1742" s="157"/>
      <c r="BI1742" s="157"/>
      <c r="BJ1742" s="157"/>
      <c r="BK1742" s="157"/>
      <c r="BL1742" s="157"/>
      <c r="BM1742" s="157"/>
      <c r="BN1742" s="157"/>
      <c r="BO1742" s="157"/>
      <c r="BP1742" s="157"/>
      <c r="BQ1742" s="157"/>
      <c r="BR1742" s="157"/>
      <c r="BS1742" s="157"/>
      <c r="BT1742" s="157"/>
      <c r="BU1742" s="157"/>
      <c r="BV1742" s="157"/>
      <c r="BW1742" s="157"/>
      <c r="BX1742" s="157"/>
      <c r="BY1742" s="157"/>
      <c r="BZ1742" s="157"/>
      <c r="CA1742" s="157"/>
      <c r="CB1742" s="157"/>
      <c r="CC1742" s="157"/>
      <c r="CD1742" s="157"/>
      <c r="CE1742" s="157"/>
      <c r="CF1742" s="157"/>
      <c r="CG1742" s="157"/>
      <c r="CH1742" s="157"/>
      <c r="CI1742" s="157"/>
      <c r="CJ1742" s="157"/>
      <c r="CK1742" s="157"/>
      <c r="CL1742" s="157"/>
      <c r="CM1742" s="157"/>
      <c r="CN1742" s="157"/>
      <c r="CO1742" s="157"/>
      <c r="CP1742" s="157"/>
      <c r="CQ1742" s="157"/>
      <c r="CR1742" s="157"/>
      <c r="CS1742" s="157"/>
      <c r="CT1742" s="157"/>
      <c r="CU1742" s="157"/>
      <c r="CV1742" s="157"/>
      <c r="CW1742" s="157"/>
      <c r="CX1742" s="157"/>
      <c r="CY1742" s="157"/>
      <c r="CZ1742" s="157"/>
      <c r="DA1742" s="157"/>
      <c r="DB1742" s="157"/>
      <c r="DC1742" s="157"/>
      <c r="DD1742" s="157"/>
      <c r="DE1742" s="157"/>
      <c r="DF1742" s="157"/>
      <c r="DG1742" s="157"/>
      <c r="DH1742" s="157"/>
      <c r="DI1742" s="157"/>
      <c r="DJ1742" s="157"/>
      <c r="DK1742" s="157"/>
      <c r="DL1742" s="157"/>
      <c r="DM1742" s="157"/>
      <c r="DN1742" s="157"/>
      <c r="DO1742" s="157"/>
    </row>
    <row r="1743" spans="3:119">
      <c r="C1743" s="549"/>
      <c r="D1743" s="301"/>
      <c r="E1743" s="302"/>
      <c r="F1743" s="551"/>
      <c r="G1743" s="551"/>
      <c r="H1743" s="551"/>
      <c r="I1743" s="551"/>
      <c r="J1743" s="551"/>
      <c r="K1743" s="551"/>
      <c r="M1743" s="157"/>
      <c r="N1743" s="157"/>
      <c r="O1743" s="157"/>
      <c r="P1743" s="157"/>
      <c r="Q1743" s="157"/>
      <c r="R1743" s="157"/>
      <c r="S1743" s="157"/>
      <c r="T1743" s="157"/>
      <c r="U1743" s="1761"/>
      <c r="V1743" s="1761"/>
      <c r="W1743" s="1761"/>
      <c r="X1743" s="1761"/>
      <c r="Y1743" s="1761"/>
      <c r="Z1743" s="1761"/>
      <c r="AA1743" s="157"/>
      <c r="AB1743" s="157"/>
      <c r="AC1743" s="157"/>
      <c r="AD1743" s="157"/>
      <c r="AE1743" s="157"/>
      <c r="AF1743" s="157"/>
      <c r="AG1743" s="157"/>
      <c r="AH1743" s="157"/>
      <c r="AI1743" s="157"/>
      <c r="AJ1743" s="157"/>
      <c r="AK1743" s="157"/>
      <c r="AL1743" s="157"/>
      <c r="AM1743" s="157"/>
      <c r="AN1743" s="157"/>
      <c r="AO1743" s="157"/>
      <c r="AP1743" s="157"/>
      <c r="AQ1743" s="157"/>
      <c r="AR1743" s="157"/>
      <c r="AS1743" s="157"/>
      <c r="AT1743" s="157"/>
      <c r="AU1743" s="157"/>
      <c r="AV1743" s="157"/>
      <c r="AW1743" s="157"/>
      <c r="AX1743" s="157"/>
      <c r="AY1743" s="157"/>
      <c r="AZ1743" s="157"/>
      <c r="BA1743" s="157"/>
      <c r="BB1743" s="157"/>
      <c r="BC1743" s="157"/>
      <c r="BD1743" s="157"/>
      <c r="BE1743" s="157"/>
      <c r="BF1743" s="157"/>
      <c r="BG1743" s="157"/>
      <c r="BH1743" s="157"/>
      <c r="BI1743" s="157"/>
      <c r="BJ1743" s="157"/>
      <c r="BK1743" s="157"/>
      <c r="BL1743" s="157"/>
      <c r="BM1743" s="157"/>
      <c r="BN1743" s="157"/>
      <c r="BO1743" s="157"/>
      <c r="BP1743" s="157"/>
      <c r="BQ1743" s="157"/>
      <c r="BR1743" s="157"/>
      <c r="BS1743" s="157"/>
      <c r="BT1743" s="157"/>
      <c r="BU1743" s="157"/>
      <c r="BV1743" s="157"/>
      <c r="BW1743" s="157"/>
      <c r="BX1743" s="157"/>
      <c r="BY1743" s="157"/>
      <c r="BZ1743" s="157"/>
      <c r="CA1743" s="157"/>
      <c r="CB1743" s="157"/>
      <c r="CC1743" s="157"/>
      <c r="CD1743" s="157"/>
      <c r="CE1743" s="157"/>
      <c r="CF1743" s="157"/>
      <c r="CG1743" s="157"/>
      <c r="CH1743" s="157"/>
      <c r="CI1743" s="157"/>
      <c r="CJ1743" s="157"/>
      <c r="CK1743" s="157"/>
      <c r="CL1743" s="157"/>
      <c r="CM1743" s="157"/>
      <c r="CN1743" s="157"/>
      <c r="CO1743" s="157"/>
      <c r="CP1743" s="157"/>
      <c r="CQ1743" s="157"/>
      <c r="CR1743" s="157"/>
      <c r="CS1743" s="157"/>
      <c r="CT1743" s="157"/>
      <c r="CU1743" s="157"/>
      <c r="CV1743" s="157"/>
      <c r="CW1743" s="157"/>
      <c r="CX1743" s="157"/>
      <c r="CY1743" s="157"/>
      <c r="CZ1743" s="157"/>
      <c r="DA1743" s="157"/>
      <c r="DB1743" s="157"/>
      <c r="DC1743" s="157"/>
      <c r="DD1743" s="157"/>
      <c r="DE1743" s="157"/>
      <c r="DF1743" s="157"/>
      <c r="DG1743" s="157"/>
      <c r="DH1743" s="157"/>
      <c r="DI1743" s="157"/>
      <c r="DJ1743" s="157"/>
      <c r="DK1743" s="157"/>
      <c r="DL1743" s="157"/>
      <c r="DM1743" s="157"/>
      <c r="DN1743" s="157"/>
      <c r="DO1743" s="157"/>
    </row>
    <row r="1744" spans="3:119">
      <c r="C1744" s="549"/>
      <c r="D1744" s="301"/>
      <c r="E1744" s="302"/>
      <c r="F1744" s="551"/>
      <c r="G1744" s="551"/>
      <c r="H1744" s="551"/>
      <c r="I1744" s="551"/>
      <c r="J1744" s="551"/>
      <c r="K1744" s="551"/>
      <c r="M1744" s="157"/>
      <c r="N1744" s="157"/>
      <c r="O1744" s="157"/>
      <c r="P1744" s="157"/>
      <c r="Q1744" s="157"/>
      <c r="R1744" s="157"/>
      <c r="S1744" s="157"/>
      <c r="T1744" s="157"/>
      <c r="U1744" s="1761"/>
      <c r="V1744" s="1761"/>
      <c r="W1744" s="1761"/>
      <c r="X1744" s="1761"/>
      <c r="Y1744" s="1761"/>
      <c r="Z1744" s="1761"/>
      <c r="AA1744" s="157"/>
      <c r="AB1744" s="157"/>
      <c r="AC1744" s="157"/>
      <c r="AD1744" s="157"/>
      <c r="AE1744" s="157"/>
      <c r="AF1744" s="157"/>
      <c r="AG1744" s="157"/>
      <c r="AH1744" s="157"/>
      <c r="AI1744" s="157"/>
      <c r="AJ1744" s="157"/>
      <c r="AK1744" s="157"/>
      <c r="AL1744" s="157"/>
      <c r="AM1744" s="157"/>
      <c r="AN1744" s="157"/>
      <c r="AO1744" s="157"/>
      <c r="AP1744" s="157"/>
      <c r="AQ1744" s="157"/>
      <c r="AR1744" s="157"/>
      <c r="AS1744" s="157"/>
      <c r="AT1744" s="157"/>
      <c r="AU1744" s="157"/>
      <c r="AV1744" s="157"/>
      <c r="AW1744" s="157"/>
      <c r="AX1744" s="157"/>
      <c r="AY1744" s="157"/>
      <c r="AZ1744" s="157"/>
      <c r="BA1744" s="157"/>
      <c r="BB1744" s="157"/>
      <c r="BC1744" s="157"/>
      <c r="BD1744" s="157"/>
      <c r="BE1744" s="157"/>
      <c r="BF1744" s="157"/>
      <c r="BG1744" s="157"/>
      <c r="BH1744" s="157"/>
      <c r="BI1744" s="157"/>
      <c r="BJ1744" s="157"/>
      <c r="BK1744" s="157"/>
      <c r="BL1744" s="157"/>
      <c r="BM1744" s="157"/>
      <c r="BN1744" s="157"/>
      <c r="BO1744" s="157"/>
      <c r="BP1744" s="157"/>
      <c r="BQ1744" s="157"/>
      <c r="BR1744" s="157"/>
      <c r="BS1744" s="157"/>
      <c r="BT1744" s="157"/>
      <c r="BU1744" s="157"/>
      <c r="BV1744" s="157"/>
      <c r="BW1744" s="157"/>
      <c r="BX1744" s="157"/>
      <c r="BY1744" s="157"/>
      <c r="BZ1744" s="157"/>
      <c r="CA1744" s="157"/>
      <c r="CB1744" s="157"/>
      <c r="CC1744" s="157"/>
      <c r="CD1744" s="157"/>
      <c r="CE1744" s="157"/>
      <c r="CF1744" s="157"/>
      <c r="CG1744" s="157"/>
      <c r="CH1744" s="157"/>
      <c r="CI1744" s="157"/>
      <c r="CJ1744" s="157"/>
      <c r="CK1744" s="157"/>
      <c r="CL1744" s="157"/>
      <c r="CM1744" s="157"/>
      <c r="CN1744" s="157"/>
      <c r="CO1744" s="157"/>
      <c r="CP1744" s="157"/>
      <c r="CQ1744" s="157"/>
      <c r="CR1744" s="157"/>
      <c r="CS1744" s="157"/>
      <c r="CT1744" s="157"/>
      <c r="CU1744" s="157"/>
      <c r="CV1744" s="157"/>
      <c r="CW1744" s="157"/>
      <c r="CX1744" s="157"/>
      <c r="CY1744" s="157"/>
      <c r="CZ1744" s="157"/>
      <c r="DA1744" s="157"/>
      <c r="DB1744" s="157"/>
      <c r="DC1744" s="157"/>
      <c r="DD1744" s="157"/>
      <c r="DE1744" s="157"/>
      <c r="DF1744" s="157"/>
      <c r="DG1744" s="157"/>
      <c r="DH1744" s="157"/>
      <c r="DI1744" s="157"/>
      <c r="DJ1744" s="157"/>
      <c r="DK1744" s="157"/>
      <c r="DL1744" s="157"/>
      <c r="DM1744" s="157"/>
      <c r="DN1744" s="157"/>
      <c r="DO1744" s="157"/>
    </row>
    <row r="1745" spans="3:119">
      <c r="C1745" s="549"/>
      <c r="D1745" s="301"/>
      <c r="E1745" s="302"/>
      <c r="F1745" s="551"/>
      <c r="G1745" s="551"/>
      <c r="H1745" s="551"/>
      <c r="I1745" s="551"/>
      <c r="J1745" s="551"/>
      <c r="K1745" s="551"/>
      <c r="M1745" s="157"/>
      <c r="N1745" s="157"/>
      <c r="O1745" s="157"/>
      <c r="P1745" s="157"/>
      <c r="Q1745" s="157"/>
      <c r="R1745" s="157"/>
      <c r="S1745" s="157"/>
      <c r="T1745" s="157"/>
      <c r="U1745" s="1761"/>
      <c r="V1745" s="1761"/>
      <c r="W1745" s="1761"/>
      <c r="X1745" s="1761"/>
      <c r="Y1745" s="1761"/>
      <c r="Z1745" s="1761"/>
      <c r="AA1745" s="157"/>
      <c r="AB1745" s="157"/>
      <c r="AC1745" s="157"/>
      <c r="AD1745" s="157"/>
      <c r="AE1745" s="157"/>
      <c r="AF1745" s="157"/>
      <c r="AG1745" s="157"/>
      <c r="AH1745" s="157"/>
      <c r="AI1745" s="157"/>
      <c r="AJ1745" s="157"/>
      <c r="AK1745" s="157"/>
      <c r="AL1745" s="157"/>
      <c r="AM1745" s="157"/>
      <c r="AN1745" s="157"/>
      <c r="AO1745" s="157"/>
      <c r="AP1745" s="157"/>
      <c r="AQ1745" s="157"/>
      <c r="AR1745" s="157"/>
      <c r="AS1745" s="157"/>
      <c r="AT1745" s="157"/>
      <c r="AU1745" s="157"/>
      <c r="AV1745" s="157"/>
      <c r="AW1745" s="157"/>
      <c r="AX1745" s="157"/>
      <c r="AY1745" s="157"/>
      <c r="AZ1745" s="157"/>
      <c r="BA1745" s="157"/>
      <c r="BB1745" s="157"/>
      <c r="BC1745" s="157"/>
      <c r="BD1745" s="157"/>
      <c r="BE1745" s="157"/>
      <c r="BF1745" s="157"/>
      <c r="BG1745" s="157"/>
      <c r="BH1745" s="157"/>
      <c r="BI1745" s="157"/>
      <c r="BJ1745" s="157"/>
      <c r="BK1745" s="157"/>
      <c r="BL1745" s="157"/>
      <c r="BM1745" s="157"/>
      <c r="BN1745" s="157"/>
      <c r="BO1745" s="157"/>
      <c r="BP1745" s="157"/>
      <c r="BQ1745" s="157"/>
      <c r="BR1745" s="157"/>
      <c r="BS1745" s="157"/>
      <c r="BT1745" s="157"/>
      <c r="BU1745" s="157"/>
      <c r="BV1745" s="157"/>
      <c r="BW1745" s="157"/>
      <c r="BX1745" s="157"/>
      <c r="BY1745" s="157"/>
      <c r="BZ1745" s="157"/>
      <c r="CA1745" s="157"/>
      <c r="CB1745" s="157"/>
      <c r="CC1745" s="157"/>
      <c r="CD1745" s="157"/>
      <c r="CE1745" s="157"/>
      <c r="CF1745" s="157"/>
      <c r="CG1745" s="157"/>
      <c r="CH1745" s="157"/>
      <c r="CI1745" s="157"/>
      <c r="CJ1745" s="157"/>
      <c r="CK1745" s="157"/>
      <c r="CL1745" s="157"/>
      <c r="CM1745" s="157"/>
      <c r="CN1745" s="157"/>
      <c r="CO1745" s="157"/>
      <c r="CP1745" s="157"/>
      <c r="CQ1745" s="157"/>
      <c r="CR1745" s="157"/>
      <c r="CS1745" s="157"/>
      <c r="CT1745" s="157"/>
      <c r="CU1745" s="157"/>
      <c r="CV1745" s="157"/>
      <c r="CW1745" s="157"/>
      <c r="CX1745" s="157"/>
      <c r="CY1745" s="157"/>
      <c r="CZ1745" s="157"/>
      <c r="DA1745" s="157"/>
      <c r="DB1745" s="157"/>
      <c r="DC1745" s="157"/>
      <c r="DD1745" s="157"/>
      <c r="DE1745" s="157"/>
      <c r="DF1745" s="157"/>
      <c r="DG1745" s="157"/>
      <c r="DH1745" s="157"/>
      <c r="DI1745" s="157"/>
      <c r="DJ1745" s="157"/>
      <c r="DK1745" s="157"/>
      <c r="DL1745" s="157"/>
      <c r="DM1745" s="157"/>
      <c r="DN1745" s="157"/>
      <c r="DO1745" s="157"/>
    </row>
    <row r="1746" spans="3:119">
      <c r="C1746" s="549"/>
      <c r="D1746" s="301"/>
      <c r="E1746" s="302"/>
      <c r="F1746" s="551"/>
      <c r="G1746" s="551"/>
      <c r="H1746" s="551"/>
      <c r="I1746" s="551"/>
      <c r="J1746" s="551"/>
      <c r="K1746" s="551"/>
      <c r="M1746" s="157"/>
      <c r="N1746" s="157"/>
      <c r="O1746" s="157"/>
      <c r="P1746" s="157"/>
      <c r="Q1746" s="157"/>
      <c r="R1746" s="157"/>
      <c r="S1746" s="157"/>
      <c r="T1746" s="157"/>
      <c r="U1746" s="1761"/>
      <c r="V1746" s="1761"/>
      <c r="W1746" s="1761"/>
      <c r="X1746" s="1761"/>
      <c r="Y1746" s="1761"/>
      <c r="Z1746" s="1761"/>
      <c r="AA1746" s="157"/>
      <c r="AB1746" s="157"/>
      <c r="AC1746" s="157"/>
      <c r="AD1746" s="157"/>
      <c r="AE1746" s="157"/>
      <c r="AF1746" s="157"/>
      <c r="AG1746" s="157"/>
      <c r="AH1746" s="157"/>
      <c r="AI1746" s="157"/>
      <c r="AJ1746" s="157"/>
      <c r="AK1746" s="157"/>
      <c r="AL1746" s="157"/>
      <c r="AM1746" s="157"/>
      <c r="AN1746" s="157"/>
      <c r="AO1746" s="157"/>
      <c r="AP1746" s="157"/>
      <c r="AQ1746" s="157"/>
      <c r="AR1746" s="157"/>
      <c r="AS1746" s="157"/>
      <c r="AT1746" s="157"/>
      <c r="AU1746" s="157"/>
      <c r="AV1746" s="157"/>
      <c r="AW1746" s="157"/>
      <c r="AX1746" s="157"/>
      <c r="AY1746" s="157"/>
      <c r="AZ1746" s="157"/>
      <c r="BA1746" s="157"/>
      <c r="BB1746" s="157"/>
      <c r="BC1746" s="157"/>
      <c r="BD1746" s="157"/>
      <c r="BE1746" s="157"/>
      <c r="BF1746" s="157"/>
      <c r="BG1746" s="157"/>
      <c r="BH1746" s="157"/>
      <c r="BI1746" s="157"/>
      <c r="BJ1746" s="157"/>
      <c r="BK1746" s="157"/>
      <c r="BL1746" s="157"/>
      <c r="BM1746" s="157"/>
      <c r="BN1746" s="157"/>
      <c r="BO1746" s="157"/>
      <c r="BP1746" s="157"/>
      <c r="BQ1746" s="157"/>
      <c r="BR1746" s="157"/>
      <c r="BS1746" s="157"/>
      <c r="BT1746" s="157"/>
      <c r="BU1746" s="157"/>
      <c r="BV1746" s="157"/>
      <c r="BW1746" s="157"/>
      <c r="BX1746" s="157"/>
      <c r="BY1746" s="157"/>
      <c r="BZ1746" s="157"/>
      <c r="CA1746" s="157"/>
      <c r="CB1746" s="157"/>
      <c r="CC1746" s="157"/>
      <c r="CD1746" s="157"/>
      <c r="CE1746" s="157"/>
      <c r="CF1746" s="157"/>
      <c r="CG1746" s="157"/>
      <c r="CH1746" s="157"/>
      <c r="CI1746" s="157"/>
      <c r="CJ1746" s="157"/>
      <c r="CK1746" s="157"/>
      <c r="CL1746" s="157"/>
      <c r="CM1746" s="157"/>
      <c r="CN1746" s="157"/>
      <c r="CO1746" s="157"/>
      <c r="CP1746" s="157"/>
      <c r="CQ1746" s="157"/>
      <c r="CR1746" s="157"/>
      <c r="CS1746" s="157"/>
      <c r="CT1746" s="157"/>
      <c r="CU1746" s="157"/>
      <c r="CV1746" s="157"/>
      <c r="CW1746" s="157"/>
      <c r="CX1746" s="157"/>
      <c r="CY1746" s="157"/>
      <c r="CZ1746" s="157"/>
      <c r="DA1746" s="157"/>
      <c r="DB1746" s="157"/>
      <c r="DC1746" s="157"/>
      <c r="DD1746" s="157"/>
      <c r="DE1746" s="157"/>
      <c r="DF1746" s="157"/>
      <c r="DG1746" s="157"/>
      <c r="DH1746" s="157"/>
      <c r="DI1746" s="157"/>
      <c r="DJ1746" s="157"/>
      <c r="DK1746" s="157"/>
      <c r="DL1746" s="157"/>
      <c r="DM1746" s="157"/>
      <c r="DN1746" s="157"/>
      <c r="DO1746" s="157"/>
    </row>
    <row r="1747" spans="3:119">
      <c r="C1747" s="549"/>
      <c r="D1747" s="301"/>
      <c r="E1747" s="302"/>
      <c r="F1747" s="551"/>
      <c r="G1747" s="551"/>
      <c r="H1747" s="551"/>
      <c r="I1747" s="551"/>
      <c r="J1747" s="551"/>
      <c r="K1747" s="551"/>
      <c r="M1747" s="157"/>
      <c r="N1747" s="157"/>
      <c r="O1747" s="157"/>
      <c r="P1747" s="157"/>
      <c r="Q1747" s="157"/>
      <c r="R1747" s="157"/>
      <c r="S1747" s="157"/>
      <c r="T1747" s="157"/>
      <c r="U1747" s="1761"/>
      <c r="V1747" s="1761"/>
      <c r="W1747" s="1761"/>
      <c r="X1747" s="1761"/>
      <c r="Y1747" s="1761"/>
      <c r="Z1747" s="1761"/>
      <c r="AA1747" s="157"/>
      <c r="AB1747" s="157"/>
      <c r="AC1747" s="157"/>
      <c r="AD1747" s="157"/>
      <c r="AE1747" s="157"/>
      <c r="AF1747" s="157"/>
      <c r="AG1747" s="157"/>
      <c r="AH1747" s="157"/>
      <c r="AI1747" s="157"/>
      <c r="AJ1747" s="157"/>
      <c r="AK1747" s="157"/>
      <c r="AL1747" s="157"/>
      <c r="AM1747" s="157"/>
      <c r="AN1747" s="157"/>
      <c r="AO1747" s="157"/>
      <c r="AP1747" s="157"/>
      <c r="AQ1747" s="157"/>
      <c r="AR1747" s="157"/>
      <c r="AS1747" s="157"/>
      <c r="AT1747" s="157"/>
      <c r="AU1747" s="157"/>
      <c r="AV1747" s="157"/>
      <c r="AW1747" s="157"/>
      <c r="AX1747" s="157"/>
      <c r="AY1747" s="157"/>
      <c r="AZ1747" s="157"/>
      <c r="BA1747" s="157"/>
      <c r="BB1747" s="157"/>
      <c r="BC1747" s="157"/>
      <c r="BD1747" s="157"/>
      <c r="BE1747" s="157"/>
      <c r="BF1747" s="157"/>
      <c r="BG1747" s="157"/>
      <c r="BH1747" s="157"/>
      <c r="BI1747" s="157"/>
      <c r="BJ1747" s="157"/>
      <c r="BK1747" s="157"/>
      <c r="BL1747" s="157"/>
      <c r="BM1747" s="157"/>
      <c r="BN1747" s="157"/>
      <c r="BO1747" s="157"/>
      <c r="BP1747" s="157"/>
      <c r="BQ1747" s="157"/>
      <c r="BR1747" s="157"/>
      <c r="BS1747" s="157"/>
      <c r="BT1747" s="157"/>
      <c r="BU1747" s="157"/>
      <c r="BV1747" s="157"/>
      <c r="BW1747" s="157"/>
      <c r="BX1747" s="157"/>
      <c r="BY1747" s="157"/>
      <c r="BZ1747" s="157"/>
      <c r="CA1747" s="157"/>
      <c r="CB1747" s="157"/>
      <c r="CC1747" s="157"/>
      <c r="CD1747" s="157"/>
      <c r="CE1747" s="157"/>
      <c r="CF1747" s="157"/>
      <c r="CG1747" s="157"/>
      <c r="CH1747" s="157"/>
      <c r="CI1747" s="157"/>
      <c r="CJ1747" s="157"/>
      <c r="CK1747" s="157"/>
      <c r="CL1747" s="157"/>
      <c r="CM1747" s="157"/>
      <c r="CN1747" s="157"/>
      <c r="CO1747" s="157"/>
      <c r="CP1747" s="157"/>
      <c r="CQ1747" s="157"/>
      <c r="CR1747" s="157"/>
      <c r="CS1747" s="157"/>
      <c r="CT1747" s="157"/>
      <c r="CU1747" s="157"/>
      <c r="CV1747" s="157"/>
      <c r="CW1747" s="157"/>
      <c r="CX1747" s="157"/>
      <c r="CY1747" s="157"/>
      <c r="CZ1747" s="157"/>
      <c r="DA1747" s="157"/>
      <c r="DB1747" s="157"/>
      <c r="DC1747" s="157"/>
      <c r="DD1747" s="157"/>
      <c r="DE1747" s="157"/>
      <c r="DF1747" s="157"/>
      <c r="DG1747" s="157"/>
      <c r="DH1747" s="157"/>
      <c r="DI1747" s="157"/>
      <c r="DJ1747" s="157"/>
      <c r="DK1747" s="157"/>
      <c r="DL1747" s="157"/>
      <c r="DM1747" s="157"/>
      <c r="DN1747" s="157"/>
      <c r="DO1747" s="157"/>
    </row>
    <row r="1748" spans="3:119">
      <c r="C1748" s="549"/>
      <c r="D1748" s="301"/>
      <c r="E1748" s="302"/>
      <c r="F1748" s="551"/>
      <c r="G1748" s="551"/>
      <c r="H1748" s="551"/>
      <c r="I1748" s="551"/>
      <c r="J1748" s="551"/>
      <c r="K1748" s="551"/>
      <c r="M1748" s="157"/>
      <c r="N1748" s="157"/>
      <c r="O1748" s="157"/>
      <c r="P1748" s="157"/>
      <c r="Q1748" s="157"/>
      <c r="R1748" s="157"/>
      <c r="S1748" s="157"/>
      <c r="T1748" s="157"/>
      <c r="U1748" s="1761"/>
      <c r="V1748" s="1761"/>
      <c r="W1748" s="1761"/>
      <c r="X1748" s="1761"/>
      <c r="Y1748" s="1761"/>
      <c r="Z1748" s="1761"/>
      <c r="AA1748" s="157"/>
      <c r="AB1748" s="157"/>
      <c r="AC1748" s="157"/>
      <c r="AD1748" s="157"/>
      <c r="AE1748" s="157"/>
      <c r="AF1748" s="157"/>
      <c r="AG1748" s="157"/>
      <c r="AH1748" s="157"/>
      <c r="AI1748" s="157"/>
      <c r="AJ1748" s="157"/>
      <c r="AK1748" s="157"/>
      <c r="AL1748" s="157"/>
      <c r="AM1748" s="157"/>
      <c r="AN1748" s="157"/>
      <c r="AO1748" s="157"/>
      <c r="AP1748" s="157"/>
      <c r="AQ1748" s="157"/>
      <c r="AR1748" s="157"/>
      <c r="AS1748" s="157"/>
      <c r="AT1748" s="157"/>
      <c r="AU1748" s="157"/>
      <c r="AV1748" s="157"/>
      <c r="AW1748" s="157"/>
      <c r="AX1748" s="157"/>
      <c r="AY1748" s="157"/>
      <c r="AZ1748" s="157"/>
      <c r="BA1748" s="157"/>
      <c r="BB1748" s="157"/>
      <c r="BC1748" s="157"/>
      <c r="BD1748" s="157"/>
      <c r="BE1748" s="157"/>
      <c r="BF1748" s="157"/>
      <c r="BG1748" s="157"/>
      <c r="BH1748" s="157"/>
      <c r="BI1748" s="157"/>
      <c r="BJ1748" s="157"/>
      <c r="BK1748" s="157"/>
      <c r="BL1748" s="157"/>
      <c r="BM1748" s="157"/>
      <c r="BN1748" s="157"/>
      <c r="BO1748" s="157"/>
      <c r="BP1748" s="157"/>
      <c r="BQ1748" s="157"/>
      <c r="BR1748" s="157"/>
      <c r="BS1748" s="157"/>
      <c r="BT1748" s="157"/>
      <c r="BU1748" s="157"/>
      <c r="BV1748" s="157"/>
      <c r="BW1748" s="157"/>
      <c r="BX1748" s="157"/>
      <c r="BY1748" s="157"/>
      <c r="BZ1748" s="157"/>
      <c r="CA1748" s="157"/>
      <c r="CB1748" s="157"/>
      <c r="CC1748" s="157"/>
      <c r="CD1748" s="157"/>
      <c r="CE1748" s="157"/>
      <c r="CF1748" s="157"/>
      <c r="CG1748" s="157"/>
      <c r="CH1748" s="157"/>
      <c r="CI1748" s="157"/>
      <c r="CJ1748" s="157"/>
      <c r="CK1748" s="157"/>
      <c r="CL1748" s="157"/>
      <c r="CM1748" s="157"/>
      <c r="CN1748" s="157"/>
      <c r="CO1748" s="157"/>
      <c r="CP1748" s="157"/>
      <c r="CQ1748" s="157"/>
      <c r="CR1748" s="157"/>
      <c r="CS1748" s="157"/>
      <c r="CT1748" s="157"/>
      <c r="CU1748" s="157"/>
      <c r="CV1748" s="157"/>
      <c r="CW1748" s="157"/>
      <c r="CX1748" s="157"/>
      <c r="CY1748" s="157"/>
      <c r="CZ1748" s="157"/>
      <c r="DA1748" s="157"/>
      <c r="DB1748" s="157"/>
      <c r="DC1748" s="157"/>
      <c r="DD1748" s="157"/>
      <c r="DE1748" s="157"/>
      <c r="DF1748" s="157"/>
      <c r="DG1748" s="157"/>
      <c r="DH1748" s="157"/>
      <c r="DI1748" s="157"/>
      <c r="DJ1748" s="157"/>
      <c r="DK1748" s="157"/>
      <c r="DL1748" s="157"/>
      <c r="DM1748" s="157"/>
      <c r="DN1748" s="157"/>
      <c r="DO1748" s="157"/>
    </row>
    <row r="1749" spans="3:119">
      <c r="C1749" s="549"/>
      <c r="D1749" s="301"/>
      <c r="E1749" s="302"/>
      <c r="F1749" s="551"/>
      <c r="G1749" s="551"/>
      <c r="H1749" s="551"/>
      <c r="I1749" s="551"/>
      <c r="J1749" s="551"/>
      <c r="K1749" s="551"/>
      <c r="M1749" s="157"/>
      <c r="N1749" s="157"/>
      <c r="O1749" s="157"/>
      <c r="P1749" s="157"/>
      <c r="Q1749" s="157"/>
      <c r="R1749" s="157"/>
      <c r="S1749" s="157"/>
      <c r="T1749" s="157"/>
      <c r="U1749" s="1761"/>
      <c r="V1749" s="1761"/>
      <c r="W1749" s="1761"/>
      <c r="X1749" s="1761"/>
      <c r="Y1749" s="1761"/>
      <c r="Z1749" s="1761"/>
      <c r="AA1749" s="157"/>
      <c r="AB1749" s="157"/>
      <c r="AC1749" s="157"/>
      <c r="AD1749" s="157"/>
      <c r="AE1749" s="157"/>
      <c r="AF1749" s="157"/>
      <c r="AG1749" s="157"/>
      <c r="AH1749" s="157"/>
      <c r="AI1749" s="157"/>
      <c r="AJ1749" s="157"/>
      <c r="AK1749" s="157"/>
      <c r="AL1749" s="157"/>
      <c r="AM1749" s="157"/>
      <c r="AN1749" s="157"/>
      <c r="AO1749" s="157"/>
      <c r="AP1749" s="157"/>
      <c r="AQ1749" s="157"/>
      <c r="AR1749" s="157"/>
      <c r="AS1749" s="157"/>
      <c r="AT1749" s="157"/>
      <c r="AU1749" s="157"/>
      <c r="AV1749" s="157"/>
      <c r="AW1749" s="157"/>
      <c r="AX1749" s="157"/>
      <c r="AY1749" s="157"/>
      <c r="AZ1749" s="157"/>
      <c r="BA1749" s="157"/>
      <c r="BB1749" s="157"/>
      <c r="BC1749" s="157"/>
      <c r="BD1749" s="157"/>
      <c r="BE1749" s="157"/>
      <c r="BF1749" s="157"/>
      <c r="BG1749" s="157"/>
      <c r="BH1749" s="157"/>
      <c r="BI1749" s="157"/>
      <c r="BJ1749" s="157"/>
      <c r="BK1749" s="157"/>
      <c r="BL1749" s="157"/>
      <c r="BM1749" s="157"/>
      <c r="BN1749" s="157"/>
      <c r="BO1749" s="157"/>
      <c r="BP1749" s="157"/>
      <c r="BQ1749" s="157"/>
      <c r="BR1749" s="157"/>
      <c r="BS1749" s="157"/>
      <c r="BT1749" s="157"/>
      <c r="BU1749" s="157"/>
      <c r="BV1749" s="157"/>
      <c r="BW1749" s="157"/>
      <c r="BX1749" s="157"/>
      <c r="BY1749" s="157"/>
      <c r="BZ1749" s="157"/>
      <c r="CA1749" s="157"/>
      <c r="CB1749" s="157"/>
      <c r="CC1749" s="157"/>
      <c r="CD1749" s="157"/>
      <c r="CE1749" s="157"/>
      <c r="CF1749" s="157"/>
      <c r="CG1749" s="157"/>
      <c r="CH1749" s="157"/>
      <c r="CI1749" s="157"/>
      <c r="CJ1749" s="157"/>
      <c r="CK1749" s="157"/>
      <c r="CL1749" s="157"/>
      <c r="CM1749" s="157"/>
      <c r="CN1749" s="157"/>
      <c r="CO1749" s="157"/>
      <c r="CP1749" s="157"/>
      <c r="CQ1749" s="157"/>
      <c r="CR1749" s="157"/>
      <c r="CS1749" s="157"/>
      <c r="CT1749" s="157"/>
      <c r="CU1749" s="157"/>
      <c r="CV1749" s="157"/>
      <c r="CW1749" s="157"/>
      <c r="CX1749" s="157"/>
      <c r="CY1749" s="157"/>
      <c r="CZ1749" s="157"/>
      <c r="DA1749" s="157"/>
      <c r="DB1749" s="157"/>
      <c r="DC1749" s="157"/>
      <c r="DD1749" s="157"/>
      <c r="DE1749" s="157"/>
      <c r="DF1749" s="157"/>
      <c r="DG1749" s="157"/>
      <c r="DH1749" s="157"/>
      <c r="DI1749" s="157"/>
      <c r="DJ1749" s="157"/>
      <c r="DK1749" s="157"/>
      <c r="DL1749" s="157"/>
      <c r="DM1749" s="157"/>
      <c r="DN1749" s="157"/>
      <c r="DO1749" s="157"/>
    </row>
    <row r="1750" spans="3:119">
      <c r="C1750" s="549"/>
      <c r="D1750" s="301"/>
      <c r="E1750" s="302"/>
      <c r="F1750" s="551"/>
      <c r="G1750" s="551"/>
      <c r="H1750" s="551"/>
      <c r="I1750" s="551"/>
      <c r="J1750" s="551"/>
      <c r="K1750" s="551"/>
      <c r="M1750" s="157"/>
      <c r="N1750" s="157"/>
      <c r="O1750" s="157"/>
      <c r="P1750" s="157"/>
      <c r="Q1750" s="157"/>
      <c r="R1750" s="157"/>
      <c r="S1750" s="157"/>
      <c r="T1750" s="157"/>
      <c r="U1750" s="1761"/>
      <c r="V1750" s="1761"/>
      <c r="W1750" s="1761"/>
      <c r="X1750" s="1761"/>
      <c r="Y1750" s="1761"/>
      <c r="Z1750" s="1761"/>
      <c r="AA1750" s="157"/>
      <c r="AB1750" s="157"/>
      <c r="AC1750" s="157"/>
      <c r="AD1750" s="157"/>
      <c r="AE1750" s="157"/>
      <c r="AF1750" s="157"/>
      <c r="AG1750" s="157"/>
      <c r="AH1750" s="157"/>
      <c r="AI1750" s="157"/>
      <c r="AJ1750" s="157"/>
      <c r="AK1750" s="157"/>
      <c r="AL1750" s="157"/>
      <c r="AM1750" s="157"/>
      <c r="AN1750" s="157"/>
      <c r="AO1750" s="157"/>
      <c r="AP1750" s="157"/>
      <c r="AQ1750" s="157"/>
      <c r="AR1750" s="157"/>
      <c r="AS1750" s="157"/>
      <c r="AT1750" s="157"/>
      <c r="AU1750" s="157"/>
      <c r="AV1750" s="157"/>
      <c r="AW1750" s="157"/>
      <c r="AX1750" s="157"/>
      <c r="AY1750" s="157"/>
      <c r="AZ1750" s="157"/>
      <c r="BA1750" s="157"/>
      <c r="BB1750" s="157"/>
      <c r="BC1750" s="157"/>
      <c r="BD1750" s="157"/>
      <c r="BE1750" s="157"/>
      <c r="BF1750" s="157"/>
      <c r="BG1750" s="157"/>
      <c r="BH1750" s="157"/>
      <c r="BI1750" s="157"/>
      <c r="BJ1750" s="157"/>
      <c r="BK1750" s="157"/>
      <c r="BL1750" s="157"/>
      <c r="BM1750" s="157"/>
      <c r="BN1750" s="157"/>
      <c r="BO1750" s="157"/>
      <c r="BP1750" s="157"/>
      <c r="BQ1750" s="157"/>
      <c r="BR1750" s="157"/>
      <c r="BS1750" s="157"/>
      <c r="BT1750" s="157"/>
      <c r="BU1750" s="157"/>
      <c r="BV1750" s="157"/>
      <c r="BW1750" s="157"/>
      <c r="BX1750" s="157"/>
      <c r="BY1750" s="157"/>
      <c r="BZ1750" s="157"/>
      <c r="CA1750" s="157"/>
      <c r="CB1750" s="157"/>
      <c r="CC1750" s="157"/>
      <c r="CD1750" s="157"/>
      <c r="CE1750" s="157"/>
      <c r="CF1750" s="157"/>
      <c r="CG1750" s="157"/>
      <c r="CH1750" s="157"/>
      <c r="CI1750" s="157"/>
      <c r="CJ1750" s="157"/>
      <c r="CK1750" s="157"/>
      <c r="CL1750" s="157"/>
      <c r="CM1750" s="157"/>
      <c r="CN1750" s="157"/>
      <c r="CO1750" s="157"/>
      <c r="CP1750" s="157"/>
      <c r="CQ1750" s="157"/>
      <c r="CR1750" s="157"/>
      <c r="CS1750" s="157"/>
      <c r="CT1750" s="157"/>
      <c r="CU1750" s="157"/>
      <c r="CV1750" s="157"/>
      <c r="CW1750" s="157"/>
      <c r="CX1750" s="157"/>
      <c r="CY1750" s="157"/>
      <c r="CZ1750" s="157"/>
      <c r="DA1750" s="157"/>
      <c r="DB1750" s="157"/>
      <c r="DC1750" s="157"/>
      <c r="DD1750" s="157"/>
      <c r="DE1750" s="157"/>
      <c r="DF1750" s="157"/>
      <c r="DG1750" s="157"/>
      <c r="DH1750" s="157"/>
      <c r="DI1750" s="157"/>
      <c r="DJ1750" s="157"/>
      <c r="DK1750" s="157"/>
      <c r="DL1750" s="157"/>
      <c r="DM1750" s="157"/>
      <c r="DN1750" s="157"/>
      <c r="DO1750" s="157"/>
    </row>
    <row r="1751" spans="3:119">
      <c r="C1751" s="549"/>
      <c r="D1751" s="301"/>
      <c r="E1751" s="302"/>
      <c r="F1751" s="551"/>
      <c r="G1751" s="551"/>
      <c r="H1751" s="551"/>
      <c r="I1751" s="551"/>
      <c r="J1751" s="551"/>
      <c r="K1751" s="551"/>
    </row>
    <row r="1752" spans="3:119">
      <c r="C1752" s="549"/>
      <c r="D1752" s="301"/>
      <c r="E1752" s="302"/>
      <c r="F1752" s="551"/>
      <c r="G1752" s="551"/>
      <c r="H1752" s="551"/>
      <c r="I1752" s="551"/>
      <c r="J1752" s="551"/>
      <c r="K1752" s="551"/>
    </row>
    <row r="1753" spans="3:119">
      <c r="C1753" s="549"/>
      <c r="D1753" s="301"/>
      <c r="E1753" s="302"/>
      <c r="F1753" s="551"/>
      <c r="G1753" s="551"/>
      <c r="H1753" s="551"/>
      <c r="I1753" s="551"/>
      <c r="J1753" s="551"/>
      <c r="K1753" s="551"/>
    </row>
    <row r="1754" spans="3:119">
      <c r="C1754" s="549"/>
      <c r="D1754" s="301"/>
      <c r="E1754" s="302"/>
      <c r="F1754" s="551"/>
      <c r="G1754" s="551"/>
      <c r="H1754" s="551"/>
      <c r="I1754" s="551"/>
      <c r="J1754" s="551"/>
      <c r="K1754" s="551"/>
    </row>
    <row r="1755" spans="3:119">
      <c r="C1755" s="549"/>
      <c r="D1755" s="301"/>
      <c r="E1755" s="302"/>
      <c r="F1755" s="551"/>
      <c r="G1755" s="551"/>
      <c r="H1755" s="551"/>
      <c r="I1755" s="551"/>
      <c r="J1755" s="551"/>
      <c r="K1755" s="551"/>
    </row>
    <row r="1756" spans="3:119">
      <c r="C1756" s="549"/>
      <c r="D1756" s="301"/>
      <c r="E1756" s="302"/>
      <c r="F1756" s="551"/>
      <c r="G1756" s="551"/>
      <c r="H1756" s="551"/>
      <c r="I1756" s="551"/>
      <c r="J1756" s="551"/>
      <c r="K1756" s="551"/>
    </row>
    <row r="1757" spans="3:119">
      <c r="C1757" s="549"/>
      <c r="D1757" s="301"/>
      <c r="E1757" s="302"/>
      <c r="F1757" s="551"/>
      <c r="G1757" s="551"/>
      <c r="H1757" s="551"/>
      <c r="I1757" s="551"/>
      <c r="J1757" s="551"/>
      <c r="K1757" s="551"/>
    </row>
    <row r="1758" spans="3:119">
      <c r="C1758" s="549"/>
      <c r="D1758" s="301"/>
      <c r="E1758" s="302"/>
      <c r="F1758" s="551"/>
      <c r="G1758" s="551"/>
      <c r="H1758" s="551"/>
      <c r="I1758" s="551"/>
      <c r="J1758" s="551"/>
      <c r="K1758" s="551"/>
    </row>
    <row r="1759" spans="3:119">
      <c r="C1759" s="549"/>
      <c r="D1759" s="301"/>
      <c r="E1759" s="302"/>
      <c r="F1759" s="551"/>
      <c r="G1759" s="551"/>
      <c r="H1759" s="551"/>
      <c r="I1759" s="551"/>
      <c r="J1759" s="551"/>
      <c r="K1759" s="551"/>
    </row>
    <row r="1760" spans="3:119">
      <c r="C1760" s="549"/>
      <c r="D1760" s="301"/>
      <c r="E1760" s="302"/>
      <c r="F1760" s="551"/>
      <c r="G1760" s="551"/>
      <c r="H1760" s="551"/>
      <c r="I1760" s="551"/>
      <c r="J1760" s="551"/>
      <c r="K1760" s="551"/>
    </row>
    <row r="1761" spans="2:119">
      <c r="C1761" s="549"/>
      <c r="D1761" s="301"/>
      <c r="E1761" s="302"/>
      <c r="F1761" s="551"/>
      <c r="G1761" s="551"/>
      <c r="H1761" s="551"/>
      <c r="I1761" s="551"/>
      <c r="J1761" s="551"/>
      <c r="K1761" s="551"/>
    </row>
    <row r="1762" spans="2:119">
      <c r="C1762" s="549"/>
      <c r="D1762" s="301"/>
      <c r="E1762" s="302"/>
      <c r="F1762" s="551"/>
      <c r="G1762" s="551"/>
      <c r="H1762" s="551"/>
      <c r="I1762" s="551"/>
      <c r="J1762" s="551"/>
      <c r="K1762" s="551"/>
    </row>
    <row r="1763" spans="2:119" s="575" customFormat="1">
      <c r="B1763" s="1318"/>
      <c r="C1763" s="571" t="s">
        <v>63</v>
      </c>
      <c r="D1763" s="572"/>
      <c r="E1763" s="157"/>
      <c r="F1763" s="158"/>
      <c r="G1763" s="158"/>
      <c r="H1763" s="158"/>
      <c r="I1763" s="158"/>
      <c r="J1763" s="158"/>
      <c r="K1763" s="158"/>
      <c r="L1763" s="158"/>
      <c r="M1763" s="158"/>
      <c r="N1763" s="158"/>
      <c r="O1763" s="198"/>
      <c r="P1763" s="198"/>
      <c r="Q1763" s="198"/>
      <c r="R1763" s="198"/>
      <c r="S1763" s="573"/>
      <c r="T1763" s="573"/>
      <c r="U1763" s="1762"/>
      <c r="V1763" s="1762"/>
      <c r="W1763" s="1762"/>
      <c r="X1763" s="1762"/>
      <c r="Y1763" s="1762"/>
      <c r="Z1763" s="1762"/>
      <c r="AA1763" s="150"/>
      <c r="AB1763" s="574"/>
      <c r="AC1763" s="574"/>
      <c r="AD1763" s="574"/>
      <c r="AE1763" s="574"/>
      <c r="AF1763" s="574"/>
      <c r="AG1763" s="574"/>
      <c r="AH1763" s="574"/>
      <c r="AI1763" s="574"/>
      <c r="AJ1763" s="198"/>
      <c r="AK1763" s="198"/>
      <c r="AL1763" s="198"/>
      <c r="AM1763" s="198"/>
      <c r="AN1763" s="198"/>
      <c r="AO1763" s="198"/>
      <c r="AP1763" s="198"/>
      <c r="AQ1763" s="198"/>
      <c r="AR1763" s="198"/>
      <c r="AS1763" s="198"/>
      <c r="AT1763" s="198"/>
      <c r="AU1763" s="198"/>
      <c r="AV1763" s="198"/>
      <c r="AW1763" s="198"/>
      <c r="AX1763" s="198"/>
      <c r="AY1763" s="198"/>
      <c r="AZ1763" s="198"/>
      <c r="BA1763" s="198"/>
      <c r="BB1763" s="198"/>
      <c r="BC1763" s="198"/>
      <c r="BD1763" s="198"/>
      <c r="BE1763" s="198"/>
      <c r="BF1763" s="198"/>
      <c r="BG1763" s="198"/>
      <c r="BH1763" s="198"/>
      <c r="BI1763" s="198"/>
      <c r="BJ1763" s="198"/>
      <c r="BK1763" s="198"/>
      <c r="BL1763" s="198"/>
      <c r="BM1763" s="198"/>
      <c r="BN1763" s="198"/>
      <c r="BO1763" s="198"/>
      <c r="BP1763" s="198"/>
      <c r="BQ1763" s="198"/>
      <c r="BR1763" s="198"/>
      <c r="BS1763" s="198"/>
      <c r="BT1763" s="198"/>
      <c r="BU1763" s="198"/>
      <c r="BV1763" s="198"/>
      <c r="BW1763" s="198"/>
      <c r="BX1763" s="198"/>
      <c r="BY1763" s="198"/>
      <c r="BZ1763" s="198"/>
      <c r="CA1763" s="198"/>
      <c r="CB1763" s="198"/>
      <c r="CC1763" s="198"/>
      <c r="CD1763" s="198"/>
      <c r="CE1763" s="198"/>
      <c r="CF1763" s="573"/>
      <c r="CG1763" s="573"/>
      <c r="CH1763" s="573"/>
      <c r="CI1763" s="573"/>
      <c r="CJ1763" s="573"/>
      <c r="CK1763" s="573"/>
      <c r="CL1763" s="573"/>
      <c r="CM1763" s="573"/>
      <c r="CN1763" s="573"/>
      <c r="CO1763" s="573"/>
      <c r="CP1763" s="573"/>
      <c r="CQ1763" s="573"/>
      <c r="CR1763" s="573"/>
      <c r="CS1763" s="198"/>
      <c r="CT1763" s="198"/>
      <c r="CU1763" s="198"/>
      <c r="CV1763" s="198"/>
      <c r="CW1763" s="198"/>
      <c r="CX1763" s="198"/>
      <c r="CY1763" s="198"/>
      <c r="CZ1763" s="198"/>
      <c r="DA1763" s="198"/>
      <c r="DB1763" s="198"/>
      <c r="DC1763" s="198"/>
      <c r="DD1763" s="198"/>
      <c r="DE1763" s="198"/>
      <c r="DF1763" s="198"/>
      <c r="DG1763" s="198"/>
      <c r="DH1763" s="198"/>
      <c r="DI1763" s="198"/>
      <c r="DJ1763" s="198"/>
      <c r="DK1763" s="198"/>
      <c r="DL1763" s="198"/>
      <c r="DM1763" s="198"/>
      <c r="DN1763" s="198"/>
      <c r="DO1763" s="198"/>
    </row>
    <row r="1764" spans="2:119" s="575" customFormat="1">
      <c r="B1764" s="1318"/>
      <c r="C1764" s="575" t="s">
        <v>1</v>
      </c>
      <c r="D1764" s="572"/>
      <c r="E1764" s="157"/>
      <c r="F1764" s="158"/>
      <c r="G1764" s="158"/>
      <c r="H1764" s="158"/>
      <c r="I1764" s="158"/>
      <c r="J1764" s="158"/>
      <c r="K1764" s="158"/>
      <c r="L1764" s="158"/>
      <c r="M1764" s="158"/>
      <c r="N1764" s="158"/>
      <c r="O1764" s="198"/>
      <c r="P1764" s="198"/>
      <c r="Q1764" s="198"/>
      <c r="R1764" s="198"/>
      <c r="S1764" s="573"/>
      <c r="T1764" s="573"/>
      <c r="U1764" s="1762"/>
      <c r="V1764" s="1762"/>
      <c r="W1764" s="1762"/>
      <c r="X1764" s="1762"/>
      <c r="Y1764" s="1762"/>
      <c r="Z1764" s="1762"/>
      <c r="AA1764" s="150"/>
      <c r="AB1764" s="158"/>
      <c r="AC1764" s="158"/>
      <c r="AD1764" s="158"/>
      <c r="AE1764" s="158"/>
      <c r="AF1764" s="158"/>
      <c r="AG1764" s="158"/>
      <c r="AH1764" s="158"/>
      <c r="AI1764" s="158"/>
      <c r="AJ1764" s="198"/>
      <c r="AK1764" s="198"/>
      <c r="AL1764" s="198"/>
      <c r="AM1764" s="198"/>
      <c r="AN1764" s="198"/>
      <c r="AO1764" s="198"/>
      <c r="AP1764" s="198"/>
      <c r="AQ1764" s="198"/>
      <c r="AR1764" s="198"/>
      <c r="AS1764" s="198"/>
      <c r="AT1764" s="198"/>
      <c r="AU1764" s="198"/>
      <c r="AV1764" s="198"/>
      <c r="AW1764" s="198"/>
      <c r="AX1764" s="198"/>
      <c r="AY1764" s="198"/>
      <c r="AZ1764" s="198"/>
      <c r="BA1764" s="198"/>
      <c r="BB1764" s="198"/>
      <c r="BC1764" s="198"/>
      <c r="BD1764" s="198"/>
      <c r="BE1764" s="198"/>
      <c r="BF1764" s="198"/>
      <c r="BG1764" s="198"/>
      <c r="BH1764" s="198"/>
      <c r="BI1764" s="198"/>
      <c r="BJ1764" s="198"/>
      <c r="BK1764" s="198"/>
      <c r="BL1764" s="198"/>
      <c r="BM1764" s="198"/>
      <c r="BN1764" s="198"/>
      <c r="BO1764" s="198"/>
      <c r="BP1764" s="198"/>
      <c r="BQ1764" s="198"/>
      <c r="BR1764" s="198"/>
      <c r="BS1764" s="198"/>
      <c r="BT1764" s="198"/>
      <c r="BU1764" s="198"/>
      <c r="BV1764" s="198"/>
      <c r="BW1764" s="198"/>
      <c r="BX1764" s="198"/>
      <c r="BY1764" s="198"/>
      <c r="BZ1764" s="198"/>
      <c r="CA1764" s="198"/>
      <c r="CB1764" s="198"/>
      <c r="CC1764" s="198"/>
      <c r="CD1764" s="198"/>
      <c r="CE1764" s="198"/>
      <c r="CF1764" s="573"/>
      <c r="CG1764" s="573"/>
      <c r="CH1764" s="573"/>
      <c r="CI1764" s="573"/>
      <c r="CJ1764" s="573"/>
      <c r="CK1764" s="573"/>
      <c r="CL1764" s="573"/>
      <c r="CM1764" s="573"/>
      <c r="CN1764" s="573"/>
      <c r="CO1764" s="573"/>
      <c r="CP1764" s="573"/>
      <c r="CQ1764" s="573"/>
      <c r="CR1764" s="573"/>
      <c r="CS1764" s="198"/>
      <c r="CT1764" s="198"/>
      <c r="CU1764" s="198"/>
      <c r="CV1764" s="198"/>
      <c r="CW1764" s="198"/>
      <c r="CX1764" s="198"/>
      <c r="CY1764" s="198"/>
      <c r="CZ1764" s="198"/>
      <c r="DA1764" s="198"/>
      <c r="DB1764" s="198"/>
      <c r="DC1764" s="198"/>
      <c r="DD1764" s="198"/>
      <c r="DE1764" s="198"/>
      <c r="DF1764" s="198"/>
      <c r="DG1764" s="198"/>
      <c r="DH1764" s="198"/>
      <c r="DI1764" s="198"/>
      <c r="DJ1764" s="198"/>
      <c r="DK1764" s="198"/>
      <c r="DL1764" s="198"/>
      <c r="DM1764" s="198"/>
      <c r="DN1764" s="198"/>
      <c r="DO1764" s="198"/>
    </row>
    <row r="1765" spans="2:119" s="575" customFormat="1">
      <c r="B1765" s="1318"/>
      <c r="D1765" s="572"/>
      <c r="E1765" s="157"/>
      <c r="F1765" s="158"/>
      <c r="G1765" s="158"/>
      <c r="H1765" s="158"/>
      <c r="I1765" s="158"/>
      <c r="J1765" s="158"/>
      <c r="K1765" s="158"/>
      <c r="L1765" s="158"/>
      <c r="M1765" s="158"/>
      <c r="N1765" s="158"/>
      <c r="O1765" s="198"/>
      <c r="P1765" s="198"/>
      <c r="Q1765" s="198"/>
      <c r="R1765" s="198"/>
      <c r="S1765" s="573"/>
      <c r="T1765" s="573"/>
      <c r="U1765" s="1762"/>
      <c r="V1765" s="1762"/>
      <c r="W1765" s="1762"/>
      <c r="X1765" s="1762"/>
      <c r="Y1765" s="1762"/>
      <c r="Z1765" s="1762"/>
      <c r="AA1765" s="150"/>
      <c r="AB1765" s="158"/>
      <c r="AC1765" s="158"/>
      <c r="AD1765" s="158"/>
      <c r="AE1765" s="158"/>
      <c r="AF1765" s="158"/>
      <c r="AG1765" s="158"/>
      <c r="AH1765" s="158"/>
      <c r="AI1765" s="158"/>
      <c r="AJ1765" s="198"/>
      <c r="AK1765" s="198"/>
      <c r="AL1765" s="198"/>
      <c r="AM1765" s="198"/>
      <c r="AN1765" s="198"/>
      <c r="AO1765" s="198"/>
      <c r="AP1765" s="198"/>
      <c r="AQ1765" s="198"/>
      <c r="AR1765" s="198"/>
      <c r="AS1765" s="198"/>
      <c r="AT1765" s="198"/>
      <c r="AU1765" s="198"/>
      <c r="AV1765" s="198"/>
      <c r="AW1765" s="198"/>
      <c r="AX1765" s="198"/>
      <c r="AY1765" s="198"/>
      <c r="AZ1765" s="198"/>
      <c r="BA1765" s="198"/>
      <c r="BB1765" s="198"/>
      <c r="BC1765" s="198"/>
      <c r="BD1765" s="198"/>
      <c r="BE1765" s="198"/>
      <c r="BF1765" s="198"/>
      <c r="BG1765" s="198"/>
      <c r="BH1765" s="198"/>
      <c r="BI1765" s="198"/>
      <c r="BJ1765" s="198"/>
      <c r="BK1765" s="198"/>
      <c r="BL1765" s="198"/>
      <c r="BM1765" s="198"/>
      <c r="BN1765" s="198"/>
      <c r="BO1765" s="198"/>
      <c r="BP1765" s="198"/>
      <c r="BQ1765" s="198"/>
      <c r="BR1765" s="198"/>
      <c r="BS1765" s="198"/>
      <c r="BT1765" s="198"/>
      <c r="BU1765" s="198"/>
      <c r="BV1765" s="198"/>
      <c r="BW1765" s="198"/>
      <c r="BX1765" s="198"/>
      <c r="BY1765" s="198"/>
      <c r="BZ1765" s="198"/>
      <c r="CA1765" s="198"/>
      <c r="CB1765" s="198"/>
      <c r="CC1765" s="198"/>
      <c r="CD1765" s="198"/>
      <c r="CE1765" s="198"/>
      <c r="CF1765" s="573"/>
      <c r="CG1765" s="573"/>
      <c r="CH1765" s="573"/>
      <c r="CI1765" s="573"/>
      <c r="CJ1765" s="573"/>
      <c r="CK1765" s="573"/>
      <c r="CL1765" s="573"/>
      <c r="CM1765" s="573"/>
      <c r="CN1765" s="573"/>
      <c r="CO1765" s="573"/>
      <c r="CP1765" s="573"/>
      <c r="CQ1765" s="573"/>
      <c r="CR1765" s="573"/>
      <c r="CS1765" s="198"/>
      <c r="CT1765" s="198"/>
      <c r="CU1765" s="198"/>
      <c r="CV1765" s="198"/>
      <c r="CW1765" s="198"/>
      <c r="CX1765" s="198"/>
      <c r="CY1765" s="198"/>
      <c r="CZ1765" s="198"/>
      <c r="DA1765" s="198"/>
      <c r="DB1765" s="198"/>
      <c r="DC1765" s="198"/>
      <c r="DD1765" s="198"/>
      <c r="DE1765" s="198"/>
      <c r="DF1765" s="198"/>
      <c r="DG1765" s="198"/>
      <c r="DH1765" s="198"/>
      <c r="DI1765" s="198"/>
      <c r="DJ1765" s="198"/>
      <c r="DK1765" s="198"/>
      <c r="DL1765" s="198"/>
      <c r="DM1765" s="198"/>
      <c r="DN1765" s="198"/>
      <c r="DO1765" s="198"/>
    </row>
    <row r="1766" spans="2:119" s="575" customFormat="1">
      <c r="B1766" s="1318"/>
      <c r="C1766" s="575" t="s">
        <v>64</v>
      </c>
      <c r="D1766" s="572"/>
      <c r="E1766" s="157"/>
      <c r="F1766" s="158"/>
      <c r="G1766" s="158"/>
      <c r="H1766" s="158"/>
      <c r="I1766" s="158"/>
      <c r="J1766" s="158"/>
      <c r="K1766" s="158"/>
      <c r="L1766" s="158"/>
      <c r="M1766" s="158"/>
      <c r="N1766" s="158"/>
      <c r="O1766" s="198"/>
      <c r="P1766" s="198"/>
      <c r="Q1766" s="198"/>
      <c r="R1766" s="198"/>
      <c r="S1766" s="573"/>
      <c r="T1766" s="573"/>
      <c r="U1766" s="1762"/>
      <c r="V1766" s="1762"/>
      <c r="W1766" s="1762"/>
      <c r="X1766" s="1762"/>
      <c r="Y1766" s="1762"/>
      <c r="Z1766" s="1762"/>
      <c r="AA1766" s="150"/>
      <c r="AB1766" s="158"/>
      <c r="AC1766" s="158"/>
      <c r="AD1766" s="158"/>
      <c r="AE1766" s="158"/>
      <c r="AF1766" s="158"/>
      <c r="AG1766" s="158"/>
      <c r="AH1766" s="158"/>
      <c r="AI1766" s="158"/>
      <c r="AJ1766" s="198"/>
      <c r="AK1766" s="198"/>
      <c r="AL1766" s="198"/>
      <c r="AM1766" s="198"/>
      <c r="AN1766" s="198"/>
      <c r="AO1766" s="198"/>
      <c r="AP1766" s="198"/>
      <c r="AQ1766" s="198"/>
      <c r="AR1766" s="198"/>
      <c r="AS1766" s="198"/>
      <c r="AT1766" s="198"/>
      <c r="AU1766" s="198"/>
      <c r="AV1766" s="198"/>
      <c r="AW1766" s="198"/>
      <c r="AX1766" s="198"/>
      <c r="AY1766" s="198"/>
      <c r="AZ1766" s="198"/>
      <c r="BA1766" s="198"/>
      <c r="BB1766" s="198"/>
      <c r="BC1766" s="198"/>
      <c r="BD1766" s="198"/>
      <c r="BE1766" s="198"/>
      <c r="BF1766" s="198"/>
      <c r="BG1766" s="198"/>
      <c r="BH1766" s="198"/>
      <c r="BI1766" s="198"/>
      <c r="BJ1766" s="198"/>
      <c r="BK1766" s="198"/>
      <c r="BL1766" s="198"/>
      <c r="BM1766" s="198"/>
      <c r="BN1766" s="198"/>
      <c r="BO1766" s="198"/>
      <c r="BP1766" s="198"/>
      <c r="BQ1766" s="198"/>
      <c r="BR1766" s="198"/>
      <c r="BS1766" s="198"/>
      <c r="BT1766" s="198"/>
      <c r="BU1766" s="198"/>
      <c r="BV1766" s="198"/>
      <c r="BW1766" s="198"/>
      <c r="BX1766" s="198"/>
      <c r="BY1766" s="198"/>
      <c r="BZ1766" s="198"/>
      <c r="CA1766" s="198"/>
      <c r="CB1766" s="198"/>
      <c r="CC1766" s="198"/>
      <c r="CD1766" s="198"/>
      <c r="CE1766" s="198"/>
      <c r="CF1766" s="573"/>
      <c r="CG1766" s="573"/>
      <c r="CH1766" s="573"/>
      <c r="CI1766" s="573"/>
      <c r="CJ1766" s="573"/>
      <c r="CK1766" s="573"/>
      <c r="CL1766" s="573"/>
      <c r="CM1766" s="573"/>
      <c r="CN1766" s="573"/>
      <c r="CO1766" s="573"/>
      <c r="CP1766" s="573"/>
      <c r="CQ1766" s="573"/>
      <c r="CR1766" s="573"/>
      <c r="CS1766" s="198"/>
      <c r="CT1766" s="198"/>
      <c r="CU1766" s="198"/>
      <c r="CV1766" s="198"/>
      <c r="CW1766" s="198"/>
      <c r="CX1766" s="198"/>
      <c r="CY1766" s="198"/>
      <c r="CZ1766" s="198"/>
      <c r="DA1766" s="198"/>
      <c r="DB1766" s="198"/>
      <c r="DC1766" s="198"/>
      <c r="DD1766" s="198"/>
      <c r="DE1766" s="198"/>
      <c r="DF1766" s="198"/>
      <c r="DG1766" s="198"/>
      <c r="DH1766" s="198"/>
      <c r="DI1766" s="198"/>
      <c r="DJ1766" s="198"/>
      <c r="DK1766" s="198"/>
      <c r="DL1766" s="198"/>
      <c r="DM1766" s="198"/>
      <c r="DN1766" s="198"/>
      <c r="DO1766" s="198"/>
    </row>
    <row r="1767" spans="2:119" s="575" customFormat="1">
      <c r="B1767" s="1318"/>
      <c r="C1767" s="575" t="s">
        <v>65</v>
      </c>
      <c r="D1767" s="576"/>
      <c r="E1767" s="577"/>
      <c r="F1767" s="578"/>
      <c r="G1767" s="578"/>
      <c r="H1767" s="578"/>
      <c r="I1767" s="578"/>
      <c r="J1767" s="578"/>
      <c r="K1767" s="578">
        <v>0</v>
      </c>
      <c r="L1767" s="578">
        <v>0</v>
      </c>
      <c r="M1767" s="578">
        <v>-45.103385999999972</v>
      </c>
      <c r="N1767" s="578">
        <v>-71.964812999999992</v>
      </c>
      <c r="O1767" s="198">
        <v>-18.923602400000032</v>
      </c>
      <c r="P1767" s="198"/>
      <c r="Q1767" s="198"/>
      <c r="R1767" s="198"/>
      <c r="S1767" s="573"/>
      <c r="T1767" s="573"/>
      <c r="U1767" s="1762"/>
      <c r="V1767" s="1762"/>
      <c r="W1767" s="1762"/>
      <c r="X1767" s="1762"/>
      <c r="Y1767" s="1762"/>
      <c r="Z1767" s="1762"/>
      <c r="AA1767" s="150"/>
      <c r="AB1767" s="503">
        <v>0</v>
      </c>
      <c r="AC1767" s="503">
        <v>0</v>
      </c>
      <c r="AD1767" s="503">
        <v>0</v>
      </c>
      <c r="AE1767" s="503">
        <v>0</v>
      </c>
      <c r="AF1767" s="503">
        <v>0</v>
      </c>
      <c r="AG1767" s="503">
        <v>0</v>
      </c>
      <c r="AH1767" s="503">
        <v>0</v>
      </c>
      <c r="AI1767" s="503">
        <v>0</v>
      </c>
      <c r="AJ1767" s="198">
        <v>-9.8769379999999778</v>
      </c>
      <c r="AK1767" s="198">
        <v>-10.170421999999999</v>
      </c>
      <c r="AL1767" s="198">
        <v>-11.620711000000002</v>
      </c>
      <c r="AM1767" s="198">
        <v>-13.435314999999999</v>
      </c>
      <c r="AN1767" s="198">
        <v>-16.280246999999999</v>
      </c>
      <c r="AO1767" s="198">
        <v>-19.422135000000001</v>
      </c>
      <c r="AP1767" s="198">
        <v>-20.430844</v>
      </c>
      <c r="AQ1767" s="198">
        <v>-15.831586999999999</v>
      </c>
      <c r="AR1767" s="198">
        <v>-18.923602400000032</v>
      </c>
      <c r="AS1767" s="198"/>
      <c r="AT1767" s="198"/>
      <c r="AU1767" s="198"/>
      <c r="AV1767" s="198"/>
      <c r="AW1767" s="198"/>
      <c r="AX1767" s="198"/>
      <c r="AY1767" s="198"/>
      <c r="AZ1767" s="198"/>
      <c r="BA1767" s="198"/>
      <c r="BB1767" s="198"/>
      <c r="BC1767" s="198"/>
      <c r="BD1767" s="198"/>
      <c r="BE1767" s="198"/>
      <c r="BF1767" s="198"/>
      <c r="BG1767" s="198"/>
      <c r="BH1767" s="198"/>
      <c r="BI1767" s="198"/>
      <c r="BJ1767" s="198"/>
      <c r="BK1767" s="198"/>
      <c r="BL1767" s="198"/>
      <c r="BM1767" s="198"/>
      <c r="BN1767" s="198"/>
      <c r="BO1767" s="198"/>
      <c r="BP1767" s="198"/>
      <c r="BQ1767" s="198"/>
      <c r="BR1767" s="198"/>
      <c r="BS1767" s="198"/>
      <c r="BT1767" s="198"/>
      <c r="BU1767" s="198"/>
      <c r="BV1767" s="198"/>
      <c r="BW1767" s="198"/>
      <c r="BX1767" s="198"/>
      <c r="BY1767" s="198"/>
      <c r="BZ1767" s="198"/>
      <c r="CA1767" s="198"/>
      <c r="CB1767" s="198"/>
      <c r="CC1767" s="198"/>
      <c r="CD1767" s="198"/>
      <c r="CE1767" s="198"/>
      <c r="CF1767" s="573"/>
      <c r="CG1767" s="573"/>
      <c r="CH1767" s="573"/>
      <c r="CI1767" s="573"/>
      <c r="CJ1767" s="573"/>
      <c r="CK1767" s="573"/>
      <c r="CL1767" s="573"/>
      <c r="CM1767" s="573"/>
      <c r="CN1767" s="573"/>
      <c r="CO1767" s="573"/>
      <c r="CP1767" s="573"/>
      <c r="CQ1767" s="573"/>
      <c r="CR1767" s="573"/>
      <c r="CS1767" s="198"/>
      <c r="CT1767" s="198"/>
      <c r="CU1767" s="198"/>
      <c r="CV1767" s="198"/>
      <c r="CW1767" s="198"/>
      <c r="CX1767" s="198"/>
      <c r="CY1767" s="198"/>
      <c r="CZ1767" s="198"/>
      <c r="DA1767" s="198"/>
      <c r="DB1767" s="198"/>
      <c r="DC1767" s="198"/>
      <c r="DD1767" s="198"/>
      <c r="DE1767" s="198"/>
      <c r="DF1767" s="198"/>
      <c r="DG1767" s="198"/>
      <c r="DH1767" s="198"/>
      <c r="DI1767" s="198"/>
      <c r="DJ1767" s="198"/>
      <c r="DK1767" s="198"/>
      <c r="DL1767" s="198"/>
      <c r="DM1767" s="198"/>
      <c r="DN1767" s="198"/>
      <c r="DO1767" s="198"/>
    </row>
    <row r="1768" spans="2:119" s="575" customFormat="1">
      <c r="B1768" s="1318"/>
      <c r="C1768" s="575" t="s">
        <v>66</v>
      </c>
      <c r="D1768" s="576"/>
      <c r="E1768" s="577"/>
      <c r="F1768" s="578"/>
      <c r="G1768" s="578"/>
      <c r="H1768" s="578"/>
      <c r="I1768" s="578"/>
      <c r="J1768" s="578"/>
      <c r="K1768" s="578"/>
      <c r="L1768" s="578"/>
      <c r="M1768" s="578"/>
      <c r="N1768" s="578"/>
      <c r="O1768" s="198"/>
      <c r="P1768" s="198"/>
      <c r="Q1768" s="198"/>
      <c r="R1768" s="198"/>
      <c r="S1768" s="573"/>
      <c r="T1768" s="573"/>
      <c r="U1768" s="1762"/>
      <c r="V1768" s="1762"/>
      <c r="W1768" s="1762"/>
      <c r="X1768" s="1762"/>
      <c r="Y1768" s="1762"/>
      <c r="Z1768" s="1762"/>
      <c r="AA1768" s="150"/>
      <c r="AB1768" s="579"/>
      <c r="AC1768" s="579"/>
      <c r="AD1768" s="579"/>
      <c r="AE1768" s="579"/>
      <c r="AF1768" s="579"/>
      <c r="AG1768" s="579"/>
      <c r="AH1768" s="579"/>
      <c r="AI1768" s="579"/>
      <c r="AJ1768" s="198"/>
      <c r="AK1768" s="198"/>
      <c r="AL1768" s="198"/>
      <c r="AM1768" s="198"/>
      <c r="AN1768" s="198"/>
      <c r="AO1768" s="198"/>
      <c r="AP1768" s="198"/>
      <c r="AQ1768" s="198"/>
      <c r="AR1768" s="198"/>
      <c r="AS1768" s="198"/>
      <c r="AT1768" s="198"/>
      <c r="AU1768" s="198"/>
      <c r="AV1768" s="198"/>
      <c r="AW1768" s="198"/>
      <c r="AX1768" s="198"/>
      <c r="AY1768" s="198"/>
      <c r="AZ1768" s="198"/>
      <c r="BA1768" s="198"/>
      <c r="BB1768" s="198"/>
      <c r="BC1768" s="198"/>
      <c r="BD1768" s="198"/>
      <c r="BE1768" s="198"/>
      <c r="BF1768" s="198"/>
      <c r="BG1768" s="198"/>
      <c r="BH1768" s="198"/>
      <c r="BI1768" s="198"/>
      <c r="BJ1768" s="198"/>
      <c r="BK1768" s="198"/>
      <c r="BL1768" s="198"/>
      <c r="BM1768" s="198"/>
      <c r="BN1768" s="198"/>
      <c r="BO1768" s="198"/>
      <c r="BP1768" s="198"/>
      <c r="BQ1768" s="198"/>
      <c r="BR1768" s="198"/>
      <c r="BS1768" s="198"/>
      <c r="BT1768" s="198"/>
      <c r="BU1768" s="198"/>
      <c r="BV1768" s="198"/>
      <c r="BW1768" s="198"/>
      <c r="BX1768" s="198"/>
      <c r="BY1768" s="198"/>
      <c r="BZ1768" s="198"/>
      <c r="CA1768" s="198"/>
      <c r="CB1768" s="198"/>
      <c r="CC1768" s="198"/>
      <c r="CD1768" s="198"/>
      <c r="CE1768" s="198"/>
      <c r="CF1768" s="573"/>
      <c r="CG1768" s="573"/>
      <c r="CH1768" s="573"/>
      <c r="CI1768" s="573"/>
      <c r="CJ1768" s="573"/>
      <c r="CK1768" s="573"/>
      <c r="CL1768" s="573"/>
      <c r="CM1768" s="573"/>
      <c r="CN1768" s="573"/>
      <c r="CO1768" s="573"/>
      <c r="CP1768" s="573"/>
      <c r="CQ1768" s="573"/>
      <c r="CR1768" s="573"/>
      <c r="CS1768" s="198"/>
      <c r="CT1768" s="198"/>
      <c r="CU1768" s="198"/>
      <c r="CV1768" s="198"/>
      <c r="CW1768" s="198"/>
      <c r="CX1768" s="198"/>
      <c r="CY1768" s="198"/>
      <c r="CZ1768" s="198"/>
      <c r="DA1768" s="198"/>
      <c r="DB1768" s="198"/>
      <c r="DC1768" s="198"/>
      <c r="DD1768" s="198"/>
      <c r="DE1768" s="198"/>
      <c r="DF1768" s="198"/>
      <c r="DG1768" s="198"/>
      <c r="DH1768" s="198"/>
      <c r="DI1768" s="198"/>
      <c r="DJ1768" s="198"/>
      <c r="DK1768" s="198"/>
      <c r="DL1768" s="198"/>
      <c r="DM1768" s="198"/>
      <c r="DN1768" s="198"/>
      <c r="DO1768" s="198"/>
    </row>
    <row r="1769" spans="2:119" s="575" customFormat="1">
      <c r="B1769" s="1318"/>
      <c r="C1769" s="575" t="s">
        <v>67</v>
      </c>
      <c r="D1769" s="576"/>
      <c r="E1769" s="577"/>
      <c r="F1769" s="578"/>
      <c r="G1769" s="578"/>
      <c r="H1769" s="578"/>
      <c r="I1769" s="578"/>
      <c r="J1769" s="578"/>
      <c r="K1769" s="578"/>
      <c r="L1769" s="578"/>
      <c r="M1769" s="578"/>
      <c r="N1769" s="578"/>
      <c r="O1769" s="198"/>
      <c r="P1769" s="198"/>
      <c r="Q1769" s="198"/>
      <c r="R1769" s="198"/>
      <c r="S1769" s="573"/>
      <c r="T1769" s="573"/>
      <c r="U1769" s="1762"/>
      <c r="V1769" s="1762"/>
      <c r="W1769" s="1762"/>
      <c r="X1769" s="1762"/>
      <c r="Y1769" s="1762"/>
      <c r="Z1769" s="1762"/>
      <c r="AA1769" s="150"/>
      <c r="AB1769" s="579"/>
      <c r="AC1769" s="579"/>
      <c r="AD1769" s="579"/>
      <c r="AE1769" s="579"/>
      <c r="AF1769" s="580"/>
      <c r="AG1769" s="580"/>
      <c r="AH1769" s="580"/>
      <c r="AI1769" s="580"/>
      <c r="AJ1769" s="198"/>
      <c r="AK1769" s="198"/>
      <c r="AL1769" s="198"/>
      <c r="AM1769" s="198"/>
      <c r="AN1769" s="198"/>
      <c r="AO1769" s="198"/>
      <c r="AP1769" s="198"/>
      <c r="AQ1769" s="198"/>
      <c r="AR1769" s="198"/>
      <c r="AS1769" s="198"/>
      <c r="AT1769" s="198"/>
      <c r="AU1769" s="198"/>
      <c r="AV1769" s="198"/>
      <c r="AW1769" s="198"/>
      <c r="AX1769" s="198"/>
      <c r="AY1769" s="198"/>
      <c r="AZ1769" s="198"/>
      <c r="BA1769" s="198"/>
      <c r="BB1769" s="198"/>
      <c r="BC1769" s="198"/>
      <c r="BD1769" s="198"/>
      <c r="BE1769" s="198"/>
      <c r="BF1769" s="198"/>
      <c r="BG1769" s="198"/>
      <c r="BH1769" s="198"/>
      <c r="BI1769" s="198"/>
      <c r="BJ1769" s="198"/>
      <c r="BK1769" s="198"/>
      <c r="BL1769" s="198"/>
      <c r="BM1769" s="198"/>
      <c r="BN1769" s="198"/>
      <c r="BO1769" s="198"/>
      <c r="BP1769" s="198"/>
      <c r="BQ1769" s="198"/>
      <c r="BR1769" s="198"/>
      <c r="BS1769" s="198"/>
      <c r="BT1769" s="198"/>
      <c r="BU1769" s="198"/>
      <c r="BV1769" s="198"/>
      <c r="BW1769" s="198"/>
      <c r="BX1769" s="198"/>
      <c r="BY1769" s="198"/>
      <c r="BZ1769" s="198"/>
      <c r="CA1769" s="198"/>
      <c r="CB1769" s="198"/>
      <c r="CC1769" s="198"/>
      <c r="CD1769" s="198"/>
      <c r="CE1769" s="198"/>
      <c r="CF1769" s="573"/>
      <c r="CG1769" s="573"/>
      <c r="CH1769" s="573"/>
      <c r="CI1769" s="573"/>
      <c r="CJ1769" s="573"/>
      <c r="CK1769" s="573"/>
      <c r="CL1769" s="573"/>
      <c r="CM1769" s="573"/>
      <c r="CN1769" s="573"/>
      <c r="CO1769" s="573"/>
      <c r="CP1769" s="573"/>
      <c r="CQ1769" s="573"/>
      <c r="CR1769" s="573"/>
      <c r="CS1769" s="198"/>
      <c r="CT1769" s="198"/>
      <c r="CU1769" s="198"/>
      <c r="CV1769" s="198"/>
      <c r="CW1769" s="198"/>
      <c r="CX1769" s="198"/>
      <c r="CY1769" s="198"/>
      <c r="CZ1769" s="198"/>
      <c r="DA1769" s="198"/>
      <c r="DB1769" s="198"/>
      <c r="DC1769" s="198"/>
      <c r="DD1769" s="198"/>
      <c r="DE1769" s="198"/>
      <c r="DF1769" s="198"/>
      <c r="DG1769" s="198"/>
      <c r="DH1769" s="198"/>
      <c r="DI1769" s="198"/>
      <c r="DJ1769" s="198"/>
      <c r="DK1769" s="198"/>
      <c r="DL1769" s="198"/>
      <c r="DM1769" s="198"/>
      <c r="DN1769" s="198"/>
      <c r="DO1769" s="198"/>
    </row>
    <row r="1770" spans="2:119" s="575" customFormat="1">
      <c r="B1770" s="1318"/>
      <c r="C1770" s="575" t="s">
        <v>68</v>
      </c>
      <c r="D1770" s="581"/>
      <c r="E1770" s="582"/>
      <c r="F1770" s="497"/>
      <c r="G1770" s="497"/>
      <c r="H1770" s="497"/>
      <c r="I1770" s="497"/>
      <c r="J1770" s="497"/>
      <c r="K1770" s="497">
        <v>0.27762124916095549</v>
      </c>
      <c r="L1770" s="497">
        <v>0.27898885228906423</v>
      </c>
      <c r="M1770" s="497">
        <v>0.40348715911175903</v>
      </c>
      <c r="N1770" s="497">
        <v>0.29712322029166627</v>
      </c>
      <c r="O1770" s="198">
        <v>0.26419390695315287</v>
      </c>
      <c r="P1770" s="198">
        <v>0.745135754975216</v>
      </c>
      <c r="Q1770" s="198">
        <v>0.44150799112946348</v>
      </c>
      <c r="R1770" s="198">
        <v>-0.60378009436249458</v>
      </c>
      <c r="S1770" s="573">
        <v>1.0086945827953022</v>
      </c>
      <c r="T1770" s="573">
        <v>0.64103425696167893</v>
      </c>
      <c r="U1770" s="1762">
        <v>0.36476793300585675</v>
      </c>
      <c r="V1770" s="1762">
        <v>0.35000000000000003</v>
      </c>
      <c r="W1770" s="1762">
        <v>0.35</v>
      </c>
      <c r="X1770" s="1762">
        <v>0.35000000000000014</v>
      </c>
      <c r="Y1770" s="1762">
        <v>0.34999999999999992</v>
      </c>
      <c r="Z1770" s="1762">
        <v>0.35000000000000009</v>
      </c>
      <c r="AA1770" s="150"/>
      <c r="AB1770" s="497">
        <v>0</v>
      </c>
      <c r="AC1770" s="497">
        <v>0</v>
      </c>
      <c r="AD1770" s="497">
        <v>0</v>
      </c>
      <c r="AE1770" s="497">
        <v>0</v>
      </c>
      <c r="AF1770" s="583">
        <v>0</v>
      </c>
      <c r="AG1770" s="583">
        <v>0</v>
      </c>
      <c r="AH1770" s="583">
        <v>0</v>
      </c>
      <c r="AI1770" s="583">
        <v>0</v>
      </c>
      <c r="AJ1770" s="198">
        <v>0.43806603281633033</v>
      </c>
      <c r="AK1770" s="198">
        <v>0.75500857428113621</v>
      </c>
      <c r="AL1770" s="198">
        <v>0.33473306198564068</v>
      </c>
      <c r="AM1770" s="198">
        <v>0.10430854342747833</v>
      </c>
      <c r="AN1770" s="198">
        <v>0.58144537666792662</v>
      </c>
      <c r="AO1770" s="198">
        <v>0.45522478416265455</v>
      </c>
      <c r="AP1770" s="198">
        <v>0.28903709879116307</v>
      </c>
      <c r="AQ1770" s="198">
        <v>0.26870217506045518</v>
      </c>
      <c r="AR1770" s="198">
        <v>0.23664859867942797</v>
      </c>
      <c r="AS1770" s="198"/>
      <c r="AT1770" s="198"/>
      <c r="AU1770" s="198"/>
      <c r="AV1770" s="198"/>
      <c r="AW1770" s="198"/>
      <c r="AX1770" s="198"/>
      <c r="AY1770" s="198"/>
      <c r="AZ1770" s="198"/>
      <c r="BA1770" s="198"/>
      <c r="BB1770" s="198"/>
      <c r="BC1770" s="198"/>
      <c r="BD1770" s="198"/>
      <c r="BE1770" s="198"/>
      <c r="BF1770" s="198"/>
      <c r="BG1770" s="198"/>
      <c r="BH1770" s="198"/>
      <c r="BI1770" s="198"/>
      <c r="BJ1770" s="198"/>
      <c r="BK1770" s="198"/>
      <c r="BL1770" s="198"/>
      <c r="BM1770" s="198"/>
      <c r="BN1770" s="198"/>
      <c r="BO1770" s="198"/>
      <c r="BP1770" s="198"/>
      <c r="BQ1770" s="198"/>
      <c r="BR1770" s="198"/>
      <c r="BS1770" s="198"/>
      <c r="BT1770" s="198"/>
      <c r="BU1770" s="198"/>
      <c r="BV1770" s="198"/>
      <c r="BW1770" s="198"/>
      <c r="BX1770" s="198"/>
      <c r="BY1770" s="198"/>
      <c r="BZ1770" s="198"/>
      <c r="CA1770" s="198"/>
      <c r="CB1770" s="198"/>
      <c r="CC1770" s="198"/>
      <c r="CD1770" s="198"/>
      <c r="CE1770" s="198"/>
      <c r="CF1770" s="573"/>
      <c r="CG1770" s="573"/>
      <c r="CH1770" s="573"/>
      <c r="CI1770" s="573"/>
      <c r="CJ1770" s="573"/>
      <c r="CK1770" s="573"/>
      <c r="CL1770" s="573"/>
      <c r="CM1770" s="573"/>
      <c r="CN1770" s="573"/>
      <c r="CO1770" s="573"/>
      <c r="CP1770" s="573"/>
      <c r="CQ1770" s="573"/>
      <c r="CR1770" s="573"/>
      <c r="CS1770" s="198"/>
      <c r="CT1770" s="198"/>
      <c r="CU1770" s="198"/>
      <c r="CV1770" s="198"/>
      <c r="CW1770" s="198"/>
      <c r="CX1770" s="198"/>
      <c r="CY1770" s="198"/>
      <c r="CZ1770" s="198"/>
      <c r="DA1770" s="198"/>
      <c r="DB1770" s="198"/>
      <c r="DC1770" s="198"/>
      <c r="DD1770" s="198"/>
      <c r="DE1770" s="198"/>
      <c r="DF1770" s="198"/>
      <c r="DG1770" s="198"/>
      <c r="DH1770" s="198"/>
      <c r="DI1770" s="198"/>
      <c r="DJ1770" s="198"/>
      <c r="DK1770" s="198"/>
      <c r="DL1770" s="198"/>
      <c r="DM1770" s="198"/>
      <c r="DN1770" s="198"/>
      <c r="DO1770" s="198"/>
    </row>
    <row r="1771" spans="2:119" s="575" customFormat="1">
      <c r="B1771" s="1318"/>
      <c r="D1771" s="572"/>
      <c r="E1771" s="157"/>
      <c r="F1771" s="158"/>
      <c r="G1771" s="158"/>
      <c r="H1771" s="158"/>
      <c r="I1771" s="158"/>
      <c r="J1771" s="158"/>
      <c r="K1771" s="158"/>
      <c r="L1771" s="158"/>
      <c r="M1771" s="158"/>
      <c r="N1771" s="158"/>
      <c r="O1771" s="198"/>
      <c r="P1771" s="198"/>
      <c r="Q1771" s="198"/>
      <c r="R1771" s="198"/>
      <c r="S1771" s="573"/>
      <c r="T1771" s="573"/>
      <c r="U1771" s="1762"/>
      <c r="V1771" s="1762"/>
      <c r="W1771" s="1762"/>
      <c r="X1771" s="1762"/>
      <c r="Y1771" s="1762"/>
      <c r="Z1771" s="1762"/>
      <c r="AA1771" s="150"/>
      <c r="AB1771" s="158"/>
      <c r="AC1771" s="158"/>
      <c r="AD1771" s="158"/>
      <c r="AE1771" s="158"/>
      <c r="AF1771" s="198"/>
      <c r="AG1771" s="198"/>
      <c r="AH1771" s="198"/>
      <c r="AI1771" s="198"/>
      <c r="AJ1771" s="198"/>
      <c r="AK1771" s="198"/>
      <c r="AL1771" s="198"/>
      <c r="AM1771" s="198"/>
      <c r="AN1771" s="198"/>
      <c r="AO1771" s="198"/>
      <c r="AP1771" s="198"/>
      <c r="AQ1771" s="198"/>
      <c r="AR1771" s="198"/>
      <c r="AS1771" s="198"/>
      <c r="AT1771" s="198"/>
      <c r="AU1771" s="198"/>
      <c r="AV1771" s="198"/>
      <c r="AW1771" s="198"/>
      <c r="AX1771" s="198"/>
      <c r="AY1771" s="198"/>
      <c r="AZ1771" s="198"/>
      <c r="BA1771" s="198"/>
      <c r="BB1771" s="198"/>
      <c r="BC1771" s="198"/>
      <c r="BD1771" s="198"/>
      <c r="BE1771" s="198"/>
      <c r="BF1771" s="198"/>
      <c r="BG1771" s="198"/>
      <c r="BH1771" s="198"/>
      <c r="BI1771" s="198"/>
      <c r="BJ1771" s="198"/>
      <c r="BK1771" s="198"/>
      <c r="BL1771" s="198"/>
      <c r="BM1771" s="198"/>
      <c r="BN1771" s="198"/>
      <c r="BO1771" s="198"/>
      <c r="BP1771" s="198"/>
      <c r="BQ1771" s="198"/>
      <c r="BR1771" s="198"/>
      <c r="BS1771" s="198"/>
      <c r="BT1771" s="198"/>
      <c r="BU1771" s="198"/>
      <c r="BV1771" s="198"/>
      <c r="BW1771" s="198"/>
      <c r="BX1771" s="198"/>
      <c r="BY1771" s="198"/>
      <c r="BZ1771" s="198"/>
      <c r="CA1771" s="198"/>
      <c r="CB1771" s="198"/>
      <c r="CC1771" s="198"/>
      <c r="CD1771" s="198"/>
      <c r="CE1771" s="198"/>
      <c r="CF1771" s="573"/>
      <c r="CG1771" s="573"/>
      <c r="CH1771" s="573"/>
      <c r="CI1771" s="573"/>
      <c r="CJ1771" s="573"/>
      <c r="CK1771" s="573"/>
      <c r="CL1771" s="573"/>
      <c r="CM1771" s="573"/>
      <c r="CN1771" s="573"/>
      <c r="CO1771" s="573"/>
      <c r="CP1771" s="573"/>
      <c r="CQ1771" s="573"/>
      <c r="CR1771" s="573"/>
      <c r="CS1771" s="198"/>
      <c r="CT1771" s="198"/>
      <c r="CU1771" s="198"/>
      <c r="CV1771" s="198"/>
      <c r="CW1771" s="198"/>
      <c r="CX1771" s="198"/>
      <c r="CY1771" s="198"/>
      <c r="CZ1771" s="198"/>
      <c r="DA1771" s="198"/>
      <c r="DB1771" s="198"/>
      <c r="DC1771" s="198"/>
      <c r="DD1771" s="198"/>
      <c r="DE1771" s="198"/>
      <c r="DF1771" s="198"/>
      <c r="DG1771" s="198"/>
      <c r="DH1771" s="198"/>
      <c r="DI1771" s="198"/>
      <c r="DJ1771" s="198"/>
      <c r="DK1771" s="198"/>
      <c r="DL1771" s="198"/>
      <c r="DM1771" s="198"/>
      <c r="DN1771" s="198"/>
      <c r="DO1771" s="198"/>
    </row>
    <row r="1772" spans="2:119" s="575" customFormat="1">
      <c r="B1772" s="1318"/>
      <c r="C1772" s="575" t="s">
        <v>69</v>
      </c>
      <c r="D1772" s="572"/>
      <c r="E1772" s="157"/>
      <c r="F1772" s="158"/>
      <c r="G1772" s="158"/>
      <c r="H1772" s="158"/>
      <c r="I1772" s="158"/>
      <c r="J1772" s="158"/>
      <c r="K1772" s="158"/>
      <c r="L1772" s="158"/>
      <c r="M1772" s="158"/>
      <c r="N1772" s="158"/>
      <c r="O1772" s="198"/>
      <c r="P1772" s="198"/>
      <c r="Q1772" s="198"/>
      <c r="R1772" s="198"/>
      <c r="S1772" s="573"/>
      <c r="T1772" s="573"/>
      <c r="U1772" s="1762"/>
      <c r="V1772" s="1762"/>
      <c r="W1772" s="1762"/>
      <c r="X1772" s="1762"/>
      <c r="Y1772" s="1762"/>
      <c r="Z1772" s="1762"/>
      <c r="AA1772" s="150"/>
      <c r="AB1772" s="158"/>
      <c r="AC1772" s="158"/>
      <c r="AD1772" s="158"/>
      <c r="AE1772" s="158"/>
      <c r="AF1772" s="198"/>
      <c r="AG1772" s="198"/>
      <c r="AH1772" s="198"/>
      <c r="AI1772" s="198"/>
      <c r="AJ1772" s="198"/>
      <c r="AK1772" s="198"/>
      <c r="AL1772" s="198"/>
      <c r="AM1772" s="198"/>
      <c r="AN1772" s="198"/>
      <c r="AO1772" s="198"/>
      <c r="AP1772" s="198"/>
      <c r="AQ1772" s="198"/>
      <c r="AR1772" s="198"/>
      <c r="AS1772" s="198"/>
      <c r="AT1772" s="198"/>
      <c r="AU1772" s="198"/>
      <c r="AV1772" s="198"/>
      <c r="AW1772" s="198"/>
      <c r="AX1772" s="198"/>
      <c r="AY1772" s="198"/>
      <c r="AZ1772" s="198"/>
      <c r="BA1772" s="198"/>
      <c r="BB1772" s="198"/>
      <c r="BC1772" s="198"/>
      <c r="BD1772" s="198"/>
      <c r="BE1772" s="198"/>
      <c r="BF1772" s="198"/>
      <c r="BG1772" s="198"/>
      <c r="BH1772" s="198"/>
      <c r="BI1772" s="198"/>
      <c r="BJ1772" s="198"/>
      <c r="BK1772" s="198"/>
      <c r="BL1772" s="198"/>
      <c r="BM1772" s="198"/>
      <c r="BN1772" s="198"/>
      <c r="BO1772" s="198"/>
      <c r="BP1772" s="198"/>
      <c r="BQ1772" s="198"/>
      <c r="BR1772" s="198"/>
      <c r="BS1772" s="198"/>
      <c r="BT1772" s="198"/>
      <c r="BU1772" s="198"/>
      <c r="BV1772" s="198"/>
      <c r="BW1772" s="198"/>
      <c r="BX1772" s="198"/>
      <c r="BY1772" s="198"/>
      <c r="BZ1772" s="198"/>
      <c r="CA1772" s="198"/>
      <c r="CB1772" s="198"/>
      <c r="CC1772" s="198"/>
      <c r="CD1772" s="198"/>
      <c r="CE1772" s="198"/>
      <c r="CF1772" s="573"/>
      <c r="CG1772" s="573"/>
      <c r="CH1772" s="573"/>
      <c r="CI1772" s="573"/>
      <c r="CJ1772" s="573"/>
      <c r="CK1772" s="573"/>
      <c r="CL1772" s="573"/>
      <c r="CM1772" s="573"/>
      <c r="CN1772" s="573"/>
      <c r="CO1772" s="573"/>
      <c r="CP1772" s="573"/>
      <c r="CQ1772" s="573"/>
      <c r="CR1772" s="573"/>
      <c r="CS1772" s="198"/>
      <c r="CT1772" s="198"/>
      <c r="CU1772" s="198"/>
      <c r="CV1772" s="198"/>
      <c r="CW1772" s="198"/>
      <c r="CX1772" s="198"/>
      <c r="CY1772" s="198"/>
      <c r="CZ1772" s="198"/>
      <c r="DA1772" s="198"/>
      <c r="DB1772" s="198"/>
      <c r="DC1772" s="198"/>
      <c r="DD1772" s="198"/>
      <c r="DE1772" s="198"/>
      <c r="DF1772" s="198"/>
      <c r="DG1772" s="198"/>
      <c r="DH1772" s="198"/>
      <c r="DI1772" s="198"/>
      <c r="DJ1772" s="198"/>
      <c r="DK1772" s="198"/>
      <c r="DL1772" s="198"/>
      <c r="DM1772" s="198"/>
      <c r="DN1772" s="198"/>
      <c r="DO1772" s="198"/>
    </row>
    <row r="1773" spans="2:119" s="575" customFormat="1">
      <c r="B1773" s="1318"/>
      <c r="C1773" s="575" t="s">
        <v>70</v>
      </c>
      <c r="D1773" s="584"/>
      <c r="E1773" s="585"/>
      <c r="F1773" s="586"/>
      <c r="G1773" s="586"/>
      <c r="H1773" s="586"/>
      <c r="I1773" s="586"/>
      <c r="J1773" s="586"/>
      <c r="K1773" s="586"/>
      <c r="L1773" s="586"/>
      <c r="M1773" s="586"/>
      <c r="N1773" s="586"/>
      <c r="O1773" s="198"/>
      <c r="P1773" s="198"/>
      <c r="Q1773" s="198"/>
      <c r="R1773" s="198"/>
      <c r="S1773" s="573"/>
      <c r="T1773" s="573"/>
      <c r="U1773" s="1762"/>
      <c r="V1773" s="1762"/>
      <c r="W1773" s="1762"/>
      <c r="X1773" s="1762"/>
      <c r="Y1773" s="1762"/>
      <c r="Z1773" s="1762"/>
      <c r="AA1773" s="150"/>
      <c r="AB1773" s="578"/>
      <c r="AC1773" s="578"/>
      <c r="AD1773" s="578"/>
      <c r="AE1773" s="578"/>
      <c r="AF1773" s="587"/>
      <c r="AG1773" s="587"/>
      <c r="AH1773" s="587"/>
      <c r="AI1773" s="587"/>
      <c r="AJ1773" s="198"/>
      <c r="AK1773" s="198"/>
      <c r="AL1773" s="198"/>
      <c r="AM1773" s="198"/>
      <c r="AN1773" s="198"/>
      <c r="AO1773" s="198"/>
      <c r="AP1773" s="198"/>
      <c r="AQ1773" s="198"/>
      <c r="AR1773" s="198"/>
      <c r="AS1773" s="198"/>
      <c r="AT1773" s="198"/>
      <c r="AU1773" s="198"/>
      <c r="AV1773" s="198"/>
      <c r="AW1773" s="198"/>
      <c r="AX1773" s="198"/>
      <c r="AY1773" s="198"/>
      <c r="AZ1773" s="198"/>
      <c r="BA1773" s="198"/>
      <c r="BB1773" s="198"/>
      <c r="BC1773" s="198"/>
      <c r="BD1773" s="198"/>
      <c r="BE1773" s="198"/>
      <c r="BF1773" s="198"/>
      <c r="BG1773" s="198"/>
      <c r="BH1773" s="198"/>
      <c r="BI1773" s="198"/>
      <c r="BJ1773" s="198"/>
      <c r="BK1773" s="198"/>
      <c r="BL1773" s="198"/>
      <c r="BM1773" s="198"/>
      <c r="BN1773" s="198"/>
      <c r="BO1773" s="198"/>
      <c r="BP1773" s="198"/>
      <c r="BQ1773" s="198"/>
      <c r="BR1773" s="198"/>
      <c r="BS1773" s="198"/>
      <c r="BT1773" s="198"/>
      <c r="BU1773" s="198"/>
      <c r="BV1773" s="198"/>
      <c r="BW1773" s="198"/>
      <c r="BX1773" s="198"/>
      <c r="BY1773" s="198"/>
      <c r="BZ1773" s="198"/>
      <c r="CA1773" s="198"/>
      <c r="CB1773" s="198"/>
      <c r="CC1773" s="198"/>
      <c r="CD1773" s="198"/>
      <c r="CE1773" s="198"/>
      <c r="CF1773" s="573"/>
      <c r="CG1773" s="573"/>
      <c r="CH1773" s="573"/>
      <c r="CI1773" s="573"/>
      <c r="CJ1773" s="573"/>
      <c r="CK1773" s="573"/>
      <c r="CL1773" s="573"/>
      <c r="CM1773" s="573"/>
      <c r="CN1773" s="573"/>
      <c r="CO1773" s="573"/>
      <c r="CP1773" s="573"/>
      <c r="CQ1773" s="573"/>
      <c r="CR1773" s="573"/>
      <c r="CS1773" s="198"/>
      <c r="CT1773" s="198"/>
      <c r="CU1773" s="198"/>
      <c r="CV1773" s="198"/>
      <c r="CW1773" s="198"/>
      <c r="CX1773" s="198"/>
      <c r="CY1773" s="198"/>
      <c r="CZ1773" s="198"/>
      <c r="DA1773" s="198"/>
      <c r="DB1773" s="198"/>
      <c r="DC1773" s="198"/>
      <c r="DD1773" s="198"/>
      <c r="DE1773" s="198"/>
      <c r="DF1773" s="198"/>
      <c r="DG1773" s="198"/>
      <c r="DH1773" s="198"/>
      <c r="DI1773" s="198"/>
      <c r="DJ1773" s="198"/>
      <c r="DK1773" s="198"/>
      <c r="DL1773" s="198"/>
      <c r="DM1773" s="198"/>
      <c r="DN1773" s="198"/>
      <c r="DO1773" s="198"/>
    </row>
    <row r="1774" spans="2:119" s="575" customFormat="1">
      <c r="B1774" s="1318"/>
      <c r="C1774" s="575" t="s">
        <v>71</v>
      </c>
      <c r="D1774" s="584"/>
      <c r="E1774" s="585"/>
      <c r="F1774" s="586"/>
      <c r="G1774" s="586"/>
      <c r="H1774" s="586"/>
      <c r="I1774" s="586"/>
      <c r="J1774" s="586"/>
      <c r="K1774" s="586">
        <v>513.87199999999996</v>
      </c>
      <c r="L1774" s="586">
        <v>663.01099999999997</v>
      </c>
      <c r="M1774" s="586"/>
      <c r="N1774" s="586">
        <v>864.91154600000004</v>
      </c>
      <c r="O1774" s="198"/>
      <c r="P1774" s="198"/>
      <c r="Q1774" s="198"/>
      <c r="R1774" s="198"/>
      <c r="S1774" s="573"/>
      <c r="T1774" s="573"/>
      <c r="U1774" s="1762"/>
      <c r="V1774" s="1762"/>
      <c r="W1774" s="1762"/>
      <c r="X1774" s="1762"/>
      <c r="Y1774" s="1762"/>
      <c r="Z1774" s="1762"/>
      <c r="AA1774" s="150"/>
      <c r="AB1774" s="588">
        <v>0</v>
      </c>
      <c r="AC1774" s="588">
        <v>0</v>
      </c>
      <c r="AD1774" s="588">
        <v>0</v>
      </c>
      <c r="AE1774" s="588">
        <v>513.87199999999996</v>
      </c>
      <c r="AF1774" s="589">
        <v>611.255</v>
      </c>
      <c r="AG1774" s="589">
        <v>612.28200000000004</v>
      </c>
      <c r="AH1774" s="589">
        <v>641.41300000000001</v>
      </c>
      <c r="AI1774" s="589">
        <v>663.01099999999997</v>
      </c>
      <c r="AJ1774" s="198">
        <v>697.33399999999995</v>
      </c>
      <c r="AK1774" s="198">
        <v>750.82183500000008</v>
      </c>
      <c r="AL1774" s="198">
        <v>785.745001</v>
      </c>
      <c r="AM1774" s="198"/>
      <c r="AN1774" s="198"/>
      <c r="AO1774" s="198"/>
      <c r="AP1774" s="198"/>
      <c r="AQ1774" s="198">
        <v>864.91154600000004</v>
      </c>
      <c r="AR1774" s="198">
        <v>900.43100300000003</v>
      </c>
      <c r="AS1774" s="198"/>
      <c r="AT1774" s="198"/>
      <c r="AU1774" s="198"/>
      <c r="AV1774" s="198"/>
      <c r="AW1774" s="198"/>
      <c r="AX1774" s="198"/>
      <c r="AY1774" s="198"/>
      <c r="AZ1774" s="198"/>
      <c r="BA1774" s="198"/>
      <c r="BB1774" s="198"/>
      <c r="BC1774" s="198"/>
      <c r="BD1774" s="198"/>
      <c r="BE1774" s="198"/>
      <c r="BF1774" s="198"/>
      <c r="BG1774" s="198"/>
      <c r="BH1774" s="198"/>
      <c r="BI1774" s="198"/>
      <c r="BJ1774" s="198"/>
      <c r="BK1774" s="198"/>
      <c r="BL1774" s="198"/>
      <c r="BM1774" s="198"/>
      <c r="BN1774" s="198"/>
      <c r="BO1774" s="198"/>
      <c r="BP1774" s="198"/>
      <c r="BQ1774" s="198"/>
      <c r="BR1774" s="198"/>
      <c r="BS1774" s="198"/>
      <c r="BT1774" s="198"/>
      <c r="BU1774" s="198"/>
      <c r="BV1774" s="198"/>
      <c r="BW1774" s="198"/>
      <c r="BX1774" s="198"/>
      <c r="BY1774" s="198"/>
      <c r="BZ1774" s="198"/>
      <c r="CA1774" s="198"/>
      <c r="CB1774" s="198"/>
      <c r="CC1774" s="198"/>
      <c r="CD1774" s="198"/>
      <c r="CE1774" s="198"/>
      <c r="CF1774" s="573"/>
      <c r="CG1774" s="573"/>
      <c r="CH1774" s="573"/>
      <c r="CI1774" s="573"/>
      <c r="CJ1774" s="573"/>
      <c r="CK1774" s="573"/>
      <c r="CL1774" s="573"/>
      <c r="CM1774" s="573"/>
      <c r="CN1774" s="573"/>
      <c r="CO1774" s="573"/>
      <c r="CP1774" s="573"/>
      <c r="CQ1774" s="573"/>
      <c r="CR1774" s="573"/>
      <c r="CS1774" s="198"/>
      <c r="CT1774" s="198"/>
      <c r="CU1774" s="198"/>
      <c r="CV1774" s="198"/>
      <c r="CW1774" s="198"/>
      <c r="CX1774" s="198"/>
      <c r="CY1774" s="198"/>
      <c r="CZ1774" s="198"/>
      <c r="DA1774" s="198"/>
      <c r="DB1774" s="198"/>
      <c r="DC1774" s="198"/>
      <c r="DD1774" s="198"/>
      <c r="DE1774" s="198"/>
      <c r="DF1774" s="198"/>
      <c r="DG1774" s="198"/>
      <c r="DH1774" s="198"/>
      <c r="DI1774" s="198"/>
      <c r="DJ1774" s="198"/>
      <c r="DK1774" s="198"/>
      <c r="DL1774" s="198"/>
      <c r="DM1774" s="198"/>
      <c r="DN1774" s="198"/>
      <c r="DO1774" s="198"/>
    </row>
    <row r="1775" spans="2:119" s="575" customFormat="1">
      <c r="B1775" s="1318"/>
      <c r="C1775" s="575" t="s">
        <v>72</v>
      </c>
      <c r="D1775" s="576"/>
      <c r="E1775" s="577"/>
      <c r="F1775" s="578"/>
      <c r="G1775" s="578"/>
      <c r="H1775" s="578"/>
      <c r="I1775" s="578"/>
      <c r="J1775" s="578"/>
      <c r="K1775" s="578">
        <v>-513.87199999999996</v>
      </c>
      <c r="L1775" s="578">
        <v>-663.01099999999997</v>
      </c>
      <c r="M1775" s="578"/>
      <c r="N1775" s="578">
        <v>-792</v>
      </c>
      <c r="O1775" s="198"/>
      <c r="P1775" s="198"/>
      <c r="Q1775" s="198"/>
      <c r="R1775" s="198"/>
      <c r="S1775" s="573"/>
      <c r="T1775" s="573"/>
      <c r="U1775" s="1762"/>
      <c r="V1775" s="1762"/>
      <c r="W1775" s="1762"/>
      <c r="X1775" s="1762"/>
      <c r="Y1775" s="1762"/>
      <c r="Z1775" s="1762"/>
      <c r="AA1775" s="150"/>
      <c r="AB1775" s="578">
        <v>0</v>
      </c>
      <c r="AC1775" s="578">
        <v>0</v>
      </c>
      <c r="AD1775" s="578">
        <v>0</v>
      </c>
      <c r="AE1775" s="578">
        <v>-513.87199999999996</v>
      </c>
      <c r="AF1775" s="587">
        <v>-611.255</v>
      </c>
      <c r="AG1775" s="587">
        <v>-612.28200000000004</v>
      </c>
      <c r="AH1775" s="587">
        <v>-641.41300000000001</v>
      </c>
      <c r="AI1775" s="587">
        <v>-663.01099999999997</v>
      </c>
      <c r="AJ1775" s="198">
        <v>-697.33399999999995</v>
      </c>
      <c r="AK1775" s="198">
        <v>-728.17600000000004</v>
      </c>
      <c r="AL1775" s="198">
        <v>-762.72699999999998</v>
      </c>
      <c r="AM1775" s="198"/>
      <c r="AN1775" s="198"/>
      <c r="AO1775" s="198"/>
      <c r="AP1775" s="198"/>
      <c r="AQ1775" s="198">
        <v>-792</v>
      </c>
      <c r="AR1775" s="198">
        <v>-829</v>
      </c>
      <c r="AS1775" s="198"/>
      <c r="AT1775" s="198"/>
      <c r="AU1775" s="198"/>
      <c r="AV1775" s="198"/>
      <c r="AW1775" s="198"/>
      <c r="AX1775" s="198"/>
      <c r="AY1775" s="198"/>
      <c r="AZ1775" s="198"/>
      <c r="BA1775" s="198"/>
      <c r="BB1775" s="198"/>
      <c r="BC1775" s="198"/>
      <c r="BD1775" s="198"/>
      <c r="BE1775" s="198"/>
      <c r="BF1775" s="198"/>
      <c r="BG1775" s="198"/>
      <c r="BH1775" s="198"/>
      <c r="BI1775" s="198"/>
      <c r="BJ1775" s="198"/>
      <c r="BK1775" s="198"/>
      <c r="BL1775" s="198"/>
      <c r="BM1775" s="198"/>
      <c r="BN1775" s="198"/>
      <c r="BO1775" s="198"/>
      <c r="BP1775" s="198"/>
      <c r="BQ1775" s="198"/>
      <c r="BR1775" s="198"/>
      <c r="BS1775" s="198"/>
      <c r="BT1775" s="198"/>
      <c r="BU1775" s="198"/>
      <c r="BV1775" s="198"/>
      <c r="BW1775" s="198"/>
      <c r="BX1775" s="198"/>
      <c r="BY1775" s="198"/>
      <c r="BZ1775" s="198"/>
      <c r="CA1775" s="198"/>
      <c r="CB1775" s="198"/>
      <c r="CC1775" s="198"/>
      <c r="CD1775" s="198"/>
      <c r="CE1775" s="198"/>
      <c r="CF1775" s="573"/>
      <c r="CG1775" s="573"/>
      <c r="CH1775" s="573"/>
      <c r="CI1775" s="573"/>
      <c r="CJ1775" s="573"/>
      <c r="CK1775" s="573"/>
      <c r="CL1775" s="573"/>
      <c r="CM1775" s="573"/>
      <c r="CN1775" s="573"/>
      <c r="CO1775" s="573"/>
      <c r="CP1775" s="573"/>
      <c r="CQ1775" s="573"/>
      <c r="CR1775" s="573"/>
      <c r="CS1775" s="198"/>
      <c r="CT1775" s="198"/>
      <c r="CU1775" s="198"/>
      <c r="CV1775" s="198"/>
      <c r="CW1775" s="198"/>
      <c r="CX1775" s="198"/>
      <c r="CY1775" s="198"/>
      <c r="CZ1775" s="198"/>
      <c r="DA1775" s="198"/>
      <c r="DB1775" s="198"/>
      <c r="DC1775" s="198"/>
      <c r="DD1775" s="198"/>
      <c r="DE1775" s="198"/>
      <c r="DF1775" s="198"/>
      <c r="DG1775" s="198"/>
      <c r="DH1775" s="198"/>
      <c r="DI1775" s="198"/>
      <c r="DJ1775" s="198"/>
      <c r="DK1775" s="198"/>
      <c r="DL1775" s="198"/>
      <c r="DM1775" s="198"/>
      <c r="DN1775" s="198"/>
      <c r="DO1775" s="198"/>
    </row>
    <row r="1776" spans="2:119" s="575" customFormat="1">
      <c r="B1776" s="1318"/>
      <c r="C1776" s="575" t="s">
        <v>73</v>
      </c>
      <c r="D1776" s="584"/>
      <c r="E1776" s="585"/>
      <c r="F1776" s="586"/>
      <c r="G1776" s="586"/>
      <c r="H1776" s="586"/>
      <c r="I1776" s="586"/>
      <c r="J1776" s="586"/>
      <c r="K1776" s="586">
        <v>0</v>
      </c>
      <c r="L1776" s="586">
        <v>0</v>
      </c>
      <c r="M1776" s="586">
        <v>23.428646000000001</v>
      </c>
      <c r="N1776" s="586">
        <v>72.911546000000001</v>
      </c>
      <c r="O1776" s="198"/>
      <c r="P1776" s="198"/>
      <c r="Q1776" s="198"/>
      <c r="R1776" s="198"/>
      <c r="S1776" s="573"/>
      <c r="T1776" s="573"/>
      <c r="U1776" s="1762"/>
      <c r="V1776" s="1762"/>
      <c r="W1776" s="1762"/>
      <c r="X1776" s="1762"/>
      <c r="Y1776" s="1762"/>
      <c r="Z1776" s="1762"/>
      <c r="AA1776" s="150"/>
      <c r="AB1776" s="587">
        <v>0</v>
      </c>
      <c r="AC1776" s="587">
        <v>0</v>
      </c>
      <c r="AD1776" s="587">
        <v>0</v>
      </c>
      <c r="AE1776" s="587">
        <v>0</v>
      </c>
      <c r="AF1776" s="587">
        <v>0</v>
      </c>
      <c r="AG1776" s="587">
        <v>0</v>
      </c>
      <c r="AH1776" s="587">
        <v>0</v>
      </c>
      <c r="AI1776" s="587">
        <v>0</v>
      </c>
      <c r="AJ1776" s="198">
        <v>0</v>
      </c>
      <c r="AK1776" s="198">
        <v>22.645835000000002</v>
      </c>
      <c r="AL1776" s="198">
        <v>23.018001000000002</v>
      </c>
      <c r="AM1776" s="198">
        <v>23.428646000000001</v>
      </c>
      <c r="AN1776" s="198">
        <v>42.812153000000002</v>
      </c>
      <c r="AO1776" s="198">
        <v>43.893180999999998</v>
      </c>
      <c r="AP1776" s="198">
        <v>80.592074999999994</v>
      </c>
      <c r="AQ1776" s="198">
        <v>72.911546000000001</v>
      </c>
      <c r="AR1776" s="198">
        <v>71.431003000000004</v>
      </c>
      <c r="AS1776" s="198"/>
      <c r="AT1776" s="198"/>
      <c r="AU1776" s="198"/>
      <c r="AV1776" s="198"/>
      <c r="AW1776" s="198"/>
      <c r="AX1776" s="198"/>
      <c r="AY1776" s="198"/>
      <c r="AZ1776" s="198"/>
      <c r="BA1776" s="198"/>
      <c r="BB1776" s="198"/>
      <c r="BC1776" s="198"/>
      <c r="BD1776" s="198"/>
      <c r="BE1776" s="198"/>
      <c r="BF1776" s="198"/>
      <c r="BG1776" s="198"/>
      <c r="BH1776" s="198"/>
      <c r="BI1776" s="198"/>
      <c r="BJ1776" s="198"/>
      <c r="BK1776" s="198"/>
      <c r="BL1776" s="198"/>
      <c r="BM1776" s="198"/>
      <c r="BN1776" s="198"/>
      <c r="BO1776" s="198"/>
      <c r="BP1776" s="198"/>
      <c r="BQ1776" s="198"/>
      <c r="BR1776" s="198"/>
      <c r="BS1776" s="198"/>
      <c r="BT1776" s="198"/>
      <c r="BU1776" s="198"/>
      <c r="BV1776" s="198"/>
      <c r="BW1776" s="198"/>
      <c r="BX1776" s="198"/>
      <c r="BY1776" s="198"/>
      <c r="BZ1776" s="198"/>
      <c r="CA1776" s="198"/>
      <c r="CB1776" s="198"/>
      <c r="CC1776" s="198"/>
      <c r="CD1776" s="198"/>
      <c r="CE1776" s="198"/>
      <c r="CF1776" s="573"/>
      <c r="CG1776" s="573"/>
      <c r="CH1776" s="573"/>
      <c r="CI1776" s="573"/>
      <c r="CJ1776" s="573"/>
      <c r="CK1776" s="573"/>
      <c r="CL1776" s="573"/>
      <c r="CM1776" s="573"/>
      <c r="CN1776" s="573"/>
      <c r="CO1776" s="573"/>
      <c r="CP1776" s="573"/>
      <c r="CQ1776" s="573"/>
      <c r="CR1776" s="573"/>
      <c r="CS1776" s="198"/>
      <c r="CT1776" s="198"/>
      <c r="CU1776" s="198"/>
      <c r="CV1776" s="198"/>
      <c r="CW1776" s="198"/>
      <c r="CX1776" s="198"/>
      <c r="CY1776" s="198"/>
      <c r="CZ1776" s="198"/>
      <c r="DA1776" s="198"/>
      <c r="DB1776" s="198"/>
      <c r="DC1776" s="198"/>
      <c r="DD1776" s="198"/>
      <c r="DE1776" s="198"/>
      <c r="DF1776" s="198"/>
      <c r="DG1776" s="198"/>
      <c r="DH1776" s="198"/>
      <c r="DI1776" s="198"/>
      <c r="DJ1776" s="198"/>
      <c r="DK1776" s="198"/>
      <c r="DL1776" s="198"/>
      <c r="DM1776" s="198"/>
      <c r="DN1776" s="198"/>
      <c r="DO1776" s="198"/>
    </row>
    <row r="1777" spans="2:119" s="575" customFormat="1">
      <c r="B1777" s="1318"/>
      <c r="C1777" s="575" t="s">
        <v>74</v>
      </c>
      <c r="D1777" s="584"/>
      <c r="E1777" s="585"/>
      <c r="F1777" s="586"/>
      <c r="G1777" s="586"/>
      <c r="H1777" s="586"/>
      <c r="I1777" s="586"/>
      <c r="J1777" s="586"/>
      <c r="K1777" s="586">
        <v>120.49</v>
      </c>
      <c r="L1777" s="586">
        <v>130.935</v>
      </c>
      <c r="M1777" s="586">
        <v>155.29059599999999</v>
      </c>
      <c r="N1777" s="586">
        <v>232.01427000000001</v>
      </c>
      <c r="O1777" s="198"/>
      <c r="P1777" s="198"/>
      <c r="Q1777" s="198"/>
      <c r="R1777" s="198"/>
      <c r="S1777" s="573"/>
      <c r="T1777" s="573"/>
      <c r="U1777" s="1762"/>
      <c r="V1777" s="1762"/>
      <c r="W1777" s="1762"/>
      <c r="X1777" s="1762"/>
      <c r="Y1777" s="1762"/>
      <c r="Z1777" s="1762"/>
      <c r="AA1777" s="150"/>
      <c r="AB1777" s="588">
        <v>0</v>
      </c>
      <c r="AC1777" s="588">
        <v>0</v>
      </c>
      <c r="AD1777" s="588">
        <v>0</v>
      </c>
      <c r="AE1777" s="588">
        <v>120.49</v>
      </c>
      <c r="AF1777" s="589">
        <v>126.119</v>
      </c>
      <c r="AG1777" s="589">
        <v>127.538</v>
      </c>
      <c r="AH1777" s="589">
        <v>132.70500000000001</v>
      </c>
      <c r="AI1777" s="589">
        <v>130.935</v>
      </c>
      <c r="AJ1777" s="198">
        <v>139.38499999999999</v>
      </c>
      <c r="AK1777" s="198">
        <v>147.59899999999999</v>
      </c>
      <c r="AL1777" s="198">
        <v>155.58208499999998</v>
      </c>
      <c r="AM1777" s="198">
        <v>155.29059599999999</v>
      </c>
      <c r="AN1777" s="198">
        <v>155.02099999999999</v>
      </c>
      <c r="AO1777" s="198">
        <v>155.054406</v>
      </c>
      <c r="AP1777" s="198">
        <v>155.02099999999999</v>
      </c>
      <c r="AQ1777" s="198">
        <v>232.01427000000001</v>
      </c>
      <c r="AR1777" s="198">
        <v>247.012708</v>
      </c>
      <c r="AS1777" s="198"/>
      <c r="AT1777" s="198"/>
      <c r="AU1777" s="198"/>
      <c r="AV1777" s="198"/>
      <c r="AW1777" s="198"/>
      <c r="AX1777" s="198"/>
      <c r="AY1777" s="198"/>
      <c r="AZ1777" s="198"/>
      <c r="BA1777" s="198"/>
      <c r="BB1777" s="198"/>
      <c r="BC1777" s="198"/>
      <c r="BD1777" s="198"/>
      <c r="BE1777" s="198"/>
      <c r="BF1777" s="198"/>
      <c r="BG1777" s="198"/>
      <c r="BH1777" s="198"/>
      <c r="BI1777" s="198"/>
      <c r="BJ1777" s="198"/>
      <c r="BK1777" s="198"/>
      <c r="BL1777" s="198"/>
      <c r="BM1777" s="198"/>
      <c r="BN1777" s="198"/>
      <c r="BO1777" s="198"/>
      <c r="BP1777" s="198"/>
      <c r="BQ1777" s="198"/>
      <c r="BR1777" s="198"/>
      <c r="BS1777" s="198"/>
      <c r="BT1777" s="198"/>
      <c r="BU1777" s="198"/>
      <c r="BV1777" s="198"/>
      <c r="BW1777" s="198"/>
      <c r="BX1777" s="198"/>
      <c r="BY1777" s="198"/>
      <c r="BZ1777" s="198"/>
      <c r="CA1777" s="198"/>
      <c r="CB1777" s="198"/>
      <c r="CC1777" s="198"/>
      <c r="CD1777" s="198"/>
      <c r="CE1777" s="198"/>
      <c r="CF1777" s="573"/>
      <c r="CG1777" s="573"/>
      <c r="CH1777" s="573"/>
      <c r="CI1777" s="573"/>
      <c r="CJ1777" s="573"/>
      <c r="CK1777" s="573"/>
      <c r="CL1777" s="573"/>
      <c r="CM1777" s="573"/>
      <c r="CN1777" s="573"/>
      <c r="CO1777" s="573"/>
      <c r="CP1777" s="573"/>
      <c r="CQ1777" s="573"/>
      <c r="CR1777" s="573"/>
      <c r="CS1777" s="198"/>
      <c r="CT1777" s="198"/>
      <c r="CU1777" s="198"/>
      <c r="CV1777" s="198"/>
      <c r="CW1777" s="198"/>
      <c r="CX1777" s="198"/>
      <c r="CY1777" s="198"/>
      <c r="CZ1777" s="198"/>
      <c r="DA1777" s="198"/>
      <c r="DB1777" s="198"/>
      <c r="DC1777" s="198"/>
      <c r="DD1777" s="198"/>
      <c r="DE1777" s="198"/>
      <c r="DF1777" s="198"/>
      <c r="DG1777" s="198"/>
      <c r="DH1777" s="198"/>
      <c r="DI1777" s="198"/>
      <c r="DJ1777" s="198"/>
      <c r="DK1777" s="198"/>
      <c r="DL1777" s="198"/>
      <c r="DM1777" s="198"/>
      <c r="DN1777" s="198"/>
      <c r="DO1777" s="198"/>
    </row>
    <row r="1778" spans="2:119" s="575" customFormat="1">
      <c r="B1778" s="1318"/>
      <c r="C1778" s="575" t="s">
        <v>75</v>
      </c>
      <c r="D1778" s="576"/>
      <c r="E1778" s="577"/>
      <c r="F1778" s="578"/>
      <c r="G1778" s="578"/>
      <c r="H1778" s="578"/>
      <c r="I1778" s="578"/>
      <c r="J1778" s="578"/>
      <c r="K1778" s="578">
        <v>-120.49</v>
      </c>
      <c r="L1778" s="578">
        <v>-130.935</v>
      </c>
      <c r="M1778" s="578">
        <v>-155.02099999999999</v>
      </c>
      <c r="N1778" s="578">
        <v>-232</v>
      </c>
      <c r="O1778" s="198"/>
      <c r="P1778" s="198"/>
      <c r="Q1778" s="198"/>
      <c r="R1778" s="198"/>
      <c r="S1778" s="573"/>
      <c r="T1778" s="573"/>
      <c r="U1778" s="1762"/>
      <c r="V1778" s="1762"/>
      <c r="W1778" s="1762"/>
      <c r="X1778" s="1762"/>
      <c r="Y1778" s="1762"/>
      <c r="Z1778" s="1762"/>
      <c r="AA1778" s="150"/>
      <c r="AB1778" s="578">
        <v>0</v>
      </c>
      <c r="AC1778" s="578">
        <v>0</v>
      </c>
      <c r="AD1778" s="578">
        <v>0</v>
      </c>
      <c r="AE1778" s="578">
        <v>-120.49</v>
      </c>
      <c r="AF1778" s="587">
        <v>-126.119</v>
      </c>
      <c r="AG1778" s="587">
        <v>-127.538</v>
      </c>
      <c r="AH1778" s="587">
        <v>-132.70500000000001</v>
      </c>
      <c r="AI1778" s="587">
        <v>-130.935</v>
      </c>
      <c r="AJ1778" s="198">
        <v>-139.38499999999999</v>
      </c>
      <c r="AK1778" s="198">
        <v>-147.59899999999999</v>
      </c>
      <c r="AL1778" s="198">
        <v>-155.02099999999999</v>
      </c>
      <c r="AM1778" s="198">
        <v>-155.02099999999999</v>
      </c>
      <c r="AN1778" s="198">
        <v>-155.02099999999999</v>
      </c>
      <c r="AO1778" s="198">
        <v>-155.02099999999999</v>
      </c>
      <c r="AP1778" s="198">
        <v>-155.02099999999999</v>
      </c>
      <c r="AQ1778" s="198">
        <v>-232</v>
      </c>
      <c r="AR1778" s="198">
        <v>-247</v>
      </c>
      <c r="AS1778" s="198"/>
      <c r="AT1778" s="198"/>
      <c r="AU1778" s="198"/>
      <c r="AV1778" s="198"/>
      <c r="AW1778" s="198"/>
      <c r="AX1778" s="198"/>
      <c r="AY1778" s="198"/>
      <c r="AZ1778" s="198"/>
      <c r="BA1778" s="198"/>
      <c r="BB1778" s="198"/>
      <c r="BC1778" s="198"/>
      <c r="BD1778" s="198"/>
      <c r="BE1778" s="198"/>
      <c r="BF1778" s="198"/>
      <c r="BG1778" s="198"/>
      <c r="BH1778" s="198"/>
      <c r="BI1778" s="198"/>
      <c r="BJ1778" s="198"/>
      <c r="BK1778" s="198"/>
      <c r="BL1778" s="198"/>
      <c r="BM1778" s="198"/>
      <c r="BN1778" s="198"/>
      <c r="BO1778" s="198"/>
      <c r="BP1778" s="198"/>
      <c r="BQ1778" s="198"/>
      <c r="BR1778" s="198"/>
      <c r="BS1778" s="198"/>
      <c r="BT1778" s="198"/>
      <c r="BU1778" s="198"/>
      <c r="BV1778" s="198"/>
      <c r="BW1778" s="198"/>
      <c r="BX1778" s="198"/>
      <c r="BY1778" s="198"/>
      <c r="BZ1778" s="198"/>
      <c r="CA1778" s="198"/>
      <c r="CB1778" s="198"/>
      <c r="CC1778" s="198"/>
      <c r="CD1778" s="198"/>
      <c r="CE1778" s="198"/>
      <c r="CF1778" s="573"/>
      <c r="CG1778" s="573"/>
      <c r="CH1778" s="573"/>
      <c r="CI1778" s="573"/>
      <c r="CJ1778" s="573"/>
      <c r="CK1778" s="573"/>
      <c r="CL1778" s="573"/>
      <c r="CM1778" s="573"/>
      <c r="CN1778" s="573"/>
      <c r="CO1778" s="573"/>
      <c r="CP1778" s="573"/>
      <c r="CQ1778" s="573"/>
      <c r="CR1778" s="573"/>
      <c r="CS1778" s="198"/>
      <c r="CT1778" s="198"/>
      <c r="CU1778" s="198"/>
      <c r="CV1778" s="198"/>
      <c r="CW1778" s="198"/>
      <c r="CX1778" s="198"/>
      <c r="CY1778" s="198"/>
      <c r="CZ1778" s="198"/>
      <c r="DA1778" s="198"/>
      <c r="DB1778" s="198"/>
      <c r="DC1778" s="198"/>
      <c r="DD1778" s="198"/>
      <c r="DE1778" s="198"/>
      <c r="DF1778" s="198"/>
      <c r="DG1778" s="198"/>
      <c r="DH1778" s="198"/>
      <c r="DI1778" s="198"/>
      <c r="DJ1778" s="198"/>
      <c r="DK1778" s="198"/>
      <c r="DL1778" s="198"/>
      <c r="DM1778" s="198"/>
      <c r="DN1778" s="198"/>
      <c r="DO1778" s="198"/>
    </row>
    <row r="1779" spans="2:119" s="575" customFormat="1">
      <c r="B1779" s="1318"/>
      <c r="C1779" s="575" t="s">
        <v>76</v>
      </c>
      <c r="D1779" s="584"/>
      <c r="E1779" s="585"/>
      <c r="F1779" s="586"/>
      <c r="G1779" s="586"/>
      <c r="H1779" s="586"/>
      <c r="I1779" s="586"/>
      <c r="J1779" s="586"/>
      <c r="K1779" s="586">
        <v>0</v>
      </c>
      <c r="L1779" s="586">
        <v>0</v>
      </c>
      <c r="M1779" s="586">
        <v>0.269596</v>
      </c>
      <c r="N1779" s="586">
        <v>1.427E-2</v>
      </c>
      <c r="O1779" s="198"/>
      <c r="P1779" s="198"/>
      <c r="Q1779" s="198"/>
      <c r="R1779" s="198"/>
      <c r="S1779" s="573"/>
      <c r="T1779" s="573"/>
      <c r="U1779" s="1762"/>
      <c r="V1779" s="1762"/>
      <c r="W1779" s="1762"/>
      <c r="X1779" s="1762"/>
      <c r="Y1779" s="1762"/>
      <c r="Z1779" s="1762"/>
      <c r="AA1779" s="150"/>
      <c r="AB1779" s="587">
        <v>0</v>
      </c>
      <c r="AC1779" s="587">
        <v>0</v>
      </c>
      <c r="AD1779" s="587">
        <v>0</v>
      </c>
      <c r="AE1779" s="587">
        <v>0</v>
      </c>
      <c r="AF1779" s="587">
        <v>0</v>
      </c>
      <c r="AG1779" s="587">
        <v>0</v>
      </c>
      <c r="AH1779" s="587">
        <v>0</v>
      </c>
      <c r="AI1779" s="587">
        <v>0</v>
      </c>
      <c r="AJ1779" s="198">
        <v>0</v>
      </c>
      <c r="AK1779" s="198">
        <v>0</v>
      </c>
      <c r="AL1779" s="198">
        <v>0.56108499999999994</v>
      </c>
      <c r="AM1779" s="198">
        <v>0.269596</v>
      </c>
      <c r="AN1779" s="198">
        <v>0</v>
      </c>
      <c r="AO1779" s="198">
        <v>3.3405999999999998E-2</v>
      </c>
      <c r="AP1779" s="198">
        <v>0</v>
      </c>
      <c r="AQ1779" s="198">
        <v>1.427E-2</v>
      </c>
      <c r="AR1779" s="198">
        <v>1.2708000000000001E-2</v>
      </c>
      <c r="AS1779" s="198"/>
      <c r="AT1779" s="198"/>
      <c r="AU1779" s="198"/>
      <c r="AV1779" s="198"/>
      <c r="AW1779" s="198"/>
      <c r="AX1779" s="198"/>
      <c r="AY1779" s="198"/>
      <c r="AZ1779" s="198"/>
      <c r="BA1779" s="198"/>
      <c r="BB1779" s="198"/>
      <c r="BC1779" s="198"/>
      <c r="BD1779" s="198"/>
      <c r="BE1779" s="198"/>
      <c r="BF1779" s="198"/>
      <c r="BG1779" s="198"/>
      <c r="BH1779" s="198"/>
      <c r="BI1779" s="198"/>
      <c r="BJ1779" s="198"/>
      <c r="BK1779" s="198"/>
      <c r="BL1779" s="198"/>
      <c r="BM1779" s="198"/>
      <c r="BN1779" s="198"/>
      <c r="BO1779" s="198"/>
      <c r="BP1779" s="198"/>
      <c r="BQ1779" s="198"/>
      <c r="BR1779" s="198"/>
      <c r="BS1779" s="198"/>
      <c r="BT1779" s="198"/>
      <c r="BU1779" s="198"/>
      <c r="BV1779" s="198"/>
      <c r="BW1779" s="198"/>
      <c r="BX1779" s="198"/>
      <c r="BY1779" s="198"/>
      <c r="BZ1779" s="198"/>
      <c r="CA1779" s="198"/>
      <c r="CB1779" s="198"/>
      <c r="CC1779" s="198"/>
      <c r="CD1779" s="198"/>
      <c r="CE1779" s="198"/>
      <c r="CF1779" s="573"/>
      <c r="CG1779" s="573"/>
      <c r="CH1779" s="573"/>
      <c r="CI1779" s="573"/>
      <c r="CJ1779" s="573"/>
      <c r="CK1779" s="573"/>
      <c r="CL1779" s="573"/>
      <c r="CM1779" s="573"/>
      <c r="CN1779" s="573"/>
      <c r="CO1779" s="573"/>
      <c r="CP1779" s="573"/>
      <c r="CQ1779" s="573"/>
      <c r="CR1779" s="573"/>
      <c r="CS1779" s="198"/>
      <c r="CT1779" s="198"/>
      <c r="CU1779" s="198"/>
      <c r="CV1779" s="198"/>
      <c r="CW1779" s="198"/>
      <c r="CX1779" s="198"/>
      <c r="CY1779" s="198"/>
      <c r="CZ1779" s="198"/>
      <c r="DA1779" s="198"/>
      <c r="DB1779" s="198"/>
      <c r="DC1779" s="198"/>
      <c r="DD1779" s="198"/>
      <c r="DE1779" s="198"/>
      <c r="DF1779" s="198"/>
      <c r="DG1779" s="198"/>
      <c r="DH1779" s="198"/>
      <c r="DI1779" s="198"/>
      <c r="DJ1779" s="198"/>
      <c r="DK1779" s="198"/>
      <c r="DL1779" s="198"/>
      <c r="DM1779" s="198"/>
      <c r="DN1779" s="198"/>
      <c r="DO1779" s="198"/>
    </row>
    <row r="1780" spans="2:119" s="575" customFormat="1">
      <c r="B1780" s="1318"/>
      <c r="C1780" s="575" t="s">
        <v>77</v>
      </c>
      <c r="D1780" s="584"/>
      <c r="E1780" s="585"/>
      <c r="F1780" s="586"/>
      <c r="G1780" s="586"/>
      <c r="H1780" s="586"/>
      <c r="I1780" s="586"/>
      <c r="J1780" s="586"/>
      <c r="K1780" s="586">
        <v>0</v>
      </c>
      <c r="L1780" s="586">
        <v>0</v>
      </c>
      <c r="M1780" s="586">
        <v>1.5933850000000001</v>
      </c>
      <c r="N1780" s="586">
        <v>9.2324229999999989</v>
      </c>
      <c r="O1780" s="198"/>
      <c r="P1780" s="198"/>
      <c r="Q1780" s="198"/>
      <c r="R1780" s="198"/>
      <c r="S1780" s="573"/>
      <c r="T1780" s="573"/>
      <c r="U1780" s="1762"/>
      <c r="V1780" s="1762"/>
      <c r="W1780" s="1762"/>
      <c r="X1780" s="1762"/>
      <c r="Y1780" s="1762"/>
      <c r="Z1780" s="1762"/>
      <c r="AA1780" s="150"/>
      <c r="AB1780" s="587">
        <v>0</v>
      </c>
      <c r="AC1780" s="587">
        <v>0</v>
      </c>
      <c r="AD1780" s="587">
        <v>0</v>
      </c>
      <c r="AE1780" s="587">
        <v>0</v>
      </c>
      <c r="AF1780" s="587">
        <v>0</v>
      </c>
      <c r="AG1780" s="587">
        <v>0</v>
      </c>
      <c r="AH1780" s="587">
        <v>0</v>
      </c>
      <c r="AI1780" s="587">
        <v>0</v>
      </c>
      <c r="AJ1780" s="198">
        <v>0</v>
      </c>
      <c r="AK1780" s="198">
        <v>1.447859</v>
      </c>
      <c r="AL1780" s="198">
        <v>2.020356</v>
      </c>
      <c r="AM1780" s="198">
        <v>1.5933850000000001</v>
      </c>
      <c r="AN1780" s="198">
        <v>1.4274309999999999</v>
      </c>
      <c r="AO1780" s="198">
        <v>2.277682</v>
      </c>
      <c r="AP1780" s="198">
        <v>3.0570650000000001</v>
      </c>
      <c r="AQ1780" s="198">
        <v>9.2324229999999989</v>
      </c>
      <c r="AR1780" s="198">
        <v>13.776177000000001</v>
      </c>
      <c r="AS1780" s="198"/>
      <c r="AT1780" s="198"/>
      <c r="AU1780" s="198"/>
      <c r="AV1780" s="198"/>
      <c r="AW1780" s="198"/>
      <c r="AX1780" s="198"/>
      <c r="AY1780" s="198"/>
      <c r="AZ1780" s="198"/>
      <c r="BA1780" s="198"/>
      <c r="BB1780" s="198"/>
      <c r="BC1780" s="198"/>
      <c r="BD1780" s="198"/>
      <c r="BE1780" s="198"/>
      <c r="BF1780" s="198"/>
      <c r="BG1780" s="198"/>
      <c r="BH1780" s="198"/>
      <c r="BI1780" s="198"/>
      <c r="BJ1780" s="198"/>
      <c r="BK1780" s="198"/>
      <c r="BL1780" s="198"/>
      <c r="BM1780" s="198"/>
      <c r="BN1780" s="198"/>
      <c r="BO1780" s="198"/>
      <c r="BP1780" s="198"/>
      <c r="BQ1780" s="198"/>
      <c r="BR1780" s="198"/>
      <c r="BS1780" s="198"/>
      <c r="BT1780" s="198"/>
      <c r="BU1780" s="198"/>
      <c r="BV1780" s="198"/>
      <c r="BW1780" s="198"/>
      <c r="BX1780" s="198"/>
      <c r="BY1780" s="198"/>
      <c r="BZ1780" s="198"/>
      <c r="CA1780" s="198"/>
      <c r="CB1780" s="198"/>
      <c r="CC1780" s="198"/>
      <c r="CD1780" s="198"/>
      <c r="CE1780" s="198"/>
      <c r="CF1780" s="573"/>
      <c r="CG1780" s="573"/>
      <c r="CH1780" s="573"/>
      <c r="CI1780" s="573"/>
      <c r="CJ1780" s="573"/>
      <c r="CK1780" s="573"/>
      <c r="CL1780" s="573"/>
      <c r="CM1780" s="573"/>
      <c r="CN1780" s="573"/>
      <c r="CO1780" s="573"/>
      <c r="CP1780" s="573"/>
      <c r="CQ1780" s="573"/>
      <c r="CR1780" s="573"/>
      <c r="CS1780" s="198"/>
      <c r="CT1780" s="198"/>
      <c r="CU1780" s="198"/>
      <c r="CV1780" s="198"/>
      <c r="CW1780" s="198"/>
      <c r="CX1780" s="198"/>
      <c r="CY1780" s="198"/>
      <c r="CZ1780" s="198"/>
      <c r="DA1780" s="198"/>
      <c r="DB1780" s="198"/>
      <c r="DC1780" s="198"/>
      <c r="DD1780" s="198"/>
      <c r="DE1780" s="198"/>
      <c r="DF1780" s="198"/>
      <c r="DG1780" s="198"/>
      <c r="DH1780" s="198"/>
      <c r="DI1780" s="198"/>
      <c r="DJ1780" s="198"/>
      <c r="DK1780" s="198"/>
      <c r="DL1780" s="198"/>
      <c r="DM1780" s="198"/>
      <c r="DN1780" s="198"/>
      <c r="DO1780" s="198"/>
    </row>
    <row r="1781" spans="2:119" s="575" customFormat="1">
      <c r="B1781" s="1318"/>
      <c r="C1781" s="575" t="s">
        <v>78</v>
      </c>
      <c r="D1781" s="584"/>
      <c r="E1781" s="585"/>
      <c r="F1781" s="586"/>
      <c r="G1781" s="586"/>
      <c r="H1781" s="586"/>
      <c r="I1781" s="586"/>
      <c r="J1781" s="586"/>
      <c r="K1781" s="586"/>
      <c r="L1781" s="586"/>
      <c r="M1781" s="586"/>
      <c r="N1781" s="586"/>
      <c r="O1781" s="198"/>
      <c r="P1781" s="198"/>
      <c r="Q1781" s="198"/>
      <c r="R1781" s="198"/>
      <c r="S1781" s="573"/>
      <c r="T1781" s="573"/>
      <c r="U1781" s="1762"/>
      <c r="V1781" s="1762"/>
      <c r="W1781" s="1762"/>
      <c r="X1781" s="1762"/>
      <c r="Y1781" s="1762"/>
      <c r="Z1781" s="1762"/>
      <c r="AA1781" s="150"/>
      <c r="AB1781" s="587"/>
      <c r="AC1781" s="587"/>
      <c r="AD1781" s="587"/>
      <c r="AE1781" s="587"/>
      <c r="AF1781" s="587"/>
      <c r="AG1781" s="587"/>
      <c r="AH1781" s="587"/>
      <c r="AI1781" s="587"/>
      <c r="AJ1781" s="198"/>
      <c r="AK1781" s="198"/>
      <c r="AL1781" s="198"/>
      <c r="AM1781" s="198"/>
      <c r="AN1781" s="198"/>
      <c r="AO1781" s="198"/>
      <c r="AP1781" s="198"/>
      <c r="AQ1781" s="198"/>
      <c r="AR1781" s="198"/>
      <c r="AS1781" s="198"/>
      <c r="AT1781" s="198"/>
      <c r="AU1781" s="198"/>
      <c r="AV1781" s="198"/>
      <c r="AW1781" s="198"/>
      <c r="AX1781" s="198"/>
      <c r="AY1781" s="198"/>
      <c r="AZ1781" s="198"/>
      <c r="BA1781" s="198"/>
      <c r="BB1781" s="198"/>
      <c r="BC1781" s="198"/>
      <c r="BD1781" s="198"/>
      <c r="BE1781" s="198"/>
      <c r="BF1781" s="198"/>
      <c r="BG1781" s="198"/>
      <c r="BH1781" s="198"/>
      <c r="BI1781" s="198"/>
      <c r="BJ1781" s="198"/>
      <c r="BK1781" s="198"/>
      <c r="BL1781" s="198"/>
      <c r="BM1781" s="198"/>
      <c r="BN1781" s="198"/>
      <c r="BO1781" s="198"/>
      <c r="BP1781" s="198"/>
      <c r="BQ1781" s="198"/>
      <c r="BR1781" s="198"/>
      <c r="BS1781" s="198"/>
      <c r="BT1781" s="198"/>
      <c r="BU1781" s="198"/>
      <c r="BV1781" s="198"/>
      <c r="BW1781" s="198"/>
      <c r="BX1781" s="198"/>
      <c r="BY1781" s="198"/>
      <c r="BZ1781" s="198"/>
      <c r="CA1781" s="198"/>
      <c r="CB1781" s="198"/>
      <c r="CC1781" s="198"/>
      <c r="CD1781" s="198"/>
      <c r="CE1781" s="198"/>
      <c r="CF1781" s="573"/>
      <c r="CG1781" s="573"/>
      <c r="CH1781" s="573"/>
      <c r="CI1781" s="573"/>
      <c r="CJ1781" s="573"/>
      <c r="CK1781" s="573"/>
      <c r="CL1781" s="573"/>
      <c r="CM1781" s="573"/>
      <c r="CN1781" s="573"/>
      <c r="CO1781" s="573"/>
      <c r="CP1781" s="573"/>
      <c r="CQ1781" s="573"/>
      <c r="CR1781" s="573"/>
      <c r="CS1781" s="198"/>
      <c r="CT1781" s="198"/>
      <c r="CU1781" s="198"/>
      <c r="CV1781" s="198"/>
      <c r="CW1781" s="198"/>
      <c r="CX1781" s="198"/>
      <c r="CY1781" s="198"/>
      <c r="CZ1781" s="198"/>
      <c r="DA1781" s="198"/>
      <c r="DB1781" s="198"/>
      <c r="DC1781" s="198"/>
      <c r="DD1781" s="198"/>
      <c r="DE1781" s="198"/>
      <c r="DF1781" s="198"/>
      <c r="DG1781" s="198"/>
      <c r="DH1781" s="198"/>
      <c r="DI1781" s="198"/>
      <c r="DJ1781" s="198"/>
      <c r="DK1781" s="198"/>
      <c r="DL1781" s="198"/>
      <c r="DM1781" s="198"/>
      <c r="DN1781" s="198"/>
      <c r="DO1781" s="198"/>
    </row>
    <row r="1782" spans="2:119" s="575" customFormat="1">
      <c r="B1782" s="1318"/>
      <c r="C1782" s="575" t="s">
        <v>79</v>
      </c>
      <c r="D1782" s="584"/>
      <c r="E1782" s="585"/>
      <c r="F1782" s="586"/>
      <c r="G1782" s="586"/>
      <c r="H1782" s="586"/>
      <c r="I1782" s="586"/>
      <c r="J1782" s="586"/>
      <c r="K1782" s="586">
        <v>0</v>
      </c>
      <c r="L1782" s="586">
        <v>0</v>
      </c>
      <c r="M1782" s="586">
        <v>1.068155</v>
      </c>
      <c r="N1782" s="586">
        <v>1.058848</v>
      </c>
      <c r="O1782" s="198"/>
      <c r="P1782" s="198"/>
      <c r="Q1782" s="198"/>
      <c r="R1782" s="198"/>
      <c r="S1782" s="573"/>
      <c r="T1782" s="573"/>
      <c r="U1782" s="1762"/>
      <c r="V1782" s="1762"/>
      <c r="W1782" s="1762"/>
      <c r="X1782" s="1762"/>
      <c r="Y1782" s="1762"/>
      <c r="Z1782" s="1762"/>
      <c r="AA1782" s="150"/>
      <c r="AB1782" s="587">
        <v>0</v>
      </c>
      <c r="AC1782" s="587">
        <v>0</v>
      </c>
      <c r="AD1782" s="587">
        <v>0</v>
      </c>
      <c r="AE1782" s="587">
        <v>0</v>
      </c>
      <c r="AF1782" s="587">
        <v>0</v>
      </c>
      <c r="AG1782" s="587">
        <v>0</v>
      </c>
      <c r="AH1782" s="587">
        <v>0</v>
      </c>
      <c r="AI1782" s="587">
        <v>0</v>
      </c>
      <c r="AJ1782" s="198">
        <v>0</v>
      </c>
      <c r="AK1782" s="198">
        <v>0.72376399999999996</v>
      </c>
      <c r="AL1782" s="198">
        <v>0.94840599999999997</v>
      </c>
      <c r="AM1782" s="198">
        <v>1.068155</v>
      </c>
      <c r="AN1782" s="198">
        <v>1.0624210000000001</v>
      </c>
      <c r="AO1782" s="198">
        <v>1.204958</v>
      </c>
      <c r="AP1782" s="198">
        <v>1.1297600000000001</v>
      </c>
      <c r="AQ1782" s="198">
        <v>1.058848</v>
      </c>
      <c r="AR1782" s="198">
        <v>1.116395</v>
      </c>
      <c r="AS1782" s="198"/>
      <c r="AT1782" s="198"/>
      <c r="AU1782" s="198"/>
      <c r="AV1782" s="198"/>
      <c r="AW1782" s="198"/>
      <c r="AX1782" s="198"/>
      <c r="AY1782" s="198"/>
      <c r="AZ1782" s="198"/>
      <c r="BA1782" s="198"/>
      <c r="BB1782" s="198"/>
      <c r="BC1782" s="198"/>
      <c r="BD1782" s="198"/>
      <c r="BE1782" s="198"/>
      <c r="BF1782" s="198"/>
      <c r="BG1782" s="198"/>
      <c r="BH1782" s="198"/>
      <c r="BI1782" s="198"/>
      <c r="BJ1782" s="198"/>
      <c r="BK1782" s="198"/>
      <c r="BL1782" s="198"/>
      <c r="BM1782" s="198"/>
      <c r="BN1782" s="198"/>
      <c r="BO1782" s="198"/>
      <c r="BP1782" s="198"/>
      <c r="BQ1782" s="198"/>
      <c r="BR1782" s="198"/>
      <c r="BS1782" s="198"/>
      <c r="BT1782" s="198"/>
      <c r="BU1782" s="198"/>
      <c r="BV1782" s="198"/>
      <c r="BW1782" s="198"/>
      <c r="BX1782" s="198"/>
      <c r="BY1782" s="198"/>
      <c r="BZ1782" s="198"/>
      <c r="CA1782" s="198"/>
      <c r="CB1782" s="198"/>
      <c r="CC1782" s="198"/>
      <c r="CD1782" s="198"/>
      <c r="CE1782" s="198"/>
      <c r="CF1782" s="573"/>
      <c r="CG1782" s="573"/>
      <c r="CH1782" s="573"/>
      <c r="CI1782" s="573"/>
      <c r="CJ1782" s="573"/>
      <c r="CK1782" s="573"/>
      <c r="CL1782" s="573"/>
      <c r="CM1782" s="573"/>
      <c r="CN1782" s="573"/>
      <c r="CO1782" s="573"/>
      <c r="CP1782" s="573"/>
      <c r="CQ1782" s="573"/>
      <c r="CR1782" s="573"/>
      <c r="CS1782" s="198"/>
      <c r="CT1782" s="198"/>
      <c r="CU1782" s="198"/>
      <c r="CV1782" s="198"/>
      <c r="CW1782" s="198"/>
      <c r="CX1782" s="198"/>
      <c r="CY1782" s="198"/>
      <c r="CZ1782" s="198"/>
      <c r="DA1782" s="198"/>
      <c r="DB1782" s="198"/>
      <c r="DC1782" s="198"/>
      <c r="DD1782" s="198"/>
      <c r="DE1782" s="198"/>
      <c r="DF1782" s="198"/>
      <c r="DG1782" s="198"/>
      <c r="DH1782" s="198"/>
      <c r="DI1782" s="198"/>
      <c r="DJ1782" s="198"/>
      <c r="DK1782" s="198"/>
      <c r="DL1782" s="198"/>
      <c r="DM1782" s="198"/>
      <c r="DN1782" s="198"/>
      <c r="DO1782" s="198"/>
    </row>
    <row r="1783" spans="2:119" s="575" customFormat="1">
      <c r="B1783" s="1318"/>
      <c r="C1783" s="575" t="s">
        <v>80</v>
      </c>
      <c r="D1783" s="584"/>
      <c r="E1783" s="585"/>
      <c r="F1783" s="586"/>
      <c r="G1783" s="586"/>
      <c r="H1783" s="586"/>
      <c r="I1783" s="586"/>
      <c r="J1783" s="586"/>
      <c r="K1783" s="586">
        <v>0</v>
      </c>
      <c r="L1783" s="586">
        <v>0</v>
      </c>
      <c r="M1783" s="586">
        <v>42.819660999999996</v>
      </c>
      <c r="N1783" s="586">
        <v>63.314768000000001</v>
      </c>
      <c r="O1783" s="198"/>
      <c r="P1783" s="198"/>
      <c r="Q1783" s="198"/>
      <c r="R1783" s="198"/>
      <c r="S1783" s="573"/>
      <c r="T1783" s="573"/>
      <c r="U1783" s="1762"/>
      <c r="V1783" s="1762"/>
      <c r="W1783" s="1762"/>
      <c r="X1783" s="1762"/>
      <c r="Y1783" s="1762"/>
      <c r="Z1783" s="1762"/>
      <c r="AA1783" s="150"/>
      <c r="AB1783" s="587">
        <v>0</v>
      </c>
      <c r="AC1783" s="587">
        <v>0</v>
      </c>
      <c r="AD1783" s="587">
        <v>0</v>
      </c>
      <c r="AE1783" s="587">
        <v>0</v>
      </c>
      <c r="AF1783" s="587">
        <v>0</v>
      </c>
      <c r="AG1783" s="587">
        <v>0</v>
      </c>
      <c r="AH1783" s="587">
        <v>0</v>
      </c>
      <c r="AI1783" s="587">
        <v>0</v>
      </c>
      <c r="AJ1783" s="198">
        <v>0</v>
      </c>
      <c r="AK1783" s="198">
        <v>35.355872000000005</v>
      </c>
      <c r="AL1783" s="198">
        <v>29.976024999999996</v>
      </c>
      <c r="AM1783" s="198">
        <v>42.819660999999996</v>
      </c>
      <c r="AN1783" s="198">
        <v>42.441754000000003</v>
      </c>
      <c r="AO1783" s="198">
        <v>46.443035000000002</v>
      </c>
      <c r="AP1783" s="198">
        <v>70.254909999999995</v>
      </c>
      <c r="AQ1783" s="198">
        <v>63.314768000000001</v>
      </c>
      <c r="AR1783" s="198">
        <v>65.37191</v>
      </c>
      <c r="AS1783" s="198"/>
      <c r="AT1783" s="198"/>
      <c r="AU1783" s="198"/>
      <c r="AV1783" s="198"/>
      <c r="AW1783" s="198"/>
      <c r="AX1783" s="198"/>
      <c r="AY1783" s="198"/>
      <c r="AZ1783" s="198"/>
      <c r="BA1783" s="198"/>
      <c r="BB1783" s="198"/>
      <c r="BC1783" s="198"/>
      <c r="BD1783" s="198"/>
      <c r="BE1783" s="198"/>
      <c r="BF1783" s="198"/>
      <c r="BG1783" s="198"/>
      <c r="BH1783" s="198"/>
      <c r="BI1783" s="198"/>
      <c r="BJ1783" s="198"/>
      <c r="BK1783" s="198"/>
      <c r="BL1783" s="198"/>
      <c r="BM1783" s="198"/>
      <c r="BN1783" s="198"/>
      <c r="BO1783" s="198"/>
      <c r="BP1783" s="198"/>
      <c r="BQ1783" s="198"/>
      <c r="BR1783" s="198"/>
      <c r="BS1783" s="198"/>
      <c r="BT1783" s="198"/>
      <c r="BU1783" s="198"/>
      <c r="BV1783" s="198"/>
      <c r="BW1783" s="198"/>
      <c r="BX1783" s="198"/>
      <c r="BY1783" s="198"/>
      <c r="BZ1783" s="198"/>
      <c r="CA1783" s="198"/>
      <c r="CB1783" s="198"/>
      <c r="CC1783" s="198"/>
      <c r="CD1783" s="198"/>
      <c r="CE1783" s="198"/>
      <c r="CF1783" s="573"/>
      <c r="CG1783" s="573"/>
      <c r="CH1783" s="573"/>
      <c r="CI1783" s="573"/>
      <c r="CJ1783" s="573"/>
      <c r="CK1783" s="573"/>
      <c r="CL1783" s="573"/>
      <c r="CM1783" s="573"/>
      <c r="CN1783" s="573"/>
      <c r="CO1783" s="573"/>
      <c r="CP1783" s="573"/>
      <c r="CQ1783" s="573"/>
      <c r="CR1783" s="573"/>
      <c r="CS1783" s="198"/>
      <c r="CT1783" s="198"/>
      <c r="CU1783" s="198"/>
      <c r="CV1783" s="198"/>
      <c r="CW1783" s="198"/>
      <c r="CX1783" s="198"/>
      <c r="CY1783" s="198"/>
      <c r="CZ1783" s="198"/>
      <c r="DA1783" s="198"/>
      <c r="DB1783" s="198"/>
      <c r="DC1783" s="198"/>
      <c r="DD1783" s="198"/>
      <c r="DE1783" s="198"/>
      <c r="DF1783" s="198"/>
      <c r="DG1783" s="198"/>
      <c r="DH1783" s="198"/>
      <c r="DI1783" s="198"/>
      <c r="DJ1783" s="198"/>
      <c r="DK1783" s="198"/>
      <c r="DL1783" s="198"/>
      <c r="DM1783" s="198"/>
      <c r="DN1783" s="198"/>
      <c r="DO1783" s="198"/>
    </row>
    <row r="1784" spans="2:119" s="575" customFormat="1">
      <c r="B1784" s="1318"/>
      <c r="C1784" s="575" t="s">
        <v>81</v>
      </c>
      <c r="D1784" s="584"/>
      <c r="E1784" s="585"/>
      <c r="F1784" s="586"/>
      <c r="G1784" s="586"/>
      <c r="H1784" s="586"/>
      <c r="I1784" s="586"/>
      <c r="J1784" s="586"/>
      <c r="K1784" s="586">
        <v>-69.795747000000006</v>
      </c>
      <c r="L1784" s="586">
        <v>-85.51388500000003</v>
      </c>
      <c r="M1784" s="586">
        <v>-91.204759999999993</v>
      </c>
      <c r="N1784" s="586">
        <v>-104.91100000000003</v>
      </c>
      <c r="O1784" s="198">
        <v>-142.45999999999998</v>
      </c>
      <c r="P1784" s="198">
        <v>-254.904</v>
      </c>
      <c r="Q1784" s="198">
        <v>-512.26199999999994</v>
      </c>
      <c r="R1784" s="198">
        <v>-850.95100000000002</v>
      </c>
      <c r="S1784" s="573">
        <v>-1587.6669999999999</v>
      </c>
      <c r="T1784" s="573">
        <v>-1828.3200000000002</v>
      </c>
      <c r="U1784" s="1762">
        <v>-2366.6320369049149</v>
      </c>
      <c r="V1784" s="1762">
        <v>-2751.7928778555097</v>
      </c>
      <c r="W1784" s="1762">
        <v>-3485.6438921719418</v>
      </c>
      <c r="X1784" s="1762">
        <v>-4014.7850818588777</v>
      </c>
      <c r="Y1784" s="1762">
        <v>-4669.7956567533156</v>
      </c>
      <c r="Z1784" s="1762">
        <v>-5456.5439223194462</v>
      </c>
      <c r="AA1784" s="150"/>
      <c r="AB1784" s="578">
        <v>0</v>
      </c>
      <c r="AC1784" s="578">
        <v>0</v>
      </c>
      <c r="AD1784" s="578">
        <v>0</v>
      </c>
      <c r="AE1784" s="578">
        <v>0</v>
      </c>
      <c r="AF1784" s="587">
        <v>0</v>
      </c>
      <c r="AG1784" s="587">
        <v>0</v>
      </c>
      <c r="AH1784" s="587">
        <v>0</v>
      </c>
      <c r="AI1784" s="587">
        <v>0</v>
      </c>
      <c r="AJ1784" s="198">
        <v>0</v>
      </c>
      <c r="AK1784" s="198">
        <v>-2.9277470000000001</v>
      </c>
      <c r="AL1784" s="198">
        <v>-0.63658999999999821</v>
      </c>
      <c r="AM1784" s="198">
        <v>6.607720999999998</v>
      </c>
      <c r="AN1784" s="198">
        <v>0.98819400000000002</v>
      </c>
      <c r="AO1784" s="198">
        <v>7.2718050000000005</v>
      </c>
      <c r="AP1784" s="198">
        <v>2.5454500000000095</v>
      </c>
      <c r="AQ1784" s="198">
        <v>-25.790008999999998</v>
      </c>
      <c r="AR1784" s="198">
        <v>-27.786036000000003</v>
      </c>
      <c r="AS1784" s="198"/>
      <c r="AT1784" s="198"/>
      <c r="AU1784" s="198"/>
      <c r="AV1784" s="198"/>
      <c r="AW1784" s="198"/>
      <c r="AX1784" s="198"/>
      <c r="AY1784" s="198"/>
      <c r="AZ1784" s="198"/>
      <c r="BA1784" s="198"/>
      <c r="BB1784" s="198"/>
      <c r="BC1784" s="198"/>
      <c r="BD1784" s="198"/>
      <c r="BE1784" s="198"/>
      <c r="BF1784" s="198"/>
      <c r="BG1784" s="198"/>
      <c r="BH1784" s="198"/>
      <c r="BI1784" s="198"/>
      <c r="BJ1784" s="198"/>
      <c r="BK1784" s="198"/>
      <c r="BL1784" s="198"/>
      <c r="BM1784" s="198"/>
      <c r="BN1784" s="198"/>
      <c r="BO1784" s="198"/>
      <c r="BP1784" s="198"/>
      <c r="BQ1784" s="198"/>
      <c r="BR1784" s="198"/>
      <c r="BS1784" s="198"/>
      <c r="BT1784" s="198"/>
      <c r="BU1784" s="198"/>
      <c r="BV1784" s="198"/>
      <c r="BW1784" s="198"/>
      <c r="BX1784" s="198"/>
      <c r="BY1784" s="198"/>
      <c r="BZ1784" s="198"/>
      <c r="CA1784" s="198"/>
      <c r="CB1784" s="198"/>
      <c r="CC1784" s="198"/>
      <c r="CD1784" s="198"/>
      <c r="CE1784" s="198"/>
      <c r="CF1784" s="573"/>
      <c r="CG1784" s="573"/>
      <c r="CH1784" s="573"/>
      <c r="CI1784" s="573"/>
      <c r="CJ1784" s="573"/>
      <c r="CK1784" s="573"/>
      <c r="CL1784" s="573"/>
      <c r="CM1784" s="573"/>
      <c r="CN1784" s="573"/>
      <c r="CO1784" s="573"/>
      <c r="CP1784" s="573"/>
      <c r="CQ1784" s="573"/>
      <c r="CR1784" s="573"/>
      <c r="CS1784" s="198"/>
      <c r="CT1784" s="198"/>
      <c r="CU1784" s="198"/>
      <c r="CV1784" s="198"/>
      <c r="CW1784" s="198"/>
      <c r="CX1784" s="198"/>
      <c r="CY1784" s="198"/>
      <c r="CZ1784" s="198"/>
      <c r="DA1784" s="198"/>
      <c r="DB1784" s="198"/>
      <c r="DC1784" s="198"/>
      <c r="DD1784" s="198"/>
      <c r="DE1784" s="198"/>
      <c r="DF1784" s="198"/>
      <c r="DG1784" s="198"/>
      <c r="DH1784" s="198"/>
      <c r="DI1784" s="198"/>
      <c r="DJ1784" s="198"/>
      <c r="DK1784" s="198"/>
      <c r="DL1784" s="198"/>
      <c r="DM1784" s="198"/>
      <c r="DN1784" s="198"/>
      <c r="DO1784" s="198"/>
    </row>
    <row r="1785" spans="2:119" s="575" customFormat="1">
      <c r="B1785" s="1318"/>
      <c r="C1785" s="575" t="s">
        <v>48</v>
      </c>
      <c r="D1785" s="584"/>
      <c r="E1785" s="585"/>
      <c r="F1785" s="586"/>
      <c r="G1785" s="586"/>
      <c r="H1785" s="586"/>
      <c r="I1785" s="586"/>
      <c r="J1785" s="586"/>
      <c r="K1785" s="586">
        <v>20.999025000000007</v>
      </c>
      <c r="L1785" s="578">
        <v>15.71813800000001</v>
      </c>
      <c r="M1785" s="578">
        <v>5.6908749999999699</v>
      </c>
      <c r="N1785" s="578">
        <v>13.706240000000026</v>
      </c>
      <c r="O1785" s="198">
        <v>37.548999999999978</v>
      </c>
      <c r="P1785" s="198">
        <v>112.44399999999999</v>
      </c>
      <c r="Q1785" s="198">
        <v>257.35799999999995</v>
      </c>
      <c r="R1785" s="198">
        <v>338.68900000000008</v>
      </c>
      <c r="S1785" s="573">
        <v>736.71600000000001</v>
      </c>
      <c r="T1785" s="573">
        <v>240.65299999999979</v>
      </c>
      <c r="U1785" s="1762">
        <v>538.31203690491452</v>
      </c>
      <c r="V1785" s="1762">
        <v>385.160840950595</v>
      </c>
      <c r="W1785" s="1762">
        <v>733.85101431643238</v>
      </c>
      <c r="X1785" s="1762">
        <v>529.14118968693629</v>
      </c>
      <c r="Y1785" s="1762">
        <v>655.01057489443679</v>
      </c>
      <c r="Z1785" s="1762">
        <v>1441.7588404605681</v>
      </c>
      <c r="AA1785" s="150"/>
      <c r="AB1785" s="578">
        <v>0</v>
      </c>
      <c r="AC1785" s="578">
        <v>0</v>
      </c>
      <c r="AD1785" s="578">
        <v>0</v>
      </c>
      <c r="AE1785" s="578">
        <v>0</v>
      </c>
      <c r="AF1785" s="587">
        <v>0</v>
      </c>
      <c r="AG1785" s="587">
        <v>0</v>
      </c>
      <c r="AH1785" s="587">
        <v>0</v>
      </c>
      <c r="AI1785" s="587">
        <v>0</v>
      </c>
      <c r="AJ1785" s="198">
        <v>0</v>
      </c>
      <c r="AK1785" s="198">
        <v>2.9277470000000001</v>
      </c>
      <c r="AL1785" s="198">
        <v>-2.2911569999999983</v>
      </c>
      <c r="AM1785" s="198">
        <v>-7.2443110000000033</v>
      </c>
      <c r="AN1785" s="198">
        <v>5.6195270000000015</v>
      </c>
      <c r="AO1785" s="198">
        <v>-6.2836109999999969</v>
      </c>
      <c r="AP1785" s="198">
        <v>4.7263549999999945</v>
      </c>
      <c r="AQ1785" s="198">
        <v>28.335459000000007</v>
      </c>
      <c r="AR1785" s="198">
        <v>1.9960270000000051</v>
      </c>
      <c r="AS1785" s="198"/>
      <c r="AT1785" s="198"/>
      <c r="AU1785" s="198"/>
      <c r="AV1785" s="198"/>
      <c r="AW1785" s="198"/>
      <c r="AX1785" s="198"/>
      <c r="AY1785" s="198"/>
      <c r="AZ1785" s="198"/>
      <c r="BA1785" s="198"/>
      <c r="BB1785" s="198"/>
      <c r="BC1785" s="198"/>
      <c r="BD1785" s="198"/>
      <c r="BE1785" s="198"/>
      <c r="BF1785" s="198"/>
      <c r="BG1785" s="198"/>
      <c r="BH1785" s="198"/>
      <c r="BI1785" s="198"/>
      <c r="BJ1785" s="198"/>
      <c r="BK1785" s="198"/>
      <c r="BL1785" s="198"/>
      <c r="BM1785" s="198"/>
      <c r="BN1785" s="198"/>
      <c r="BO1785" s="198"/>
      <c r="BP1785" s="198"/>
      <c r="BQ1785" s="198"/>
      <c r="BR1785" s="198"/>
      <c r="BS1785" s="198"/>
      <c r="BT1785" s="198"/>
      <c r="BU1785" s="198"/>
      <c r="BV1785" s="198"/>
      <c r="BW1785" s="198"/>
      <c r="BX1785" s="198"/>
      <c r="BY1785" s="198"/>
      <c r="BZ1785" s="198"/>
      <c r="CA1785" s="198"/>
      <c r="CB1785" s="198"/>
      <c r="CC1785" s="198"/>
      <c r="CD1785" s="198"/>
      <c r="CE1785" s="198"/>
      <c r="CF1785" s="573"/>
      <c r="CG1785" s="573"/>
      <c r="CH1785" s="573"/>
      <c r="CI1785" s="573"/>
      <c r="CJ1785" s="573"/>
      <c r="CK1785" s="573"/>
      <c r="CL1785" s="573"/>
      <c r="CM1785" s="573"/>
      <c r="CN1785" s="573"/>
      <c r="CO1785" s="573"/>
      <c r="CP1785" s="573"/>
      <c r="CQ1785" s="573"/>
      <c r="CR1785" s="573"/>
      <c r="CS1785" s="198"/>
      <c r="CT1785" s="198"/>
      <c r="CU1785" s="198"/>
      <c r="CV1785" s="198"/>
      <c r="CW1785" s="198"/>
      <c r="CX1785" s="198"/>
      <c r="CY1785" s="198"/>
      <c r="CZ1785" s="198"/>
      <c r="DA1785" s="198"/>
      <c r="DB1785" s="198"/>
      <c r="DC1785" s="198"/>
      <c r="DD1785" s="198"/>
      <c r="DE1785" s="198"/>
      <c r="DF1785" s="198"/>
      <c r="DG1785" s="198"/>
      <c r="DH1785" s="198"/>
      <c r="DI1785" s="198"/>
      <c r="DJ1785" s="198"/>
      <c r="DK1785" s="198"/>
      <c r="DL1785" s="198"/>
      <c r="DM1785" s="198"/>
      <c r="DN1785" s="198"/>
      <c r="DO1785" s="198"/>
    </row>
    <row r="1786" spans="2:119" s="575" customFormat="1">
      <c r="B1786" s="1318"/>
      <c r="C1786" s="575" t="s">
        <v>49</v>
      </c>
      <c r="D1786" s="576"/>
      <c r="E1786" s="577"/>
      <c r="F1786" s="578"/>
      <c r="G1786" s="578"/>
      <c r="H1786" s="578"/>
      <c r="I1786" s="578"/>
      <c r="J1786" s="578"/>
      <c r="K1786" s="578"/>
      <c r="L1786" s="578"/>
      <c r="M1786" s="578"/>
      <c r="N1786" s="578"/>
      <c r="O1786" s="198"/>
      <c r="P1786" s="198"/>
      <c r="Q1786" s="198"/>
      <c r="R1786" s="198"/>
      <c r="S1786" s="573"/>
      <c r="T1786" s="573"/>
      <c r="U1786" s="1762"/>
      <c r="V1786" s="1762"/>
      <c r="W1786" s="1762"/>
      <c r="X1786" s="1762"/>
      <c r="Y1786" s="1762"/>
      <c r="Z1786" s="1762"/>
      <c r="AA1786" s="150"/>
      <c r="AB1786" s="578" t="s">
        <v>0</v>
      </c>
      <c r="AC1786" s="578"/>
      <c r="AD1786" s="578"/>
      <c r="AE1786" s="578"/>
      <c r="AF1786" s="578"/>
      <c r="AG1786" s="578"/>
      <c r="AH1786" s="578"/>
      <c r="AI1786" s="578"/>
      <c r="AJ1786" s="198"/>
      <c r="AK1786" s="198"/>
      <c r="AL1786" s="198"/>
      <c r="AM1786" s="198"/>
      <c r="AN1786" s="198"/>
      <c r="AO1786" s="198"/>
      <c r="AP1786" s="198"/>
      <c r="AQ1786" s="198"/>
      <c r="AR1786" s="198"/>
      <c r="AS1786" s="198"/>
      <c r="AT1786" s="198"/>
      <c r="AU1786" s="198"/>
      <c r="AV1786" s="198"/>
      <c r="AW1786" s="198"/>
      <c r="AX1786" s="198"/>
      <c r="AY1786" s="198"/>
      <c r="AZ1786" s="198"/>
      <c r="BA1786" s="198"/>
      <c r="BB1786" s="198"/>
      <c r="BC1786" s="198"/>
      <c r="BD1786" s="198"/>
      <c r="BE1786" s="198"/>
      <c r="BF1786" s="198"/>
      <c r="BG1786" s="198"/>
      <c r="BH1786" s="198"/>
      <c r="BI1786" s="198"/>
      <c r="BJ1786" s="198"/>
      <c r="BK1786" s="198"/>
      <c r="BL1786" s="198"/>
      <c r="BM1786" s="198"/>
      <c r="BN1786" s="198"/>
      <c r="BO1786" s="198"/>
      <c r="BP1786" s="198"/>
      <c r="BQ1786" s="198"/>
      <c r="BR1786" s="198"/>
      <c r="BS1786" s="198"/>
      <c r="BT1786" s="198"/>
      <c r="BU1786" s="198"/>
      <c r="BV1786" s="198"/>
      <c r="BW1786" s="198"/>
      <c r="BX1786" s="198"/>
      <c r="BY1786" s="198"/>
      <c r="BZ1786" s="198"/>
      <c r="CA1786" s="198"/>
      <c r="CB1786" s="198"/>
      <c r="CC1786" s="198"/>
      <c r="CD1786" s="198"/>
      <c r="CE1786" s="198"/>
      <c r="CF1786" s="573"/>
      <c r="CG1786" s="573"/>
      <c r="CH1786" s="573"/>
      <c r="CI1786" s="573"/>
      <c r="CJ1786" s="573"/>
      <c r="CK1786" s="573"/>
      <c r="CL1786" s="573"/>
      <c r="CM1786" s="573"/>
      <c r="CN1786" s="573"/>
      <c r="CO1786" s="573"/>
      <c r="CP1786" s="573"/>
      <c r="CQ1786" s="573"/>
      <c r="CR1786" s="573"/>
      <c r="CS1786" s="198"/>
      <c r="CT1786" s="198"/>
      <c r="CU1786" s="198"/>
      <c r="CV1786" s="198"/>
      <c r="CW1786" s="198"/>
      <c r="CX1786" s="198"/>
      <c r="CY1786" s="198"/>
      <c r="CZ1786" s="198"/>
      <c r="DA1786" s="198"/>
      <c r="DB1786" s="198"/>
      <c r="DC1786" s="198"/>
      <c r="DD1786" s="198"/>
      <c r="DE1786" s="198"/>
      <c r="DF1786" s="198"/>
      <c r="DG1786" s="198"/>
      <c r="DH1786" s="198"/>
      <c r="DI1786" s="198"/>
      <c r="DJ1786" s="198"/>
      <c r="DK1786" s="198"/>
      <c r="DL1786" s="198"/>
      <c r="DM1786" s="198"/>
      <c r="DN1786" s="198"/>
      <c r="DO1786" s="198"/>
    </row>
    <row r="1787" spans="2:119" s="575" customFormat="1">
      <c r="B1787" s="1318"/>
      <c r="C1787" s="575" t="s">
        <v>82</v>
      </c>
      <c r="D1787" s="584"/>
      <c r="E1787" s="585"/>
      <c r="F1787" s="586"/>
      <c r="G1787" s="586"/>
      <c r="H1787" s="586"/>
      <c r="I1787" s="586"/>
      <c r="J1787" s="586"/>
      <c r="K1787" s="586"/>
      <c r="L1787" s="586"/>
      <c r="M1787" s="586"/>
      <c r="N1787" s="586"/>
      <c r="O1787" s="198"/>
      <c r="P1787" s="198"/>
      <c r="Q1787" s="198"/>
      <c r="R1787" s="198"/>
      <c r="S1787" s="573"/>
      <c r="T1787" s="573"/>
      <c r="U1787" s="1762"/>
      <c r="V1787" s="1762"/>
      <c r="W1787" s="1762"/>
      <c r="X1787" s="1762"/>
      <c r="Y1787" s="1762"/>
      <c r="Z1787" s="1762"/>
      <c r="AA1787" s="150"/>
      <c r="AB1787" s="578" t="s">
        <v>0</v>
      </c>
      <c r="AC1787" s="578"/>
      <c r="AD1787" s="578"/>
      <c r="AE1787" s="578"/>
      <c r="AF1787" s="578"/>
      <c r="AG1787" s="578"/>
      <c r="AH1787" s="578"/>
      <c r="AI1787" s="578"/>
      <c r="AJ1787" s="198"/>
      <c r="AK1787" s="198"/>
      <c r="AL1787" s="198"/>
      <c r="AM1787" s="198"/>
      <c r="AN1787" s="198"/>
      <c r="AO1787" s="198"/>
      <c r="AP1787" s="198"/>
      <c r="AQ1787" s="198"/>
      <c r="AR1787" s="198"/>
      <c r="AS1787" s="198"/>
      <c r="AT1787" s="198"/>
      <c r="AU1787" s="198"/>
      <c r="AV1787" s="198"/>
      <c r="AW1787" s="198"/>
      <c r="AX1787" s="198"/>
      <c r="AY1787" s="198"/>
      <c r="AZ1787" s="198"/>
      <c r="BA1787" s="198"/>
      <c r="BB1787" s="198"/>
      <c r="BC1787" s="198"/>
      <c r="BD1787" s="198"/>
      <c r="BE1787" s="198"/>
      <c r="BF1787" s="198"/>
      <c r="BG1787" s="198"/>
      <c r="BH1787" s="198"/>
      <c r="BI1787" s="198"/>
      <c r="BJ1787" s="198"/>
      <c r="BK1787" s="198"/>
      <c r="BL1787" s="198"/>
      <c r="BM1787" s="198"/>
      <c r="BN1787" s="198"/>
      <c r="BO1787" s="198"/>
      <c r="BP1787" s="198"/>
      <c r="BQ1787" s="198"/>
      <c r="BR1787" s="198"/>
      <c r="BS1787" s="198"/>
      <c r="BT1787" s="198"/>
      <c r="BU1787" s="198"/>
      <c r="BV1787" s="198"/>
      <c r="BW1787" s="198"/>
      <c r="BX1787" s="198"/>
      <c r="BY1787" s="198"/>
      <c r="BZ1787" s="198"/>
      <c r="CA1787" s="198"/>
      <c r="CB1787" s="198"/>
      <c r="CC1787" s="198"/>
      <c r="CD1787" s="198"/>
      <c r="CE1787" s="198"/>
      <c r="CF1787" s="573"/>
      <c r="CG1787" s="573"/>
      <c r="CH1787" s="573"/>
      <c r="CI1787" s="573"/>
      <c r="CJ1787" s="573"/>
      <c r="CK1787" s="573"/>
      <c r="CL1787" s="573"/>
      <c r="CM1787" s="573"/>
      <c r="CN1787" s="573"/>
      <c r="CO1787" s="573"/>
      <c r="CP1787" s="573"/>
      <c r="CQ1787" s="573"/>
      <c r="CR1787" s="573"/>
      <c r="CS1787" s="198"/>
      <c r="CT1787" s="198"/>
      <c r="CU1787" s="198"/>
      <c r="CV1787" s="198"/>
      <c r="CW1787" s="198"/>
      <c r="CX1787" s="198"/>
      <c r="CY1787" s="198"/>
      <c r="CZ1787" s="198"/>
      <c r="DA1787" s="198"/>
      <c r="DB1787" s="198"/>
      <c r="DC1787" s="198"/>
      <c r="DD1787" s="198"/>
      <c r="DE1787" s="198"/>
      <c r="DF1787" s="198"/>
      <c r="DG1787" s="198"/>
      <c r="DH1787" s="198"/>
      <c r="DI1787" s="198"/>
      <c r="DJ1787" s="198"/>
      <c r="DK1787" s="198"/>
      <c r="DL1787" s="198"/>
      <c r="DM1787" s="198"/>
      <c r="DN1787" s="198"/>
      <c r="DO1787" s="198"/>
    </row>
    <row r="1788" spans="2:119" s="575" customFormat="1">
      <c r="B1788" s="1318"/>
      <c r="C1788" s="575" t="s">
        <v>83</v>
      </c>
      <c r="D1788" s="590"/>
      <c r="E1788" s="591"/>
      <c r="F1788" s="592"/>
      <c r="G1788" s="592"/>
      <c r="H1788" s="592"/>
      <c r="I1788" s="592"/>
      <c r="J1788" s="592"/>
      <c r="K1788" s="592">
        <v>66.653999999999996</v>
      </c>
      <c r="L1788" s="592">
        <v>65.346000000000004</v>
      </c>
      <c r="M1788" s="592">
        <v>63.834000000000003</v>
      </c>
      <c r="N1788" s="592">
        <v>0</v>
      </c>
      <c r="O1788" s="198"/>
      <c r="P1788" s="198"/>
      <c r="Q1788" s="198"/>
      <c r="R1788" s="198"/>
      <c r="S1788" s="573"/>
      <c r="T1788" s="573"/>
      <c r="U1788" s="1762"/>
      <c r="V1788" s="1762"/>
      <c r="W1788" s="1762"/>
      <c r="X1788" s="1762"/>
      <c r="Y1788" s="1762"/>
      <c r="Z1788" s="1762"/>
      <c r="AA1788" s="150"/>
      <c r="AB1788" s="592">
        <v>75.072000000000003</v>
      </c>
      <c r="AC1788" s="586"/>
      <c r="AD1788" s="586"/>
      <c r="AE1788" s="592">
        <v>66.653999999999996</v>
      </c>
      <c r="AF1788" s="586"/>
      <c r="AG1788" s="586"/>
      <c r="AH1788" s="592">
        <v>65.346000000000004</v>
      </c>
      <c r="AI1788" s="586">
        <v>65.346000000000004</v>
      </c>
      <c r="AJ1788" s="198">
        <v>67.051000000000002</v>
      </c>
      <c r="AK1788" s="198">
        <v>65.16</v>
      </c>
      <c r="AL1788" s="198">
        <v>63.834000000000003</v>
      </c>
      <c r="AM1788" s="198">
        <v>63.834000000000003</v>
      </c>
      <c r="AN1788" s="198"/>
      <c r="AO1788" s="198"/>
      <c r="AP1788" s="198"/>
      <c r="AQ1788" s="198"/>
      <c r="AR1788" s="198"/>
      <c r="AS1788" s="198"/>
      <c r="AT1788" s="198"/>
      <c r="AU1788" s="198"/>
      <c r="AV1788" s="198"/>
      <c r="AW1788" s="198"/>
      <c r="AX1788" s="198"/>
      <c r="AY1788" s="198"/>
      <c r="AZ1788" s="198"/>
      <c r="BA1788" s="198"/>
      <c r="BB1788" s="198"/>
      <c r="BC1788" s="198"/>
      <c r="BD1788" s="198"/>
      <c r="BE1788" s="198"/>
      <c r="BF1788" s="198"/>
      <c r="BG1788" s="198"/>
      <c r="BH1788" s="198"/>
      <c r="BI1788" s="198"/>
      <c r="BJ1788" s="198"/>
      <c r="BK1788" s="198"/>
      <c r="BL1788" s="198"/>
      <c r="BM1788" s="198"/>
      <c r="BN1788" s="198"/>
      <c r="BO1788" s="198"/>
      <c r="BP1788" s="198"/>
      <c r="BQ1788" s="198"/>
      <c r="BR1788" s="198"/>
      <c r="BS1788" s="198"/>
      <c r="BT1788" s="198"/>
      <c r="BU1788" s="198"/>
      <c r="BV1788" s="198"/>
      <c r="BW1788" s="198"/>
      <c r="BX1788" s="198"/>
      <c r="BY1788" s="198"/>
      <c r="BZ1788" s="198"/>
      <c r="CA1788" s="198"/>
      <c r="CB1788" s="198"/>
      <c r="CC1788" s="198"/>
      <c r="CD1788" s="198"/>
      <c r="CE1788" s="198"/>
      <c r="CF1788" s="573"/>
      <c r="CG1788" s="573"/>
      <c r="CH1788" s="573"/>
      <c r="CI1788" s="573"/>
      <c r="CJ1788" s="573"/>
      <c r="CK1788" s="573"/>
      <c r="CL1788" s="573"/>
      <c r="CM1788" s="573"/>
      <c r="CN1788" s="573"/>
      <c r="CO1788" s="573"/>
      <c r="CP1788" s="573"/>
      <c r="CQ1788" s="573"/>
      <c r="CR1788" s="573"/>
      <c r="CS1788" s="198"/>
      <c r="CT1788" s="198"/>
      <c r="CU1788" s="198"/>
      <c r="CV1788" s="198"/>
      <c r="CW1788" s="198"/>
      <c r="CX1788" s="198"/>
      <c r="CY1788" s="198"/>
      <c r="CZ1788" s="198"/>
      <c r="DA1788" s="198"/>
      <c r="DB1788" s="198"/>
      <c r="DC1788" s="198"/>
      <c r="DD1788" s="198"/>
      <c r="DE1788" s="198"/>
      <c r="DF1788" s="198"/>
      <c r="DG1788" s="198"/>
      <c r="DH1788" s="198"/>
      <c r="DI1788" s="198"/>
      <c r="DJ1788" s="198"/>
      <c r="DK1788" s="198"/>
      <c r="DL1788" s="198"/>
      <c r="DM1788" s="198"/>
      <c r="DN1788" s="198"/>
      <c r="DO1788" s="198"/>
    </row>
    <row r="1789" spans="2:119" s="575" customFormat="1">
      <c r="B1789" s="1318"/>
      <c r="C1789" s="575" t="s">
        <v>6</v>
      </c>
      <c r="D1789" s="590"/>
      <c r="E1789" s="591"/>
      <c r="F1789" s="592"/>
      <c r="G1789" s="592"/>
      <c r="H1789" s="592"/>
      <c r="I1789" s="592"/>
      <c r="J1789" s="592"/>
      <c r="K1789" s="592">
        <v>3396.7271323800001</v>
      </c>
      <c r="L1789" s="592">
        <v>5049.5904646933395</v>
      </c>
      <c r="M1789" s="592">
        <v>4853.5630218153728</v>
      </c>
      <c r="N1789" s="592">
        <v>3878.3936650701467</v>
      </c>
      <c r="O1789" s="198">
        <v>4078.3021171963733</v>
      </c>
      <c r="P1789" s="198">
        <v>4352.3287195960947</v>
      </c>
      <c r="Q1789" s="198">
        <v>5129.8399019217768</v>
      </c>
      <c r="R1789" s="198">
        <v>5129.8399019217768</v>
      </c>
      <c r="S1789" s="573">
        <v>5129.8399019217768</v>
      </c>
      <c r="T1789" s="573">
        <v>5129.8399019217768</v>
      </c>
      <c r="U1789" s="1762">
        <v>5129.8399019217768</v>
      </c>
      <c r="V1789" s="1762">
        <v>5129.8399019217768</v>
      </c>
      <c r="W1789" s="1762">
        <v>5129.8399019217768</v>
      </c>
      <c r="X1789" s="1762">
        <v>5129.8399019217768</v>
      </c>
      <c r="Y1789" s="1762">
        <v>5129.8399019217768</v>
      </c>
      <c r="Z1789" s="1762">
        <v>5129.8399019217768</v>
      </c>
      <c r="AA1789" s="150"/>
      <c r="AB1789" s="592"/>
      <c r="AC1789" s="586"/>
      <c r="AD1789" s="586"/>
      <c r="AE1789" s="592"/>
      <c r="AF1789" s="586"/>
      <c r="AG1789" s="586"/>
      <c r="AH1789" s="592"/>
      <c r="AI1789" s="586"/>
      <c r="AJ1789" s="198"/>
      <c r="AK1789" s="198"/>
      <c r="AL1789" s="198"/>
      <c r="AM1789" s="198"/>
      <c r="AN1789" s="198"/>
      <c r="AO1789" s="198"/>
      <c r="AP1789" s="198"/>
      <c r="AQ1789" s="198"/>
      <c r="AR1789" s="198"/>
      <c r="AS1789" s="198"/>
      <c r="AT1789" s="198"/>
      <c r="AU1789" s="198"/>
      <c r="AV1789" s="198"/>
      <c r="AW1789" s="198"/>
      <c r="AX1789" s="198"/>
      <c r="AY1789" s="198"/>
      <c r="AZ1789" s="198"/>
      <c r="BA1789" s="198"/>
      <c r="BB1789" s="198"/>
      <c r="BC1789" s="198"/>
      <c r="BD1789" s="198"/>
      <c r="BE1789" s="198"/>
      <c r="BF1789" s="198"/>
      <c r="BG1789" s="198"/>
      <c r="BH1789" s="198"/>
      <c r="BI1789" s="198"/>
      <c r="BJ1789" s="198"/>
      <c r="BK1789" s="198"/>
      <c r="BL1789" s="198"/>
      <c r="BM1789" s="198"/>
      <c r="BN1789" s="198"/>
      <c r="BO1789" s="198"/>
      <c r="BP1789" s="198"/>
      <c r="BQ1789" s="198"/>
      <c r="BR1789" s="198"/>
      <c r="BS1789" s="198"/>
      <c r="BT1789" s="198"/>
      <c r="BU1789" s="198"/>
      <c r="BV1789" s="198"/>
      <c r="BW1789" s="198"/>
      <c r="BX1789" s="198"/>
      <c r="BY1789" s="198"/>
      <c r="BZ1789" s="198"/>
      <c r="CA1789" s="198"/>
      <c r="CB1789" s="198"/>
      <c r="CC1789" s="198"/>
      <c r="CD1789" s="198"/>
      <c r="CE1789" s="198"/>
      <c r="CF1789" s="573"/>
      <c r="CG1789" s="573"/>
      <c r="CH1789" s="573"/>
      <c r="CI1789" s="573"/>
      <c r="CJ1789" s="573"/>
      <c r="CK1789" s="573"/>
      <c r="CL1789" s="573"/>
      <c r="CM1789" s="573"/>
      <c r="CN1789" s="573"/>
      <c r="CO1789" s="573"/>
      <c r="CP1789" s="573"/>
      <c r="CQ1789" s="573"/>
      <c r="CR1789" s="573"/>
      <c r="CS1789" s="198"/>
      <c r="CT1789" s="198"/>
      <c r="CU1789" s="198"/>
      <c r="CV1789" s="198"/>
      <c r="CW1789" s="198"/>
      <c r="CX1789" s="198"/>
      <c r="CY1789" s="198"/>
      <c r="CZ1789" s="198"/>
      <c r="DA1789" s="198"/>
      <c r="DB1789" s="198"/>
      <c r="DC1789" s="198"/>
      <c r="DD1789" s="198"/>
      <c r="DE1789" s="198"/>
      <c r="DF1789" s="198"/>
      <c r="DG1789" s="198"/>
      <c r="DH1789" s="198"/>
      <c r="DI1789" s="198"/>
      <c r="DJ1789" s="198"/>
      <c r="DK1789" s="198"/>
      <c r="DL1789" s="198"/>
      <c r="DM1789" s="198"/>
      <c r="DN1789" s="198"/>
      <c r="DO1789" s="198"/>
    </row>
    <row r="1790" spans="2:119" s="572" customFormat="1">
      <c r="B1790" s="1318"/>
      <c r="E1790" s="157"/>
      <c r="F1790" s="158"/>
      <c r="G1790" s="158"/>
      <c r="H1790" s="158"/>
      <c r="I1790" s="158"/>
      <c r="J1790" s="158"/>
      <c r="K1790" s="158"/>
      <c r="L1790" s="158"/>
      <c r="M1790" s="158"/>
      <c r="N1790" s="158"/>
      <c r="O1790" s="158"/>
      <c r="P1790" s="158"/>
      <c r="Q1790" s="158"/>
      <c r="R1790" s="158"/>
      <c r="S1790" s="593"/>
      <c r="T1790" s="593"/>
      <c r="U1790" s="1762"/>
      <c r="V1790" s="1762"/>
      <c r="W1790" s="1762"/>
      <c r="X1790" s="1762"/>
      <c r="Y1790" s="1762"/>
      <c r="Z1790" s="1762"/>
      <c r="AA1790" s="150"/>
      <c r="AB1790" s="158"/>
      <c r="AC1790" s="158"/>
      <c r="AD1790" s="158"/>
      <c r="AE1790" s="158"/>
      <c r="AF1790" s="198"/>
      <c r="AG1790" s="198"/>
      <c r="AH1790" s="198"/>
      <c r="AI1790" s="198"/>
      <c r="AJ1790" s="158"/>
      <c r="AK1790" s="158"/>
      <c r="AL1790" s="158"/>
      <c r="AM1790" s="158"/>
      <c r="AN1790" s="158"/>
      <c r="AO1790" s="158"/>
      <c r="AP1790" s="158"/>
      <c r="AQ1790" s="158"/>
      <c r="AR1790" s="158"/>
      <c r="AS1790" s="158"/>
      <c r="AT1790" s="158"/>
      <c r="AU1790" s="158"/>
      <c r="AV1790" s="158"/>
      <c r="AW1790" s="158"/>
      <c r="AX1790" s="158"/>
      <c r="AY1790" s="158"/>
      <c r="AZ1790" s="158"/>
      <c r="BA1790" s="158"/>
      <c r="BB1790" s="158"/>
      <c r="BC1790" s="158"/>
      <c r="BD1790" s="158"/>
      <c r="BE1790" s="158"/>
      <c r="BF1790" s="158"/>
      <c r="BG1790" s="158"/>
      <c r="BH1790" s="158"/>
      <c r="BI1790" s="158"/>
      <c r="BJ1790" s="158"/>
      <c r="BK1790" s="158"/>
      <c r="BL1790" s="158"/>
      <c r="BM1790" s="158"/>
      <c r="BN1790" s="158"/>
      <c r="BO1790" s="158"/>
      <c r="BP1790" s="158"/>
      <c r="BQ1790" s="158"/>
      <c r="BR1790" s="158"/>
      <c r="BS1790" s="158"/>
      <c r="BT1790" s="158"/>
      <c r="BU1790" s="158"/>
      <c r="BV1790" s="158"/>
      <c r="BW1790" s="158"/>
      <c r="BX1790" s="158"/>
      <c r="BY1790" s="158"/>
      <c r="BZ1790" s="158"/>
      <c r="CA1790" s="158"/>
      <c r="CB1790" s="158"/>
      <c r="CC1790" s="158"/>
      <c r="CD1790" s="158"/>
      <c r="CE1790" s="158"/>
      <c r="CF1790" s="593"/>
      <c r="CG1790" s="593"/>
      <c r="CH1790" s="593"/>
      <c r="CI1790" s="593"/>
      <c r="CJ1790" s="593"/>
      <c r="CK1790" s="593"/>
      <c r="CL1790" s="593"/>
      <c r="CM1790" s="593"/>
      <c r="CN1790" s="593"/>
      <c r="CO1790" s="593"/>
      <c r="CP1790" s="593"/>
      <c r="CQ1790" s="593"/>
      <c r="CR1790" s="593"/>
      <c r="CS1790" s="158"/>
      <c r="CT1790" s="158"/>
      <c r="CU1790" s="158"/>
      <c r="CV1790" s="158"/>
      <c r="CW1790" s="158"/>
      <c r="CX1790" s="158"/>
      <c r="CY1790" s="158"/>
      <c r="CZ1790" s="158"/>
      <c r="DA1790" s="158"/>
      <c r="DB1790" s="158"/>
      <c r="DC1790" s="158"/>
      <c r="DD1790" s="158"/>
      <c r="DE1790" s="158"/>
      <c r="DF1790" s="158"/>
      <c r="DG1790" s="158"/>
      <c r="DH1790" s="158"/>
      <c r="DI1790" s="158"/>
      <c r="DJ1790" s="158"/>
      <c r="DK1790" s="158"/>
      <c r="DL1790" s="158"/>
      <c r="DM1790" s="158"/>
      <c r="DN1790" s="158"/>
      <c r="DO1790" s="158"/>
    </row>
    <row r="1791" spans="2:119" s="575" customFormat="1">
      <c r="B1791" s="1318"/>
      <c r="C1791" s="572"/>
      <c r="D1791" s="572"/>
      <c r="E1791" s="157"/>
      <c r="F1791" s="158"/>
      <c r="G1791" s="158"/>
      <c r="H1791" s="158"/>
      <c r="I1791" s="158"/>
      <c r="J1791" s="158"/>
      <c r="K1791" s="158"/>
      <c r="L1791" s="158"/>
      <c r="M1791" s="158"/>
      <c r="N1791" s="158"/>
      <c r="O1791" s="198"/>
      <c r="P1791" s="198"/>
      <c r="Q1791" s="198"/>
      <c r="R1791" s="198"/>
      <c r="S1791" s="573"/>
      <c r="T1791" s="573"/>
      <c r="U1791" s="1762"/>
      <c r="V1791" s="1762"/>
      <c r="W1791" s="1762"/>
      <c r="X1791" s="1762"/>
      <c r="Y1791" s="1762"/>
      <c r="Z1791" s="1762"/>
      <c r="AA1791" s="150"/>
      <c r="AB1791" s="158"/>
      <c r="AC1791" s="158"/>
      <c r="AD1791" s="158"/>
      <c r="AE1791" s="158"/>
      <c r="AF1791" s="198"/>
      <c r="AG1791" s="198"/>
      <c r="AH1791" s="198"/>
      <c r="AI1791" s="198"/>
      <c r="AJ1791" s="198"/>
      <c r="AK1791" s="198"/>
      <c r="AL1791" s="198"/>
      <c r="AM1791" s="198"/>
      <c r="AN1791" s="198"/>
      <c r="AO1791" s="198"/>
      <c r="AP1791" s="198"/>
      <c r="AQ1791" s="198"/>
      <c r="AR1791" s="198"/>
      <c r="AS1791" s="198"/>
      <c r="AT1791" s="198"/>
      <c r="AU1791" s="198"/>
      <c r="AV1791" s="198"/>
      <c r="AW1791" s="198"/>
      <c r="AX1791" s="198"/>
      <c r="AY1791" s="198"/>
      <c r="AZ1791" s="198"/>
      <c r="BA1791" s="198"/>
      <c r="BB1791" s="198"/>
      <c r="BC1791" s="198"/>
      <c r="BD1791" s="198"/>
      <c r="BE1791" s="198"/>
      <c r="BF1791" s="198"/>
      <c r="BG1791" s="198"/>
      <c r="BH1791" s="198"/>
      <c r="BI1791" s="198"/>
      <c r="BJ1791" s="198"/>
      <c r="BK1791" s="198"/>
      <c r="BL1791" s="198"/>
      <c r="BM1791" s="198"/>
      <c r="BN1791" s="198"/>
      <c r="BO1791" s="198"/>
      <c r="BP1791" s="198"/>
      <c r="BQ1791" s="198"/>
      <c r="BR1791" s="198"/>
      <c r="BS1791" s="198"/>
      <c r="BT1791" s="198"/>
      <c r="BU1791" s="198"/>
      <c r="BV1791" s="198"/>
      <c r="BW1791" s="198"/>
      <c r="BX1791" s="198"/>
      <c r="BY1791" s="198"/>
      <c r="BZ1791" s="198"/>
      <c r="CA1791" s="198"/>
      <c r="CB1791" s="198"/>
      <c r="CC1791" s="198"/>
      <c r="CD1791" s="198"/>
      <c r="CE1791" s="198"/>
      <c r="CF1791" s="573"/>
      <c r="CG1791" s="573"/>
      <c r="CH1791" s="573"/>
      <c r="CI1791" s="573"/>
      <c r="CJ1791" s="573"/>
      <c r="CK1791" s="573"/>
      <c r="CL1791" s="573"/>
      <c r="CM1791" s="573"/>
      <c r="CN1791" s="573"/>
      <c r="CO1791" s="573"/>
      <c r="CP1791" s="573"/>
      <c r="CQ1791" s="573"/>
      <c r="CR1791" s="573"/>
      <c r="CS1791" s="198"/>
      <c r="CT1791" s="198"/>
      <c r="CU1791" s="198"/>
      <c r="CV1791" s="198"/>
      <c r="CW1791" s="198"/>
      <c r="CX1791" s="198"/>
      <c r="CY1791" s="198"/>
      <c r="CZ1791" s="198"/>
      <c r="DA1791" s="198"/>
      <c r="DB1791" s="198"/>
      <c r="DC1791" s="198"/>
      <c r="DD1791" s="198"/>
      <c r="DE1791" s="198"/>
      <c r="DF1791" s="198"/>
      <c r="DG1791" s="198"/>
      <c r="DH1791" s="198"/>
      <c r="DI1791" s="198"/>
      <c r="DJ1791" s="198"/>
      <c r="DK1791" s="198"/>
      <c r="DL1791" s="198"/>
      <c r="DM1791" s="198"/>
      <c r="DN1791" s="198"/>
      <c r="DO1791" s="198"/>
    </row>
    <row r="1792" spans="2:119" s="575" customFormat="1">
      <c r="B1792" s="1318"/>
      <c r="C1792" s="572"/>
      <c r="D1792" s="572"/>
      <c r="E1792" s="157"/>
      <c r="F1792" s="158"/>
      <c r="G1792" s="158"/>
      <c r="H1792" s="158"/>
      <c r="I1792" s="158"/>
      <c r="J1792" s="158"/>
      <c r="K1792" s="158"/>
      <c r="L1792" s="158"/>
      <c r="M1792" s="158"/>
      <c r="N1792" s="158"/>
      <c r="O1792" s="198"/>
      <c r="P1792" s="198"/>
      <c r="Q1792" s="198"/>
      <c r="R1792" s="198"/>
      <c r="S1792" s="573"/>
      <c r="T1792" s="573"/>
      <c r="U1792" s="1762"/>
      <c r="V1792" s="1762"/>
      <c r="W1792" s="1762"/>
      <c r="X1792" s="1762"/>
      <c r="Y1792" s="1762"/>
      <c r="Z1792" s="1762"/>
      <c r="AA1792" s="150"/>
      <c r="AB1792" s="158"/>
      <c r="AC1792" s="158"/>
      <c r="AD1792" s="158"/>
      <c r="AE1792" s="158"/>
      <c r="AF1792" s="198"/>
      <c r="AG1792" s="198"/>
      <c r="AH1792" s="198"/>
      <c r="AI1792" s="198"/>
      <c r="AJ1792" s="198"/>
      <c r="AK1792" s="198"/>
      <c r="AL1792" s="198"/>
      <c r="AM1792" s="198"/>
      <c r="AN1792" s="198"/>
      <c r="AO1792" s="198"/>
      <c r="AP1792" s="198"/>
      <c r="AQ1792" s="198"/>
      <c r="AR1792" s="198"/>
      <c r="AS1792" s="198"/>
      <c r="AT1792" s="198"/>
      <c r="AU1792" s="198"/>
      <c r="AV1792" s="198"/>
      <c r="AW1792" s="198"/>
      <c r="AX1792" s="198"/>
      <c r="AY1792" s="198"/>
      <c r="AZ1792" s="198"/>
      <c r="BA1792" s="198"/>
      <c r="BB1792" s="198"/>
      <c r="BC1792" s="198"/>
      <c r="BD1792" s="198"/>
      <c r="BE1792" s="198"/>
      <c r="BF1792" s="198"/>
      <c r="BG1792" s="198"/>
      <c r="BH1792" s="198"/>
      <c r="BI1792" s="198"/>
      <c r="BJ1792" s="198"/>
      <c r="BK1792" s="198"/>
      <c r="BL1792" s="198"/>
      <c r="BM1792" s="198"/>
      <c r="BN1792" s="198"/>
      <c r="BO1792" s="198"/>
      <c r="BP1792" s="198"/>
      <c r="BQ1792" s="198"/>
      <c r="BR1792" s="198"/>
      <c r="BS1792" s="198"/>
      <c r="BT1792" s="198"/>
      <c r="BU1792" s="198"/>
      <c r="BV1792" s="198"/>
      <c r="BW1792" s="198"/>
      <c r="BX1792" s="198"/>
      <c r="BY1792" s="198"/>
      <c r="BZ1792" s="198"/>
      <c r="CA1792" s="198"/>
      <c r="CB1792" s="198"/>
      <c r="CC1792" s="198"/>
      <c r="CD1792" s="198"/>
      <c r="CE1792" s="198"/>
      <c r="CF1792" s="573"/>
      <c r="CG1792" s="573"/>
      <c r="CH1792" s="573"/>
      <c r="CI1792" s="573"/>
      <c r="CJ1792" s="573"/>
      <c r="CK1792" s="573"/>
      <c r="CL1792" s="573"/>
      <c r="CM1792" s="573"/>
      <c r="CN1792" s="573"/>
      <c r="CO1792" s="573"/>
      <c r="CP1792" s="573"/>
      <c r="CQ1792" s="573"/>
      <c r="CR1792" s="573"/>
      <c r="CS1792" s="198"/>
      <c r="CT1792" s="198"/>
      <c r="CU1792" s="198"/>
      <c r="CV1792" s="198"/>
      <c r="CW1792" s="198"/>
      <c r="CX1792" s="198"/>
      <c r="CY1792" s="198"/>
      <c r="CZ1792" s="198"/>
      <c r="DA1792" s="198"/>
      <c r="DB1792" s="198"/>
      <c r="DC1792" s="198"/>
      <c r="DD1792" s="198"/>
      <c r="DE1792" s="198"/>
      <c r="DF1792" s="198"/>
      <c r="DG1792" s="198"/>
      <c r="DH1792" s="198"/>
      <c r="DI1792" s="198"/>
      <c r="DJ1792" s="198"/>
      <c r="DK1792" s="198"/>
      <c r="DL1792" s="198"/>
      <c r="DM1792" s="198"/>
      <c r="DN1792" s="198"/>
      <c r="DO1792" s="198"/>
    </row>
    <row r="1793" spans="2:119" s="575" customFormat="1">
      <c r="B1793" s="1318"/>
      <c r="C1793" s="572"/>
      <c r="D1793" s="572"/>
      <c r="E1793" s="157"/>
      <c r="F1793" s="158"/>
      <c r="G1793" s="158"/>
      <c r="H1793" s="158"/>
      <c r="I1793" s="158"/>
      <c r="J1793" s="158"/>
      <c r="K1793" s="158"/>
      <c r="L1793" s="158"/>
      <c r="M1793" s="158"/>
      <c r="N1793" s="158"/>
      <c r="O1793" s="198"/>
      <c r="P1793" s="198"/>
      <c r="Q1793" s="198"/>
      <c r="R1793" s="198"/>
      <c r="S1793" s="573"/>
      <c r="T1793" s="573"/>
      <c r="U1793" s="1762"/>
      <c r="V1793" s="1762"/>
      <c r="W1793" s="1762"/>
      <c r="X1793" s="1762"/>
      <c r="Y1793" s="1762"/>
      <c r="Z1793" s="1762"/>
      <c r="AA1793" s="150"/>
      <c r="AB1793" s="158"/>
      <c r="AC1793" s="158"/>
      <c r="AD1793" s="158"/>
      <c r="AE1793" s="158"/>
      <c r="AF1793" s="198"/>
      <c r="AG1793" s="198"/>
      <c r="AH1793" s="198"/>
      <c r="AI1793" s="198"/>
      <c r="AJ1793" s="198"/>
      <c r="AK1793" s="198"/>
      <c r="AL1793" s="198"/>
      <c r="AM1793" s="198"/>
      <c r="AN1793" s="198"/>
      <c r="AO1793" s="198"/>
      <c r="AP1793" s="198"/>
      <c r="AQ1793" s="198"/>
      <c r="AR1793" s="198"/>
      <c r="AS1793" s="198"/>
      <c r="AT1793" s="198"/>
      <c r="AU1793" s="198"/>
      <c r="AV1793" s="198"/>
      <c r="AW1793" s="198"/>
      <c r="AX1793" s="198"/>
      <c r="AY1793" s="198"/>
      <c r="AZ1793" s="198"/>
      <c r="BA1793" s="198"/>
      <c r="BB1793" s="198"/>
      <c r="BC1793" s="198"/>
      <c r="BD1793" s="198"/>
      <c r="BE1793" s="198"/>
      <c r="BF1793" s="198"/>
      <c r="BG1793" s="198"/>
      <c r="BH1793" s="198"/>
      <c r="BI1793" s="198"/>
      <c r="BJ1793" s="198"/>
      <c r="BK1793" s="198"/>
      <c r="BL1793" s="198"/>
      <c r="BM1793" s="198"/>
      <c r="BN1793" s="198"/>
      <c r="BO1793" s="198"/>
      <c r="BP1793" s="198"/>
      <c r="BQ1793" s="198"/>
      <c r="BR1793" s="198"/>
      <c r="BS1793" s="198"/>
      <c r="BT1793" s="198"/>
      <c r="BU1793" s="198"/>
      <c r="BV1793" s="198"/>
      <c r="BW1793" s="198"/>
      <c r="BX1793" s="198"/>
      <c r="BY1793" s="198"/>
      <c r="BZ1793" s="198"/>
      <c r="CA1793" s="198"/>
      <c r="CB1793" s="198"/>
      <c r="CC1793" s="198"/>
      <c r="CD1793" s="198"/>
      <c r="CE1793" s="198"/>
      <c r="CF1793" s="573"/>
      <c r="CG1793" s="573"/>
      <c r="CH1793" s="573"/>
      <c r="CI1793" s="573"/>
      <c r="CJ1793" s="573"/>
      <c r="CK1793" s="573"/>
      <c r="CL1793" s="573"/>
      <c r="CM1793" s="573"/>
      <c r="CN1793" s="573"/>
      <c r="CO1793" s="573"/>
      <c r="CP1793" s="573"/>
      <c r="CQ1793" s="573"/>
      <c r="CR1793" s="573"/>
      <c r="CS1793" s="198"/>
      <c r="CT1793" s="198"/>
      <c r="CU1793" s="198"/>
      <c r="CV1793" s="198"/>
      <c r="CW1793" s="198"/>
      <c r="CX1793" s="198"/>
      <c r="CY1793" s="198"/>
      <c r="CZ1793" s="198"/>
      <c r="DA1793" s="198"/>
      <c r="DB1793" s="198"/>
      <c r="DC1793" s="198"/>
      <c r="DD1793" s="198"/>
      <c r="DE1793" s="198"/>
      <c r="DF1793" s="198"/>
      <c r="DG1793" s="198"/>
      <c r="DH1793" s="198"/>
      <c r="DI1793" s="198"/>
      <c r="DJ1793" s="198"/>
      <c r="DK1793" s="198"/>
      <c r="DL1793" s="198"/>
      <c r="DM1793" s="198"/>
      <c r="DN1793" s="198"/>
      <c r="DO1793" s="198"/>
    </row>
  </sheetData>
  <sheetProtection algorithmName="SHA-512" hashValue="usv2vW0I+VmpOs5c0L1VgdNnGg1HKPqd2UghgRcJG1bECHRDcRHck7NR0Z0XLRPmCD1cjWuwbnHXKxWhoKk9vQ==" saltValue="Mv7kX0LBIHfqcG9r6sQDtw==" spinCount="100000" sheet="1" formatCells="0" formatColumns="0" formatRows="0" insertColumns="0" insertRows="0" insertHyperlinks="0" deleteColumns="0" deleteRows="0" sort="0" autoFilter="0" pivotTables="0"/>
  <conditionalFormatting sqref="W1201">
    <cfRule type="cellIs" dxfId="41" priority="24" stopIfTrue="1" operator="lessThan">
      <formula>0</formula>
    </cfRule>
  </conditionalFormatting>
  <conditionalFormatting sqref="DD1201:DG1201">
    <cfRule type="cellIs" dxfId="40" priority="23" stopIfTrue="1" operator="lessThan">
      <formula>0</formula>
    </cfRule>
  </conditionalFormatting>
  <conditionalFormatting sqref="CM1201">
    <cfRule type="cellIs" dxfId="39" priority="19" stopIfTrue="1" operator="lessThan">
      <formula>0</formula>
    </cfRule>
  </conditionalFormatting>
  <conditionalFormatting sqref="Z1201">
    <cfRule type="cellIs" dxfId="38" priority="17" stopIfTrue="1" operator="lessThan">
      <formula>0</formula>
    </cfRule>
  </conditionalFormatting>
  <conditionalFormatting sqref="CL1201">
    <cfRule type="cellIs" dxfId="37" priority="20" stopIfTrue="1" operator="lessThan">
      <formula>0</formula>
    </cfRule>
  </conditionalFormatting>
  <conditionalFormatting sqref="Z1201">
    <cfRule type="cellIs" dxfId="36" priority="18" stopIfTrue="1" operator="lessThan">
      <formula>0</formula>
    </cfRule>
  </conditionalFormatting>
  <conditionalFormatting sqref="CN1201">
    <cfRule type="cellIs" dxfId="35" priority="16" stopIfTrue="1" operator="lessThan">
      <formula>0</formula>
    </cfRule>
  </conditionalFormatting>
  <conditionalFormatting sqref="CQ1201">
    <cfRule type="cellIs" dxfId="34" priority="13" stopIfTrue="1" operator="lessThan">
      <formula>0</formula>
    </cfRule>
  </conditionalFormatting>
  <conditionalFormatting sqref="T1201">
    <cfRule type="cellIs" dxfId="33" priority="12" stopIfTrue="1" operator="lessThan">
      <formula>0</formula>
    </cfRule>
  </conditionalFormatting>
  <conditionalFormatting sqref="Y1201">
    <cfRule type="cellIs" dxfId="32" priority="8" stopIfTrue="1" operator="lessThan">
      <formula>0</formula>
    </cfRule>
  </conditionalFormatting>
  <conditionalFormatting sqref="DH388:DK388">
    <cfRule type="cellIs" dxfId="31" priority="2" operator="notBetween">
      <formula>SUM(DH465+DH545+DH629+DH682+DH766)-1</formula>
      <formula>SUM(DH465+DH545+DH629+DH682+DH766)+1</formula>
    </cfRule>
  </conditionalFormatting>
  <conditionalFormatting sqref="AB1201:AJ1201 AO1201:AQ1201">
    <cfRule type="cellIs" dxfId="30" priority="42" stopIfTrue="1" operator="lessThan">
      <formula>0</formula>
    </cfRule>
  </conditionalFormatting>
  <conditionalFormatting sqref="AG1201">
    <cfRule type="cellIs" dxfId="29" priority="41" stopIfTrue="1" operator="lessThan">
      <formula>0</formula>
    </cfRule>
  </conditionalFormatting>
  <conditionalFormatting sqref="AH1201">
    <cfRule type="cellIs" dxfId="28" priority="40" stopIfTrue="1" operator="lessThan">
      <formula>0</formula>
    </cfRule>
  </conditionalFormatting>
  <conditionalFormatting sqref="AK1201">
    <cfRule type="cellIs" dxfId="27" priority="39" stopIfTrue="1" operator="lessThan">
      <formula>0</formula>
    </cfRule>
  </conditionalFormatting>
  <conditionalFormatting sqref="AL1201">
    <cfRule type="cellIs" dxfId="26" priority="38" stopIfTrue="1" operator="lessThan">
      <formula>0</formula>
    </cfRule>
  </conditionalFormatting>
  <conditionalFormatting sqref="AM1201">
    <cfRule type="cellIs" dxfId="25" priority="37" stopIfTrue="1" operator="lessThan">
      <formula>0</formula>
    </cfRule>
  </conditionalFormatting>
  <conditionalFormatting sqref="F1201:M1201">
    <cfRule type="cellIs" dxfId="24" priority="36" stopIfTrue="1" operator="lessThan">
      <formula>0</formula>
    </cfRule>
  </conditionalFormatting>
  <conditionalFormatting sqref="N1201 S1201 P1201:Q1201">
    <cfRule type="cellIs" dxfId="23" priority="35" stopIfTrue="1" operator="lessThan">
      <formula>0</formula>
    </cfRule>
  </conditionalFormatting>
  <conditionalFormatting sqref="AN1201">
    <cfRule type="cellIs" dxfId="22" priority="34" stopIfTrue="1" operator="lessThan">
      <formula>0</formula>
    </cfRule>
  </conditionalFormatting>
  <conditionalFormatting sqref="AR1201">
    <cfRule type="cellIs" dxfId="21" priority="33" stopIfTrue="1" operator="lessThan">
      <formula>0</formula>
    </cfRule>
  </conditionalFormatting>
  <conditionalFormatting sqref="R1201">
    <cfRule type="cellIs" dxfId="20" priority="32" stopIfTrue="1" operator="lessThan">
      <formula>0</formula>
    </cfRule>
  </conditionalFormatting>
  <conditionalFormatting sqref="D1201:E1201">
    <cfRule type="cellIs" dxfId="19" priority="31" stopIfTrue="1" operator="lessThan">
      <formula>0</formula>
    </cfRule>
  </conditionalFormatting>
  <conditionalFormatting sqref="V1201">
    <cfRule type="cellIs" dxfId="18" priority="29" stopIfTrue="1" operator="lessThan">
      <formula>0</formula>
    </cfRule>
  </conditionalFormatting>
  <conditionalFormatting sqref="U1201">
    <cfRule type="cellIs" dxfId="17" priority="30" stopIfTrue="1" operator="lessThan">
      <formula>0</formula>
    </cfRule>
  </conditionalFormatting>
  <conditionalFormatting sqref="CC1201:CK1201 CS1201:CY1201">
    <cfRule type="cellIs" dxfId="16" priority="28" stopIfTrue="1" operator="lessThan">
      <formula>0</formula>
    </cfRule>
  </conditionalFormatting>
  <conditionalFormatting sqref="CZ1201:DC1201">
    <cfRule type="cellIs" dxfId="15" priority="27" stopIfTrue="1" operator="lessThan">
      <formula>0</formula>
    </cfRule>
  </conditionalFormatting>
  <conditionalFormatting sqref="V1201">
    <cfRule type="cellIs" dxfId="14" priority="26" stopIfTrue="1" operator="lessThan">
      <formula>0</formula>
    </cfRule>
  </conditionalFormatting>
  <conditionalFormatting sqref="W1201">
    <cfRule type="cellIs" dxfId="13" priority="25" stopIfTrue="1" operator="lessThan">
      <formula>0</formula>
    </cfRule>
  </conditionalFormatting>
  <conditionalFormatting sqref="X1201">
    <cfRule type="cellIs" dxfId="12" priority="21" stopIfTrue="1" operator="lessThan">
      <formula>0</formula>
    </cfRule>
  </conditionalFormatting>
  <conditionalFormatting sqref="X1201">
    <cfRule type="cellIs" dxfId="11" priority="22" stopIfTrue="1" operator="lessThan">
      <formula>0</formula>
    </cfRule>
  </conditionalFormatting>
  <conditionalFormatting sqref="CO1201">
    <cfRule type="cellIs" dxfId="10" priority="15" stopIfTrue="1" operator="lessThan">
      <formula>0</formula>
    </cfRule>
  </conditionalFormatting>
  <conditionalFormatting sqref="CP1201">
    <cfRule type="cellIs" dxfId="9" priority="14" stopIfTrue="1" operator="lessThan">
      <formula>0</formula>
    </cfRule>
  </conditionalFormatting>
  <conditionalFormatting sqref="DL1201:DO1201">
    <cfRule type="cellIs" dxfId="8" priority="10" stopIfTrue="1" operator="lessThan">
      <formula>0</formula>
    </cfRule>
  </conditionalFormatting>
  <conditionalFormatting sqref="DH1201:DK1201">
    <cfRule type="cellIs" dxfId="7" priority="11" stopIfTrue="1" operator="lessThan">
      <formula>0</formula>
    </cfRule>
  </conditionalFormatting>
  <conditionalFormatting sqref="Y1201">
    <cfRule type="cellIs" dxfId="6" priority="9" stopIfTrue="1" operator="lessThan">
      <formula>0</formula>
    </cfRule>
  </conditionalFormatting>
  <conditionalFormatting sqref="CQ388">
    <cfRule type="cellIs" dxfId="5" priority="3" operator="notBetween">
      <formula>SUM(CQ465+CQ545+CQ629+CQ682+CQ766)-1</formula>
      <formula>SUM(CQ465+CQ545+CQ629+CQ682+CQ766)+1</formula>
    </cfRule>
  </conditionalFormatting>
  <conditionalFormatting sqref="CR1201">
    <cfRule type="cellIs" dxfId="4" priority="7" stopIfTrue="1" operator="lessThan">
      <formula>0</formula>
    </cfRule>
  </conditionalFormatting>
  <conditionalFormatting sqref="DL388:DO388">
    <cfRule type="cellIs" dxfId="3" priority="1" operator="notBetween">
      <formula>SUM(DL465+DL545+DL629+DL682+DL766)-1</formula>
      <formula>SUM(DL465+DL545+DL629+DL682+DL766)+1</formula>
    </cfRule>
  </conditionalFormatting>
  <conditionalFormatting sqref="AV388:CA388 CM388:CP388 CR388:DC388">
    <cfRule type="cellIs" dxfId="2" priority="5" operator="notBetween">
      <formula>SUM(AV465+AV545+AV629+AV682+AV766)-1</formula>
      <formula>SUM(AV465+AV545+AV629+AV682+AV766)+1</formula>
    </cfRule>
  </conditionalFormatting>
  <conditionalFormatting sqref="AV388:CP388 CR388:DG388">
    <cfRule type="cellIs" dxfId="1" priority="6" operator="notBetween">
      <formula>SUM(AV465+AV545+AV629+AV682+AV766)-1</formula>
      <formula>SUM(AV465+AV545+AV629+AV682+AV766)+1</formula>
    </cfRule>
  </conditionalFormatting>
  <conditionalFormatting sqref="CQ388">
    <cfRule type="cellIs" dxfId="0" priority="4" operator="notBetween">
      <formula>SUM(CQ465+CQ545+CQ629+CQ682+CQ766)-1</formula>
      <formula>SUM(CQ465+CQ545+CQ629+CQ682+CQ766)+1</formula>
    </cfRule>
  </conditionalFormatting>
  <pageMargins left="0.75" right="0.75" top="1" bottom="1" header="0.5" footer="0.5"/>
  <pageSetup orientation="portrait" horizontalDpi="300" verticalDpi="300" r:id="rId1"/>
  <headerFooter alignWithMargins="0"/>
  <customProperties>
    <customPr name="Qube.Worksheet.ID" r:id="rId2"/>
    <customPr name="Qube.Worksheet.Visibility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U756"/>
  <sheetViews>
    <sheetView showGridLines="0" zoomScaleNormal="100" workbookViewId="0">
      <pane xSplit="4" ySplit="7" topLeftCell="E662" activePane="bottomRight" state="frozen"/>
      <selection activeCell="O47" sqref="O47"/>
      <selection pane="topRight" activeCell="O47" sqref="O47"/>
      <selection pane="bottomLeft" activeCell="O47" sqref="O47"/>
      <selection pane="bottomRight" activeCell="O47" sqref="O47"/>
    </sheetView>
  </sheetViews>
  <sheetFormatPr defaultRowHeight="12" outlineLevelRow="2" outlineLevelCol="1"/>
  <cols>
    <col min="1" max="1" width="4.85546875" style="4" customWidth="1"/>
    <col min="2" max="2" width="5.85546875" style="4" customWidth="1"/>
    <col min="3" max="3" width="2.85546875" style="24" customWidth="1"/>
    <col min="4" max="4" width="46.28515625" style="4" customWidth="1"/>
    <col min="5" max="5" width="2.5703125" style="4" customWidth="1"/>
    <col min="6" max="14" width="9.140625" style="18" customWidth="1" outlineLevel="1"/>
    <col min="15" max="15" width="9.140625" style="18" customWidth="1" outlineLevel="1" collapsed="1"/>
    <col min="16" max="17" width="10.28515625" style="18" customWidth="1" outlineLevel="1"/>
    <col min="18" max="22" width="10.28515625" style="4" customWidth="1"/>
    <col min="23" max="27" width="12" style="4" customWidth="1"/>
    <col min="28" max="28" width="9.140625" style="4" hidden="1" customWidth="1" outlineLevel="1"/>
    <col min="29" max="29" width="9.140625" style="4" customWidth="1" collapsed="1"/>
    <col min="30" max="77" width="9.140625" style="18" customWidth="1" outlineLevel="1"/>
    <col min="78" max="81" width="9.28515625" style="18" customWidth="1" outlineLevel="1"/>
    <col min="82" max="87" width="9.28515625" style="4" customWidth="1"/>
    <col min="88" max="88" width="9.140625" style="4"/>
    <col min="89" max="89" width="9.140625" style="4" customWidth="1"/>
    <col min="90" max="90" width="9.28515625" style="4" customWidth="1"/>
    <col min="91" max="92" width="9.140625" style="4"/>
    <col min="93" max="93" width="9.140625" style="4" customWidth="1"/>
    <col min="94" max="95" width="9.28515625" style="4" customWidth="1"/>
    <col min="96" max="96" width="9.140625" style="4"/>
    <col min="97" max="97" width="9.140625" style="4" customWidth="1"/>
    <col min="98" max="98" width="9.28515625" style="4" customWidth="1"/>
    <col min="99" max="99" width="9.28515625" style="18" customWidth="1"/>
    <col min="100" max="100" width="9.140625" style="18"/>
    <col min="101" max="101" width="9.140625" style="18" customWidth="1"/>
    <col min="102" max="103" width="9.28515625" style="18" customWidth="1"/>
    <col min="104" max="104" width="9.140625" style="18"/>
    <col min="105" max="105" width="9.140625" style="18" customWidth="1"/>
    <col min="106" max="107" width="9.28515625" style="18" customWidth="1"/>
    <col min="108" max="108" width="9.140625" style="18"/>
    <col min="109" max="109" width="9.140625" style="18" customWidth="1"/>
    <col min="110" max="111" width="9.28515625" style="18" customWidth="1"/>
    <col min="112" max="112" width="9.140625" style="18"/>
    <col min="113" max="113" width="9.140625" style="18" customWidth="1"/>
    <col min="114" max="115" width="9.28515625" style="18" customWidth="1"/>
    <col min="116" max="116" width="9.140625" style="18"/>
    <col min="117" max="117" width="9.140625" style="18" customWidth="1"/>
    <col min="118" max="119" width="9.28515625" style="18" customWidth="1"/>
    <col min="120" max="120" width="9.140625" style="18"/>
    <col min="121" max="121" width="9.140625" style="18" customWidth="1"/>
    <col min="122" max="16384" width="9.140625" style="4"/>
  </cols>
  <sheetData>
    <row r="1" spans="2:177" s="16" customFormat="1" ht="36.75" customHeight="1">
      <c r="B1" s="47">
        <v>1</v>
      </c>
      <c r="C1" s="36"/>
      <c r="D1" s="37"/>
      <c r="E1" s="38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2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39"/>
      <c r="CE1" s="39"/>
      <c r="CF1" s="39"/>
      <c r="CG1" s="39"/>
      <c r="CH1" s="39"/>
      <c r="CI1" s="39"/>
      <c r="CJ1" s="39"/>
      <c r="CK1" s="40"/>
      <c r="CL1" s="39"/>
      <c r="CM1" s="39"/>
      <c r="CN1" s="39"/>
      <c r="CO1" s="40"/>
      <c r="CP1" s="39"/>
      <c r="CQ1" s="39"/>
      <c r="CR1" s="39"/>
      <c r="CS1" s="40"/>
      <c r="CT1" s="39"/>
      <c r="CU1" s="96"/>
      <c r="CV1" s="96"/>
      <c r="CW1" s="1418"/>
      <c r="CX1" s="96"/>
      <c r="CY1" s="96"/>
      <c r="CZ1" s="96"/>
      <c r="DA1" s="1418"/>
      <c r="DB1" s="96"/>
      <c r="DC1" s="96"/>
      <c r="DD1" s="96"/>
      <c r="DE1" s="1418"/>
      <c r="DF1" s="96"/>
      <c r="DG1" s="96"/>
      <c r="DH1" s="96"/>
      <c r="DI1" s="1418"/>
      <c r="DJ1" s="96"/>
      <c r="DK1" s="96"/>
      <c r="DL1" s="96"/>
      <c r="DM1" s="1418"/>
      <c r="DN1" s="96"/>
      <c r="DO1" s="96"/>
      <c r="DP1" s="96"/>
      <c r="DQ1" s="1418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R1" s="15"/>
      <c r="FS1" s="15"/>
      <c r="FT1" s="15"/>
      <c r="FU1" s="15"/>
    </row>
    <row r="2" spans="2:177" s="48" customFormat="1" ht="12.75" hidden="1" customHeight="1" outlineLevel="1">
      <c r="B2" s="47">
        <v>2</v>
      </c>
      <c r="D2" s="49"/>
      <c r="G2" s="50">
        <v>2007</v>
      </c>
      <c r="H2" s="50">
        <v>2008</v>
      </c>
      <c r="I2" s="50">
        <v>2009</v>
      </c>
      <c r="J2" s="50">
        <v>2010</v>
      </c>
      <c r="K2" s="50">
        <v>2011</v>
      </c>
      <c r="L2" s="50">
        <v>2012</v>
      </c>
      <c r="M2" s="50">
        <v>2013</v>
      </c>
      <c r="N2" s="50">
        <v>2014</v>
      </c>
      <c r="O2" s="50">
        <v>2015</v>
      </c>
      <c r="P2" s="50">
        <v>2016</v>
      </c>
      <c r="Q2" s="50">
        <v>2017</v>
      </c>
      <c r="R2" s="50">
        <v>2018</v>
      </c>
      <c r="S2" s="50">
        <v>2019</v>
      </c>
      <c r="T2" s="50">
        <v>2020</v>
      </c>
      <c r="U2" s="50">
        <v>2021</v>
      </c>
      <c r="V2" s="50">
        <v>2022</v>
      </c>
      <c r="W2" s="50">
        <v>2023</v>
      </c>
      <c r="X2" s="50">
        <v>2024</v>
      </c>
      <c r="Y2" s="50">
        <v>2025</v>
      </c>
      <c r="Z2" s="50">
        <v>2026</v>
      </c>
      <c r="AA2" s="50">
        <v>2027</v>
      </c>
      <c r="AB2" s="50"/>
      <c r="AC2" s="50"/>
      <c r="AD2" s="93"/>
      <c r="AE2" s="93"/>
      <c r="AF2" s="93"/>
      <c r="AG2" s="93"/>
      <c r="AH2" s="93"/>
      <c r="AI2" s="93"/>
      <c r="AJ2" s="93"/>
      <c r="AK2" s="93"/>
      <c r="AL2" s="50">
        <v>2007</v>
      </c>
      <c r="AM2" s="50">
        <v>2007</v>
      </c>
      <c r="AN2" s="50">
        <v>2007</v>
      </c>
      <c r="AO2" s="50">
        <v>2007</v>
      </c>
      <c r="AP2" s="50">
        <v>2008</v>
      </c>
      <c r="AQ2" s="50">
        <v>2008</v>
      </c>
      <c r="AR2" s="50">
        <v>2008</v>
      </c>
      <c r="AS2" s="50">
        <v>2008</v>
      </c>
      <c r="AT2" s="50">
        <v>2009</v>
      </c>
      <c r="AU2" s="50">
        <v>2009</v>
      </c>
      <c r="AV2" s="50">
        <v>2009</v>
      </c>
      <c r="AW2" s="50">
        <v>2009</v>
      </c>
      <c r="AX2" s="50">
        <v>2010</v>
      </c>
      <c r="AY2" s="50">
        <v>2010</v>
      </c>
      <c r="AZ2" s="50">
        <v>2010</v>
      </c>
      <c r="BA2" s="50">
        <v>2010</v>
      </c>
      <c r="BB2" s="50">
        <v>2011</v>
      </c>
      <c r="BC2" s="50">
        <v>2011</v>
      </c>
      <c r="BD2" s="50">
        <v>2011</v>
      </c>
      <c r="BE2" s="50">
        <v>2011</v>
      </c>
      <c r="BF2" s="50">
        <v>2012</v>
      </c>
      <c r="BG2" s="50">
        <v>2012</v>
      </c>
      <c r="BH2" s="50">
        <v>2012</v>
      </c>
      <c r="BI2" s="50">
        <v>2012</v>
      </c>
      <c r="BJ2" s="50">
        <v>2013</v>
      </c>
      <c r="BK2" s="50">
        <v>2013</v>
      </c>
      <c r="BL2" s="50">
        <v>2013</v>
      </c>
      <c r="BM2" s="50">
        <v>2013</v>
      </c>
      <c r="BN2" s="50">
        <v>2014</v>
      </c>
      <c r="BO2" s="50">
        <v>2014</v>
      </c>
      <c r="BP2" s="50">
        <v>2014</v>
      </c>
      <c r="BQ2" s="50">
        <v>2014</v>
      </c>
      <c r="BR2" s="50">
        <v>2015</v>
      </c>
      <c r="BS2" s="50">
        <v>2015</v>
      </c>
      <c r="BT2" s="50">
        <v>2015</v>
      </c>
      <c r="BU2" s="50">
        <v>2015</v>
      </c>
      <c r="BV2" s="50">
        <v>2016</v>
      </c>
      <c r="BW2" s="50">
        <v>2016</v>
      </c>
      <c r="BX2" s="50">
        <v>2016</v>
      </c>
      <c r="BY2" s="50">
        <v>2016</v>
      </c>
      <c r="BZ2" s="50">
        <v>2017</v>
      </c>
      <c r="CA2" s="50">
        <v>2017</v>
      </c>
      <c r="CB2" s="50">
        <v>2017</v>
      </c>
      <c r="CC2" s="50">
        <v>2017</v>
      </c>
      <c r="CD2" s="50">
        <v>2018</v>
      </c>
      <c r="CE2" s="50">
        <v>2018</v>
      </c>
      <c r="CF2" s="50">
        <v>2018</v>
      </c>
      <c r="CG2" s="50">
        <v>2018</v>
      </c>
      <c r="CH2" s="50">
        <v>2019</v>
      </c>
      <c r="CI2" s="50">
        <v>2019</v>
      </c>
      <c r="CJ2" s="50">
        <v>2019</v>
      </c>
      <c r="CK2" s="50">
        <v>2019</v>
      </c>
      <c r="CL2" s="50">
        <v>2020</v>
      </c>
      <c r="CM2" s="50">
        <v>2020</v>
      </c>
      <c r="CN2" s="50">
        <v>2020</v>
      </c>
      <c r="CO2" s="50">
        <v>2020</v>
      </c>
      <c r="CP2" s="50">
        <v>2021</v>
      </c>
      <c r="CQ2" s="50">
        <v>2021</v>
      </c>
      <c r="CR2" s="50">
        <v>2021</v>
      </c>
      <c r="CS2" s="50">
        <v>2021</v>
      </c>
      <c r="CT2" s="50">
        <v>2022</v>
      </c>
      <c r="CU2" s="93">
        <v>2022</v>
      </c>
      <c r="CV2" s="93">
        <v>2022</v>
      </c>
      <c r="CW2" s="93">
        <v>2022</v>
      </c>
      <c r="CX2" s="93">
        <v>2023</v>
      </c>
      <c r="CY2" s="93">
        <v>2023</v>
      </c>
      <c r="CZ2" s="93">
        <v>2023</v>
      </c>
      <c r="DA2" s="93">
        <v>2023</v>
      </c>
      <c r="DB2" s="93">
        <v>2024</v>
      </c>
      <c r="DC2" s="93">
        <v>2024</v>
      </c>
      <c r="DD2" s="93">
        <v>2024</v>
      </c>
      <c r="DE2" s="93">
        <v>2024</v>
      </c>
      <c r="DF2" s="93">
        <v>2025</v>
      </c>
      <c r="DG2" s="93">
        <v>2025</v>
      </c>
      <c r="DH2" s="93">
        <v>2025</v>
      </c>
      <c r="DI2" s="93">
        <v>2025</v>
      </c>
      <c r="DJ2" s="93">
        <v>2026</v>
      </c>
      <c r="DK2" s="93">
        <v>2026</v>
      </c>
      <c r="DL2" s="93">
        <v>2026</v>
      </c>
      <c r="DM2" s="93">
        <v>2026</v>
      </c>
      <c r="DN2" s="93">
        <v>2027</v>
      </c>
      <c r="DO2" s="93">
        <v>2027</v>
      </c>
      <c r="DP2" s="93">
        <v>2027</v>
      </c>
      <c r="DQ2" s="93">
        <v>2027</v>
      </c>
    </row>
    <row r="3" spans="2:177" s="48" customFormat="1" ht="12.75" hidden="1" customHeight="1" outlineLevel="1">
      <c r="B3" s="47">
        <v>3</v>
      </c>
      <c r="D3" s="49"/>
      <c r="Q3" s="93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93"/>
      <c r="AE3" s="93"/>
      <c r="AF3" s="93"/>
      <c r="AG3" s="93"/>
      <c r="AH3" s="93"/>
      <c r="AI3" s="93"/>
      <c r="AJ3" s="93"/>
      <c r="AK3" s="93"/>
      <c r="AL3" s="50"/>
      <c r="AM3" s="50"/>
      <c r="AN3" s="50"/>
      <c r="AO3" s="50">
        <v>2007</v>
      </c>
      <c r="AP3" s="50"/>
      <c r="AQ3" s="50"/>
      <c r="AR3" s="50"/>
      <c r="AS3" s="50">
        <v>2008</v>
      </c>
      <c r="AT3" s="50"/>
      <c r="AU3" s="50"/>
      <c r="AV3" s="50"/>
      <c r="AW3" s="50">
        <v>2009</v>
      </c>
      <c r="AX3" s="50"/>
      <c r="AY3" s="50"/>
      <c r="AZ3" s="50"/>
      <c r="BA3" s="50">
        <v>2010</v>
      </c>
      <c r="BB3" s="50"/>
      <c r="BC3" s="50"/>
      <c r="BD3" s="50"/>
      <c r="BE3" s="50">
        <v>2011</v>
      </c>
      <c r="BF3" s="50"/>
      <c r="BG3" s="50"/>
      <c r="BH3" s="50"/>
      <c r="BI3" s="50">
        <v>2012</v>
      </c>
      <c r="BJ3" s="50"/>
      <c r="BK3" s="50"/>
      <c r="BL3" s="50"/>
      <c r="BM3" s="50">
        <v>2013</v>
      </c>
      <c r="BN3" s="50"/>
      <c r="BO3" s="50"/>
      <c r="BP3" s="50"/>
      <c r="BQ3" s="50">
        <v>2014</v>
      </c>
      <c r="BR3" s="50"/>
      <c r="BS3" s="50"/>
      <c r="BT3" s="50"/>
      <c r="BU3" s="50">
        <v>2015</v>
      </c>
      <c r="BV3" s="50"/>
      <c r="BW3" s="50"/>
      <c r="BX3" s="50"/>
      <c r="BY3" s="50">
        <v>2016</v>
      </c>
      <c r="BZ3" s="50"/>
      <c r="CA3" s="50"/>
      <c r="CB3" s="50"/>
      <c r="CC3" s="50">
        <v>2017</v>
      </c>
      <c r="CD3" s="50"/>
      <c r="CE3" s="50"/>
      <c r="CF3" s="50"/>
      <c r="CG3" s="50">
        <v>2018</v>
      </c>
      <c r="CH3" s="50"/>
      <c r="CI3" s="50"/>
      <c r="CJ3" s="50"/>
      <c r="CK3" s="50">
        <v>2019</v>
      </c>
      <c r="CL3" s="50"/>
      <c r="CM3" s="50"/>
      <c r="CN3" s="50"/>
      <c r="CO3" s="50">
        <v>2020</v>
      </c>
      <c r="CP3" s="50"/>
      <c r="CQ3" s="50"/>
      <c r="CR3" s="50"/>
      <c r="CS3" s="50">
        <v>2021</v>
      </c>
      <c r="CT3" s="50"/>
      <c r="CU3" s="93"/>
      <c r="CV3" s="93"/>
      <c r="CW3" s="93">
        <v>2022</v>
      </c>
      <c r="CX3" s="93"/>
      <c r="CY3" s="93"/>
      <c r="CZ3" s="93"/>
      <c r="DA3" s="93">
        <v>2023</v>
      </c>
      <c r="DB3" s="93"/>
      <c r="DC3" s="93"/>
      <c r="DD3" s="93"/>
      <c r="DE3" s="93">
        <v>2024</v>
      </c>
      <c r="DF3" s="93"/>
      <c r="DG3" s="93"/>
      <c r="DH3" s="93"/>
      <c r="DI3" s="93">
        <v>2025</v>
      </c>
      <c r="DJ3" s="93"/>
      <c r="DK3" s="93"/>
      <c r="DL3" s="93"/>
      <c r="DM3" s="93">
        <v>2026</v>
      </c>
      <c r="DN3" s="93"/>
      <c r="DO3" s="93"/>
      <c r="DP3" s="93"/>
      <c r="DQ3" s="93">
        <v>2027</v>
      </c>
    </row>
    <row r="4" spans="2:177" s="42" customFormat="1" ht="20.25" collapsed="1">
      <c r="B4" s="47">
        <v>4</v>
      </c>
      <c r="C4" s="41"/>
      <c r="D4" s="34" t="s">
        <v>367</v>
      </c>
      <c r="E4" s="43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7"/>
      <c r="BU4" s="97"/>
      <c r="BV4" s="97"/>
      <c r="BW4" s="97"/>
      <c r="BX4" s="97"/>
      <c r="BY4" s="98"/>
      <c r="BZ4" s="97"/>
      <c r="CA4" s="97"/>
      <c r="CB4" s="97"/>
      <c r="CC4" s="98"/>
      <c r="CD4" s="44"/>
      <c r="CE4" s="44"/>
      <c r="CF4" s="44"/>
      <c r="CG4" s="44"/>
      <c r="CH4" s="44"/>
      <c r="CI4" s="44"/>
      <c r="CJ4" s="44"/>
      <c r="CL4" s="44"/>
      <c r="CM4" s="44"/>
      <c r="CN4" s="44"/>
      <c r="CP4" s="44"/>
      <c r="CQ4" s="44"/>
      <c r="CR4" s="44"/>
      <c r="CT4" s="44"/>
      <c r="CU4" s="97"/>
      <c r="CV4" s="97"/>
      <c r="CW4" s="12"/>
      <c r="CX4" s="97"/>
      <c r="CY4" s="97"/>
      <c r="CZ4" s="97"/>
      <c r="DA4" s="12"/>
      <c r="DB4" s="97"/>
      <c r="DC4" s="97"/>
      <c r="DD4" s="97"/>
      <c r="DE4" s="12"/>
      <c r="DF4" s="97"/>
      <c r="DG4" s="97"/>
      <c r="DH4" s="97"/>
      <c r="DI4" s="12"/>
      <c r="DJ4" s="97"/>
      <c r="DK4" s="97"/>
      <c r="DL4" s="97"/>
      <c r="DM4" s="12"/>
      <c r="DN4" s="97"/>
      <c r="DO4" s="97"/>
      <c r="DP4" s="97"/>
      <c r="DQ4" s="12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R4" s="45"/>
      <c r="FS4" s="45"/>
      <c r="FT4" s="45"/>
      <c r="FU4" s="45"/>
    </row>
    <row r="5" spans="2:177" s="47" customFormat="1" ht="12.75">
      <c r="B5" s="47">
        <v>5</v>
      </c>
      <c r="C5" s="46"/>
      <c r="D5" s="35"/>
      <c r="E5" s="111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99"/>
      <c r="BW5" s="99"/>
      <c r="BX5" s="99"/>
      <c r="BY5" s="99"/>
      <c r="BZ5" s="99"/>
      <c r="CA5" s="99"/>
      <c r="CB5" s="99"/>
      <c r="CC5" s="100"/>
      <c r="CD5" s="112"/>
      <c r="CE5" s="112"/>
      <c r="CF5" s="112"/>
      <c r="CG5" s="112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</row>
    <row r="6" spans="2:177" s="47" customFormat="1" ht="12.75">
      <c r="B6" s="47">
        <v>6</v>
      </c>
      <c r="C6" s="46"/>
      <c r="D6"/>
      <c r="E6" s="111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99"/>
      <c r="BW6" s="99"/>
      <c r="BX6" s="99"/>
      <c r="BY6" s="99"/>
      <c r="BZ6" s="99"/>
      <c r="CA6" s="99"/>
      <c r="CB6" s="99"/>
      <c r="CC6" s="100"/>
      <c r="CD6" s="112"/>
      <c r="CE6" s="112"/>
      <c r="CF6" s="112"/>
      <c r="CG6" s="112"/>
      <c r="CH6" s="111"/>
      <c r="CI6" s="111"/>
      <c r="CJ6" s="111"/>
      <c r="CK6" s="111"/>
      <c r="CL6" s="111"/>
      <c r="CM6" s="111"/>
      <c r="CN6" s="111"/>
      <c r="CO6" s="111"/>
      <c r="CP6" s="111"/>
      <c r="CQ6" s="111"/>
      <c r="CR6" s="111"/>
      <c r="CS6" s="111"/>
      <c r="CT6" s="111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</row>
    <row r="7" spans="2:177" s="8" customFormat="1" ht="17.25" customHeight="1">
      <c r="B7" s="47">
        <v>7</v>
      </c>
      <c r="C7" s="29"/>
      <c r="D7"/>
      <c r="E7" s="106"/>
      <c r="F7" s="107"/>
      <c r="G7" s="108">
        <v>2007</v>
      </c>
      <c r="H7" s="108">
        <v>2008</v>
      </c>
      <c r="I7" s="108">
        <v>2009</v>
      </c>
      <c r="J7" s="108">
        <v>2010</v>
      </c>
      <c r="K7" s="108">
        <v>2011</v>
      </c>
      <c r="L7" s="108">
        <v>2012</v>
      </c>
      <c r="M7" s="108">
        <v>2013</v>
      </c>
      <c r="N7" s="108">
        <v>2014</v>
      </c>
      <c r="O7" s="108">
        <v>2015</v>
      </c>
      <c r="P7" s="108">
        <v>2016</v>
      </c>
      <c r="Q7" s="108">
        <v>2017</v>
      </c>
      <c r="R7" s="108">
        <v>2018</v>
      </c>
      <c r="S7" s="108">
        <v>2019</v>
      </c>
      <c r="T7" s="108">
        <v>2020</v>
      </c>
      <c r="U7" s="108">
        <v>2021</v>
      </c>
      <c r="V7" s="109" t="s">
        <v>410</v>
      </c>
      <c r="W7" s="109" t="s">
        <v>411</v>
      </c>
      <c r="X7" s="109" t="s">
        <v>674</v>
      </c>
      <c r="Y7" s="109" t="s">
        <v>763</v>
      </c>
      <c r="Z7" s="109" t="s">
        <v>847</v>
      </c>
      <c r="AA7" s="109" t="s">
        <v>537</v>
      </c>
      <c r="AB7" s="7"/>
      <c r="AC7" s="7"/>
      <c r="AD7" s="1" t="s">
        <v>189</v>
      </c>
      <c r="AE7" s="1" t="s">
        <v>190</v>
      </c>
      <c r="AF7" s="1" t="s">
        <v>191</v>
      </c>
      <c r="AG7" s="1" t="s">
        <v>192</v>
      </c>
      <c r="AH7" s="1" t="s">
        <v>193</v>
      </c>
      <c r="AI7" s="1" t="s">
        <v>194</v>
      </c>
      <c r="AJ7" s="1" t="s">
        <v>195</v>
      </c>
      <c r="AK7" s="1" t="s">
        <v>196</v>
      </c>
      <c r="AL7" s="1" t="s">
        <v>197</v>
      </c>
      <c r="AM7" s="1" t="s">
        <v>198</v>
      </c>
      <c r="AN7" s="1" t="s">
        <v>199</v>
      </c>
      <c r="AO7" s="1" t="s">
        <v>200</v>
      </c>
      <c r="AP7" s="1" t="s">
        <v>201</v>
      </c>
      <c r="AQ7" s="1" t="s">
        <v>202</v>
      </c>
      <c r="AR7" s="1" t="s">
        <v>203</v>
      </c>
      <c r="AS7" s="1" t="s">
        <v>204</v>
      </c>
      <c r="AT7" s="1" t="s">
        <v>205</v>
      </c>
      <c r="AU7" s="1" t="s">
        <v>206</v>
      </c>
      <c r="AV7" s="1" t="s">
        <v>207</v>
      </c>
      <c r="AW7" s="1" t="s">
        <v>208</v>
      </c>
      <c r="AX7" s="1" t="s">
        <v>209</v>
      </c>
      <c r="AY7" s="1" t="s">
        <v>210</v>
      </c>
      <c r="AZ7" s="1" t="s">
        <v>211</v>
      </c>
      <c r="BA7" s="1" t="s">
        <v>212</v>
      </c>
      <c r="BB7" s="1" t="s">
        <v>213</v>
      </c>
      <c r="BC7" s="1" t="s">
        <v>214</v>
      </c>
      <c r="BD7" s="1" t="s">
        <v>215</v>
      </c>
      <c r="BE7" s="1" t="s">
        <v>216</v>
      </c>
      <c r="BF7" s="1" t="s">
        <v>217</v>
      </c>
      <c r="BG7" s="1" t="s">
        <v>218</v>
      </c>
      <c r="BH7" s="1" t="s">
        <v>219</v>
      </c>
      <c r="BI7" s="1" t="s">
        <v>220</v>
      </c>
      <c r="BJ7" s="1" t="s">
        <v>221</v>
      </c>
      <c r="BK7" s="1" t="s">
        <v>222</v>
      </c>
      <c r="BL7" s="1" t="s">
        <v>223</v>
      </c>
      <c r="BM7" s="1" t="s">
        <v>224</v>
      </c>
      <c r="BN7" s="1" t="s">
        <v>225</v>
      </c>
      <c r="BO7" s="1" t="s">
        <v>226</v>
      </c>
      <c r="BP7" s="1" t="s">
        <v>227</v>
      </c>
      <c r="BQ7" s="1" t="s">
        <v>228</v>
      </c>
      <c r="BR7" s="1" t="s">
        <v>229</v>
      </c>
      <c r="BS7" s="1" t="s">
        <v>230</v>
      </c>
      <c r="BT7" s="1" t="s">
        <v>231</v>
      </c>
      <c r="BU7" s="1" t="s">
        <v>232</v>
      </c>
      <c r="BV7" s="1" t="s">
        <v>233</v>
      </c>
      <c r="BW7" s="1" t="s">
        <v>268</v>
      </c>
      <c r="BX7" s="1" t="s">
        <v>269</v>
      </c>
      <c r="BY7" s="1" t="s">
        <v>270</v>
      </c>
      <c r="BZ7" s="1" t="s">
        <v>271</v>
      </c>
      <c r="CA7" s="1" t="s">
        <v>272</v>
      </c>
      <c r="CB7" s="1" t="s">
        <v>274</v>
      </c>
      <c r="CC7" s="1" t="s">
        <v>275</v>
      </c>
      <c r="CD7" s="1" t="s">
        <v>277</v>
      </c>
      <c r="CE7" s="1" t="s">
        <v>278</v>
      </c>
      <c r="CF7" s="1" t="s">
        <v>279</v>
      </c>
      <c r="CG7" s="1" t="s">
        <v>280</v>
      </c>
      <c r="CH7" s="1" t="s">
        <v>579</v>
      </c>
      <c r="CI7" s="1" t="s">
        <v>666</v>
      </c>
      <c r="CJ7" s="1" t="s">
        <v>668</v>
      </c>
      <c r="CK7" s="1" t="s">
        <v>669</v>
      </c>
      <c r="CL7" s="1" t="s">
        <v>675</v>
      </c>
      <c r="CM7" s="1" t="s">
        <v>736</v>
      </c>
      <c r="CN7" s="1" t="s">
        <v>743</v>
      </c>
      <c r="CO7" s="1" t="s">
        <v>758</v>
      </c>
      <c r="CP7" s="1" t="s">
        <v>764</v>
      </c>
      <c r="CQ7" s="1" t="s">
        <v>781</v>
      </c>
      <c r="CR7" s="1" t="s">
        <v>798</v>
      </c>
      <c r="CS7" s="1" t="s">
        <v>818</v>
      </c>
      <c r="CT7" s="1" t="s">
        <v>833</v>
      </c>
      <c r="CU7" s="1" t="s">
        <v>412</v>
      </c>
      <c r="CV7" s="1" t="s">
        <v>413</v>
      </c>
      <c r="CW7" s="1" t="s">
        <v>414</v>
      </c>
      <c r="CX7" s="1" t="s">
        <v>415</v>
      </c>
      <c r="CY7" s="1" t="s">
        <v>416</v>
      </c>
      <c r="CZ7" s="1" t="s">
        <v>417</v>
      </c>
      <c r="DA7" s="1" t="s">
        <v>418</v>
      </c>
      <c r="DB7" s="1" t="s">
        <v>670</v>
      </c>
      <c r="DC7" s="1" t="s">
        <v>671</v>
      </c>
      <c r="DD7" s="1" t="s">
        <v>672</v>
      </c>
      <c r="DE7" s="1" t="s">
        <v>673</v>
      </c>
      <c r="DF7" s="1" t="s">
        <v>759</v>
      </c>
      <c r="DG7" s="1" t="s">
        <v>760</v>
      </c>
      <c r="DH7" s="1" t="s">
        <v>761</v>
      </c>
      <c r="DI7" s="1" t="s">
        <v>762</v>
      </c>
      <c r="DJ7" s="1" t="s">
        <v>843</v>
      </c>
      <c r="DK7" s="1" t="s">
        <v>844</v>
      </c>
      <c r="DL7" s="1" t="s">
        <v>845</v>
      </c>
      <c r="DM7" s="1" t="s">
        <v>846</v>
      </c>
      <c r="DN7" s="1" t="s">
        <v>537</v>
      </c>
      <c r="DO7" s="1" t="s">
        <v>537</v>
      </c>
      <c r="DP7" s="1" t="s">
        <v>537</v>
      </c>
      <c r="DQ7" s="1" t="s">
        <v>537</v>
      </c>
    </row>
    <row r="8" spans="2:177" s="17" customFormat="1">
      <c r="B8" s="47">
        <v>8</v>
      </c>
      <c r="C8" s="25"/>
      <c r="D8" s="11" t="s">
        <v>426</v>
      </c>
      <c r="E8" s="10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3"/>
      <c r="W8" s="73"/>
      <c r="X8" s="73"/>
      <c r="Y8" s="73"/>
      <c r="Z8" s="73"/>
      <c r="AA8" s="73"/>
      <c r="AB8" s="10"/>
      <c r="AC8" s="10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79"/>
      <c r="CI8" s="79"/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/>
      <c r="DK8" s="79"/>
      <c r="DL8" s="79"/>
      <c r="DM8" s="79"/>
      <c r="DN8" s="79"/>
      <c r="DO8" s="79"/>
      <c r="DP8" s="79"/>
      <c r="DQ8" s="79"/>
    </row>
    <row r="9" spans="2:177" s="47" customFormat="1">
      <c r="B9" s="47">
        <v>9</v>
      </c>
      <c r="C9" s="46"/>
      <c r="D9" s="84" t="s">
        <v>765</v>
      </c>
      <c r="E9" s="11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131"/>
      <c r="W9" s="131"/>
      <c r="X9" s="131"/>
      <c r="Y9" s="131"/>
      <c r="Z9" s="131"/>
      <c r="AA9" s="131"/>
      <c r="AB9" s="114"/>
      <c r="AC9" s="11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99"/>
      <c r="CE9" s="99"/>
      <c r="CF9" s="99"/>
      <c r="CG9" s="99"/>
      <c r="CH9" s="99"/>
      <c r="CI9" s="85"/>
      <c r="CJ9" s="85"/>
      <c r="CK9" s="85"/>
      <c r="CL9" s="99"/>
      <c r="CM9" s="85"/>
      <c r="CN9" s="85"/>
      <c r="CO9" s="85"/>
      <c r="CP9" s="99"/>
      <c r="CQ9" s="85"/>
      <c r="CR9" s="85"/>
      <c r="CS9" s="85"/>
      <c r="CT9" s="99"/>
      <c r="CU9" s="85"/>
      <c r="CV9" s="85"/>
      <c r="CW9" s="85"/>
      <c r="CX9" s="99"/>
      <c r="CY9" s="85"/>
      <c r="CZ9" s="85"/>
      <c r="DA9" s="85"/>
      <c r="DB9" s="99"/>
      <c r="DC9" s="85"/>
      <c r="DD9" s="85"/>
      <c r="DE9" s="85"/>
      <c r="DF9" s="99"/>
      <c r="DG9" s="85"/>
      <c r="DH9" s="85"/>
      <c r="DI9" s="85"/>
      <c r="DJ9" s="99"/>
      <c r="DK9" s="85"/>
      <c r="DL9" s="85"/>
      <c r="DM9" s="85"/>
      <c r="DN9" s="99"/>
      <c r="DO9" s="85"/>
      <c r="DP9" s="85"/>
      <c r="DQ9" s="85"/>
    </row>
    <row r="10" spans="2:177" s="47" customFormat="1">
      <c r="B10" s="47">
        <v>10</v>
      </c>
      <c r="C10" s="46"/>
      <c r="D10" s="56"/>
      <c r="E10" s="111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709"/>
      <c r="V10" s="132"/>
      <c r="W10" s="132"/>
      <c r="X10" s="132"/>
      <c r="Y10" s="132"/>
      <c r="Z10" s="132"/>
      <c r="AA10" s="132"/>
      <c r="AB10" s="111"/>
      <c r="AC10" s="111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99"/>
      <c r="BW10" s="99"/>
      <c r="BX10" s="99"/>
      <c r="BY10" s="634"/>
      <c r="BZ10" s="634"/>
      <c r="CA10" s="634"/>
      <c r="CB10" s="634"/>
      <c r="CC10" s="634"/>
      <c r="CD10" s="99"/>
      <c r="CE10" s="99"/>
      <c r="CF10" s="99"/>
      <c r="CG10" s="99"/>
      <c r="CH10" s="99"/>
      <c r="CI10" s="85"/>
      <c r="CJ10" s="85"/>
      <c r="CK10" s="85"/>
      <c r="CL10" s="99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</row>
    <row r="11" spans="2:177" s="51" customFormat="1">
      <c r="B11" s="47">
        <v>11</v>
      </c>
      <c r="C11" s="641"/>
      <c r="D11" s="710" t="s">
        <v>485</v>
      </c>
      <c r="F11" s="711"/>
      <c r="G11" s="6">
        <v>0.4</v>
      </c>
      <c r="H11" s="6">
        <v>1.9</v>
      </c>
      <c r="I11" s="6">
        <v>3.1</v>
      </c>
      <c r="J11" s="6">
        <v>6.7000000000000011</v>
      </c>
      <c r="K11" s="6">
        <v>14.3</v>
      </c>
      <c r="L11" s="6">
        <v>23.5</v>
      </c>
      <c r="M11" s="6">
        <v>31.479000000000003</v>
      </c>
      <c r="N11" s="6">
        <v>46.150000000000006</v>
      </c>
      <c r="O11" s="6">
        <v>80.300000000000011</v>
      </c>
      <c r="P11" s="712">
        <v>138.69999999999999</v>
      </c>
      <c r="Q11" s="712">
        <v>231.7</v>
      </c>
      <c r="R11" s="713">
        <v>389.4</v>
      </c>
      <c r="S11" s="713">
        <v>838</v>
      </c>
      <c r="T11" s="713">
        <v>1914.5</v>
      </c>
      <c r="U11" s="713">
        <v>3254.6</v>
      </c>
      <c r="V11" s="714"/>
      <c r="W11" s="714"/>
      <c r="X11" s="714"/>
      <c r="Y11" s="714"/>
      <c r="Z11" s="714"/>
      <c r="AA11" s="714"/>
      <c r="AD11" s="712"/>
      <c r="AE11" s="712"/>
      <c r="AF11" s="712"/>
      <c r="AG11" s="712"/>
      <c r="AH11" s="712"/>
      <c r="AI11" s="712"/>
      <c r="AJ11" s="712"/>
      <c r="AK11" s="712"/>
      <c r="AL11" s="712"/>
      <c r="AM11" s="712"/>
      <c r="AN11" s="712"/>
      <c r="AO11" s="1423">
        <v>0.4</v>
      </c>
      <c r="AP11" s="1423">
        <v>0.4</v>
      </c>
      <c r="AQ11" s="1423">
        <v>0.5</v>
      </c>
      <c r="AR11" s="1423">
        <v>0.5</v>
      </c>
      <c r="AS11" s="1423">
        <v>0.5</v>
      </c>
      <c r="AT11" s="1423">
        <v>0.5</v>
      </c>
      <c r="AU11" s="1423">
        <v>0.7</v>
      </c>
      <c r="AV11" s="1423">
        <v>0.9</v>
      </c>
      <c r="AW11" s="1423">
        <v>1</v>
      </c>
      <c r="AX11" s="1423">
        <v>1.1000000000000001</v>
      </c>
      <c r="AY11" s="1423">
        <v>1.3</v>
      </c>
      <c r="AZ11" s="1423">
        <v>1.9</v>
      </c>
      <c r="BA11" s="1423">
        <v>2.4</v>
      </c>
      <c r="BB11" s="1423">
        <v>2.6</v>
      </c>
      <c r="BC11" s="1423">
        <v>3.1</v>
      </c>
      <c r="BD11" s="1423">
        <v>3.9</v>
      </c>
      <c r="BE11" s="1423">
        <v>4.7</v>
      </c>
      <c r="BF11" s="1423">
        <v>4.9000000000000004</v>
      </c>
      <c r="BG11" s="1423">
        <v>5.5</v>
      </c>
      <c r="BH11" s="1423">
        <v>6.4</v>
      </c>
      <c r="BI11" s="1423">
        <v>6.7</v>
      </c>
      <c r="BJ11" s="1423">
        <v>6.72</v>
      </c>
      <c r="BK11" s="1423">
        <v>7.4</v>
      </c>
      <c r="BL11" s="1423">
        <v>8.4</v>
      </c>
      <c r="BM11" s="1423">
        <v>8.9589999999999996</v>
      </c>
      <c r="BN11" s="1423">
        <v>9.15</v>
      </c>
      <c r="BO11" s="1423">
        <v>10.3</v>
      </c>
      <c r="BP11" s="1423">
        <v>12.5</v>
      </c>
      <c r="BQ11" s="1423">
        <v>14.2</v>
      </c>
      <c r="BR11" s="1423">
        <v>14.8</v>
      </c>
      <c r="BS11" s="1423">
        <v>18.100000000000001</v>
      </c>
      <c r="BT11" s="1423">
        <v>22</v>
      </c>
      <c r="BU11" s="1423">
        <v>25.4</v>
      </c>
      <c r="BV11" s="1423">
        <v>27.5</v>
      </c>
      <c r="BW11" s="1423">
        <v>31.9</v>
      </c>
      <c r="BX11" s="1423">
        <v>36.799999999999997</v>
      </c>
      <c r="BY11" s="1423">
        <v>42.5</v>
      </c>
      <c r="BZ11" s="1423">
        <v>44.1</v>
      </c>
      <c r="CA11" s="1423">
        <v>52.1</v>
      </c>
      <c r="CB11" s="1423">
        <v>62.3</v>
      </c>
      <c r="CC11" s="1423">
        <v>73.2</v>
      </c>
      <c r="CD11" s="1423">
        <v>74.3</v>
      </c>
      <c r="CE11" s="1423">
        <v>85.6</v>
      </c>
      <c r="CF11" s="1423">
        <v>103.9</v>
      </c>
      <c r="CG11" s="1423">
        <v>125.6</v>
      </c>
      <c r="CH11" s="1423">
        <v>143.9</v>
      </c>
      <c r="CI11" s="1423">
        <v>181.6</v>
      </c>
      <c r="CJ11" s="1423">
        <v>227</v>
      </c>
      <c r="CK11" s="1423">
        <v>285.5</v>
      </c>
      <c r="CL11" s="1423">
        <v>290.7</v>
      </c>
      <c r="CM11" s="1423">
        <v>404.8</v>
      </c>
      <c r="CN11" s="1423">
        <v>559.70000000000005</v>
      </c>
      <c r="CO11" s="1423">
        <v>659.3</v>
      </c>
      <c r="CP11" s="1423">
        <v>630.1</v>
      </c>
      <c r="CQ11" s="1423">
        <v>729.9</v>
      </c>
      <c r="CR11" s="1423">
        <v>865.7</v>
      </c>
      <c r="CS11" s="1423">
        <v>1028.9000000000001</v>
      </c>
      <c r="CT11" s="1423">
        <v>1091</v>
      </c>
      <c r="CU11" s="712"/>
      <c r="CV11" s="712"/>
      <c r="CW11" s="712"/>
      <c r="CX11" s="712"/>
      <c r="CY11" s="712"/>
      <c r="CZ11" s="712"/>
      <c r="DA11" s="712"/>
      <c r="DB11" s="712"/>
      <c r="DC11" s="712"/>
      <c r="DD11" s="712"/>
      <c r="DE11" s="712"/>
      <c r="DF11" s="712"/>
      <c r="DG11" s="712"/>
      <c r="DH11" s="712"/>
      <c r="DI11" s="712"/>
      <c r="DJ11" s="712"/>
      <c r="DK11" s="712"/>
      <c r="DL11" s="712"/>
      <c r="DM11" s="712"/>
      <c r="DN11" s="712"/>
      <c r="DO11" s="712"/>
      <c r="DP11" s="712"/>
      <c r="DQ11" s="712"/>
    </row>
    <row r="12" spans="2:177" s="47" customFormat="1">
      <c r="B12" s="47">
        <v>12</v>
      </c>
      <c r="C12" s="46"/>
      <c r="D12" s="633" t="s">
        <v>369</v>
      </c>
      <c r="E12" s="111"/>
      <c r="F12" s="85"/>
      <c r="G12" s="656" t="s">
        <v>276</v>
      </c>
      <c r="H12" s="656">
        <v>3.7499999999999991</v>
      </c>
      <c r="I12" s="656">
        <v>0.63157894736842124</v>
      </c>
      <c r="J12" s="656">
        <v>1.1612903225806455</v>
      </c>
      <c r="K12" s="656">
        <v>1.1343283582089549</v>
      </c>
      <c r="L12" s="656">
        <v>0.64335664335664333</v>
      </c>
      <c r="M12" s="656">
        <v>0.33953191489361711</v>
      </c>
      <c r="N12" s="656">
        <v>0.46605673623685639</v>
      </c>
      <c r="O12" s="656">
        <v>0.73997833152762738</v>
      </c>
      <c r="P12" s="656">
        <v>0.72727272727272685</v>
      </c>
      <c r="Q12" s="656">
        <v>0.67051189617880325</v>
      </c>
      <c r="R12" s="656">
        <v>0.68062149331031496</v>
      </c>
      <c r="S12" s="656">
        <v>1.1520287621982539</v>
      </c>
      <c r="T12" s="656">
        <v>1.2846062052505967</v>
      </c>
      <c r="U12" s="656">
        <v>0.69997388352050138</v>
      </c>
      <c r="V12" s="632"/>
      <c r="W12" s="632"/>
      <c r="X12" s="632"/>
      <c r="Y12" s="632"/>
      <c r="Z12" s="632"/>
      <c r="AA12" s="632"/>
      <c r="AB12" s="111"/>
      <c r="AC12" s="111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656">
        <v>1.3636363636363633</v>
      </c>
      <c r="BC12" s="656">
        <v>1.3846153846153846</v>
      </c>
      <c r="BD12" s="656">
        <v>1.0526315789473686</v>
      </c>
      <c r="BE12" s="656">
        <v>0.95833333333333348</v>
      </c>
      <c r="BF12" s="656">
        <v>0.88461538461538458</v>
      </c>
      <c r="BG12" s="656">
        <v>0.77419354838709675</v>
      </c>
      <c r="BH12" s="656">
        <v>0.64102564102564119</v>
      </c>
      <c r="BI12" s="656">
        <v>0.42553191489361697</v>
      </c>
      <c r="BJ12" s="656">
        <v>0.37142857142857122</v>
      </c>
      <c r="BK12" s="656">
        <v>0.34545454545454546</v>
      </c>
      <c r="BL12" s="656">
        <v>0.3125</v>
      </c>
      <c r="BM12" s="656">
        <v>0.33716417910447749</v>
      </c>
      <c r="BN12" s="656">
        <v>0.36160714285714302</v>
      </c>
      <c r="BO12" s="656">
        <v>0.39189189189189189</v>
      </c>
      <c r="BP12" s="656">
        <v>0.48809523809523814</v>
      </c>
      <c r="BQ12" s="656">
        <v>0.58499832570599386</v>
      </c>
      <c r="BR12" s="656">
        <v>0.61748633879781423</v>
      </c>
      <c r="BS12" s="656">
        <v>0.75728155339805836</v>
      </c>
      <c r="BT12" s="656">
        <v>0.76</v>
      </c>
      <c r="BU12" s="656">
        <v>0.78873239436619724</v>
      </c>
      <c r="BV12" s="656">
        <v>0.85810810810810811</v>
      </c>
      <c r="BW12" s="656">
        <v>0.76243093922651917</v>
      </c>
      <c r="BX12" s="656">
        <v>0.67272727272727262</v>
      </c>
      <c r="BY12" s="656">
        <v>0.67322834645669305</v>
      </c>
      <c r="BZ12" s="656">
        <v>0.60363636363636375</v>
      </c>
      <c r="CA12" s="656">
        <v>0.63322884012539205</v>
      </c>
      <c r="CB12" s="656">
        <v>0.69293478260869579</v>
      </c>
      <c r="CC12" s="656">
        <v>0.72235294117647064</v>
      </c>
      <c r="CD12" s="656">
        <v>0.68480725623582761</v>
      </c>
      <c r="CE12" s="656">
        <v>0.64299424184261023</v>
      </c>
      <c r="CF12" s="656">
        <v>0.66773675762439821</v>
      </c>
      <c r="CG12" s="656">
        <v>0.71584699453551903</v>
      </c>
      <c r="CH12" s="656">
        <v>0.93674293405114417</v>
      </c>
      <c r="CI12" s="656">
        <v>1.1214953271028039</v>
      </c>
      <c r="CJ12" s="656">
        <v>1.184793070259865</v>
      </c>
      <c r="CK12" s="656">
        <v>1.2730891719745223</v>
      </c>
      <c r="CL12" s="656">
        <v>1.0201528839471852</v>
      </c>
      <c r="CM12" s="656">
        <v>1.2290748898678414</v>
      </c>
      <c r="CN12" s="656">
        <v>1.4656387665198238</v>
      </c>
      <c r="CO12" s="656">
        <v>1.3092819614711031</v>
      </c>
      <c r="CP12" s="656">
        <v>1.1675266597867218</v>
      </c>
      <c r="CQ12" s="656">
        <v>0.80311264822134376</v>
      </c>
      <c r="CR12" s="656">
        <v>0.54672145792388771</v>
      </c>
      <c r="CS12" s="656">
        <v>0.56059456999848356</v>
      </c>
      <c r="CT12" s="656">
        <v>0.73147119504840497</v>
      </c>
      <c r="CU12" s="656"/>
      <c r="CV12" s="656"/>
      <c r="CW12" s="656"/>
      <c r="CX12" s="656"/>
      <c r="CY12" s="656"/>
      <c r="CZ12" s="656"/>
      <c r="DA12" s="656"/>
      <c r="DB12" s="656"/>
      <c r="DC12" s="656"/>
      <c r="DD12" s="656"/>
      <c r="DE12" s="656"/>
      <c r="DF12" s="656"/>
      <c r="DG12" s="656"/>
      <c r="DH12" s="656"/>
      <c r="DI12" s="656"/>
      <c r="DJ12" s="656"/>
      <c r="DK12" s="656"/>
      <c r="DL12" s="656"/>
      <c r="DM12" s="656"/>
      <c r="DN12" s="656"/>
      <c r="DO12" s="656"/>
      <c r="DP12" s="656"/>
      <c r="DQ12" s="656"/>
    </row>
    <row r="13" spans="2:177" s="47" customFormat="1">
      <c r="B13" s="47">
        <v>13</v>
      </c>
      <c r="C13" s="46"/>
      <c r="D13" s="633"/>
      <c r="E13" s="111"/>
      <c r="F13" s="85"/>
      <c r="G13" s="656"/>
      <c r="H13" s="656"/>
      <c r="I13" s="656"/>
      <c r="J13" s="656"/>
      <c r="K13" s="656"/>
      <c r="L13" s="656"/>
      <c r="M13" s="656"/>
      <c r="N13" s="656"/>
      <c r="O13" s="656"/>
      <c r="P13" s="656"/>
      <c r="Q13" s="656"/>
      <c r="R13" s="656"/>
      <c r="S13" s="656"/>
      <c r="T13" s="656"/>
      <c r="U13" s="656"/>
      <c r="V13" s="632"/>
      <c r="W13" s="632"/>
      <c r="X13" s="632"/>
      <c r="Y13" s="632"/>
      <c r="Z13" s="632"/>
      <c r="AA13" s="632"/>
      <c r="AB13" s="111"/>
      <c r="AC13" s="111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656"/>
      <c r="BS13" s="656"/>
      <c r="BT13" s="656"/>
      <c r="BU13" s="656"/>
      <c r="BV13" s="656"/>
      <c r="BW13" s="656"/>
      <c r="BX13" s="656"/>
      <c r="BY13" s="656"/>
      <c r="BZ13" s="656"/>
      <c r="CA13" s="656"/>
      <c r="CB13" s="656"/>
      <c r="CC13" s="656"/>
      <c r="CD13" s="656"/>
      <c r="CE13" s="656"/>
      <c r="CF13" s="656"/>
      <c r="CG13" s="656"/>
      <c r="CH13" s="656"/>
      <c r="CI13" s="656"/>
      <c r="CJ13" s="656"/>
      <c r="CK13" s="656"/>
      <c r="CL13" s="656"/>
      <c r="CM13" s="656"/>
      <c r="CN13" s="656"/>
      <c r="CO13" s="656"/>
      <c r="CP13" s="656"/>
      <c r="CQ13" s="656"/>
      <c r="CR13" s="656"/>
      <c r="CS13" s="656"/>
      <c r="CT13" s="656"/>
      <c r="CU13" s="656"/>
      <c r="CV13" s="656"/>
      <c r="CW13" s="656"/>
      <c r="CX13" s="656"/>
      <c r="CY13" s="656"/>
      <c r="CZ13" s="656"/>
      <c r="DA13" s="656"/>
      <c r="DB13" s="656"/>
      <c r="DC13" s="656"/>
      <c r="DD13" s="656"/>
      <c r="DE13" s="656"/>
      <c r="DF13" s="656"/>
      <c r="DG13" s="656"/>
      <c r="DH13" s="656"/>
      <c r="DI13" s="656"/>
      <c r="DJ13" s="656"/>
      <c r="DK13" s="656"/>
      <c r="DL13" s="656"/>
      <c r="DM13" s="656"/>
      <c r="DN13" s="656"/>
      <c r="DO13" s="656"/>
      <c r="DP13" s="656"/>
      <c r="DQ13" s="656"/>
    </row>
    <row r="14" spans="2:177" s="47" customFormat="1">
      <c r="B14" s="47">
        <v>14</v>
      </c>
      <c r="C14" s="46"/>
      <c r="D14" s="715" t="s">
        <v>486</v>
      </c>
      <c r="E14" s="111"/>
      <c r="F14" s="6"/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260.92053537043529</v>
      </c>
      <c r="P14" s="63">
        <v>222.01352973245997</v>
      </c>
      <c r="Q14" s="63">
        <v>237.67119150318524</v>
      </c>
      <c r="R14" s="63">
        <v>193.93130938312433</v>
      </c>
      <c r="S14" s="63">
        <v>138.76474016866595</v>
      </c>
      <c r="T14" s="63">
        <v>105.64596608550923</v>
      </c>
      <c r="U14" s="63">
        <v>95.05608931523301</v>
      </c>
      <c r="V14" s="714"/>
      <c r="W14" s="714"/>
      <c r="X14" s="714"/>
      <c r="Y14" s="714"/>
      <c r="Z14" s="714"/>
      <c r="AA14" s="714"/>
      <c r="AB14" s="111"/>
      <c r="AC14" s="111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63">
        <v>70.087837837837824</v>
      </c>
      <c r="BS14" s="63">
        <v>66.629834254143645</v>
      </c>
      <c r="BT14" s="63">
        <v>62.927272727272729</v>
      </c>
      <c r="BU14" s="63">
        <v>61.275590551181111</v>
      </c>
      <c r="BV14" s="63">
        <v>50.04</v>
      </c>
      <c r="BW14" s="63">
        <v>56.956112852664582</v>
      </c>
      <c r="BX14" s="63">
        <v>57.445652173913047</v>
      </c>
      <c r="BY14" s="63">
        <v>57.571764705882359</v>
      </c>
      <c r="BZ14" s="63">
        <v>58.979591836734691</v>
      </c>
      <c r="CA14" s="63">
        <v>60.499040307101723</v>
      </c>
      <c r="CB14" s="63">
        <v>58.861958266452646</v>
      </c>
      <c r="CC14" s="63">
        <v>59.330601092896174</v>
      </c>
      <c r="CD14" s="63">
        <v>56.195154777927328</v>
      </c>
      <c r="CE14" s="63">
        <v>51.706775700934585</v>
      </c>
      <c r="CF14" s="63">
        <v>43.815206929740128</v>
      </c>
      <c r="CG14" s="63">
        <v>42.214171974522294</v>
      </c>
      <c r="CH14" s="63">
        <v>39.187630298818625</v>
      </c>
      <c r="CI14" s="63">
        <v>35.88876651982379</v>
      </c>
      <c r="CJ14" s="63">
        <v>33.326872246696034</v>
      </c>
      <c r="CK14" s="63">
        <v>30.361471103327499</v>
      </c>
      <c r="CL14" s="63">
        <v>27.844857241142073</v>
      </c>
      <c r="CM14" s="63">
        <v>27.70331027667984</v>
      </c>
      <c r="CN14" s="63">
        <v>25.917455779882079</v>
      </c>
      <c r="CO14" s="63">
        <v>24.180342787805252</v>
      </c>
      <c r="CP14" s="63">
        <v>23.357720996667197</v>
      </c>
      <c r="CQ14" s="63">
        <v>24.016166598164133</v>
      </c>
      <c r="CR14" s="63">
        <v>24.118978861037309</v>
      </c>
      <c r="CS14" s="63">
        <v>23.56322285936437</v>
      </c>
      <c r="CT14" s="63">
        <v>23.207149404216317</v>
      </c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</row>
    <row r="15" spans="2:177" s="47" customFormat="1">
      <c r="B15" s="47">
        <v>15</v>
      </c>
      <c r="C15" s="46"/>
      <c r="D15" s="633" t="s">
        <v>369</v>
      </c>
      <c r="E15" s="111"/>
      <c r="F15" s="85"/>
      <c r="G15" s="656" t="s">
        <v>276</v>
      </c>
      <c r="H15" s="656" t="s">
        <v>276</v>
      </c>
      <c r="I15" s="656" t="s">
        <v>276</v>
      </c>
      <c r="J15" s="656" t="s">
        <v>276</v>
      </c>
      <c r="K15" s="656" t="s">
        <v>276</v>
      </c>
      <c r="L15" s="656" t="s">
        <v>276</v>
      </c>
      <c r="M15" s="656" t="s">
        <v>276</v>
      </c>
      <c r="N15" s="656" t="s">
        <v>276</v>
      </c>
      <c r="O15" s="656" t="s">
        <v>276</v>
      </c>
      <c r="P15" s="656">
        <v>-0.1491143868102911</v>
      </c>
      <c r="Q15" s="656">
        <v>7.0525709805135284E-2</v>
      </c>
      <c r="R15" s="656">
        <v>-0.18403527092796479</v>
      </c>
      <c r="S15" s="656">
        <v>-0.28446448069647745</v>
      </c>
      <c r="T15" s="656">
        <v>-0.23866851220923613</v>
      </c>
      <c r="U15" s="656">
        <v>-0.10023929131098896</v>
      </c>
      <c r="V15" s="632"/>
      <c r="W15" s="632"/>
      <c r="X15" s="632"/>
      <c r="Y15" s="632"/>
      <c r="Z15" s="632"/>
      <c r="AA15" s="632"/>
      <c r="AB15" s="111"/>
      <c r="AC15" s="111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656">
        <v>-0.28603875445869076</v>
      </c>
      <c r="BW15" s="656">
        <v>-0.14518603430080523</v>
      </c>
      <c r="BX15" s="656">
        <v>-8.7110410411667893E-2</v>
      </c>
      <c r="BY15" s="656">
        <v>-6.0445371672184667E-2</v>
      </c>
      <c r="BZ15" s="656">
        <v>0.17864891760061341</v>
      </c>
      <c r="CA15" s="656">
        <v>6.2204516372142082E-2</v>
      </c>
      <c r="CB15" s="656">
        <v>2.4654713436829345E-2</v>
      </c>
      <c r="CC15" s="656">
        <v>3.0550329592973435E-2</v>
      </c>
      <c r="CD15" s="656">
        <v>-4.7210178505730394E-2</v>
      </c>
      <c r="CE15" s="656">
        <v>-0.1453289930143743</v>
      </c>
      <c r="CF15" s="656">
        <v>-0.25562777352054478</v>
      </c>
      <c r="CG15" s="656">
        <v>-0.28849242723116919</v>
      </c>
      <c r="CH15" s="656">
        <v>-0.3026510834665237</v>
      </c>
      <c r="CI15" s="656">
        <v>-0.30591753143920919</v>
      </c>
      <c r="CJ15" s="656">
        <v>-0.23937658676045193</v>
      </c>
      <c r="CK15" s="656">
        <v>-0.28077539643199223</v>
      </c>
      <c r="CL15" s="656">
        <v>-0.28944779184615554</v>
      </c>
      <c r="CM15" s="656">
        <v>-0.22807850580828881</v>
      </c>
      <c r="CN15" s="656">
        <v>-0.22232558795098178</v>
      </c>
      <c r="CO15" s="656">
        <v>-0.20358461203959322</v>
      </c>
      <c r="CP15" s="656">
        <v>-0.16114775542267545</v>
      </c>
      <c r="CQ15" s="656">
        <v>-0.13309397475216089</v>
      </c>
      <c r="CR15" s="656">
        <v>-6.93924949315744E-2</v>
      </c>
      <c r="CS15" s="656">
        <v>-2.5521554175489625E-2</v>
      </c>
      <c r="CT15" s="656">
        <v>-6.4463306361252082E-3</v>
      </c>
      <c r="CU15" s="656"/>
      <c r="CV15" s="656"/>
      <c r="CW15" s="656"/>
      <c r="CX15" s="656"/>
      <c r="CY15" s="656"/>
      <c r="CZ15" s="656"/>
      <c r="DA15" s="656"/>
      <c r="DB15" s="656"/>
      <c r="DC15" s="656"/>
      <c r="DD15" s="656"/>
      <c r="DE15" s="656"/>
      <c r="DF15" s="656"/>
      <c r="DG15" s="656"/>
      <c r="DH15" s="656"/>
      <c r="DI15" s="656"/>
      <c r="DJ15" s="656"/>
      <c r="DK15" s="656"/>
      <c r="DL15" s="656"/>
      <c r="DM15" s="656"/>
      <c r="DN15" s="656"/>
      <c r="DO15" s="656"/>
      <c r="DP15" s="656"/>
      <c r="DQ15" s="656"/>
    </row>
    <row r="16" spans="2:177" s="47" customFormat="1">
      <c r="B16" s="47">
        <v>16</v>
      </c>
      <c r="C16" s="46"/>
      <c r="D16" s="633"/>
      <c r="E16" s="111"/>
      <c r="F16" s="85"/>
      <c r="G16" s="656"/>
      <c r="H16" s="656"/>
      <c r="I16" s="656"/>
      <c r="J16" s="656"/>
      <c r="K16" s="656"/>
      <c r="L16" s="656"/>
      <c r="M16" s="656"/>
      <c r="N16" s="656"/>
      <c r="O16" s="656"/>
      <c r="P16" s="63"/>
      <c r="Q16" s="63"/>
      <c r="R16" s="63"/>
      <c r="S16" s="656"/>
      <c r="T16" s="656"/>
      <c r="U16" s="656"/>
      <c r="V16" s="632"/>
      <c r="W16" s="632"/>
      <c r="X16" s="632"/>
      <c r="Y16" s="632"/>
      <c r="Z16" s="632"/>
      <c r="AA16" s="632"/>
      <c r="AB16" s="111"/>
      <c r="AC16" s="111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656"/>
      <c r="BS16" s="656"/>
      <c r="BT16" s="656"/>
      <c r="BU16" s="656"/>
      <c r="BV16" s="656"/>
      <c r="BW16" s="656"/>
      <c r="BX16" s="656"/>
      <c r="BY16" s="656"/>
      <c r="BZ16" s="656"/>
      <c r="CA16" s="656"/>
      <c r="CB16" s="656"/>
      <c r="CC16" s="656"/>
      <c r="CD16" s="656"/>
      <c r="CE16" s="656"/>
      <c r="CF16" s="656"/>
      <c r="CG16" s="656"/>
      <c r="CH16" s="656"/>
      <c r="CI16" s="656"/>
      <c r="CJ16" s="656"/>
      <c r="CK16" s="656"/>
      <c r="CL16" s="656"/>
      <c r="CM16" s="656"/>
      <c r="CN16" s="656"/>
      <c r="CO16" s="656"/>
      <c r="CP16" s="656"/>
      <c r="CQ16" s="656"/>
      <c r="CR16" s="656"/>
      <c r="CS16" s="656"/>
      <c r="CT16" s="656"/>
      <c r="CU16" s="656"/>
      <c r="CV16" s="656"/>
      <c r="CW16" s="656"/>
      <c r="CX16" s="656"/>
      <c r="CY16" s="656"/>
      <c r="CZ16" s="656"/>
      <c r="DA16" s="656"/>
      <c r="DB16" s="656"/>
      <c r="DC16" s="656"/>
      <c r="DD16" s="656"/>
      <c r="DE16" s="656"/>
      <c r="DF16" s="656"/>
      <c r="DG16" s="656"/>
      <c r="DH16" s="656"/>
      <c r="DI16" s="656"/>
      <c r="DJ16" s="656"/>
      <c r="DK16" s="656"/>
      <c r="DL16" s="656"/>
      <c r="DM16" s="656"/>
      <c r="DN16" s="656"/>
      <c r="DO16" s="656"/>
      <c r="DP16" s="656"/>
      <c r="DQ16" s="656"/>
    </row>
    <row r="17" spans="2:121" s="51" customFormat="1">
      <c r="B17" s="47">
        <v>17</v>
      </c>
      <c r="C17" s="641"/>
      <c r="D17" s="716" t="s">
        <v>766</v>
      </c>
      <c r="F17" s="711"/>
      <c r="G17" s="6"/>
      <c r="H17" s="6"/>
      <c r="I17" s="6"/>
      <c r="J17" s="6"/>
      <c r="K17" s="6"/>
      <c r="L17" s="6"/>
      <c r="M17" s="6"/>
      <c r="N17" s="6"/>
      <c r="O17" s="713"/>
      <c r="P17" s="713"/>
      <c r="Q17" s="713"/>
      <c r="R17" s="713">
        <v>203.38786648031197</v>
      </c>
      <c r="S17" s="713">
        <v>262</v>
      </c>
      <c r="T17" s="713">
        <v>498</v>
      </c>
      <c r="U17" s="713">
        <v>662.4000000000002</v>
      </c>
      <c r="V17" s="714"/>
      <c r="W17" s="714"/>
      <c r="X17" s="714"/>
      <c r="Y17" s="714"/>
      <c r="Z17" s="714"/>
      <c r="AA17" s="714"/>
      <c r="AD17" s="712"/>
      <c r="AE17" s="712"/>
      <c r="AF17" s="712"/>
      <c r="AG17" s="712"/>
      <c r="AH17" s="712"/>
      <c r="AI17" s="712"/>
      <c r="AJ17" s="712"/>
      <c r="AK17" s="712"/>
      <c r="AL17" s="712"/>
      <c r="AM17" s="712"/>
      <c r="AN17" s="712"/>
      <c r="AO17" s="712"/>
      <c r="AP17" s="712"/>
      <c r="AQ17" s="712"/>
      <c r="AR17" s="712"/>
      <c r="AS17" s="712"/>
      <c r="AT17" s="712"/>
      <c r="AU17" s="712"/>
      <c r="AV17" s="712"/>
      <c r="AW17" s="712"/>
      <c r="AX17" s="712"/>
      <c r="AY17" s="712"/>
      <c r="AZ17" s="712"/>
      <c r="BA17" s="712"/>
      <c r="BB17" s="712"/>
      <c r="BC17" s="712"/>
      <c r="BD17" s="712"/>
      <c r="BE17" s="712"/>
      <c r="BF17" s="712"/>
      <c r="BG17" s="712"/>
      <c r="BH17" s="712"/>
      <c r="BI17" s="712"/>
      <c r="BJ17" s="712"/>
      <c r="BK17" s="712"/>
      <c r="BL17" s="712"/>
      <c r="BM17" s="712"/>
      <c r="BN17" s="712"/>
      <c r="BO17" s="712"/>
      <c r="BP17" s="712"/>
      <c r="BQ17" s="712"/>
      <c r="BR17" s="712"/>
      <c r="BS17" s="712"/>
      <c r="BT17" s="712"/>
      <c r="BU17" s="712"/>
      <c r="BV17" s="712"/>
      <c r="BW17" s="712"/>
      <c r="BX17" s="712"/>
      <c r="BY17" s="712"/>
      <c r="BZ17" s="712"/>
      <c r="CA17" s="712"/>
      <c r="CB17" s="712"/>
      <c r="CC17" s="712">
        <v>50.1</v>
      </c>
      <c r="CD17" s="717">
        <v>49.171794871794866</v>
      </c>
      <c r="CE17" s="717">
        <v>49.297071608517093</v>
      </c>
      <c r="CF17" s="717">
        <v>50.911000000000001</v>
      </c>
      <c r="CG17" s="717">
        <v>54.00800000000001</v>
      </c>
      <c r="CH17" s="717">
        <v>55.7</v>
      </c>
      <c r="CI17" s="717">
        <v>61.5</v>
      </c>
      <c r="CJ17" s="717">
        <v>68.699999999999989</v>
      </c>
      <c r="CK17" s="717">
        <v>76.099999999999994</v>
      </c>
      <c r="CL17" s="717">
        <v>73.399999999999977</v>
      </c>
      <c r="CM17" s="717">
        <v>124.10000000000002</v>
      </c>
      <c r="CN17" s="717">
        <v>142.90000000000003</v>
      </c>
      <c r="CO17" s="717">
        <v>157.59999999999997</v>
      </c>
      <c r="CP17" s="717">
        <v>151.20000000000005</v>
      </c>
      <c r="CQ17" s="717">
        <v>163.89999999999998</v>
      </c>
      <c r="CR17" s="717">
        <v>168.30000000000007</v>
      </c>
      <c r="CS17" s="717">
        <v>179.00000000000011</v>
      </c>
      <c r="CT17" s="717"/>
      <c r="CU17" s="712"/>
      <c r="CV17" s="712"/>
      <c r="CW17" s="712"/>
      <c r="CX17" s="712"/>
      <c r="CY17" s="712"/>
      <c r="CZ17" s="712"/>
      <c r="DA17" s="712"/>
      <c r="DB17" s="712"/>
      <c r="DC17" s="712"/>
      <c r="DD17" s="712"/>
      <c r="DE17" s="712"/>
      <c r="DF17" s="712"/>
      <c r="DG17" s="712"/>
      <c r="DH17" s="712"/>
      <c r="DI17" s="712"/>
      <c r="DJ17" s="712"/>
      <c r="DK17" s="712"/>
      <c r="DL17" s="712"/>
      <c r="DM17" s="712"/>
      <c r="DN17" s="712"/>
      <c r="DO17" s="712"/>
      <c r="DP17" s="712"/>
      <c r="DQ17" s="712"/>
    </row>
    <row r="18" spans="2:121" s="51" customFormat="1">
      <c r="B18" s="47">
        <v>18</v>
      </c>
      <c r="C18" s="641"/>
      <c r="D18" s="655" t="s">
        <v>369</v>
      </c>
      <c r="F18" s="711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56"/>
      <c r="S18" s="656">
        <v>0.28817910593187568</v>
      </c>
      <c r="T18" s="656">
        <v>0.9007633587786259</v>
      </c>
      <c r="U18" s="656">
        <v>0.33012048192771126</v>
      </c>
      <c r="V18" s="714"/>
      <c r="W18" s="714"/>
      <c r="X18" s="714"/>
      <c r="Y18" s="714"/>
      <c r="Z18" s="714"/>
      <c r="AA18" s="714"/>
      <c r="AD18" s="712"/>
      <c r="AE18" s="712"/>
      <c r="AF18" s="712"/>
      <c r="AG18" s="712"/>
      <c r="AH18" s="712"/>
      <c r="AI18" s="712"/>
      <c r="AJ18" s="712"/>
      <c r="AK18" s="712"/>
      <c r="AL18" s="712"/>
      <c r="AM18" s="712"/>
      <c r="AN18" s="712"/>
      <c r="AO18" s="712"/>
      <c r="AP18" s="712"/>
      <c r="AQ18" s="712"/>
      <c r="AR18" s="712"/>
      <c r="AS18" s="712"/>
      <c r="AT18" s="712"/>
      <c r="AU18" s="712"/>
      <c r="AV18" s="712"/>
      <c r="AW18" s="712"/>
      <c r="AX18" s="712"/>
      <c r="AY18" s="712"/>
      <c r="AZ18" s="712"/>
      <c r="BA18" s="712"/>
      <c r="BB18" s="712"/>
      <c r="BC18" s="712"/>
      <c r="BD18" s="712"/>
      <c r="BE18" s="712"/>
      <c r="BF18" s="712"/>
      <c r="BG18" s="712"/>
      <c r="BH18" s="712"/>
      <c r="BI18" s="712"/>
      <c r="BJ18" s="712"/>
      <c r="BK18" s="712"/>
      <c r="BL18" s="712"/>
      <c r="BM18" s="712"/>
      <c r="BN18" s="712"/>
      <c r="BO18" s="712"/>
      <c r="BP18" s="712"/>
      <c r="BQ18" s="712"/>
      <c r="BR18" s="712"/>
      <c r="BS18" s="712"/>
      <c r="BT18" s="712"/>
      <c r="BU18" s="712"/>
      <c r="BV18" s="712"/>
      <c r="BW18" s="712"/>
      <c r="BX18" s="712"/>
      <c r="BY18" s="712"/>
      <c r="BZ18" s="712"/>
      <c r="CA18" s="712"/>
      <c r="CB18" s="712"/>
      <c r="CC18" s="712"/>
      <c r="CD18" s="717"/>
      <c r="CE18" s="717"/>
      <c r="CF18" s="717"/>
      <c r="CG18" s="656">
        <v>7.8003992015968304E-2</v>
      </c>
      <c r="CH18" s="656">
        <v>0.13276320592376312</v>
      </c>
      <c r="CI18" s="656">
        <v>0.24753860611417333</v>
      </c>
      <c r="CJ18" s="656">
        <v>0.34941368270118423</v>
      </c>
      <c r="CK18" s="656">
        <v>0.40905051103540191</v>
      </c>
      <c r="CL18" s="656">
        <v>0.31777378815080737</v>
      </c>
      <c r="CM18" s="656">
        <v>1.0178861788617888</v>
      </c>
      <c r="CN18" s="656">
        <v>1.0800582241630283</v>
      </c>
      <c r="CO18" s="656">
        <v>1.0709592641261496</v>
      </c>
      <c r="CP18" s="656">
        <v>1.0599455040871946</v>
      </c>
      <c r="CQ18" s="656">
        <v>0.32070910556003174</v>
      </c>
      <c r="CR18" s="656">
        <v>0.17774667599720106</v>
      </c>
      <c r="CS18" s="656">
        <v>0.13578680203045779</v>
      </c>
      <c r="CT18" s="656"/>
      <c r="CU18" s="712"/>
      <c r="CV18" s="712"/>
      <c r="CW18" s="712"/>
      <c r="CX18" s="712"/>
      <c r="CY18" s="712"/>
      <c r="CZ18" s="712"/>
      <c r="DA18" s="712"/>
      <c r="DB18" s="712"/>
      <c r="DC18" s="712"/>
      <c r="DD18" s="712"/>
      <c r="DE18" s="712"/>
      <c r="DF18" s="712"/>
      <c r="DG18" s="712"/>
      <c r="DH18" s="712"/>
      <c r="DI18" s="712"/>
      <c r="DJ18" s="712"/>
      <c r="DK18" s="712"/>
      <c r="DL18" s="712"/>
      <c r="DM18" s="712"/>
      <c r="DN18" s="712"/>
      <c r="DO18" s="712"/>
      <c r="DP18" s="712"/>
      <c r="DQ18" s="712"/>
    </row>
    <row r="19" spans="2:121" s="47" customFormat="1">
      <c r="B19" s="47">
        <v>19</v>
      </c>
      <c r="C19" s="46"/>
      <c r="D19" s="718" t="s">
        <v>550</v>
      </c>
      <c r="E19" s="111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719">
        <v>55.433493625301274</v>
      </c>
      <c r="S19" s="719">
        <v>49.815648854961836</v>
      </c>
      <c r="T19" s="719">
        <v>40.063052208835344</v>
      </c>
      <c r="U19" s="719">
        <v>41.413798309178731</v>
      </c>
      <c r="V19" s="714"/>
      <c r="W19" s="714"/>
      <c r="X19" s="714"/>
      <c r="Y19" s="714"/>
      <c r="Z19" s="714"/>
      <c r="AA19" s="714"/>
      <c r="AB19" s="111"/>
      <c r="AC19" s="111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719">
        <v>60.019960079840317</v>
      </c>
      <c r="CD19" s="719">
        <v>57.136413411899682</v>
      </c>
      <c r="CE19" s="719">
        <v>56.68288011487536</v>
      </c>
      <c r="CF19" s="719">
        <v>53.43246056844297</v>
      </c>
      <c r="CG19" s="719">
        <v>54.628943860168853</v>
      </c>
      <c r="CH19" s="719">
        <v>51.994614003590662</v>
      </c>
      <c r="CI19" s="719">
        <v>50.731707317073173</v>
      </c>
      <c r="CJ19" s="719">
        <v>49.164483260553133</v>
      </c>
      <c r="CK19" s="719">
        <v>48.068331143232591</v>
      </c>
      <c r="CL19" s="719">
        <v>43.641689373297019</v>
      </c>
      <c r="CM19" s="719">
        <v>38.381950040290079</v>
      </c>
      <c r="CN19" s="719">
        <v>39.530440867739664</v>
      </c>
      <c r="CO19" s="719">
        <v>40.2030456852792</v>
      </c>
      <c r="CP19" s="719">
        <v>38.624338624338613</v>
      </c>
      <c r="CQ19" s="719">
        <v>41.337400854179386</v>
      </c>
      <c r="CR19" s="719">
        <v>41.93701723113486</v>
      </c>
      <c r="CS19" s="719">
        <v>43.348044692737403</v>
      </c>
      <c r="CT19" s="71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  <c r="DP19" s="99"/>
      <c r="DQ19" s="99"/>
    </row>
    <row r="20" spans="2:121" s="47" customFormat="1">
      <c r="B20" s="47">
        <v>20</v>
      </c>
      <c r="C20" s="46"/>
      <c r="D20" s="655"/>
      <c r="E20" s="111"/>
      <c r="F20" s="85"/>
      <c r="G20" s="656"/>
      <c r="H20" s="656"/>
      <c r="I20" s="656"/>
      <c r="J20" s="656"/>
      <c r="K20" s="656"/>
      <c r="L20" s="656"/>
      <c r="M20" s="656"/>
      <c r="N20" s="656"/>
      <c r="O20" s="656"/>
      <c r="P20" s="656"/>
      <c r="Q20" s="656"/>
      <c r="R20" s="656"/>
      <c r="S20" s="656"/>
      <c r="T20" s="656"/>
      <c r="U20" s="656"/>
      <c r="V20" s="632"/>
      <c r="W20" s="632"/>
      <c r="X20" s="632"/>
      <c r="Y20" s="632"/>
      <c r="Z20" s="632"/>
      <c r="AA20" s="632"/>
      <c r="AB20" s="111"/>
      <c r="AC20" s="111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  <c r="BM20" s="85"/>
      <c r="BN20" s="85"/>
      <c r="BO20" s="85"/>
      <c r="BP20" s="85"/>
      <c r="BQ20" s="85"/>
      <c r="BR20" s="85"/>
      <c r="BS20" s="85"/>
      <c r="BT20" s="85"/>
      <c r="BU20" s="85"/>
      <c r="BV20" s="656"/>
      <c r="BW20" s="656"/>
      <c r="BX20" s="656"/>
      <c r="BY20" s="656"/>
      <c r="BZ20" s="656"/>
      <c r="CA20" s="656"/>
      <c r="CB20" s="656"/>
      <c r="CC20" s="656"/>
      <c r="CD20" s="656"/>
      <c r="CE20" s="656"/>
      <c r="CF20" s="656"/>
      <c r="CG20" s="656"/>
      <c r="CH20" s="656"/>
      <c r="CI20" s="656"/>
      <c r="CJ20" s="656"/>
      <c r="CK20" s="656"/>
      <c r="CL20" s="656"/>
      <c r="CM20" s="656"/>
      <c r="CN20" s="656"/>
      <c r="CO20" s="656"/>
      <c r="CP20" s="656"/>
      <c r="CQ20" s="656"/>
      <c r="CR20" s="656"/>
      <c r="CS20" s="656"/>
      <c r="CT20" s="656"/>
      <c r="CU20" s="656"/>
      <c r="CV20" s="656"/>
      <c r="CW20" s="656"/>
      <c r="CX20" s="656"/>
      <c r="CY20" s="656"/>
      <c r="CZ20" s="656"/>
      <c r="DA20" s="656"/>
      <c r="DB20" s="656"/>
      <c r="DC20" s="656"/>
      <c r="DD20" s="656"/>
      <c r="DE20" s="656"/>
      <c r="DF20" s="656"/>
      <c r="DG20" s="656"/>
      <c r="DH20" s="656"/>
      <c r="DI20" s="656"/>
      <c r="DJ20" s="656"/>
      <c r="DK20" s="656"/>
      <c r="DL20" s="656"/>
      <c r="DM20" s="656"/>
      <c r="DN20" s="656"/>
      <c r="DO20" s="656"/>
      <c r="DP20" s="656"/>
      <c r="DQ20" s="656"/>
    </row>
    <row r="21" spans="2:121" s="47" customFormat="1">
      <c r="B21" s="47">
        <v>21</v>
      </c>
      <c r="C21" s="46"/>
      <c r="D21" s="716" t="s">
        <v>581</v>
      </c>
      <c r="E21" s="111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713"/>
      <c r="R21" s="713">
        <v>186.01213351968801</v>
      </c>
      <c r="S21" s="713">
        <v>576</v>
      </c>
      <c r="T21" s="713">
        <v>1416.5</v>
      </c>
      <c r="U21" s="713">
        <v>2592.2000000000003</v>
      </c>
      <c r="V21" s="132"/>
      <c r="W21" s="132"/>
      <c r="X21" s="132"/>
      <c r="Y21" s="132"/>
      <c r="Z21" s="132"/>
      <c r="AA21" s="132"/>
      <c r="AB21" s="111"/>
      <c r="AC21" s="111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99"/>
      <c r="BW21" s="99"/>
      <c r="BX21" s="99"/>
      <c r="BY21" s="634"/>
      <c r="BZ21" s="634"/>
      <c r="CA21" s="634"/>
      <c r="CB21" s="634"/>
      <c r="CC21" s="1423">
        <v>23.1</v>
      </c>
      <c r="CD21" s="1424">
        <v>25.128205128205131</v>
      </c>
      <c r="CE21" s="1424">
        <v>36.302928391482901</v>
      </c>
      <c r="CF21" s="1424">
        <v>52.989000000000004</v>
      </c>
      <c r="CG21" s="1424">
        <v>71.591999999999985</v>
      </c>
      <c r="CH21" s="1424">
        <v>88.2</v>
      </c>
      <c r="CI21" s="1424">
        <v>120.1</v>
      </c>
      <c r="CJ21" s="1424">
        <v>158.30000000000001</v>
      </c>
      <c r="CK21" s="1424">
        <v>209.4</v>
      </c>
      <c r="CL21" s="1424">
        <v>217.3</v>
      </c>
      <c r="CM21" s="1424">
        <v>280.7</v>
      </c>
      <c r="CN21" s="1424">
        <v>416.8</v>
      </c>
      <c r="CO21" s="1424">
        <v>501.7</v>
      </c>
      <c r="CP21" s="1424">
        <v>478.9</v>
      </c>
      <c r="CQ21" s="1424">
        <v>566</v>
      </c>
      <c r="CR21" s="1424">
        <v>697.4</v>
      </c>
      <c r="CS21" s="1424">
        <v>849.9</v>
      </c>
      <c r="CT21" s="717"/>
      <c r="CU21" s="85"/>
      <c r="CV21" s="85"/>
      <c r="CW21" s="85"/>
      <c r="CX21" s="85"/>
      <c r="CY21" s="85"/>
      <c r="CZ21" s="85"/>
      <c r="DA21" s="85"/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</row>
    <row r="22" spans="2:121" s="47" customFormat="1">
      <c r="B22" s="47">
        <v>22</v>
      </c>
      <c r="C22" s="46"/>
      <c r="D22" s="655" t="s">
        <v>369</v>
      </c>
      <c r="E22" s="111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656"/>
      <c r="S22" s="656">
        <v>2.0965721918298121</v>
      </c>
      <c r="T22" s="656">
        <v>1.4592013888888888</v>
      </c>
      <c r="U22" s="656">
        <v>0.83000352982703873</v>
      </c>
      <c r="V22" s="132"/>
      <c r="W22" s="132"/>
      <c r="X22" s="132"/>
      <c r="Y22" s="132"/>
      <c r="Z22" s="132"/>
      <c r="AA22" s="132"/>
      <c r="AB22" s="111"/>
      <c r="AC22" s="111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99"/>
      <c r="BW22" s="99"/>
      <c r="BX22" s="99"/>
      <c r="BY22" s="634"/>
      <c r="BZ22" s="634"/>
      <c r="CA22" s="634"/>
      <c r="CB22" s="634"/>
      <c r="CC22" s="712"/>
      <c r="CD22" s="656"/>
      <c r="CE22" s="656"/>
      <c r="CF22" s="656"/>
      <c r="CG22" s="656">
        <v>2.0992207792207784</v>
      </c>
      <c r="CH22" s="656">
        <v>2.5099999999999998</v>
      </c>
      <c r="CI22" s="656">
        <v>2.3082730600922234</v>
      </c>
      <c r="CJ22" s="656">
        <v>1.9874124818358525</v>
      </c>
      <c r="CK22" s="656">
        <v>1.924907810928596</v>
      </c>
      <c r="CL22" s="656">
        <v>1.4637188208616783</v>
      </c>
      <c r="CM22" s="656">
        <v>1.3372189841798501</v>
      </c>
      <c r="CN22" s="656">
        <v>1.6329753632343649</v>
      </c>
      <c r="CO22" s="656">
        <v>1.3958930276981851</v>
      </c>
      <c r="CP22" s="656">
        <v>1.2038656235618959</v>
      </c>
      <c r="CQ22" s="656">
        <v>1.0163876024225154</v>
      </c>
      <c r="CR22" s="656">
        <v>0.67322456813819564</v>
      </c>
      <c r="CS22" s="656">
        <v>0.69404026310544142</v>
      </c>
      <c r="CT22" s="656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</row>
    <row r="23" spans="2:121" s="47" customFormat="1">
      <c r="B23" s="47">
        <v>23</v>
      </c>
      <c r="C23" s="46"/>
      <c r="D23" s="718" t="s">
        <v>767</v>
      </c>
      <c r="E23" s="111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719">
        <v>33.907470876529828</v>
      </c>
      <c r="S23" s="719">
        <v>24.824488227119659</v>
      </c>
      <c r="T23" s="719">
        <v>19.90030163962372</v>
      </c>
      <c r="U23" s="719">
        <v>18.613995455072601</v>
      </c>
      <c r="V23" s="714"/>
      <c r="W23" s="714"/>
      <c r="X23" s="714"/>
      <c r="Y23" s="714"/>
      <c r="Z23" s="714"/>
      <c r="AA23" s="714"/>
      <c r="AB23" s="111"/>
      <c r="AC23" s="111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719">
        <v>48.614718614718612</v>
      </c>
      <c r="CD23" s="719">
        <v>45.725351020408155</v>
      </c>
      <c r="CE23" s="719">
        <v>38.764916836024845</v>
      </c>
      <c r="CF23" s="719">
        <v>30.498820509917149</v>
      </c>
      <c r="CG23" s="719">
        <v>29.819295452005814</v>
      </c>
      <c r="CH23" s="719">
        <v>28.503438185941043</v>
      </c>
      <c r="CI23" s="719">
        <v>26.439878966036026</v>
      </c>
      <c r="CJ23" s="719">
        <v>24.542698723941879</v>
      </c>
      <c r="CK23" s="719">
        <v>22.561429317096465</v>
      </c>
      <c r="CL23" s="719">
        <v>21.310602774118731</v>
      </c>
      <c r="CM23" s="719">
        <v>21.731385821161382</v>
      </c>
      <c r="CN23" s="719">
        <v>19.975501518099804</v>
      </c>
      <c r="CO23" s="719">
        <v>18.202500013886784</v>
      </c>
      <c r="CP23" s="719">
        <v>17.647105906534144</v>
      </c>
      <c r="CQ23" s="719">
        <v>18.197879858657245</v>
      </c>
      <c r="CR23" s="719">
        <v>19.214224261542874</v>
      </c>
      <c r="CS23" s="719">
        <v>18.943405106483116</v>
      </c>
      <c r="CT23" s="71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E23" s="99"/>
      <c r="DF23" s="99"/>
      <c r="DG23" s="99"/>
      <c r="DH23" s="99"/>
      <c r="DI23" s="99"/>
      <c r="DJ23" s="99"/>
      <c r="DK23" s="99"/>
      <c r="DL23" s="99"/>
      <c r="DM23" s="99"/>
      <c r="DN23" s="99"/>
      <c r="DO23" s="99"/>
      <c r="DP23" s="99"/>
      <c r="DQ23" s="99"/>
    </row>
    <row r="24" spans="2:121" s="47" customFormat="1">
      <c r="B24" s="47">
        <v>24</v>
      </c>
      <c r="C24" s="46"/>
      <c r="D24" s="718" t="s">
        <v>768</v>
      </c>
      <c r="E24" s="111"/>
      <c r="F24" s="85"/>
      <c r="G24" s="656"/>
      <c r="H24" s="656"/>
      <c r="I24" s="656"/>
      <c r="J24" s="656"/>
      <c r="K24" s="656"/>
      <c r="L24" s="656"/>
      <c r="M24" s="656"/>
      <c r="N24" s="656"/>
      <c r="O24" s="656"/>
      <c r="P24" s="656"/>
      <c r="Q24" s="656"/>
      <c r="R24" s="720">
        <v>0.47768909481173094</v>
      </c>
      <c r="S24" s="720">
        <v>0.68735083532219565</v>
      </c>
      <c r="T24" s="720">
        <v>0.73987986419430662</v>
      </c>
      <c r="U24" s="720">
        <v>0.79647268481533839</v>
      </c>
      <c r="V24" s="632"/>
      <c r="W24" s="632"/>
      <c r="X24" s="632"/>
      <c r="Y24" s="632"/>
      <c r="Z24" s="632"/>
      <c r="AA24" s="632"/>
      <c r="AB24" s="111"/>
      <c r="AC24" s="111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656"/>
      <c r="BW24" s="656"/>
      <c r="BX24" s="656"/>
      <c r="BY24" s="656"/>
      <c r="BZ24" s="656"/>
      <c r="CA24" s="656"/>
      <c r="CB24" s="656"/>
      <c r="CC24" s="720">
        <v>0.3155737704918033</v>
      </c>
      <c r="CD24" s="720">
        <v>0.33819926148324536</v>
      </c>
      <c r="CE24" s="720">
        <v>0.42409963074162271</v>
      </c>
      <c r="CF24" s="720">
        <v>0.51</v>
      </c>
      <c r="CG24" s="720">
        <v>0.56999999999999995</v>
      </c>
      <c r="CH24" s="720">
        <v>0.61292564280750517</v>
      </c>
      <c r="CI24" s="720">
        <v>0.66134361233480177</v>
      </c>
      <c r="CJ24" s="720">
        <v>0.6973568281938326</v>
      </c>
      <c r="CK24" s="720">
        <v>0.73345008756567431</v>
      </c>
      <c r="CL24" s="720">
        <v>0.74750601995184041</v>
      </c>
      <c r="CM24" s="720">
        <v>0.69342885375494068</v>
      </c>
      <c r="CN24" s="720">
        <v>0.74468465249240656</v>
      </c>
      <c r="CO24" s="720">
        <v>0.76095859244653419</v>
      </c>
      <c r="CP24" s="720">
        <v>0.76003808919219162</v>
      </c>
      <c r="CQ24" s="720">
        <v>0.77544869160158925</v>
      </c>
      <c r="CR24" s="720">
        <v>0.8055908513341804</v>
      </c>
      <c r="CS24" s="720">
        <v>0.82602779667606174</v>
      </c>
      <c r="CT24" s="720"/>
      <c r="CU24" s="656"/>
      <c r="CV24" s="656"/>
      <c r="CW24" s="656"/>
      <c r="CX24" s="656"/>
      <c r="CY24" s="656"/>
      <c r="CZ24" s="656"/>
      <c r="DA24" s="656"/>
      <c r="DB24" s="656"/>
      <c r="DC24" s="656"/>
      <c r="DD24" s="656"/>
      <c r="DE24" s="656"/>
      <c r="DF24" s="656"/>
      <c r="DG24" s="656"/>
      <c r="DH24" s="656"/>
      <c r="DI24" s="656"/>
      <c r="DJ24" s="656"/>
      <c r="DK24" s="656"/>
      <c r="DL24" s="656"/>
      <c r="DM24" s="656"/>
      <c r="DN24" s="656"/>
      <c r="DO24" s="656"/>
      <c r="DP24" s="656"/>
      <c r="DQ24" s="656"/>
    </row>
    <row r="25" spans="2:121" s="47" customFormat="1">
      <c r="B25" s="47">
        <v>25</v>
      </c>
      <c r="C25" s="46"/>
      <c r="D25" s="633"/>
      <c r="E25" s="111"/>
      <c r="F25" s="85"/>
      <c r="G25" s="656"/>
      <c r="H25" s="656"/>
      <c r="I25" s="656"/>
      <c r="J25" s="656"/>
      <c r="K25" s="656"/>
      <c r="L25" s="656"/>
      <c r="M25" s="656"/>
      <c r="N25" s="656"/>
      <c r="O25" s="656"/>
      <c r="P25" s="656"/>
      <c r="Q25" s="656"/>
      <c r="R25" s="656"/>
      <c r="S25" s="656"/>
      <c r="T25" s="656"/>
      <c r="U25" s="656"/>
      <c r="V25" s="632"/>
      <c r="W25" s="632"/>
      <c r="X25" s="632"/>
      <c r="Y25" s="632"/>
      <c r="Z25" s="632"/>
      <c r="AA25" s="632"/>
      <c r="AB25" s="111"/>
      <c r="AC25" s="111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656"/>
      <c r="BW25" s="656"/>
      <c r="BX25" s="656"/>
      <c r="BY25" s="656"/>
      <c r="BZ25" s="656"/>
      <c r="CA25" s="656"/>
      <c r="CB25" s="656"/>
      <c r="CC25" s="720"/>
      <c r="CD25" s="720"/>
      <c r="CE25" s="656"/>
      <c r="CF25" s="656"/>
      <c r="CG25" s="720"/>
      <c r="CH25" s="720"/>
      <c r="CI25" s="656"/>
      <c r="CJ25" s="656"/>
      <c r="CK25" s="656"/>
      <c r="CL25" s="656"/>
      <c r="CM25" s="656"/>
      <c r="CN25" s="656"/>
      <c r="CO25" s="656"/>
      <c r="CP25" s="656"/>
      <c r="CQ25" s="656"/>
      <c r="CR25" s="656"/>
      <c r="CS25" s="656"/>
      <c r="CT25" s="656"/>
      <c r="CU25" s="656"/>
      <c r="CV25" s="656"/>
      <c r="CW25" s="656"/>
      <c r="CX25" s="656"/>
      <c r="CY25" s="656"/>
      <c r="CZ25" s="656"/>
      <c r="DA25" s="656"/>
      <c r="DB25" s="656"/>
      <c r="DC25" s="656"/>
      <c r="DD25" s="656"/>
      <c r="DE25" s="656"/>
      <c r="DF25" s="656"/>
      <c r="DG25" s="656"/>
      <c r="DH25" s="656"/>
      <c r="DI25" s="656"/>
      <c r="DJ25" s="656"/>
      <c r="DK25" s="656"/>
      <c r="DL25" s="656"/>
      <c r="DM25" s="656"/>
      <c r="DN25" s="656"/>
      <c r="DO25" s="656"/>
      <c r="DP25" s="656"/>
      <c r="DQ25" s="656"/>
    </row>
    <row r="26" spans="2:121" s="47" customFormat="1">
      <c r="B26" s="47">
        <v>26</v>
      </c>
      <c r="C26" s="84"/>
      <c r="D26" s="84" t="s">
        <v>660</v>
      </c>
      <c r="E26" s="11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131"/>
      <c r="W26" s="131"/>
      <c r="X26" s="131"/>
      <c r="Y26" s="131"/>
      <c r="Z26" s="131"/>
      <c r="AA26" s="131"/>
      <c r="AB26" s="114"/>
      <c r="AC26" s="11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99"/>
      <c r="CE26" s="99"/>
      <c r="CF26" s="99"/>
      <c r="CG26" s="99"/>
      <c r="CH26" s="99"/>
      <c r="CI26" s="85"/>
      <c r="CJ26" s="85"/>
      <c r="CK26" s="85"/>
      <c r="CL26" s="99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</row>
    <row r="27" spans="2:121" s="47" customFormat="1">
      <c r="B27" s="47">
        <v>27</v>
      </c>
      <c r="C27" s="46"/>
      <c r="D27" s="56"/>
      <c r="E27" s="111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132"/>
      <c r="W27" s="132"/>
      <c r="X27" s="132"/>
      <c r="Y27" s="132"/>
      <c r="Z27" s="132"/>
      <c r="AA27" s="132"/>
      <c r="AB27" s="111"/>
      <c r="AC27" s="111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99"/>
      <c r="BW27" s="99"/>
      <c r="BX27" s="99"/>
      <c r="BY27" s="634"/>
      <c r="BZ27" s="634"/>
      <c r="CA27" s="634"/>
      <c r="CB27" s="634"/>
      <c r="CC27" s="634"/>
      <c r="CD27" s="99"/>
      <c r="CE27" s="99"/>
      <c r="CF27" s="99"/>
      <c r="CG27" s="99"/>
      <c r="CH27" s="99"/>
      <c r="CI27" s="85"/>
      <c r="CJ27" s="85"/>
      <c r="CK27" s="85"/>
      <c r="CL27" s="99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</row>
    <row r="28" spans="2:121" s="47" customFormat="1">
      <c r="B28" s="47">
        <v>28</v>
      </c>
      <c r="C28" s="46"/>
      <c r="D28" s="710" t="s">
        <v>662</v>
      </c>
      <c r="E28" s="111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721" t="s">
        <v>105</v>
      </c>
      <c r="Q28" s="721" t="s">
        <v>105</v>
      </c>
      <c r="R28" s="717">
        <v>51</v>
      </c>
      <c r="S28" s="717">
        <v>71.099999999999994</v>
      </c>
      <c r="T28" s="721" t="s">
        <v>105</v>
      </c>
      <c r="U28" s="721" t="s">
        <v>105</v>
      </c>
      <c r="V28" s="132"/>
      <c r="W28" s="132"/>
      <c r="X28" s="132"/>
      <c r="Y28" s="132"/>
      <c r="Z28" s="132"/>
      <c r="AA28" s="132"/>
      <c r="AB28" s="111"/>
      <c r="AC28" s="111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99"/>
      <c r="BW28" s="99"/>
      <c r="BX28" s="99"/>
      <c r="BY28" s="634"/>
      <c r="BZ28" s="634"/>
      <c r="CA28" s="634"/>
      <c r="CB28" s="634"/>
      <c r="CC28" s="634"/>
      <c r="CD28" s="99"/>
      <c r="CE28" s="99"/>
      <c r="CF28" s="99"/>
      <c r="CG28" s="722" t="s">
        <v>105</v>
      </c>
      <c r="CH28" s="722" t="s">
        <v>105</v>
      </c>
      <c r="CI28" s="722" t="s">
        <v>105</v>
      </c>
      <c r="CJ28" s="722" t="s">
        <v>105</v>
      </c>
      <c r="CK28" s="722" t="s">
        <v>105</v>
      </c>
      <c r="CL28" s="722" t="s">
        <v>105</v>
      </c>
      <c r="CM28" s="722" t="s">
        <v>105</v>
      </c>
      <c r="CN28" s="722" t="s">
        <v>105</v>
      </c>
      <c r="CO28" s="722" t="s">
        <v>105</v>
      </c>
      <c r="CP28" s="722" t="s">
        <v>105</v>
      </c>
      <c r="CQ28" s="722" t="s">
        <v>105</v>
      </c>
      <c r="CR28" s="722" t="s">
        <v>105</v>
      </c>
      <c r="CS28" s="722" t="s">
        <v>105</v>
      </c>
      <c r="CT28" s="722" t="s">
        <v>105</v>
      </c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</row>
    <row r="29" spans="2:121" s="47" customFormat="1">
      <c r="B29" s="47">
        <v>29</v>
      </c>
      <c r="C29" s="46"/>
      <c r="D29" s="710"/>
      <c r="E29" s="111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721"/>
      <c r="Q29" s="721"/>
      <c r="R29" s="717"/>
      <c r="S29" s="85"/>
      <c r="T29" s="85"/>
      <c r="U29" s="85"/>
      <c r="V29" s="132"/>
      <c r="W29" s="132"/>
      <c r="X29" s="132"/>
      <c r="Y29" s="132"/>
      <c r="Z29" s="132"/>
      <c r="AA29" s="132"/>
      <c r="AB29" s="111"/>
      <c r="AC29" s="111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99"/>
      <c r="BW29" s="99"/>
      <c r="BX29" s="99"/>
      <c r="BY29" s="634"/>
      <c r="BZ29" s="634"/>
      <c r="CA29" s="634"/>
      <c r="CB29" s="634"/>
      <c r="CC29" s="634"/>
      <c r="CD29" s="99"/>
      <c r="CE29" s="99"/>
      <c r="CF29" s="99"/>
      <c r="CG29" s="722"/>
      <c r="CH29" s="722"/>
      <c r="CI29" s="85"/>
      <c r="CJ29" s="85"/>
      <c r="CK29" s="85"/>
      <c r="CL29" s="99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</row>
    <row r="30" spans="2:121" s="51" customFormat="1">
      <c r="B30" s="47">
        <v>30</v>
      </c>
      <c r="C30" s="46"/>
      <c r="D30" s="710" t="s">
        <v>661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717">
        <v>27.7</v>
      </c>
      <c r="Q30" s="717">
        <v>33.700000000000003</v>
      </c>
      <c r="R30" s="717">
        <v>37.4</v>
      </c>
      <c r="S30" s="723">
        <v>40.299999999999997</v>
      </c>
      <c r="T30" s="723">
        <v>59</v>
      </c>
      <c r="U30" s="723" t="s">
        <v>105</v>
      </c>
      <c r="V30" s="714"/>
      <c r="W30" s="714"/>
      <c r="X30" s="714"/>
      <c r="Y30" s="714"/>
      <c r="Z30" s="714"/>
      <c r="AA30" s="714"/>
      <c r="AD30" s="711"/>
      <c r="AE30" s="711"/>
      <c r="AF30" s="711"/>
      <c r="AG30" s="711"/>
      <c r="AH30" s="711"/>
      <c r="AI30" s="711"/>
      <c r="AJ30" s="711"/>
      <c r="AK30" s="711"/>
      <c r="AL30" s="711"/>
      <c r="AM30" s="711"/>
      <c r="AN30" s="711"/>
      <c r="AO30" s="711"/>
      <c r="AP30" s="711"/>
      <c r="AQ30" s="711"/>
      <c r="AR30" s="711"/>
      <c r="AS30" s="711"/>
      <c r="AT30" s="711"/>
      <c r="AU30" s="711"/>
      <c r="AV30" s="711"/>
      <c r="AW30" s="711"/>
      <c r="AX30" s="711"/>
      <c r="AY30" s="711"/>
      <c r="AZ30" s="711"/>
      <c r="BA30" s="711"/>
      <c r="BB30" s="711"/>
      <c r="BC30" s="711"/>
      <c r="BD30" s="711"/>
      <c r="BE30" s="711"/>
      <c r="BF30" s="711"/>
      <c r="BG30" s="711"/>
      <c r="BH30" s="711"/>
      <c r="BI30" s="711"/>
      <c r="BJ30" s="711"/>
      <c r="BK30" s="711"/>
      <c r="BL30" s="711"/>
      <c r="BM30" s="711"/>
      <c r="BN30" s="711"/>
      <c r="BO30" s="711"/>
      <c r="BP30" s="711"/>
      <c r="BQ30" s="711"/>
      <c r="BR30" s="717"/>
      <c r="BS30" s="717"/>
      <c r="BT30" s="717"/>
      <c r="BU30" s="717"/>
      <c r="BV30" s="717"/>
      <c r="BW30" s="717"/>
      <c r="BX30" s="717"/>
      <c r="BY30" s="717"/>
      <c r="BZ30" s="717"/>
      <c r="CA30" s="717"/>
      <c r="CB30" s="717"/>
      <c r="CC30" s="717"/>
      <c r="CD30" s="717"/>
      <c r="CE30" s="717"/>
      <c r="CF30" s="717"/>
      <c r="CG30" s="1424">
        <v>30.7</v>
      </c>
      <c r="CH30" s="1424">
        <v>27.6</v>
      </c>
      <c r="CI30" s="1424">
        <v>31.8</v>
      </c>
      <c r="CJ30" s="1424">
        <v>36</v>
      </c>
      <c r="CK30" s="1424">
        <v>40.299999999999997</v>
      </c>
      <c r="CL30" s="1424">
        <v>39</v>
      </c>
      <c r="CM30" s="1424">
        <v>52</v>
      </c>
      <c r="CN30" s="1424">
        <v>60</v>
      </c>
      <c r="CO30" s="1424">
        <v>59</v>
      </c>
      <c r="CP30" s="1424">
        <v>57</v>
      </c>
      <c r="CQ30" s="1424">
        <v>62</v>
      </c>
      <c r="CR30" s="1425" t="s">
        <v>105</v>
      </c>
      <c r="CS30" s="1425" t="s">
        <v>105</v>
      </c>
      <c r="CT30" s="1425" t="s">
        <v>105</v>
      </c>
      <c r="CU30" s="712"/>
      <c r="CV30" s="712"/>
      <c r="CW30" s="712"/>
      <c r="CX30" s="712"/>
      <c r="CY30" s="712"/>
      <c r="CZ30" s="712"/>
      <c r="DA30" s="712"/>
      <c r="DB30" s="712"/>
      <c r="DC30" s="712"/>
      <c r="DD30" s="712"/>
      <c r="DE30" s="712"/>
      <c r="DF30" s="712"/>
      <c r="DG30" s="712"/>
      <c r="DH30" s="712"/>
      <c r="DI30" s="712"/>
      <c r="DJ30" s="712"/>
      <c r="DK30" s="712"/>
      <c r="DL30" s="712"/>
      <c r="DM30" s="712"/>
      <c r="DN30" s="712"/>
      <c r="DO30" s="712"/>
      <c r="DP30" s="712"/>
      <c r="DQ30" s="712"/>
    </row>
    <row r="31" spans="2:121" s="85" customFormat="1">
      <c r="B31" s="47">
        <v>31</v>
      </c>
      <c r="C31" s="724"/>
      <c r="D31" s="725" t="s">
        <v>654</v>
      </c>
      <c r="F31" s="726"/>
      <c r="G31" s="726"/>
      <c r="H31" s="726"/>
      <c r="I31" s="726"/>
      <c r="J31" s="726"/>
      <c r="K31" s="726"/>
      <c r="L31" s="726"/>
      <c r="M31" s="726"/>
      <c r="N31" s="726"/>
      <c r="O31" s="726"/>
      <c r="P31" s="63"/>
      <c r="Q31" s="63"/>
      <c r="R31" s="721" t="s">
        <v>105</v>
      </c>
      <c r="S31" s="721" t="s">
        <v>105</v>
      </c>
      <c r="T31" s="721" t="s">
        <v>105</v>
      </c>
      <c r="U31" s="721" t="s">
        <v>105</v>
      </c>
      <c r="V31" s="727"/>
      <c r="W31" s="727"/>
      <c r="X31" s="727"/>
      <c r="Y31" s="727"/>
      <c r="Z31" s="727"/>
      <c r="AA31" s="727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>
        <v>14.200000000000001</v>
      </c>
      <c r="CI31" s="722" t="s">
        <v>105</v>
      </c>
      <c r="CJ31" s="722" t="s">
        <v>105</v>
      </c>
      <c r="CK31" s="722" t="s">
        <v>105</v>
      </c>
      <c r="CL31" s="722" t="s">
        <v>105</v>
      </c>
      <c r="CM31" s="722" t="s">
        <v>105</v>
      </c>
      <c r="CN31" s="722" t="s">
        <v>105</v>
      </c>
      <c r="CO31" s="722" t="s">
        <v>105</v>
      </c>
      <c r="CP31" s="722" t="s">
        <v>105</v>
      </c>
      <c r="CQ31" s="722" t="s">
        <v>105</v>
      </c>
      <c r="CR31" s="722" t="s">
        <v>105</v>
      </c>
      <c r="CS31" s="722" t="s">
        <v>105</v>
      </c>
      <c r="CT31" s="722" t="s">
        <v>105</v>
      </c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99"/>
      <c r="DF31" s="99"/>
      <c r="DG31" s="99"/>
      <c r="DH31" s="99"/>
      <c r="DI31" s="99"/>
      <c r="DJ31" s="99"/>
      <c r="DK31" s="99"/>
      <c r="DL31" s="99"/>
      <c r="DM31" s="99"/>
      <c r="DN31" s="99"/>
      <c r="DO31" s="99"/>
      <c r="DP31" s="99"/>
      <c r="DQ31" s="99"/>
    </row>
    <row r="32" spans="2:121" s="47" customFormat="1">
      <c r="B32" s="47">
        <v>32</v>
      </c>
      <c r="C32" s="46"/>
      <c r="D32" s="728" t="s">
        <v>653</v>
      </c>
      <c r="E32" s="111"/>
      <c r="F32" s="726"/>
      <c r="G32" s="726"/>
      <c r="H32" s="726"/>
      <c r="I32" s="726"/>
      <c r="J32" s="726"/>
      <c r="K32" s="726"/>
      <c r="L32" s="726"/>
      <c r="M32" s="726"/>
      <c r="N32" s="726"/>
      <c r="O32" s="726"/>
      <c r="P32" s="63"/>
      <c r="Q32" s="63"/>
      <c r="R32" s="721" t="s">
        <v>105</v>
      </c>
      <c r="S32" s="721" t="s">
        <v>105</v>
      </c>
      <c r="T32" s="721" t="s">
        <v>105</v>
      </c>
      <c r="U32" s="721" t="s">
        <v>105</v>
      </c>
      <c r="V32" s="727"/>
      <c r="W32" s="727"/>
      <c r="X32" s="727"/>
      <c r="Y32" s="727"/>
      <c r="Z32" s="727"/>
      <c r="AA32" s="727"/>
      <c r="AB32" s="111"/>
      <c r="AC32" s="111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1426"/>
      <c r="CH32" s="1427">
        <v>13.4</v>
      </c>
      <c r="CI32" s="1428" t="s">
        <v>105</v>
      </c>
      <c r="CJ32" s="1428" t="s">
        <v>105</v>
      </c>
      <c r="CK32" s="1428" t="s">
        <v>105</v>
      </c>
      <c r="CL32" s="1428" t="s">
        <v>105</v>
      </c>
      <c r="CM32" s="1428" t="s">
        <v>105</v>
      </c>
      <c r="CN32" s="1428">
        <v>36</v>
      </c>
      <c r="CO32" s="1428" t="s">
        <v>105</v>
      </c>
      <c r="CP32" s="1428">
        <v>35</v>
      </c>
      <c r="CQ32" s="1428">
        <v>39</v>
      </c>
      <c r="CR32" s="1428" t="s">
        <v>105</v>
      </c>
      <c r="CS32" s="1428" t="s">
        <v>105</v>
      </c>
      <c r="CT32" s="1428" t="s">
        <v>105</v>
      </c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O32" s="99"/>
      <c r="DP32" s="99"/>
      <c r="DQ32" s="99"/>
    </row>
    <row r="33" spans="2:121" s="47" customFormat="1">
      <c r="B33" s="47">
        <v>33</v>
      </c>
      <c r="C33" s="46"/>
      <c r="D33" s="728"/>
      <c r="E33" s="111"/>
      <c r="F33" s="726"/>
      <c r="G33" s="726"/>
      <c r="H33" s="726"/>
      <c r="I33" s="726"/>
      <c r="J33" s="726"/>
      <c r="K33" s="726"/>
      <c r="L33" s="726"/>
      <c r="M33" s="726"/>
      <c r="N33" s="726"/>
      <c r="O33" s="726"/>
      <c r="P33" s="63"/>
      <c r="Q33" s="63"/>
      <c r="R33" s="63"/>
      <c r="S33" s="63"/>
      <c r="T33" s="63"/>
      <c r="U33" s="63"/>
      <c r="V33" s="727"/>
      <c r="W33" s="727"/>
      <c r="X33" s="727"/>
      <c r="Y33" s="727"/>
      <c r="Z33" s="727"/>
      <c r="AA33" s="727"/>
      <c r="AB33" s="111"/>
      <c r="AC33" s="111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99"/>
      <c r="DF33" s="99"/>
      <c r="DG33" s="99"/>
      <c r="DH33" s="99"/>
      <c r="DI33" s="99"/>
      <c r="DJ33" s="99"/>
      <c r="DK33" s="99"/>
      <c r="DL33" s="99"/>
      <c r="DM33" s="99"/>
      <c r="DN33" s="99"/>
      <c r="DO33" s="99"/>
      <c r="DP33" s="99"/>
      <c r="DQ33" s="99"/>
    </row>
    <row r="34" spans="2:121" s="51" customFormat="1">
      <c r="B34" s="47">
        <v>34</v>
      </c>
      <c r="C34" s="641"/>
      <c r="D34" s="710" t="s">
        <v>657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717"/>
      <c r="Q34" s="717"/>
      <c r="R34" s="721" t="s">
        <v>105</v>
      </c>
      <c r="S34" s="717">
        <v>15</v>
      </c>
      <c r="T34" s="721" t="s">
        <v>105</v>
      </c>
      <c r="U34" s="717">
        <v>20</v>
      </c>
      <c r="V34" s="714"/>
      <c r="W34" s="714"/>
      <c r="X34" s="714"/>
      <c r="Y34" s="714"/>
      <c r="Z34" s="714"/>
      <c r="AA34" s="714"/>
      <c r="AD34" s="711"/>
      <c r="AE34" s="711"/>
      <c r="AF34" s="711"/>
      <c r="AG34" s="711"/>
      <c r="AH34" s="711"/>
      <c r="AI34" s="711"/>
      <c r="AJ34" s="711"/>
      <c r="AK34" s="711"/>
      <c r="AL34" s="711"/>
      <c r="AM34" s="711"/>
      <c r="AN34" s="711"/>
      <c r="AO34" s="711"/>
      <c r="AP34" s="711"/>
      <c r="AQ34" s="711"/>
      <c r="AR34" s="711"/>
      <c r="AS34" s="711"/>
      <c r="AT34" s="711"/>
      <c r="AU34" s="711"/>
      <c r="AV34" s="711"/>
      <c r="AW34" s="711"/>
      <c r="AX34" s="711"/>
      <c r="AY34" s="711"/>
      <c r="AZ34" s="711"/>
      <c r="BA34" s="711"/>
      <c r="BB34" s="711"/>
      <c r="BC34" s="711"/>
      <c r="BD34" s="711"/>
      <c r="BE34" s="711"/>
      <c r="BF34" s="711"/>
      <c r="BG34" s="711"/>
      <c r="BH34" s="711"/>
      <c r="BI34" s="711"/>
      <c r="BJ34" s="711"/>
      <c r="BK34" s="711"/>
      <c r="BL34" s="711"/>
      <c r="BM34" s="711"/>
      <c r="BN34" s="711"/>
      <c r="BO34" s="711"/>
      <c r="BP34" s="711"/>
      <c r="BQ34" s="711"/>
      <c r="BR34" s="717"/>
      <c r="BS34" s="717"/>
      <c r="BT34" s="717"/>
      <c r="BU34" s="717"/>
      <c r="BV34" s="717"/>
      <c r="BW34" s="717"/>
      <c r="BX34" s="717"/>
      <c r="BY34" s="717"/>
      <c r="BZ34" s="717"/>
      <c r="CA34" s="717"/>
      <c r="CB34" s="717"/>
      <c r="CC34" s="717"/>
      <c r="CD34" s="717"/>
      <c r="CE34" s="717"/>
      <c r="CF34" s="717"/>
      <c r="CG34" s="1424"/>
      <c r="CH34" s="1423">
        <v>4.0999999999999996</v>
      </c>
      <c r="CI34" s="1429" t="s">
        <v>105</v>
      </c>
      <c r="CJ34" s="1429" t="s">
        <v>105</v>
      </c>
      <c r="CK34" s="1429" t="s">
        <v>105</v>
      </c>
      <c r="CL34" s="1429" t="s">
        <v>105</v>
      </c>
      <c r="CM34" s="1429" t="s">
        <v>105</v>
      </c>
      <c r="CN34" s="1429" t="s">
        <v>105</v>
      </c>
      <c r="CO34" s="1429" t="s">
        <v>105</v>
      </c>
      <c r="CP34" s="1429" t="s">
        <v>105</v>
      </c>
      <c r="CQ34" s="1429" t="s">
        <v>105</v>
      </c>
      <c r="CR34" s="1429" t="s">
        <v>105</v>
      </c>
      <c r="CS34" s="1429" t="s">
        <v>105</v>
      </c>
      <c r="CT34" s="1429" t="s">
        <v>105</v>
      </c>
      <c r="CU34" s="712"/>
      <c r="CV34" s="712"/>
      <c r="CW34" s="712"/>
      <c r="CX34" s="712"/>
      <c r="CY34" s="712"/>
      <c r="CZ34" s="712"/>
      <c r="DA34" s="712"/>
      <c r="DB34" s="712"/>
      <c r="DC34" s="712"/>
      <c r="DD34" s="712"/>
      <c r="DE34" s="712"/>
      <c r="DF34" s="712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</row>
    <row r="35" spans="2:121" s="85" customFormat="1">
      <c r="B35" s="47">
        <v>35</v>
      </c>
      <c r="C35" s="724"/>
      <c r="D35" s="725" t="s">
        <v>658</v>
      </c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63"/>
      <c r="Q35" s="63"/>
      <c r="R35" s="721" t="s">
        <v>105</v>
      </c>
      <c r="S35" s="721" t="s">
        <v>105</v>
      </c>
      <c r="T35" s="721" t="s">
        <v>105</v>
      </c>
      <c r="U35" s="721" t="s">
        <v>105</v>
      </c>
      <c r="V35" s="727"/>
      <c r="W35" s="727"/>
      <c r="X35" s="727"/>
      <c r="Y35" s="727"/>
      <c r="Z35" s="727"/>
      <c r="AA35" s="727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1426"/>
      <c r="CH35" s="1426">
        <v>1.1999999999999997</v>
      </c>
      <c r="CI35" s="1428" t="s">
        <v>105</v>
      </c>
      <c r="CJ35" s="1428" t="s">
        <v>105</v>
      </c>
      <c r="CK35" s="1428" t="s">
        <v>105</v>
      </c>
      <c r="CL35" s="1428" t="s">
        <v>105</v>
      </c>
      <c r="CM35" s="1428" t="s">
        <v>105</v>
      </c>
      <c r="CN35" s="1428" t="s">
        <v>105</v>
      </c>
      <c r="CO35" s="1428" t="s">
        <v>105</v>
      </c>
      <c r="CP35" s="1428" t="s">
        <v>105</v>
      </c>
      <c r="CQ35" s="1428" t="s">
        <v>105</v>
      </c>
      <c r="CR35" s="1428" t="s">
        <v>105</v>
      </c>
      <c r="CS35" s="1428" t="s">
        <v>105</v>
      </c>
      <c r="CT35" s="1428" t="s">
        <v>105</v>
      </c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  <c r="DP35" s="99"/>
      <c r="DQ35" s="99"/>
    </row>
    <row r="36" spans="2:121" s="47" customFormat="1">
      <c r="B36" s="47">
        <v>36</v>
      </c>
      <c r="C36" s="46"/>
      <c r="D36" s="728" t="s">
        <v>659</v>
      </c>
      <c r="E36" s="111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63"/>
      <c r="Q36" s="63"/>
      <c r="R36" s="721" t="s">
        <v>105</v>
      </c>
      <c r="S36" s="721" t="s">
        <v>105</v>
      </c>
      <c r="T36" s="721" t="s">
        <v>105</v>
      </c>
      <c r="U36" s="721" t="s">
        <v>105</v>
      </c>
      <c r="V36" s="727"/>
      <c r="W36" s="727"/>
      <c r="X36" s="727"/>
      <c r="Y36" s="727"/>
      <c r="Z36" s="727"/>
      <c r="AA36" s="727"/>
      <c r="AB36" s="111"/>
      <c r="AC36" s="111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1426"/>
      <c r="CH36" s="1430">
        <v>2.9</v>
      </c>
      <c r="CI36" s="1428" t="s">
        <v>105</v>
      </c>
      <c r="CJ36" s="1428" t="s">
        <v>105</v>
      </c>
      <c r="CK36" s="1428" t="s">
        <v>105</v>
      </c>
      <c r="CL36" s="1428" t="s">
        <v>105</v>
      </c>
      <c r="CM36" s="1428">
        <v>6.9</v>
      </c>
      <c r="CN36" s="1428">
        <v>11</v>
      </c>
      <c r="CO36" s="1428" t="s">
        <v>105</v>
      </c>
      <c r="CP36" s="1428">
        <v>11</v>
      </c>
      <c r="CQ36" s="1428">
        <v>13.6</v>
      </c>
      <c r="CR36" s="1428" t="s">
        <v>105</v>
      </c>
      <c r="CS36" s="1428" t="s">
        <v>105</v>
      </c>
      <c r="CT36" s="1428" t="s">
        <v>105</v>
      </c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</row>
    <row r="37" spans="2:121" s="47" customFormat="1">
      <c r="B37" s="47">
        <v>37</v>
      </c>
      <c r="C37" s="46"/>
      <c r="D37" s="56"/>
      <c r="E37" s="111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132"/>
      <c r="W37" s="132"/>
      <c r="X37" s="132"/>
      <c r="Y37" s="132"/>
      <c r="Z37" s="132"/>
      <c r="AA37" s="132"/>
      <c r="AB37" s="111"/>
      <c r="AC37" s="111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  <c r="BH37" s="85"/>
      <c r="BI37" s="85"/>
      <c r="BJ37" s="85"/>
      <c r="BK37" s="85"/>
      <c r="BL37" s="85"/>
      <c r="BM37" s="85"/>
      <c r="BN37" s="85"/>
      <c r="BO37" s="85"/>
      <c r="BP37" s="85"/>
      <c r="BQ37" s="85"/>
      <c r="BR37" s="85"/>
      <c r="BS37" s="85"/>
      <c r="BT37" s="85"/>
      <c r="BU37" s="85"/>
      <c r="BV37" s="99"/>
      <c r="BW37" s="99"/>
      <c r="BX37" s="99"/>
      <c r="BY37" s="634"/>
      <c r="BZ37" s="634"/>
      <c r="CA37" s="634"/>
      <c r="CB37" s="634"/>
      <c r="CC37" s="634"/>
      <c r="CD37" s="99"/>
      <c r="CE37" s="99"/>
      <c r="CF37" s="99"/>
      <c r="CG37" s="99"/>
      <c r="CH37" s="99"/>
      <c r="CI37" s="85"/>
      <c r="CJ37" s="85"/>
      <c r="CK37" s="85"/>
      <c r="CL37" s="99"/>
      <c r="CM37" s="85"/>
      <c r="CN37" s="85"/>
      <c r="CO37" s="85"/>
      <c r="CP37" s="85"/>
      <c r="CQ37" s="85"/>
      <c r="CR37" s="85"/>
      <c r="CS37" s="85"/>
      <c r="CT37" s="85"/>
      <c r="CU37" s="85"/>
      <c r="CV37" s="85"/>
      <c r="CW37" s="85"/>
      <c r="CX37" s="85"/>
      <c r="CY37" s="85"/>
      <c r="CZ37" s="85"/>
      <c r="DA37" s="85"/>
      <c r="DB37" s="85"/>
      <c r="DC37" s="85"/>
      <c r="DD37" s="85"/>
      <c r="DE37" s="85"/>
      <c r="DF37" s="85"/>
      <c r="DG37" s="85"/>
      <c r="DH37" s="85"/>
      <c r="DI37" s="85"/>
      <c r="DJ37" s="85"/>
      <c r="DK37" s="85"/>
      <c r="DL37" s="85"/>
      <c r="DM37" s="85"/>
      <c r="DN37" s="85"/>
      <c r="DO37" s="85"/>
      <c r="DP37" s="85"/>
      <c r="DQ37" s="85"/>
    </row>
    <row r="38" spans="2:121" s="47" customFormat="1">
      <c r="B38" s="47">
        <v>38</v>
      </c>
      <c r="C38" s="46"/>
      <c r="D38" s="710" t="s">
        <v>824</v>
      </c>
      <c r="E38" s="111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723">
        <v>51</v>
      </c>
      <c r="V38" s="132"/>
      <c r="W38" s="132"/>
      <c r="X38" s="132"/>
      <c r="Y38" s="132"/>
      <c r="Z38" s="132"/>
      <c r="AA38" s="132"/>
      <c r="AB38" s="111"/>
      <c r="AC38" s="111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5"/>
      <c r="BU38" s="85"/>
      <c r="BV38" s="99"/>
      <c r="BW38" s="99"/>
      <c r="BX38" s="99"/>
      <c r="BY38" s="634"/>
      <c r="BZ38" s="634"/>
      <c r="CA38" s="634"/>
      <c r="CB38" s="634"/>
      <c r="CC38" s="634"/>
      <c r="CD38" s="99"/>
      <c r="CE38" s="99"/>
      <c r="CF38" s="99"/>
      <c r="CG38" s="99"/>
      <c r="CH38" s="99"/>
      <c r="CI38" s="85"/>
      <c r="CJ38" s="85"/>
      <c r="CK38" s="85"/>
      <c r="CL38" s="99"/>
      <c r="CM38" s="85"/>
      <c r="CN38" s="1424">
        <v>27.890556045895853</v>
      </c>
      <c r="CO38" s="1424">
        <v>28.094462540716613</v>
      </c>
      <c r="CP38" s="85"/>
      <c r="CQ38" s="85"/>
      <c r="CR38" s="1424">
        <v>31.6</v>
      </c>
      <c r="CS38" s="1424">
        <v>34.5</v>
      </c>
      <c r="CT38" s="1424">
        <v>35.799999999999997</v>
      </c>
      <c r="CU38" s="85"/>
      <c r="CV38" s="85"/>
      <c r="CW38" s="85"/>
      <c r="CX38" s="85"/>
      <c r="CY38" s="85"/>
      <c r="CZ38" s="85"/>
      <c r="DA38" s="85"/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</row>
    <row r="39" spans="2:121" s="47" customFormat="1">
      <c r="B39" s="47">
        <v>39</v>
      </c>
      <c r="C39" s="46"/>
      <c r="D39" s="710"/>
      <c r="E39" s="111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132"/>
      <c r="W39" s="132"/>
      <c r="X39" s="132"/>
      <c r="Y39" s="132"/>
      <c r="Z39" s="132"/>
      <c r="AA39" s="132"/>
      <c r="AB39" s="111"/>
      <c r="AC39" s="111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  <c r="BH39" s="85"/>
      <c r="BI39" s="85"/>
      <c r="BJ39" s="85"/>
      <c r="BK39" s="85"/>
      <c r="BL39" s="85"/>
      <c r="BM39" s="85"/>
      <c r="BN39" s="85"/>
      <c r="BO39" s="85"/>
      <c r="BP39" s="85"/>
      <c r="BQ39" s="85"/>
      <c r="BR39" s="85"/>
      <c r="BS39" s="85"/>
      <c r="BT39" s="85"/>
      <c r="BU39" s="85"/>
      <c r="BV39" s="99"/>
      <c r="BW39" s="99"/>
      <c r="BX39" s="99"/>
      <c r="BY39" s="634"/>
      <c r="BZ39" s="634"/>
      <c r="CA39" s="634"/>
      <c r="CB39" s="634"/>
      <c r="CC39" s="634"/>
      <c r="CD39" s="99"/>
      <c r="CE39" s="99"/>
      <c r="CF39" s="99"/>
      <c r="CG39" s="99"/>
      <c r="CH39" s="99"/>
      <c r="CI39" s="85"/>
      <c r="CJ39" s="85"/>
      <c r="CK39" s="85"/>
      <c r="CL39" s="99"/>
      <c r="CM39" s="85"/>
      <c r="CN39" s="85"/>
      <c r="CO39" s="85"/>
      <c r="CP39" s="85"/>
      <c r="CQ39" s="85"/>
      <c r="CR39" s="717"/>
      <c r="CS39" s="85"/>
      <c r="CT39" s="85"/>
      <c r="CU39" s="85"/>
      <c r="CV39" s="85"/>
      <c r="CW39" s="85"/>
      <c r="CX39" s="85"/>
      <c r="CY39" s="85"/>
      <c r="CZ39" s="85"/>
      <c r="DA39" s="85"/>
      <c r="DB39" s="85"/>
      <c r="DC39" s="85"/>
      <c r="DD39" s="85"/>
      <c r="DE39" s="85"/>
      <c r="DF39" s="85"/>
      <c r="DG39" s="85"/>
      <c r="DH39" s="85"/>
      <c r="DI39" s="85"/>
      <c r="DJ39" s="85"/>
      <c r="DK39" s="85"/>
      <c r="DL39" s="85"/>
      <c r="DM39" s="85"/>
      <c r="DN39" s="85"/>
      <c r="DO39" s="85"/>
      <c r="DP39" s="85"/>
      <c r="DQ39" s="85"/>
    </row>
    <row r="40" spans="2:121" s="47" customFormat="1">
      <c r="B40" s="47">
        <v>40</v>
      </c>
      <c r="C40" s="46"/>
      <c r="D40" s="710" t="s">
        <v>825</v>
      </c>
      <c r="E40" s="111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729">
        <v>1.2</v>
      </c>
      <c r="S40" s="729">
        <v>7.9</v>
      </c>
      <c r="T40" s="729">
        <v>14</v>
      </c>
      <c r="U40" s="729">
        <v>14</v>
      </c>
      <c r="V40" s="132"/>
      <c r="W40" s="132"/>
      <c r="X40" s="132"/>
      <c r="Y40" s="132"/>
      <c r="Z40" s="132"/>
      <c r="AA40" s="132"/>
      <c r="AB40" s="111"/>
      <c r="AC40" s="111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  <c r="BH40" s="85"/>
      <c r="BI40" s="85"/>
      <c r="BJ40" s="85"/>
      <c r="BK40" s="85"/>
      <c r="BL40" s="85"/>
      <c r="BM40" s="85"/>
      <c r="BN40" s="85"/>
      <c r="BO40" s="85"/>
      <c r="BP40" s="85"/>
      <c r="BQ40" s="85"/>
      <c r="BR40" s="85"/>
      <c r="BS40" s="85"/>
      <c r="BT40" s="85"/>
      <c r="BU40" s="85"/>
      <c r="BV40" s="99"/>
      <c r="BW40" s="99"/>
      <c r="BX40" s="99"/>
      <c r="BY40" s="634"/>
      <c r="BZ40" s="634"/>
      <c r="CA40" s="634"/>
      <c r="CB40" s="634"/>
      <c r="CC40" s="634"/>
      <c r="CD40" s="99"/>
      <c r="CE40" s="717"/>
      <c r="CF40" s="717">
        <v>1</v>
      </c>
      <c r="CG40" s="717">
        <v>1.2</v>
      </c>
      <c r="CH40" s="717">
        <v>3.1</v>
      </c>
      <c r="CI40" s="717">
        <v>4.5</v>
      </c>
      <c r="CJ40" s="717">
        <v>6.1</v>
      </c>
      <c r="CK40" s="717">
        <v>7.9</v>
      </c>
      <c r="CL40" s="717">
        <v>8</v>
      </c>
      <c r="CM40" s="717">
        <v>9.5</v>
      </c>
      <c r="CN40" s="717">
        <v>13.7</v>
      </c>
      <c r="CO40" s="717">
        <v>14</v>
      </c>
      <c r="CP40" s="717">
        <v>14</v>
      </c>
      <c r="CQ40" s="717">
        <v>15.1</v>
      </c>
      <c r="CR40" s="717">
        <v>16.8</v>
      </c>
      <c r="CS40" s="717">
        <v>20</v>
      </c>
      <c r="CT40" s="717">
        <v>20.2</v>
      </c>
      <c r="CU40" s="85"/>
      <c r="CV40" s="85"/>
      <c r="CW40" s="85"/>
      <c r="CX40" s="85"/>
      <c r="CY40" s="85"/>
      <c r="CZ40" s="85"/>
      <c r="DA40" s="85"/>
      <c r="DB40" s="85"/>
      <c r="DC40" s="85"/>
      <c r="DD40" s="85"/>
      <c r="DE40" s="85"/>
      <c r="DF40" s="85"/>
      <c r="DG40" s="85"/>
      <c r="DH40" s="85"/>
      <c r="DI40" s="85"/>
      <c r="DJ40" s="85"/>
      <c r="DK40" s="85"/>
      <c r="DL40" s="85"/>
      <c r="DM40" s="85"/>
      <c r="DN40" s="85"/>
      <c r="DO40" s="85"/>
      <c r="DP40" s="85"/>
      <c r="DQ40" s="85"/>
    </row>
    <row r="41" spans="2:121" s="47" customFormat="1">
      <c r="B41" s="47">
        <v>41</v>
      </c>
      <c r="C41" s="46"/>
      <c r="D41" s="710"/>
      <c r="E41" s="111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132"/>
      <c r="W41" s="132"/>
      <c r="X41" s="132"/>
      <c r="Y41" s="132"/>
      <c r="Z41" s="132"/>
      <c r="AA41" s="132"/>
      <c r="AB41" s="111"/>
      <c r="AC41" s="111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  <c r="BQ41" s="85"/>
      <c r="BR41" s="85"/>
      <c r="BS41" s="85"/>
      <c r="BT41" s="85"/>
      <c r="BU41" s="85"/>
      <c r="BV41" s="99"/>
      <c r="BW41" s="99"/>
      <c r="BX41" s="99"/>
      <c r="BY41" s="634"/>
      <c r="BZ41" s="634"/>
      <c r="CA41" s="634"/>
      <c r="CB41" s="634"/>
      <c r="CC41" s="634"/>
      <c r="CD41" s="99"/>
      <c r="CE41" s="717"/>
      <c r="CF41" s="717"/>
      <c r="CG41" s="717"/>
      <c r="CH41" s="717"/>
      <c r="CI41" s="717"/>
      <c r="CJ41" s="717"/>
      <c r="CK41" s="717"/>
      <c r="CL41" s="717"/>
      <c r="CM41" s="717"/>
      <c r="CN41" s="717"/>
      <c r="CO41" s="717"/>
      <c r="CP41" s="717"/>
      <c r="CQ41" s="717"/>
      <c r="CR41" s="717"/>
      <c r="CS41" s="717"/>
      <c r="CT41" s="717"/>
      <c r="CU41" s="85"/>
      <c r="CV41" s="85"/>
      <c r="CW41" s="85"/>
      <c r="CX41" s="85"/>
      <c r="CY41" s="85"/>
      <c r="CZ41" s="85"/>
      <c r="DA41" s="85"/>
      <c r="DB41" s="85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85"/>
      <c r="DP41" s="85"/>
      <c r="DQ41" s="85"/>
    </row>
    <row r="42" spans="2:121" s="47" customFormat="1">
      <c r="B42" s="47">
        <v>42</v>
      </c>
      <c r="C42" s="46"/>
      <c r="D42" s="710" t="s">
        <v>830</v>
      </c>
      <c r="E42" s="111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729"/>
      <c r="T42" s="730">
        <v>14.9</v>
      </c>
      <c r="U42" s="730">
        <v>15.7</v>
      </c>
      <c r="V42" s="132"/>
      <c r="W42" s="132"/>
      <c r="X42" s="132"/>
      <c r="Y42" s="132"/>
      <c r="Z42" s="132"/>
      <c r="AA42" s="132"/>
      <c r="AB42" s="111"/>
      <c r="AC42" s="111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99"/>
      <c r="BW42" s="99"/>
      <c r="BX42" s="99"/>
      <c r="BY42" s="634"/>
      <c r="BZ42" s="634"/>
      <c r="CA42" s="634"/>
      <c r="CB42" s="634"/>
      <c r="CC42" s="634"/>
      <c r="CD42" s="99"/>
      <c r="CE42" s="717"/>
      <c r="CF42" s="717"/>
      <c r="CG42" s="717"/>
      <c r="CH42" s="717"/>
      <c r="CI42" s="717"/>
      <c r="CJ42" s="717"/>
      <c r="CK42" s="717"/>
      <c r="CL42" s="717"/>
      <c r="CM42" s="717">
        <v>11.4</v>
      </c>
      <c r="CN42" s="717">
        <v>13.663366336633661</v>
      </c>
      <c r="CO42" s="723">
        <v>14.9</v>
      </c>
      <c r="CP42" s="717">
        <v>15.7</v>
      </c>
      <c r="CQ42" s="717">
        <v>19.3</v>
      </c>
      <c r="CR42" s="717">
        <v>20.7</v>
      </c>
      <c r="CS42" s="717">
        <v>22.3</v>
      </c>
      <c r="CT42" s="717">
        <v>22.8</v>
      </c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</row>
    <row r="43" spans="2:121" s="47" customFormat="1">
      <c r="B43" s="47">
        <v>43</v>
      </c>
      <c r="C43" s="46"/>
      <c r="D43" s="56"/>
      <c r="E43" s="111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132"/>
      <c r="W43" s="132"/>
      <c r="X43" s="132"/>
      <c r="Y43" s="132"/>
      <c r="Z43" s="132"/>
      <c r="AA43" s="132"/>
      <c r="AB43" s="111"/>
      <c r="AC43" s="111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99"/>
      <c r="BW43" s="99"/>
      <c r="BX43" s="99"/>
      <c r="BY43" s="634"/>
      <c r="BZ43" s="634"/>
      <c r="CA43" s="634"/>
      <c r="CB43" s="634"/>
      <c r="CC43" s="634"/>
      <c r="CD43" s="99"/>
      <c r="CE43" s="99"/>
      <c r="CF43" s="99"/>
      <c r="CG43" s="99"/>
      <c r="CH43" s="99"/>
      <c r="CI43" s="85"/>
      <c r="CJ43" s="85"/>
      <c r="CK43" s="85"/>
      <c r="CL43" s="99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</row>
    <row r="44" spans="2:121" s="47" customFormat="1">
      <c r="B44" s="47">
        <v>44</v>
      </c>
      <c r="C44" s="84"/>
      <c r="D44" s="84" t="s">
        <v>769</v>
      </c>
      <c r="E44" s="11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131"/>
      <c r="W44" s="131"/>
      <c r="X44" s="131"/>
      <c r="Y44" s="131"/>
      <c r="Z44" s="131"/>
      <c r="AA44" s="131"/>
      <c r="AB44" s="114"/>
      <c r="AC44" s="11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99"/>
      <c r="CE44" s="99"/>
      <c r="CF44" s="99"/>
      <c r="CG44" s="99"/>
      <c r="CH44" s="99"/>
      <c r="CI44" s="85"/>
      <c r="CJ44" s="85"/>
      <c r="CK44" s="85"/>
      <c r="CL44" s="99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</row>
    <row r="45" spans="2:121" s="47" customFormat="1">
      <c r="B45" s="47">
        <v>45</v>
      </c>
      <c r="C45" s="46"/>
      <c r="D45" s="56"/>
      <c r="E45" s="111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132"/>
      <c r="W45" s="132"/>
      <c r="X45" s="132"/>
      <c r="Y45" s="132"/>
      <c r="Z45" s="132"/>
      <c r="AA45" s="132"/>
      <c r="AB45" s="111"/>
      <c r="AC45" s="111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85"/>
      <c r="BR45" s="85"/>
      <c r="BS45" s="85"/>
      <c r="BT45" s="85"/>
      <c r="BU45" s="85"/>
      <c r="BV45" s="99"/>
      <c r="BW45" s="99"/>
      <c r="BX45" s="99"/>
      <c r="BY45" s="634"/>
      <c r="BZ45" s="634"/>
      <c r="CA45" s="634"/>
      <c r="CB45" s="634"/>
      <c r="CC45" s="634"/>
      <c r="CD45" s="99"/>
      <c r="CE45" s="99"/>
      <c r="CF45" s="643"/>
      <c r="CG45" s="643"/>
      <c r="CH45" s="643"/>
      <c r="CI45" s="643"/>
      <c r="CJ45" s="643"/>
      <c r="CK45" s="643"/>
      <c r="CL45" s="643"/>
      <c r="CM45" s="643"/>
      <c r="CN45" s="643"/>
      <c r="CO45" s="643"/>
      <c r="CP45" s="643"/>
      <c r="CQ45" s="643"/>
      <c r="CR45" s="643"/>
      <c r="CS45" s="643"/>
      <c r="CT45" s="643"/>
      <c r="CU45" s="643"/>
      <c r="CV45" s="643"/>
      <c r="CW45" s="643"/>
      <c r="CX45" s="643"/>
      <c r="CY45" s="643"/>
      <c r="CZ45" s="643"/>
      <c r="DA45" s="643"/>
      <c r="DB45" s="643"/>
      <c r="DC45" s="643"/>
      <c r="DD45" s="643"/>
      <c r="DE45" s="643"/>
      <c r="DF45" s="643"/>
      <c r="DG45" s="643"/>
      <c r="DH45" s="643"/>
      <c r="DI45" s="643"/>
      <c r="DJ45" s="643"/>
      <c r="DK45" s="643"/>
      <c r="DL45" s="643"/>
      <c r="DM45" s="643"/>
      <c r="DN45" s="643"/>
      <c r="DO45" s="643"/>
      <c r="DP45" s="643"/>
      <c r="DQ45" s="643"/>
    </row>
    <row r="46" spans="2:121" s="47" customFormat="1">
      <c r="B46" s="47">
        <v>46</v>
      </c>
      <c r="C46" s="46"/>
      <c r="D46" s="728" t="s">
        <v>440</v>
      </c>
      <c r="E46" s="118"/>
      <c r="F46" s="720" t="s">
        <v>276</v>
      </c>
      <c r="G46" s="720">
        <v>0</v>
      </c>
      <c r="H46" s="720">
        <v>0</v>
      </c>
      <c r="I46" s="720">
        <v>0</v>
      </c>
      <c r="J46" s="720">
        <v>0</v>
      </c>
      <c r="K46" s="720">
        <v>0</v>
      </c>
      <c r="L46" s="720">
        <v>0</v>
      </c>
      <c r="M46" s="720">
        <v>0</v>
      </c>
      <c r="N46" s="720">
        <v>0</v>
      </c>
      <c r="O46" s="720">
        <v>0.20976157867325093</v>
      </c>
      <c r="P46" s="720">
        <v>0.19855029677656325</v>
      </c>
      <c r="Q46" s="720">
        <v>0.237010557214581</v>
      </c>
      <c r="R46" s="720">
        <v>0.34174442861090482</v>
      </c>
      <c r="S46" s="720">
        <v>0.50366169725222432</v>
      </c>
      <c r="T46" s="720">
        <v>0.56653001438045769</v>
      </c>
      <c r="U46" s="720">
        <v>0.62363335946676723</v>
      </c>
      <c r="V46" s="731">
        <v>0.68548436073338359</v>
      </c>
      <c r="W46" s="731">
        <v>0.69915134948706659</v>
      </c>
      <c r="X46" s="731">
        <v>0.70767933099285374</v>
      </c>
      <c r="Y46" s="731">
        <v>0.7175087400467115</v>
      </c>
      <c r="Z46" s="731">
        <v>0.71753200711112863</v>
      </c>
      <c r="AA46" s="731">
        <v>0.36646823692205144</v>
      </c>
      <c r="AB46" s="118"/>
      <c r="AC46" s="118"/>
      <c r="AD46" s="637"/>
      <c r="AE46" s="637"/>
      <c r="AF46" s="637"/>
      <c r="AG46" s="637"/>
      <c r="AH46" s="637"/>
      <c r="AI46" s="637"/>
      <c r="AJ46" s="637"/>
      <c r="AK46" s="637"/>
      <c r="AL46" s="637"/>
      <c r="AM46" s="637"/>
      <c r="AN46" s="637"/>
      <c r="AO46" s="637"/>
      <c r="AP46" s="637"/>
      <c r="AQ46" s="637"/>
      <c r="AR46" s="637"/>
      <c r="AS46" s="637"/>
      <c r="AT46" s="637"/>
      <c r="AU46" s="637"/>
      <c r="AV46" s="637"/>
      <c r="AW46" s="637"/>
      <c r="AX46" s="637"/>
      <c r="AY46" s="637"/>
      <c r="AZ46" s="637"/>
      <c r="BA46" s="637"/>
      <c r="BB46" s="637"/>
      <c r="BC46" s="637"/>
      <c r="BD46" s="637"/>
      <c r="BE46" s="637"/>
      <c r="BF46" s="637"/>
      <c r="BG46" s="637"/>
      <c r="BH46" s="637"/>
      <c r="BI46" s="637"/>
      <c r="BJ46" s="637"/>
      <c r="BK46" s="637"/>
      <c r="BL46" s="637"/>
      <c r="BM46" s="637"/>
      <c r="BN46" s="637"/>
      <c r="BO46" s="637"/>
      <c r="BP46" s="637"/>
      <c r="BQ46" s="637"/>
      <c r="BR46" s="720">
        <v>0.19999999999999993</v>
      </c>
      <c r="BS46" s="720">
        <v>0.21849502487562197</v>
      </c>
      <c r="BT46" s="720">
        <v>0.20369353751324296</v>
      </c>
      <c r="BU46" s="720">
        <v>0.21489762700248427</v>
      </c>
      <c r="BV46" s="698">
        <v>0.19199497939547711</v>
      </c>
      <c r="BW46" s="698">
        <v>0.17247784688205184</v>
      </c>
      <c r="BX46" s="720">
        <v>0.21</v>
      </c>
      <c r="BY46" s="720">
        <v>0.21170508419159717</v>
      </c>
      <c r="BZ46" s="698">
        <v>0.21299500192233756</v>
      </c>
      <c r="CA46" s="698">
        <v>0.22779187817258884</v>
      </c>
      <c r="CB46" s="698">
        <v>0.236426604128603</v>
      </c>
      <c r="CC46" s="698">
        <v>0.25857702049274695</v>
      </c>
      <c r="CD46" s="698">
        <v>0.27518884870548221</v>
      </c>
      <c r="CE46" s="698">
        <v>0.31795034002846745</v>
      </c>
      <c r="CF46" s="698">
        <v>0.35499999999999998</v>
      </c>
      <c r="CG46" s="698">
        <v>0.402637256935931</v>
      </c>
      <c r="CH46" s="698">
        <v>0.44581639765210757</v>
      </c>
      <c r="CI46" s="698">
        <v>0.48722335038833381</v>
      </c>
      <c r="CJ46" s="698">
        <v>0.51355009887379044</v>
      </c>
      <c r="CK46" s="698">
        <v>0.54502241514962724</v>
      </c>
      <c r="CL46" s="698">
        <v>0.57209141797714502</v>
      </c>
      <c r="CM46" s="698">
        <v>0.54394835165815081</v>
      </c>
      <c r="CN46" s="698">
        <v>0.57395484852778145</v>
      </c>
      <c r="CO46" s="698">
        <v>0.57283508803526506</v>
      </c>
      <c r="CP46" s="698">
        <v>0.57422009000313912</v>
      </c>
      <c r="CQ46" s="698">
        <v>0.58758428696932008</v>
      </c>
      <c r="CR46" s="698">
        <v>0.64176859931608543</v>
      </c>
      <c r="CS46" s="698">
        <v>0.66407635640689322</v>
      </c>
      <c r="CT46" s="698">
        <v>0.68139648788064566</v>
      </c>
      <c r="CU46" s="720"/>
      <c r="CV46" s="720"/>
      <c r="CW46" s="720"/>
      <c r="CX46" s="720"/>
      <c r="CY46" s="720"/>
      <c r="CZ46" s="720"/>
      <c r="DA46" s="720"/>
      <c r="DB46" s="720"/>
      <c r="DC46" s="720"/>
      <c r="DD46" s="720"/>
      <c r="DE46" s="720"/>
      <c r="DF46" s="720"/>
      <c r="DG46" s="720"/>
      <c r="DH46" s="720"/>
      <c r="DI46" s="720"/>
      <c r="DJ46" s="720"/>
      <c r="DK46" s="720"/>
      <c r="DL46" s="720"/>
      <c r="DM46" s="720"/>
      <c r="DN46" s="720"/>
      <c r="DO46" s="720"/>
      <c r="DP46" s="720"/>
      <c r="DQ46" s="720"/>
    </row>
    <row r="47" spans="2:121" s="47" customFormat="1">
      <c r="B47" s="47">
        <v>47</v>
      </c>
      <c r="C47" s="46"/>
      <c r="D47" s="732" t="s">
        <v>441</v>
      </c>
      <c r="E47" s="118"/>
      <c r="F47" s="720"/>
      <c r="G47" s="720"/>
      <c r="H47" s="720"/>
      <c r="I47" s="720"/>
      <c r="J47" s="720">
        <v>0</v>
      </c>
      <c r="K47" s="720">
        <v>0</v>
      </c>
      <c r="L47" s="720">
        <v>0</v>
      </c>
      <c r="M47" s="720">
        <v>0</v>
      </c>
      <c r="N47" s="720">
        <v>0</v>
      </c>
      <c r="O47" s="720">
        <v>0.79023842132674904</v>
      </c>
      <c r="P47" s="720">
        <v>0.80144970322343678</v>
      </c>
      <c r="Q47" s="720">
        <v>0.76298944278541903</v>
      </c>
      <c r="R47" s="720">
        <v>0.65825557138909507</v>
      </c>
      <c r="S47" s="720">
        <v>0.49633830274777552</v>
      </c>
      <c r="T47" s="720">
        <v>0.4334699856195422</v>
      </c>
      <c r="U47" s="720">
        <v>0.37636664053323271</v>
      </c>
      <c r="V47" s="731">
        <v>0.31451563926661646</v>
      </c>
      <c r="W47" s="731">
        <v>0.30084865051293319</v>
      </c>
      <c r="X47" s="731">
        <v>0.29232066900714632</v>
      </c>
      <c r="Y47" s="731">
        <v>0.28249125995328839</v>
      </c>
      <c r="Z47" s="731">
        <v>0.2824679928888712</v>
      </c>
      <c r="AA47" s="731">
        <v>0.63353176307794856</v>
      </c>
      <c r="AB47" s="118"/>
      <c r="AC47" s="118"/>
      <c r="AD47" s="637"/>
      <c r="AE47" s="637"/>
      <c r="AF47" s="637"/>
      <c r="AG47" s="637"/>
      <c r="AH47" s="637"/>
      <c r="AI47" s="637"/>
      <c r="AJ47" s="637"/>
      <c r="AK47" s="637"/>
      <c r="AL47" s="637"/>
      <c r="AM47" s="637"/>
      <c r="AN47" s="637"/>
      <c r="AO47" s="637"/>
      <c r="AP47" s="637"/>
      <c r="AQ47" s="637"/>
      <c r="AR47" s="637"/>
      <c r="AS47" s="637"/>
      <c r="AT47" s="637"/>
      <c r="AU47" s="637"/>
      <c r="AV47" s="637"/>
      <c r="AW47" s="637"/>
      <c r="AX47" s="637"/>
      <c r="AY47" s="637"/>
      <c r="AZ47" s="637"/>
      <c r="BA47" s="637"/>
      <c r="BB47" s="637"/>
      <c r="BC47" s="637"/>
      <c r="BD47" s="637"/>
      <c r="BE47" s="637"/>
      <c r="BF47" s="637"/>
      <c r="BG47" s="637"/>
      <c r="BH47" s="637"/>
      <c r="BI47" s="637"/>
      <c r="BJ47" s="637"/>
      <c r="BK47" s="637"/>
      <c r="BL47" s="637"/>
      <c r="BM47" s="637"/>
      <c r="BN47" s="637"/>
      <c r="BO47" s="637"/>
      <c r="BP47" s="637"/>
      <c r="BQ47" s="637"/>
      <c r="BR47" s="733">
        <v>0.8</v>
      </c>
      <c r="BS47" s="720">
        <v>0.781504975124378</v>
      </c>
      <c r="BT47" s="720">
        <v>0.79630646248675707</v>
      </c>
      <c r="BU47" s="720">
        <v>0.78510237299751573</v>
      </c>
      <c r="BV47" s="720">
        <v>0.80800502060452295</v>
      </c>
      <c r="BW47" s="720">
        <v>0.82752215311794819</v>
      </c>
      <c r="BX47" s="720">
        <v>0.78999999999999992</v>
      </c>
      <c r="BY47" s="720">
        <v>0.78829491580840283</v>
      </c>
      <c r="BZ47" s="720">
        <v>0.78700499807766244</v>
      </c>
      <c r="CA47" s="720">
        <v>0.77220812182741116</v>
      </c>
      <c r="CB47" s="720">
        <v>0.76357339587139705</v>
      </c>
      <c r="CC47" s="720">
        <v>0.741422979507253</v>
      </c>
      <c r="CD47" s="720">
        <v>0.72481115129451779</v>
      </c>
      <c r="CE47" s="720">
        <v>0.68204965997153255</v>
      </c>
      <c r="CF47" s="720">
        <v>0.64500000000000002</v>
      </c>
      <c r="CG47" s="720">
        <v>0.597362743064069</v>
      </c>
      <c r="CH47" s="720">
        <v>0.55418360234789243</v>
      </c>
      <c r="CI47" s="720">
        <v>0.51277664961166614</v>
      </c>
      <c r="CJ47" s="720">
        <v>0.48644990112620956</v>
      </c>
      <c r="CK47" s="720">
        <v>0.45497758485037271</v>
      </c>
      <c r="CL47" s="720">
        <v>0.42790858202285498</v>
      </c>
      <c r="CM47" s="720">
        <v>0.45605164834184919</v>
      </c>
      <c r="CN47" s="720">
        <v>0.4260451514722185</v>
      </c>
      <c r="CO47" s="720">
        <v>0.42716491196473494</v>
      </c>
      <c r="CP47" s="720">
        <v>0.42577990999686088</v>
      </c>
      <c r="CQ47" s="720">
        <v>0.41241571303067992</v>
      </c>
      <c r="CR47" s="720">
        <v>0.35823140068391457</v>
      </c>
      <c r="CS47" s="720">
        <v>0.33592364359310684</v>
      </c>
      <c r="CT47" s="720">
        <v>0.31860351211935428</v>
      </c>
      <c r="CU47" s="720"/>
      <c r="CV47" s="720"/>
      <c r="CW47" s="720"/>
      <c r="CX47" s="720"/>
      <c r="CY47" s="720"/>
      <c r="CZ47" s="720"/>
      <c r="DA47" s="720"/>
      <c r="DB47" s="720"/>
      <c r="DC47" s="720"/>
      <c r="DD47" s="720"/>
      <c r="DE47" s="720"/>
      <c r="DF47" s="720"/>
      <c r="DG47" s="720"/>
      <c r="DH47" s="720"/>
      <c r="DI47" s="720"/>
      <c r="DJ47" s="720"/>
      <c r="DK47" s="720"/>
      <c r="DL47" s="720"/>
      <c r="DM47" s="720"/>
      <c r="DN47" s="720"/>
      <c r="DO47" s="720"/>
      <c r="DP47" s="720"/>
      <c r="DQ47" s="720"/>
    </row>
    <row r="48" spans="2:121" s="56" customFormat="1">
      <c r="B48" s="47">
        <v>48</v>
      </c>
      <c r="C48" s="734"/>
      <c r="D48" s="735" t="s">
        <v>439</v>
      </c>
      <c r="E48" s="52"/>
      <c r="F48" s="736"/>
      <c r="G48" s="736"/>
      <c r="H48" s="736"/>
      <c r="I48" s="736"/>
      <c r="J48" s="736">
        <v>0</v>
      </c>
      <c r="K48" s="736">
        <v>0</v>
      </c>
      <c r="L48" s="736">
        <v>0</v>
      </c>
      <c r="M48" s="736">
        <v>0</v>
      </c>
      <c r="N48" s="736">
        <v>0</v>
      </c>
      <c r="O48" s="736">
        <v>0.56594452267510265</v>
      </c>
      <c r="P48" s="736">
        <v>0.72228043024065613</v>
      </c>
      <c r="Q48" s="736">
        <v>0.69950083920047079</v>
      </c>
      <c r="R48" s="736">
        <v>0.61088865891124244</v>
      </c>
      <c r="S48" s="736">
        <v>0.45973039707783403</v>
      </c>
      <c r="T48" s="736">
        <v>0.40097755286201514</v>
      </c>
      <c r="U48" s="736">
        <v>0.3545574510379198</v>
      </c>
      <c r="V48" s="737"/>
      <c r="W48" s="737"/>
      <c r="X48" s="737"/>
      <c r="Y48" s="737"/>
      <c r="Z48" s="737"/>
      <c r="AA48" s="737"/>
      <c r="AB48" s="52"/>
      <c r="AC48" s="52"/>
      <c r="AD48" s="738"/>
      <c r="AE48" s="738"/>
      <c r="AF48" s="738"/>
      <c r="AG48" s="738"/>
      <c r="AH48" s="738"/>
      <c r="AI48" s="738"/>
      <c r="AJ48" s="738"/>
      <c r="AK48" s="738"/>
      <c r="AL48" s="738"/>
      <c r="AM48" s="738"/>
      <c r="AN48" s="738"/>
      <c r="AO48" s="738"/>
      <c r="AP48" s="738"/>
      <c r="AQ48" s="738"/>
      <c r="AR48" s="738"/>
      <c r="AS48" s="738"/>
      <c r="AT48" s="738"/>
      <c r="AU48" s="738"/>
      <c r="AV48" s="738"/>
      <c r="AW48" s="738"/>
      <c r="AX48" s="738"/>
      <c r="AY48" s="738"/>
      <c r="AZ48" s="738"/>
      <c r="BA48" s="738"/>
      <c r="BB48" s="738"/>
      <c r="BC48" s="738"/>
      <c r="BD48" s="738"/>
      <c r="BE48" s="738"/>
      <c r="BF48" s="738"/>
      <c r="BG48" s="738"/>
      <c r="BH48" s="738"/>
      <c r="BI48" s="738"/>
      <c r="BJ48" s="738"/>
      <c r="BK48" s="738"/>
      <c r="BL48" s="738"/>
      <c r="BM48" s="738"/>
      <c r="BN48" s="738"/>
      <c r="BO48" s="738"/>
      <c r="BP48" s="738"/>
      <c r="BQ48" s="738"/>
      <c r="BR48" s="738"/>
      <c r="BS48" s="738"/>
      <c r="BT48" s="738"/>
      <c r="BU48" s="738"/>
      <c r="BV48" s="736">
        <v>0.72481360366252456</v>
      </c>
      <c r="BW48" s="736">
        <v>0.72821949474379444</v>
      </c>
      <c r="BX48" s="736">
        <v>0.71896877956480609</v>
      </c>
      <c r="BY48" s="736">
        <v>0.71930684976295567</v>
      </c>
      <c r="BZ48" s="736">
        <v>0.70196078431372544</v>
      </c>
      <c r="CA48" s="736">
        <v>0.69847715736040605</v>
      </c>
      <c r="CB48" s="736">
        <v>0.70707098252024769</v>
      </c>
      <c r="CC48" s="736">
        <v>0.69237854017959932</v>
      </c>
      <c r="CD48" s="736">
        <v>0.67288578066246729</v>
      </c>
      <c r="CE48" s="736">
        <v>0.6313232868665416</v>
      </c>
      <c r="CF48" s="736">
        <v>0.5975529391090415</v>
      </c>
      <c r="CG48" s="736">
        <v>0.55645876162275321</v>
      </c>
      <c r="CH48" s="736">
        <v>0.51357486123672214</v>
      </c>
      <c r="CI48" s="736">
        <v>0.47871850738024369</v>
      </c>
      <c r="CJ48" s="736">
        <v>0.44646539417331993</v>
      </c>
      <c r="CK48" s="736">
        <v>0.42200226113841394</v>
      </c>
      <c r="CL48" s="736">
        <v>0.39573784668602141</v>
      </c>
      <c r="CM48" s="736">
        <v>0.42474340797018095</v>
      </c>
      <c r="CN48" s="736">
        <v>0.38941817179098304</v>
      </c>
      <c r="CO48" s="736">
        <v>0.39743822959334091</v>
      </c>
      <c r="CP48" s="736">
        <v>0.39680113061144062</v>
      </c>
      <c r="CQ48" s="736">
        <v>0.38650495738587742</v>
      </c>
      <c r="CR48" s="736">
        <v>0.33803005775917394</v>
      </c>
      <c r="CS48" s="736">
        <v>0.3200476815073296</v>
      </c>
      <c r="CT48" s="736">
        <v>0.29432442039575024</v>
      </c>
      <c r="CU48" s="720"/>
      <c r="CV48" s="720"/>
      <c r="CW48" s="720"/>
      <c r="CX48" s="720"/>
      <c r="CY48" s="720"/>
      <c r="CZ48" s="720"/>
      <c r="DA48" s="720"/>
      <c r="DB48" s="720"/>
      <c r="DC48" s="720"/>
      <c r="DD48" s="720"/>
      <c r="DE48" s="720"/>
      <c r="DF48" s="720"/>
      <c r="DG48" s="720"/>
      <c r="DH48" s="720"/>
      <c r="DI48" s="720"/>
      <c r="DJ48" s="720"/>
      <c r="DK48" s="720"/>
      <c r="DL48" s="720"/>
      <c r="DM48" s="720"/>
      <c r="DN48" s="720"/>
      <c r="DO48" s="720"/>
      <c r="DP48" s="720"/>
      <c r="DQ48" s="720"/>
    </row>
    <row r="49" spans="2:121" s="56" customFormat="1">
      <c r="B49" s="47">
        <v>49</v>
      </c>
      <c r="C49" s="734"/>
      <c r="D49" s="735" t="s">
        <v>443</v>
      </c>
      <c r="E49" s="52"/>
      <c r="F49" s="739"/>
      <c r="G49" s="739"/>
      <c r="H49" s="739"/>
      <c r="I49" s="739"/>
      <c r="J49" s="739">
        <v>0</v>
      </c>
      <c r="K49" s="739">
        <v>0</v>
      </c>
      <c r="L49" s="739">
        <v>0</v>
      </c>
      <c r="M49" s="739">
        <v>0</v>
      </c>
      <c r="N49" s="739">
        <v>0</v>
      </c>
      <c r="O49" s="739">
        <v>6.4219826006442771E-2</v>
      </c>
      <c r="P49" s="739">
        <v>7.916927298278055E-2</v>
      </c>
      <c r="Q49" s="739">
        <v>6.348860358494815E-2</v>
      </c>
      <c r="R49" s="739">
        <v>4.7366912477852637E-2</v>
      </c>
      <c r="S49" s="739">
        <v>3.6607905669941598E-2</v>
      </c>
      <c r="T49" s="739">
        <v>3.249243275752714E-2</v>
      </c>
      <c r="U49" s="739">
        <v>2.180918949531286E-2</v>
      </c>
      <c r="V49" s="740"/>
      <c r="W49" s="740"/>
      <c r="X49" s="740"/>
      <c r="Y49" s="740"/>
      <c r="Z49" s="740"/>
      <c r="AA49" s="740"/>
      <c r="AB49" s="52"/>
      <c r="AC49" s="52"/>
      <c r="AD49" s="738"/>
      <c r="AE49" s="738"/>
      <c r="AF49" s="738"/>
      <c r="AG49" s="738"/>
      <c r="AH49" s="738"/>
      <c r="AI49" s="738"/>
      <c r="AJ49" s="738"/>
      <c r="AK49" s="738"/>
      <c r="AL49" s="738"/>
      <c r="AM49" s="738"/>
      <c r="AN49" s="738"/>
      <c r="AO49" s="738"/>
      <c r="AP49" s="738"/>
      <c r="AQ49" s="738"/>
      <c r="AR49" s="738"/>
      <c r="AS49" s="738"/>
      <c r="AT49" s="738"/>
      <c r="AU49" s="738"/>
      <c r="AV49" s="738"/>
      <c r="AW49" s="738"/>
      <c r="AX49" s="738"/>
      <c r="AY49" s="738"/>
      <c r="AZ49" s="738"/>
      <c r="BA49" s="738"/>
      <c r="BB49" s="738"/>
      <c r="BC49" s="738"/>
      <c r="BD49" s="738"/>
      <c r="BE49" s="738"/>
      <c r="BF49" s="738"/>
      <c r="BG49" s="738"/>
      <c r="BH49" s="738"/>
      <c r="BI49" s="738"/>
      <c r="BJ49" s="738"/>
      <c r="BK49" s="738"/>
      <c r="BL49" s="738"/>
      <c r="BM49" s="738"/>
      <c r="BN49" s="738"/>
      <c r="BO49" s="738"/>
      <c r="BP49" s="738"/>
      <c r="BQ49" s="738"/>
      <c r="BR49" s="738"/>
      <c r="BS49" s="738"/>
      <c r="BT49" s="738"/>
      <c r="BU49" s="738"/>
      <c r="BV49" s="739">
        <v>8.3191416941998289E-2</v>
      </c>
      <c r="BW49" s="739">
        <v>9.9302658374153779E-2</v>
      </c>
      <c r="BX49" s="739">
        <v>7.1031220435193873E-2</v>
      </c>
      <c r="BY49" s="739">
        <v>6.8988066045447188E-2</v>
      </c>
      <c r="BZ49" s="739">
        <v>8.5044213763936963E-2</v>
      </c>
      <c r="CA49" s="739">
        <v>7.3730964467005111E-2</v>
      </c>
      <c r="CB49" s="739">
        <v>5.6502413351149361E-2</v>
      </c>
      <c r="CC49" s="739">
        <v>4.9044439327653698E-2</v>
      </c>
      <c r="CD49" s="739">
        <v>5.192537063205041E-2</v>
      </c>
      <c r="CE49" s="739">
        <v>5.0726373104990945E-2</v>
      </c>
      <c r="CF49" s="739">
        <v>4.7447060890958528E-2</v>
      </c>
      <c r="CG49" s="739">
        <v>4.0903981441315782E-2</v>
      </c>
      <c r="CH49" s="739">
        <v>4.0608741111170306E-2</v>
      </c>
      <c r="CI49" s="739">
        <v>3.4058142231422492E-2</v>
      </c>
      <c r="CJ49" s="739">
        <v>3.9984506952889617E-2</v>
      </c>
      <c r="CK49" s="739">
        <v>3.2975323711958777E-2</v>
      </c>
      <c r="CL49" s="739">
        <v>3.2170735336833553E-2</v>
      </c>
      <c r="CM49" s="739">
        <v>3.1308240371668267E-2</v>
      </c>
      <c r="CN49" s="739">
        <v>3.6626979681235503E-2</v>
      </c>
      <c r="CO49" s="739">
        <v>2.9726682371394062E-2</v>
      </c>
      <c r="CP49" s="739">
        <v>2.8978779385420234E-2</v>
      </c>
      <c r="CQ49" s="739">
        <v>2.5910755644802538E-2</v>
      </c>
      <c r="CR49" s="739">
        <v>2.0201342924740625E-2</v>
      </c>
      <c r="CS49" s="739">
        <v>1.587596208577724E-2</v>
      </c>
      <c r="CT49" s="739">
        <v>2.4279091723604079E-2</v>
      </c>
      <c r="CU49" s="720"/>
      <c r="CV49" s="720"/>
      <c r="CW49" s="720"/>
      <c r="CX49" s="720"/>
      <c r="CY49" s="720"/>
      <c r="CZ49" s="720"/>
      <c r="DA49" s="720"/>
      <c r="DB49" s="720"/>
      <c r="DC49" s="720"/>
      <c r="DD49" s="720"/>
      <c r="DE49" s="720"/>
      <c r="DF49" s="720"/>
      <c r="DG49" s="720"/>
      <c r="DH49" s="720"/>
      <c r="DI49" s="720"/>
      <c r="DJ49" s="720"/>
      <c r="DK49" s="720"/>
      <c r="DL49" s="720"/>
      <c r="DM49" s="720"/>
      <c r="DN49" s="720"/>
      <c r="DO49" s="720"/>
      <c r="DP49" s="720"/>
      <c r="DQ49" s="720"/>
    </row>
    <row r="50" spans="2:121" s="47" customFormat="1">
      <c r="B50" s="47">
        <v>50</v>
      </c>
      <c r="C50" s="46"/>
      <c r="D50" s="56"/>
      <c r="E50" s="111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132"/>
      <c r="W50" s="132"/>
      <c r="X50" s="132"/>
      <c r="Y50" s="132"/>
      <c r="Z50" s="132"/>
      <c r="AA50" s="132"/>
      <c r="AB50" s="111"/>
      <c r="AC50" s="111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5"/>
      <c r="BO50" s="85"/>
      <c r="BP50" s="85"/>
      <c r="BQ50" s="85"/>
      <c r="BR50" s="85"/>
      <c r="BS50" s="85"/>
      <c r="BT50" s="85"/>
      <c r="BU50" s="85"/>
      <c r="BV50" s="99"/>
      <c r="BW50" s="99"/>
      <c r="BX50" s="99"/>
      <c r="BY50" s="634"/>
      <c r="BZ50" s="634"/>
      <c r="CA50" s="634"/>
      <c r="CB50" s="634"/>
      <c r="CC50" s="634"/>
      <c r="CD50" s="99"/>
      <c r="CE50" s="99"/>
      <c r="CF50" s="99"/>
      <c r="CG50" s="99"/>
      <c r="CH50" s="99"/>
      <c r="CI50" s="85"/>
      <c r="CJ50" s="85"/>
      <c r="CK50" s="85"/>
      <c r="CL50" s="99"/>
      <c r="CM50" s="720"/>
      <c r="CN50" s="720"/>
      <c r="CO50" s="720"/>
      <c r="CP50" s="720"/>
      <c r="CQ50" s="720"/>
      <c r="CR50" s="720"/>
      <c r="CS50" s="720"/>
      <c r="CT50" s="720"/>
      <c r="CU50" s="720"/>
      <c r="CV50" s="720"/>
      <c r="CW50" s="720"/>
      <c r="CX50" s="720"/>
      <c r="CY50" s="720"/>
      <c r="CZ50" s="720"/>
      <c r="DA50" s="720"/>
      <c r="DB50" s="720"/>
      <c r="DC50" s="720"/>
      <c r="DD50" s="720"/>
      <c r="DE50" s="720"/>
      <c r="DF50" s="720"/>
      <c r="DG50" s="720"/>
      <c r="DH50" s="720"/>
      <c r="DI50" s="720"/>
      <c r="DJ50" s="720"/>
      <c r="DK50" s="720"/>
      <c r="DL50" s="720"/>
      <c r="DM50" s="720"/>
      <c r="DN50" s="720"/>
      <c r="DO50" s="720"/>
      <c r="DP50" s="720"/>
      <c r="DQ50" s="720"/>
    </row>
    <row r="51" spans="2:121" s="47" customFormat="1">
      <c r="B51" s="47">
        <v>51</v>
      </c>
      <c r="C51" s="46"/>
      <c r="D51" s="84" t="s">
        <v>432</v>
      </c>
      <c r="E51" s="53"/>
      <c r="F51" s="643"/>
      <c r="G51" s="644">
        <v>158</v>
      </c>
      <c r="H51" s="644">
        <v>255.89999999999998</v>
      </c>
      <c r="I51" s="644">
        <v>382.6</v>
      </c>
      <c r="J51" s="644">
        <v>697.6</v>
      </c>
      <c r="K51" s="644">
        <v>1311.8</v>
      </c>
      <c r="L51" s="644">
        <v>1786.7000000000003</v>
      </c>
      <c r="M51" s="644">
        <v>2497.6</v>
      </c>
      <c r="N51" s="644">
        <v>3523.2</v>
      </c>
      <c r="O51" s="644">
        <v>5184.1000000000004</v>
      </c>
      <c r="P51" s="644">
        <v>7753.8</v>
      </c>
      <c r="Q51" s="644">
        <v>13763.1</v>
      </c>
      <c r="R51" s="644">
        <v>18455.900000000001</v>
      </c>
      <c r="S51" s="644">
        <v>28389.9</v>
      </c>
      <c r="T51" s="644">
        <v>49756.9</v>
      </c>
      <c r="U51" s="644">
        <v>77371.100000000006</v>
      </c>
      <c r="V51" s="645">
        <v>125690.73900233056</v>
      </c>
      <c r="W51" s="645">
        <v>155619.83014851017</v>
      </c>
      <c r="X51" s="645">
        <v>189544.26555337154</v>
      </c>
      <c r="Y51" s="645">
        <v>225897.75225600446</v>
      </c>
      <c r="Z51" s="645">
        <v>264656.42388036672</v>
      </c>
      <c r="AA51" s="645">
        <v>138785.29766700527</v>
      </c>
      <c r="AB51" s="53"/>
      <c r="AC51" s="53"/>
      <c r="AD51" s="643"/>
      <c r="AE51" s="643"/>
      <c r="AF51" s="643"/>
      <c r="AG51" s="643"/>
      <c r="AH51" s="643"/>
      <c r="AI51" s="643"/>
      <c r="AJ51" s="643"/>
      <c r="AK51" s="643"/>
      <c r="AL51" s="643">
        <v>26.6</v>
      </c>
      <c r="AM51" s="643">
        <v>31</v>
      </c>
      <c r="AN51" s="643">
        <v>43.6</v>
      </c>
      <c r="AO51" s="643">
        <v>56.8</v>
      </c>
      <c r="AP51" s="643">
        <v>52.3</v>
      </c>
      <c r="AQ51" s="643">
        <v>66.8</v>
      </c>
      <c r="AR51" s="643">
        <v>81.5</v>
      </c>
      <c r="AS51" s="643">
        <v>55.3</v>
      </c>
      <c r="AT51" s="643">
        <v>53.2</v>
      </c>
      <c r="AU51" s="643">
        <v>79.599999999999994</v>
      </c>
      <c r="AV51" s="643">
        <v>114</v>
      </c>
      <c r="AW51" s="643">
        <v>135.80000000000001</v>
      </c>
      <c r="AX51" s="643">
        <v>123.8</v>
      </c>
      <c r="AY51" s="643">
        <v>147.80000000000001</v>
      </c>
      <c r="AZ51" s="643">
        <v>189.9</v>
      </c>
      <c r="BA51" s="643">
        <v>236.1</v>
      </c>
      <c r="BB51" s="643">
        <v>245.2</v>
      </c>
      <c r="BC51" s="643">
        <v>295.8</v>
      </c>
      <c r="BD51" s="643">
        <v>368.5</v>
      </c>
      <c r="BE51" s="643">
        <v>402.3</v>
      </c>
      <c r="BF51" s="643">
        <v>370.1</v>
      </c>
      <c r="BG51" s="643">
        <v>411.6</v>
      </c>
      <c r="BH51" s="643">
        <v>480.1</v>
      </c>
      <c r="BI51" s="643">
        <v>524.9</v>
      </c>
      <c r="BJ51" s="643">
        <v>532.1</v>
      </c>
      <c r="BK51" s="643">
        <v>577.9</v>
      </c>
      <c r="BL51" s="643">
        <v>641.6</v>
      </c>
      <c r="BM51" s="643">
        <v>746</v>
      </c>
      <c r="BN51" s="643">
        <v>664</v>
      </c>
      <c r="BO51" s="643">
        <v>785.5</v>
      </c>
      <c r="BP51" s="643">
        <v>975.1</v>
      </c>
      <c r="BQ51" s="643">
        <v>1098.5999999999999</v>
      </c>
      <c r="BR51" s="643">
        <v>1037.3</v>
      </c>
      <c r="BS51" s="643">
        <v>1206</v>
      </c>
      <c r="BT51" s="643">
        <v>1384.4</v>
      </c>
      <c r="BU51" s="643">
        <v>1556.4</v>
      </c>
      <c r="BV51" s="643">
        <v>1376.1</v>
      </c>
      <c r="BW51" s="643">
        <v>1816.9</v>
      </c>
      <c r="BX51" s="643">
        <v>2114</v>
      </c>
      <c r="BY51" s="643">
        <v>2446.8000000000002</v>
      </c>
      <c r="BZ51" s="643">
        <v>2601</v>
      </c>
      <c r="CA51" s="643">
        <v>3152</v>
      </c>
      <c r="CB51" s="643">
        <v>3667.1</v>
      </c>
      <c r="CC51" s="643">
        <v>4343</v>
      </c>
      <c r="CD51" s="643">
        <v>4175.3</v>
      </c>
      <c r="CE51" s="643">
        <v>4426.1000000000004</v>
      </c>
      <c r="CF51" s="643">
        <v>4552.3999999999996</v>
      </c>
      <c r="CG51" s="643">
        <v>5302.1</v>
      </c>
      <c r="CH51" s="643">
        <v>5639.1</v>
      </c>
      <c r="CI51" s="643">
        <v>6517.4</v>
      </c>
      <c r="CJ51" s="643">
        <v>7565.2</v>
      </c>
      <c r="CK51" s="643">
        <v>8668.2000000000007</v>
      </c>
      <c r="CL51" s="643">
        <v>8094.5</v>
      </c>
      <c r="CM51" s="643">
        <v>11214.3</v>
      </c>
      <c r="CN51" s="643">
        <v>14506</v>
      </c>
      <c r="CO51" s="643">
        <v>15942.1</v>
      </c>
      <c r="CP51" s="643">
        <v>14717.7</v>
      </c>
      <c r="CQ51" s="643">
        <v>17529.400000000001</v>
      </c>
      <c r="CR51" s="643">
        <v>20879.8</v>
      </c>
      <c r="CS51" s="643">
        <v>24244.2</v>
      </c>
      <c r="CT51" s="643">
        <v>25319</v>
      </c>
      <c r="CU51" s="1422">
        <v>30198.332253075154</v>
      </c>
      <c r="CV51" s="1422">
        <v>33764.244783641545</v>
      </c>
      <c r="CW51" s="1422">
        <v>36409.161965613865</v>
      </c>
      <c r="CX51" s="1422">
        <v>32248.557898686802</v>
      </c>
      <c r="CY51" s="1422">
        <v>36726.569340486909</v>
      </c>
      <c r="CZ51" s="1422">
        <v>42017.464492964755</v>
      </c>
      <c r="DA51" s="1422">
        <v>44627.238416371685</v>
      </c>
      <c r="DB51" s="1422">
        <v>36895.571891908919</v>
      </c>
      <c r="DC51" s="1422">
        <v>45725.607158563507</v>
      </c>
      <c r="DD51" s="1422">
        <v>52379.698895353038</v>
      </c>
      <c r="DE51" s="1422">
        <v>54543.387607546087</v>
      </c>
      <c r="DF51" s="1422">
        <v>41917.462153669367</v>
      </c>
      <c r="DG51" s="1422">
        <v>56249.4584802846</v>
      </c>
      <c r="DH51" s="1422">
        <v>64539.820368010682</v>
      </c>
      <c r="DI51" s="1422">
        <v>63191.011254039789</v>
      </c>
      <c r="DJ51" s="1422">
        <v>47683.161167834849</v>
      </c>
      <c r="DK51" s="1422">
        <v>65843.857079910973</v>
      </c>
      <c r="DL51" s="1422">
        <v>75242.741547256446</v>
      </c>
      <c r="DM51" s="1422">
        <v>75886.664085364449</v>
      </c>
      <c r="DN51" s="1422">
        <v>30219.81545270226</v>
      </c>
      <c r="DO51" s="1422">
        <v>34085.952917466515</v>
      </c>
      <c r="DP51" s="1422">
        <v>36557.398012569429</v>
      </c>
      <c r="DQ51" s="1422">
        <v>37922.131284267067</v>
      </c>
    </row>
    <row r="52" spans="2:121" s="47" customFormat="1">
      <c r="B52" s="47">
        <v>52</v>
      </c>
      <c r="C52" s="46"/>
      <c r="D52" s="633" t="s">
        <v>369</v>
      </c>
      <c r="E52" s="111"/>
      <c r="F52" s="85"/>
      <c r="G52" s="656" t="s">
        <v>276</v>
      </c>
      <c r="H52" s="656">
        <v>0.61962025316455671</v>
      </c>
      <c r="I52" s="656">
        <v>0.49511527940601829</v>
      </c>
      <c r="J52" s="656">
        <v>0.82331416623105058</v>
      </c>
      <c r="K52" s="656">
        <v>0.8804472477064218</v>
      </c>
      <c r="L52" s="656">
        <v>0.36202164964171391</v>
      </c>
      <c r="M52" s="656">
        <v>0.39788436782895809</v>
      </c>
      <c r="N52" s="656">
        <v>0.41063420884048685</v>
      </c>
      <c r="O52" s="656">
        <v>0.47141802906448693</v>
      </c>
      <c r="P52" s="656">
        <v>0.49568874057213397</v>
      </c>
      <c r="Q52" s="656">
        <v>0.77501354174727233</v>
      </c>
      <c r="R52" s="656">
        <v>0.34096969432758617</v>
      </c>
      <c r="S52" s="656">
        <v>0.5382560590380312</v>
      </c>
      <c r="T52" s="656">
        <v>0.75262681446570778</v>
      </c>
      <c r="U52" s="656">
        <v>0.5549823240595777</v>
      </c>
      <c r="V52" s="632">
        <v>0.62451792726651889</v>
      </c>
      <c r="W52" s="632">
        <v>0.23811691604124197</v>
      </c>
      <c r="X52" s="632">
        <v>0.21799558174871936</v>
      </c>
      <c r="Y52" s="632">
        <v>0.19179417850758762</v>
      </c>
      <c r="Z52" s="632">
        <v>0.17157617212781284</v>
      </c>
      <c r="AA52" s="632">
        <v>-0.38562780602737801</v>
      </c>
      <c r="AB52" s="111"/>
      <c r="AC52" s="111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5"/>
      <c r="AZ52" s="85"/>
      <c r="BA52" s="85"/>
      <c r="BB52" s="85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656" t="s">
        <v>276</v>
      </c>
      <c r="BS52" s="656" t="s">
        <v>276</v>
      </c>
      <c r="BT52" s="656" t="s">
        <v>276</v>
      </c>
      <c r="BU52" s="656" t="s">
        <v>276</v>
      </c>
      <c r="BV52" s="656">
        <v>0.32661717921527034</v>
      </c>
      <c r="BW52" s="656">
        <v>0.50655058043117762</v>
      </c>
      <c r="BX52" s="656">
        <v>0.52701531349320985</v>
      </c>
      <c r="BY52" s="656">
        <v>0.57208943716268323</v>
      </c>
      <c r="BZ52" s="656">
        <v>0.89012426422498381</v>
      </c>
      <c r="CA52" s="656">
        <v>0.73482305025042649</v>
      </c>
      <c r="CB52" s="656">
        <v>0.73467360454115416</v>
      </c>
      <c r="CC52" s="656">
        <v>0.77497139120483882</v>
      </c>
      <c r="CD52" s="656">
        <v>0.60526720492118424</v>
      </c>
      <c r="CE52" s="656">
        <v>0.4042195431472082</v>
      </c>
      <c r="CF52" s="656">
        <v>0.24141692345450072</v>
      </c>
      <c r="CG52" s="656">
        <v>0.22083813032466049</v>
      </c>
      <c r="CH52" s="656">
        <v>0.3505855866644314</v>
      </c>
      <c r="CI52" s="656">
        <v>0.47249271367569623</v>
      </c>
      <c r="CJ52" s="656">
        <v>0.6618047623231702</v>
      </c>
      <c r="CK52" s="656">
        <v>0.63486165858810661</v>
      </c>
      <c r="CL52" s="656">
        <v>0.43542409249702962</v>
      </c>
      <c r="CM52" s="656">
        <v>0.72067081965200841</v>
      </c>
      <c r="CN52" s="656">
        <v>0.91746417807857039</v>
      </c>
      <c r="CO52" s="656">
        <v>0.83914768925497785</v>
      </c>
      <c r="CP52" s="656">
        <v>0.81823460374328261</v>
      </c>
      <c r="CQ52" s="656">
        <v>0.5631292189436703</v>
      </c>
      <c r="CR52" s="656">
        <v>0.43939059699434702</v>
      </c>
      <c r="CS52" s="656">
        <v>0.52076577113429212</v>
      </c>
      <c r="CT52" s="656">
        <v>0.72030955923819606</v>
      </c>
      <c r="CU52" s="656">
        <v>0.72272480821221219</v>
      </c>
      <c r="CV52" s="656">
        <v>0.61707702102709527</v>
      </c>
      <c r="CW52" s="656">
        <v>0.50176792658094982</v>
      </c>
      <c r="CX52" s="656">
        <v>0.27369003114999813</v>
      </c>
      <c r="CY52" s="656">
        <v>0.21617872910008051</v>
      </c>
      <c r="CZ52" s="656">
        <v>0.24443667442317007</v>
      </c>
      <c r="DA52" s="656">
        <v>0.22571451818965982</v>
      </c>
      <c r="DB52" s="656">
        <v>0.14409990077141854</v>
      </c>
      <c r="DC52" s="656">
        <v>0.24502799961106558</v>
      </c>
      <c r="DD52" s="656">
        <v>0.24661731799935938</v>
      </c>
      <c r="DE52" s="656">
        <v>0.22219948047550764</v>
      </c>
      <c r="DF52" s="656">
        <v>0.13611092074877784</v>
      </c>
      <c r="DG52" s="656">
        <v>0.23015224894067221</v>
      </c>
      <c r="DH52" s="656">
        <v>0.23215332903978281</v>
      </c>
      <c r="DI52" s="656">
        <v>0.15854577476403953</v>
      </c>
      <c r="DJ52" s="656">
        <v>0.13754885715715415</v>
      </c>
      <c r="DK52" s="656">
        <v>0.17056872828365455</v>
      </c>
      <c r="DL52" s="656">
        <v>0.16583438128920935</v>
      </c>
      <c r="DM52" s="656">
        <v>0.20090915747946703</v>
      </c>
      <c r="DN52" s="656">
        <v>-0.36623716396790951</v>
      </c>
      <c r="DO52" s="656">
        <v>-0.48232144304519831</v>
      </c>
      <c r="DP52" s="656">
        <v>-0.51414053687013195</v>
      </c>
      <c r="DQ52" s="656">
        <v>-0.50027937396735889</v>
      </c>
    </row>
    <row r="53" spans="2:121" s="748" customFormat="1" ht="12" customHeight="1">
      <c r="B53" s="47">
        <v>53</v>
      </c>
      <c r="C53" s="741"/>
      <c r="D53" s="742" t="s">
        <v>770</v>
      </c>
      <c r="E53" s="743"/>
      <c r="F53" s="743"/>
      <c r="G53" s="744"/>
      <c r="H53" s="744"/>
      <c r="I53" s="744"/>
      <c r="J53" s="744"/>
      <c r="K53" s="744"/>
      <c r="L53" s="744"/>
      <c r="M53" s="744"/>
      <c r="N53" s="744"/>
      <c r="O53" s="744"/>
      <c r="P53" s="745">
        <v>0.93</v>
      </c>
      <c r="Q53" s="745">
        <v>0.78</v>
      </c>
      <c r="R53" s="745">
        <v>0.76</v>
      </c>
      <c r="S53" s="744">
        <v>0.91449999999999998</v>
      </c>
      <c r="T53" s="744">
        <v>1.2985</v>
      </c>
      <c r="U53" s="744">
        <v>0.83299999999999996</v>
      </c>
      <c r="V53" s="746"/>
      <c r="W53" s="746"/>
      <c r="X53" s="746"/>
      <c r="Y53" s="746"/>
      <c r="Z53" s="746"/>
      <c r="AA53" s="746"/>
      <c r="AB53" s="746"/>
      <c r="AC53" s="111"/>
      <c r="AD53" s="747"/>
      <c r="AE53" s="747"/>
      <c r="AF53" s="747"/>
      <c r="AG53" s="747"/>
      <c r="AH53" s="747"/>
      <c r="AI53" s="747"/>
      <c r="AJ53" s="747"/>
      <c r="AK53" s="747"/>
      <c r="AL53" s="744"/>
      <c r="AM53" s="744"/>
      <c r="AN53" s="744"/>
      <c r="AO53" s="744"/>
      <c r="AP53" s="744"/>
      <c r="AQ53" s="744"/>
      <c r="AR53" s="744"/>
      <c r="AS53" s="744"/>
      <c r="AT53" s="744"/>
      <c r="AU53" s="744"/>
      <c r="AV53" s="744"/>
      <c r="AW53" s="744"/>
      <c r="AX53" s="744"/>
      <c r="AY53" s="744"/>
      <c r="AZ53" s="744"/>
      <c r="BA53" s="744"/>
      <c r="BB53" s="744"/>
      <c r="BC53" s="744"/>
      <c r="BD53" s="745"/>
      <c r="BE53" s="1431">
        <v>0.81</v>
      </c>
      <c r="BF53" s="1431">
        <v>0.61</v>
      </c>
      <c r="BG53" s="1431">
        <v>0.64</v>
      </c>
      <c r="BH53" s="1431">
        <v>0.55000000000000004</v>
      </c>
      <c r="BI53" s="1431">
        <v>0.47</v>
      </c>
      <c r="BJ53" s="1431">
        <v>0.62</v>
      </c>
      <c r="BK53" s="1431">
        <v>0.54</v>
      </c>
      <c r="BL53" s="1431">
        <v>0.55000000000000004</v>
      </c>
      <c r="BM53" s="1431">
        <v>0.66</v>
      </c>
      <c r="BN53" s="1431">
        <v>0.64</v>
      </c>
      <c r="BO53" s="1431">
        <v>0.77</v>
      </c>
      <c r="BP53" s="1431">
        <v>0.99</v>
      </c>
      <c r="BQ53" s="1431">
        <v>1.07</v>
      </c>
      <c r="BR53" s="1431">
        <v>1.02</v>
      </c>
      <c r="BS53" s="1431">
        <v>1.083</v>
      </c>
      <c r="BT53" s="1431">
        <v>0.94799999999999995</v>
      </c>
      <c r="BU53" s="1431">
        <v>0.97</v>
      </c>
      <c r="BV53" s="1431">
        <v>1.079</v>
      </c>
      <c r="BW53" s="1431">
        <v>1.0149999999999999</v>
      </c>
      <c r="BX53" s="1431">
        <v>0.84499999999999997</v>
      </c>
      <c r="BY53" s="1431">
        <v>0.83499999999999996</v>
      </c>
      <c r="BZ53" s="1431">
        <v>0.81299999999999994</v>
      </c>
      <c r="CA53" s="1431">
        <v>0.76100000000000001</v>
      </c>
      <c r="CB53" s="1431">
        <v>0.86</v>
      </c>
      <c r="CC53" s="1431">
        <v>0.77100000000000002</v>
      </c>
      <c r="CD53" s="1431">
        <v>0.81699999999999995</v>
      </c>
      <c r="CE53" s="1431">
        <v>0.66300000000000003</v>
      </c>
      <c r="CF53" s="1431">
        <v>0.69499999999999995</v>
      </c>
      <c r="CG53" s="1431">
        <v>0.76</v>
      </c>
      <c r="CH53" s="1431">
        <v>0.82499999999999996</v>
      </c>
      <c r="CI53" s="1431">
        <v>0.90300000000000002</v>
      </c>
      <c r="CJ53" s="1431">
        <v>0.94499999999999995</v>
      </c>
      <c r="CK53" s="1431">
        <v>0.98499999999999999</v>
      </c>
      <c r="CL53" s="1431">
        <v>0.82199999999999995</v>
      </c>
      <c r="CM53" s="1431">
        <v>1.42</v>
      </c>
      <c r="CN53" s="1431">
        <v>1.6120000000000001</v>
      </c>
      <c r="CO53" s="1431">
        <v>1.34</v>
      </c>
      <c r="CP53" s="1431">
        <v>1.292</v>
      </c>
      <c r="CQ53" s="1431">
        <v>0.72199999999999998</v>
      </c>
      <c r="CR53" s="1431">
        <v>0.59</v>
      </c>
      <c r="CS53" s="1431">
        <v>0.72799999999999998</v>
      </c>
      <c r="CT53" s="1431">
        <v>0.81200000000000006</v>
      </c>
      <c r="CU53" s="720"/>
      <c r="CV53" s="720"/>
      <c r="CW53" s="720"/>
      <c r="CX53" s="720"/>
      <c r="CY53" s="720"/>
      <c r="CZ53" s="720"/>
      <c r="DA53" s="720"/>
      <c r="DB53" s="720"/>
      <c r="DC53" s="720"/>
      <c r="DD53" s="720"/>
      <c r="DE53" s="720"/>
      <c r="DF53" s="720"/>
      <c r="DG53" s="720"/>
      <c r="DH53" s="720"/>
      <c r="DI53" s="720"/>
      <c r="DJ53" s="720"/>
      <c r="DK53" s="720"/>
      <c r="DL53" s="720"/>
      <c r="DM53" s="720"/>
      <c r="DN53" s="720"/>
      <c r="DO53" s="720"/>
      <c r="DP53" s="720"/>
      <c r="DQ53" s="720"/>
    </row>
    <row r="54" spans="2:121" s="47" customFormat="1">
      <c r="B54" s="47">
        <v>54</v>
      </c>
      <c r="C54" s="46"/>
      <c r="D54" s="56"/>
      <c r="E54" s="111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132"/>
      <c r="W54" s="132"/>
      <c r="X54" s="132"/>
      <c r="Y54" s="132"/>
      <c r="Z54" s="132"/>
      <c r="AA54" s="132"/>
      <c r="AB54" s="111"/>
      <c r="AC54" s="111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  <c r="BG54" s="85"/>
      <c r="BH54" s="85"/>
      <c r="BI54" s="85"/>
      <c r="BJ54" s="85"/>
      <c r="BK54" s="85"/>
      <c r="BL54" s="85"/>
      <c r="BM54" s="85"/>
      <c r="BN54" s="85"/>
      <c r="BO54" s="85"/>
      <c r="BP54" s="85"/>
      <c r="BQ54" s="85"/>
      <c r="BR54" s="85"/>
      <c r="BS54" s="85"/>
      <c r="BT54" s="85"/>
      <c r="BU54" s="85"/>
      <c r="BV54" s="99"/>
      <c r="BW54" s="99"/>
      <c r="BX54" s="99"/>
      <c r="BY54" s="634"/>
      <c r="BZ54" s="634"/>
      <c r="CA54" s="634"/>
      <c r="CB54" s="634"/>
      <c r="CC54" s="634"/>
      <c r="CD54" s="100"/>
      <c r="CE54" s="99"/>
      <c r="CF54" s="667"/>
      <c r="CG54" s="99"/>
      <c r="CH54" s="99"/>
      <c r="CI54" s="85"/>
      <c r="CJ54" s="85"/>
      <c r="CK54" s="85"/>
      <c r="CL54" s="85"/>
      <c r="CM54" s="720"/>
      <c r="CN54" s="720"/>
      <c r="CO54" s="720"/>
      <c r="CP54" s="720"/>
      <c r="CQ54" s="720"/>
      <c r="CR54" s="720"/>
      <c r="CS54" s="720"/>
      <c r="CT54" s="720"/>
      <c r="CU54" s="720"/>
      <c r="CV54" s="720"/>
      <c r="CW54" s="720"/>
      <c r="CX54" s="720"/>
      <c r="CY54" s="720"/>
      <c r="CZ54" s="720"/>
      <c r="DA54" s="720"/>
      <c r="DB54" s="720"/>
      <c r="DC54" s="720"/>
      <c r="DD54" s="720"/>
      <c r="DE54" s="720"/>
      <c r="DF54" s="720"/>
      <c r="DG54" s="720"/>
      <c r="DH54" s="720"/>
      <c r="DI54" s="720"/>
      <c r="DJ54" s="720"/>
      <c r="DK54" s="720"/>
      <c r="DL54" s="720"/>
      <c r="DM54" s="720"/>
      <c r="DN54" s="720"/>
      <c r="DO54" s="720"/>
      <c r="DP54" s="720"/>
      <c r="DQ54" s="720"/>
    </row>
    <row r="55" spans="2:121" s="47" customFormat="1" ht="12" customHeight="1">
      <c r="B55" s="47">
        <v>55</v>
      </c>
      <c r="C55" s="83"/>
      <c r="D55" s="636" t="s">
        <v>521</v>
      </c>
      <c r="E55" s="118"/>
      <c r="F55" s="637"/>
      <c r="G55" s="637"/>
      <c r="H55" s="720"/>
      <c r="I55" s="720"/>
      <c r="J55" s="720"/>
      <c r="K55" s="720"/>
      <c r="L55" s="720"/>
      <c r="M55" s="720"/>
      <c r="N55" s="720"/>
      <c r="O55" s="720"/>
      <c r="P55" s="720">
        <v>0.11165194206941229</v>
      </c>
      <c r="Q55" s="720">
        <v>0.30811819635860599</v>
      </c>
      <c r="R55" s="720">
        <v>0.24591625517474464</v>
      </c>
      <c r="S55" s="720">
        <v>0.24816757267642364</v>
      </c>
      <c r="T55" s="720">
        <v>0.33339110904917058</v>
      </c>
      <c r="U55" s="720">
        <v>0.31478441405887975</v>
      </c>
      <c r="V55" s="731"/>
      <c r="W55" s="731"/>
      <c r="X55" s="731"/>
      <c r="Y55" s="731"/>
      <c r="Z55" s="731"/>
      <c r="AA55" s="731"/>
      <c r="AB55" s="118"/>
      <c r="AC55" s="118"/>
      <c r="AD55" s="637"/>
      <c r="AE55" s="637"/>
      <c r="AF55" s="637"/>
      <c r="AG55" s="637"/>
      <c r="AH55" s="637"/>
      <c r="AI55" s="637"/>
      <c r="AJ55" s="637"/>
      <c r="AK55" s="637"/>
      <c r="AL55" s="637"/>
      <c r="AM55" s="637"/>
      <c r="AN55" s="637"/>
      <c r="AO55" s="637"/>
      <c r="AP55" s="637"/>
      <c r="AQ55" s="637"/>
      <c r="AR55" s="637"/>
      <c r="AS55" s="637"/>
      <c r="AT55" s="637"/>
      <c r="AU55" s="637"/>
      <c r="AV55" s="637"/>
      <c r="AW55" s="637"/>
      <c r="AX55" s="637"/>
      <c r="AY55" s="637"/>
      <c r="AZ55" s="637"/>
      <c r="BA55" s="637"/>
      <c r="BB55" s="637"/>
      <c r="BC55" s="637"/>
      <c r="BD55" s="637"/>
      <c r="BE55" s="637"/>
      <c r="BF55" s="637"/>
      <c r="BG55" s="637"/>
      <c r="BH55" s="637"/>
      <c r="BI55" s="637"/>
      <c r="BJ55" s="637"/>
      <c r="BK55" s="637"/>
      <c r="BL55" s="637"/>
      <c r="BM55" s="637"/>
      <c r="BN55" s="637"/>
      <c r="BO55" s="637"/>
      <c r="BP55" s="637"/>
      <c r="BQ55" s="637"/>
      <c r="BR55" s="637"/>
      <c r="BS55" s="639"/>
      <c r="BT55" s="639"/>
      <c r="BU55" s="639"/>
      <c r="BV55" s="651" t="s">
        <v>276</v>
      </c>
      <c r="BW55" s="651" t="s">
        <v>276</v>
      </c>
      <c r="BX55" s="651" t="s">
        <v>276</v>
      </c>
      <c r="BY55" s="720">
        <v>0.35382002142300512</v>
      </c>
      <c r="BZ55" s="720">
        <v>0.30137607432582092</v>
      </c>
      <c r="CA55" s="720">
        <v>0.32577787260258623</v>
      </c>
      <c r="CB55" s="720">
        <v>0.30383109795080188</v>
      </c>
      <c r="CC55" s="720">
        <v>0.30295913084110815</v>
      </c>
      <c r="CD55" s="720">
        <v>0.25170495574474822</v>
      </c>
      <c r="CE55" s="720">
        <v>0.2774137201849175</v>
      </c>
      <c r="CF55" s="720">
        <v>0.23275344434785322</v>
      </c>
      <c r="CG55" s="720">
        <v>0.22636586733537506</v>
      </c>
      <c r="CH55" s="720">
        <v>0.24108293782521917</v>
      </c>
      <c r="CI55" s="720">
        <v>0.24973329500049171</v>
      </c>
      <c r="CJ55" s="720">
        <v>0.25000000000000011</v>
      </c>
      <c r="CK55" s="720">
        <v>0.25000000000000006</v>
      </c>
      <c r="CL55" s="720">
        <v>0.27500000000000013</v>
      </c>
      <c r="CM55" s="720">
        <v>0.40000000000000013</v>
      </c>
      <c r="CN55" s="720">
        <v>0.35833333333333334</v>
      </c>
      <c r="CO55" s="720">
        <v>0.32</v>
      </c>
      <c r="CP55" s="720">
        <v>0.31999999999999995</v>
      </c>
      <c r="CQ55" s="720">
        <v>0.32000000000000006</v>
      </c>
      <c r="CR55" s="720">
        <v>0.32000000000000012</v>
      </c>
      <c r="CS55" s="720">
        <v>0.3199999999999999</v>
      </c>
      <c r="CT55" s="720">
        <v>0.32000000000000006</v>
      </c>
      <c r="CU55" s="720"/>
      <c r="CV55" s="720"/>
      <c r="CW55" s="720"/>
      <c r="CX55" s="720"/>
      <c r="CY55" s="720"/>
      <c r="CZ55" s="720"/>
      <c r="DA55" s="720"/>
      <c r="DB55" s="720"/>
      <c r="DC55" s="720"/>
      <c r="DD55" s="720"/>
      <c r="DE55" s="720"/>
      <c r="DF55" s="720"/>
      <c r="DG55" s="720"/>
      <c r="DH55" s="720"/>
      <c r="DI55" s="720"/>
      <c r="DJ55" s="720"/>
      <c r="DK55" s="720"/>
      <c r="DL55" s="720"/>
      <c r="DM55" s="720"/>
      <c r="DN55" s="720"/>
      <c r="DO55" s="720"/>
      <c r="DP55" s="720"/>
      <c r="DQ55" s="720"/>
    </row>
    <row r="56" spans="2:121" s="47" customFormat="1" ht="12" customHeight="1">
      <c r="B56" s="47">
        <v>56</v>
      </c>
      <c r="C56" s="83"/>
      <c r="D56" s="636" t="s">
        <v>522</v>
      </c>
      <c r="E56" s="118"/>
      <c r="F56" s="637"/>
      <c r="G56" s="637"/>
      <c r="H56" s="720"/>
      <c r="I56" s="720"/>
      <c r="J56" s="720"/>
      <c r="K56" s="720"/>
      <c r="L56" s="720"/>
      <c r="M56" s="720"/>
      <c r="N56" s="720"/>
      <c r="O56" s="720"/>
      <c r="P56" s="720">
        <v>0.48253000003085916</v>
      </c>
      <c r="Q56" s="720">
        <v>0.4978185809221955</v>
      </c>
      <c r="R56" s="720">
        <v>0.54459987982394986</v>
      </c>
      <c r="S56" s="720">
        <v>0.53660954518342519</v>
      </c>
      <c r="T56" s="720">
        <v>0.46036477193082936</v>
      </c>
      <c r="U56" s="720">
        <v>0.47056499356094783</v>
      </c>
      <c r="V56" s="731"/>
      <c r="W56" s="731"/>
      <c r="X56" s="731"/>
      <c r="Y56" s="731"/>
      <c r="Z56" s="731"/>
      <c r="AA56" s="731"/>
      <c r="AB56" s="118"/>
      <c r="AC56" s="118"/>
      <c r="AD56" s="637"/>
      <c r="AE56" s="637"/>
      <c r="AF56" s="637"/>
      <c r="AG56" s="637"/>
      <c r="AH56" s="637"/>
      <c r="AI56" s="637"/>
      <c r="AJ56" s="637"/>
      <c r="AK56" s="637"/>
      <c r="AL56" s="637"/>
      <c r="AM56" s="637"/>
      <c r="AN56" s="637"/>
      <c r="AO56" s="637"/>
      <c r="AP56" s="637"/>
      <c r="AQ56" s="637"/>
      <c r="AR56" s="637"/>
      <c r="AS56" s="637"/>
      <c r="AT56" s="637"/>
      <c r="AU56" s="637"/>
      <c r="AV56" s="637"/>
      <c r="AW56" s="637"/>
      <c r="AX56" s="637"/>
      <c r="AY56" s="637"/>
      <c r="AZ56" s="637"/>
      <c r="BA56" s="637"/>
      <c r="BB56" s="637"/>
      <c r="BC56" s="637"/>
      <c r="BD56" s="637"/>
      <c r="BE56" s="637"/>
      <c r="BF56" s="637"/>
      <c r="BG56" s="637"/>
      <c r="BH56" s="637"/>
      <c r="BI56" s="637"/>
      <c r="BJ56" s="637"/>
      <c r="BK56" s="637"/>
      <c r="BL56" s="637"/>
      <c r="BM56" s="637"/>
      <c r="BN56" s="637"/>
      <c r="BO56" s="637"/>
      <c r="BP56" s="637"/>
      <c r="BQ56" s="637"/>
      <c r="BR56" s="637"/>
      <c r="BS56" s="639"/>
      <c r="BT56" s="639"/>
      <c r="BU56" s="639"/>
      <c r="BV56" s="651" t="s">
        <v>276</v>
      </c>
      <c r="BW56" s="651" t="s">
        <v>276</v>
      </c>
      <c r="BX56" s="651" t="s">
        <v>276</v>
      </c>
      <c r="BY56" s="720">
        <v>0.4741608532289468</v>
      </c>
      <c r="BZ56" s="720">
        <v>0.50525117368130756</v>
      </c>
      <c r="CA56" s="720">
        <v>0.46218879137538771</v>
      </c>
      <c r="CB56" s="720">
        <v>0.5118273377062047</v>
      </c>
      <c r="CC56" s="720">
        <v>0.50739753806758991</v>
      </c>
      <c r="CD56" s="720">
        <v>0.57377533750237064</v>
      </c>
      <c r="CE56" s="720">
        <v>0.49579949302880316</v>
      </c>
      <c r="CF56" s="720">
        <v>0.53579102052394934</v>
      </c>
      <c r="CG56" s="720">
        <v>0.56992579872902727</v>
      </c>
      <c r="CH56" s="720">
        <v>0.5762184196676603</v>
      </c>
      <c r="CI56" s="720">
        <v>0.52679193858919326</v>
      </c>
      <c r="CJ56" s="720">
        <v>0.52679193858919326</v>
      </c>
      <c r="CK56" s="720">
        <v>0.52679193858919326</v>
      </c>
      <c r="CL56" s="720">
        <v>0.57500000000000007</v>
      </c>
      <c r="CM56" s="720">
        <v>0.4499999999999999</v>
      </c>
      <c r="CN56" s="720">
        <v>0.47499999999999998</v>
      </c>
      <c r="CO56" s="720">
        <v>0.43999999999999995</v>
      </c>
      <c r="CP56" s="720">
        <v>0.48000000000000004</v>
      </c>
      <c r="CQ56" s="720">
        <v>0.47999999999999993</v>
      </c>
      <c r="CR56" s="720">
        <v>0.47999999999999993</v>
      </c>
      <c r="CS56" s="720">
        <v>0.47999999999999993</v>
      </c>
      <c r="CT56" s="720">
        <v>0.48000000000000009</v>
      </c>
      <c r="CU56" s="720"/>
      <c r="CV56" s="720"/>
      <c r="CW56" s="720"/>
      <c r="CX56" s="720"/>
      <c r="CY56" s="720"/>
      <c r="CZ56" s="720"/>
      <c r="DA56" s="720"/>
      <c r="DB56" s="720"/>
      <c r="DC56" s="720"/>
      <c r="DD56" s="720"/>
      <c r="DE56" s="720"/>
      <c r="DF56" s="720"/>
      <c r="DG56" s="720"/>
      <c r="DH56" s="720"/>
      <c r="DI56" s="720"/>
      <c r="DJ56" s="720"/>
      <c r="DK56" s="720"/>
      <c r="DL56" s="720"/>
      <c r="DM56" s="720"/>
      <c r="DN56" s="720"/>
      <c r="DO56" s="720"/>
      <c r="DP56" s="720"/>
      <c r="DQ56" s="720"/>
    </row>
    <row r="57" spans="2:121" s="47" customFormat="1" ht="12" customHeight="1">
      <c r="B57" s="47">
        <v>57</v>
      </c>
      <c r="C57" s="83"/>
      <c r="D57" s="636" t="s">
        <v>523</v>
      </c>
      <c r="E57" s="118"/>
      <c r="F57" s="637"/>
      <c r="G57" s="637"/>
      <c r="H57" s="720"/>
      <c r="I57" s="720"/>
      <c r="J57" s="720"/>
      <c r="K57" s="720"/>
      <c r="L57" s="720"/>
      <c r="M57" s="720"/>
      <c r="N57" s="720"/>
      <c r="O57" s="720"/>
      <c r="P57" s="720">
        <v>1.9898938647265139E-2</v>
      </c>
      <c r="Q57" s="720">
        <v>8.4129683257242904E-2</v>
      </c>
      <c r="R57" s="720">
        <v>0.12417846832212291</v>
      </c>
      <c r="S57" s="720">
        <v>0.14929191916538931</v>
      </c>
      <c r="T57" s="720">
        <v>0.10880116635476411</v>
      </c>
      <c r="U57" s="720">
        <v>0.13642787721024197</v>
      </c>
      <c r="V57" s="731"/>
      <c r="W57" s="731"/>
      <c r="X57" s="731"/>
      <c r="Y57" s="731"/>
      <c r="Z57" s="731"/>
      <c r="AA57" s="731"/>
      <c r="AB57" s="118"/>
      <c r="AC57" s="118"/>
      <c r="AD57" s="637"/>
      <c r="AE57" s="637"/>
      <c r="AF57" s="637"/>
      <c r="AG57" s="637"/>
      <c r="AH57" s="637"/>
      <c r="AI57" s="637"/>
      <c r="AJ57" s="637"/>
      <c r="AK57" s="637"/>
      <c r="AL57" s="637"/>
      <c r="AM57" s="637"/>
      <c r="AN57" s="637"/>
      <c r="AO57" s="637"/>
      <c r="AP57" s="637"/>
      <c r="AQ57" s="637"/>
      <c r="AR57" s="637"/>
      <c r="AS57" s="637"/>
      <c r="AT57" s="637"/>
      <c r="AU57" s="637"/>
      <c r="AV57" s="637"/>
      <c r="AW57" s="637"/>
      <c r="AX57" s="637"/>
      <c r="AY57" s="637"/>
      <c r="AZ57" s="637"/>
      <c r="BA57" s="637"/>
      <c r="BB57" s="637"/>
      <c r="BC57" s="637"/>
      <c r="BD57" s="637"/>
      <c r="BE57" s="637"/>
      <c r="BF57" s="637"/>
      <c r="BG57" s="637"/>
      <c r="BH57" s="637"/>
      <c r="BI57" s="637"/>
      <c r="BJ57" s="637"/>
      <c r="BK57" s="637"/>
      <c r="BL57" s="637"/>
      <c r="BM57" s="637"/>
      <c r="BN57" s="637"/>
      <c r="BO57" s="637"/>
      <c r="BP57" s="637"/>
      <c r="BQ57" s="637"/>
      <c r="BR57" s="637"/>
      <c r="BS57" s="639"/>
      <c r="BT57" s="639"/>
      <c r="BU57" s="639"/>
      <c r="BV57" s="651" t="s">
        <v>276</v>
      </c>
      <c r="BW57" s="651" t="s">
        <v>276</v>
      </c>
      <c r="BX57" s="651" t="s">
        <v>276</v>
      </c>
      <c r="BY57" s="720">
        <v>6.3058848489114125E-2</v>
      </c>
      <c r="BZ57" s="698">
        <v>8.1461900791506781E-2</v>
      </c>
      <c r="CA57" s="698">
        <v>0.10573069394111637</v>
      </c>
      <c r="CB57" s="698">
        <v>8.1930396150071208E-2</v>
      </c>
      <c r="CC57" s="698">
        <v>7.1907146363049901E-2</v>
      </c>
      <c r="CD57" s="698">
        <v>9.3697446133322149E-2</v>
      </c>
      <c r="CE57" s="698">
        <v>0.12968387788412142</v>
      </c>
      <c r="CF57" s="698">
        <v>0.13731001194869624</v>
      </c>
      <c r="CG57" s="698">
        <v>0.13231107228601005</v>
      </c>
      <c r="CH57" s="698">
        <v>0.11393331614211721</v>
      </c>
      <c r="CI57" s="698">
        <v>0.15699656408335433</v>
      </c>
      <c r="CJ57" s="698">
        <v>0.1477722481808301</v>
      </c>
      <c r="CK57" s="698">
        <v>0.16782783901640519</v>
      </c>
      <c r="CL57" s="698">
        <v>8.9680182772114467E-2</v>
      </c>
      <c r="CM57" s="698">
        <v>7.9015710604203593E-2</v>
      </c>
      <c r="CN57" s="698">
        <v>8.6182548273293788E-2</v>
      </c>
      <c r="CO57" s="698">
        <v>0.17747314586527616</v>
      </c>
      <c r="CP57" s="698">
        <v>0.1288360046243259</v>
      </c>
      <c r="CQ57" s="698">
        <v>0.12553047679611862</v>
      </c>
      <c r="CR57" s="698">
        <v>0.14241341680075303</v>
      </c>
      <c r="CS57" s="698">
        <v>0.15722017420065684</v>
      </c>
      <c r="CT57" s="698">
        <v>0.1528083468278835</v>
      </c>
      <c r="CU57" s="720"/>
      <c r="CV57" s="720"/>
      <c r="CW57" s="720"/>
      <c r="CX57" s="720"/>
      <c r="CY57" s="720"/>
      <c r="CZ57" s="720"/>
      <c r="DA57" s="720"/>
      <c r="DB57" s="720"/>
      <c r="DC57" s="720"/>
      <c r="DD57" s="720"/>
      <c r="DE57" s="720"/>
      <c r="DF57" s="720"/>
      <c r="DG57" s="720"/>
      <c r="DH57" s="720"/>
      <c r="DI57" s="720"/>
      <c r="DJ57" s="720"/>
      <c r="DK57" s="720"/>
      <c r="DL57" s="720"/>
      <c r="DM57" s="720"/>
      <c r="DN57" s="720"/>
      <c r="DO57" s="720"/>
      <c r="DP57" s="720"/>
      <c r="DQ57" s="720"/>
    </row>
    <row r="58" spans="2:121" s="47" customFormat="1" ht="12" customHeight="1">
      <c r="B58" s="47">
        <v>58</v>
      </c>
      <c r="C58" s="83"/>
      <c r="D58" s="636" t="s">
        <v>524</v>
      </c>
      <c r="E58" s="118"/>
      <c r="F58" s="637"/>
      <c r="G58" s="637"/>
      <c r="H58" s="720"/>
      <c r="I58" s="720"/>
      <c r="J58" s="720"/>
      <c r="K58" s="720"/>
      <c r="L58" s="720"/>
      <c r="M58" s="720"/>
      <c r="N58" s="720"/>
      <c r="O58" s="720"/>
      <c r="P58" s="720">
        <v>3.4383657744388514E-2</v>
      </c>
      <c r="Q58" s="720">
        <v>0.10993353946195555</v>
      </c>
      <c r="R58" s="720">
        <v>8.5305396679182563E-2</v>
      </c>
      <c r="S58" s="720">
        <v>6.593096297476192E-2</v>
      </c>
      <c r="T58" s="720">
        <v>6.9309178422245932E-2</v>
      </c>
      <c r="U58" s="720">
        <v>5.9354660684916558E-2</v>
      </c>
      <c r="V58" s="731"/>
      <c r="W58" s="731"/>
      <c r="X58" s="731"/>
      <c r="Y58" s="731"/>
      <c r="Z58" s="731"/>
      <c r="AA58" s="731"/>
      <c r="AB58" s="118"/>
      <c r="AC58" s="118"/>
      <c r="AD58" s="637"/>
      <c r="AE58" s="637"/>
      <c r="AF58" s="637"/>
      <c r="AG58" s="637"/>
      <c r="AH58" s="637"/>
      <c r="AI58" s="637"/>
      <c r="AJ58" s="637"/>
      <c r="AK58" s="637"/>
      <c r="AL58" s="637"/>
      <c r="AM58" s="637"/>
      <c r="AN58" s="637"/>
      <c r="AO58" s="637"/>
      <c r="AP58" s="637"/>
      <c r="AQ58" s="637"/>
      <c r="AR58" s="637"/>
      <c r="AS58" s="637"/>
      <c r="AT58" s="637"/>
      <c r="AU58" s="637"/>
      <c r="AV58" s="637"/>
      <c r="AW58" s="637"/>
      <c r="AX58" s="637"/>
      <c r="AY58" s="637"/>
      <c r="AZ58" s="637"/>
      <c r="BA58" s="637"/>
      <c r="BB58" s="637"/>
      <c r="BC58" s="637"/>
      <c r="BD58" s="637"/>
      <c r="BE58" s="637"/>
      <c r="BF58" s="637"/>
      <c r="BG58" s="637"/>
      <c r="BH58" s="637"/>
      <c r="BI58" s="637"/>
      <c r="BJ58" s="637"/>
      <c r="BK58" s="637"/>
      <c r="BL58" s="637"/>
      <c r="BM58" s="637"/>
      <c r="BN58" s="637"/>
      <c r="BO58" s="637"/>
      <c r="BP58" s="637"/>
      <c r="BQ58" s="637"/>
      <c r="BR58" s="637"/>
      <c r="BS58" s="639"/>
      <c r="BT58" s="639"/>
      <c r="BU58" s="639"/>
      <c r="BV58" s="651" t="s">
        <v>276</v>
      </c>
      <c r="BW58" s="651" t="s">
        <v>276</v>
      </c>
      <c r="BX58" s="651" t="s">
        <v>276</v>
      </c>
      <c r="BY58" s="720">
        <v>0.10896027685893397</v>
      </c>
      <c r="BZ58" s="698">
        <v>0.11191085120136482</v>
      </c>
      <c r="CA58" s="698">
        <v>0.10630264208090967</v>
      </c>
      <c r="CB58" s="698">
        <v>0.10241116819292212</v>
      </c>
      <c r="CC58" s="698">
        <v>0.11773618472825208</v>
      </c>
      <c r="CD58" s="698">
        <v>8.0822260619558953E-2</v>
      </c>
      <c r="CE58" s="698">
        <v>9.7102908902157808E-2</v>
      </c>
      <c r="CF58" s="698">
        <v>9.4145523179501256E-2</v>
      </c>
      <c r="CG58" s="698">
        <v>7.1397261649587679E-2</v>
      </c>
      <c r="CH58" s="698">
        <v>6.8765326365003238E-2</v>
      </c>
      <c r="CI58" s="698">
        <v>6.6478202326960611E-2</v>
      </c>
      <c r="CJ58" s="698">
        <v>7.5435813229976612E-2</v>
      </c>
      <c r="CK58" s="698">
        <v>5.538022239440156E-2</v>
      </c>
      <c r="CL58" s="698">
        <v>6.0319817227885493E-2</v>
      </c>
      <c r="CM58" s="698">
        <v>7.0984289395796374E-2</v>
      </c>
      <c r="CN58" s="698">
        <v>8.0484118393373091E-2</v>
      </c>
      <c r="CO58" s="698">
        <v>6.2526854134723794E-2</v>
      </c>
      <c r="CP58" s="698">
        <v>7.1163995375674069E-2</v>
      </c>
      <c r="CQ58" s="698">
        <v>7.4469523203881408E-2</v>
      </c>
      <c r="CR58" s="698">
        <v>5.7586583199246977E-2</v>
      </c>
      <c r="CS58" s="698">
        <v>4.2779825799343085E-2</v>
      </c>
      <c r="CT58" s="698">
        <v>4.7191653172116557E-2</v>
      </c>
      <c r="CU58" s="720"/>
      <c r="CV58" s="720"/>
      <c r="CW58" s="720"/>
      <c r="CX58" s="720"/>
      <c r="CY58" s="720"/>
      <c r="CZ58" s="720"/>
      <c r="DA58" s="720"/>
      <c r="DB58" s="720"/>
      <c r="DC58" s="720"/>
      <c r="DD58" s="720"/>
      <c r="DE58" s="720"/>
      <c r="DF58" s="720"/>
      <c r="DG58" s="720"/>
      <c r="DH58" s="720"/>
      <c r="DI58" s="720"/>
      <c r="DJ58" s="720"/>
      <c r="DK58" s="720"/>
      <c r="DL58" s="720"/>
      <c r="DM58" s="720"/>
      <c r="DN58" s="720"/>
      <c r="DO58" s="720"/>
      <c r="DP58" s="720"/>
      <c r="DQ58" s="720"/>
    </row>
    <row r="59" spans="2:121" s="47" customFormat="1">
      <c r="B59" s="47">
        <v>59</v>
      </c>
      <c r="C59" s="46"/>
      <c r="D59" s="633"/>
      <c r="E59" s="111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132"/>
      <c r="W59" s="132"/>
      <c r="X59" s="132"/>
      <c r="Y59" s="132"/>
      <c r="Z59" s="132"/>
      <c r="AA59" s="132"/>
      <c r="AB59" s="111"/>
      <c r="AC59" s="111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634"/>
      <c r="BW59" s="634"/>
      <c r="BX59" s="634"/>
      <c r="BY59" s="634"/>
      <c r="BZ59" s="634"/>
      <c r="CA59" s="634"/>
      <c r="CB59" s="634"/>
      <c r="CC59" s="634"/>
      <c r="CD59" s="634"/>
      <c r="CE59" s="634"/>
      <c r="CF59" s="643"/>
      <c r="CG59" s="643"/>
      <c r="CH59" s="634"/>
      <c r="CI59" s="634"/>
      <c r="CJ59" s="634"/>
      <c r="CK59" s="634"/>
      <c r="CL59" s="634"/>
      <c r="CM59" s="720"/>
      <c r="CN59" s="720"/>
      <c r="CO59" s="720"/>
      <c r="CP59" s="720"/>
      <c r="CQ59" s="720"/>
      <c r="CR59" s="720"/>
      <c r="CS59" s="720"/>
      <c r="CT59" s="720"/>
      <c r="CU59" s="720"/>
      <c r="CV59" s="720"/>
      <c r="CW59" s="720"/>
      <c r="CX59" s="720"/>
      <c r="CY59" s="720"/>
      <c r="CZ59" s="720"/>
      <c r="DA59" s="720"/>
      <c r="DB59" s="720"/>
      <c r="DC59" s="720"/>
      <c r="DD59" s="720"/>
      <c r="DE59" s="720"/>
      <c r="DF59" s="720"/>
      <c r="DG59" s="720"/>
      <c r="DH59" s="720"/>
      <c r="DI59" s="720"/>
      <c r="DJ59" s="720"/>
      <c r="DK59" s="720"/>
      <c r="DL59" s="720"/>
      <c r="DM59" s="720"/>
      <c r="DN59" s="720"/>
      <c r="DO59" s="720"/>
      <c r="DP59" s="720"/>
      <c r="DQ59" s="720"/>
    </row>
    <row r="60" spans="2:121" s="47" customFormat="1">
      <c r="B60" s="47">
        <v>60</v>
      </c>
      <c r="C60" s="46"/>
      <c r="D60" s="633" t="s">
        <v>827</v>
      </c>
      <c r="E60" s="111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132"/>
      <c r="W60" s="132"/>
      <c r="X60" s="132"/>
      <c r="Y60" s="132"/>
      <c r="Z60" s="132"/>
      <c r="AA60" s="132"/>
      <c r="AB60" s="111"/>
      <c r="AC60" s="111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634"/>
      <c r="BW60" s="634"/>
      <c r="BX60" s="634"/>
      <c r="BY60" s="634"/>
      <c r="BZ60" s="634"/>
      <c r="CA60" s="634"/>
      <c r="CB60" s="634"/>
      <c r="CC60" s="634"/>
      <c r="CD60" s="634"/>
      <c r="CE60" s="634"/>
      <c r="CF60" s="643"/>
      <c r="CG60" s="643"/>
      <c r="CH60" s="634"/>
      <c r="CI60" s="634"/>
      <c r="CJ60" s="634"/>
      <c r="CK60" s="634"/>
      <c r="CL60" s="634"/>
      <c r="CM60" s="720"/>
      <c r="CN60" s="720"/>
      <c r="CO60" s="720"/>
      <c r="CP60" s="720"/>
      <c r="CQ60" s="720"/>
      <c r="CR60" s="720"/>
      <c r="CS60" s="720"/>
      <c r="CT60" s="720"/>
      <c r="CU60" s="720"/>
      <c r="CV60" s="720"/>
      <c r="CW60" s="720"/>
      <c r="CX60" s="720"/>
      <c r="CY60" s="720"/>
      <c r="CZ60" s="720"/>
      <c r="DA60" s="720"/>
      <c r="DB60" s="720"/>
      <c r="DC60" s="720"/>
      <c r="DD60" s="720"/>
      <c r="DE60" s="720"/>
      <c r="DF60" s="720"/>
      <c r="DG60" s="720"/>
      <c r="DH60" s="720"/>
      <c r="DI60" s="720"/>
      <c r="DJ60" s="720"/>
      <c r="DK60" s="720"/>
      <c r="DL60" s="720"/>
      <c r="DM60" s="720"/>
      <c r="DN60" s="720"/>
      <c r="DO60" s="720"/>
      <c r="DP60" s="720"/>
      <c r="DQ60" s="720"/>
    </row>
    <row r="61" spans="2:121" s="47" customFormat="1">
      <c r="B61" s="47">
        <v>61</v>
      </c>
      <c r="C61" s="46"/>
      <c r="D61" s="633"/>
      <c r="E61" s="111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132"/>
      <c r="W61" s="132"/>
      <c r="X61" s="132"/>
      <c r="Y61" s="132"/>
      <c r="Z61" s="132"/>
      <c r="AA61" s="132"/>
      <c r="AB61" s="111"/>
      <c r="AC61" s="111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5"/>
      <c r="AY61" s="85"/>
      <c r="AZ61" s="85"/>
      <c r="BA61" s="85"/>
      <c r="BB61" s="85"/>
      <c r="BC61" s="85"/>
      <c r="BD61" s="85"/>
      <c r="BE61" s="85"/>
      <c r="BF61" s="85"/>
      <c r="BG61" s="85"/>
      <c r="BH61" s="85"/>
      <c r="BI61" s="85"/>
      <c r="BJ61" s="85"/>
      <c r="BK61" s="85"/>
      <c r="BL61" s="85"/>
      <c r="BM61" s="85"/>
      <c r="BN61" s="85"/>
      <c r="BO61" s="85"/>
      <c r="BP61" s="85"/>
      <c r="BQ61" s="85"/>
      <c r="BR61" s="85"/>
      <c r="BS61" s="85"/>
      <c r="BT61" s="85"/>
      <c r="BU61" s="85"/>
      <c r="BV61" s="634"/>
      <c r="BW61" s="634"/>
      <c r="BX61" s="634"/>
      <c r="BY61" s="634"/>
      <c r="BZ61" s="634"/>
      <c r="CA61" s="634"/>
      <c r="CB61" s="634"/>
      <c r="CC61" s="634"/>
      <c r="CD61" s="634"/>
      <c r="CE61" s="634"/>
      <c r="CF61" s="643"/>
      <c r="CG61" s="643"/>
      <c r="CH61" s="634"/>
      <c r="CI61" s="634"/>
      <c r="CJ61" s="634"/>
      <c r="CK61" s="634"/>
      <c r="CL61" s="634"/>
      <c r="CM61" s="720"/>
      <c r="CN61" s="720"/>
      <c r="CO61" s="720"/>
      <c r="CP61" s="720"/>
      <c r="CQ61" s="720"/>
      <c r="CR61" s="720"/>
      <c r="CS61" s="720"/>
      <c r="CT61" s="720"/>
      <c r="CU61" s="720"/>
      <c r="CV61" s="720"/>
      <c r="CW61" s="720"/>
      <c r="CX61" s="720"/>
      <c r="CY61" s="720"/>
      <c r="CZ61" s="720"/>
      <c r="DA61" s="720"/>
      <c r="DB61" s="720"/>
      <c r="DC61" s="720"/>
      <c r="DD61" s="720"/>
      <c r="DE61" s="720"/>
      <c r="DF61" s="720"/>
      <c r="DG61" s="720"/>
      <c r="DH61" s="720"/>
      <c r="DI61" s="720"/>
      <c r="DJ61" s="720"/>
      <c r="DK61" s="720"/>
      <c r="DL61" s="720"/>
      <c r="DM61" s="720"/>
      <c r="DN61" s="720"/>
      <c r="DO61" s="720"/>
      <c r="DP61" s="720"/>
      <c r="DQ61" s="720"/>
    </row>
    <row r="62" spans="2:121" s="47" customFormat="1">
      <c r="B62" s="47">
        <v>62</v>
      </c>
      <c r="C62" s="46"/>
      <c r="D62" s="642" t="s">
        <v>556</v>
      </c>
      <c r="E62" s="53"/>
      <c r="F62" s="643"/>
      <c r="G62" s="644"/>
      <c r="H62" s="644"/>
      <c r="I62" s="644"/>
      <c r="J62" s="644"/>
      <c r="K62" s="644"/>
      <c r="L62" s="644"/>
      <c r="M62" s="644"/>
      <c r="N62" s="644">
        <v>0</v>
      </c>
      <c r="O62" s="644">
        <v>1087.4250000000002</v>
      </c>
      <c r="P62" s="644">
        <v>1539.5192911461161</v>
      </c>
      <c r="Q62" s="644">
        <v>3262</v>
      </c>
      <c r="R62" s="644">
        <v>6307.2009999999991</v>
      </c>
      <c r="S62" s="644">
        <v>14298.905218820924</v>
      </c>
      <c r="T62" s="644">
        <v>28188.777272526997</v>
      </c>
      <c r="U62" s="644">
        <v>48251.199018639199</v>
      </c>
      <c r="V62" s="645">
        <v>86159.035875119123</v>
      </c>
      <c r="W62" s="645">
        <v>108801.81425527898</v>
      </c>
      <c r="X62" s="645">
        <v>134136.55904034179</v>
      </c>
      <c r="Y62" s="645">
        <v>162083.61160058994</v>
      </c>
      <c r="Z62" s="645">
        <v>189899.45502173319</v>
      </c>
      <c r="AA62" s="645">
        <v>50860.403346729523</v>
      </c>
      <c r="AB62" s="53"/>
      <c r="AC62" s="53"/>
      <c r="AD62" s="643"/>
      <c r="AE62" s="643"/>
      <c r="AF62" s="643"/>
      <c r="AG62" s="643"/>
      <c r="AH62" s="643"/>
      <c r="AI62" s="643"/>
      <c r="AJ62" s="643"/>
      <c r="AK62" s="643"/>
      <c r="AL62" s="643"/>
      <c r="AM62" s="643"/>
      <c r="AN62" s="643"/>
      <c r="AO62" s="643"/>
      <c r="AP62" s="643"/>
      <c r="AQ62" s="643"/>
      <c r="AR62" s="643"/>
      <c r="AS62" s="643"/>
      <c r="AT62" s="643"/>
      <c r="AU62" s="643"/>
      <c r="AV62" s="643"/>
      <c r="AW62" s="643"/>
      <c r="AX62" s="643"/>
      <c r="AY62" s="643"/>
      <c r="AZ62" s="643"/>
      <c r="BA62" s="643"/>
      <c r="BB62" s="643"/>
      <c r="BC62" s="643"/>
      <c r="BD62" s="643"/>
      <c r="BE62" s="643"/>
      <c r="BF62" s="643"/>
      <c r="BG62" s="643"/>
      <c r="BH62" s="643"/>
      <c r="BI62" s="643"/>
      <c r="BJ62" s="643"/>
      <c r="BK62" s="643"/>
      <c r="BL62" s="643"/>
      <c r="BM62" s="643"/>
      <c r="BN62" s="643"/>
      <c r="BO62" s="643"/>
      <c r="BP62" s="643"/>
      <c r="BQ62" s="643"/>
      <c r="BR62" s="1422">
        <v>207.45999999999992</v>
      </c>
      <c r="BS62" s="1422">
        <v>263.50500000000011</v>
      </c>
      <c r="BT62" s="1422">
        <v>281.99333333333357</v>
      </c>
      <c r="BU62" s="1422">
        <v>334.46666666666653</v>
      </c>
      <c r="BV62" s="1422">
        <v>264.20429114611602</v>
      </c>
      <c r="BW62" s="1422">
        <v>313.375</v>
      </c>
      <c r="BX62" s="1422">
        <v>443.94</v>
      </c>
      <c r="BY62" s="1422">
        <v>518</v>
      </c>
      <c r="BZ62" s="1422">
        <v>554</v>
      </c>
      <c r="CA62" s="1422">
        <v>718</v>
      </c>
      <c r="CB62" s="1422">
        <v>867</v>
      </c>
      <c r="CC62" s="1422">
        <v>1123</v>
      </c>
      <c r="CD62" s="1422">
        <v>1148.9959999999999</v>
      </c>
      <c r="CE62" s="1422">
        <v>1407.28</v>
      </c>
      <c r="CF62" s="1422">
        <v>1616.1019999999999</v>
      </c>
      <c r="CG62" s="1422">
        <v>2134.8229999999999</v>
      </c>
      <c r="CH62" s="1422">
        <v>2514.003248</v>
      </c>
      <c r="CI62" s="1422">
        <v>3175.4294638209267</v>
      </c>
      <c r="CJ62" s="1422">
        <v>3885.1092079999994</v>
      </c>
      <c r="CK62" s="1422">
        <v>4724.3632989999996</v>
      </c>
      <c r="CL62" s="1422">
        <v>4630.7939828160006</v>
      </c>
      <c r="CM62" s="1422">
        <v>6100</v>
      </c>
      <c r="CN62" s="1422">
        <v>8325.7890327439982</v>
      </c>
      <c r="CO62" s="1422">
        <v>9132.1942569669991</v>
      </c>
      <c r="CP62" s="1422">
        <v>8451.1990186392013</v>
      </c>
      <c r="CQ62" s="1422">
        <v>10300</v>
      </c>
      <c r="CR62" s="1422">
        <v>13400</v>
      </c>
      <c r="CS62" s="1422">
        <v>16100</v>
      </c>
      <c r="CT62" s="1422">
        <v>17252.277676650068</v>
      </c>
      <c r="CU62" s="1422">
        <v>20267.262926508876</v>
      </c>
      <c r="CV62" s="1422">
        <v>23385.4136972626</v>
      </c>
      <c r="CW62" s="1422">
        <v>25254.081574697575</v>
      </c>
      <c r="CX62" s="1422">
        <v>22563.674067798253</v>
      </c>
      <c r="CY62" s="1422">
        <v>25248.736333967176</v>
      </c>
      <c r="CZ62" s="1422">
        <v>29609.019403007467</v>
      </c>
      <c r="DA62" s="1422">
        <v>31380.384450506088</v>
      </c>
      <c r="DB62" s="1422">
        <v>25559.293599406956</v>
      </c>
      <c r="DC62" s="1422">
        <v>32212.764758355184</v>
      </c>
      <c r="DD62" s="1422">
        <v>37606.960002014312</v>
      </c>
      <c r="DE62" s="1422">
        <v>38757.540680565333</v>
      </c>
      <c r="DF62" s="1422">
        <v>29043.942224259401</v>
      </c>
      <c r="DG62" s="1422">
        <v>40774.962035137454</v>
      </c>
      <c r="DH62" s="1422">
        <v>47395.618442345374</v>
      </c>
      <c r="DI62" s="1422">
        <v>44869.088898847709</v>
      </c>
      <c r="DJ62" s="1422">
        <v>32723.487650677322</v>
      </c>
      <c r="DK62" s="1422">
        <v>47722.277688113616</v>
      </c>
      <c r="DL62" s="1422">
        <v>55055.376136077619</v>
      </c>
      <c r="DM62" s="1422">
        <v>54398.313546864643</v>
      </c>
      <c r="DN62" s="1422">
        <v>12832.247939915824</v>
      </c>
      <c r="DO62" s="1422">
        <v>12751.264762952764</v>
      </c>
      <c r="DP62" s="1422">
        <v>12674.805670942987</v>
      </c>
      <c r="DQ62" s="1422">
        <v>12602.084972917948</v>
      </c>
    </row>
    <row r="63" spans="2:121" s="47" customFormat="1">
      <c r="B63" s="47">
        <v>63</v>
      </c>
      <c r="C63" s="46"/>
      <c r="D63" s="655" t="s">
        <v>369</v>
      </c>
      <c r="E63" s="111"/>
      <c r="F63" s="85"/>
      <c r="G63" s="656"/>
      <c r="H63" s="656"/>
      <c r="I63" s="656"/>
      <c r="J63" s="656"/>
      <c r="K63" s="656"/>
      <c r="L63" s="656"/>
      <c r="M63" s="656"/>
      <c r="N63" s="656" t="s">
        <v>276</v>
      </c>
      <c r="O63" s="656" t="s">
        <v>276</v>
      </c>
      <c r="P63" s="656">
        <v>0.41574756065578389</v>
      </c>
      <c r="Q63" s="656">
        <v>1.1188432121377057</v>
      </c>
      <c r="R63" s="656">
        <v>0.93353801348865706</v>
      </c>
      <c r="S63" s="656">
        <v>1.2670761909793149</v>
      </c>
      <c r="T63" s="656">
        <v>0.97139409214514805</v>
      </c>
      <c r="U63" s="656">
        <v>0.71171663645252159</v>
      </c>
      <c r="V63" s="632">
        <v>0.78563512674237002</v>
      </c>
      <c r="W63" s="632">
        <v>0.26280213270931685</v>
      </c>
      <c r="X63" s="632">
        <v>0.23285222731323696</v>
      </c>
      <c r="Y63" s="632">
        <v>0.20834776708296965</v>
      </c>
      <c r="Z63" s="632">
        <v>0.17161416349536718</v>
      </c>
      <c r="AA63" s="632">
        <v>-0.68620884712230579</v>
      </c>
      <c r="AB63" s="111"/>
      <c r="AC63" s="111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  <c r="BD63" s="85"/>
      <c r="BE63" s="85"/>
      <c r="BF63" s="85"/>
      <c r="BG63" s="85"/>
      <c r="BH63" s="85"/>
      <c r="BI63" s="85"/>
      <c r="BJ63" s="85"/>
      <c r="BK63" s="85"/>
      <c r="BL63" s="85"/>
      <c r="BM63" s="85"/>
      <c r="BN63" s="85"/>
      <c r="BO63" s="85"/>
      <c r="BP63" s="85"/>
      <c r="BQ63" s="85"/>
      <c r="BR63" s="1432" t="s">
        <v>276</v>
      </c>
      <c r="BS63" s="1432" t="s">
        <v>276</v>
      </c>
      <c r="BT63" s="1432" t="s">
        <v>276</v>
      </c>
      <c r="BU63" s="1432" t="s">
        <v>276</v>
      </c>
      <c r="BV63" s="1432">
        <v>0.27351918994560931</v>
      </c>
      <c r="BW63" s="1432">
        <v>0.18925637084685243</v>
      </c>
      <c r="BX63" s="1432">
        <v>0.57429253646658185</v>
      </c>
      <c r="BY63" s="1432">
        <v>0.54873430336854767</v>
      </c>
      <c r="BZ63" s="1432">
        <v>1.096862233375365</v>
      </c>
      <c r="CA63" s="1432">
        <v>1.2911846828879137</v>
      </c>
      <c r="CB63" s="1432">
        <v>0.9529666171104203</v>
      </c>
      <c r="CC63" s="1432">
        <v>1.1679536679536682</v>
      </c>
      <c r="CD63" s="1432">
        <v>1.0739999999999998</v>
      </c>
      <c r="CE63" s="1432">
        <v>0.96</v>
      </c>
      <c r="CF63" s="1432">
        <v>0.86401614763552459</v>
      </c>
      <c r="CG63" s="1432">
        <v>0.9009999999999998</v>
      </c>
      <c r="CH63" s="1432">
        <v>1.1880000000000002</v>
      </c>
      <c r="CI63" s="1432">
        <v>1.2150000000000001</v>
      </c>
      <c r="CJ63" s="1432">
        <v>1.4039999999999999</v>
      </c>
      <c r="CK63" s="1432">
        <v>1.2130000000000001</v>
      </c>
      <c r="CL63" s="1432">
        <v>0.84199999999999997</v>
      </c>
      <c r="CM63" s="1432">
        <v>0.92100000000000004</v>
      </c>
      <c r="CN63" s="1432">
        <v>1.143</v>
      </c>
      <c r="CO63" s="1432">
        <v>0.93300000000000005</v>
      </c>
      <c r="CP63" s="1432">
        <v>0.82499999999999996</v>
      </c>
      <c r="CQ63" s="1432">
        <v>0.70499999999999996</v>
      </c>
      <c r="CR63" s="1432">
        <v>0.59</v>
      </c>
      <c r="CS63" s="1432">
        <v>0.751</v>
      </c>
      <c r="CT63" s="1432">
        <v>1.0414000000000001</v>
      </c>
      <c r="CU63" s="1432">
        <v>0.96769542975814327</v>
      </c>
      <c r="CV63" s="1432">
        <v>0.745180126661388</v>
      </c>
      <c r="CW63" s="1432">
        <v>0.56857649532283072</v>
      </c>
      <c r="CX63" s="1432">
        <v>0.30786638672856759</v>
      </c>
      <c r="CY63" s="1432">
        <v>0.24578915394356016</v>
      </c>
      <c r="CZ63" s="1432">
        <v>0.26613194815849583</v>
      </c>
      <c r="DA63" s="1432">
        <v>0.24258664318034606</v>
      </c>
      <c r="DB63" s="1432">
        <v>0.13276293225153002</v>
      </c>
      <c r="DC63" s="1432">
        <v>0.27581690949892357</v>
      </c>
      <c r="DD63" s="1432">
        <v>0.27011838825687251</v>
      </c>
      <c r="DE63" s="1432">
        <v>0.23508814054508087</v>
      </c>
      <c r="DF63" s="1432">
        <v>0.13633587373217937</v>
      </c>
      <c r="DG63" s="1432">
        <v>0.26580137846011653</v>
      </c>
      <c r="DH63" s="1432">
        <v>0.26028847957417356</v>
      </c>
      <c r="DI63" s="1432">
        <v>0.15768668782813045</v>
      </c>
      <c r="DJ63" s="1432">
        <v>0.12668891151231265</v>
      </c>
      <c r="DK63" s="1432">
        <v>0.170381903654242</v>
      </c>
      <c r="DL63" s="1432">
        <v>0.16161320276999858</v>
      </c>
      <c r="DM63" s="1432">
        <v>0.2123783852509129</v>
      </c>
      <c r="DN63" s="1432">
        <v>-0.607858181960925</v>
      </c>
      <c r="DO63" s="1432">
        <v>-0.73280267873449023</v>
      </c>
      <c r="DP63" s="1432">
        <v>-0.76978078145147344</v>
      </c>
      <c r="DQ63" s="1432">
        <v>-0.76833684444902617</v>
      </c>
    </row>
    <row r="64" spans="2:121" s="748" customFormat="1" ht="12" customHeight="1">
      <c r="B64" s="47">
        <v>64</v>
      </c>
      <c r="C64" s="46"/>
      <c r="D64" s="749" t="s">
        <v>548</v>
      </c>
      <c r="E64" s="743"/>
      <c r="F64" s="743"/>
      <c r="G64" s="744"/>
      <c r="H64" s="744"/>
      <c r="I64" s="744"/>
      <c r="J64" s="744"/>
      <c r="K64" s="744"/>
      <c r="L64" s="744"/>
      <c r="M64" s="744"/>
      <c r="N64" s="744"/>
      <c r="O64" s="744"/>
      <c r="P64" s="744"/>
      <c r="Q64" s="744"/>
      <c r="R64" s="744"/>
      <c r="S64" s="744"/>
      <c r="T64" s="744"/>
      <c r="U64" s="744"/>
      <c r="V64" s="746"/>
      <c r="W64" s="746"/>
      <c r="X64" s="746"/>
      <c r="Y64" s="746"/>
      <c r="Z64" s="746"/>
      <c r="AA64" s="746"/>
      <c r="AB64" s="746"/>
      <c r="AC64" s="111"/>
      <c r="AD64" s="747"/>
      <c r="AE64" s="747"/>
      <c r="AF64" s="747"/>
      <c r="AG64" s="747"/>
      <c r="AH64" s="747"/>
      <c r="AI64" s="747"/>
      <c r="AJ64" s="747"/>
      <c r="AK64" s="747"/>
      <c r="AL64" s="744"/>
      <c r="AM64" s="744"/>
      <c r="AN64" s="744"/>
      <c r="AO64" s="744"/>
      <c r="AP64" s="744"/>
      <c r="AQ64" s="744"/>
      <c r="AR64" s="744"/>
      <c r="AS64" s="744"/>
      <c r="AT64" s="744"/>
      <c r="AU64" s="744"/>
      <c r="AV64" s="744"/>
      <c r="AW64" s="744"/>
      <c r="AX64" s="744"/>
      <c r="AY64" s="744"/>
      <c r="AZ64" s="744"/>
      <c r="BA64" s="744"/>
      <c r="BB64" s="744"/>
      <c r="BC64" s="744"/>
      <c r="BD64" s="744"/>
      <c r="BE64" s="744"/>
      <c r="BF64" s="744"/>
      <c r="BG64" s="744"/>
      <c r="BH64" s="744"/>
      <c r="BI64" s="744"/>
      <c r="BJ64" s="744"/>
      <c r="BK64" s="744"/>
      <c r="BL64" s="744"/>
      <c r="BM64" s="744"/>
      <c r="BN64" s="744"/>
      <c r="BO64" s="744"/>
      <c r="BP64" s="744"/>
      <c r="BQ64" s="744"/>
      <c r="BR64" s="1433"/>
      <c r="BS64" s="1434">
        <v>1.08</v>
      </c>
      <c r="BT64" s="1434"/>
      <c r="BU64" s="1434">
        <v>1</v>
      </c>
      <c r="BV64" s="1434">
        <v>1.28</v>
      </c>
      <c r="BW64" s="1434">
        <v>1.02</v>
      </c>
      <c r="BX64" s="1434">
        <v>1.01</v>
      </c>
      <c r="BY64" s="1433"/>
      <c r="BZ64" s="1434">
        <v>0.77300000000000002</v>
      </c>
      <c r="CA64" s="1434">
        <v>1.03</v>
      </c>
      <c r="CB64" s="1434">
        <v>1.0760000000000001</v>
      </c>
      <c r="CC64" s="1434">
        <v>1.28</v>
      </c>
      <c r="CD64" s="1434">
        <v>1.25</v>
      </c>
      <c r="CE64" s="1434">
        <v>1.39</v>
      </c>
      <c r="CF64" s="1434">
        <v>1.6</v>
      </c>
      <c r="CG64" s="1434">
        <v>1.68</v>
      </c>
      <c r="CH64" s="1434">
        <v>1.94</v>
      </c>
      <c r="CI64" s="1434">
        <v>1.9750000000000001</v>
      </c>
      <c r="CJ64" s="1434">
        <v>1.8959999999999999</v>
      </c>
      <c r="CK64" s="1434">
        <v>1.758</v>
      </c>
      <c r="CL64" s="1434">
        <v>1.395</v>
      </c>
      <c r="CM64" s="1434">
        <v>1.75</v>
      </c>
      <c r="CN64" s="1434">
        <v>1.97</v>
      </c>
      <c r="CO64" s="1434">
        <v>1.504</v>
      </c>
      <c r="CP64" s="1434">
        <v>1.3640000000000001</v>
      </c>
      <c r="CQ64" s="1434">
        <v>0.93500000000000005</v>
      </c>
      <c r="CR64" s="1434">
        <v>0.78800000000000003</v>
      </c>
      <c r="CS64" s="1434">
        <v>0.96499999999999997</v>
      </c>
      <c r="CT64" s="1434">
        <v>1.3859999999999999</v>
      </c>
      <c r="CU64" s="1432">
        <v>1.0873558488485717</v>
      </c>
      <c r="CV64" s="1432">
        <v>0.95102593661201384</v>
      </c>
      <c r="CW64" s="1432">
        <v>0.74912208573171657</v>
      </c>
      <c r="CX64" s="1432">
        <v>0.59589674181953123</v>
      </c>
      <c r="CY64" s="1432">
        <v>0.57076721592537816</v>
      </c>
      <c r="CZ64" s="1432">
        <v>0.5127266070376264</v>
      </c>
      <c r="DA64" s="1432">
        <v>0.43194526857042098</v>
      </c>
      <c r="DB64" s="1432">
        <v>0.29568174136765824</v>
      </c>
      <c r="DC64" s="1432">
        <v>0.42470752788813732</v>
      </c>
      <c r="DD64" s="1432">
        <v>0.39025556698539415</v>
      </c>
      <c r="DE64" s="1432">
        <v>0.33145465132982654</v>
      </c>
      <c r="DF64" s="1432">
        <v>0.23055331684583627</v>
      </c>
      <c r="DG64" s="1432">
        <v>0.34708033963172841</v>
      </c>
      <c r="DH64" s="1432">
        <v>0.3263046157564512</v>
      </c>
      <c r="DI64" s="1432">
        <v>0.20939388351183819</v>
      </c>
      <c r="DJ64" s="1432">
        <v>0.18529279552069081</v>
      </c>
      <c r="DK64" s="1432">
        <v>0.21516413667271939</v>
      </c>
      <c r="DL64" s="1432">
        <v>0.20041401902384579</v>
      </c>
      <c r="DM64" s="1432">
        <v>0.25193199997368548</v>
      </c>
      <c r="DN64" s="1432">
        <v>-0.57750334575086393</v>
      </c>
      <c r="DO64" s="1432">
        <v>-0.72358950890431295</v>
      </c>
      <c r="DP64" s="1432">
        <v>-0.76070134084366814</v>
      </c>
      <c r="DQ64" s="1432">
        <v>-0.7598935463180464</v>
      </c>
    </row>
    <row r="65" spans="2:121" s="47" customFormat="1">
      <c r="B65" s="47">
        <v>65</v>
      </c>
      <c r="C65" s="83"/>
      <c r="D65" s="750"/>
      <c r="E65" s="118"/>
      <c r="F65" s="637"/>
      <c r="G65" s="751"/>
      <c r="H65" s="751"/>
      <c r="I65" s="751"/>
      <c r="J65" s="751"/>
      <c r="K65" s="751"/>
      <c r="L65" s="751"/>
      <c r="M65" s="751"/>
      <c r="N65" s="751"/>
      <c r="O65" s="751"/>
      <c r="P65" s="751"/>
      <c r="Q65" s="751"/>
      <c r="R65" s="751"/>
      <c r="S65" s="751"/>
      <c r="T65" s="751"/>
      <c r="U65" s="751"/>
      <c r="V65" s="752"/>
      <c r="W65" s="752"/>
      <c r="X65" s="752"/>
      <c r="Y65" s="752"/>
      <c r="Z65" s="752"/>
      <c r="AA65" s="752"/>
      <c r="AB65" s="118"/>
      <c r="AC65" s="111"/>
      <c r="AD65" s="637"/>
      <c r="AE65" s="637"/>
      <c r="AF65" s="637"/>
      <c r="AG65" s="637"/>
      <c r="AH65" s="637"/>
      <c r="AI65" s="637"/>
      <c r="AJ65" s="637"/>
      <c r="AK65" s="637"/>
      <c r="AL65" s="637"/>
      <c r="AM65" s="637"/>
      <c r="AN65" s="637"/>
      <c r="AO65" s="637"/>
      <c r="AP65" s="637"/>
      <c r="AQ65" s="637"/>
      <c r="AR65" s="637"/>
      <c r="AS65" s="637"/>
      <c r="AT65" s="637"/>
      <c r="AU65" s="637"/>
      <c r="AV65" s="637"/>
      <c r="AW65" s="637"/>
      <c r="AX65" s="637"/>
      <c r="AY65" s="637"/>
      <c r="AZ65" s="637"/>
      <c r="BA65" s="637"/>
      <c r="BB65" s="637"/>
      <c r="BC65" s="637"/>
      <c r="BD65" s="637"/>
      <c r="BE65" s="637"/>
      <c r="BF65" s="637"/>
      <c r="BG65" s="637"/>
      <c r="BH65" s="637"/>
      <c r="BI65" s="637"/>
      <c r="BJ65" s="637"/>
      <c r="BK65" s="637"/>
      <c r="BL65" s="637"/>
      <c r="BM65" s="637"/>
      <c r="BN65" s="637"/>
      <c r="BO65" s="637"/>
      <c r="BP65" s="637"/>
      <c r="BQ65" s="637"/>
      <c r="BR65" s="637"/>
      <c r="BS65" s="637"/>
      <c r="BT65" s="637"/>
      <c r="BU65" s="637"/>
      <c r="BV65" s="639"/>
      <c r="BW65" s="639"/>
      <c r="BX65" s="639"/>
      <c r="BY65" s="639"/>
      <c r="BZ65" s="639"/>
      <c r="CA65" s="639"/>
      <c r="CB65" s="639"/>
      <c r="CC65" s="639"/>
      <c r="CD65" s="639"/>
      <c r="CE65" s="639"/>
      <c r="CF65" s="639"/>
      <c r="CG65" s="639"/>
      <c r="CH65" s="639"/>
      <c r="CI65" s="85"/>
      <c r="CJ65" s="85"/>
      <c r="CK65" s="85"/>
      <c r="CL65" s="99"/>
      <c r="CM65" s="720"/>
      <c r="CN65" s="720"/>
      <c r="CO65" s="720"/>
      <c r="CP65" s="720">
        <v>4.6617799999999994</v>
      </c>
      <c r="CQ65" s="720">
        <v>4.32125</v>
      </c>
      <c r="CR65" s="720">
        <v>4.3103599999999993</v>
      </c>
      <c r="CS65" s="720">
        <v>3.9203599999999996</v>
      </c>
      <c r="CT65" s="720">
        <v>4.640504</v>
      </c>
      <c r="CU65" s="720"/>
      <c r="CV65" s="720"/>
      <c r="CW65" s="720"/>
      <c r="CX65" s="720"/>
      <c r="CY65" s="720"/>
      <c r="CZ65" s="720"/>
      <c r="DA65" s="720"/>
      <c r="DB65" s="720"/>
      <c r="DC65" s="720"/>
      <c r="DD65" s="720"/>
      <c r="DE65" s="720"/>
      <c r="DF65" s="720"/>
      <c r="DG65" s="720"/>
      <c r="DH65" s="720"/>
      <c r="DI65" s="720"/>
      <c r="DJ65" s="720"/>
      <c r="DK65" s="720"/>
      <c r="DL65" s="720"/>
      <c r="DM65" s="720"/>
      <c r="DN65" s="720"/>
      <c r="DO65" s="720"/>
      <c r="DP65" s="720"/>
      <c r="DQ65" s="720"/>
    </row>
    <row r="66" spans="2:121" s="47" customFormat="1">
      <c r="B66" s="47">
        <v>66</v>
      </c>
      <c r="C66" s="83"/>
      <c r="D66" s="750"/>
      <c r="E66" s="118"/>
      <c r="F66" s="637"/>
      <c r="G66" s="751"/>
      <c r="H66" s="751"/>
      <c r="I66" s="751"/>
      <c r="J66" s="751"/>
      <c r="K66" s="751"/>
      <c r="L66" s="751"/>
      <c r="M66" s="751"/>
      <c r="N66" s="751"/>
      <c r="O66" s="751"/>
      <c r="P66" s="751"/>
      <c r="Q66" s="751"/>
      <c r="R66" s="751"/>
      <c r="S66" s="751"/>
      <c r="T66" s="751"/>
      <c r="U66" s="751"/>
      <c r="V66" s="752"/>
      <c r="W66" s="752"/>
      <c r="X66" s="752"/>
      <c r="Y66" s="752"/>
      <c r="Z66" s="752"/>
      <c r="AA66" s="752"/>
      <c r="AB66" s="118"/>
      <c r="AC66" s="111"/>
      <c r="AD66" s="637"/>
      <c r="AE66" s="637"/>
      <c r="AF66" s="637"/>
      <c r="AG66" s="637"/>
      <c r="AH66" s="637"/>
      <c r="AI66" s="637"/>
      <c r="AJ66" s="637"/>
      <c r="AK66" s="637"/>
      <c r="AL66" s="637"/>
      <c r="AM66" s="637"/>
      <c r="AN66" s="637"/>
      <c r="AO66" s="637"/>
      <c r="AP66" s="637"/>
      <c r="AQ66" s="637"/>
      <c r="AR66" s="637"/>
      <c r="AS66" s="637"/>
      <c r="AT66" s="637"/>
      <c r="AU66" s="637"/>
      <c r="AV66" s="637"/>
      <c r="AW66" s="637"/>
      <c r="AX66" s="637"/>
      <c r="AY66" s="637"/>
      <c r="AZ66" s="637"/>
      <c r="BA66" s="637"/>
      <c r="BB66" s="637"/>
      <c r="BC66" s="637"/>
      <c r="BD66" s="637"/>
      <c r="BE66" s="637"/>
      <c r="BF66" s="637"/>
      <c r="BG66" s="637"/>
      <c r="BH66" s="637"/>
      <c r="BI66" s="637"/>
      <c r="BJ66" s="637"/>
      <c r="BK66" s="637"/>
      <c r="BL66" s="637"/>
      <c r="BM66" s="637"/>
      <c r="BN66" s="637"/>
      <c r="BO66" s="637"/>
      <c r="BP66" s="637"/>
      <c r="BQ66" s="637"/>
      <c r="BR66" s="637"/>
      <c r="BS66" s="637"/>
      <c r="BT66" s="637"/>
      <c r="BU66" s="637"/>
      <c r="BV66" s="639"/>
      <c r="BW66" s="639"/>
      <c r="BX66" s="639"/>
      <c r="BY66" s="639"/>
      <c r="BZ66" s="639"/>
      <c r="CA66" s="639"/>
      <c r="CB66" s="667"/>
      <c r="CC66" s="667"/>
      <c r="CD66" s="667"/>
      <c r="CE66" s="667"/>
      <c r="CF66" s="667"/>
      <c r="CG66" s="667"/>
      <c r="CH66" s="667"/>
      <c r="CI66" s="85"/>
      <c r="CJ66" s="85"/>
      <c r="CK66" s="85"/>
      <c r="CL66" s="99"/>
      <c r="CM66" s="720"/>
      <c r="CN66" s="720"/>
      <c r="CO66" s="720"/>
      <c r="CP66" s="720"/>
      <c r="CQ66" s="720"/>
      <c r="CR66" s="720"/>
      <c r="CS66" s="720"/>
      <c r="CT66" s="720"/>
      <c r="CU66" s="720"/>
      <c r="CV66" s="720"/>
      <c r="CW66" s="720"/>
      <c r="CX66" s="720"/>
      <c r="CY66" s="720"/>
      <c r="CZ66" s="720"/>
      <c r="DA66" s="720"/>
      <c r="DB66" s="720"/>
      <c r="DC66" s="720"/>
      <c r="DD66" s="720"/>
      <c r="DE66" s="720"/>
      <c r="DF66" s="720"/>
      <c r="DG66" s="720"/>
      <c r="DH66" s="720"/>
      <c r="DI66" s="720"/>
      <c r="DJ66" s="720"/>
      <c r="DK66" s="720"/>
      <c r="DL66" s="720"/>
      <c r="DM66" s="720"/>
      <c r="DN66" s="720"/>
      <c r="DO66" s="720"/>
      <c r="DP66" s="720"/>
      <c r="DQ66" s="720"/>
    </row>
    <row r="67" spans="2:121" s="47" customFormat="1">
      <c r="B67" s="47">
        <v>67</v>
      </c>
      <c r="C67" s="46"/>
      <c r="D67" s="642" t="s">
        <v>553</v>
      </c>
      <c r="E67" s="53"/>
      <c r="F67" s="643"/>
      <c r="G67" s="644"/>
      <c r="H67" s="644"/>
      <c r="I67" s="644"/>
      <c r="J67" s="644"/>
      <c r="K67" s="644"/>
      <c r="L67" s="644"/>
      <c r="M67" s="644"/>
      <c r="N67" s="644">
        <v>0</v>
      </c>
      <c r="O67" s="644">
        <v>4096.6750000000002</v>
      </c>
      <c r="P67" s="644">
        <v>6214.2807088538839</v>
      </c>
      <c r="Q67" s="644">
        <v>10501.1</v>
      </c>
      <c r="R67" s="644">
        <v>12148.699000000001</v>
      </c>
      <c r="S67" s="644">
        <v>14090.994781179073</v>
      </c>
      <c r="T67" s="644">
        <v>21568.122727473001</v>
      </c>
      <c r="U67" s="644">
        <v>29119.900981360803</v>
      </c>
      <c r="V67" s="645">
        <v>39531.70312721144</v>
      </c>
      <c r="W67" s="645">
        <v>46818.015893231161</v>
      </c>
      <c r="X67" s="645">
        <v>55407.706513029771</v>
      </c>
      <c r="Y67" s="645">
        <v>63814.1406554145</v>
      </c>
      <c r="Z67" s="645">
        <v>74756.968858633511</v>
      </c>
      <c r="AA67" s="645">
        <v>87924.894320275751</v>
      </c>
      <c r="AB67" s="53"/>
      <c r="AC67" s="111"/>
      <c r="AD67" s="643"/>
      <c r="AE67" s="643"/>
      <c r="AF67" s="643"/>
      <c r="AG67" s="643"/>
      <c r="AH67" s="643"/>
      <c r="AI67" s="643"/>
      <c r="AJ67" s="643"/>
      <c r="AK67" s="643"/>
      <c r="AL67" s="643"/>
      <c r="AM67" s="643"/>
      <c r="AN67" s="643"/>
      <c r="AO67" s="643"/>
      <c r="AP67" s="643"/>
      <c r="AQ67" s="643"/>
      <c r="AR67" s="643"/>
      <c r="AS67" s="643"/>
      <c r="AT67" s="643"/>
      <c r="AU67" s="643"/>
      <c r="AV67" s="643"/>
      <c r="AW67" s="643"/>
      <c r="AX67" s="643"/>
      <c r="AY67" s="643"/>
      <c r="AZ67" s="643"/>
      <c r="BA67" s="643"/>
      <c r="BB67" s="643"/>
      <c r="BC67" s="643"/>
      <c r="BD67" s="643"/>
      <c r="BE67" s="643"/>
      <c r="BF67" s="643"/>
      <c r="BG67" s="643"/>
      <c r="BH67" s="643"/>
      <c r="BI67" s="643"/>
      <c r="BJ67" s="643"/>
      <c r="BK67" s="643"/>
      <c r="BL67" s="643"/>
      <c r="BM67" s="643"/>
      <c r="BN67" s="643"/>
      <c r="BO67" s="643"/>
      <c r="BP67" s="643"/>
      <c r="BQ67" s="643"/>
      <c r="BR67" s="654">
        <v>829.84</v>
      </c>
      <c r="BS67" s="654">
        <v>942.49499999999989</v>
      </c>
      <c r="BT67" s="654">
        <v>1102.4066666666665</v>
      </c>
      <c r="BU67" s="654">
        <v>1221.9333333333336</v>
      </c>
      <c r="BV67" s="654">
        <v>1111.8957088538839</v>
      </c>
      <c r="BW67" s="654">
        <v>1503.5250000000001</v>
      </c>
      <c r="BX67" s="654">
        <v>1670.06</v>
      </c>
      <c r="BY67" s="654">
        <v>1928.8000000000002</v>
      </c>
      <c r="BZ67" s="654">
        <v>2047</v>
      </c>
      <c r="CA67" s="654">
        <v>2434</v>
      </c>
      <c r="CB67" s="654">
        <v>2800.1</v>
      </c>
      <c r="CC67" s="654">
        <v>3220</v>
      </c>
      <c r="CD67" s="654">
        <v>3026.3040000000001</v>
      </c>
      <c r="CE67" s="654">
        <v>3018.8200000000006</v>
      </c>
      <c r="CF67" s="654">
        <v>2936.2979999999998</v>
      </c>
      <c r="CG67" s="654">
        <v>3167.2770000000005</v>
      </c>
      <c r="CH67" s="654">
        <v>3125.0967520000004</v>
      </c>
      <c r="CI67" s="654">
        <v>3341.970536179073</v>
      </c>
      <c r="CJ67" s="654">
        <v>3680.0907920000004</v>
      </c>
      <c r="CK67" s="654">
        <v>3943.8367010000011</v>
      </c>
      <c r="CL67" s="654">
        <v>3463.7060171839994</v>
      </c>
      <c r="CM67" s="654">
        <v>5114.2999999999993</v>
      </c>
      <c r="CN67" s="654">
        <v>6180.2109672560018</v>
      </c>
      <c r="CO67" s="654">
        <v>6809.9057430330013</v>
      </c>
      <c r="CP67" s="654">
        <v>6266.5009813607994</v>
      </c>
      <c r="CQ67" s="654">
        <v>7229.4000000000015</v>
      </c>
      <c r="CR67" s="654">
        <v>7479.7999999999993</v>
      </c>
      <c r="CS67" s="654">
        <v>8144.2000000000007</v>
      </c>
      <c r="CT67" s="654">
        <v>8066.7223233499317</v>
      </c>
      <c r="CU67" s="643">
        <v>9931.0693265662776</v>
      </c>
      <c r="CV67" s="643">
        <v>10378.831086378945</v>
      </c>
      <c r="CW67" s="643">
        <v>11155.08039091629</v>
      </c>
      <c r="CX67" s="643">
        <v>9684.8838308885497</v>
      </c>
      <c r="CY67" s="643">
        <v>11477.833006519733</v>
      </c>
      <c r="CZ67" s="643">
        <v>12408.445089957288</v>
      </c>
      <c r="DA67" s="643">
        <v>13246.853965865597</v>
      </c>
      <c r="DB67" s="643">
        <v>11336.278292501964</v>
      </c>
      <c r="DC67" s="643">
        <v>13512.842400208323</v>
      </c>
      <c r="DD67" s="643">
        <v>14772.738893338726</v>
      </c>
      <c r="DE67" s="643">
        <v>15785.846926980754</v>
      </c>
      <c r="DF67" s="643">
        <v>12873.519929409966</v>
      </c>
      <c r="DG67" s="643">
        <v>15474.496445147146</v>
      </c>
      <c r="DH67" s="643">
        <v>17144.201925665307</v>
      </c>
      <c r="DI67" s="643">
        <v>18321.92235519208</v>
      </c>
      <c r="DJ67" s="643">
        <v>14959.673517157527</v>
      </c>
      <c r="DK67" s="643">
        <v>18121.579391797357</v>
      </c>
      <c r="DL67" s="643">
        <v>20187.365411178827</v>
      </c>
      <c r="DM67" s="643">
        <v>21488.350538499806</v>
      </c>
      <c r="DN67" s="643">
        <v>17387.567512786438</v>
      </c>
      <c r="DO67" s="643">
        <v>21334.688154513751</v>
      </c>
      <c r="DP67" s="643">
        <v>23882.592341626441</v>
      </c>
      <c r="DQ67" s="643">
        <v>25320.046311349121</v>
      </c>
    </row>
    <row r="68" spans="2:121" s="47" customFormat="1">
      <c r="B68" s="47">
        <v>68</v>
      </c>
      <c r="C68" s="46"/>
      <c r="D68" s="655" t="s">
        <v>369</v>
      </c>
      <c r="E68" s="111"/>
      <c r="F68" s="85"/>
      <c r="G68" s="656"/>
      <c r="H68" s="656"/>
      <c r="I68" s="656"/>
      <c r="J68" s="656"/>
      <c r="K68" s="656"/>
      <c r="L68" s="656"/>
      <c r="M68" s="656"/>
      <c r="N68" s="656" t="s">
        <v>276</v>
      </c>
      <c r="O68" s="656" t="s">
        <v>276</v>
      </c>
      <c r="P68" s="656">
        <v>0.5169083973841917</v>
      </c>
      <c r="Q68" s="656">
        <v>0.68983354502129424</v>
      </c>
      <c r="R68" s="656">
        <v>0.15689775356867375</v>
      </c>
      <c r="S68" s="656">
        <v>0.15987685440054711</v>
      </c>
      <c r="T68" s="656">
        <v>0.53063165961007286</v>
      </c>
      <c r="U68" s="656">
        <v>0.3501360943327958</v>
      </c>
      <c r="V68" s="632">
        <v>0.35754936641148172</v>
      </c>
      <c r="W68" s="632">
        <v>0.18431568057092451</v>
      </c>
      <c r="X68" s="632">
        <v>0.18346977025654954</v>
      </c>
      <c r="Y68" s="632">
        <v>0.1517195832750784</v>
      </c>
      <c r="Z68" s="632">
        <v>0.17147967661757635</v>
      </c>
      <c r="AA68" s="632">
        <v>0.37782775756638665</v>
      </c>
      <c r="AB68" s="111"/>
      <c r="AC68" s="111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5"/>
      <c r="BO68" s="85"/>
      <c r="BP68" s="85"/>
      <c r="BQ68" s="85"/>
      <c r="BR68" s="656" t="s">
        <v>276</v>
      </c>
      <c r="BS68" s="656" t="s">
        <v>276</v>
      </c>
      <c r="BT68" s="656" t="s">
        <v>276</v>
      </c>
      <c r="BU68" s="656" t="s">
        <v>276</v>
      </c>
      <c r="BV68" s="656">
        <v>0.33989167653268559</v>
      </c>
      <c r="BW68" s="656">
        <v>0.59526045231009217</v>
      </c>
      <c r="BX68" s="656">
        <v>0.51492189815010803</v>
      </c>
      <c r="BY68" s="656">
        <v>0.57848218669867402</v>
      </c>
      <c r="BZ68" s="656">
        <v>0.84099999999999975</v>
      </c>
      <c r="CA68" s="656">
        <v>0.61886234016727348</v>
      </c>
      <c r="CB68" s="656">
        <v>0.67664634803539991</v>
      </c>
      <c r="CC68" s="656">
        <v>0.66943177104935692</v>
      </c>
      <c r="CD68" s="656">
        <v>0.47840937957987295</v>
      </c>
      <c r="CE68" s="656">
        <v>0.24027115858668879</v>
      </c>
      <c r="CF68" s="656">
        <v>4.8640405699796441E-2</v>
      </c>
      <c r="CG68" s="656">
        <v>-1.637360248447195E-2</v>
      </c>
      <c r="CH68" s="656">
        <v>3.2644688702787361E-2</v>
      </c>
      <c r="CI68" s="656">
        <v>0.1070453144536847</v>
      </c>
      <c r="CJ68" s="656">
        <v>0.25330970902817107</v>
      </c>
      <c r="CK68" s="656">
        <v>0.24518212363490788</v>
      </c>
      <c r="CL68" s="656">
        <v>0.10835161022368212</v>
      </c>
      <c r="CM68" s="656">
        <v>0.5303246825889909</v>
      </c>
      <c r="CN68" s="656">
        <v>0.67936372132201495</v>
      </c>
      <c r="CO68" s="656">
        <v>0.72672102303482244</v>
      </c>
      <c r="CP68" s="656">
        <v>0.80918962240781589</v>
      </c>
      <c r="CQ68" s="656">
        <v>0.41356588389417959</v>
      </c>
      <c r="CR68" s="656">
        <v>0.2102823090715642</v>
      </c>
      <c r="CS68" s="656">
        <v>0.19593432087251328</v>
      </c>
      <c r="CT68" s="656">
        <v>0.28727695844040313</v>
      </c>
      <c r="CU68" s="656">
        <v>0.37370588521402537</v>
      </c>
      <c r="CV68" s="656">
        <v>0.38758136399087495</v>
      </c>
      <c r="CW68" s="656">
        <v>0.3696962735340843</v>
      </c>
      <c r="CX68" s="656">
        <v>0.2005971499545347</v>
      </c>
      <c r="CY68" s="656">
        <v>0.15574996297888677</v>
      </c>
      <c r="CZ68" s="656">
        <v>0.19555323587855522</v>
      </c>
      <c r="DA68" s="656">
        <v>0.18751757061765884</v>
      </c>
      <c r="DB68" s="656">
        <v>0.17051257304156064</v>
      </c>
      <c r="DC68" s="656">
        <v>0.17729909404786137</v>
      </c>
      <c r="DD68" s="656">
        <v>0.19053908739097114</v>
      </c>
      <c r="DE68" s="656">
        <v>0.19166761916886954</v>
      </c>
      <c r="DF68" s="656">
        <v>0.13560373142257487</v>
      </c>
      <c r="DG68" s="656">
        <v>0.14516960879441476</v>
      </c>
      <c r="DH68" s="656">
        <v>0.16052967898836368</v>
      </c>
      <c r="DI68" s="656">
        <v>0.16065501204605837</v>
      </c>
      <c r="DJ68" s="656">
        <v>0.16204997539031085</v>
      </c>
      <c r="DK68" s="656">
        <v>0.1710610071244254</v>
      </c>
      <c r="DL68" s="656">
        <v>0.17750394557344928</v>
      </c>
      <c r="DM68" s="656">
        <v>0.17282183178832322</v>
      </c>
      <c r="DN68" s="656">
        <v>0.16229592128760784</v>
      </c>
      <c r="DO68" s="656">
        <v>0.1773084284348192</v>
      </c>
      <c r="DP68" s="656">
        <v>0.18304651722415288</v>
      </c>
      <c r="DQ68" s="656">
        <v>0.17831502543595512</v>
      </c>
    </row>
    <row r="69" spans="2:121" s="748" customFormat="1" ht="12" customHeight="1">
      <c r="B69" s="47">
        <v>69</v>
      </c>
      <c r="C69" s="741"/>
      <c r="D69" s="749" t="s">
        <v>548</v>
      </c>
      <c r="E69" s="743"/>
      <c r="F69" s="743"/>
      <c r="G69" s="744"/>
      <c r="H69" s="744"/>
      <c r="I69" s="744"/>
      <c r="J69" s="744"/>
      <c r="K69" s="744"/>
      <c r="L69" s="744"/>
      <c r="M69" s="744"/>
      <c r="N69" s="744"/>
      <c r="O69" s="744"/>
      <c r="P69" s="744"/>
      <c r="Q69" s="744"/>
      <c r="R69" s="744"/>
      <c r="S69" s="744"/>
      <c r="T69" s="744"/>
      <c r="U69" s="744"/>
      <c r="V69" s="746"/>
      <c r="W69" s="746"/>
      <c r="X69" s="746"/>
      <c r="Y69" s="746"/>
      <c r="Z69" s="746"/>
      <c r="AA69" s="746"/>
      <c r="AB69" s="746"/>
      <c r="AC69" s="111"/>
      <c r="AD69" s="747"/>
      <c r="AE69" s="747"/>
      <c r="AF69" s="747"/>
      <c r="AG69" s="747"/>
      <c r="AH69" s="747"/>
      <c r="AI69" s="747"/>
      <c r="AJ69" s="747"/>
      <c r="AK69" s="747"/>
      <c r="AL69" s="744"/>
      <c r="AM69" s="744"/>
      <c r="AN69" s="744"/>
      <c r="AO69" s="744"/>
      <c r="AP69" s="744"/>
      <c r="AQ69" s="744"/>
      <c r="AR69" s="744"/>
      <c r="AS69" s="744"/>
      <c r="AT69" s="744"/>
      <c r="AU69" s="744"/>
      <c r="AV69" s="744"/>
      <c r="AW69" s="744"/>
      <c r="AX69" s="744"/>
      <c r="AY69" s="744"/>
      <c r="AZ69" s="744"/>
      <c r="BA69" s="744"/>
      <c r="BB69" s="744"/>
      <c r="BC69" s="744"/>
      <c r="BD69" s="744"/>
      <c r="BE69" s="744"/>
      <c r="BF69" s="744"/>
      <c r="BG69" s="744"/>
      <c r="BH69" s="744"/>
      <c r="BI69" s="744"/>
      <c r="BJ69" s="744"/>
      <c r="BK69" s="744"/>
      <c r="BL69" s="744"/>
      <c r="BM69" s="744"/>
      <c r="BN69" s="744"/>
      <c r="BO69" s="744"/>
      <c r="BP69" s="744"/>
      <c r="BQ69" s="744"/>
      <c r="BR69" s="744"/>
      <c r="BS69" s="744"/>
      <c r="BT69" s="744"/>
      <c r="BU69" s="744"/>
      <c r="BV69" s="744"/>
      <c r="BW69" s="745">
        <v>1.08</v>
      </c>
      <c r="BX69" s="744"/>
      <c r="BY69" s="744"/>
      <c r="BZ69" s="744"/>
      <c r="CA69" s="744"/>
      <c r="CB69" s="744"/>
      <c r="CC69" s="745"/>
      <c r="CD69" s="1431">
        <v>0.62</v>
      </c>
      <c r="CE69" s="1431">
        <v>0.49</v>
      </c>
      <c r="CF69" s="1431">
        <v>0.41</v>
      </c>
      <c r="CG69" s="1431">
        <v>0.3</v>
      </c>
      <c r="CH69" s="1431">
        <v>0.35</v>
      </c>
      <c r="CI69" s="1431">
        <v>0.4</v>
      </c>
      <c r="CJ69" s="1431">
        <v>0.41</v>
      </c>
      <c r="CK69" s="1431">
        <v>0.46</v>
      </c>
      <c r="CL69" s="1431">
        <v>0.36</v>
      </c>
      <c r="CM69" s="1431">
        <v>1.1100000000000001</v>
      </c>
      <c r="CN69" s="1431">
        <v>1.23</v>
      </c>
      <c r="CO69" s="1431">
        <v>1.1499999999999999</v>
      </c>
      <c r="CP69" s="1431">
        <v>1.19</v>
      </c>
      <c r="CQ69" s="1431">
        <v>0.47</v>
      </c>
      <c r="CR69" s="1431">
        <v>0.28999999999999998</v>
      </c>
      <c r="CS69" s="1431">
        <v>0.32200000000000001</v>
      </c>
      <c r="CT69" s="1431">
        <v>0.48199999999999998</v>
      </c>
      <c r="CU69" s="720"/>
      <c r="CV69" s="720"/>
      <c r="CW69" s="720"/>
      <c r="CX69" s="720"/>
      <c r="CY69" s="720"/>
      <c r="CZ69" s="720"/>
      <c r="DA69" s="720"/>
      <c r="DB69" s="720"/>
      <c r="DC69" s="720"/>
      <c r="DD69" s="720"/>
      <c r="DE69" s="720"/>
      <c r="DF69" s="720"/>
      <c r="DG69" s="720"/>
      <c r="DH69" s="720"/>
      <c r="DI69" s="720"/>
      <c r="DJ69" s="720"/>
      <c r="DK69" s="720"/>
      <c r="DL69" s="720"/>
      <c r="DM69" s="720"/>
      <c r="DN69" s="720"/>
      <c r="DO69" s="720"/>
      <c r="DP69" s="720"/>
      <c r="DQ69" s="720"/>
    </row>
    <row r="70" spans="2:121" s="748" customFormat="1" ht="12" customHeight="1">
      <c r="B70" s="47">
        <v>70</v>
      </c>
      <c r="C70" s="741"/>
      <c r="D70" s="753" t="s">
        <v>678</v>
      </c>
      <c r="E70" s="743"/>
      <c r="F70" s="743"/>
      <c r="G70" s="744"/>
      <c r="H70" s="744"/>
      <c r="I70" s="744"/>
      <c r="J70" s="744"/>
      <c r="K70" s="744"/>
      <c r="L70" s="744"/>
      <c r="M70" s="744"/>
      <c r="N70" s="744"/>
      <c r="O70" s="744"/>
      <c r="P70" s="744"/>
      <c r="Q70" s="744"/>
      <c r="R70" s="744"/>
      <c r="S70" s="744"/>
      <c r="T70" s="744"/>
      <c r="U70" s="744"/>
      <c r="V70" s="746"/>
      <c r="W70" s="746"/>
      <c r="X70" s="746"/>
      <c r="Y70" s="746"/>
      <c r="Z70" s="746"/>
      <c r="AA70" s="746"/>
      <c r="AB70" s="746"/>
      <c r="AC70" s="111"/>
      <c r="AD70" s="747"/>
      <c r="AE70" s="747"/>
      <c r="AF70" s="747"/>
      <c r="AG70" s="747"/>
      <c r="AH70" s="747"/>
      <c r="AI70" s="747"/>
      <c r="AJ70" s="747"/>
      <c r="AK70" s="747"/>
      <c r="AL70" s="744"/>
      <c r="AM70" s="744"/>
      <c r="AN70" s="744"/>
      <c r="AO70" s="744"/>
      <c r="AP70" s="744"/>
      <c r="AQ70" s="744"/>
      <c r="AR70" s="744"/>
      <c r="AS70" s="744"/>
      <c r="AT70" s="744"/>
      <c r="AU70" s="744"/>
      <c r="AV70" s="744"/>
      <c r="AW70" s="744"/>
      <c r="AX70" s="744"/>
      <c r="AY70" s="744"/>
      <c r="AZ70" s="744"/>
      <c r="BA70" s="744"/>
      <c r="BB70" s="744"/>
      <c r="BC70" s="744"/>
      <c r="BD70" s="744"/>
      <c r="BE70" s="744"/>
      <c r="BF70" s="744"/>
      <c r="BG70" s="744"/>
      <c r="BH70" s="744"/>
      <c r="BI70" s="744"/>
      <c r="BJ70" s="744"/>
      <c r="BK70" s="744"/>
      <c r="BL70" s="744"/>
      <c r="BM70" s="744"/>
      <c r="BN70" s="744"/>
      <c r="BO70" s="744"/>
      <c r="BP70" s="744"/>
      <c r="BQ70" s="744"/>
      <c r="BR70" s="9">
        <v>0.5032078103207811</v>
      </c>
      <c r="BS70" s="9">
        <v>0.56999999999999995</v>
      </c>
      <c r="BT70" s="9">
        <v>0.59845104319345666</v>
      </c>
      <c r="BU70" s="9">
        <v>0.60910888456873225</v>
      </c>
      <c r="BV70" s="9">
        <v>0.6242747228419987</v>
      </c>
      <c r="BW70" s="9">
        <v>0.75</v>
      </c>
      <c r="BX70" s="9">
        <v>0.81857661013626115</v>
      </c>
      <c r="BY70" s="9">
        <v>0.86800774042572348</v>
      </c>
      <c r="BZ70" s="9">
        <v>0.87703513281919454</v>
      </c>
      <c r="CA70" s="9">
        <v>0.89406406112253889</v>
      </c>
      <c r="CB70" s="9">
        <v>0.91051279549962594</v>
      </c>
      <c r="CC70" s="9">
        <v>0.88999447208402427</v>
      </c>
      <c r="CD70" s="9">
        <v>0.96798362333674515</v>
      </c>
      <c r="CE70" s="9">
        <v>0.96281814122600007</v>
      </c>
      <c r="CF70" s="9">
        <v>0.98033453525641023</v>
      </c>
      <c r="CG70" s="9">
        <v>0.97967120321682666</v>
      </c>
      <c r="CH70" s="9">
        <v>1.0120787460327743</v>
      </c>
      <c r="CI70" s="9">
        <v>0.98359788568121764</v>
      </c>
      <c r="CJ70" s="9">
        <v>1.0108195654681793</v>
      </c>
      <c r="CK70" s="9">
        <v>1.0187370394957769</v>
      </c>
      <c r="CL70" s="9">
        <v>1.0145297493289591</v>
      </c>
      <c r="CM70" s="9">
        <v>1.0137765620044401</v>
      </c>
      <c r="CN70" s="9">
        <v>1.0470674585348336</v>
      </c>
      <c r="CO70" s="9">
        <v>1.0372415607629393</v>
      </c>
      <c r="CP70" s="9">
        <v>1.0345540813182328</v>
      </c>
      <c r="CQ70" s="9">
        <v>1.0294477828724407</v>
      </c>
      <c r="CR70" s="9">
        <v>1.0226129279230012</v>
      </c>
      <c r="CS70" s="9">
        <v>1.0235650458104493</v>
      </c>
      <c r="CT70" s="9">
        <v>1.052409957384205</v>
      </c>
      <c r="CU70" s="720"/>
      <c r="CV70" s="720"/>
      <c r="CW70" s="720"/>
      <c r="CX70" s="720"/>
      <c r="CY70" s="720"/>
      <c r="CZ70" s="720"/>
      <c r="DA70" s="720"/>
      <c r="DB70" s="720"/>
      <c r="DC70" s="720"/>
      <c r="DD70" s="720"/>
      <c r="DE70" s="720"/>
      <c r="DF70" s="720"/>
      <c r="DG70" s="720"/>
      <c r="DH70" s="720"/>
      <c r="DI70" s="720"/>
      <c r="DJ70" s="720"/>
      <c r="DK70" s="720"/>
      <c r="DL70" s="720"/>
      <c r="DM70" s="720"/>
      <c r="DN70" s="720"/>
      <c r="DO70" s="720"/>
      <c r="DP70" s="720"/>
      <c r="DQ70" s="720"/>
    </row>
    <row r="71" spans="2:121" s="47" customFormat="1">
      <c r="B71" s="47">
        <v>71</v>
      </c>
      <c r="C71" s="46"/>
      <c r="D71" s="633"/>
      <c r="E71" s="111"/>
      <c r="F71" s="85"/>
      <c r="G71" s="751"/>
      <c r="H71" s="751"/>
      <c r="I71" s="751"/>
      <c r="J71" s="751"/>
      <c r="K71" s="751"/>
      <c r="L71" s="751"/>
      <c r="M71" s="751"/>
      <c r="N71" s="751"/>
      <c r="O71" s="751"/>
      <c r="P71" s="751"/>
      <c r="Q71" s="751"/>
      <c r="R71" s="751"/>
      <c r="S71" s="751"/>
      <c r="T71" s="751"/>
      <c r="U71" s="751"/>
      <c r="V71" s="752"/>
      <c r="W71" s="752"/>
      <c r="X71" s="752"/>
      <c r="Y71" s="752"/>
      <c r="Z71" s="752"/>
      <c r="AA71" s="752"/>
      <c r="AB71" s="111"/>
      <c r="AC71" s="111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  <c r="BQ71" s="85"/>
      <c r="BR71" s="85"/>
      <c r="BS71" s="85"/>
      <c r="BT71" s="85"/>
      <c r="BU71" s="85"/>
      <c r="BV71" s="99"/>
      <c r="BW71" s="99"/>
      <c r="BX71" s="99"/>
      <c r="BY71" s="634"/>
      <c r="BZ71" s="634"/>
      <c r="CA71" s="634"/>
      <c r="CB71" s="634"/>
      <c r="CC71" s="634"/>
      <c r="CD71" s="720"/>
      <c r="CE71" s="678"/>
      <c r="CF71" s="99"/>
      <c r="CG71" s="667"/>
      <c r="CH71" s="99"/>
      <c r="CI71" s="85"/>
      <c r="CJ71" s="85"/>
      <c r="CK71" s="85"/>
      <c r="CL71" s="85"/>
      <c r="CM71" s="720"/>
      <c r="CN71" s="720"/>
      <c r="CO71" s="720"/>
      <c r="CP71" s="720"/>
      <c r="CQ71" s="720"/>
      <c r="CR71" s="720"/>
      <c r="CS71" s="720"/>
      <c r="CT71" s="720"/>
      <c r="CU71" s="720"/>
      <c r="CV71" s="720"/>
      <c r="CW71" s="720"/>
      <c r="CX71" s="720"/>
      <c r="CY71" s="720"/>
      <c r="CZ71" s="720"/>
      <c r="DA71" s="720"/>
      <c r="DB71" s="720"/>
      <c r="DC71" s="720"/>
      <c r="DD71" s="720"/>
      <c r="DE71" s="720"/>
      <c r="DF71" s="720"/>
      <c r="DG71" s="720"/>
      <c r="DH71" s="720"/>
      <c r="DI71" s="720"/>
      <c r="DJ71" s="720"/>
      <c r="DK71" s="720"/>
      <c r="DL71" s="720"/>
      <c r="DM71" s="720"/>
      <c r="DN71" s="720"/>
      <c r="DO71" s="720"/>
      <c r="DP71" s="720"/>
      <c r="DQ71" s="720"/>
    </row>
    <row r="72" spans="2:121" s="47" customFormat="1">
      <c r="B72" s="47">
        <v>72</v>
      </c>
      <c r="C72" s="46"/>
      <c r="D72" s="633"/>
      <c r="E72" s="111"/>
      <c r="F72" s="85"/>
      <c r="G72" s="751"/>
      <c r="H72" s="751"/>
      <c r="I72" s="751"/>
      <c r="J72" s="751"/>
      <c r="K72" s="751"/>
      <c r="L72" s="751"/>
      <c r="M72" s="751"/>
      <c r="N72" s="751"/>
      <c r="O72" s="751"/>
      <c r="P72" s="751"/>
      <c r="Q72" s="751"/>
      <c r="R72" s="751"/>
      <c r="S72" s="751"/>
      <c r="T72" s="751"/>
      <c r="U72" s="751"/>
      <c r="V72" s="752"/>
      <c r="W72" s="752"/>
      <c r="X72" s="752"/>
      <c r="Y72" s="752"/>
      <c r="Z72" s="752"/>
      <c r="AA72" s="752"/>
      <c r="AB72" s="111"/>
      <c r="AC72" s="111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/>
      <c r="BD72" s="85"/>
      <c r="BE72" s="85"/>
      <c r="BF72" s="85"/>
      <c r="BG72" s="85"/>
      <c r="BH72" s="85"/>
      <c r="BI72" s="85"/>
      <c r="BJ72" s="85"/>
      <c r="BK72" s="85"/>
      <c r="BL72" s="85"/>
      <c r="BM72" s="85"/>
      <c r="BN72" s="85"/>
      <c r="BO72" s="85"/>
      <c r="BP72" s="85"/>
      <c r="BQ72" s="85"/>
      <c r="BR72" s="85"/>
      <c r="BS72" s="85"/>
      <c r="BT72" s="85"/>
      <c r="BU72" s="85"/>
      <c r="BV72" s="99"/>
      <c r="BW72" s="99"/>
      <c r="BX72" s="99"/>
      <c r="BY72" s="634"/>
      <c r="BZ72" s="634"/>
      <c r="CA72" s="634"/>
      <c r="CB72" s="634"/>
      <c r="CC72" s="634"/>
      <c r="CD72" s="720"/>
      <c r="CE72" s="678"/>
      <c r="CF72" s="99"/>
      <c r="CG72" s="667"/>
      <c r="CH72" s="99"/>
      <c r="CI72" s="85"/>
      <c r="CJ72" s="85"/>
      <c r="CK72" s="85"/>
      <c r="CL72" s="85"/>
      <c r="CM72" s="720"/>
      <c r="CN72" s="720"/>
      <c r="CO72" s="720"/>
      <c r="CP72" s="720"/>
      <c r="CQ72" s="720"/>
      <c r="CR72" s="720"/>
      <c r="CS72" s="720"/>
      <c r="CT72" s="720"/>
      <c r="CU72" s="720"/>
      <c r="CV72" s="720"/>
      <c r="CW72" s="720"/>
      <c r="CX72" s="720"/>
      <c r="CY72" s="720"/>
      <c r="CZ72" s="720"/>
      <c r="DA72" s="720"/>
      <c r="DB72" s="720"/>
      <c r="DC72" s="720"/>
      <c r="DD72" s="720"/>
      <c r="DE72" s="720"/>
      <c r="DF72" s="720"/>
      <c r="DG72" s="720"/>
      <c r="DH72" s="720"/>
      <c r="DI72" s="720"/>
      <c r="DJ72" s="720"/>
      <c r="DK72" s="720"/>
      <c r="DL72" s="720"/>
      <c r="DM72" s="720"/>
      <c r="DN72" s="720"/>
      <c r="DO72" s="720"/>
      <c r="DP72" s="720"/>
      <c r="DQ72" s="720"/>
    </row>
    <row r="73" spans="2:121" s="47" customFormat="1">
      <c r="B73" s="47">
        <v>73</v>
      </c>
      <c r="C73" s="46"/>
      <c r="D73" s="754" t="s">
        <v>450</v>
      </c>
      <c r="E73" s="119"/>
      <c r="F73" s="639"/>
      <c r="G73" s="644"/>
      <c r="H73" s="644"/>
      <c r="I73" s="644"/>
      <c r="J73" s="644"/>
      <c r="K73" s="644"/>
      <c r="L73" s="644"/>
      <c r="M73" s="644"/>
      <c r="N73" s="644">
        <v>0</v>
      </c>
      <c r="O73" s="644">
        <v>2933.913</v>
      </c>
      <c r="P73" s="644">
        <v>5600.4179999999997</v>
      </c>
      <c r="Q73" s="644">
        <v>9627.2999999999993</v>
      </c>
      <c r="R73" s="644">
        <v>11274.5</v>
      </c>
      <c r="S73" s="644">
        <v>13051.7</v>
      </c>
      <c r="T73" s="644">
        <v>19951.400000000001</v>
      </c>
      <c r="U73" s="644">
        <v>27432.5</v>
      </c>
      <c r="V73" s="645"/>
      <c r="W73" s="645"/>
      <c r="X73" s="645"/>
      <c r="Y73" s="645"/>
      <c r="Z73" s="645"/>
      <c r="AA73" s="645"/>
      <c r="AB73" s="119"/>
      <c r="AC73" s="119"/>
      <c r="AD73" s="639"/>
      <c r="AE73" s="639"/>
      <c r="AF73" s="639"/>
      <c r="AG73" s="639"/>
      <c r="AH73" s="639"/>
      <c r="AI73" s="639"/>
      <c r="AJ73" s="639"/>
      <c r="AK73" s="639"/>
      <c r="AL73" s="639"/>
      <c r="AM73" s="639"/>
      <c r="AN73" s="639"/>
      <c r="AO73" s="639"/>
      <c r="AP73" s="639"/>
      <c r="AQ73" s="639"/>
      <c r="AR73" s="639"/>
      <c r="AS73" s="639"/>
      <c r="AT73" s="639"/>
      <c r="AU73" s="639"/>
      <c r="AV73" s="639"/>
      <c r="AW73" s="639"/>
      <c r="AX73" s="639"/>
      <c r="AY73" s="639"/>
      <c r="AZ73" s="639"/>
      <c r="BA73" s="639"/>
      <c r="BB73" s="639"/>
      <c r="BC73" s="639"/>
      <c r="BD73" s="639"/>
      <c r="BE73" s="639"/>
      <c r="BF73" s="639"/>
      <c r="BG73" s="639"/>
      <c r="BH73" s="639"/>
      <c r="BI73" s="639"/>
      <c r="BJ73" s="639"/>
      <c r="BK73" s="639"/>
      <c r="BL73" s="639"/>
      <c r="BM73" s="639"/>
      <c r="BN73" s="639"/>
      <c r="BO73" s="639"/>
      <c r="BP73" s="639"/>
      <c r="BQ73" s="639"/>
      <c r="BR73" s="1435" t="s">
        <v>105</v>
      </c>
      <c r="BS73" s="627">
        <v>822.21299999999985</v>
      </c>
      <c r="BT73" s="1436">
        <v>1002.3</v>
      </c>
      <c r="BU73" s="1436">
        <v>1109.4000000000001</v>
      </c>
      <c r="BV73" s="1436">
        <v>997.41600000000005</v>
      </c>
      <c r="BW73" s="1436">
        <v>1323.1020000000001</v>
      </c>
      <c r="BX73" s="1436">
        <v>1519.9</v>
      </c>
      <c r="BY73" s="1436">
        <v>1760</v>
      </c>
      <c r="BZ73" s="1436">
        <v>1825.8</v>
      </c>
      <c r="CA73" s="1436">
        <v>2201.6</v>
      </c>
      <c r="CB73" s="1436">
        <v>2592.9</v>
      </c>
      <c r="CC73" s="1436">
        <v>3007</v>
      </c>
      <c r="CD73" s="627">
        <v>2809.5</v>
      </c>
      <c r="CE73" s="1436">
        <v>2794.3</v>
      </c>
      <c r="CF73" s="1436">
        <v>2720.3</v>
      </c>
      <c r="CG73" s="1436">
        <v>2950.4</v>
      </c>
      <c r="CH73" s="1436">
        <v>2896.1</v>
      </c>
      <c r="CI73" s="1436">
        <v>3120</v>
      </c>
      <c r="CJ73" s="1436">
        <v>3377.6</v>
      </c>
      <c r="CK73" s="1436">
        <v>3658</v>
      </c>
      <c r="CL73" s="1436">
        <v>3203.3</v>
      </c>
      <c r="CM73" s="1436">
        <v>4763.2</v>
      </c>
      <c r="CN73" s="1436">
        <v>5648.9</v>
      </c>
      <c r="CO73" s="1436">
        <v>6336</v>
      </c>
      <c r="CP73" s="1436">
        <v>5840</v>
      </c>
      <c r="CQ73" s="1436">
        <v>6775.2</v>
      </c>
      <c r="CR73" s="1436">
        <v>7058</v>
      </c>
      <c r="CS73" s="1436">
        <v>7759.3</v>
      </c>
      <c r="CT73" s="1436">
        <v>7452</v>
      </c>
      <c r="CU73" s="720"/>
      <c r="CV73" s="720"/>
      <c r="CW73" s="720"/>
      <c r="CX73" s="720"/>
      <c r="CY73" s="720"/>
      <c r="CZ73" s="720"/>
      <c r="DA73" s="720"/>
      <c r="DB73" s="720"/>
      <c r="DC73" s="720"/>
      <c r="DD73" s="720"/>
      <c r="DE73" s="720"/>
      <c r="DF73" s="720"/>
      <c r="DG73" s="720"/>
      <c r="DH73" s="720"/>
      <c r="DI73" s="720"/>
      <c r="DJ73" s="720"/>
      <c r="DK73" s="720"/>
      <c r="DL73" s="720"/>
      <c r="DM73" s="720"/>
      <c r="DN73" s="720"/>
      <c r="DO73" s="720"/>
      <c r="DP73" s="720"/>
      <c r="DQ73" s="720"/>
    </row>
    <row r="74" spans="2:121" s="47" customFormat="1">
      <c r="B74" s="47">
        <v>74</v>
      </c>
      <c r="C74" s="46"/>
      <c r="D74" s="755" t="s">
        <v>369</v>
      </c>
      <c r="E74" s="111"/>
      <c r="F74" s="85"/>
      <c r="G74" s="656"/>
      <c r="H74" s="656"/>
      <c r="I74" s="656"/>
      <c r="J74" s="656"/>
      <c r="K74" s="656"/>
      <c r="L74" s="656"/>
      <c r="M74" s="656"/>
      <c r="N74" s="656" t="s">
        <v>276</v>
      </c>
      <c r="O74" s="656" t="s">
        <v>276</v>
      </c>
      <c r="P74" s="656">
        <v>0.90885619307729981</v>
      </c>
      <c r="Q74" s="656">
        <v>0.71903240079579778</v>
      </c>
      <c r="R74" s="656">
        <v>0.17109677687409763</v>
      </c>
      <c r="S74" s="656">
        <v>0.15763005011308717</v>
      </c>
      <c r="T74" s="656">
        <v>0.52864377820513808</v>
      </c>
      <c r="U74" s="656">
        <v>0.37496616778772407</v>
      </c>
      <c r="V74" s="632"/>
      <c r="W74" s="632"/>
      <c r="X74" s="632"/>
      <c r="Y74" s="632"/>
      <c r="Z74" s="632"/>
      <c r="AA74" s="632"/>
      <c r="AB74" s="111"/>
      <c r="AC74" s="111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5"/>
      <c r="BD74" s="85"/>
      <c r="BE74" s="85"/>
      <c r="BF74" s="85"/>
      <c r="BG74" s="85"/>
      <c r="BH74" s="85"/>
      <c r="BI74" s="85"/>
      <c r="BJ74" s="85"/>
      <c r="BK74" s="85"/>
      <c r="BL74" s="85"/>
      <c r="BM74" s="85"/>
      <c r="BN74" s="85"/>
      <c r="BO74" s="85"/>
      <c r="BP74" s="85"/>
      <c r="BQ74" s="85"/>
      <c r="BR74" s="656" t="s">
        <v>276</v>
      </c>
      <c r="BS74" s="656" t="s">
        <v>276</v>
      </c>
      <c r="BT74" s="656" t="s">
        <v>276</v>
      </c>
      <c r="BU74" s="656" t="s">
        <v>276</v>
      </c>
      <c r="BV74" s="656" t="s">
        <v>276</v>
      </c>
      <c r="BW74" s="656">
        <v>0.60919615720014186</v>
      </c>
      <c r="BX74" s="656">
        <v>0.5164122518208123</v>
      </c>
      <c r="BY74" s="656">
        <v>0.58644312240850893</v>
      </c>
      <c r="BZ74" s="656">
        <v>0.83053008975191878</v>
      </c>
      <c r="CA74" s="656">
        <v>0.66396846199310389</v>
      </c>
      <c r="CB74" s="656">
        <v>0.70596749786170143</v>
      </c>
      <c r="CC74" s="656">
        <v>0.70852272727272725</v>
      </c>
      <c r="CD74" s="656">
        <v>0.53877752218205721</v>
      </c>
      <c r="CE74" s="656">
        <v>0.26921329941860472</v>
      </c>
      <c r="CF74" s="656">
        <v>4.9134174090786464E-2</v>
      </c>
      <c r="CG74" s="656">
        <v>-1.8822746923844336E-2</v>
      </c>
      <c r="CH74" s="656">
        <v>3.0823990033813864E-2</v>
      </c>
      <c r="CI74" s="656">
        <v>0.11655870880005725</v>
      </c>
      <c r="CJ74" s="656">
        <v>0.24162776164393618</v>
      </c>
      <c r="CK74" s="656">
        <v>0.23983188720173532</v>
      </c>
      <c r="CL74" s="656">
        <v>0.10607368530092209</v>
      </c>
      <c r="CM74" s="656">
        <v>0.52666666666666662</v>
      </c>
      <c r="CN74" s="656">
        <v>0.67245973472288001</v>
      </c>
      <c r="CO74" s="656">
        <v>0.73209404045926729</v>
      </c>
      <c r="CP74" s="656">
        <v>0.82311990759529219</v>
      </c>
      <c r="CQ74" s="656">
        <v>0.42240510581121926</v>
      </c>
      <c r="CR74" s="656">
        <v>0.24944679495122957</v>
      </c>
      <c r="CS74" s="656">
        <v>0.22463699494949507</v>
      </c>
      <c r="CT74" s="656">
        <v>0.27602739726027403</v>
      </c>
      <c r="CU74" s="720"/>
      <c r="CV74" s="720"/>
      <c r="CW74" s="720"/>
      <c r="CX74" s="720"/>
      <c r="CY74" s="720"/>
      <c r="CZ74" s="720"/>
      <c r="DA74" s="720"/>
      <c r="DB74" s="720"/>
      <c r="DC74" s="720"/>
      <c r="DD74" s="720"/>
      <c r="DE74" s="720"/>
      <c r="DF74" s="720"/>
      <c r="DG74" s="720"/>
      <c r="DH74" s="720"/>
      <c r="DI74" s="720"/>
      <c r="DJ74" s="720"/>
      <c r="DK74" s="720"/>
      <c r="DL74" s="720"/>
      <c r="DM74" s="720"/>
      <c r="DN74" s="720"/>
      <c r="DO74" s="720"/>
      <c r="DP74" s="720"/>
      <c r="DQ74" s="720"/>
    </row>
    <row r="75" spans="2:121" s="47" customFormat="1">
      <c r="B75" s="47">
        <v>75</v>
      </c>
      <c r="C75" s="46"/>
      <c r="D75" s="756"/>
      <c r="E75" s="111"/>
      <c r="F75" s="85"/>
      <c r="G75" s="751"/>
      <c r="H75" s="751"/>
      <c r="I75" s="751"/>
      <c r="J75" s="751"/>
      <c r="K75" s="751"/>
      <c r="L75" s="751"/>
      <c r="M75" s="751"/>
      <c r="N75" s="751"/>
      <c r="O75" s="751"/>
      <c r="P75" s="751"/>
      <c r="Q75" s="751"/>
      <c r="R75" s="751"/>
      <c r="S75" s="751"/>
      <c r="T75" s="751"/>
      <c r="U75" s="751"/>
      <c r="V75" s="752"/>
      <c r="W75" s="752"/>
      <c r="X75" s="752"/>
      <c r="Y75" s="752"/>
      <c r="Z75" s="752"/>
      <c r="AA75" s="752"/>
      <c r="AB75" s="111"/>
      <c r="AC75" s="111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634"/>
      <c r="BW75" s="634"/>
      <c r="BX75" s="634"/>
      <c r="BY75" s="634"/>
      <c r="BZ75" s="634"/>
      <c r="CA75" s="634"/>
      <c r="CB75" s="634"/>
      <c r="CC75" s="634"/>
      <c r="CD75" s="634"/>
      <c r="CE75" s="634"/>
      <c r="CF75" s="99"/>
      <c r="CG75" s="667"/>
      <c r="CH75" s="99"/>
      <c r="CI75" s="85"/>
      <c r="CJ75" s="85"/>
      <c r="CK75" s="85"/>
      <c r="CL75" s="85"/>
      <c r="CM75" s="720"/>
      <c r="CN75" s="720"/>
      <c r="CO75" s="720"/>
      <c r="CP75" s="720"/>
      <c r="CQ75" s="720"/>
      <c r="CR75" s="720"/>
      <c r="CS75" s="720"/>
      <c r="CT75" s="720"/>
      <c r="CU75" s="720"/>
      <c r="CV75" s="720"/>
      <c r="CW75" s="720"/>
      <c r="CX75" s="720"/>
      <c r="CY75" s="720"/>
      <c r="CZ75" s="720"/>
      <c r="DA75" s="720"/>
      <c r="DB75" s="720"/>
      <c r="DC75" s="720"/>
      <c r="DD75" s="720"/>
      <c r="DE75" s="720"/>
      <c r="DF75" s="720"/>
      <c r="DG75" s="720"/>
      <c r="DH75" s="720"/>
      <c r="DI75" s="720"/>
      <c r="DJ75" s="720"/>
      <c r="DK75" s="720"/>
      <c r="DL75" s="720"/>
      <c r="DM75" s="720"/>
      <c r="DN75" s="720"/>
      <c r="DO75" s="720"/>
      <c r="DP75" s="720"/>
      <c r="DQ75" s="720"/>
    </row>
    <row r="76" spans="2:121" s="47" customFormat="1">
      <c r="B76" s="47">
        <v>76</v>
      </c>
      <c r="C76" s="46"/>
      <c r="D76" s="754" t="s">
        <v>488</v>
      </c>
      <c r="E76" s="121"/>
      <c r="F76" s="667"/>
      <c r="G76" s="644"/>
      <c r="H76" s="644"/>
      <c r="I76" s="644"/>
      <c r="J76" s="644"/>
      <c r="K76" s="644"/>
      <c r="L76" s="644"/>
      <c r="M76" s="644"/>
      <c r="N76" s="644">
        <v>0</v>
      </c>
      <c r="O76" s="644">
        <v>332.92200000000003</v>
      </c>
      <c r="P76" s="644">
        <v>613.86270885388387</v>
      </c>
      <c r="Q76" s="644">
        <v>873.8</v>
      </c>
      <c r="R76" s="644">
        <v>874.19900000000052</v>
      </c>
      <c r="S76" s="644">
        <v>1039.294781179075</v>
      </c>
      <c r="T76" s="644">
        <v>1616.7227274730021</v>
      </c>
      <c r="U76" s="644">
        <v>1687.4009813608009</v>
      </c>
      <c r="V76" s="645"/>
      <c r="W76" s="645"/>
      <c r="X76" s="645"/>
      <c r="Y76" s="645"/>
      <c r="Z76" s="645"/>
      <c r="AA76" s="645"/>
      <c r="AB76" s="121"/>
      <c r="AC76" s="121"/>
      <c r="AD76" s="667"/>
      <c r="AE76" s="667"/>
      <c r="AF76" s="667"/>
      <c r="AG76" s="667"/>
      <c r="AH76" s="667"/>
      <c r="AI76" s="667"/>
      <c r="AJ76" s="667"/>
      <c r="AK76" s="667"/>
      <c r="AL76" s="667"/>
      <c r="AM76" s="667"/>
      <c r="AN76" s="667"/>
      <c r="AO76" s="667"/>
      <c r="AP76" s="667"/>
      <c r="AQ76" s="667"/>
      <c r="AR76" s="667"/>
      <c r="AS76" s="667"/>
      <c r="AT76" s="667"/>
      <c r="AU76" s="667"/>
      <c r="AV76" s="667"/>
      <c r="AW76" s="667"/>
      <c r="AX76" s="667"/>
      <c r="AY76" s="667"/>
      <c r="AZ76" s="667"/>
      <c r="BA76" s="667"/>
      <c r="BB76" s="667"/>
      <c r="BC76" s="667"/>
      <c r="BD76" s="667"/>
      <c r="BE76" s="667"/>
      <c r="BF76" s="667"/>
      <c r="BG76" s="667"/>
      <c r="BH76" s="667"/>
      <c r="BI76" s="667"/>
      <c r="BJ76" s="667"/>
      <c r="BK76" s="667"/>
      <c r="BL76" s="667"/>
      <c r="BM76" s="667"/>
      <c r="BN76" s="667"/>
      <c r="BO76" s="667"/>
      <c r="BP76" s="667"/>
      <c r="BQ76" s="667"/>
      <c r="BR76" s="733" t="s">
        <v>105</v>
      </c>
      <c r="BS76" s="639">
        <v>120.282</v>
      </c>
      <c r="BT76" s="639">
        <v>100.10666666666657</v>
      </c>
      <c r="BU76" s="639">
        <v>112.53333333333346</v>
      </c>
      <c r="BV76" s="639">
        <v>114.47970885388384</v>
      </c>
      <c r="BW76" s="639">
        <v>180.423</v>
      </c>
      <c r="BX76" s="639">
        <v>150.15999999999985</v>
      </c>
      <c r="BY76" s="639">
        <v>168.80000000000018</v>
      </c>
      <c r="BZ76" s="639">
        <v>221.20000000000005</v>
      </c>
      <c r="CA76" s="639">
        <v>232.40000000000009</v>
      </c>
      <c r="CB76" s="639">
        <v>207.19999999999982</v>
      </c>
      <c r="CC76" s="639">
        <v>213</v>
      </c>
      <c r="CD76" s="639">
        <v>216.80400000000009</v>
      </c>
      <c r="CE76" s="639">
        <v>224.52000000000044</v>
      </c>
      <c r="CF76" s="639">
        <v>215.99799999999959</v>
      </c>
      <c r="CG76" s="639">
        <v>216.87700000000041</v>
      </c>
      <c r="CH76" s="639">
        <v>228.99675200000047</v>
      </c>
      <c r="CI76" s="639">
        <v>221.97053617907295</v>
      </c>
      <c r="CJ76" s="639">
        <v>302.49079200000051</v>
      </c>
      <c r="CK76" s="639">
        <v>285.83670100000109</v>
      </c>
      <c r="CL76" s="639">
        <v>260.40601718399921</v>
      </c>
      <c r="CM76" s="639">
        <v>351.09999999999945</v>
      </c>
      <c r="CN76" s="639">
        <v>531.31096725600219</v>
      </c>
      <c r="CO76" s="639">
        <v>473.90574303300127</v>
      </c>
      <c r="CP76" s="639">
        <v>426.50098136079941</v>
      </c>
      <c r="CQ76" s="639">
        <v>454.20000000000164</v>
      </c>
      <c r="CR76" s="639">
        <v>421.79999999999927</v>
      </c>
      <c r="CS76" s="639">
        <v>384.90000000000055</v>
      </c>
      <c r="CT76" s="639">
        <v>614.72232334993168</v>
      </c>
      <c r="CU76" s="720"/>
      <c r="CV76" s="720"/>
      <c r="CW76" s="720"/>
      <c r="CX76" s="720"/>
      <c r="CY76" s="720"/>
      <c r="CZ76" s="720"/>
      <c r="DA76" s="720"/>
      <c r="DB76" s="720"/>
      <c r="DC76" s="720"/>
      <c r="DD76" s="720"/>
      <c r="DE76" s="720"/>
      <c r="DF76" s="720"/>
      <c r="DG76" s="720"/>
      <c r="DH76" s="720"/>
      <c r="DI76" s="720"/>
      <c r="DJ76" s="720"/>
      <c r="DK76" s="720"/>
      <c r="DL76" s="720"/>
      <c r="DM76" s="720"/>
      <c r="DN76" s="720"/>
      <c r="DO76" s="720"/>
      <c r="DP76" s="720"/>
      <c r="DQ76" s="720"/>
    </row>
    <row r="77" spans="2:121" s="47" customFormat="1">
      <c r="B77" s="47">
        <v>77</v>
      </c>
      <c r="C77" s="46"/>
      <c r="D77" s="755" t="s">
        <v>369</v>
      </c>
      <c r="E77" s="111"/>
      <c r="F77" s="85"/>
      <c r="G77" s="656"/>
      <c r="H77" s="656"/>
      <c r="I77" s="656"/>
      <c r="J77" s="656"/>
      <c r="K77" s="656"/>
      <c r="L77" s="656"/>
      <c r="M77" s="656"/>
      <c r="N77" s="656" t="s">
        <v>276</v>
      </c>
      <c r="O77" s="656" t="s">
        <v>276</v>
      </c>
      <c r="P77" s="656">
        <v>0.84386345406396646</v>
      </c>
      <c r="Q77" s="656">
        <v>0.42344531993388812</v>
      </c>
      <c r="R77" s="656">
        <v>4.5662623025921611E-4</v>
      </c>
      <c r="S77" s="656">
        <v>0.18885377491746658</v>
      </c>
      <c r="T77" s="656">
        <v>0.55559592595936813</v>
      </c>
      <c r="U77" s="656">
        <v>4.371699159463871E-2</v>
      </c>
      <c r="V77" s="632"/>
      <c r="W77" s="632"/>
      <c r="X77" s="632"/>
      <c r="Y77" s="632"/>
      <c r="Z77" s="632"/>
      <c r="AA77" s="632"/>
      <c r="AB77" s="111"/>
      <c r="AC77" s="111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85"/>
      <c r="BM77" s="85"/>
      <c r="BN77" s="85"/>
      <c r="BO77" s="85"/>
      <c r="BP77" s="85"/>
      <c r="BQ77" s="85"/>
      <c r="BR77" s="656" t="s">
        <v>276</v>
      </c>
      <c r="BS77" s="656" t="s">
        <v>276</v>
      </c>
      <c r="BT77" s="656" t="s">
        <v>276</v>
      </c>
      <c r="BU77" s="656" t="s">
        <v>276</v>
      </c>
      <c r="BV77" s="656" t="s">
        <v>276</v>
      </c>
      <c r="BW77" s="656">
        <v>0.5</v>
      </c>
      <c r="BX77" s="656">
        <v>0.5</v>
      </c>
      <c r="BY77" s="656">
        <v>0.5</v>
      </c>
      <c r="BZ77" s="656">
        <v>0.93222014813409992</v>
      </c>
      <c r="CA77" s="656">
        <v>0.2880841134445169</v>
      </c>
      <c r="CB77" s="656">
        <v>0.37986148108684081</v>
      </c>
      <c r="CC77" s="656">
        <v>0.26184834123222611</v>
      </c>
      <c r="CD77" s="656">
        <v>-1.9873417721518849E-2</v>
      </c>
      <c r="CE77" s="656">
        <v>-3.3907056798621604E-2</v>
      </c>
      <c r="CF77" s="656">
        <v>4.2461389961388818E-2</v>
      </c>
      <c r="CG77" s="656">
        <v>1.8201877934274302E-2</v>
      </c>
      <c r="CH77" s="656">
        <v>5.6238593383887592E-2</v>
      </c>
      <c r="CI77" s="656">
        <v>-1.1355174687900815E-2</v>
      </c>
      <c r="CJ77" s="656">
        <v>0.40043330030834112</v>
      </c>
      <c r="CK77" s="656">
        <v>0.31796687062252138</v>
      </c>
      <c r="CL77" s="656">
        <v>0.13716030864926276</v>
      </c>
      <c r="CM77" s="656">
        <v>0.58174146012222239</v>
      </c>
      <c r="CN77" s="656">
        <v>0.75645335761493615</v>
      </c>
      <c r="CO77" s="656">
        <v>0.65795974196119578</v>
      </c>
      <c r="CP77" s="656">
        <v>0.63783074589800992</v>
      </c>
      <c r="CQ77" s="656">
        <v>0.29364853318143647</v>
      </c>
      <c r="CR77" s="656">
        <v>-0.20611463719934298</v>
      </c>
      <c r="CS77" s="656">
        <v>-0.18781317665273078</v>
      </c>
      <c r="CT77" s="656">
        <v>0.44131514396189875</v>
      </c>
      <c r="CU77" s="720"/>
      <c r="CV77" s="720"/>
      <c r="CW77" s="720"/>
      <c r="CX77" s="720"/>
      <c r="CY77" s="720"/>
      <c r="CZ77" s="720"/>
      <c r="DA77" s="720"/>
      <c r="DB77" s="720"/>
      <c r="DC77" s="720"/>
      <c r="DD77" s="720"/>
      <c r="DE77" s="720"/>
      <c r="DF77" s="720"/>
      <c r="DG77" s="720"/>
      <c r="DH77" s="720"/>
      <c r="DI77" s="720"/>
      <c r="DJ77" s="720"/>
      <c r="DK77" s="720"/>
      <c r="DL77" s="720"/>
      <c r="DM77" s="720"/>
      <c r="DN77" s="720"/>
      <c r="DO77" s="720"/>
      <c r="DP77" s="720"/>
      <c r="DQ77" s="720"/>
    </row>
    <row r="78" spans="2:121" s="47" customFormat="1">
      <c r="B78" s="47">
        <v>78</v>
      </c>
      <c r="C78" s="46"/>
      <c r="D78" s="757"/>
      <c r="E78" s="111"/>
      <c r="F78" s="85"/>
      <c r="G78" s="656"/>
      <c r="H78" s="656"/>
      <c r="I78" s="656"/>
      <c r="J78" s="656"/>
      <c r="K78" s="656"/>
      <c r="L78" s="656"/>
      <c r="M78" s="656"/>
      <c r="N78" s="656"/>
      <c r="O78" s="656"/>
      <c r="P78" s="758"/>
      <c r="Q78" s="656"/>
      <c r="R78" s="656"/>
      <c r="S78" s="656"/>
      <c r="T78" s="656"/>
      <c r="U78" s="656"/>
      <c r="V78" s="632"/>
      <c r="W78" s="632"/>
      <c r="X78" s="632"/>
      <c r="Y78" s="632"/>
      <c r="Z78" s="632"/>
      <c r="AA78" s="632"/>
      <c r="AB78" s="111"/>
      <c r="AC78" s="111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758"/>
      <c r="BS78" s="656"/>
      <c r="BT78" s="656"/>
      <c r="BU78" s="656"/>
      <c r="BV78" s="656"/>
      <c r="BW78" s="656"/>
      <c r="BX78" s="656"/>
      <c r="BY78" s="656"/>
      <c r="BZ78" s="656"/>
      <c r="CA78" s="656"/>
      <c r="CB78" s="656"/>
      <c r="CC78" s="656"/>
      <c r="CD78" s="656"/>
      <c r="CE78" s="656"/>
      <c r="CF78" s="701"/>
      <c r="CG78" s="701"/>
      <c r="CH78" s="656"/>
      <c r="CI78" s="656"/>
      <c r="CJ78" s="656"/>
      <c r="CK78" s="701"/>
      <c r="CL78" s="701"/>
      <c r="CM78" s="701"/>
      <c r="CN78" s="701"/>
      <c r="CO78" s="701"/>
      <c r="CP78" s="701"/>
      <c r="CQ78" s="701"/>
      <c r="CR78" s="701"/>
      <c r="CS78" s="701"/>
      <c r="CT78" s="701"/>
      <c r="CU78" s="701"/>
      <c r="CV78" s="701"/>
      <c r="CW78" s="701"/>
      <c r="CX78" s="701"/>
      <c r="CY78" s="701"/>
      <c r="CZ78" s="701"/>
      <c r="DA78" s="701"/>
      <c r="DB78" s="701"/>
      <c r="DC78" s="701"/>
      <c r="DD78" s="701"/>
      <c r="DE78" s="701"/>
      <c r="DF78" s="701"/>
      <c r="DG78" s="701"/>
      <c r="DH78" s="701"/>
      <c r="DI78" s="701"/>
      <c r="DJ78" s="701"/>
      <c r="DK78" s="701"/>
      <c r="DL78" s="701"/>
      <c r="DM78" s="701"/>
      <c r="DN78" s="701"/>
      <c r="DO78" s="701"/>
      <c r="DP78" s="701"/>
      <c r="DQ78" s="701"/>
    </row>
    <row r="79" spans="2:121" s="47" customFormat="1">
      <c r="B79" s="47">
        <v>79</v>
      </c>
      <c r="C79" s="46"/>
      <c r="D79" s="633" t="s">
        <v>826</v>
      </c>
      <c r="E79" s="111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132"/>
      <c r="W79" s="132"/>
      <c r="X79" s="132"/>
      <c r="Y79" s="132"/>
      <c r="Z79" s="132"/>
      <c r="AA79" s="132"/>
      <c r="AB79" s="111"/>
      <c r="AC79" s="111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678"/>
      <c r="BW79" s="678"/>
      <c r="BX79" s="678"/>
      <c r="BY79" s="678"/>
      <c r="BZ79" s="678"/>
      <c r="CA79" s="678"/>
      <c r="CB79" s="678"/>
      <c r="CC79" s="678"/>
      <c r="CD79" s="678"/>
      <c r="CE79" s="678"/>
      <c r="CF79" s="99"/>
      <c r="CG79" s="99"/>
      <c r="CH79" s="99"/>
      <c r="CI79" s="85"/>
      <c r="CJ79" s="85"/>
      <c r="CK79" s="85"/>
      <c r="CL79" s="99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</row>
    <row r="80" spans="2:121" s="47" customFormat="1">
      <c r="B80" s="47">
        <v>80</v>
      </c>
      <c r="C80" s="46"/>
      <c r="D80" s="633"/>
      <c r="E80" s="111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132"/>
      <c r="W80" s="132"/>
      <c r="X80" s="132"/>
      <c r="Y80" s="132"/>
      <c r="Z80" s="132"/>
      <c r="AA80" s="132"/>
      <c r="AB80" s="111"/>
      <c r="AC80" s="111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5"/>
      <c r="BD80" s="85"/>
      <c r="BE80" s="85"/>
      <c r="BF80" s="85"/>
      <c r="BG80" s="85"/>
      <c r="BH80" s="85"/>
      <c r="BI80" s="85"/>
      <c r="BJ80" s="85"/>
      <c r="BK80" s="85"/>
      <c r="BL80" s="85"/>
      <c r="BM80" s="85"/>
      <c r="BN80" s="85"/>
      <c r="BO80" s="85"/>
      <c r="BP80" s="85"/>
      <c r="BQ80" s="85"/>
      <c r="BR80" s="85"/>
      <c r="BS80" s="85"/>
      <c r="BT80" s="85"/>
      <c r="BU80" s="85"/>
      <c r="BV80" s="678"/>
      <c r="BW80" s="678"/>
      <c r="BX80" s="678"/>
      <c r="BY80" s="678"/>
      <c r="BZ80" s="678"/>
      <c r="CA80" s="678"/>
      <c r="CB80" s="678"/>
      <c r="CC80" s="678"/>
      <c r="CD80" s="678"/>
      <c r="CE80" s="678"/>
      <c r="CF80" s="99"/>
      <c r="CG80" s="99"/>
      <c r="CH80" s="99"/>
      <c r="CI80" s="85"/>
      <c r="CJ80" s="85"/>
      <c r="CK80" s="85"/>
      <c r="CL80" s="99"/>
      <c r="CM80" s="85"/>
      <c r="CN80" s="759"/>
      <c r="CO80" s="759"/>
      <c r="CP80" s="759"/>
      <c r="CQ80" s="759"/>
      <c r="CR80" s="759"/>
      <c r="CS80" s="85"/>
      <c r="CT80" s="85"/>
      <c r="CU80" s="85"/>
      <c r="CV80" s="85"/>
      <c r="CW80" s="85"/>
      <c r="CX80" s="85"/>
      <c r="CY80" s="85"/>
      <c r="CZ80" s="85"/>
      <c r="DA80" s="85"/>
      <c r="DB80" s="85"/>
      <c r="DC80" s="85"/>
      <c r="DD80" s="85"/>
      <c r="DE80" s="85"/>
      <c r="DF80" s="85"/>
      <c r="DG80" s="85"/>
      <c r="DH80" s="85"/>
      <c r="DI80" s="85"/>
      <c r="DJ80" s="85"/>
      <c r="DK80" s="85"/>
      <c r="DL80" s="85"/>
      <c r="DM80" s="85"/>
      <c r="DN80" s="85"/>
      <c r="DO80" s="85"/>
      <c r="DP80" s="85"/>
      <c r="DQ80" s="85"/>
    </row>
    <row r="81" spans="2:121" s="47" customFormat="1">
      <c r="B81" s="47">
        <v>81</v>
      </c>
      <c r="C81" s="46"/>
      <c r="D81" s="642" t="s">
        <v>828</v>
      </c>
      <c r="E81" s="111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132"/>
      <c r="W81" s="132"/>
      <c r="X81" s="132"/>
      <c r="Y81" s="132"/>
      <c r="Z81" s="132"/>
      <c r="AA81" s="132"/>
      <c r="AB81" s="111"/>
      <c r="AC81" s="111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678"/>
      <c r="BW81" s="678"/>
      <c r="BX81" s="678"/>
      <c r="BY81" s="678"/>
      <c r="BZ81" s="678"/>
      <c r="CA81" s="678"/>
      <c r="CB81" s="678"/>
      <c r="CC81" s="678"/>
      <c r="CD81" s="678"/>
      <c r="CE81" s="678"/>
      <c r="CF81" s="99"/>
      <c r="CG81" s="99"/>
      <c r="CH81" s="99"/>
      <c r="CI81" s="85"/>
      <c r="CJ81" s="85"/>
      <c r="CK81" s="85"/>
      <c r="CL81" s="99"/>
      <c r="CM81" s="85"/>
      <c r="CN81" s="1436">
        <v>11300</v>
      </c>
      <c r="CO81" s="1436">
        <v>12600</v>
      </c>
      <c r="CP81" s="1436">
        <v>11900</v>
      </c>
      <c r="CQ81" s="1436">
        <v>14100</v>
      </c>
      <c r="CR81" s="1436">
        <v>15401</v>
      </c>
      <c r="CS81" s="1436">
        <v>17193</v>
      </c>
      <c r="CT81" s="1436">
        <v>17366</v>
      </c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</row>
    <row r="82" spans="2:121" s="47" customFormat="1">
      <c r="B82" s="47">
        <v>82</v>
      </c>
      <c r="C82" s="46"/>
      <c r="D82" s="655" t="s">
        <v>369</v>
      </c>
      <c r="E82" s="111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132"/>
      <c r="W82" s="132"/>
      <c r="X82" s="132"/>
      <c r="Y82" s="132"/>
      <c r="Z82" s="132"/>
      <c r="AA82" s="132"/>
      <c r="AB82" s="111"/>
      <c r="AC82" s="111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678"/>
      <c r="BW82" s="678"/>
      <c r="BX82" s="678"/>
      <c r="BY82" s="678"/>
      <c r="BZ82" s="678"/>
      <c r="CA82" s="678"/>
      <c r="CB82" s="678"/>
      <c r="CC82" s="678"/>
      <c r="CD82" s="678"/>
      <c r="CE82" s="678"/>
      <c r="CF82" s="99"/>
      <c r="CG82" s="99"/>
      <c r="CH82" s="99"/>
      <c r="CI82" s="85"/>
      <c r="CJ82" s="85"/>
      <c r="CK82" s="85"/>
      <c r="CL82" s="99"/>
      <c r="CM82" s="85"/>
      <c r="CN82" s="760" t="s">
        <v>105</v>
      </c>
      <c r="CO82" s="760" t="s">
        <v>105</v>
      </c>
      <c r="CP82" s="760" t="s">
        <v>105</v>
      </c>
      <c r="CQ82" s="760" t="s">
        <v>105</v>
      </c>
      <c r="CR82" s="656">
        <v>0.36292035398230094</v>
      </c>
      <c r="CS82" s="656">
        <v>0.36452380952380947</v>
      </c>
      <c r="CT82" s="656" t="s">
        <v>105</v>
      </c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</row>
    <row r="83" spans="2:121" s="47" customFormat="1">
      <c r="B83" s="47">
        <v>83</v>
      </c>
      <c r="C83" s="46"/>
      <c r="D83" s="749" t="s">
        <v>548</v>
      </c>
      <c r="E83" s="111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132"/>
      <c r="W83" s="132"/>
      <c r="X83" s="132"/>
      <c r="Y83" s="132"/>
      <c r="Z83" s="132"/>
      <c r="AA83" s="132"/>
      <c r="AB83" s="111"/>
      <c r="AC83" s="111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5"/>
      <c r="BK83" s="85"/>
      <c r="BL83" s="85"/>
      <c r="BM83" s="85"/>
      <c r="BN83" s="85"/>
      <c r="BO83" s="85"/>
      <c r="BP83" s="85"/>
      <c r="BQ83" s="85"/>
      <c r="BR83" s="85"/>
      <c r="BS83" s="85"/>
      <c r="BT83" s="85"/>
      <c r="BU83" s="85"/>
      <c r="BV83" s="678"/>
      <c r="BW83" s="678"/>
      <c r="BX83" s="678"/>
      <c r="BY83" s="678"/>
      <c r="BZ83" s="678"/>
      <c r="CA83" s="678"/>
      <c r="CB83" s="678"/>
      <c r="CC83" s="678"/>
      <c r="CD83" s="678"/>
      <c r="CE83" s="678"/>
      <c r="CF83" s="99"/>
      <c r="CG83" s="99"/>
      <c r="CH83" s="99"/>
      <c r="CI83" s="85"/>
      <c r="CJ83" s="85"/>
      <c r="CK83" s="85"/>
      <c r="CL83" s="99"/>
      <c r="CM83" s="85"/>
      <c r="CN83" s="1437" t="s">
        <v>105</v>
      </c>
      <c r="CO83" s="1437" t="s">
        <v>105</v>
      </c>
      <c r="CP83" s="1437" t="s">
        <v>105</v>
      </c>
      <c r="CQ83" s="1437" t="s">
        <v>105</v>
      </c>
      <c r="CR83" s="1438">
        <v>0.45500000000000002</v>
      </c>
      <c r="CS83" s="1438">
        <v>0.51</v>
      </c>
      <c r="CT83" s="1438">
        <v>0.52400000000000002</v>
      </c>
      <c r="CU83" s="85"/>
      <c r="CV83" s="85"/>
      <c r="CW83" s="85"/>
      <c r="CX83" s="85"/>
      <c r="CY83" s="85"/>
      <c r="CZ83" s="85"/>
      <c r="DA83" s="85"/>
      <c r="DB83" s="85"/>
      <c r="DC83" s="85"/>
      <c r="DD83" s="85"/>
      <c r="DE83" s="85"/>
      <c r="DF83" s="85"/>
      <c r="DG83" s="85"/>
      <c r="DH83" s="85"/>
      <c r="DI83" s="85"/>
      <c r="DJ83" s="85"/>
      <c r="DK83" s="85"/>
      <c r="DL83" s="85"/>
      <c r="DM83" s="85"/>
      <c r="DN83" s="85"/>
      <c r="DO83" s="85"/>
      <c r="DP83" s="85"/>
      <c r="DQ83" s="85"/>
    </row>
    <row r="84" spans="2:121" s="47" customFormat="1">
      <c r="B84" s="47">
        <v>84</v>
      </c>
      <c r="C84" s="46"/>
      <c r="D84" s="749"/>
      <c r="E84" s="111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132"/>
      <c r="W84" s="132"/>
      <c r="X84" s="132"/>
      <c r="Y84" s="132"/>
      <c r="Z84" s="132"/>
      <c r="AA84" s="132"/>
      <c r="AB84" s="111"/>
      <c r="AC84" s="111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5"/>
      <c r="BD84" s="85"/>
      <c r="BE84" s="85"/>
      <c r="BF84" s="85"/>
      <c r="BG84" s="85"/>
      <c r="BH84" s="85"/>
      <c r="BI84" s="85"/>
      <c r="BJ84" s="85"/>
      <c r="BK84" s="85"/>
      <c r="BL84" s="85"/>
      <c r="BM84" s="85"/>
      <c r="BN84" s="85"/>
      <c r="BO84" s="85"/>
      <c r="BP84" s="85"/>
      <c r="BQ84" s="85"/>
      <c r="BR84" s="85"/>
      <c r="BS84" s="85"/>
      <c r="BT84" s="85"/>
      <c r="BU84" s="85"/>
      <c r="BV84" s="678"/>
      <c r="BW84" s="678"/>
      <c r="BX84" s="678"/>
      <c r="BY84" s="678"/>
      <c r="BZ84" s="678"/>
      <c r="CA84" s="678"/>
      <c r="CB84" s="678"/>
      <c r="CC84" s="678"/>
      <c r="CD84" s="678"/>
      <c r="CE84" s="678"/>
      <c r="CF84" s="99"/>
      <c r="CG84" s="99"/>
      <c r="CH84" s="99"/>
      <c r="CI84" s="85"/>
      <c r="CJ84" s="85"/>
      <c r="CK84" s="85"/>
      <c r="CL84" s="99"/>
      <c r="CM84" s="85"/>
      <c r="CN84" s="85"/>
      <c r="CO84" s="85"/>
      <c r="CP84" s="85"/>
      <c r="CQ84" s="85"/>
      <c r="CR84" s="85"/>
      <c r="CS84" s="85"/>
      <c r="CT84" s="85"/>
      <c r="CU84" s="85"/>
      <c r="CV84" s="85"/>
      <c r="CW84" s="85"/>
      <c r="CX84" s="85"/>
      <c r="CY84" s="85"/>
      <c r="CZ84" s="85"/>
      <c r="DA84" s="85"/>
      <c r="DB84" s="85"/>
      <c r="DC84" s="85"/>
      <c r="DD84" s="85"/>
      <c r="DE84" s="85"/>
      <c r="DF84" s="85"/>
      <c r="DG84" s="85"/>
      <c r="DH84" s="85"/>
      <c r="DI84" s="85"/>
      <c r="DJ84" s="85"/>
      <c r="DK84" s="85"/>
      <c r="DL84" s="85"/>
      <c r="DM84" s="85"/>
      <c r="DN84" s="85"/>
      <c r="DO84" s="85"/>
      <c r="DP84" s="85"/>
      <c r="DQ84" s="85"/>
    </row>
    <row r="85" spans="2:121" s="47" customFormat="1">
      <c r="B85" s="47">
        <v>85</v>
      </c>
      <c r="C85" s="46"/>
      <c r="D85" s="642" t="s">
        <v>829</v>
      </c>
      <c r="E85" s="111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132"/>
      <c r="W85" s="132"/>
      <c r="X85" s="132"/>
      <c r="Y85" s="132"/>
      <c r="Z85" s="132"/>
      <c r="AA85" s="132"/>
      <c r="AB85" s="111"/>
      <c r="AC85" s="111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678"/>
      <c r="BW85" s="678"/>
      <c r="BX85" s="678"/>
      <c r="BY85" s="678"/>
      <c r="BZ85" s="678"/>
      <c r="CA85" s="678"/>
      <c r="CB85" s="678"/>
      <c r="CC85" s="678"/>
      <c r="CD85" s="678"/>
      <c r="CE85" s="678"/>
      <c r="CF85" s="99"/>
      <c r="CG85" s="99"/>
      <c r="CH85" s="99"/>
      <c r="CI85" s="85"/>
      <c r="CJ85" s="85"/>
      <c r="CK85" s="85"/>
      <c r="CL85" s="99"/>
      <c r="CM85" s="85"/>
      <c r="CN85" s="1436">
        <v>3300</v>
      </c>
      <c r="CO85" s="1436">
        <v>3300</v>
      </c>
      <c r="CP85" s="1436">
        <v>2900</v>
      </c>
      <c r="CQ85" s="1436">
        <v>3500</v>
      </c>
      <c r="CR85" s="1436">
        <v>5478</v>
      </c>
      <c r="CS85" s="1436">
        <v>7051</v>
      </c>
      <c r="CT85" s="1436">
        <v>7953</v>
      </c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</row>
    <row r="86" spans="2:121" s="47" customFormat="1">
      <c r="B86" s="47">
        <v>86</v>
      </c>
      <c r="C86" s="46"/>
      <c r="D86" s="655" t="s">
        <v>369</v>
      </c>
      <c r="E86" s="111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132"/>
      <c r="W86" s="132"/>
      <c r="X86" s="132"/>
      <c r="Y86" s="132"/>
      <c r="Z86" s="132"/>
      <c r="AA86" s="132"/>
      <c r="AB86" s="111"/>
      <c r="AC86" s="111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5"/>
      <c r="BD86" s="85"/>
      <c r="BE86" s="85"/>
      <c r="BF86" s="85"/>
      <c r="BG86" s="85"/>
      <c r="BH86" s="85"/>
      <c r="BI86" s="85"/>
      <c r="BJ86" s="85"/>
      <c r="BK86" s="85"/>
      <c r="BL86" s="85"/>
      <c r="BM86" s="85"/>
      <c r="BN86" s="85"/>
      <c r="BO86" s="85"/>
      <c r="BP86" s="85"/>
      <c r="BQ86" s="85"/>
      <c r="BR86" s="85"/>
      <c r="BS86" s="85"/>
      <c r="BT86" s="85"/>
      <c r="BU86" s="85"/>
      <c r="BV86" s="678"/>
      <c r="BW86" s="678"/>
      <c r="BX86" s="678"/>
      <c r="BY86" s="678"/>
      <c r="BZ86" s="678"/>
      <c r="CA86" s="678"/>
      <c r="CB86" s="678"/>
      <c r="CC86" s="678"/>
      <c r="CD86" s="678"/>
      <c r="CE86" s="678"/>
      <c r="CF86" s="99"/>
      <c r="CG86" s="99"/>
      <c r="CH86" s="99"/>
      <c r="CI86" s="85"/>
      <c r="CJ86" s="85"/>
      <c r="CK86" s="85"/>
      <c r="CL86" s="99"/>
      <c r="CM86" s="85"/>
      <c r="CN86" s="760" t="s">
        <v>105</v>
      </c>
      <c r="CO86" s="760" t="s">
        <v>105</v>
      </c>
      <c r="CP86" s="760" t="s">
        <v>105</v>
      </c>
      <c r="CQ86" s="760" t="s">
        <v>105</v>
      </c>
      <c r="CR86" s="656">
        <v>0.65999999999999992</v>
      </c>
      <c r="CS86" s="656">
        <v>1.1366666666666667</v>
      </c>
      <c r="CT86" s="656" t="s">
        <v>105</v>
      </c>
      <c r="CU86" s="85"/>
      <c r="CV86" s="85"/>
      <c r="CW86" s="85"/>
      <c r="CX86" s="85"/>
      <c r="CY86" s="85"/>
      <c r="CZ86" s="85"/>
      <c r="DA86" s="85"/>
      <c r="DB86" s="85"/>
      <c r="DC86" s="85"/>
      <c r="DD86" s="85"/>
      <c r="DE86" s="85"/>
      <c r="DF86" s="85"/>
      <c r="DG86" s="85"/>
      <c r="DH86" s="85"/>
      <c r="DI86" s="85"/>
      <c r="DJ86" s="85"/>
      <c r="DK86" s="85"/>
      <c r="DL86" s="85"/>
      <c r="DM86" s="85"/>
      <c r="DN86" s="85"/>
      <c r="DO86" s="85"/>
      <c r="DP86" s="85"/>
      <c r="DQ86" s="85"/>
    </row>
    <row r="87" spans="2:121" s="47" customFormat="1">
      <c r="B87" s="47">
        <v>87</v>
      </c>
      <c r="C87" s="46"/>
      <c r="D87" s="749" t="s">
        <v>548</v>
      </c>
      <c r="E87" s="111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132"/>
      <c r="W87" s="132"/>
      <c r="X87" s="132"/>
      <c r="Y87" s="132"/>
      <c r="Z87" s="132"/>
      <c r="AA87" s="132"/>
      <c r="AB87" s="111"/>
      <c r="AC87" s="111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  <c r="AU87" s="85"/>
      <c r="AV87" s="85"/>
      <c r="AW87" s="85"/>
      <c r="AX87" s="85"/>
      <c r="AY87" s="85"/>
      <c r="AZ87" s="85"/>
      <c r="BA87" s="85"/>
      <c r="BB87" s="85"/>
      <c r="BC87" s="85"/>
      <c r="BD87" s="85"/>
      <c r="BE87" s="85"/>
      <c r="BF87" s="85"/>
      <c r="BG87" s="85"/>
      <c r="BH87" s="85"/>
      <c r="BI87" s="85"/>
      <c r="BJ87" s="85"/>
      <c r="BK87" s="85"/>
      <c r="BL87" s="85"/>
      <c r="BM87" s="85"/>
      <c r="BN87" s="85"/>
      <c r="BO87" s="85"/>
      <c r="BP87" s="85"/>
      <c r="BQ87" s="85"/>
      <c r="BR87" s="85"/>
      <c r="BS87" s="85"/>
      <c r="BT87" s="85"/>
      <c r="BU87" s="85"/>
      <c r="BV87" s="678"/>
      <c r="BW87" s="678"/>
      <c r="BX87" s="678"/>
      <c r="BY87" s="678"/>
      <c r="BZ87" s="678"/>
      <c r="CA87" s="678"/>
      <c r="CB87" s="678"/>
      <c r="CC87" s="678"/>
      <c r="CD87" s="678"/>
      <c r="CE87" s="678"/>
      <c r="CF87" s="99"/>
      <c r="CG87" s="99"/>
      <c r="CH87" s="99"/>
      <c r="CI87" s="85"/>
      <c r="CJ87" s="85"/>
      <c r="CK87" s="85"/>
      <c r="CL87" s="99"/>
      <c r="CM87" s="85"/>
      <c r="CN87" s="1437" t="s">
        <v>105</v>
      </c>
      <c r="CO87" s="1437" t="s">
        <v>105</v>
      </c>
      <c r="CP87" s="1437" t="s">
        <v>105</v>
      </c>
      <c r="CQ87" s="1437" t="s">
        <v>105</v>
      </c>
      <c r="CR87" s="1438">
        <v>1.0109999999999999</v>
      </c>
      <c r="CS87" s="1438">
        <v>1.38</v>
      </c>
      <c r="CT87" s="1438">
        <v>1.8049999999999999</v>
      </c>
      <c r="CU87" s="85"/>
      <c r="CV87" s="85"/>
      <c r="CW87" s="85"/>
      <c r="CX87" s="85"/>
      <c r="CY87" s="85"/>
      <c r="CZ87" s="85"/>
      <c r="DA87" s="85"/>
      <c r="DB87" s="85"/>
      <c r="DC87" s="85"/>
      <c r="DD87" s="85"/>
      <c r="DE87" s="85"/>
      <c r="DF87" s="85"/>
      <c r="DG87" s="85"/>
      <c r="DH87" s="85"/>
      <c r="DI87" s="85"/>
      <c r="DJ87" s="85"/>
      <c r="DK87" s="85"/>
      <c r="DL87" s="85"/>
      <c r="DM87" s="85"/>
      <c r="DN87" s="85"/>
      <c r="DO87" s="85"/>
      <c r="DP87" s="85"/>
      <c r="DQ87" s="85"/>
    </row>
    <row r="88" spans="2:121" s="47" customFormat="1">
      <c r="B88" s="47">
        <v>88</v>
      </c>
      <c r="C88" s="46"/>
      <c r="D88" s="749"/>
      <c r="E88" s="111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132"/>
      <c r="W88" s="132"/>
      <c r="X88" s="132"/>
      <c r="Y88" s="132"/>
      <c r="Z88" s="132"/>
      <c r="AA88" s="132"/>
      <c r="AB88" s="111"/>
      <c r="AC88" s="111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  <c r="BA88" s="85"/>
      <c r="BB88" s="85"/>
      <c r="BC88" s="85"/>
      <c r="BD88" s="85"/>
      <c r="BE88" s="85"/>
      <c r="BF88" s="85"/>
      <c r="BG88" s="85"/>
      <c r="BH88" s="85"/>
      <c r="BI88" s="85"/>
      <c r="BJ88" s="85"/>
      <c r="BK88" s="85"/>
      <c r="BL88" s="85"/>
      <c r="BM88" s="85"/>
      <c r="BN88" s="85"/>
      <c r="BO88" s="85"/>
      <c r="BP88" s="85"/>
      <c r="BQ88" s="85"/>
      <c r="BR88" s="85"/>
      <c r="BS88" s="85"/>
      <c r="BT88" s="85"/>
      <c r="BU88" s="85"/>
      <c r="BV88" s="678"/>
      <c r="BW88" s="678"/>
      <c r="BX88" s="678"/>
      <c r="BY88" s="678"/>
      <c r="BZ88" s="678"/>
      <c r="CA88" s="678"/>
      <c r="CB88" s="678"/>
      <c r="CC88" s="678"/>
      <c r="CD88" s="678"/>
      <c r="CE88" s="678"/>
      <c r="CF88" s="99"/>
      <c r="CG88" s="99"/>
      <c r="CH88" s="99"/>
      <c r="CI88" s="85"/>
      <c r="CJ88" s="85"/>
      <c r="CK88" s="85"/>
      <c r="CL88" s="99"/>
      <c r="CM88" s="85"/>
      <c r="CN88" s="85"/>
      <c r="CO88" s="85"/>
      <c r="CP88" s="85"/>
      <c r="CQ88" s="85"/>
      <c r="CR88" s="678"/>
      <c r="CS88" s="678"/>
      <c r="CT88" s="678"/>
      <c r="CU88" s="85"/>
      <c r="CV88" s="85"/>
      <c r="CW88" s="85"/>
      <c r="CX88" s="85"/>
      <c r="CY88" s="85"/>
      <c r="CZ88" s="85"/>
      <c r="DA88" s="85"/>
      <c r="DB88" s="85"/>
      <c r="DC88" s="85"/>
      <c r="DD88" s="85"/>
      <c r="DE88" s="85"/>
      <c r="DF88" s="85"/>
      <c r="DG88" s="85"/>
      <c r="DH88" s="85"/>
      <c r="DI88" s="85"/>
      <c r="DJ88" s="85"/>
      <c r="DK88" s="85"/>
      <c r="DL88" s="85"/>
      <c r="DM88" s="85"/>
      <c r="DN88" s="85"/>
      <c r="DO88" s="85"/>
      <c r="DP88" s="85"/>
      <c r="DQ88" s="85"/>
    </row>
    <row r="89" spans="2:121" s="47" customFormat="1">
      <c r="B89" s="47">
        <v>89</v>
      </c>
      <c r="C89" s="46"/>
      <c r="D89" s="749" t="s">
        <v>62</v>
      </c>
      <c r="E89" s="111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132"/>
      <c r="W89" s="132"/>
      <c r="X89" s="132"/>
      <c r="Y89" s="132"/>
      <c r="Z89" s="132"/>
      <c r="AA89" s="132"/>
      <c r="AB89" s="111"/>
      <c r="AC89" s="111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5"/>
      <c r="BD89" s="85"/>
      <c r="BE89" s="85"/>
      <c r="BF89" s="85"/>
      <c r="BG89" s="85"/>
      <c r="BH89" s="85"/>
      <c r="BI89" s="85"/>
      <c r="BJ89" s="85"/>
      <c r="BK89" s="85"/>
      <c r="BL89" s="85"/>
      <c r="BM89" s="85"/>
      <c r="BN89" s="85"/>
      <c r="BO89" s="85"/>
      <c r="BP89" s="85"/>
      <c r="BQ89" s="85"/>
      <c r="BR89" s="85"/>
      <c r="BS89" s="85"/>
      <c r="BT89" s="85"/>
      <c r="BU89" s="85"/>
      <c r="BV89" s="678"/>
      <c r="BW89" s="678"/>
      <c r="BX89" s="678"/>
      <c r="BY89" s="678"/>
      <c r="BZ89" s="678"/>
      <c r="CA89" s="678"/>
      <c r="CB89" s="678"/>
      <c r="CC89" s="678"/>
      <c r="CD89" s="678"/>
      <c r="CE89" s="678"/>
      <c r="CF89" s="99"/>
      <c r="CG89" s="99"/>
      <c r="CH89" s="99"/>
      <c r="CI89" s="85"/>
      <c r="CJ89" s="85"/>
      <c r="CK89" s="85"/>
      <c r="CL89" s="99"/>
      <c r="CM89" s="85"/>
      <c r="CN89" s="751">
        <v>-94</v>
      </c>
      <c r="CO89" s="751">
        <v>42.100000000000364</v>
      </c>
      <c r="CP89" s="751">
        <v>-82.299999999999272</v>
      </c>
      <c r="CQ89" s="751">
        <v>-70.599999999998545</v>
      </c>
      <c r="CR89" s="751">
        <v>0.7999999999992724</v>
      </c>
      <c r="CS89" s="751">
        <v>0.2000000000007276</v>
      </c>
      <c r="CT89" s="751">
        <v>0</v>
      </c>
      <c r="CU89" s="85"/>
      <c r="CV89" s="85"/>
      <c r="CW89" s="85"/>
      <c r="CX89" s="85"/>
      <c r="CY89" s="85"/>
      <c r="CZ89" s="85"/>
      <c r="DA89" s="85"/>
      <c r="DB89" s="85"/>
      <c r="DC89" s="85"/>
      <c r="DD89" s="85"/>
      <c r="DE89" s="85"/>
      <c r="DF89" s="85"/>
      <c r="DG89" s="85"/>
      <c r="DH89" s="85"/>
      <c r="DI89" s="85"/>
      <c r="DJ89" s="85"/>
      <c r="DK89" s="85"/>
      <c r="DL89" s="85"/>
      <c r="DM89" s="85"/>
      <c r="DN89" s="85"/>
      <c r="DO89" s="85"/>
      <c r="DP89" s="85"/>
      <c r="DQ89" s="85"/>
    </row>
    <row r="90" spans="2:121" s="47" customFormat="1">
      <c r="B90" s="47">
        <v>90</v>
      </c>
      <c r="C90" s="46"/>
      <c r="D90" s="749"/>
      <c r="E90" s="111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132"/>
      <c r="W90" s="132"/>
      <c r="X90" s="132"/>
      <c r="Y90" s="132"/>
      <c r="Z90" s="132"/>
      <c r="AA90" s="132"/>
      <c r="AB90" s="111"/>
      <c r="AC90" s="111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  <c r="BI90" s="85"/>
      <c r="BJ90" s="85"/>
      <c r="BK90" s="85"/>
      <c r="BL90" s="85"/>
      <c r="BM90" s="85"/>
      <c r="BN90" s="85"/>
      <c r="BO90" s="85"/>
      <c r="BP90" s="85"/>
      <c r="BQ90" s="85"/>
      <c r="BR90" s="85"/>
      <c r="BS90" s="85"/>
      <c r="BT90" s="85"/>
      <c r="BU90" s="85"/>
      <c r="BV90" s="678"/>
      <c r="BW90" s="678"/>
      <c r="BX90" s="678"/>
      <c r="BY90" s="678"/>
      <c r="BZ90" s="678"/>
      <c r="CA90" s="678"/>
      <c r="CB90" s="678"/>
      <c r="CC90" s="678"/>
      <c r="CD90" s="678"/>
      <c r="CE90" s="678"/>
      <c r="CF90" s="99"/>
      <c r="CG90" s="99"/>
      <c r="CH90" s="99"/>
      <c r="CI90" s="85"/>
      <c r="CJ90" s="85"/>
      <c r="CK90" s="85"/>
      <c r="CL90" s="99"/>
      <c r="CM90" s="85"/>
      <c r="CN90" s="85"/>
      <c r="CO90" s="85"/>
      <c r="CP90" s="85"/>
      <c r="CQ90" s="85"/>
      <c r="CR90" s="85"/>
      <c r="CS90" s="85"/>
      <c r="CT90" s="85"/>
      <c r="CU90" s="85"/>
      <c r="CV90" s="85"/>
      <c r="CW90" s="85"/>
      <c r="CX90" s="85"/>
      <c r="CY90" s="85"/>
      <c r="CZ90" s="85"/>
      <c r="DA90" s="85"/>
      <c r="DB90" s="85"/>
      <c r="DC90" s="85"/>
      <c r="DD90" s="85"/>
      <c r="DE90" s="85"/>
      <c r="DF90" s="85"/>
      <c r="DG90" s="85"/>
      <c r="DH90" s="85"/>
      <c r="DI90" s="85"/>
      <c r="DJ90" s="85"/>
      <c r="DK90" s="85"/>
      <c r="DL90" s="85"/>
      <c r="DM90" s="85"/>
      <c r="DN90" s="85"/>
      <c r="DO90" s="85"/>
      <c r="DP90" s="85"/>
      <c r="DQ90" s="85"/>
    </row>
    <row r="91" spans="2:121" s="47" customFormat="1">
      <c r="B91" s="47">
        <v>91</v>
      </c>
      <c r="C91" s="46"/>
      <c r="D91" s="84" t="s">
        <v>377</v>
      </c>
      <c r="E91" s="11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100">
        <v>0</v>
      </c>
      <c r="V91" s="761">
        <v>4.3774575396273496E-2</v>
      </c>
      <c r="W91" s="761">
        <v>0.14081426230780236</v>
      </c>
      <c r="X91" s="761">
        <v>0.14323622909295963</v>
      </c>
      <c r="Y91" s="761">
        <v>0.16030151490522448</v>
      </c>
      <c r="Z91" s="761">
        <v>0.16899923420780638</v>
      </c>
      <c r="AA91" s="131"/>
      <c r="AB91" s="114"/>
      <c r="AC91" s="11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99"/>
      <c r="CE91" s="99"/>
      <c r="CF91" s="99"/>
      <c r="CG91" s="99"/>
      <c r="CH91" s="99"/>
      <c r="CI91" s="85"/>
      <c r="CJ91" s="85"/>
      <c r="CK91" s="85"/>
      <c r="CL91" s="99"/>
      <c r="CM91" s="85"/>
      <c r="CN91" s="85"/>
      <c r="CO91" s="85"/>
      <c r="CP91" s="85"/>
      <c r="CQ91" s="85"/>
      <c r="CR91" s="85"/>
      <c r="CS91" s="759"/>
      <c r="CT91" s="759"/>
      <c r="CU91" s="1419"/>
      <c r="CV91" s="1419"/>
      <c r="CW91" s="1419"/>
      <c r="CX91" s="1419"/>
      <c r="CY91" s="1419"/>
      <c r="CZ91" s="1419"/>
      <c r="DA91" s="759"/>
      <c r="DB91" s="85"/>
      <c r="DC91" s="85"/>
      <c r="DD91" s="85"/>
      <c r="DE91" s="85"/>
      <c r="DF91" s="85"/>
      <c r="DG91" s="85"/>
      <c r="DH91" s="85"/>
      <c r="DI91" s="85"/>
      <c r="DJ91" s="85"/>
      <c r="DK91" s="85"/>
      <c r="DL91" s="85"/>
      <c r="DM91" s="85"/>
      <c r="DN91" s="85"/>
      <c r="DO91" s="85"/>
      <c r="DP91" s="85"/>
      <c r="DQ91" s="85"/>
    </row>
    <row r="92" spans="2:121" s="47" customFormat="1">
      <c r="B92" s="47">
        <v>92</v>
      </c>
      <c r="C92" s="46"/>
      <c r="D92" s="763" t="s">
        <v>773</v>
      </c>
      <c r="E92" s="111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759"/>
      <c r="S92" s="759"/>
      <c r="T92" s="764">
        <v>1413.6814570000001</v>
      </c>
      <c r="U92" s="764">
        <v>2434</v>
      </c>
      <c r="V92" s="765">
        <v>4729.2215490616936</v>
      </c>
      <c r="W92" s="765">
        <v>6572.1578038302541</v>
      </c>
      <c r="X92" s="765">
        <v>8298.128508203501</v>
      </c>
      <c r="Y92" s="765">
        <v>10106.850506322637</v>
      </c>
      <c r="Z92" s="765">
        <v>11940.721687695135</v>
      </c>
      <c r="AA92" s="765">
        <v>5562.6746080656458</v>
      </c>
      <c r="AB92" s="111"/>
      <c r="AC92" s="111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5"/>
      <c r="BD92" s="85"/>
      <c r="BE92" s="85"/>
      <c r="BF92" s="85"/>
      <c r="BG92" s="85"/>
      <c r="BH92" s="85"/>
      <c r="BI92" s="85"/>
      <c r="BJ92" s="85"/>
      <c r="BK92" s="85"/>
      <c r="BL92" s="85"/>
      <c r="BM92" s="85"/>
      <c r="BN92" s="85"/>
      <c r="BO92" s="85"/>
      <c r="BP92" s="85"/>
      <c r="BQ92" s="85"/>
      <c r="BR92" s="85"/>
      <c r="BS92" s="85"/>
      <c r="BT92" s="85"/>
      <c r="BU92" s="85"/>
      <c r="BV92" s="99"/>
      <c r="BW92" s="99"/>
      <c r="BX92" s="99"/>
      <c r="BY92" s="634"/>
      <c r="BZ92" s="634"/>
      <c r="CA92" s="634"/>
      <c r="CB92" s="634"/>
      <c r="CC92" s="634"/>
      <c r="CD92" s="99"/>
      <c r="CE92" s="99"/>
      <c r="CF92" s="643"/>
      <c r="CG92" s="643"/>
      <c r="CH92" s="643"/>
      <c r="CI92" s="643"/>
      <c r="CJ92" s="643"/>
      <c r="CK92" s="643"/>
      <c r="CL92" s="643">
        <v>271.38145700000001</v>
      </c>
      <c r="CM92" s="643">
        <v>296.69999999999993</v>
      </c>
      <c r="CN92" s="643">
        <v>391.2</v>
      </c>
      <c r="CO92" s="643">
        <v>454.4</v>
      </c>
      <c r="CP92" s="643">
        <v>467.80000000000007</v>
      </c>
      <c r="CQ92" s="643">
        <v>560.40000000000009</v>
      </c>
      <c r="CR92" s="643">
        <v>632.79999999999995</v>
      </c>
      <c r="CS92" s="643">
        <v>773</v>
      </c>
      <c r="CT92" s="643">
        <v>971</v>
      </c>
      <c r="CU92" s="643">
        <v>1088.4584830844128</v>
      </c>
      <c r="CV92" s="643">
        <v>1256.7946344359352</v>
      </c>
      <c r="CW92" s="643">
        <v>1412.9684315413458</v>
      </c>
      <c r="CX92" s="643">
        <v>1510.2682618999718</v>
      </c>
      <c r="CY92" s="643">
        <v>1521.9293651260818</v>
      </c>
      <c r="CZ92" s="643">
        <v>1701.6616402969823</v>
      </c>
      <c r="DA92" s="643">
        <v>1838.2985365072184</v>
      </c>
      <c r="DB92" s="643">
        <v>1880.3688072847108</v>
      </c>
      <c r="DC92" s="643">
        <v>1937.1524351539206</v>
      </c>
      <c r="DD92" s="643">
        <v>2171.4726106907183</v>
      </c>
      <c r="DE92" s="643">
        <v>2309.1346550741505</v>
      </c>
      <c r="DF92" s="643">
        <v>2270.0605211595002</v>
      </c>
      <c r="DG92" s="643">
        <v>2382.8278017124112</v>
      </c>
      <c r="DH92" s="643">
        <v>2684.6108073125815</v>
      </c>
      <c r="DI92" s="643">
        <v>2769.3513761381428</v>
      </c>
      <c r="DJ92" s="643">
        <v>2665.6997855526138</v>
      </c>
      <c r="DK92" s="643">
        <v>2816.8498840664793</v>
      </c>
      <c r="DL92" s="643">
        <v>3164.9228311172201</v>
      </c>
      <c r="DM92" s="643">
        <v>3293.249186958823</v>
      </c>
      <c r="DN92" s="643">
        <v>1133.5957374101458</v>
      </c>
      <c r="DO92" s="643">
        <v>1233.7819570095419</v>
      </c>
      <c r="DP92" s="643">
        <v>1566.2788411324843</v>
      </c>
      <c r="DQ92" s="643">
        <v>1629.0180725134733</v>
      </c>
    </row>
    <row r="93" spans="2:121" s="47" customFormat="1">
      <c r="B93" s="47">
        <v>93</v>
      </c>
      <c r="C93" s="46"/>
      <c r="D93" s="763" t="s">
        <v>532</v>
      </c>
      <c r="E93" s="766"/>
      <c r="F93" s="767"/>
      <c r="G93" s="764"/>
      <c r="H93" s="764"/>
      <c r="I93" s="764"/>
      <c r="J93" s="764"/>
      <c r="K93" s="764"/>
      <c r="L93" s="764"/>
      <c r="M93" s="764"/>
      <c r="N93" s="764"/>
      <c r="O93" s="764">
        <v>0</v>
      </c>
      <c r="P93" s="764">
        <v>202.11697331747476</v>
      </c>
      <c r="Q93" s="764">
        <v>356.96699999999998</v>
      </c>
      <c r="R93" s="764">
        <v>601.00300000000004</v>
      </c>
      <c r="S93" s="764">
        <v>950</v>
      </c>
      <c r="T93" s="764">
        <v>1413.6814570000001</v>
      </c>
      <c r="U93" s="764">
        <v>2434</v>
      </c>
      <c r="V93" s="765">
        <v>4530.8840247102435</v>
      </c>
      <c r="W93" s="765">
        <v>5760.9358692055202</v>
      </c>
      <c r="X93" s="765">
        <v>7258.4548119046331</v>
      </c>
      <c r="Y93" s="765">
        <v>8710.5380597112999</v>
      </c>
      <c r="Z93" s="765">
        <v>10214.482044367618</v>
      </c>
      <c r="AA93" s="765">
        <v>4933.6299236736722</v>
      </c>
      <c r="AB93" s="54"/>
      <c r="AC93" s="54"/>
      <c r="AD93" s="654"/>
      <c r="AE93" s="654"/>
      <c r="AF93" s="654"/>
      <c r="AG93" s="654"/>
      <c r="AH93" s="654"/>
      <c r="AI93" s="654"/>
      <c r="AJ93" s="654"/>
      <c r="AK93" s="654"/>
      <c r="AL93" s="654"/>
      <c r="AM93" s="654"/>
      <c r="AN93" s="654"/>
      <c r="AO93" s="654"/>
      <c r="AP93" s="654"/>
      <c r="AQ93" s="654"/>
      <c r="AR93" s="654"/>
      <c r="AS93" s="654"/>
      <c r="AT93" s="654"/>
      <c r="AU93" s="654"/>
      <c r="AV93" s="654"/>
      <c r="AW93" s="654"/>
      <c r="AX93" s="654"/>
      <c r="AY93" s="654"/>
      <c r="AZ93" s="654"/>
      <c r="BA93" s="654"/>
      <c r="BB93" s="654"/>
      <c r="BC93" s="654"/>
      <c r="BD93" s="654"/>
      <c r="BE93" s="654"/>
      <c r="BF93" s="654"/>
      <c r="BG93" s="654"/>
      <c r="BH93" s="654"/>
      <c r="BI93" s="654"/>
      <c r="BJ93" s="654"/>
      <c r="BK93" s="654"/>
      <c r="BL93" s="654"/>
      <c r="BM93" s="654"/>
      <c r="BN93" s="654"/>
      <c r="BO93" s="654"/>
      <c r="BP93" s="654"/>
      <c r="BQ93" s="654"/>
      <c r="BR93" s="654" t="s">
        <v>105</v>
      </c>
      <c r="BS93" s="654" t="s">
        <v>105</v>
      </c>
      <c r="BT93" s="654" t="s">
        <v>105</v>
      </c>
      <c r="BU93" s="654" t="s">
        <v>105</v>
      </c>
      <c r="BV93" s="643">
        <v>36.703910614525135</v>
      </c>
      <c r="BW93" s="643">
        <v>50.684459459459461</v>
      </c>
      <c r="BX93" s="643">
        <v>52.417045454545459</v>
      </c>
      <c r="BY93" s="643">
        <v>62.311557788944725</v>
      </c>
      <c r="BZ93" s="768">
        <v>65.699999999999989</v>
      </c>
      <c r="CA93" s="768">
        <v>75.013000000000005</v>
      </c>
      <c r="CB93" s="768">
        <v>92.254000000000005</v>
      </c>
      <c r="CC93" s="768">
        <v>124</v>
      </c>
      <c r="CD93" s="643">
        <v>144.76300000000001</v>
      </c>
      <c r="CE93" s="643">
        <v>143.91499999999999</v>
      </c>
      <c r="CF93" s="643">
        <v>143.92500000000001</v>
      </c>
      <c r="CG93" s="643">
        <v>168.4</v>
      </c>
      <c r="CH93" s="643">
        <v>187</v>
      </c>
      <c r="CI93" s="643">
        <v>221</v>
      </c>
      <c r="CJ93" s="643">
        <v>257</v>
      </c>
      <c r="CK93" s="643">
        <v>285</v>
      </c>
      <c r="CL93" s="643">
        <v>271.38145700000001</v>
      </c>
      <c r="CM93" s="643">
        <v>296.7</v>
      </c>
      <c r="CN93" s="643">
        <v>391.2</v>
      </c>
      <c r="CO93" s="643">
        <v>454.4</v>
      </c>
      <c r="CP93" s="643">
        <v>467.8</v>
      </c>
      <c r="CQ93" s="643">
        <v>560.4</v>
      </c>
      <c r="CR93" s="643">
        <v>632.79999999999995</v>
      </c>
      <c r="CS93" s="643">
        <v>773</v>
      </c>
      <c r="CT93" s="643">
        <v>971</v>
      </c>
      <c r="CU93" s="643">
        <v>1059.2296526336902</v>
      </c>
      <c r="CV93" s="643">
        <v>1198.9107301962301</v>
      </c>
      <c r="CW93" s="643">
        <v>1301.7436418803231</v>
      </c>
      <c r="CX93" s="643">
        <v>1180.9115802029269</v>
      </c>
      <c r="CY93" s="643">
        <v>1337.6343751078514</v>
      </c>
      <c r="CZ93" s="643">
        <v>1559.4325623604077</v>
      </c>
      <c r="DA93" s="643">
        <v>1682.9573515343343</v>
      </c>
      <c r="DB93" s="643">
        <v>1396.9569598830078</v>
      </c>
      <c r="DC93" s="643">
        <v>1738.2057507536779</v>
      </c>
      <c r="DD93" s="643">
        <v>2012.6646977980283</v>
      </c>
      <c r="DE93" s="643">
        <v>2110.627403469919</v>
      </c>
      <c r="DF93" s="643">
        <v>1588.3740067988535</v>
      </c>
      <c r="DG93" s="643">
        <v>2167.6912649240412</v>
      </c>
      <c r="DH93" s="643">
        <v>2507.3271957022662</v>
      </c>
      <c r="DI93" s="643">
        <v>2447.1455922861396</v>
      </c>
      <c r="DJ93" s="643">
        <v>1800.8929230105014</v>
      </c>
      <c r="DK93" s="643">
        <v>2539.217348241461</v>
      </c>
      <c r="DL93" s="643">
        <v>2921.1022256498263</v>
      </c>
      <c r="DM93" s="643">
        <v>2953.2695474658285</v>
      </c>
      <c r="DN93" s="643">
        <v>1115.4997487156531</v>
      </c>
      <c r="DO93" s="643">
        <v>1204.3966010368665</v>
      </c>
      <c r="DP93" s="643">
        <v>1275.0925145761626</v>
      </c>
      <c r="DQ93" s="643">
        <v>1338.6410593449903</v>
      </c>
    </row>
    <row r="94" spans="2:121" s="47" customFormat="1">
      <c r="B94" s="47">
        <v>94</v>
      </c>
      <c r="C94" s="46"/>
      <c r="D94" s="756" t="s">
        <v>369</v>
      </c>
      <c r="E94" s="111"/>
      <c r="F94" s="85"/>
      <c r="G94" s="656"/>
      <c r="H94" s="656"/>
      <c r="I94" s="656"/>
      <c r="J94" s="656"/>
      <c r="K94" s="656"/>
      <c r="L94" s="656"/>
      <c r="M94" s="656"/>
      <c r="N94" s="656"/>
      <c r="O94" s="656" t="s">
        <v>276</v>
      </c>
      <c r="P94" s="656" t="s">
        <v>276</v>
      </c>
      <c r="Q94" s="656">
        <v>0.7661406369829955</v>
      </c>
      <c r="R94" s="656">
        <v>0.6836374230671185</v>
      </c>
      <c r="S94" s="656">
        <v>0.58069094497032459</v>
      </c>
      <c r="T94" s="656">
        <v>0.48808574421052642</v>
      </c>
      <c r="U94" s="656">
        <v>0.72174572139132165</v>
      </c>
      <c r="V94" s="632">
        <v>0.86149713422770891</v>
      </c>
      <c r="W94" s="632">
        <v>0.2714816441530834</v>
      </c>
      <c r="X94" s="632">
        <v>0.25994369260451999</v>
      </c>
      <c r="Y94" s="632">
        <v>0.20005404530797621</v>
      </c>
      <c r="Z94" s="632">
        <v>0.17265798901820828</v>
      </c>
      <c r="AA94" s="632">
        <v>-0.4336021621335765</v>
      </c>
      <c r="AB94" s="111"/>
      <c r="AC94" s="111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  <c r="BD94" s="85"/>
      <c r="BE94" s="85"/>
      <c r="BF94" s="85"/>
      <c r="BG94" s="85"/>
      <c r="BH94" s="85"/>
      <c r="BI94" s="85"/>
      <c r="BJ94" s="85"/>
      <c r="BK94" s="85"/>
      <c r="BL94" s="85"/>
      <c r="BM94" s="85"/>
      <c r="BN94" s="85"/>
      <c r="BO94" s="85"/>
      <c r="BP94" s="85"/>
      <c r="BQ94" s="85"/>
      <c r="BR94" s="85"/>
      <c r="BS94" s="85"/>
      <c r="BT94" s="85"/>
      <c r="BU94" s="85"/>
      <c r="BV94" s="634"/>
      <c r="BW94" s="634"/>
      <c r="BX94" s="634"/>
      <c r="BY94" s="634"/>
      <c r="BZ94" s="656">
        <v>0.78999999999999981</v>
      </c>
      <c r="CA94" s="656">
        <v>0.48</v>
      </c>
      <c r="CB94" s="656">
        <v>0.76</v>
      </c>
      <c r="CC94" s="656">
        <v>0.99</v>
      </c>
      <c r="CD94" s="656">
        <v>1.2033942161339426</v>
      </c>
      <c r="CE94" s="656">
        <v>0.91853412075240271</v>
      </c>
      <c r="CF94" s="656">
        <v>0.56009495523229358</v>
      </c>
      <c r="CG94" s="656">
        <v>0.35806451612903234</v>
      </c>
      <c r="CH94" s="656">
        <v>0.29176654255576362</v>
      </c>
      <c r="CI94" s="656">
        <v>0.5356286697008652</v>
      </c>
      <c r="CJ94" s="656">
        <v>0.78565224943546963</v>
      </c>
      <c r="CK94" s="656">
        <v>0.69239904988123513</v>
      </c>
      <c r="CL94" s="656">
        <v>0.45123773796791444</v>
      </c>
      <c r="CM94" s="656">
        <v>0.3425339366515836</v>
      </c>
      <c r="CN94" s="656">
        <v>0.52217898832684817</v>
      </c>
      <c r="CO94" s="656">
        <v>0.59438596491228068</v>
      </c>
      <c r="CP94" s="656">
        <v>0.7237728958025309</v>
      </c>
      <c r="CQ94" s="656">
        <v>0.8887765419615774</v>
      </c>
      <c r="CR94" s="656">
        <v>0.61758691206543959</v>
      </c>
      <c r="CS94" s="656">
        <v>0.70114436619718323</v>
      </c>
      <c r="CT94" s="656">
        <v>1.075673364685763</v>
      </c>
      <c r="CU94" s="656">
        <v>0.89013142868253081</v>
      </c>
      <c r="CV94" s="656">
        <v>0.89461240549341059</v>
      </c>
      <c r="CW94" s="656">
        <v>0.6840150606472486</v>
      </c>
      <c r="CX94" s="656">
        <v>0.21618082410188144</v>
      </c>
      <c r="CY94" s="656">
        <v>0.26283697948025719</v>
      </c>
      <c r="CZ94" s="656">
        <v>0.30070782009363595</v>
      </c>
      <c r="DA94" s="656">
        <v>0.29284852822738694</v>
      </c>
      <c r="DB94" s="656">
        <v>0.18294797282194142</v>
      </c>
      <c r="DC94" s="656">
        <v>0.29946253109227183</v>
      </c>
      <c r="DD94" s="656">
        <v>0.29063913783587658</v>
      </c>
      <c r="DE94" s="656">
        <v>0.25411817568976569</v>
      </c>
      <c r="DF94" s="656">
        <v>0.13702429810856631</v>
      </c>
      <c r="DG94" s="656">
        <v>0.24708554438054331</v>
      </c>
      <c r="DH94" s="656">
        <v>0.24577491643065397</v>
      </c>
      <c r="DI94" s="656">
        <v>0.15943988420835287</v>
      </c>
      <c r="DJ94" s="656">
        <v>0.13379652103470896</v>
      </c>
      <c r="DK94" s="656">
        <v>0.17139252684603989</v>
      </c>
      <c r="DL94" s="656">
        <v>0.16502633986373993</v>
      </c>
      <c r="DM94" s="656">
        <v>0.20682216733450032</v>
      </c>
      <c r="DN94" s="656">
        <v>-0.38058518945651476</v>
      </c>
      <c r="DO94" s="656">
        <v>-0.52568195791865824</v>
      </c>
      <c r="DP94" s="656">
        <v>-0.5634892530019191</v>
      </c>
      <c r="DQ94" s="656">
        <v>-0.54672574317042444</v>
      </c>
    </row>
    <row r="95" spans="2:121" s="771" customFormat="1">
      <c r="B95" s="47">
        <v>95</v>
      </c>
      <c r="C95" s="769"/>
      <c r="D95" s="770" t="s">
        <v>447</v>
      </c>
      <c r="E95" s="122"/>
      <c r="F95" s="759"/>
      <c r="G95" s="759"/>
      <c r="H95" s="759"/>
      <c r="I95" s="759"/>
      <c r="J95" s="759"/>
      <c r="K95" s="759"/>
      <c r="L95" s="759"/>
      <c r="M95" s="759"/>
      <c r="N95" s="759"/>
      <c r="O95" s="759"/>
      <c r="P95" s="759"/>
      <c r="Q95" s="759"/>
      <c r="R95" s="759"/>
      <c r="S95" s="759"/>
      <c r="T95" s="759"/>
      <c r="U95" s="759"/>
      <c r="V95" s="762"/>
      <c r="W95" s="762"/>
      <c r="X95" s="762"/>
      <c r="Y95" s="762"/>
      <c r="Z95" s="762"/>
      <c r="AA95" s="762"/>
      <c r="AB95" s="122"/>
      <c r="AC95" s="122"/>
      <c r="AD95" s="759"/>
      <c r="AE95" s="759"/>
      <c r="AF95" s="759"/>
      <c r="AG95" s="759"/>
      <c r="AH95" s="759"/>
      <c r="AI95" s="759"/>
      <c r="AJ95" s="759"/>
      <c r="AK95" s="759"/>
      <c r="AL95" s="759"/>
      <c r="AM95" s="759"/>
      <c r="AN95" s="759"/>
      <c r="AO95" s="759"/>
      <c r="AP95" s="759"/>
      <c r="AQ95" s="759"/>
      <c r="AR95" s="759"/>
      <c r="AS95" s="759"/>
      <c r="AT95" s="759"/>
      <c r="AU95" s="759"/>
      <c r="AV95" s="759"/>
      <c r="AW95" s="759"/>
      <c r="AX95" s="759"/>
      <c r="AY95" s="759"/>
      <c r="AZ95" s="759"/>
      <c r="BA95" s="759"/>
      <c r="BB95" s="759"/>
      <c r="BC95" s="759"/>
      <c r="BD95" s="759"/>
      <c r="BE95" s="759"/>
      <c r="BF95" s="759"/>
      <c r="BG95" s="759"/>
      <c r="BH95" s="759"/>
      <c r="BI95" s="759"/>
      <c r="BJ95" s="759"/>
      <c r="BK95" s="759"/>
      <c r="BL95" s="759"/>
      <c r="BM95" s="759"/>
      <c r="BN95" s="759"/>
      <c r="BO95" s="759"/>
      <c r="BP95" s="759"/>
      <c r="BQ95" s="759"/>
      <c r="BR95" s="759"/>
      <c r="BS95" s="759"/>
      <c r="BT95" s="759"/>
      <c r="BU95" s="759"/>
      <c r="BV95" s="698" t="s">
        <v>1050</v>
      </c>
      <c r="BW95" s="698" t="s">
        <v>1050</v>
      </c>
      <c r="BX95" s="698" t="s">
        <v>1050</v>
      </c>
      <c r="BY95" s="698" t="s">
        <v>1050</v>
      </c>
      <c r="BZ95" s="698" t="s">
        <v>1050</v>
      </c>
      <c r="CA95" s="698" t="s">
        <v>1050</v>
      </c>
      <c r="CB95" s="698" t="s">
        <v>1050</v>
      </c>
      <c r="CC95" s="698" t="s">
        <v>1050</v>
      </c>
      <c r="CD95" s="698" t="s">
        <v>1050</v>
      </c>
      <c r="CE95" s="698">
        <v>0.99999792238905738</v>
      </c>
      <c r="CF95" s="698">
        <v>0.99999913149285113</v>
      </c>
      <c r="CG95" s="698">
        <v>0.99989258279860205</v>
      </c>
      <c r="CH95" s="698">
        <v>1.0001856012863648</v>
      </c>
      <c r="CI95" s="698">
        <v>0.99897967560933087</v>
      </c>
      <c r="CJ95" s="698">
        <v>1.00068852432322</v>
      </c>
      <c r="CK95" s="698">
        <v>1.0005084443491947</v>
      </c>
      <c r="CL95" s="698" t="s">
        <v>105</v>
      </c>
      <c r="CM95" s="698" t="s">
        <v>105</v>
      </c>
      <c r="CN95" s="698" t="s">
        <v>105</v>
      </c>
      <c r="CO95" s="698" t="s">
        <v>105</v>
      </c>
      <c r="CP95" s="698" t="s">
        <v>105</v>
      </c>
      <c r="CQ95" s="698" t="s">
        <v>105</v>
      </c>
      <c r="CR95" s="698" t="s">
        <v>105</v>
      </c>
      <c r="CS95" s="698" t="s">
        <v>105</v>
      </c>
      <c r="CT95" s="698" t="s">
        <v>105</v>
      </c>
      <c r="CU95" s="643"/>
      <c r="CV95" s="643"/>
      <c r="CW95" s="643"/>
      <c r="CX95" s="643"/>
      <c r="CY95" s="643"/>
      <c r="CZ95" s="643"/>
      <c r="DA95" s="643"/>
      <c r="DB95" s="643"/>
      <c r="DC95" s="643"/>
      <c r="DD95" s="643"/>
      <c r="DE95" s="643"/>
      <c r="DF95" s="643"/>
      <c r="DG95" s="643"/>
      <c r="DH95" s="643"/>
      <c r="DI95" s="643"/>
      <c r="DJ95" s="643"/>
      <c r="DK95" s="643"/>
      <c r="DL95" s="643"/>
      <c r="DM95" s="643"/>
      <c r="DN95" s="643"/>
      <c r="DO95" s="643"/>
      <c r="DP95" s="643"/>
      <c r="DQ95" s="643"/>
    </row>
    <row r="96" spans="2:121" s="771" customFormat="1">
      <c r="B96" s="47">
        <v>96</v>
      </c>
      <c r="C96" s="769"/>
      <c r="D96" s="770" t="s">
        <v>577</v>
      </c>
      <c r="E96" s="122"/>
      <c r="F96" s="759"/>
      <c r="G96" s="759"/>
      <c r="H96" s="759"/>
      <c r="I96" s="759"/>
      <c r="J96" s="759"/>
      <c r="K96" s="759"/>
      <c r="L96" s="759"/>
      <c r="M96" s="759"/>
      <c r="N96" s="759"/>
      <c r="O96" s="759"/>
      <c r="P96" s="759"/>
      <c r="Q96" s="759"/>
      <c r="R96" s="759"/>
      <c r="S96" s="759"/>
      <c r="T96" s="759"/>
      <c r="U96" s="759"/>
      <c r="V96" s="762"/>
      <c r="W96" s="762"/>
      <c r="X96" s="762"/>
      <c r="Y96" s="762"/>
      <c r="Z96" s="762"/>
      <c r="AA96" s="762"/>
      <c r="AB96" s="122"/>
      <c r="AC96" s="122"/>
      <c r="AD96" s="759"/>
      <c r="AE96" s="759"/>
      <c r="AF96" s="759"/>
      <c r="AG96" s="759"/>
      <c r="AH96" s="759"/>
      <c r="AI96" s="759"/>
      <c r="AJ96" s="759"/>
      <c r="AK96" s="759"/>
      <c r="AL96" s="759"/>
      <c r="AM96" s="759"/>
      <c r="AN96" s="759"/>
      <c r="AO96" s="759"/>
      <c r="AP96" s="759"/>
      <c r="AQ96" s="759"/>
      <c r="AR96" s="759"/>
      <c r="AS96" s="759"/>
      <c r="AT96" s="759"/>
      <c r="AU96" s="759"/>
      <c r="AV96" s="759"/>
      <c r="AW96" s="759"/>
      <c r="AX96" s="759"/>
      <c r="AY96" s="759"/>
      <c r="AZ96" s="759"/>
      <c r="BA96" s="759"/>
      <c r="BB96" s="759"/>
      <c r="BC96" s="759"/>
      <c r="BD96" s="759"/>
      <c r="BE96" s="759"/>
      <c r="BF96" s="759"/>
      <c r="BG96" s="759"/>
      <c r="BH96" s="759"/>
      <c r="BI96" s="759"/>
      <c r="BJ96" s="759"/>
      <c r="BK96" s="759"/>
      <c r="BL96" s="759"/>
      <c r="BM96" s="759"/>
      <c r="BN96" s="759"/>
      <c r="BO96" s="759"/>
      <c r="BP96" s="759"/>
      <c r="BQ96" s="759"/>
      <c r="BR96" s="759"/>
      <c r="BS96" s="759"/>
      <c r="BT96" s="759"/>
      <c r="BU96" s="759"/>
      <c r="BV96" s="698"/>
      <c r="BW96" s="698"/>
      <c r="BX96" s="698"/>
      <c r="BY96" s="698"/>
      <c r="BZ96" s="698">
        <v>0.23984579777020068</v>
      </c>
      <c r="CA96" s="698">
        <v>0.23698618452021775</v>
      </c>
      <c r="CB96" s="698">
        <v>0.24889049562808066</v>
      </c>
      <c r="CC96" s="698">
        <v>0.28376714617211851</v>
      </c>
      <c r="CD96" s="698">
        <v>0.33394002306805076</v>
      </c>
      <c r="CE96" s="698">
        <v>0.33313657407407404</v>
      </c>
      <c r="CF96" s="698">
        <v>0.31098746758859119</v>
      </c>
      <c r="CG96" s="698">
        <v>0.31417910447761194</v>
      </c>
      <c r="CH96" s="698">
        <v>0.34136546184738958</v>
      </c>
      <c r="CI96" s="698">
        <v>0.36486709592207361</v>
      </c>
      <c r="CJ96" s="698">
        <v>0.38192896418487149</v>
      </c>
      <c r="CK96" s="698">
        <v>0.38982355354944603</v>
      </c>
      <c r="CL96" s="698" t="s">
        <v>105</v>
      </c>
      <c r="CM96" s="698" t="s">
        <v>105</v>
      </c>
      <c r="CN96" s="698" t="s">
        <v>105</v>
      </c>
      <c r="CO96" s="698" t="s">
        <v>105</v>
      </c>
      <c r="CP96" s="698" t="s">
        <v>105</v>
      </c>
      <c r="CQ96" s="698" t="s">
        <v>105</v>
      </c>
      <c r="CR96" s="698" t="s">
        <v>105</v>
      </c>
      <c r="CS96" s="698" t="s">
        <v>105</v>
      </c>
      <c r="CT96" s="698" t="s">
        <v>105</v>
      </c>
      <c r="CU96" s="643"/>
      <c r="CV96" s="643"/>
      <c r="CW96" s="643"/>
      <c r="CX96" s="643"/>
      <c r="CY96" s="643"/>
      <c r="CZ96" s="643"/>
      <c r="DA96" s="643"/>
      <c r="DB96" s="643"/>
      <c r="DC96" s="643"/>
      <c r="DD96" s="643"/>
      <c r="DE96" s="643"/>
      <c r="DF96" s="643"/>
      <c r="DG96" s="643"/>
      <c r="DH96" s="643"/>
      <c r="DI96" s="643"/>
      <c r="DJ96" s="643"/>
      <c r="DK96" s="643"/>
      <c r="DL96" s="643"/>
      <c r="DM96" s="643"/>
      <c r="DN96" s="643"/>
      <c r="DO96" s="643"/>
      <c r="DP96" s="643"/>
      <c r="DQ96" s="643"/>
    </row>
    <row r="97" spans="2:121" s="771" customFormat="1">
      <c r="B97" s="47">
        <v>97</v>
      </c>
      <c r="C97" s="769"/>
      <c r="D97" s="772" t="s">
        <v>85</v>
      </c>
      <c r="E97" s="122"/>
      <c r="F97" s="759"/>
      <c r="G97" s="759"/>
      <c r="H97" s="759"/>
      <c r="I97" s="759"/>
      <c r="J97" s="759"/>
      <c r="K97" s="759"/>
      <c r="L97" s="759"/>
      <c r="M97" s="759"/>
      <c r="N97" s="759"/>
      <c r="O97" s="759"/>
      <c r="P97" s="759"/>
      <c r="Q97" s="759"/>
      <c r="R97" s="759"/>
      <c r="S97" s="726">
        <v>216.18189799999999</v>
      </c>
      <c r="T97" s="726">
        <v>419.04077999999998</v>
      </c>
      <c r="U97" s="726">
        <v>675.4</v>
      </c>
      <c r="V97" s="762"/>
      <c r="W97" s="762"/>
      <c r="X97" s="762"/>
      <c r="Y97" s="762"/>
      <c r="Z97" s="762"/>
      <c r="AA97" s="762"/>
      <c r="AB97" s="122"/>
      <c r="AC97" s="122"/>
      <c r="AD97" s="759"/>
      <c r="AE97" s="759"/>
      <c r="AF97" s="759"/>
      <c r="AG97" s="759"/>
      <c r="AH97" s="759"/>
      <c r="AI97" s="759"/>
      <c r="AJ97" s="759"/>
      <c r="AK97" s="759"/>
      <c r="AL97" s="759"/>
      <c r="AM97" s="759"/>
      <c r="AN97" s="759"/>
      <c r="AO97" s="759"/>
      <c r="AP97" s="759"/>
      <c r="AQ97" s="759"/>
      <c r="AR97" s="759"/>
      <c r="AS97" s="759"/>
      <c r="AT97" s="759"/>
      <c r="AU97" s="759"/>
      <c r="AV97" s="759"/>
      <c r="AW97" s="759"/>
      <c r="AX97" s="759"/>
      <c r="AY97" s="759"/>
      <c r="AZ97" s="759"/>
      <c r="BA97" s="759"/>
      <c r="BB97" s="759"/>
      <c r="BC97" s="759"/>
      <c r="BD97" s="759"/>
      <c r="BE97" s="759"/>
      <c r="BF97" s="759"/>
      <c r="BG97" s="759"/>
      <c r="BH97" s="759"/>
      <c r="BI97" s="759"/>
      <c r="BJ97" s="759"/>
      <c r="BK97" s="759"/>
      <c r="BL97" s="759"/>
      <c r="BM97" s="759"/>
      <c r="BN97" s="759"/>
      <c r="BO97" s="759"/>
      <c r="BP97" s="759"/>
      <c r="BQ97" s="759"/>
      <c r="BR97" s="759"/>
      <c r="BS97" s="759"/>
      <c r="BT97" s="759"/>
      <c r="BU97" s="759"/>
      <c r="BV97" s="698"/>
      <c r="BW97" s="698"/>
      <c r="BX97" s="698"/>
      <c r="BY97" s="698"/>
      <c r="BZ97" s="698"/>
      <c r="CA97" s="698"/>
      <c r="CB97" s="698"/>
      <c r="CC97" s="698"/>
      <c r="CD97" s="773"/>
      <c r="CE97" s="773">
        <v>37.976525000000002</v>
      </c>
      <c r="CF97" s="773">
        <v>32.615690000000001</v>
      </c>
      <c r="CG97" s="773">
        <v>38.337273000000003</v>
      </c>
      <c r="CH97" s="773">
        <v>44.838937999999999</v>
      </c>
      <c r="CI97" s="773">
        <v>54.656556000000002</v>
      </c>
      <c r="CJ97" s="773">
        <v>54.391418000000002</v>
      </c>
      <c r="CK97" s="773">
        <v>62.294986000000002</v>
      </c>
      <c r="CL97" s="773">
        <v>65.427728999999999</v>
      </c>
      <c r="CM97" s="773">
        <v>101.2</v>
      </c>
      <c r="CN97" s="773">
        <v>120.94704299999999</v>
      </c>
      <c r="CO97" s="773">
        <v>131.46600799999999</v>
      </c>
      <c r="CP97" s="773">
        <v>129.99135799999999</v>
      </c>
      <c r="CQ97" s="773">
        <v>155.76499999999999</v>
      </c>
      <c r="CR97" s="773">
        <v>158.40899999999999</v>
      </c>
      <c r="CS97" s="773">
        <v>231.23464200000001</v>
      </c>
      <c r="CT97" s="773">
        <v>278</v>
      </c>
      <c r="CU97" s="643"/>
      <c r="CV97" s="643"/>
      <c r="CW97" s="643"/>
      <c r="CX97" s="643"/>
      <c r="CY97" s="643"/>
      <c r="CZ97" s="643"/>
      <c r="DA97" s="643"/>
      <c r="DB97" s="643"/>
      <c r="DC97" s="643"/>
      <c r="DD97" s="643"/>
      <c r="DE97" s="643"/>
      <c r="DF97" s="643"/>
      <c r="DG97" s="643"/>
      <c r="DH97" s="643"/>
      <c r="DI97" s="643"/>
      <c r="DJ97" s="643"/>
      <c r="DK97" s="643"/>
      <c r="DL97" s="643"/>
      <c r="DM97" s="643"/>
      <c r="DN97" s="643"/>
      <c r="DO97" s="643"/>
      <c r="DP97" s="643"/>
      <c r="DQ97" s="643"/>
    </row>
    <row r="98" spans="2:121" s="90" customFormat="1">
      <c r="B98" s="47">
        <v>98</v>
      </c>
      <c r="C98" s="769"/>
      <c r="D98" s="774" t="s">
        <v>369</v>
      </c>
      <c r="F98" s="775"/>
      <c r="G98" s="775"/>
      <c r="H98" s="775"/>
      <c r="I98" s="775"/>
      <c r="J98" s="775"/>
      <c r="K98" s="775"/>
      <c r="L98" s="775"/>
      <c r="M98" s="775"/>
      <c r="N98" s="775"/>
      <c r="O98" s="775"/>
      <c r="P98" s="775"/>
      <c r="Q98" s="775"/>
      <c r="R98" s="775"/>
      <c r="S98" s="656" t="s">
        <v>276</v>
      </c>
      <c r="T98" s="656">
        <v>0.93837126917999392</v>
      </c>
      <c r="U98" s="656">
        <v>0.61177630492192203</v>
      </c>
      <c r="V98" s="776"/>
      <c r="W98" s="776"/>
      <c r="X98" s="776"/>
      <c r="Y98" s="776"/>
      <c r="Z98" s="776"/>
      <c r="AA98" s="776"/>
      <c r="AD98" s="775"/>
      <c r="AE98" s="775"/>
      <c r="AF98" s="775"/>
      <c r="AG98" s="775"/>
      <c r="AH98" s="775"/>
      <c r="AI98" s="775"/>
      <c r="AJ98" s="775"/>
      <c r="AK98" s="775"/>
      <c r="AL98" s="775"/>
      <c r="AM98" s="775"/>
      <c r="AN98" s="775"/>
      <c r="AO98" s="775"/>
      <c r="AP98" s="775"/>
      <c r="AQ98" s="775"/>
      <c r="AR98" s="775"/>
      <c r="AS98" s="775"/>
      <c r="AT98" s="775"/>
      <c r="AU98" s="775"/>
      <c r="AV98" s="775"/>
      <c r="AW98" s="775"/>
      <c r="AX98" s="775"/>
      <c r="AY98" s="775"/>
      <c r="AZ98" s="775"/>
      <c r="BA98" s="775"/>
      <c r="BB98" s="775"/>
      <c r="BC98" s="775"/>
      <c r="BD98" s="775"/>
      <c r="BE98" s="775"/>
      <c r="BF98" s="775"/>
      <c r="BG98" s="775"/>
      <c r="BH98" s="775"/>
      <c r="BI98" s="775"/>
      <c r="BJ98" s="775"/>
      <c r="BK98" s="775"/>
      <c r="BL98" s="775"/>
      <c r="BM98" s="775"/>
      <c r="BN98" s="775"/>
      <c r="BO98" s="775"/>
      <c r="BP98" s="775"/>
      <c r="BQ98" s="775"/>
      <c r="BR98" s="775"/>
      <c r="BS98" s="775"/>
      <c r="BT98" s="775"/>
      <c r="BU98" s="775"/>
      <c r="BV98" s="739"/>
      <c r="BW98" s="739"/>
      <c r="BX98" s="739"/>
      <c r="BY98" s="739"/>
      <c r="BZ98" s="739"/>
      <c r="CA98" s="739"/>
      <c r="CB98" s="739"/>
      <c r="CC98" s="739"/>
      <c r="CD98" s="656"/>
      <c r="CE98" s="656" t="s">
        <v>276</v>
      </c>
      <c r="CF98" s="656" t="s">
        <v>276</v>
      </c>
      <c r="CG98" s="656" t="s">
        <v>276</v>
      </c>
      <c r="CH98" s="656" t="s">
        <v>276</v>
      </c>
      <c r="CI98" s="656">
        <v>0.43921951784688029</v>
      </c>
      <c r="CJ98" s="656">
        <v>0.66764578642978267</v>
      </c>
      <c r="CK98" s="656">
        <v>0.62491959195950098</v>
      </c>
      <c r="CL98" s="656">
        <v>0.45917213739540408</v>
      </c>
      <c r="CM98" s="656">
        <v>0.85156196083778135</v>
      </c>
      <c r="CN98" s="656">
        <v>1.2236420274977937</v>
      </c>
      <c r="CO98" s="656">
        <v>1.1103786426727824</v>
      </c>
      <c r="CP98" s="656">
        <v>0.9867930613945044</v>
      </c>
      <c r="CQ98" s="656">
        <v>0.53917984189723311</v>
      </c>
      <c r="CR98" s="656">
        <v>0.30973851092829108</v>
      </c>
      <c r="CS98" s="656">
        <v>0.75889300601566934</v>
      </c>
      <c r="CT98" s="656">
        <v>1.1386037062556116</v>
      </c>
      <c r="CU98" s="643"/>
      <c r="CV98" s="643"/>
      <c r="CW98" s="643"/>
      <c r="CX98" s="643"/>
      <c r="CY98" s="643"/>
      <c r="CZ98" s="643"/>
      <c r="DA98" s="643"/>
      <c r="DB98" s="643"/>
      <c r="DC98" s="643"/>
      <c r="DD98" s="643"/>
      <c r="DE98" s="643"/>
      <c r="DF98" s="643"/>
      <c r="DG98" s="643"/>
      <c r="DH98" s="643"/>
      <c r="DI98" s="643"/>
      <c r="DJ98" s="643"/>
      <c r="DK98" s="643"/>
      <c r="DL98" s="643"/>
      <c r="DM98" s="643"/>
      <c r="DN98" s="643"/>
      <c r="DO98" s="643"/>
      <c r="DP98" s="643"/>
      <c r="DQ98" s="643"/>
    </row>
    <row r="99" spans="2:121" s="90" customFormat="1">
      <c r="B99" s="47">
        <v>99</v>
      </c>
      <c r="C99" s="769"/>
      <c r="D99" s="774" t="s">
        <v>676</v>
      </c>
      <c r="F99" s="775"/>
      <c r="G99" s="775"/>
      <c r="H99" s="775"/>
      <c r="I99" s="775"/>
      <c r="J99" s="775"/>
      <c r="K99" s="775"/>
      <c r="L99" s="775"/>
      <c r="M99" s="775"/>
      <c r="N99" s="775"/>
      <c r="O99" s="775"/>
      <c r="P99" s="775"/>
      <c r="Q99" s="775"/>
      <c r="R99" s="775"/>
      <c r="S99" s="777">
        <v>3.0683890893493604E-2</v>
      </c>
      <c r="T99" s="777">
        <v>2.5260908222398026E-2</v>
      </c>
      <c r="U99" s="777">
        <v>2.7731225602811639E-2</v>
      </c>
      <c r="V99" s="776"/>
      <c r="W99" s="776"/>
      <c r="X99" s="776"/>
      <c r="Y99" s="776"/>
      <c r="Z99" s="776"/>
      <c r="AA99" s="776"/>
      <c r="AD99" s="775"/>
      <c r="AE99" s="775"/>
      <c r="AF99" s="775"/>
      <c r="AG99" s="775"/>
      <c r="AH99" s="775"/>
      <c r="AI99" s="775"/>
      <c r="AJ99" s="775"/>
      <c r="AK99" s="775"/>
      <c r="AL99" s="775"/>
      <c r="AM99" s="775"/>
      <c r="AN99" s="775"/>
      <c r="AO99" s="775"/>
      <c r="AP99" s="775"/>
      <c r="AQ99" s="775"/>
      <c r="AR99" s="775"/>
      <c r="AS99" s="775"/>
      <c r="AT99" s="775"/>
      <c r="AU99" s="775"/>
      <c r="AV99" s="775"/>
      <c r="AW99" s="775"/>
      <c r="AX99" s="775"/>
      <c r="AY99" s="775"/>
      <c r="AZ99" s="775"/>
      <c r="BA99" s="775"/>
      <c r="BB99" s="775"/>
      <c r="BC99" s="775"/>
      <c r="BD99" s="775"/>
      <c r="BE99" s="775"/>
      <c r="BF99" s="775"/>
      <c r="BG99" s="775"/>
      <c r="BH99" s="775"/>
      <c r="BI99" s="775"/>
      <c r="BJ99" s="775"/>
      <c r="BK99" s="775"/>
      <c r="BL99" s="775"/>
      <c r="BM99" s="775"/>
      <c r="BN99" s="775"/>
      <c r="BO99" s="775"/>
      <c r="BP99" s="775"/>
      <c r="BQ99" s="775"/>
      <c r="BR99" s="775"/>
      <c r="BS99" s="775"/>
      <c r="BT99" s="775"/>
      <c r="BU99" s="775"/>
      <c r="BV99" s="739"/>
      <c r="BW99" s="739"/>
      <c r="BX99" s="739"/>
      <c r="BY99" s="739"/>
      <c r="BZ99" s="739"/>
      <c r="CA99" s="739"/>
      <c r="CB99" s="739"/>
      <c r="CC99" s="739"/>
      <c r="CD99" s="777"/>
      <c r="CE99" s="777">
        <v>3.0929013232220942E-2</v>
      </c>
      <c r="CF99" s="777">
        <v>3.0781518431634802E-2</v>
      </c>
      <c r="CG99" s="777">
        <v>3.1942018790489239E-2</v>
      </c>
      <c r="CH99" s="777">
        <v>3.2982156389089849E-2</v>
      </c>
      <c r="CI99" s="777">
        <v>3.3580830992905979E-2</v>
      </c>
      <c r="CJ99" s="777">
        <v>2.875874689367101E-2</v>
      </c>
      <c r="CK99" s="777">
        <v>2.8746446090307097E-2</v>
      </c>
      <c r="CL99" s="777">
        <v>2.9392675834882264E-2</v>
      </c>
      <c r="CM99" s="777">
        <v>2.2560480814674117E-2</v>
      </c>
      <c r="CN99" s="777">
        <v>2.3268070565828417E-2</v>
      </c>
      <c r="CO99" s="777">
        <v>2.577021063724352E-2</v>
      </c>
      <c r="CP99" s="777">
        <v>2.7600983424719894E-2</v>
      </c>
      <c r="CQ99" s="777">
        <v>2.7768527445320424E-2</v>
      </c>
      <c r="CR99" s="777">
        <v>2.370847062711328E-2</v>
      </c>
      <c r="CS99" s="777">
        <v>2.9805407324226003E-2</v>
      </c>
      <c r="CT99" s="777">
        <v>3.4312176626249059E-2</v>
      </c>
      <c r="CU99" s="643"/>
      <c r="CV99" s="643"/>
      <c r="CW99" s="643"/>
      <c r="CX99" s="643"/>
      <c r="CY99" s="643"/>
      <c r="CZ99" s="643"/>
      <c r="DA99" s="643"/>
      <c r="DB99" s="643"/>
      <c r="DC99" s="643"/>
      <c r="DD99" s="643"/>
      <c r="DE99" s="643"/>
      <c r="DF99" s="643"/>
      <c r="DG99" s="643"/>
      <c r="DH99" s="643"/>
      <c r="DI99" s="643"/>
      <c r="DJ99" s="643"/>
      <c r="DK99" s="643"/>
      <c r="DL99" s="643"/>
      <c r="DM99" s="643"/>
      <c r="DN99" s="643"/>
      <c r="DO99" s="643"/>
      <c r="DP99" s="643"/>
      <c r="DQ99" s="643"/>
    </row>
    <row r="100" spans="2:121" s="771" customFormat="1">
      <c r="B100" s="47">
        <v>100</v>
      </c>
      <c r="C100" s="769"/>
      <c r="D100" s="772" t="s">
        <v>84</v>
      </c>
      <c r="E100" s="122"/>
      <c r="F100" s="759"/>
      <c r="G100" s="759"/>
      <c r="H100" s="759"/>
      <c r="I100" s="759"/>
      <c r="J100" s="759"/>
      <c r="K100" s="759"/>
      <c r="L100" s="759"/>
      <c r="M100" s="759"/>
      <c r="N100" s="759"/>
      <c r="O100" s="759"/>
      <c r="P100" s="759"/>
      <c r="Q100" s="759"/>
      <c r="R100" s="759"/>
      <c r="S100" s="726">
        <v>668.11159099999998</v>
      </c>
      <c r="T100" s="726">
        <v>837.28727099999992</v>
      </c>
      <c r="U100" s="726">
        <v>1428.4</v>
      </c>
      <c r="V100" s="762"/>
      <c r="W100" s="762"/>
      <c r="X100" s="762"/>
      <c r="Y100" s="762"/>
      <c r="Z100" s="762"/>
      <c r="AA100" s="762"/>
      <c r="AB100" s="122"/>
      <c r="AC100" s="122"/>
      <c r="AD100" s="759"/>
      <c r="AE100" s="759"/>
      <c r="AF100" s="759"/>
      <c r="AG100" s="759"/>
      <c r="AH100" s="759"/>
      <c r="AI100" s="759"/>
      <c r="AJ100" s="759"/>
      <c r="AK100" s="759"/>
      <c r="AL100" s="759"/>
      <c r="AM100" s="759"/>
      <c r="AN100" s="759"/>
      <c r="AO100" s="759"/>
      <c r="AP100" s="759"/>
      <c r="AQ100" s="759"/>
      <c r="AR100" s="759"/>
      <c r="AS100" s="759"/>
      <c r="AT100" s="759"/>
      <c r="AU100" s="759"/>
      <c r="AV100" s="759"/>
      <c r="AW100" s="759"/>
      <c r="AX100" s="759"/>
      <c r="AY100" s="759"/>
      <c r="AZ100" s="759"/>
      <c r="BA100" s="759"/>
      <c r="BB100" s="759"/>
      <c r="BC100" s="759"/>
      <c r="BD100" s="759"/>
      <c r="BE100" s="759"/>
      <c r="BF100" s="759"/>
      <c r="BG100" s="759"/>
      <c r="BH100" s="759"/>
      <c r="BI100" s="759"/>
      <c r="BJ100" s="759"/>
      <c r="BK100" s="759"/>
      <c r="BL100" s="759"/>
      <c r="BM100" s="759"/>
      <c r="BN100" s="759"/>
      <c r="BO100" s="759"/>
      <c r="BP100" s="759"/>
      <c r="BQ100" s="759"/>
      <c r="BR100" s="759"/>
      <c r="BS100" s="759"/>
      <c r="BT100" s="759"/>
      <c r="BU100" s="759"/>
      <c r="BV100" s="698"/>
      <c r="BW100" s="698"/>
      <c r="BX100" s="698"/>
      <c r="BY100" s="698"/>
      <c r="BZ100" s="698"/>
      <c r="CA100" s="698"/>
      <c r="CB100" s="698"/>
      <c r="CC100" s="698"/>
      <c r="CD100" s="773"/>
      <c r="CE100" s="773">
        <v>97.354097999999993</v>
      </c>
      <c r="CF100" s="773">
        <v>102.600638</v>
      </c>
      <c r="CG100" s="773">
        <v>118.796592</v>
      </c>
      <c r="CH100" s="773">
        <v>130.963583</v>
      </c>
      <c r="CI100" s="773">
        <v>151.682581</v>
      </c>
      <c r="CJ100" s="773">
        <v>185.76754399999999</v>
      </c>
      <c r="CK100" s="773">
        <v>199.69788299999999</v>
      </c>
      <c r="CL100" s="773">
        <v>182.83194700000001</v>
      </c>
      <c r="CM100" s="773">
        <v>162.4</v>
      </c>
      <c r="CN100" s="773">
        <v>227.07971599999999</v>
      </c>
      <c r="CO100" s="773">
        <v>264.97560800000002</v>
      </c>
      <c r="CP100" s="773">
        <v>277.77261399999998</v>
      </c>
      <c r="CQ100" s="773">
        <v>327.49</v>
      </c>
      <c r="CR100" s="773">
        <v>384.06999999999994</v>
      </c>
      <c r="CS100" s="773">
        <v>439.06738600000017</v>
      </c>
      <c r="CT100" s="773">
        <v>563</v>
      </c>
      <c r="CU100" s="643"/>
      <c r="CV100" s="643"/>
      <c r="CW100" s="643"/>
      <c r="CX100" s="643"/>
      <c r="CY100" s="643"/>
      <c r="CZ100" s="643"/>
      <c r="DA100" s="643"/>
      <c r="DB100" s="643"/>
      <c r="DC100" s="643"/>
      <c r="DD100" s="643"/>
      <c r="DE100" s="643"/>
      <c r="DF100" s="643"/>
      <c r="DG100" s="643"/>
      <c r="DH100" s="643"/>
      <c r="DI100" s="643"/>
      <c r="DJ100" s="643"/>
      <c r="DK100" s="643"/>
      <c r="DL100" s="643"/>
      <c r="DM100" s="643"/>
      <c r="DN100" s="643"/>
      <c r="DO100" s="643"/>
      <c r="DP100" s="643"/>
      <c r="DQ100" s="643"/>
    </row>
    <row r="101" spans="2:121" s="90" customFormat="1">
      <c r="B101" s="47">
        <v>101</v>
      </c>
      <c r="C101" s="769"/>
      <c r="D101" s="774" t="s">
        <v>369</v>
      </c>
      <c r="F101" s="775"/>
      <c r="G101" s="775"/>
      <c r="H101" s="775"/>
      <c r="I101" s="775"/>
      <c r="J101" s="775"/>
      <c r="K101" s="775"/>
      <c r="L101" s="775"/>
      <c r="M101" s="775"/>
      <c r="N101" s="775"/>
      <c r="O101" s="775"/>
      <c r="P101" s="775"/>
      <c r="Q101" s="775"/>
      <c r="R101" s="775"/>
      <c r="S101" s="656" t="s">
        <v>276</v>
      </c>
      <c r="T101" s="656">
        <v>0.2532147058649068</v>
      </c>
      <c r="U101" s="656">
        <v>0.7059855672880524</v>
      </c>
      <c r="V101" s="776"/>
      <c r="W101" s="776"/>
      <c r="X101" s="776"/>
      <c r="Y101" s="776"/>
      <c r="Z101" s="776"/>
      <c r="AA101" s="776"/>
      <c r="AD101" s="775"/>
      <c r="AE101" s="775"/>
      <c r="AF101" s="775"/>
      <c r="AG101" s="775"/>
      <c r="AH101" s="775"/>
      <c r="AI101" s="775"/>
      <c r="AJ101" s="775"/>
      <c r="AK101" s="775"/>
      <c r="AL101" s="775"/>
      <c r="AM101" s="775"/>
      <c r="AN101" s="775"/>
      <c r="AO101" s="775"/>
      <c r="AP101" s="775"/>
      <c r="AQ101" s="775"/>
      <c r="AR101" s="775"/>
      <c r="AS101" s="775"/>
      <c r="AT101" s="775"/>
      <c r="AU101" s="775"/>
      <c r="AV101" s="775"/>
      <c r="AW101" s="775"/>
      <c r="AX101" s="775"/>
      <c r="AY101" s="775"/>
      <c r="AZ101" s="775"/>
      <c r="BA101" s="775"/>
      <c r="BB101" s="775"/>
      <c r="BC101" s="775"/>
      <c r="BD101" s="775"/>
      <c r="BE101" s="775"/>
      <c r="BF101" s="775"/>
      <c r="BG101" s="775"/>
      <c r="BH101" s="775"/>
      <c r="BI101" s="775"/>
      <c r="BJ101" s="775"/>
      <c r="BK101" s="775"/>
      <c r="BL101" s="775"/>
      <c r="BM101" s="775"/>
      <c r="BN101" s="775"/>
      <c r="BO101" s="775"/>
      <c r="BP101" s="775"/>
      <c r="BQ101" s="775"/>
      <c r="BR101" s="775"/>
      <c r="BS101" s="775"/>
      <c r="BT101" s="775"/>
      <c r="BU101" s="775"/>
      <c r="BV101" s="739"/>
      <c r="BW101" s="739"/>
      <c r="BX101" s="739"/>
      <c r="BY101" s="739"/>
      <c r="BZ101" s="739"/>
      <c r="CA101" s="739"/>
      <c r="CB101" s="739"/>
      <c r="CC101" s="739"/>
      <c r="CD101" s="656"/>
      <c r="CE101" s="656" t="s">
        <v>276</v>
      </c>
      <c r="CF101" s="656" t="s">
        <v>276</v>
      </c>
      <c r="CG101" s="656" t="s">
        <v>276</v>
      </c>
      <c r="CH101" s="656" t="s">
        <v>276</v>
      </c>
      <c r="CI101" s="656">
        <v>0.55805029388696115</v>
      </c>
      <c r="CJ101" s="656">
        <v>0.81058858522887522</v>
      </c>
      <c r="CK101" s="656">
        <v>0.68100683393341765</v>
      </c>
      <c r="CL101" s="656">
        <v>0.39605180930335426</v>
      </c>
      <c r="CM101" s="656">
        <v>7.0656887095031706E-2</v>
      </c>
      <c r="CN101" s="656">
        <v>0.22238638198285066</v>
      </c>
      <c r="CO101" s="656">
        <v>0.32688240866329088</v>
      </c>
      <c r="CP101" s="656">
        <v>0.51927832393536755</v>
      </c>
      <c r="CQ101" s="656">
        <v>1.0165640394088671</v>
      </c>
      <c r="CR101" s="656">
        <v>0.69134437353268474</v>
      </c>
      <c r="CS101" s="656">
        <v>0.65701058038519577</v>
      </c>
      <c r="CT101" s="656">
        <v>1.026837678101701</v>
      </c>
      <c r="CU101" s="643"/>
      <c r="CV101" s="643"/>
      <c r="CW101" s="643"/>
      <c r="CX101" s="643"/>
      <c r="CY101" s="643"/>
      <c r="CZ101" s="643"/>
      <c r="DA101" s="643"/>
      <c r="DB101" s="643"/>
      <c r="DC101" s="643"/>
      <c r="DD101" s="643"/>
      <c r="DE101" s="643"/>
      <c r="DF101" s="643"/>
      <c r="DG101" s="643"/>
      <c r="DH101" s="643"/>
      <c r="DI101" s="643"/>
      <c r="DJ101" s="643"/>
      <c r="DK101" s="643"/>
      <c r="DL101" s="643"/>
      <c r="DM101" s="643"/>
      <c r="DN101" s="643"/>
      <c r="DO101" s="643"/>
      <c r="DP101" s="643"/>
      <c r="DQ101" s="643"/>
    </row>
    <row r="102" spans="2:121" s="90" customFormat="1">
      <c r="B102" s="47">
        <v>102</v>
      </c>
      <c r="C102" s="769"/>
      <c r="D102" s="774" t="s">
        <v>676</v>
      </c>
      <c r="F102" s="775"/>
      <c r="G102" s="775"/>
      <c r="H102" s="775"/>
      <c r="I102" s="775"/>
      <c r="J102" s="775"/>
      <c r="K102" s="775"/>
      <c r="L102" s="775"/>
      <c r="M102" s="775"/>
      <c r="N102" s="775"/>
      <c r="O102" s="775"/>
      <c r="P102" s="775"/>
      <c r="Q102" s="775"/>
      <c r="R102" s="775"/>
      <c r="S102" s="777">
        <v>4.3855770949091488E-2</v>
      </c>
      <c r="T102" s="777">
        <v>3.6552668769833277E-2</v>
      </c>
      <c r="U102" s="777">
        <v>3.9232994223207633E-2</v>
      </c>
      <c r="V102" s="776"/>
      <c r="W102" s="776"/>
      <c r="X102" s="776"/>
      <c r="Y102" s="776"/>
      <c r="Z102" s="776"/>
      <c r="AA102" s="776"/>
      <c r="AD102" s="775"/>
      <c r="AE102" s="775"/>
      <c r="AF102" s="775"/>
      <c r="AG102" s="775"/>
      <c r="AH102" s="775"/>
      <c r="AI102" s="775"/>
      <c r="AJ102" s="775"/>
      <c r="AK102" s="775"/>
      <c r="AL102" s="775"/>
      <c r="AM102" s="775"/>
      <c r="AN102" s="775"/>
      <c r="AO102" s="775"/>
      <c r="AP102" s="775"/>
      <c r="AQ102" s="775"/>
      <c r="AR102" s="775"/>
      <c r="AS102" s="775"/>
      <c r="AT102" s="775"/>
      <c r="AU102" s="775"/>
      <c r="AV102" s="775"/>
      <c r="AW102" s="775"/>
      <c r="AX102" s="775"/>
      <c r="AY102" s="775"/>
      <c r="AZ102" s="775"/>
      <c r="BA102" s="775"/>
      <c r="BB102" s="775"/>
      <c r="BC102" s="775"/>
      <c r="BD102" s="775"/>
      <c r="BE102" s="775"/>
      <c r="BF102" s="775"/>
      <c r="BG102" s="775"/>
      <c r="BH102" s="775"/>
      <c r="BI102" s="775"/>
      <c r="BJ102" s="775"/>
      <c r="BK102" s="775"/>
      <c r="BL102" s="775"/>
      <c r="BM102" s="775"/>
      <c r="BN102" s="775"/>
      <c r="BO102" s="775"/>
      <c r="BP102" s="775"/>
      <c r="BQ102" s="775"/>
      <c r="BR102" s="775"/>
      <c r="BS102" s="775"/>
      <c r="BT102" s="775"/>
      <c r="BU102" s="775"/>
      <c r="BV102" s="739"/>
      <c r="BW102" s="739"/>
      <c r="BX102" s="739"/>
      <c r="BY102" s="739"/>
      <c r="BZ102" s="739"/>
      <c r="CA102" s="739"/>
      <c r="CB102" s="739"/>
      <c r="CC102" s="739"/>
      <c r="CD102" s="777"/>
      <c r="CE102" s="777">
        <v>4.4363615964553973E-2</v>
      </c>
      <c r="CF102" s="777">
        <v>4.2064353240108633E-2</v>
      </c>
      <c r="CG102" s="777">
        <v>3.9313141624048059E-2</v>
      </c>
      <c r="CH102" s="777">
        <v>4.0304507173480643E-2</v>
      </c>
      <c r="CI102" s="777">
        <v>4.4179644126557525E-2</v>
      </c>
      <c r="CJ102" s="777">
        <v>4.6613348847543853E-2</v>
      </c>
      <c r="CK102" s="777">
        <v>4.3732612031128687E-2</v>
      </c>
      <c r="CL102" s="777">
        <v>3.9282056146551475E-2</v>
      </c>
      <c r="CM102" s="777">
        <v>3.2181133810303721E-2</v>
      </c>
      <c r="CN102" s="777">
        <v>3.2956194678064252E-2</v>
      </c>
      <c r="CO102" s="777">
        <v>3.777527997623218E-2</v>
      </c>
      <c r="CP102" s="777">
        <v>3.9319523147865035E-2</v>
      </c>
      <c r="CQ102" s="777">
        <v>3.8921516613993255E-2</v>
      </c>
      <c r="CR102" s="777">
        <v>3.832152766469666E-2</v>
      </c>
      <c r="CS102" s="777">
        <v>3.7729589791922757E-2</v>
      </c>
      <c r="CT102" s="777">
        <v>4.6325552615295494E-2</v>
      </c>
      <c r="CU102" s="643"/>
      <c r="CV102" s="643"/>
      <c r="CW102" s="643"/>
      <c r="CX102" s="643"/>
      <c r="CY102" s="643"/>
      <c r="CZ102" s="643"/>
      <c r="DA102" s="643"/>
      <c r="DB102" s="643"/>
      <c r="DC102" s="643"/>
      <c r="DD102" s="643"/>
      <c r="DE102" s="643"/>
      <c r="DF102" s="643"/>
      <c r="DG102" s="643"/>
      <c r="DH102" s="643"/>
      <c r="DI102" s="643"/>
      <c r="DJ102" s="643"/>
      <c r="DK102" s="643"/>
      <c r="DL102" s="643"/>
      <c r="DM102" s="643"/>
      <c r="DN102" s="643"/>
      <c r="DO102" s="643"/>
      <c r="DP102" s="643"/>
      <c r="DQ102" s="643"/>
    </row>
    <row r="103" spans="2:121" s="771" customFormat="1">
      <c r="B103" s="47">
        <v>103</v>
      </c>
      <c r="C103" s="769"/>
      <c r="D103" s="772" t="s">
        <v>86</v>
      </c>
      <c r="E103" s="122"/>
      <c r="F103" s="759"/>
      <c r="G103" s="759"/>
      <c r="H103" s="759"/>
      <c r="I103" s="759"/>
      <c r="J103" s="759"/>
      <c r="K103" s="759"/>
      <c r="L103" s="759"/>
      <c r="M103" s="759"/>
      <c r="N103" s="759"/>
      <c r="O103" s="759"/>
      <c r="P103" s="759"/>
      <c r="Q103" s="759"/>
      <c r="R103" s="759"/>
      <c r="S103" s="726">
        <v>44.947561</v>
      </c>
      <c r="T103" s="726">
        <v>103.7389</v>
      </c>
      <c r="U103" s="726">
        <v>247.8</v>
      </c>
      <c r="V103" s="762"/>
      <c r="W103" s="762"/>
      <c r="X103" s="762"/>
      <c r="Y103" s="762"/>
      <c r="Z103" s="762"/>
      <c r="AA103" s="762"/>
      <c r="AB103" s="122"/>
      <c r="AC103" s="122"/>
      <c r="AD103" s="759"/>
      <c r="AE103" s="759"/>
      <c r="AF103" s="759"/>
      <c r="AG103" s="759"/>
      <c r="AH103" s="759"/>
      <c r="AI103" s="759"/>
      <c r="AJ103" s="759"/>
      <c r="AK103" s="759"/>
      <c r="AL103" s="759"/>
      <c r="AM103" s="759"/>
      <c r="AN103" s="759"/>
      <c r="AO103" s="759"/>
      <c r="AP103" s="759"/>
      <c r="AQ103" s="759"/>
      <c r="AR103" s="759"/>
      <c r="AS103" s="759"/>
      <c r="AT103" s="759"/>
      <c r="AU103" s="759"/>
      <c r="AV103" s="759"/>
      <c r="AW103" s="759"/>
      <c r="AX103" s="759"/>
      <c r="AY103" s="759"/>
      <c r="AZ103" s="759"/>
      <c r="BA103" s="759"/>
      <c r="BB103" s="759"/>
      <c r="BC103" s="759"/>
      <c r="BD103" s="759"/>
      <c r="BE103" s="759"/>
      <c r="BF103" s="759"/>
      <c r="BG103" s="759"/>
      <c r="BH103" s="759"/>
      <c r="BI103" s="759"/>
      <c r="BJ103" s="759"/>
      <c r="BK103" s="759"/>
      <c r="BL103" s="759"/>
      <c r="BM103" s="759"/>
      <c r="BN103" s="759"/>
      <c r="BO103" s="759"/>
      <c r="BP103" s="759"/>
      <c r="BQ103" s="759"/>
      <c r="BR103" s="759"/>
      <c r="BS103" s="759"/>
      <c r="BT103" s="759"/>
      <c r="BU103" s="759"/>
      <c r="BV103" s="698"/>
      <c r="BW103" s="698"/>
      <c r="BX103" s="698"/>
      <c r="BY103" s="698"/>
      <c r="BZ103" s="698"/>
      <c r="CA103" s="698"/>
      <c r="CB103" s="698"/>
      <c r="CC103" s="698"/>
      <c r="CD103" s="773"/>
      <c r="CE103" s="773">
        <v>4.2933370000000002</v>
      </c>
      <c r="CF103" s="773">
        <v>5.4611900000000002</v>
      </c>
      <c r="CG103" s="773">
        <v>6.4251449999999997</v>
      </c>
      <c r="CH103" s="773">
        <v>7.3213629999999998</v>
      </c>
      <c r="CI103" s="773">
        <v>9.3383800000000008</v>
      </c>
      <c r="CJ103" s="773">
        <v>11.867421</v>
      </c>
      <c r="CK103" s="773">
        <v>16.420397000000001</v>
      </c>
      <c r="CL103" s="773">
        <v>17.492967</v>
      </c>
      <c r="CM103" s="773">
        <v>20.399999999999999</v>
      </c>
      <c r="CN103" s="773">
        <v>25.392782</v>
      </c>
      <c r="CO103" s="773">
        <v>40.453150999999998</v>
      </c>
      <c r="CP103" s="773">
        <v>42.597486000000004</v>
      </c>
      <c r="CQ103" s="773">
        <v>53.976000000000028</v>
      </c>
      <c r="CR103" s="773">
        <v>71.69599999999997</v>
      </c>
      <c r="CS103" s="773">
        <v>79.530514000000011</v>
      </c>
      <c r="CT103" s="773">
        <v>102</v>
      </c>
      <c r="CU103" s="643"/>
      <c r="CV103" s="643"/>
      <c r="CW103" s="643"/>
      <c r="CX103" s="643"/>
      <c r="CY103" s="643"/>
      <c r="CZ103" s="643"/>
      <c r="DA103" s="643"/>
      <c r="DB103" s="643"/>
      <c r="DC103" s="643"/>
      <c r="DD103" s="643"/>
      <c r="DE103" s="643"/>
      <c r="DF103" s="643"/>
      <c r="DG103" s="643"/>
      <c r="DH103" s="643"/>
      <c r="DI103" s="643"/>
      <c r="DJ103" s="643"/>
      <c r="DK103" s="643"/>
      <c r="DL103" s="643"/>
      <c r="DM103" s="643"/>
      <c r="DN103" s="643"/>
      <c r="DO103" s="643"/>
      <c r="DP103" s="643"/>
      <c r="DQ103" s="643"/>
    </row>
    <row r="104" spans="2:121" s="90" customFormat="1">
      <c r="B104" s="47">
        <v>104</v>
      </c>
      <c r="C104" s="769"/>
      <c r="D104" s="774" t="s">
        <v>369</v>
      </c>
      <c r="F104" s="775"/>
      <c r="G104" s="775"/>
      <c r="H104" s="775"/>
      <c r="I104" s="775"/>
      <c r="J104" s="775"/>
      <c r="K104" s="775"/>
      <c r="L104" s="775"/>
      <c r="M104" s="775"/>
      <c r="N104" s="775"/>
      <c r="O104" s="775"/>
      <c r="P104" s="775"/>
      <c r="Q104" s="775"/>
      <c r="R104" s="775"/>
      <c r="S104" s="656" t="s">
        <v>276</v>
      </c>
      <c r="T104" s="656">
        <v>1.3079984250980825</v>
      </c>
      <c r="U104" s="656">
        <v>1.3886892959150328</v>
      </c>
      <c r="V104" s="776"/>
      <c r="W104" s="776"/>
      <c r="X104" s="776"/>
      <c r="Y104" s="776"/>
      <c r="Z104" s="776"/>
      <c r="AA104" s="776"/>
      <c r="AD104" s="775"/>
      <c r="AE104" s="775"/>
      <c r="AF104" s="775"/>
      <c r="AG104" s="775"/>
      <c r="AH104" s="775"/>
      <c r="AI104" s="775"/>
      <c r="AJ104" s="775"/>
      <c r="AK104" s="775"/>
      <c r="AL104" s="775"/>
      <c r="AM104" s="775"/>
      <c r="AN104" s="775"/>
      <c r="AO104" s="775"/>
      <c r="AP104" s="775"/>
      <c r="AQ104" s="775"/>
      <c r="AR104" s="775"/>
      <c r="AS104" s="775"/>
      <c r="AT104" s="775"/>
      <c r="AU104" s="775"/>
      <c r="AV104" s="775"/>
      <c r="AW104" s="775"/>
      <c r="AX104" s="775"/>
      <c r="AY104" s="775"/>
      <c r="AZ104" s="775"/>
      <c r="BA104" s="775"/>
      <c r="BB104" s="775"/>
      <c r="BC104" s="775"/>
      <c r="BD104" s="775"/>
      <c r="BE104" s="775"/>
      <c r="BF104" s="775"/>
      <c r="BG104" s="775"/>
      <c r="BH104" s="775"/>
      <c r="BI104" s="775"/>
      <c r="BJ104" s="775"/>
      <c r="BK104" s="775"/>
      <c r="BL104" s="775"/>
      <c r="BM104" s="775"/>
      <c r="BN104" s="775"/>
      <c r="BO104" s="775"/>
      <c r="BP104" s="775"/>
      <c r="BQ104" s="775"/>
      <c r="BR104" s="775"/>
      <c r="BS104" s="775"/>
      <c r="BT104" s="775"/>
      <c r="BU104" s="775"/>
      <c r="BV104" s="739"/>
      <c r="BW104" s="739"/>
      <c r="BX104" s="739"/>
      <c r="BY104" s="739"/>
      <c r="BZ104" s="739"/>
      <c r="CA104" s="739"/>
      <c r="CB104" s="739"/>
      <c r="CC104" s="739"/>
      <c r="CD104" s="656"/>
      <c r="CE104" s="656" t="s">
        <v>276</v>
      </c>
      <c r="CF104" s="656" t="s">
        <v>276</v>
      </c>
      <c r="CG104" s="656" t="s">
        <v>276</v>
      </c>
      <c r="CH104" s="656" t="s">
        <v>276</v>
      </c>
      <c r="CI104" s="656">
        <v>1.1750866517117107</v>
      </c>
      <c r="CJ104" s="656">
        <v>1.1730467169243335</v>
      </c>
      <c r="CK104" s="656">
        <v>1.555646137168889</v>
      </c>
      <c r="CL104" s="656">
        <v>1.3893046964069398</v>
      </c>
      <c r="CM104" s="656">
        <v>1.1845330774716811</v>
      </c>
      <c r="CN104" s="656">
        <v>1.1397051642475646</v>
      </c>
      <c r="CO104" s="656">
        <v>1.4635915319221571</v>
      </c>
      <c r="CP104" s="656">
        <v>1.4351206973636894</v>
      </c>
      <c r="CQ104" s="656">
        <v>1.6458823529411779</v>
      </c>
      <c r="CR104" s="656">
        <v>1.8234795226454499</v>
      </c>
      <c r="CS104" s="656">
        <v>0.96599058501030033</v>
      </c>
      <c r="CT104" s="656">
        <v>1.3945075068514603</v>
      </c>
      <c r="CU104" s="643"/>
      <c r="CV104" s="643"/>
      <c r="CW104" s="643"/>
      <c r="CX104" s="643"/>
      <c r="CY104" s="643"/>
      <c r="CZ104" s="643"/>
      <c r="DA104" s="643"/>
      <c r="DB104" s="643"/>
      <c r="DC104" s="643"/>
      <c r="DD104" s="643"/>
      <c r="DE104" s="643"/>
      <c r="DF104" s="643"/>
      <c r="DG104" s="643"/>
      <c r="DH104" s="643"/>
      <c r="DI104" s="643"/>
      <c r="DJ104" s="643"/>
      <c r="DK104" s="643"/>
      <c r="DL104" s="643"/>
      <c r="DM104" s="643"/>
      <c r="DN104" s="643"/>
      <c r="DO104" s="643"/>
      <c r="DP104" s="643"/>
      <c r="DQ104" s="643"/>
    </row>
    <row r="105" spans="2:121" s="90" customFormat="1">
      <c r="B105" s="47">
        <v>105</v>
      </c>
      <c r="C105" s="769"/>
      <c r="D105" s="774" t="s">
        <v>676</v>
      </c>
      <c r="F105" s="775"/>
      <c r="G105" s="775"/>
      <c r="H105" s="775"/>
      <c r="I105" s="775"/>
      <c r="J105" s="775"/>
      <c r="K105" s="775"/>
      <c r="L105" s="775"/>
      <c r="M105" s="775"/>
      <c r="N105" s="775"/>
      <c r="O105" s="775"/>
      <c r="P105" s="775"/>
      <c r="Q105" s="775"/>
      <c r="R105" s="775"/>
      <c r="S105" s="777">
        <v>1.0604885082116915E-2</v>
      </c>
      <c r="T105" s="777">
        <v>1.9162614941385922E-2</v>
      </c>
      <c r="U105" s="777">
        <v>2.3475746383632409E-2</v>
      </c>
      <c r="V105" s="776"/>
      <c r="W105" s="776"/>
      <c r="X105" s="776"/>
      <c r="Y105" s="776"/>
      <c r="Z105" s="776"/>
      <c r="AA105" s="776"/>
      <c r="AD105" s="775"/>
      <c r="AE105" s="775"/>
      <c r="AF105" s="775"/>
      <c r="AG105" s="775"/>
      <c r="AH105" s="775"/>
      <c r="AI105" s="775"/>
      <c r="AJ105" s="775"/>
      <c r="AK105" s="775"/>
      <c r="AL105" s="775"/>
      <c r="AM105" s="775"/>
      <c r="AN105" s="775"/>
      <c r="AO105" s="775"/>
      <c r="AP105" s="775"/>
      <c r="AQ105" s="775"/>
      <c r="AR105" s="775"/>
      <c r="AS105" s="775"/>
      <c r="AT105" s="775"/>
      <c r="AU105" s="775"/>
      <c r="AV105" s="775"/>
      <c r="AW105" s="775"/>
      <c r="AX105" s="775"/>
      <c r="AY105" s="775"/>
      <c r="AZ105" s="775"/>
      <c r="BA105" s="775"/>
      <c r="BB105" s="775"/>
      <c r="BC105" s="775"/>
      <c r="BD105" s="775"/>
      <c r="BE105" s="775"/>
      <c r="BF105" s="775"/>
      <c r="BG105" s="775"/>
      <c r="BH105" s="775"/>
      <c r="BI105" s="775"/>
      <c r="BJ105" s="775"/>
      <c r="BK105" s="775"/>
      <c r="BL105" s="775"/>
      <c r="BM105" s="775"/>
      <c r="BN105" s="775"/>
      <c r="BO105" s="775"/>
      <c r="BP105" s="775"/>
      <c r="BQ105" s="775"/>
      <c r="BR105" s="775"/>
      <c r="BS105" s="775"/>
      <c r="BT105" s="775"/>
      <c r="BU105" s="775"/>
      <c r="BV105" s="739"/>
      <c r="BW105" s="739"/>
      <c r="BX105" s="739"/>
      <c r="BY105" s="739"/>
      <c r="BZ105" s="739"/>
      <c r="CA105" s="739"/>
      <c r="CB105" s="739"/>
      <c r="CC105" s="739"/>
      <c r="CD105" s="777"/>
      <c r="CE105" s="777">
        <v>7.4797618214152645E-3</v>
      </c>
      <c r="CF105" s="777">
        <v>8.7366445477542794E-3</v>
      </c>
      <c r="CG105" s="777">
        <v>9.1588053579098379E-3</v>
      </c>
      <c r="CH105" s="777">
        <v>1.139544805652255E-2</v>
      </c>
      <c r="CI105" s="777">
        <v>9.12655800301794E-3</v>
      </c>
      <c r="CJ105" s="777">
        <v>1.0615563556029063E-2</v>
      </c>
      <c r="CK105" s="777">
        <v>1.128731713056509E-2</v>
      </c>
      <c r="CL105" s="777">
        <v>2.4097776092295107E-2</v>
      </c>
      <c r="CM105" s="777">
        <v>2.3022079394240932E-2</v>
      </c>
      <c r="CN105" s="777">
        <v>2.0311559988012109E-2</v>
      </c>
      <c r="CO105" s="777">
        <v>1.4297963332162617E-2</v>
      </c>
      <c r="CP105" s="777">
        <v>2.2465018178724872E-2</v>
      </c>
      <c r="CQ105" s="777">
        <v>2.4529261183265542E-2</v>
      </c>
      <c r="CR105" s="777">
        <v>2.4111136735237852E-2</v>
      </c>
      <c r="CS105" s="777">
        <v>2.0864964883550819E-2</v>
      </c>
      <c r="CT105" s="777">
        <v>2.6363711209620298E-2</v>
      </c>
      <c r="CU105" s="643"/>
      <c r="CV105" s="643"/>
      <c r="CW105" s="643"/>
      <c r="CX105" s="643"/>
      <c r="CY105" s="643"/>
      <c r="CZ105" s="643"/>
      <c r="DA105" s="643"/>
      <c r="DB105" s="643"/>
      <c r="DC105" s="643"/>
      <c r="DD105" s="643"/>
      <c r="DE105" s="643"/>
      <c r="DF105" s="643"/>
      <c r="DG105" s="643"/>
      <c r="DH105" s="643"/>
      <c r="DI105" s="643"/>
      <c r="DJ105" s="643"/>
      <c r="DK105" s="643"/>
      <c r="DL105" s="643"/>
      <c r="DM105" s="643"/>
      <c r="DN105" s="643"/>
      <c r="DO105" s="643"/>
      <c r="DP105" s="643"/>
      <c r="DQ105" s="643"/>
    </row>
    <row r="106" spans="2:121" s="771" customFormat="1">
      <c r="B106" s="47">
        <v>106</v>
      </c>
      <c r="C106" s="769"/>
      <c r="D106" s="772" t="s">
        <v>28</v>
      </c>
      <c r="E106" s="122"/>
      <c r="F106" s="759"/>
      <c r="G106" s="759"/>
      <c r="H106" s="759"/>
      <c r="I106" s="759"/>
      <c r="J106" s="759"/>
      <c r="K106" s="759"/>
      <c r="L106" s="759"/>
      <c r="M106" s="759"/>
      <c r="N106" s="759"/>
      <c r="O106" s="759"/>
      <c r="P106" s="759"/>
      <c r="Q106" s="759"/>
      <c r="R106" s="759"/>
      <c r="S106" s="726">
        <v>20.639308999999997</v>
      </c>
      <c r="T106" s="726">
        <v>53.663027</v>
      </c>
      <c r="U106" s="726">
        <v>82.3</v>
      </c>
      <c r="V106" s="762"/>
      <c r="W106" s="762"/>
      <c r="X106" s="762"/>
      <c r="Y106" s="762"/>
      <c r="Z106" s="762"/>
      <c r="AA106" s="762"/>
      <c r="AB106" s="122"/>
      <c r="AC106" s="122"/>
      <c r="AD106" s="759"/>
      <c r="AE106" s="759"/>
      <c r="AF106" s="759"/>
      <c r="AG106" s="759"/>
      <c r="AH106" s="759"/>
      <c r="AI106" s="759"/>
      <c r="AJ106" s="759"/>
      <c r="AK106" s="759"/>
      <c r="AL106" s="759"/>
      <c r="AM106" s="759"/>
      <c r="AN106" s="759"/>
      <c r="AO106" s="759"/>
      <c r="AP106" s="759"/>
      <c r="AQ106" s="759"/>
      <c r="AR106" s="759"/>
      <c r="AS106" s="759"/>
      <c r="AT106" s="759"/>
      <c r="AU106" s="759"/>
      <c r="AV106" s="759"/>
      <c r="AW106" s="759"/>
      <c r="AX106" s="759"/>
      <c r="AY106" s="759"/>
      <c r="AZ106" s="759"/>
      <c r="BA106" s="759"/>
      <c r="BB106" s="759"/>
      <c r="BC106" s="759"/>
      <c r="BD106" s="759"/>
      <c r="BE106" s="759"/>
      <c r="BF106" s="759"/>
      <c r="BG106" s="759"/>
      <c r="BH106" s="759"/>
      <c r="BI106" s="759"/>
      <c r="BJ106" s="759"/>
      <c r="BK106" s="759"/>
      <c r="BL106" s="759"/>
      <c r="BM106" s="759"/>
      <c r="BN106" s="759"/>
      <c r="BO106" s="759"/>
      <c r="BP106" s="759"/>
      <c r="BQ106" s="759"/>
      <c r="BR106" s="759"/>
      <c r="BS106" s="759"/>
      <c r="BT106" s="759"/>
      <c r="BU106" s="759"/>
      <c r="BV106" s="698"/>
      <c r="BW106" s="698"/>
      <c r="BX106" s="698"/>
      <c r="BY106" s="698"/>
      <c r="BZ106" s="698"/>
      <c r="CA106" s="698"/>
      <c r="CB106" s="698"/>
      <c r="CC106" s="698"/>
      <c r="CD106" s="773"/>
      <c r="CE106" s="773">
        <v>4.2913389999999998</v>
      </c>
      <c r="CF106" s="773">
        <v>3.2476069999999999</v>
      </c>
      <c r="CG106" s="773">
        <v>4.8590809999999998</v>
      </c>
      <c r="CH106" s="773">
        <v>3.841415</v>
      </c>
      <c r="CI106" s="773">
        <v>5.5592050000000004</v>
      </c>
      <c r="CJ106" s="773">
        <v>4.7967880000000003</v>
      </c>
      <c r="CK106" s="773">
        <v>6.4419009999999997</v>
      </c>
      <c r="CL106" s="773">
        <v>5.6288130000000001</v>
      </c>
      <c r="CM106" s="773">
        <v>12.7</v>
      </c>
      <c r="CN106" s="773">
        <v>17.816423</v>
      </c>
      <c r="CO106" s="773">
        <v>17.517790999999999</v>
      </c>
      <c r="CP106" s="773">
        <v>17.455515999999999</v>
      </c>
      <c r="CQ106" s="773">
        <v>23.119</v>
      </c>
      <c r="CR106" s="773">
        <v>18.62700000000001</v>
      </c>
      <c r="CS106" s="773">
        <v>23.098483999999988</v>
      </c>
      <c r="CT106" s="773">
        <v>27</v>
      </c>
      <c r="CU106" s="643"/>
      <c r="CV106" s="643"/>
      <c r="CW106" s="643"/>
      <c r="CX106" s="643"/>
      <c r="CY106" s="643"/>
      <c r="CZ106" s="643"/>
      <c r="DA106" s="643"/>
      <c r="DB106" s="643"/>
      <c r="DC106" s="643"/>
      <c r="DD106" s="643"/>
      <c r="DE106" s="643"/>
      <c r="DF106" s="643"/>
      <c r="DG106" s="643"/>
      <c r="DH106" s="643"/>
      <c r="DI106" s="643"/>
      <c r="DJ106" s="643"/>
      <c r="DK106" s="643"/>
      <c r="DL106" s="643"/>
      <c r="DM106" s="643"/>
      <c r="DN106" s="643"/>
      <c r="DO106" s="643"/>
      <c r="DP106" s="643"/>
      <c r="DQ106" s="643"/>
    </row>
    <row r="107" spans="2:121" s="90" customFormat="1">
      <c r="B107" s="47">
        <v>107</v>
      </c>
      <c r="C107" s="769"/>
      <c r="D107" s="774" t="s">
        <v>369</v>
      </c>
      <c r="F107" s="775"/>
      <c r="G107" s="775"/>
      <c r="H107" s="775"/>
      <c r="I107" s="775"/>
      <c r="J107" s="775"/>
      <c r="K107" s="775"/>
      <c r="L107" s="775"/>
      <c r="M107" s="775"/>
      <c r="N107" s="775"/>
      <c r="O107" s="775"/>
      <c r="P107" s="775"/>
      <c r="Q107" s="775"/>
      <c r="R107" s="775"/>
      <c r="S107" s="656" t="s">
        <v>276</v>
      </c>
      <c r="T107" s="656">
        <v>1.6000399044367235</v>
      </c>
      <c r="U107" s="656">
        <v>0.53364438424243188</v>
      </c>
      <c r="V107" s="776"/>
      <c r="W107" s="776"/>
      <c r="X107" s="776"/>
      <c r="Y107" s="776"/>
      <c r="Z107" s="776"/>
      <c r="AA107" s="776"/>
      <c r="AD107" s="775"/>
      <c r="AE107" s="775"/>
      <c r="AF107" s="775"/>
      <c r="AG107" s="775"/>
      <c r="AH107" s="775"/>
      <c r="AI107" s="775"/>
      <c r="AJ107" s="775"/>
      <c r="AK107" s="775"/>
      <c r="AL107" s="775"/>
      <c r="AM107" s="775"/>
      <c r="AN107" s="775"/>
      <c r="AO107" s="775"/>
      <c r="AP107" s="775"/>
      <c r="AQ107" s="775"/>
      <c r="AR107" s="775"/>
      <c r="AS107" s="775"/>
      <c r="AT107" s="775"/>
      <c r="AU107" s="775"/>
      <c r="AV107" s="775"/>
      <c r="AW107" s="775"/>
      <c r="AX107" s="775"/>
      <c r="AY107" s="775"/>
      <c r="AZ107" s="775"/>
      <c r="BA107" s="775"/>
      <c r="BB107" s="775"/>
      <c r="BC107" s="775"/>
      <c r="BD107" s="775"/>
      <c r="BE107" s="775"/>
      <c r="BF107" s="775"/>
      <c r="BG107" s="775"/>
      <c r="BH107" s="775"/>
      <c r="BI107" s="775"/>
      <c r="BJ107" s="775"/>
      <c r="BK107" s="775"/>
      <c r="BL107" s="775"/>
      <c r="BM107" s="775"/>
      <c r="BN107" s="775"/>
      <c r="BO107" s="775"/>
      <c r="BP107" s="775"/>
      <c r="BQ107" s="775"/>
      <c r="BR107" s="775"/>
      <c r="BS107" s="775"/>
      <c r="BT107" s="775"/>
      <c r="BU107" s="775"/>
      <c r="BV107" s="739"/>
      <c r="BW107" s="739"/>
      <c r="BX107" s="739"/>
      <c r="BY107" s="739"/>
      <c r="BZ107" s="739"/>
      <c r="CA107" s="739"/>
      <c r="CB107" s="739"/>
      <c r="CC107" s="739"/>
      <c r="CD107" s="656"/>
      <c r="CE107" s="656" t="s">
        <v>276</v>
      </c>
      <c r="CF107" s="656" t="s">
        <v>276</v>
      </c>
      <c r="CG107" s="656" t="s">
        <v>276</v>
      </c>
      <c r="CH107" s="656" t="s">
        <v>276</v>
      </c>
      <c r="CI107" s="656">
        <v>0.29544764466288975</v>
      </c>
      <c r="CJ107" s="656">
        <v>0.47702231212089408</v>
      </c>
      <c r="CK107" s="656">
        <v>0.32574472415668732</v>
      </c>
      <c r="CL107" s="656">
        <v>0.46529677215296972</v>
      </c>
      <c r="CM107" s="656">
        <v>1.284499312401683</v>
      </c>
      <c r="CN107" s="656">
        <v>2.7142402374255439</v>
      </c>
      <c r="CO107" s="656">
        <v>1.7193511666820087</v>
      </c>
      <c r="CP107" s="656">
        <v>2.1011007116420459</v>
      </c>
      <c r="CQ107" s="656">
        <v>0.82039370078740159</v>
      </c>
      <c r="CR107" s="656">
        <v>4.5496057205198115E-2</v>
      </c>
      <c r="CS107" s="656">
        <v>0.31857287257280276</v>
      </c>
      <c r="CT107" s="656">
        <v>0.54678899208708587</v>
      </c>
      <c r="CU107" s="643"/>
      <c r="CV107" s="643"/>
      <c r="CW107" s="643"/>
      <c r="CX107" s="643"/>
      <c r="CY107" s="643"/>
      <c r="CZ107" s="643"/>
      <c r="DA107" s="643"/>
      <c r="DB107" s="643"/>
      <c r="DC107" s="643"/>
      <c r="DD107" s="643"/>
      <c r="DE107" s="643"/>
      <c r="DF107" s="643"/>
      <c r="DG107" s="643"/>
      <c r="DH107" s="643"/>
      <c r="DI107" s="643"/>
      <c r="DJ107" s="643"/>
      <c r="DK107" s="643"/>
      <c r="DL107" s="643"/>
      <c r="DM107" s="643"/>
      <c r="DN107" s="643"/>
      <c r="DO107" s="643"/>
      <c r="DP107" s="643"/>
      <c r="DQ107" s="643"/>
    </row>
    <row r="108" spans="2:121" s="90" customFormat="1">
      <c r="B108" s="47">
        <v>108</v>
      </c>
      <c r="C108" s="769"/>
      <c r="D108" s="774" t="s">
        <v>676</v>
      </c>
      <c r="F108" s="775"/>
      <c r="G108" s="775"/>
      <c r="H108" s="775"/>
      <c r="I108" s="775"/>
      <c r="J108" s="775"/>
      <c r="K108" s="775"/>
      <c r="L108" s="775"/>
      <c r="M108" s="775"/>
      <c r="N108" s="775"/>
      <c r="O108" s="775"/>
      <c r="P108" s="775"/>
      <c r="Q108" s="775"/>
      <c r="R108" s="775"/>
      <c r="S108" s="777">
        <v>1.1026606369902166E-2</v>
      </c>
      <c r="T108" s="777">
        <v>1.5560770623825567E-2</v>
      </c>
      <c r="U108" s="777">
        <v>1.7921164953949749E-2</v>
      </c>
      <c r="V108" s="776"/>
      <c r="W108" s="776"/>
      <c r="X108" s="776"/>
      <c r="Y108" s="776"/>
      <c r="Z108" s="776"/>
      <c r="AA108" s="776"/>
      <c r="AD108" s="775"/>
      <c r="AE108" s="775"/>
      <c r="AF108" s="775"/>
      <c r="AG108" s="775"/>
      <c r="AH108" s="775"/>
      <c r="AI108" s="775"/>
      <c r="AJ108" s="775"/>
      <c r="AK108" s="775"/>
      <c r="AL108" s="775"/>
      <c r="AM108" s="775"/>
      <c r="AN108" s="775"/>
      <c r="AO108" s="775"/>
      <c r="AP108" s="775"/>
      <c r="AQ108" s="775"/>
      <c r="AR108" s="775"/>
      <c r="AS108" s="775"/>
      <c r="AT108" s="775"/>
      <c r="AU108" s="775"/>
      <c r="AV108" s="775"/>
      <c r="AW108" s="775"/>
      <c r="AX108" s="775"/>
      <c r="AY108" s="775"/>
      <c r="AZ108" s="775"/>
      <c r="BA108" s="775"/>
      <c r="BB108" s="775"/>
      <c r="BC108" s="775"/>
      <c r="BD108" s="775"/>
      <c r="BE108" s="775"/>
      <c r="BF108" s="775"/>
      <c r="BG108" s="775"/>
      <c r="BH108" s="775"/>
      <c r="BI108" s="775"/>
      <c r="BJ108" s="775"/>
      <c r="BK108" s="775"/>
      <c r="BL108" s="775"/>
      <c r="BM108" s="775"/>
      <c r="BN108" s="775"/>
      <c r="BO108" s="775"/>
      <c r="BP108" s="775"/>
      <c r="BQ108" s="775"/>
      <c r="BR108" s="775"/>
      <c r="BS108" s="775"/>
      <c r="BT108" s="775"/>
      <c r="BU108" s="775"/>
      <c r="BV108" s="739"/>
      <c r="BW108" s="739"/>
      <c r="BX108" s="739"/>
      <c r="BY108" s="739"/>
      <c r="BZ108" s="739"/>
      <c r="CA108" s="739"/>
      <c r="CB108" s="739"/>
      <c r="CC108" s="739"/>
      <c r="CD108" s="777"/>
      <c r="CE108" s="777">
        <v>9.9847998005873264E-3</v>
      </c>
      <c r="CF108" s="777">
        <v>7.5774552621803975E-3</v>
      </c>
      <c r="CG108" s="777">
        <v>1.2835851055212091E-2</v>
      </c>
      <c r="CH108" s="777">
        <v>9.9063102030021583E-3</v>
      </c>
      <c r="CI108" s="777">
        <v>1.2830956897199043E-2</v>
      </c>
      <c r="CJ108" s="777">
        <v>8.405286751312642E-3</v>
      </c>
      <c r="CK108" s="777">
        <v>1.341931747650865E-2</v>
      </c>
      <c r="CL108" s="777">
        <v>1.152834000079489E-2</v>
      </c>
      <c r="CM108" s="777">
        <v>1.5953989867610745E-2</v>
      </c>
      <c r="CN108" s="777">
        <v>1.5260285221816322E-2</v>
      </c>
      <c r="CO108" s="777">
        <v>1.7573862846887028E-2</v>
      </c>
      <c r="CP108" s="777">
        <v>1.66660401015882E-2</v>
      </c>
      <c r="CQ108" s="777">
        <v>1.7710198157891488E-2</v>
      </c>
      <c r="CR108" s="777">
        <v>1.549156412252773E-2</v>
      </c>
      <c r="CS108" s="777">
        <v>2.2270840490742919E-2</v>
      </c>
      <c r="CT108" s="777">
        <v>2.2597064434922536E-2</v>
      </c>
      <c r="CU108" s="643"/>
      <c r="CV108" s="643"/>
      <c r="CW108" s="643"/>
      <c r="CX108" s="643"/>
      <c r="CY108" s="643"/>
      <c r="CZ108" s="643"/>
      <c r="DA108" s="643"/>
      <c r="DB108" s="643"/>
      <c r="DC108" s="643"/>
      <c r="DD108" s="643"/>
      <c r="DE108" s="643"/>
      <c r="DF108" s="643"/>
      <c r="DG108" s="643"/>
      <c r="DH108" s="643"/>
      <c r="DI108" s="643"/>
      <c r="DJ108" s="643"/>
      <c r="DK108" s="643"/>
      <c r="DL108" s="643"/>
      <c r="DM108" s="643"/>
      <c r="DN108" s="643"/>
      <c r="DO108" s="643"/>
      <c r="DP108" s="643"/>
      <c r="DQ108" s="643"/>
    </row>
    <row r="109" spans="2:121" s="91" customFormat="1">
      <c r="B109" s="47">
        <v>109</v>
      </c>
      <c r="C109" s="769"/>
      <c r="D109" s="778" t="s">
        <v>62</v>
      </c>
      <c r="F109" s="775"/>
      <c r="G109" s="775"/>
      <c r="H109" s="775"/>
      <c r="I109" s="775"/>
      <c r="J109" s="775"/>
      <c r="K109" s="775"/>
      <c r="L109" s="775"/>
      <c r="M109" s="775"/>
      <c r="N109" s="775"/>
      <c r="O109" s="775"/>
      <c r="P109" s="775"/>
      <c r="Q109" s="775"/>
      <c r="R109" s="775"/>
      <c r="S109" s="773">
        <v>0.11964100000011513</v>
      </c>
      <c r="T109" s="773">
        <v>-4.8520999999936976E-2</v>
      </c>
      <c r="U109" s="773">
        <v>9.9999999999454303E-2</v>
      </c>
      <c r="V109" s="776"/>
      <c r="W109" s="776"/>
      <c r="X109" s="776"/>
      <c r="Y109" s="776"/>
      <c r="Z109" s="776"/>
      <c r="AA109" s="776"/>
      <c r="AD109" s="775"/>
      <c r="AE109" s="775"/>
      <c r="AF109" s="775"/>
      <c r="AG109" s="775"/>
      <c r="AH109" s="775"/>
      <c r="AI109" s="775"/>
      <c r="AJ109" s="775"/>
      <c r="AK109" s="775"/>
      <c r="AL109" s="775"/>
      <c r="AM109" s="775"/>
      <c r="AN109" s="775"/>
      <c r="AO109" s="775"/>
      <c r="AP109" s="775"/>
      <c r="AQ109" s="775"/>
      <c r="AR109" s="775"/>
      <c r="AS109" s="775"/>
      <c r="AT109" s="775"/>
      <c r="AU109" s="775"/>
      <c r="AV109" s="775"/>
      <c r="AW109" s="775"/>
      <c r="AX109" s="775"/>
      <c r="AY109" s="775"/>
      <c r="AZ109" s="775"/>
      <c r="BA109" s="775"/>
      <c r="BB109" s="775"/>
      <c r="BC109" s="775"/>
      <c r="BD109" s="775"/>
      <c r="BE109" s="775"/>
      <c r="BF109" s="775"/>
      <c r="BG109" s="775"/>
      <c r="BH109" s="775"/>
      <c r="BI109" s="775"/>
      <c r="BJ109" s="775"/>
      <c r="BK109" s="775"/>
      <c r="BL109" s="775"/>
      <c r="BM109" s="775"/>
      <c r="BN109" s="775"/>
      <c r="BO109" s="775"/>
      <c r="BP109" s="775"/>
      <c r="BQ109" s="775"/>
      <c r="BR109" s="775"/>
      <c r="BS109" s="775"/>
      <c r="BT109" s="775"/>
      <c r="BU109" s="775"/>
      <c r="BV109" s="739"/>
      <c r="BW109" s="739"/>
      <c r="BX109" s="739"/>
      <c r="BY109" s="739"/>
      <c r="BZ109" s="739"/>
      <c r="CA109" s="739"/>
      <c r="CB109" s="739"/>
      <c r="CC109" s="739"/>
      <c r="CD109" s="773"/>
      <c r="CE109" s="773">
        <v>-2.9900000001248372E-4</v>
      </c>
      <c r="CF109" s="773">
        <v>-1.2499999996862243E-4</v>
      </c>
      <c r="CG109" s="773">
        <v>-1.8090999999998303E-2</v>
      </c>
      <c r="CH109" s="773">
        <v>3.4700999999984106E-2</v>
      </c>
      <c r="CI109" s="773">
        <v>-0.23672199999998611</v>
      </c>
      <c r="CJ109" s="773">
        <v>0.1768289999999979</v>
      </c>
      <c r="CK109" s="773">
        <v>0.14483300000006238</v>
      </c>
      <c r="CL109" s="773">
        <v>9.9999999747524271E-7</v>
      </c>
      <c r="CM109" s="773">
        <v>0</v>
      </c>
      <c r="CN109" s="773">
        <v>-3.5963999999978569E-2</v>
      </c>
      <c r="CO109" s="773">
        <v>-1.2558000000012726E-2</v>
      </c>
      <c r="CP109" s="773">
        <v>-1.6973999999947864E-2</v>
      </c>
      <c r="CQ109" s="773">
        <v>4.9999999999954525E-2</v>
      </c>
      <c r="CR109" s="773">
        <v>-1.9999999999527063E-3</v>
      </c>
      <c r="CS109" s="773">
        <v>6.8973999999798252E-2</v>
      </c>
      <c r="CT109" s="773">
        <v>1</v>
      </c>
      <c r="CU109" s="643"/>
      <c r="CV109" s="643"/>
      <c r="CW109" s="643"/>
      <c r="CX109" s="643"/>
      <c r="CY109" s="643"/>
      <c r="CZ109" s="643"/>
      <c r="DA109" s="643"/>
      <c r="DB109" s="643"/>
      <c r="DC109" s="643"/>
      <c r="DD109" s="643"/>
      <c r="DE109" s="643"/>
      <c r="DF109" s="643"/>
      <c r="DG109" s="643"/>
      <c r="DH109" s="643"/>
      <c r="DI109" s="643"/>
      <c r="DJ109" s="643"/>
      <c r="DK109" s="643"/>
      <c r="DL109" s="643"/>
      <c r="DM109" s="643"/>
      <c r="DN109" s="643"/>
      <c r="DO109" s="643"/>
      <c r="DP109" s="643"/>
      <c r="DQ109" s="643"/>
    </row>
    <row r="110" spans="2:121" s="771" customFormat="1">
      <c r="B110" s="47">
        <v>110</v>
      </c>
      <c r="C110" s="769"/>
      <c r="D110" s="770"/>
      <c r="E110" s="122"/>
      <c r="F110" s="759"/>
      <c r="G110" s="759"/>
      <c r="H110" s="759"/>
      <c r="I110" s="759"/>
      <c r="J110" s="759"/>
      <c r="K110" s="759"/>
      <c r="L110" s="759"/>
      <c r="M110" s="759"/>
      <c r="N110" s="759"/>
      <c r="O110" s="759"/>
      <c r="P110" s="759"/>
      <c r="Q110" s="759"/>
      <c r="R110" s="759"/>
      <c r="S110" s="759"/>
      <c r="T110" s="759"/>
      <c r="U110" s="759"/>
      <c r="V110" s="762"/>
      <c r="W110" s="762"/>
      <c r="X110" s="762"/>
      <c r="Y110" s="762"/>
      <c r="Z110" s="762"/>
      <c r="AA110" s="762"/>
      <c r="AB110" s="122"/>
      <c r="AC110" s="122"/>
      <c r="AD110" s="759"/>
      <c r="AE110" s="759"/>
      <c r="AF110" s="759"/>
      <c r="AG110" s="759"/>
      <c r="AH110" s="759"/>
      <c r="AI110" s="759"/>
      <c r="AJ110" s="759"/>
      <c r="AK110" s="759"/>
      <c r="AL110" s="759"/>
      <c r="AM110" s="759"/>
      <c r="AN110" s="759"/>
      <c r="AO110" s="759"/>
      <c r="AP110" s="759"/>
      <c r="AQ110" s="759"/>
      <c r="AR110" s="759"/>
      <c r="AS110" s="759"/>
      <c r="AT110" s="759"/>
      <c r="AU110" s="759"/>
      <c r="AV110" s="759"/>
      <c r="AW110" s="759"/>
      <c r="AX110" s="759"/>
      <c r="AY110" s="759"/>
      <c r="AZ110" s="759"/>
      <c r="BA110" s="759"/>
      <c r="BB110" s="759"/>
      <c r="BC110" s="759"/>
      <c r="BD110" s="759"/>
      <c r="BE110" s="759"/>
      <c r="BF110" s="759"/>
      <c r="BG110" s="759"/>
      <c r="BH110" s="759"/>
      <c r="BI110" s="759"/>
      <c r="BJ110" s="759"/>
      <c r="BK110" s="759"/>
      <c r="BL110" s="759"/>
      <c r="BM110" s="759"/>
      <c r="BN110" s="759"/>
      <c r="BO110" s="759"/>
      <c r="BP110" s="759"/>
      <c r="BQ110" s="759"/>
      <c r="BR110" s="759"/>
      <c r="BS110" s="759"/>
      <c r="BT110" s="759"/>
      <c r="BU110" s="759"/>
      <c r="BV110" s="698"/>
      <c r="BW110" s="698"/>
      <c r="BX110" s="698"/>
      <c r="BY110" s="698"/>
      <c r="BZ110" s="698"/>
      <c r="CA110" s="698"/>
      <c r="CB110" s="698"/>
      <c r="CC110" s="698"/>
      <c r="CD110" s="698"/>
      <c r="CE110" s="698"/>
      <c r="CF110" s="698"/>
      <c r="CG110" s="698"/>
      <c r="CH110" s="698"/>
      <c r="CI110" s="698"/>
      <c r="CJ110" s="698"/>
      <c r="CK110" s="698"/>
      <c r="CL110" s="698"/>
      <c r="CM110" s="643"/>
      <c r="CN110" s="643"/>
      <c r="CO110" s="643"/>
      <c r="CP110" s="643"/>
      <c r="CQ110" s="643"/>
      <c r="CR110" s="643"/>
      <c r="CS110" s="643"/>
      <c r="CT110" s="643"/>
      <c r="CU110" s="643"/>
      <c r="CV110" s="643"/>
      <c r="CW110" s="643"/>
      <c r="CX110" s="643"/>
      <c r="CY110" s="643"/>
      <c r="CZ110" s="643"/>
      <c r="DA110" s="643"/>
      <c r="DB110" s="643"/>
      <c r="DC110" s="643"/>
      <c r="DD110" s="643"/>
      <c r="DE110" s="643"/>
      <c r="DF110" s="643"/>
      <c r="DG110" s="643"/>
      <c r="DH110" s="643"/>
      <c r="DI110" s="643"/>
      <c r="DJ110" s="643"/>
      <c r="DK110" s="643"/>
      <c r="DL110" s="643"/>
      <c r="DM110" s="643"/>
      <c r="DN110" s="643"/>
      <c r="DO110" s="643"/>
      <c r="DP110" s="643"/>
      <c r="DQ110" s="643"/>
    </row>
    <row r="111" spans="2:121" s="47" customFormat="1">
      <c r="B111" s="47">
        <v>111</v>
      </c>
      <c r="C111" s="46"/>
      <c r="D111" s="756"/>
      <c r="E111" s="111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132"/>
      <c r="W111" s="132"/>
      <c r="X111" s="132"/>
      <c r="Y111" s="132"/>
      <c r="Z111" s="132"/>
      <c r="AA111" s="132"/>
      <c r="AB111" s="111"/>
      <c r="AC111" s="111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85"/>
      <c r="BQ111" s="85"/>
      <c r="BR111" s="85"/>
      <c r="BS111" s="85"/>
      <c r="BT111" s="85"/>
      <c r="BU111" s="85"/>
      <c r="BV111" s="634"/>
      <c r="BW111" s="634"/>
      <c r="BX111" s="634"/>
      <c r="BY111" s="634"/>
      <c r="BZ111" s="656"/>
      <c r="CA111" s="656"/>
      <c r="CB111" s="656"/>
      <c r="CC111" s="656"/>
      <c r="CD111" s="656"/>
      <c r="CE111" s="656"/>
      <c r="CF111" s="99"/>
      <c r="CG111" s="99"/>
      <c r="CH111" s="99"/>
      <c r="CI111" s="85"/>
      <c r="CJ111" s="85"/>
      <c r="CK111" s="85"/>
      <c r="CL111" s="99"/>
      <c r="CM111" s="643"/>
      <c r="CN111" s="643"/>
      <c r="CO111" s="643"/>
      <c r="CP111" s="643"/>
      <c r="CQ111" s="643"/>
      <c r="CR111" s="643"/>
      <c r="CS111" s="643"/>
      <c r="CT111" s="643"/>
      <c r="CU111" s="643"/>
      <c r="CV111" s="643"/>
      <c r="CW111" s="643"/>
      <c r="CX111" s="643"/>
      <c r="CY111" s="643"/>
      <c r="CZ111" s="643"/>
      <c r="DA111" s="643"/>
      <c r="DB111" s="643"/>
      <c r="DC111" s="643"/>
      <c r="DD111" s="643"/>
      <c r="DE111" s="643"/>
      <c r="DF111" s="643"/>
      <c r="DG111" s="643"/>
      <c r="DH111" s="643"/>
      <c r="DI111" s="643"/>
      <c r="DJ111" s="643"/>
      <c r="DK111" s="643"/>
      <c r="DL111" s="643"/>
      <c r="DM111" s="643"/>
      <c r="DN111" s="643"/>
      <c r="DO111" s="643"/>
      <c r="DP111" s="643"/>
      <c r="DQ111" s="643"/>
    </row>
    <row r="112" spans="2:121" s="55" customFormat="1">
      <c r="B112" s="47">
        <v>112</v>
      </c>
      <c r="C112" s="779"/>
      <c r="D112" s="780" t="s">
        <v>551</v>
      </c>
      <c r="F112" s="781"/>
      <c r="G112" s="782"/>
      <c r="H112" s="782"/>
      <c r="I112" s="782"/>
      <c r="J112" s="782"/>
      <c r="K112" s="782"/>
      <c r="L112" s="782"/>
      <c r="M112" s="782"/>
      <c r="N112" s="782"/>
      <c r="O112" s="782" t="s">
        <v>105</v>
      </c>
      <c r="P112" s="783">
        <v>2.6066828305795191E-2</v>
      </c>
      <c r="Q112" s="783">
        <v>2.5936525928024933E-2</v>
      </c>
      <c r="R112" s="783">
        <v>3.2564274838940394E-2</v>
      </c>
      <c r="S112" s="783">
        <v>3.346260465869904E-2</v>
      </c>
      <c r="T112" s="783">
        <v>2.8411767151892503E-2</v>
      </c>
      <c r="U112" s="783">
        <v>3.1458774658755011E-2</v>
      </c>
      <c r="V112" s="784">
        <v>3.6047874813006163E-2</v>
      </c>
      <c r="W112" s="784">
        <v>3.7019291588403475E-2</v>
      </c>
      <c r="X112" s="784">
        <v>3.8294246416338086E-2</v>
      </c>
      <c r="Y112" s="784">
        <v>3.855964910106701E-2</v>
      </c>
      <c r="Z112" s="784">
        <v>3.8595254536443427E-2</v>
      </c>
      <c r="AA112" s="784">
        <v>3.5548649652437862E-2</v>
      </c>
      <c r="AD112" s="781"/>
      <c r="AE112" s="781"/>
      <c r="AF112" s="781"/>
      <c r="AG112" s="781"/>
      <c r="AH112" s="781"/>
      <c r="AI112" s="781"/>
      <c r="AJ112" s="781"/>
      <c r="AK112" s="781"/>
      <c r="AL112" s="781"/>
      <c r="AM112" s="781"/>
      <c r="AN112" s="781"/>
      <c r="AO112" s="781"/>
      <c r="AP112" s="781"/>
      <c r="AQ112" s="781"/>
      <c r="AR112" s="781"/>
      <c r="AS112" s="781"/>
      <c r="AT112" s="781"/>
      <c r="AU112" s="781"/>
      <c r="AV112" s="781"/>
      <c r="AW112" s="781"/>
      <c r="AX112" s="781"/>
      <c r="AY112" s="781"/>
      <c r="AZ112" s="781"/>
      <c r="BA112" s="781"/>
      <c r="BB112" s="781"/>
      <c r="BC112" s="781"/>
      <c r="BD112" s="781"/>
      <c r="BE112" s="781"/>
      <c r="BF112" s="781"/>
      <c r="BG112" s="781"/>
      <c r="BH112" s="781"/>
      <c r="BI112" s="781"/>
      <c r="BJ112" s="781"/>
      <c r="BK112" s="781"/>
      <c r="BL112" s="781"/>
      <c r="BM112" s="781"/>
      <c r="BN112" s="781"/>
      <c r="BO112" s="781"/>
      <c r="BP112" s="781"/>
      <c r="BQ112" s="781"/>
      <c r="BR112" s="781"/>
      <c r="BS112" s="781"/>
      <c r="BT112" s="781"/>
      <c r="BU112" s="781"/>
      <c r="BV112" s="782">
        <v>2.6672415242006496E-2</v>
      </c>
      <c r="BW112" s="782">
        <v>2.7896119466926887E-2</v>
      </c>
      <c r="BX112" s="782">
        <v>2.4795196525328977E-2</v>
      </c>
      <c r="BY112" s="782">
        <v>2.5466551327834201E-2</v>
      </c>
      <c r="BZ112" s="783">
        <v>2.5259515570934251E-2</v>
      </c>
      <c r="CA112" s="783">
        <v>2.3798540609137057E-2</v>
      </c>
      <c r="CB112" s="783">
        <v>2.5157208693518042E-2</v>
      </c>
      <c r="CC112" s="783">
        <v>2.8551692378540178E-2</v>
      </c>
      <c r="CD112" s="783">
        <v>3.4671281105549304E-2</v>
      </c>
      <c r="CE112" s="783">
        <v>3.2515080996814348E-2</v>
      </c>
      <c r="CF112" s="783">
        <v>3.1615191986644413E-2</v>
      </c>
      <c r="CG112" s="783">
        <v>3.1761000358348578E-2</v>
      </c>
      <c r="CH112" s="783">
        <v>3.3161320068805303E-2</v>
      </c>
      <c r="CI112" s="783">
        <v>3.3909227606100593E-2</v>
      </c>
      <c r="CJ112" s="783">
        <v>3.3971342462856234E-2</v>
      </c>
      <c r="CK112" s="783">
        <v>3.2878798366442856E-2</v>
      </c>
      <c r="CL112" s="783">
        <v>3.3526648588547779E-2</v>
      </c>
      <c r="CM112" s="783">
        <v>2.6457291137208742E-2</v>
      </c>
      <c r="CN112" s="783">
        <v>2.6968151109885565E-2</v>
      </c>
      <c r="CO112" s="783">
        <v>2.8503145758714345E-2</v>
      </c>
      <c r="CP112" s="783">
        <v>3.1784857688361631E-2</v>
      </c>
      <c r="CQ112" s="783">
        <v>3.1969148972583197E-2</v>
      </c>
      <c r="CR112" s="783">
        <v>3.030680370501633E-2</v>
      </c>
      <c r="CS112" s="783">
        <v>3.1883914503262632E-2</v>
      </c>
      <c r="CT112" s="783">
        <v>3.835064576010111E-2</v>
      </c>
      <c r="CU112" s="783">
        <v>3.5075766560778432E-2</v>
      </c>
      <c r="CV112" s="783">
        <v>3.5508293992024695E-2</v>
      </c>
      <c r="CW112" s="783">
        <v>3.5753188802031127E-2</v>
      </c>
      <c r="CX112" s="783">
        <v>3.6619050808811976E-2</v>
      </c>
      <c r="CY112" s="783">
        <v>3.6421435465611544E-2</v>
      </c>
      <c r="CZ112" s="783">
        <v>3.7113913968357448E-2</v>
      </c>
      <c r="DA112" s="783">
        <v>3.7711438378336549E-2</v>
      </c>
      <c r="DB112" s="783">
        <v>3.7862455797557537E-2</v>
      </c>
      <c r="DC112" s="783">
        <v>3.8013836420500019E-2</v>
      </c>
      <c r="DD112" s="783">
        <v>3.842451828176862E-2</v>
      </c>
      <c r="DE112" s="783">
        <v>3.8696302082599533E-2</v>
      </c>
      <c r="DF112" s="783">
        <v>3.7892895351724215E-2</v>
      </c>
      <c r="DG112" s="783">
        <v>3.8537104596016968E-2</v>
      </c>
      <c r="DH112" s="783">
        <v>3.8849305458324906E-2</v>
      </c>
      <c r="DI112" s="783">
        <v>3.8726166011937242E-2</v>
      </c>
      <c r="DJ112" s="783">
        <v>3.7767901265432703E-2</v>
      </c>
      <c r="DK112" s="783">
        <v>3.8564225439584383E-2</v>
      </c>
      <c r="DL112" s="783">
        <v>3.8822378950868222E-2</v>
      </c>
      <c r="DM112" s="783">
        <v>3.8916845048607138E-2</v>
      </c>
      <c r="DN112" s="783">
        <v>3.6912857739371308E-2</v>
      </c>
      <c r="DO112" s="783">
        <v>3.5334103874200412E-2</v>
      </c>
      <c r="DP112" s="783">
        <v>3.4879192281074028E-2</v>
      </c>
      <c r="DQ112" s="783">
        <v>3.529973168729466E-2</v>
      </c>
    </row>
    <row r="113" spans="2:121" s="771" customFormat="1">
      <c r="B113" s="47">
        <v>113</v>
      </c>
      <c r="C113" s="769"/>
      <c r="D113" s="770" t="s">
        <v>448</v>
      </c>
      <c r="E113" s="122"/>
      <c r="F113" s="759"/>
      <c r="G113" s="677" t="s">
        <v>105</v>
      </c>
      <c r="H113" s="677" t="s">
        <v>105</v>
      </c>
      <c r="I113" s="677" t="s">
        <v>105</v>
      </c>
      <c r="J113" s="677" t="s">
        <v>105</v>
      </c>
      <c r="K113" s="677" t="s">
        <v>105</v>
      </c>
      <c r="L113" s="677" t="s">
        <v>105</v>
      </c>
      <c r="M113" s="677" t="s">
        <v>105</v>
      </c>
      <c r="N113" s="677" t="s">
        <v>105</v>
      </c>
      <c r="O113" s="677" t="s">
        <v>105</v>
      </c>
      <c r="P113" s="677" t="s">
        <v>105</v>
      </c>
      <c r="Q113" s="677">
        <v>-1.3030237777025833</v>
      </c>
      <c r="R113" s="677">
        <v>66.277489109154601</v>
      </c>
      <c r="S113" s="677">
        <v>8.9832981975864623</v>
      </c>
      <c r="T113" s="677">
        <v>-50.508375068065369</v>
      </c>
      <c r="U113" s="677">
        <v>30.470075068625079</v>
      </c>
      <c r="V113" s="680">
        <v>45.891001542511525</v>
      </c>
      <c r="W113" s="680">
        <v>9.7141677539731166</v>
      </c>
      <c r="X113" s="680">
        <v>12.749548279346115</v>
      </c>
      <c r="Y113" s="680">
        <v>2.6540268472892423</v>
      </c>
      <c r="Z113" s="680">
        <v>0.35605435376416528</v>
      </c>
      <c r="AA113" s="680">
        <v>-30.10999448629148</v>
      </c>
      <c r="AB113" s="122">
        <v>-370.19291588403473</v>
      </c>
      <c r="AC113" s="122"/>
      <c r="AD113" s="759"/>
      <c r="AE113" s="759"/>
      <c r="AF113" s="759"/>
      <c r="AG113" s="759"/>
      <c r="AH113" s="759"/>
      <c r="AI113" s="759"/>
      <c r="AJ113" s="759"/>
      <c r="AK113" s="759"/>
      <c r="AL113" s="759"/>
      <c r="AM113" s="759"/>
      <c r="AN113" s="759"/>
      <c r="AO113" s="759"/>
      <c r="AP113" s="759"/>
      <c r="AQ113" s="759"/>
      <c r="AR113" s="759"/>
      <c r="AS113" s="759"/>
      <c r="AT113" s="759"/>
      <c r="AU113" s="759"/>
      <c r="AV113" s="759"/>
      <c r="AW113" s="759"/>
      <c r="AX113" s="759"/>
      <c r="AY113" s="759"/>
      <c r="AZ113" s="759"/>
      <c r="BA113" s="759"/>
      <c r="BB113" s="759"/>
      <c r="BC113" s="759"/>
      <c r="BD113" s="759"/>
      <c r="BE113" s="759"/>
      <c r="BF113" s="759"/>
      <c r="BG113" s="759"/>
      <c r="BH113" s="759"/>
      <c r="BI113" s="759"/>
      <c r="BJ113" s="759"/>
      <c r="BK113" s="759"/>
      <c r="BL113" s="759"/>
      <c r="BM113" s="759"/>
      <c r="BN113" s="759"/>
      <c r="BO113" s="759"/>
      <c r="BP113" s="759"/>
      <c r="BQ113" s="759"/>
      <c r="BR113" s="759"/>
      <c r="BS113" s="759"/>
      <c r="BT113" s="759"/>
      <c r="BU113" s="759"/>
      <c r="BV113" s="677">
        <v>266.72415242006497</v>
      </c>
      <c r="BW113" s="677">
        <v>12.237042249203904</v>
      </c>
      <c r="BX113" s="677">
        <v>-31.009229415979096</v>
      </c>
      <c r="BY113" s="677">
        <v>6.713548025052245</v>
      </c>
      <c r="BZ113" s="677">
        <v>-2.0703575689995022</v>
      </c>
      <c r="CA113" s="677">
        <v>-14.609749617971943</v>
      </c>
      <c r="CB113" s="677">
        <v>13.586680843809852</v>
      </c>
      <c r="CC113" s="677">
        <v>33.944836850221364</v>
      </c>
      <c r="CD113" s="677">
        <v>61.195887270091255</v>
      </c>
      <c r="CE113" s="677">
        <v>-21.562001087349554</v>
      </c>
      <c r="CF113" s="677">
        <v>-8.9988901016993523</v>
      </c>
      <c r="CG113" s="677">
        <v>1.4580837170416472</v>
      </c>
      <c r="CH113" s="677">
        <v>14.003197104567253</v>
      </c>
      <c r="CI113" s="677">
        <v>7.4790753729529067</v>
      </c>
      <c r="CJ113" s="677">
        <v>0.62114856755640657</v>
      </c>
      <c r="CK113" s="677">
        <v>-10.925440964133781</v>
      </c>
      <c r="CL113" s="677">
        <v>6.4785022210492311</v>
      </c>
      <c r="CM113" s="677">
        <v>-70.693574513390374</v>
      </c>
      <c r="CN113" s="677">
        <v>5.1085997267682339</v>
      </c>
      <c r="CO113" s="677">
        <v>15.349946488287802</v>
      </c>
      <c r="CP113" s="677">
        <v>32.81711929647286</v>
      </c>
      <c r="CQ113" s="677">
        <v>1.8429128422156604</v>
      </c>
      <c r="CR113" s="677">
        <v>-16.62345267566867</v>
      </c>
      <c r="CS113" s="677">
        <v>15.77110798246302</v>
      </c>
      <c r="CT113" s="677">
        <v>64.667312568384773</v>
      </c>
      <c r="CU113" s="677">
        <v>-32.748791993226774</v>
      </c>
      <c r="CV113" s="677">
        <v>4.3252743124626294</v>
      </c>
      <c r="CW113" s="677">
        <v>2.4489481000643245</v>
      </c>
      <c r="CX113" s="677">
        <v>8.6586200678084868</v>
      </c>
      <c r="CY113" s="677">
        <v>-1.9761534320043155</v>
      </c>
      <c r="CZ113" s="677">
        <v>6.9247850274590377</v>
      </c>
      <c r="DA113" s="677">
        <v>5.9752440997910137</v>
      </c>
      <c r="DB113" s="677">
        <v>1.5101741922098761</v>
      </c>
      <c r="DC113" s="677">
        <v>1.5138062294248189</v>
      </c>
      <c r="DD113" s="677">
        <v>4.1068186126860109</v>
      </c>
      <c r="DE113" s="677">
        <v>2.7178380083091316</v>
      </c>
      <c r="DF113" s="677">
        <v>-8.0340673087531815</v>
      </c>
      <c r="DG113" s="677">
        <v>6.4420924429275246</v>
      </c>
      <c r="DH113" s="677">
        <v>3.1220086230793891</v>
      </c>
      <c r="DI113" s="677">
        <v>-1.2313944638766423</v>
      </c>
      <c r="DJ113" s="677">
        <v>-9.5826474650453903</v>
      </c>
      <c r="DK113" s="677">
        <v>7.9632417415168018</v>
      </c>
      <c r="DL113" s="677">
        <v>2.5815351128383872</v>
      </c>
      <c r="DM113" s="677">
        <v>0.94466097738915566</v>
      </c>
      <c r="DN113" s="677">
        <v>-20.039873092358302</v>
      </c>
      <c r="DO113" s="677">
        <v>-15.787538651708955</v>
      </c>
      <c r="DP113" s="677">
        <v>-4.5491159312638363</v>
      </c>
      <c r="DQ113" s="677">
        <v>4.2053940622063104</v>
      </c>
    </row>
    <row r="114" spans="2:121" s="47" customFormat="1">
      <c r="B114" s="47">
        <v>114</v>
      </c>
      <c r="C114" s="46"/>
      <c r="D114" s="780" t="s">
        <v>832</v>
      </c>
      <c r="E114" s="53"/>
      <c r="F114" s="643"/>
      <c r="G114" s="643"/>
      <c r="H114" s="643"/>
      <c r="I114" s="643"/>
      <c r="J114" s="643"/>
      <c r="K114" s="643"/>
      <c r="L114" s="643"/>
      <c r="M114" s="643"/>
      <c r="N114" s="643"/>
      <c r="O114" s="643"/>
      <c r="P114" s="643"/>
      <c r="Q114" s="643"/>
      <c r="R114" s="643"/>
      <c r="S114" s="783">
        <v>2.9296063686307397E-2</v>
      </c>
      <c r="T114" s="783">
        <v>2.4062015071982645E-2</v>
      </c>
      <c r="U114" s="783">
        <v>2.1244329727456376E-2</v>
      </c>
      <c r="V114" s="784">
        <v>1.8802604674335439E-2</v>
      </c>
      <c r="W114" s="784">
        <v>1.3855267899649255E-2</v>
      </c>
      <c r="X114" s="784">
        <v>1.2661086596696887E-2</v>
      </c>
      <c r="Y114" s="784">
        <v>1.1501144044650715E-2</v>
      </c>
      <c r="Z114" s="784">
        <v>1.0761837975173556E-2</v>
      </c>
      <c r="AA114" s="784">
        <v>3.5548649652437862E-2</v>
      </c>
      <c r="AB114" s="53"/>
      <c r="AC114" s="53"/>
      <c r="AD114" s="643"/>
      <c r="AE114" s="643"/>
      <c r="AF114" s="643"/>
      <c r="AG114" s="643"/>
      <c r="AH114" s="643"/>
      <c r="AI114" s="643"/>
      <c r="AJ114" s="643"/>
      <c r="AK114" s="643"/>
      <c r="AL114" s="643"/>
      <c r="AM114" s="643"/>
      <c r="AN114" s="643"/>
      <c r="AO114" s="643"/>
      <c r="AP114" s="643"/>
      <c r="AQ114" s="643"/>
      <c r="AR114" s="643"/>
      <c r="AS114" s="643"/>
      <c r="AT114" s="643"/>
      <c r="AU114" s="643"/>
      <c r="AV114" s="643"/>
      <c r="AW114" s="643"/>
      <c r="AX114" s="643"/>
      <c r="AY114" s="643"/>
      <c r="AZ114" s="643"/>
      <c r="BA114" s="643"/>
      <c r="BB114" s="643"/>
      <c r="BC114" s="643"/>
      <c r="BD114" s="643"/>
      <c r="BE114" s="643"/>
      <c r="BF114" s="643"/>
      <c r="BG114" s="643"/>
      <c r="BH114" s="643"/>
      <c r="BI114" s="643"/>
      <c r="BJ114" s="643"/>
      <c r="BK114" s="643"/>
      <c r="BL114" s="643"/>
      <c r="BM114" s="643"/>
      <c r="BN114" s="643"/>
      <c r="BO114" s="643"/>
      <c r="BP114" s="643"/>
      <c r="BQ114" s="643"/>
      <c r="BR114" s="643"/>
      <c r="BS114" s="643"/>
      <c r="BT114" s="643"/>
      <c r="BU114" s="643"/>
      <c r="BV114" s="643"/>
      <c r="BW114" s="643"/>
      <c r="BX114" s="643"/>
      <c r="BY114" s="643"/>
      <c r="BZ114" s="643"/>
      <c r="CA114" s="643"/>
      <c r="CB114" s="643"/>
      <c r="CC114" s="643"/>
      <c r="CD114" s="783"/>
      <c r="CE114" s="783">
        <v>2.9374618738844574E-2</v>
      </c>
      <c r="CF114" s="783"/>
      <c r="CG114" s="783">
        <v>2.9339210878708437E-2</v>
      </c>
      <c r="CH114" s="783">
        <v>2.94646521608058E-2</v>
      </c>
      <c r="CI114" s="783">
        <v>2.9726255868904778E-2</v>
      </c>
      <c r="CJ114" s="783">
        <v>2.942780534552953E-2</v>
      </c>
      <c r="CK114" s="783">
        <v>2.8747959835709647E-2</v>
      </c>
      <c r="CL114" s="783">
        <v>2.904231487246069E-2</v>
      </c>
      <c r="CM114" s="783">
        <v>2.371588819632077E-2</v>
      </c>
      <c r="CN114" s="783">
        <v>2.2891758375844475E-2</v>
      </c>
      <c r="CO114" s="783">
        <v>2.2841616098255562E-2</v>
      </c>
      <c r="CP114" s="783">
        <v>2.3339053792372447E-2</v>
      </c>
      <c r="CQ114" s="783">
        <v>2.3181460004335571E-2</v>
      </c>
      <c r="CR114" s="783">
        <v>2.0017808934951482E-2</v>
      </c>
      <c r="CS114" s="783">
        <v>1.9628407444914661E-2</v>
      </c>
      <c r="CT114" s="783">
        <v>2.3401317178403568E-2</v>
      </c>
      <c r="CU114" s="783">
        <v>1.8934837407058185E-2</v>
      </c>
      <c r="CV114" s="783">
        <v>1.7845934404947205E-2</v>
      </c>
      <c r="CW114" s="783">
        <v>1.6382149053347294E-2</v>
      </c>
      <c r="CX114" s="783">
        <v>1.2318797140004821E-2</v>
      </c>
      <c r="CY114" s="783">
        <v>1.2950336296537718E-2</v>
      </c>
      <c r="CZ114" s="783">
        <v>1.4733273531878515E-2</v>
      </c>
      <c r="DA114" s="783">
        <v>1.488361808831911E-2</v>
      </c>
      <c r="DB114" s="783">
        <v>8.1269798016313771E-3</v>
      </c>
      <c r="DC114" s="783">
        <v>1.2306748442187343E-2</v>
      </c>
      <c r="DD114" s="783">
        <v>1.448705689370167E-2</v>
      </c>
      <c r="DE114" s="783">
        <v>1.4271676257178548E-2</v>
      </c>
      <c r="DF114" s="783">
        <v>4.2418445764360619E-3</v>
      </c>
      <c r="DG114" s="783">
        <v>1.2066957126680046E-2</v>
      </c>
      <c r="DH114" s="783">
        <v>1.45651307295176E-2</v>
      </c>
      <c r="DI114" s="783">
        <v>1.2683520770735606E-2</v>
      </c>
      <c r="DJ114" s="783">
        <v>1.6120370140535883E-3</v>
      </c>
      <c r="DK114" s="783">
        <v>1.1190514421827034E-2</v>
      </c>
      <c r="DL114" s="783">
        <v>1.382653893940459E-2</v>
      </c>
      <c r="DM114" s="783">
        <v>1.3100446777700704E-2</v>
      </c>
      <c r="DN114" s="783">
        <v>3.6912857739371308E-2</v>
      </c>
      <c r="DO114" s="783">
        <v>3.5334103874200412E-2</v>
      </c>
      <c r="DP114" s="783">
        <v>3.4879192281074028E-2</v>
      </c>
      <c r="DQ114" s="783">
        <v>3.529973168729466E-2</v>
      </c>
    </row>
    <row r="115" spans="2:121" s="47" customFormat="1">
      <c r="B115" s="47">
        <v>115</v>
      </c>
      <c r="C115" s="46"/>
      <c r="D115" s="770" t="s">
        <v>448</v>
      </c>
      <c r="E115" s="53"/>
      <c r="F115" s="643"/>
      <c r="G115" s="643"/>
      <c r="H115" s="643"/>
      <c r="I115" s="643"/>
      <c r="J115" s="643"/>
      <c r="K115" s="643"/>
      <c r="L115" s="643"/>
      <c r="M115" s="643"/>
      <c r="N115" s="643"/>
      <c r="O115" s="643"/>
      <c r="P115" s="643"/>
      <c r="Q115" s="643"/>
      <c r="R115" s="643"/>
      <c r="S115" s="643"/>
      <c r="T115" s="677">
        <v>-52.340486143247524</v>
      </c>
      <c r="U115" s="677">
        <v>-28.17685344526269</v>
      </c>
      <c r="V115" s="680">
        <v>-24.417250531209369</v>
      </c>
      <c r="W115" s="680">
        <v>-49.473367746861832</v>
      </c>
      <c r="X115" s="680">
        <v>-11.941813029523688</v>
      </c>
      <c r="Y115" s="680">
        <v>-11.599425520461715</v>
      </c>
      <c r="Z115" s="680">
        <v>-7.3930606947715871</v>
      </c>
      <c r="AA115" s="680">
        <v>240.47505607787147</v>
      </c>
      <c r="AB115" s="53"/>
      <c r="AC115" s="53"/>
      <c r="AD115" s="643"/>
      <c r="AE115" s="643"/>
      <c r="AF115" s="643"/>
      <c r="AG115" s="643"/>
      <c r="AH115" s="643"/>
      <c r="AI115" s="643"/>
      <c r="AJ115" s="643"/>
      <c r="AK115" s="643"/>
      <c r="AL115" s="643"/>
      <c r="AM115" s="643"/>
      <c r="AN115" s="643"/>
      <c r="AO115" s="643"/>
      <c r="AP115" s="643"/>
      <c r="AQ115" s="643"/>
      <c r="AR115" s="643"/>
      <c r="AS115" s="643"/>
      <c r="AT115" s="643"/>
      <c r="AU115" s="643"/>
      <c r="AV115" s="643"/>
      <c r="AW115" s="643"/>
      <c r="AX115" s="643"/>
      <c r="AY115" s="643"/>
      <c r="AZ115" s="643"/>
      <c r="BA115" s="643"/>
      <c r="BB115" s="643"/>
      <c r="BC115" s="643"/>
      <c r="BD115" s="643"/>
      <c r="BE115" s="643"/>
      <c r="BF115" s="643"/>
      <c r="BG115" s="643"/>
      <c r="BH115" s="643"/>
      <c r="BI115" s="643"/>
      <c r="BJ115" s="643"/>
      <c r="BK115" s="643"/>
      <c r="BL115" s="643"/>
      <c r="BM115" s="643"/>
      <c r="BN115" s="643"/>
      <c r="BO115" s="643"/>
      <c r="BP115" s="643"/>
      <c r="BQ115" s="643"/>
      <c r="BR115" s="643"/>
      <c r="BS115" s="643"/>
      <c r="BT115" s="643"/>
      <c r="BU115" s="643"/>
      <c r="BV115" s="643"/>
      <c r="BW115" s="643"/>
      <c r="BX115" s="643"/>
      <c r="BY115" s="643"/>
      <c r="BZ115" s="643"/>
      <c r="CA115" s="643"/>
      <c r="CB115" s="643"/>
      <c r="CC115" s="643"/>
      <c r="CD115" s="643"/>
      <c r="CE115" s="643"/>
      <c r="CF115" s="643"/>
      <c r="CG115" s="643"/>
      <c r="CH115" s="677">
        <v>1.2544128209736327</v>
      </c>
      <c r="CI115" s="677">
        <v>2.6160370809897788</v>
      </c>
      <c r="CJ115" s="677">
        <v>-2.9845052337524809</v>
      </c>
      <c r="CK115" s="677">
        <v>-6.7984550981988257</v>
      </c>
      <c r="CL115" s="677">
        <v>2.943550367510428</v>
      </c>
      <c r="CM115" s="677">
        <v>-53.264266761399206</v>
      </c>
      <c r="CN115" s="677">
        <v>-8.2412982047629431</v>
      </c>
      <c r="CO115" s="677">
        <v>-0.50142277588913209</v>
      </c>
      <c r="CP115" s="677">
        <v>4.9743769411688534</v>
      </c>
      <c r="CQ115" s="677">
        <v>-1.5759378803687634</v>
      </c>
      <c r="CR115" s="677">
        <v>-31.636510693840886</v>
      </c>
      <c r="CS115" s="677">
        <v>-3.8940149003682119</v>
      </c>
      <c r="CT115" s="677">
        <v>37.729097334889062</v>
      </c>
      <c r="CU115" s="677">
        <v>-44.664797713453822</v>
      </c>
      <c r="CV115" s="677">
        <v>-10.889030021109802</v>
      </c>
      <c r="CW115" s="677">
        <v>-14.637853515999112</v>
      </c>
      <c r="CX115" s="677">
        <v>-40.633519133424727</v>
      </c>
      <c r="CY115" s="677">
        <v>6.3153915653289641</v>
      </c>
      <c r="CZ115" s="677">
        <v>17.829372353407972</v>
      </c>
      <c r="DA115" s="677">
        <v>1.5034455644059517</v>
      </c>
      <c r="DB115" s="677">
        <v>-67.566382866877333</v>
      </c>
      <c r="DC115" s="677">
        <v>41.797686405559659</v>
      </c>
      <c r="DD115" s="677">
        <v>21.803084515143265</v>
      </c>
      <c r="DE115" s="677">
        <v>-2.153806365231218</v>
      </c>
      <c r="DF115" s="677">
        <v>-100.29831680742487</v>
      </c>
      <c r="DG115" s="677">
        <v>78.251125502439848</v>
      </c>
      <c r="DH115" s="677">
        <v>24.981736028375536</v>
      </c>
      <c r="DI115" s="677">
        <v>-18.816099587819942</v>
      </c>
      <c r="DJ115" s="677">
        <v>-110.71483756682018</v>
      </c>
      <c r="DK115" s="677">
        <v>95.784774077734454</v>
      </c>
      <c r="DL115" s="677">
        <v>26.36024517577556</v>
      </c>
      <c r="DM115" s="677">
        <v>-7.260921617038858</v>
      </c>
      <c r="DN115" s="677">
        <v>238.12410961670602</v>
      </c>
      <c r="DO115" s="677">
        <v>-15.787538651708955</v>
      </c>
      <c r="DP115" s="677">
        <v>-4.5491159312638363</v>
      </c>
      <c r="DQ115" s="677">
        <v>4.2053940622063104</v>
      </c>
    </row>
    <row r="116" spans="2:121" s="47" customFormat="1">
      <c r="B116" s="47">
        <v>116</v>
      </c>
      <c r="C116" s="46"/>
      <c r="D116" s="780"/>
      <c r="E116" s="53"/>
      <c r="F116" s="643"/>
      <c r="G116" s="643"/>
      <c r="H116" s="643"/>
      <c r="I116" s="643"/>
      <c r="J116" s="643"/>
      <c r="K116" s="643"/>
      <c r="L116" s="643"/>
      <c r="M116" s="643"/>
      <c r="N116" s="643"/>
      <c r="O116" s="643"/>
      <c r="P116" s="643"/>
      <c r="Q116" s="643"/>
      <c r="R116" s="643"/>
      <c r="S116" s="643"/>
      <c r="T116" s="643"/>
      <c r="U116" s="643"/>
      <c r="V116" s="648"/>
      <c r="W116" s="648"/>
      <c r="X116" s="648"/>
      <c r="Y116" s="648"/>
      <c r="Z116" s="648"/>
      <c r="AA116" s="648"/>
      <c r="AB116" s="53"/>
      <c r="AC116" s="53"/>
      <c r="AD116" s="643"/>
      <c r="AE116" s="643"/>
      <c r="AF116" s="643"/>
      <c r="AG116" s="643"/>
      <c r="AH116" s="643"/>
      <c r="AI116" s="643"/>
      <c r="AJ116" s="643"/>
      <c r="AK116" s="643"/>
      <c r="AL116" s="643"/>
      <c r="AM116" s="643"/>
      <c r="AN116" s="643"/>
      <c r="AO116" s="643"/>
      <c r="AP116" s="643"/>
      <c r="AQ116" s="643"/>
      <c r="AR116" s="643"/>
      <c r="AS116" s="643"/>
      <c r="AT116" s="643"/>
      <c r="AU116" s="643"/>
      <c r="AV116" s="643"/>
      <c r="AW116" s="643"/>
      <c r="AX116" s="643"/>
      <c r="AY116" s="643"/>
      <c r="AZ116" s="643"/>
      <c r="BA116" s="643"/>
      <c r="BB116" s="643"/>
      <c r="BC116" s="643"/>
      <c r="BD116" s="643"/>
      <c r="BE116" s="643"/>
      <c r="BF116" s="643"/>
      <c r="BG116" s="643"/>
      <c r="BH116" s="643"/>
      <c r="BI116" s="643"/>
      <c r="BJ116" s="643"/>
      <c r="BK116" s="643"/>
      <c r="BL116" s="643"/>
      <c r="BM116" s="643"/>
      <c r="BN116" s="643"/>
      <c r="BO116" s="643"/>
      <c r="BP116" s="643"/>
      <c r="BQ116" s="643"/>
      <c r="BR116" s="643"/>
      <c r="BS116" s="643"/>
      <c r="BT116" s="643"/>
      <c r="BU116" s="643"/>
      <c r="BV116" s="643"/>
      <c r="BW116" s="643"/>
      <c r="BX116" s="643"/>
      <c r="BY116" s="643"/>
      <c r="BZ116" s="643"/>
      <c r="CA116" s="643"/>
      <c r="CB116" s="643"/>
      <c r="CC116" s="643"/>
      <c r="CD116" s="643"/>
      <c r="CE116" s="643"/>
      <c r="CF116" s="643"/>
      <c r="CG116" s="643"/>
      <c r="CH116" s="783"/>
      <c r="CI116" s="783"/>
      <c r="CJ116" s="785"/>
      <c r="CK116" s="785"/>
      <c r="CL116" s="785"/>
      <c r="CM116" s="785"/>
      <c r="CN116" s="785"/>
      <c r="CO116" s="785"/>
      <c r="CP116" s="785"/>
      <c r="CQ116" s="785"/>
      <c r="CR116" s="785"/>
      <c r="CS116" s="785"/>
      <c r="CT116" s="785"/>
      <c r="CU116" s="785"/>
      <c r="CV116" s="785"/>
      <c r="CW116" s="785"/>
      <c r="CX116" s="785"/>
      <c r="CY116" s="643"/>
      <c r="CZ116" s="643"/>
      <c r="DA116" s="643"/>
      <c r="DB116" s="643"/>
      <c r="DC116" s="643"/>
      <c r="DD116" s="643"/>
      <c r="DE116" s="643"/>
      <c r="DF116" s="643"/>
      <c r="DG116" s="643"/>
      <c r="DH116" s="643"/>
      <c r="DI116" s="643"/>
      <c r="DJ116" s="643"/>
      <c r="DK116" s="643"/>
      <c r="DL116" s="643"/>
      <c r="DM116" s="643"/>
      <c r="DN116" s="643"/>
      <c r="DO116" s="643"/>
      <c r="DP116" s="643"/>
      <c r="DQ116" s="643"/>
    </row>
    <row r="117" spans="2:121" s="51" customFormat="1">
      <c r="B117" s="47">
        <v>117</v>
      </c>
      <c r="C117" s="641" t="s">
        <v>442</v>
      </c>
      <c r="D117" s="786" t="s">
        <v>635</v>
      </c>
      <c r="E117" s="53"/>
      <c r="F117" s="643"/>
      <c r="G117" s="643"/>
      <c r="H117" s="643"/>
      <c r="I117" s="643"/>
      <c r="J117" s="643"/>
      <c r="K117" s="643"/>
      <c r="L117" s="643"/>
      <c r="M117" s="643"/>
      <c r="N117" s="643"/>
      <c r="O117" s="768"/>
      <c r="P117" s="677" t="s">
        <v>105</v>
      </c>
      <c r="Q117" s="6">
        <v>142.5843284</v>
      </c>
      <c r="R117" s="6">
        <v>321.21898848653319</v>
      </c>
      <c r="S117" s="6">
        <v>518.92589866471508</v>
      </c>
      <c r="T117" s="6">
        <v>715.36359164473413</v>
      </c>
      <c r="U117" s="6">
        <v>1080.1369929750001</v>
      </c>
      <c r="V117" s="714"/>
      <c r="W117" s="714"/>
      <c r="X117" s="714"/>
      <c r="Y117" s="714"/>
      <c r="Z117" s="714"/>
      <c r="AA117" s="714"/>
      <c r="AB117" s="53"/>
      <c r="AC117" s="53"/>
      <c r="AD117" s="643"/>
      <c r="AE117" s="643"/>
      <c r="AF117" s="643"/>
      <c r="AG117" s="643"/>
      <c r="AH117" s="643"/>
      <c r="AI117" s="643"/>
      <c r="AJ117" s="643"/>
      <c r="AK117" s="643"/>
      <c r="AL117" s="643"/>
      <c r="AM117" s="643"/>
      <c r="AN117" s="643"/>
      <c r="AO117" s="643"/>
      <c r="AP117" s="643"/>
      <c r="AQ117" s="643"/>
      <c r="AR117" s="643"/>
      <c r="AS117" s="643"/>
      <c r="AT117" s="643"/>
      <c r="AU117" s="643"/>
      <c r="AV117" s="643"/>
      <c r="AW117" s="643"/>
      <c r="AX117" s="643"/>
      <c r="AY117" s="643"/>
      <c r="AZ117" s="643"/>
      <c r="BA117" s="643"/>
      <c r="BB117" s="643"/>
      <c r="BC117" s="643"/>
      <c r="BD117" s="643"/>
      <c r="BE117" s="643"/>
      <c r="BF117" s="643"/>
      <c r="BG117" s="643"/>
      <c r="BH117" s="643"/>
      <c r="BI117" s="643"/>
      <c r="BJ117" s="643"/>
      <c r="BK117" s="643"/>
      <c r="BL117" s="643"/>
      <c r="BM117" s="643"/>
      <c r="BN117" s="643"/>
      <c r="BO117" s="643"/>
      <c r="BP117" s="643"/>
      <c r="BQ117" s="643"/>
      <c r="BR117" s="643"/>
      <c r="BS117" s="643"/>
      <c r="BT117" s="643"/>
      <c r="BU117" s="643"/>
      <c r="BV117" s="643"/>
      <c r="BW117" s="643"/>
      <c r="BX117" s="643"/>
      <c r="BY117" s="643"/>
      <c r="BZ117" s="768">
        <v>23.119354399999999</v>
      </c>
      <c r="CA117" s="768">
        <v>27.029174000000001</v>
      </c>
      <c r="CB117" s="768">
        <v>39.253609999999995</v>
      </c>
      <c r="CC117" s="768">
        <v>53.182190000000006</v>
      </c>
      <c r="CD117" s="768">
        <v>64.384145316162346</v>
      </c>
      <c r="CE117" s="768">
        <v>72.776809</v>
      </c>
      <c r="CF117" s="768">
        <v>79.764071170370812</v>
      </c>
      <c r="CG117" s="768">
        <v>104.29396300000001</v>
      </c>
      <c r="CH117" s="768">
        <v>113.52841178461537</v>
      </c>
      <c r="CI117" s="768">
        <v>131.46338800000001</v>
      </c>
      <c r="CJ117" s="768">
        <v>128.42427099999998</v>
      </c>
      <c r="CK117" s="768">
        <v>145.50982788009975</v>
      </c>
      <c r="CL117" s="768">
        <v>137.7681547947341</v>
      </c>
      <c r="CM117" s="768">
        <v>158.874992875</v>
      </c>
      <c r="CN117" s="768">
        <v>200.90985757500005</v>
      </c>
      <c r="CO117" s="768">
        <v>217.81058639999998</v>
      </c>
      <c r="CP117" s="768">
        <v>212.24545297499998</v>
      </c>
      <c r="CQ117" s="768">
        <v>262.18093125000001</v>
      </c>
      <c r="CR117" s="768">
        <v>282.10052250000001</v>
      </c>
      <c r="CS117" s="768">
        <v>323.61008625000011</v>
      </c>
      <c r="CT117" s="768">
        <v>341.41500000000002</v>
      </c>
      <c r="CU117" s="643"/>
      <c r="CV117" s="643"/>
      <c r="CW117" s="643"/>
      <c r="CX117" s="643"/>
      <c r="CY117" s="643"/>
      <c r="CZ117" s="643"/>
      <c r="DA117" s="643"/>
      <c r="DB117" s="643"/>
      <c r="DC117" s="643"/>
      <c r="DD117" s="643"/>
      <c r="DE117" s="643"/>
      <c r="DF117" s="643"/>
      <c r="DG117" s="643"/>
      <c r="DH117" s="643"/>
      <c r="DI117" s="643"/>
      <c r="DJ117" s="643"/>
      <c r="DK117" s="643"/>
      <c r="DL117" s="643"/>
      <c r="DM117" s="643"/>
      <c r="DN117" s="643"/>
      <c r="DO117" s="643"/>
      <c r="DP117" s="643"/>
      <c r="DQ117" s="643"/>
    </row>
    <row r="118" spans="2:121" s="47" customFormat="1">
      <c r="B118" s="47">
        <v>118</v>
      </c>
      <c r="C118" s="46"/>
      <c r="D118" s="787" t="s">
        <v>369</v>
      </c>
      <c r="E118" s="111"/>
      <c r="F118" s="85"/>
      <c r="G118" s="656"/>
      <c r="H118" s="656"/>
      <c r="I118" s="656"/>
      <c r="J118" s="656"/>
      <c r="K118" s="656"/>
      <c r="L118" s="656"/>
      <c r="M118" s="656"/>
      <c r="N118" s="656"/>
      <c r="O118" s="656" t="s">
        <v>276</v>
      </c>
      <c r="P118" s="677" t="s">
        <v>105</v>
      </c>
      <c r="Q118" s="656" t="s">
        <v>276</v>
      </c>
      <c r="R118" s="656">
        <v>1.2528351614168924</v>
      </c>
      <c r="S118" s="656">
        <v>0.61548948619041721</v>
      </c>
      <c r="T118" s="656">
        <v>0.3785467125180817</v>
      </c>
      <c r="U118" s="656">
        <v>0.50991328827847426</v>
      </c>
      <c r="V118" s="632"/>
      <c r="W118" s="632"/>
      <c r="X118" s="632"/>
      <c r="Y118" s="632"/>
      <c r="Z118" s="632"/>
      <c r="AA118" s="632"/>
      <c r="AB118" s="111"/>
      <c r="AC118" s="111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5"/>
      <c r="BD118" s="85"/>
      <c r="BE118" s="85"/>
      <c r="BF118" s="85"/>
      <c r="BG118" s="85"/>
      <c r="BH118" s="85"/>
      <c r="BI118" s="85"/>
      <c r="BJ118" s="85"/>
      <c r="BK118" s="85"/>
      <c r="BL118" s="85"/>
      <c r="BM118" s="85"/>
      <c r="BN118" s="85"/>
      <c r="BO118" s="85"/>
      <c r="BP118" s="85"/>
      <c r="BQ118" s="85"/>
      <c r="BR118" s="85"/>
      <c r="BS118" s="85"/>
      <c r="BT118" s="85"/>
      <c r="BU118" s="85"/>
      <c r="BV118" s="634"/>
      <c r="BW118" s="634"/>
      <c r="BX118" s="634"/>
      <c r="BY118" s="634"/>
      <c r="BZ118" s="656" t="s">
        <v>276</v>
      </c>
      <c r="CA118" s="656" t="s">
        <v>276</v>
      </c>
      <c r="CB118" s="656" t="s">
        <v>276</v>
      </c>
      <c r="CC118" s="656" t="s">
        <v>276</v>
      </c>
      <c r="CD118" s="656">
        <v>1.7848591358659371</v>
      </c>
      <c r="CE118" s="656">
        <v>1.6925280439572439</v>
      </c>
      <c r="CF118" s="656">
        <v>1.0320187409609161</v>
      </c>
      <c r="CG118" s="656">
        <v>0.96106935423306172</v>
      </c>
      <c r="CH118" s="656">
        <v>0.76329764458512339</v>
      </c>
      <c r="CI118" s="656">
        <v>0.80639120904572792</v>
      </c>
      <c r="CJ118" s="656">
        <v>0.61005160739218267</v>
      </c>
      <c r="CK118" s="656">
        <v>0.39518936374198144</v>
      </c>
      <c r="CL118" s="656">
        <v>0.21351257036966276</v>
      </c>
      <c r="CM118" s="656">
        <v>0.20851132236908421</v>
      </c>
      <c r="CN118" s="656">
        <v>0.56442279960460184</v>
      </c>
      <c r="CO118" s="656">
        <v>0.49687886772483947</v>
      </c>
      <c r="CP118" s="656">
        <v>0.54059879288673329</v>
      </c>
      <c r="CQ118" s="656">
        <v>0.65023410233150591</v>
      </c>
      <c r="CR118" s="656">
        <v>0.40411488965737452</v>
      </c>
      <c r="CS118" s="656">
        <v>0.48574085217191332</v>
      </c>
      <c r="CT118" s="656">
        <v>0.60858569742935642</v>
      </c>
      <c r="CU118" s="643"/>
      <c r="CV118" s="643"/>
      <c r="CW118" s="643"/>
      <c r="CX118" s="643"/>
      <c r="CY118" s="643"/>
      <c r="CZ118" s="643"/>
      <c r="DA118" s="643"/>
      <c r="DB118" s="643"/>
      <c r="DC118" s="643"/>
      <c r="DD118" s="643"/>
      <c r="DE118" s="643"/>
      <c r="DF118" s="643"/>
      <c r="DG118" s="643"/>
      <c r="DH118" s="643"/>
      <c r="DI118" s="643"/>
      <c r="DJ118" s="643"/>
      <c r="DK118" s="643"/>
      <c r="DL118" s="643"/>
      <c r="DM118" s="643"/>
      <c r="DN118" s="643"/>
      <c r="DO118" s="643"/>
      <c r="DP118" s="643"/>
      <c r="DQ118" s="643"/>
    </row>
    <row r="119" spans="2:121" s="47" customFormat="1">
      <c r="B119" s="47">
        <v>119</v>
      </c>
      <c r="C119" s="46"/>
      <c r="D119" s="788"/>
      <c r="E119" s="121"/>
      <c r="F119" s="667"/>
      <c r="G119" s="667"/>
      <c r="H119" s="667"/>
      <c r="I119" s="667"/>
      <c r="J119" s="667"/>
      <c r="K119" s="667"/>
      <c r="L119" s="667"/>
      <c r="M119" s="667"/>
      <c r="N119" s="667"/>
      <c r="O119" s="687"/>
      <c r="P119" s="687"/>
      <c r="Q119" s="687"/>
      <c r="R119" s="687"/>
      <c r="S119" s="687"/>
      <c r="T119" s="687"/>
      <c r="U119" s="687"/>
      <c r="V119" s="668"/>
      <c r="W119" s="668"/>
      <c r="X119" s="668"/>
      <c r="Y119" s="668"/>
      <c r="Z119" s="668"/>
      <c r="AA119" s="668"/>
      <c r="AB119" s="121"/>
      <c r="AC119" s="121"/>
      <c r="AD119" s="667"/>
      <c r="AE119" s="667"/>
      <c r="AF119" s="667"/>
      <c r="AG119" s="667"/>
      <c r="AH119" s="667"/>
      <c r="AI119" s="667"/>
      <c r="AJ119" s="667"/>
      <c r="AK119" s="667"/>
      <c r="AL119" s="667"/>
      <c r="AM119" s="667"/>
      <c r="AN119" s="667"/>
      <c r="AO119" s="667"/>
      <c r="AP119" s="667"/>
      <c r="AQ119" s="667"/>
      <c r="AR119" s="667"/>
      <c r="AS119" s="667"/>
      <c r="AT119" s="667"/>
      <c r="AU119" s="667"/>
      <c r="AV119" s="667"/>
      <c r="AW119" s="667"/>
      <c r="AX119" s="667"/>
      <c r="AY119" s="667"/>
      <c r="AZ119" s="667"/>
      <c r="BA119" s="667"/>
      <c r="BB119" s="667"/>
      <c r="BC119" s="667"/>
      <c r="BD119" s="667"/>
      <c r="BE119" s="667"/>
      <c r="BF119" s="667"/>
      <c r="BG119" s="667"/>
      <c r="BH119" s="667"/>
      <c r="BI119" s="667"/>
      <c r="BJ119" s="667"/>
      <c r="BK119" s="667"/>
      <c r="BL119" s="667"/>
      <c r="BM119" s="667"/>
      <c r="BN119" s="667"/>
      <c r="BO119" s="667"/>
      <c r="BP119" s="667"/>
      <c r="BQ119" s="667"/>
      <c r="BR119" s="667"/>
      <c r="BS119" s="667"/>
      <c r="BT119" s="667"/>
      <c r="BU119" s="667"/>
      <c r="BV119" s="667"/>
      <c r="BW119" s="667"/>
      <c r="BX119" s="667"/>
      <c r="BY119" s="667"/>
      <c r="BZ119" s="667"/>
      <c r="CA119" s="667"/>
      <c r="CB119" s="667"/>
      <c r="CC119" s="667"/>
      <c r="CD119" s="667"/>
      <c r="CE119" s="667"/>
      <c r="CF119" s="687"/>
      <c r="CG119" s="667"/>
      <c r="CH119" s="667" t="s">
        <v>651</v>
      </c>
      <c r="CI119" s="667" t="s">
        <v>442</v>
      </c>
      <c r="CJ119" s="667"/>
      <c r="CK119" s="667"/>
      <c r="CL119" s="667"/>
      <c r="CM119" s="667"/>
      <c r="CN119" s="643"/>
      <c r="CO119" s="643"/>
      <c r="CP119" s="643"/>
      <c r="CQ119" s="643"/>
      <c r="CR119" s="643"/>
      <c r="CS119" s="643"/>
      <c r="CT119" s="643"/>
      <c r="CU119" s="643"/>
      <c r="CV119" s="643"/>
      <c r="CW119" s="643"/>
      <c r="CX119" s="643"/>
      <c r="CY119" s="643"/>
      <c r="CZ119" s="643"/>
      <c r="DA119" s="643"/>
      <c r="DB119" s="643"/>
      <c r="DC119" s="643"/>
      <c r="DD119" s="643"/>
      <c r="DE119" s="643"/>
      <c r="DF119" s="643"/>
      <c r="DG119" s="643"/>
      <c r="DH119" s="643"/>
      <c r="DI119" s="643"/>
      <c r="DJ119" s="643"/>
      <c r="DK119" s="643"/>
      <c r="DL119" s="643"/>
      <c r="DM119" s="643"/>
      <c r="DN119" s="643"/>
      <c r="DO119" s="643"/>
      <c r="DP119" s="643"/>
      <c r="DQ119" s="643"/>
    </row>
    <row r="120" spans="2:121" s="51" customFormat="1">
      <c r="B120" s="47">
        <v>120</v>
      </c>
      <c r="C120" s="641"/>
      <c r="D120" s="786" t="s">
        <v>665</v>
      </c>
      <c r="E120" s="53"/>
      <c r="F120" s="643"/>
      <c r="G120" s="643"/>
      <c r="H120" s="643"/>
      <c r="I120" s="643"/>
      <c r="J120" s="643"/>
      <c r="K120" s="643"/>
      <c r="L120" s="643"/>
      <c r="M120" s="643"/>
      <c r="N120" s="643"/>
      <c r="O120" s="768"/>
      <c r="P120" s="677" t="s">
        <v>105</v>
      </c>
      <c r="Q120" s="789">
        <v>4.3710707664009814E-2</v>
      </c>
      <c r="R120" s="789">
        <v>5.0928928455987565E-2</v>
      </c>
      <c r="S120" s="789">
        <v>3.6291302776220884E-2</v>
      </c>
      <c r="T120" s="789">
        <v>2.5377602750507846E-2</v>
      </c>
      <c r="U120" s="789">
        <v>2.2385702634202906E-2</v>
      </c>
      <c r="V120" s="790"/>
      <c r="W120" s="790"/>
      <c r="X120" s="790"/>
      <c r="Y120" s="790"/>
      <c r="Z120" s="790"/>
      <c r="AA120" s="790"/>
      <c r="AB120" s="53"/>
      <c r="AC120" s="53"/>
      <c r="AD120" s="643"/>
      <c r="AE120" s="643"/>
      <c r="AF120" s="643"/>
      <c r="AG120" s="643"/>
      <c r="AH120" s="643"/>
      <c r="AI120" s="643"/>
      <c r="AJ120" s="643"/>
      <c r="AK120" s="643"/>
      <c r="AL120" s="643"/>
      <c r="AM120" s="643"/>
      <c r="AN120" s="643"/>
      <c r="AO120" s="643"/>
      <c r="AP120" s="643"/>
      <c r="AQ120" s="643"/>
      <c r="AR120" s="643"/>
      <c r="AS120" s="643"/>
      <c r="AT120" s="643"/>
      <c r="AU120" s="643"/>
      <c r="AV120" s="643"/>
      <c r="AW120" s="643"/>
      <c r="AX120" s="643"/>
      <c r="AY120" s="643"/>
      <c r="AZ120" s="643"/>
      <c r="BA120" s="643"/>
      <c r="BB120" s="643"/>
      <c r="BC120" s="643"/>
      <c r="BD120" s="643"/>
      <c r="BE120" s="643"/>
      <c r="BF120" s="643"/>
      <c r="BG120" s="643"/>
      <c r="BH120" s="643"/>
      <c r="BI120" s="643"/>
      <c r="BJ120" s="643"/>
      <c r="BK120" s="643"/>
      <c r="BL120" s="643"/>
      <c r="BM120" s="643"/>
      <c r="BN120" s="643"/>
      <c r="BO120" s="643"/>
      <c r="BP120" s="643"/>
      <c r="BQ120" s="643"/>
      <c r="BR120" s="643"/>
      <c r="BS120" s="643"/>
      <c r="BT120" s="643"/>
      <c r="BU120" s="643"/>
      <c r="BV120" s="643"/>
      <c r="BW120" s="643"/>
      <c r="BX120" s="643"/>
      <c r="BY120" s="643"/>
      <c r="BZ120" s="789">
        <v>4.1731686642599276E-2</v>
      </c>
      <c r="CA120" s="789">
        <v>3.7645089136490249E-2</v>
      </c>
      <c r="CB120" s="789">
        <v>4.527521337946943E-2</v>
      </c>
      <c r="CC120" s="789">
        <v>4.7357248441674091E-2</v>
      </c>
      <c r="CD120" s="789">
        <v>5.603513442706707E-2</v>
      </c>
      <c r="CE120" s="789">
        <v>5.1714519498607246E-2</v>
      </c>
      <c r="CF120" s="789">
        <v>4.9355839650202044E-2</v>
      </c>
      <c r="CG120" s="789">
        <v>4.8853681546432659E-2</v>
      </c>
      <c r="CH120" s="789">
        <v>4.5158418898198403E-2</v>
      </c>
      <c r="CI120" s="789">
        <v>4.1400191532459017E-2</v>
      </c>
      <c r="CJ120" s="789">
        <v>3.3055511215889608E-2</v>
      </c>
      <c r="CK120" s="789">
        <v>3.0799881099512316E-2</v>
      </c>
      <c r="CL120" s="789">
        <v>2.9750439191630125E-2</v>
      </c>
      <c r="CM120" s="789">
        <v>2.6045080799180328E-2</v>
      </c>
      <c r="CN120" s="789">
        <v>2.4131029117463062E-2</v>
      </c>
      <c r="CO120" s="789">
        <v>2.3850849015156585E-2</v>
      </c>
      <c r="CP120" s="789">
        <v>2.5114241483000291E-2</v>
      </c>
      <c r="CQ120" s="789">
        <v>2.5454459344660195E-2</v>
      </c>
      <c r="CR120" s="789">
        <v>2.1052277798507463E-2</v>
      </c>
      <c r="CS120" s="789">
        <v>2.0100005357142865E-2</v>
      </c>
      <c r="CT120" s="789">
        <v>1.9789560914735618E-2</v>
      </c>
      <c r="CU120" s="643"/>
      <c r="CV120" s="643"/>
      <c r="CW120" s="643"/>
      <c r="CX120" s="643"/>
      <c r="CY120" s="643"/>
      <c r="CZ120" s="643"/>
      <c r="DA120" s="643"/>
      <c r="DB120" s="643"/>
      <c r="DC120" s="643"/>
      <c r="DD120" s="643"/>
      <c r="DE120" s="643"/>
      <c r="DF120" s="643"/>
      <c r="DG120" s="643"/>
      <c r="DH120" s="643"/>
      <c r="DI120" s="643"/>
      <c r="DJ120" s="643"/>
      <c r="DK120" s="643"/>
      <c r="DL120" s="643"/>
      <c r="DM120" s="643"/>
      <c r="DN120" s="643"/>
      <c r="DO120" s="643"/>
      <c r="DP120" s="643"/>
      <c r="DQ120" s="643"/>
    </row>
    <row r="121" spans="2:121" s="771" customFormat="1">
      <c r="B121" s="47">
        <v>121</v>
      </c>
      <c r="C121" s="769"/>
      <c r="D121" s="791" t="s">
        <v>448</v>
      </c>
      <c r="E121" s="122"/>
      <c r="F121" s="759"/>
      <c r="G121" s="677" t="s">
        <v>105</v>
      </c>
      <c r="H121" s="677" t="s">
        <v>105</v>
      </c>
      <c r="I121" s="677" t="s">
        <v>105</v>
      </c>
      <c r="J121" s="677" t="s">
        <v>105</v>
      </c>
      <c r="K121" s="677" t="s">
        <v>105</v>
      </c>
      <c r="L121" s="677" t="s">
        <v>105</v>
      </c>
      <c r="M121" s="677" t="s">
        <v>105</v>
      </c>
      <c r="N121" s="677" t="s">
        <v>105</v>
      </c>
      <c r="O121" s="677" t="s">
        <v>105</v>
      </c>
      <c r="P121" s="677" t="s">
        <v>105</v>
      </c>
      <c r="Q121" s="677" t="s">
        <v>105</v>
      </c>
      <c r="R121" s="677">
        <v>72.182207919777511</v>
      </c>
      <c r="S121" s="677">
        <v>-146.37625679766683</v>
      </c>
      <c r="T121" s="677">
        <v>-109.13700025713038</v>
      </c>
      <c r="U121" s="677">
        <v>-29.919001163049401</v>
      </c>
      <c r="V121" s="680"/>
      <c r="W121" s="680"/>
      <c r="X121" s="680"/>
      <c r="Y121" s="680"/>
      <c r="Z121" s="680"/>
      <c r="AA121" s="680"/>
      <c r="AB121" s="122">
        <v>0</v>
      </c>
      <c r="AC121" s="122"/>
      <c r="AD121" s="759"/>
      <c r="AE121" s="759"/>
      <c r="AF121" s="759"/>
      <c r="AG121" s="759"/>
      <c r="AH121" s="759"/>
      <c r="AI121" s="759"/>
      <c r="AJ121" s="759"/>
      <c r="AK121" s="759"/>
      <c r="AL121" s="759"/>
      <c r="AM121" s="759"/>
      <c r="AN121" s="759"/>
      <c r="AO121" s="759"/>
      <c r="AP121" s="759"/>
      <c r="AQ121" s="759"/>
      <c r="AR121" s="759"/>
      <c r="AS121" s="759"/>
      <c r="AT121" s="759"/>
      <c r="AU121" s="759"/>
      <c r="AV121" s="759"/>
      <c r="AW121" s="759"/>
      <c r="AX121" s="759"/>
      <c r="AY121" s="759"/>
      <c r="AZ121" s="759"/>
      <c r="BA121" s="759"/>
      <c r="BB121" s="759"/>
      <c r="BC121" s="759"/>
      <c r="BD121" s="759"/>
      <c r="BE121" s="759"/>
      <c r="BF121" s="759"/>
      <c r="BG121" s="759"/>
      <c r="BH121" s="759"/>
      <c r="BI121" s="759"/>
      <c r="BJ121" s="759"/>
      <c r="BK121" s="759"/>
      <c r="BL121" s="759"/>
      <c r="BM121" s="759"/>
      <c r="BN121" s="759"/>
      <c r="BO121" s="759"/>
      <c r="BP121" s="759"/>
      <c r="BQ121" s="759"/>
      <c r="BR121" s="759"/>
      <c r="BS121" s="759"/>
      <c r="BT121" s="759"/>
      <c r="BU121" s="759"/>
      <c r="BV121" s="677">
        <v>0</v>
      </c>
      <c r="BW121" s="677">
        <v>0</v>
      </c>
      <c r="BX121" s="677">
        <v>0</v>
      </c>
      <c r="BY121" s="677">
        <v>0</v>
      </c>
      <c r="BZ121" s="677">
        <v>417.31686642599277</v>
      </c>
      <c r="CA121" s="677">
        <v>-40.865975061090268</v>
      </c>
      <c r="CB121" s="677">
        <v>76.301242429791799</v>
      </c>
      <c r="CC121" s="677">
        <v>20.820350622046611</v>
      </c>
      <c r="CD121" s="677">
        <v>86.778859853929788</v>
      </c>
      <c r="CE121" s="677">
        <v>-43.206149284598233</v>
      </c>
      <c r="CF121" s="677">
        <v>-23.586798484052025</v>
      </c>
      <c r="CG121" s="677">
        <v>-5.0215810376938457</v>
      </c>
      <c r="CH121" s="677">
        <v>-36.952626482342559</v>
      </c>
      <c r="CI121" s="677">
        <v>-37.582273657393863</v>
      </c>
      <c r="CJ121" s="677">
        <v>-83.446803165694092</v>
      </c>
      <c r="CK121" s="677">
        <v>-22.556301163772911</v>
      </c>
      <c r="CL121" s="677">
        <v>-10.494419078821911</v>
      </c>
      <c r="CM121" s="677">
        <v>-37.053583924497971</v>
      </c>
      <c r="CN121" s="677">
        <v>-19.14051681717266</v>
      </c>
      <c r="CO121" s="677">
        <v>-2.8018010230647721</v>
      </c>
      <c r="CP121" s="677">
        <v>12.633924678437069</v>
      </c>
      <c r="CQ121" s="677">
        <v>3.4021786165990346</v>
      </c>
      <c r="CR121" s="677">
        <v>-44.021815461527325</v>
      </c>
      <c r="CS121" s="677">
        <v>-9.5227244136459817</v>
      </c>
      <c r="CT121" s="677">
        <v>-3.1044444240724625</v>
      </c>
      <c r="CU121" s="789"/>
      <c r="CV121" s="789"/>
      <c r="CW121" s="643"/>
      <c r="CX121" s="643"/>
      <c r="CY121" s="643"/>
      <c r="CZ121" s="643"/>
      <c r="DA121" s="643"/>
      <c r="DB121" s="643"/>
      <c r="DC121" s="643"/>
      <c r="DD121" s="643"/>
      <c r="DE121" s="643"/>
      <c r="DF121" s="643"/>
      <c r="DG121" s="643"/>
      <c r="DH121" s="643"/>
      <c r="DI121" s="643"/>
      <c r="DJ121" s="643"/>
      <c r="DK121" s="643"/>
      <c r="DL121" s="643"/>
      <c r="DM121" s="643"/>
      <c r="DN121" s="643"/>
      <c r="DO121" s="643"/>
      <c r="DP121" s="643"/>
      <c r="DQ121" s="643"/>
    </row>
    <row r="122" spans="2:121" s="47" customFormat="1">
      <c r="B122" s="47">
        <v>122</v>
      </c>
      <c r="C122" s="46"/>
      <c r="D122" s="659"/>
      <c r="E122" s="121"/>
      <c r="F122" s="667"/>
      <c r="G122" s="667"/>
      <c r="H122" s="667"/>
      <c r="I122" s="667"/>
      <c r="J122" s="667"/>
      <c r="K122" s="667"/>
      <c r="L122" s="667"/>
      <c r="M122" s="667"/>
      <c r="N122" s="667"/>
      <c r="O122" s="687"/>
      <c r="P122" s="687"/>
      <c r="Q122" s="687"/>
      <c r="R122" s="687"/>
      <c r="S122" s="667"/>
      <c r="T122" s="667"/>
      <c r="U122" s="667"/>
      <c r="V122" s="668"/>
      <c r="W122" s="668"/>
      <c r="X122" s="668"/>
      <c r="Y122" s="668"/>
      <c r="Z122" s="668"/>
      <c r="AA122" s="668"/>
      <c r="AB122" s="121"/>
      <c r="AC122" s="121"/>
      <c r="AD122" s="667"/>
      <c r="AE122" s="667"/>
      <c r="AF122" s="667"/>
      <c r="AG122" s="667"/>
      <c r="AH122" s="667"/>
      <c r="AI122" s="667"/>
      <c r="AJ122" s="667"/>
      <c r="AK122" s="667"/>
      <c r="AL122" s="667"/>
      <c r="AM122" s="667"/>
      <c r="AN122" s="667"/>
      <c r="AO122" s="667"/>
      <c r="AP122" s="667"/>
      <c r="AQ122" s="667"/>
      <c r="AR122" s="667"/>
      <c r="AS122" s="667"/>
      <c r="AT122" s="667"/>
      <c r="AU122" s="667"/>
      <c r="AV122" s="667"/>
      <c r="AW122" s="667"/>
      <c r="AX122" s="667"/>
      <c r="AY122" s="667"/>
      <c r="AZ122" s="667"/>
      <c r="BA122" s="667"/>
      <c r="BB122" s="667"/>
      <c r="BC122" s="667"/>
      <c r="BD122" s="667"/>
      <c r="BE122" s="667"/>
      <c r="BF122" s="667"/>
      <c r="BG122" s="667"/>
      <c r="BH122" s="667"/>
      <c r="BI122" s="667"/>
      <c r="BJ122" s="667"/>
      <c r="BK122" s="667"/>
      <c r="BL122" s="667"/>
      <c r="BM122" s="667"/>
      <c r="BN122" s="667"/>
      <c r="BO122" s="667"/>
      <c r="BP122" s="667"/>
      <c r="BQ122" s="667"/>
      <c r="BR122" s="667"/>
      <c r="BS122" s="667"/>
      <c r="BT122" s="667"/>
      <c r="BU122" s="667"/>
      <c r="BV122" s="667"/>
      <c r="BW122" s="667"/>
      <c r="BX122" s="667"/>
      <c r="BY122" s="667"/>
      <c r="BZ122" s="667"/>
      <c r="CA122" s="667"/>
      <c r="CB122" s="667"/>
      <c r="CC122" s="667"/>
      <c r="CD122" s="667"/>
      <c r="CE122" s="667"/>
      <c r="CF122" s="667"/>
      <c r="CG122" s="792"/>
      <c r="CH122" s="792"/>
      <c r="CI122" s="667"/>
      <c r="CJ122" s="667"/>
      <c r="CK122" s="667"/>
      <c r="CL122" s="667"/>
      <c r="CM122" s="643"/>
      <c r="CN122" s="643"/>
      <c r="CO122" s="643"/>
      <c r="CP122" s="643"/>
      <c r="CQ122" s="793"/>
      <c r="CR122" s="643"/>
      <c r="CS122" s="643"/>
      <c r="CT122" s="643"/>
      <c r="CU122" s="643"/>
      <c r="CV122" s="643"/>
      <c r="CW122" s="643"/>
      <c r="CX122" s="643"/>
      <c r="CY122" s="643"/>
      <c r="CZ122" s="643"/>
      <c r="DA122" s="643"/>
      <c r="DB122" s="643"/>
      <c r="DC122" s="643"/>
      <c r="DD122" s="643"/>
      <c r="DE122" s="643"/>
      <c r="DF122" s="643"/>
      <c r="DG122" s="643"/>
      <c r="DH122" s="643"/>
      <c r="DI122" s="643"/>
      <c r="DJ122" s="643"/>
      <c r="DK122" s="643"/>
      <c r="DL122" s="643"/>
      <c r="DM122" s="643"/>
      <c r="DN122" s="643"/>
      <c r="DO122" s="643"/>
      <c r="DP122" s="643"/>
      <c r="DQ122" s="643"/>
    </row>
    <row r="123" spans="2:121" hidden="1" outlineLevel="1">
      <c r="B123" s="47">
        <v>123</v>
      </c>
      <c r="C123" s="27"/>
      <c r="D123" s="123"/>
      <c r="E123" s="120"/>
      <c r="F123" s="30"/>
      <c r="G123" s="30"/>
      <c r="H123" s="30"/>
      <c r="I123" s="30"/>
      <c r="J123" s="30"/>
      <c r="K123" s="30"/>
      <c r="L123" s="30"/>
      <c r="M123" s="30"/>
      <c r="N123" s="30"/>
      <c r="O123" s="75"/>
      <c r="P123" s="75"/>
      <c r="Q123" s="75"/>
      <c r="R123" s="75"/>
      <c r="S123" s="30"/>
      <c r="T123" s="30"/>
      <c r="U123" s="30"/>
      <c r="V123" s="31"/>
      <c r="W123" s="31"/>
      <c r="X123" s="31"/>
      <c r="Y123" s="31"/>
      <c r="Z123" s="31"/>
      <c r="AA123" s="31"/>
      <c r="AB123" s="121"/>
      <c r="AC123" s="121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75"/>
      <c r="CG123" s="104"/>
      <c r="CH123" s="104"/>
      <c r="CI123" s="104"/>
      <c r="CJ123" s="104"/>
      <c r="CK123" s="104"/>
      <c r="CL123" s="104"/>
      <c r="CM123" s="104"/>
      <c r="CN123" s="104"/>
      <c r="CO123" s="104"/>
      <c r="CP123" s="104"/>
      <c r="CQ123" s="104"/>
      <c r="CR123" s="104"/>
      <c r="CS123" s="104"/>
      <c r="CT123" s="104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</row>
    <row r="124" spans="2:121" hidden="1" outlineLevel="1">
      <c r="B124" s="47">
        <v>124</v>
      </c>
      <c r="C124" s="27"/>
      <c r="D124" s="123"/>
      <c r="E124" s="120"/>
      <c r="F124" s="30"/>
      <c r="G124" s="30"/>
      <c r="H124" s="30"/>
      <c r="I124" s="30"/>
      <c r="J124" s="30"/>
      <c r="K124" s="30"/>
      <c r="L124" s="30"/>
      <c r="M124" s="30"/>
      <c r="N124" s="30"/>
      <c r="O124" s="75"/>
      <c r="P124" s="75"/>
      <c r="Q124" s="75"/>
      <c r="R124" s="75"/>
      <c r="S124" s="30"/>
      <c r="T124" s="30"/>
      <c r="U124" s="30"/>
      <c r="V124" s="31"/>
      <c r="W124" s="31"/>
      <c r="X124" s="31"/>
      <c r="Y124" s="31"/>
      <c r="Z124" s="31"/>
      <c r="AA124" s="31"/>
      <c r="AB124" s="121"/>
      <c r="AC124" s="121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75"/>
      <c r="CG124" s="104"/>
      <c r="CH124" s="104"/>
      <c r="CI124" s="104"/>
      <c r="CJ124" s="104"/>
      <c r="CK124" s="104"/>
      <c r="CL124" s="104"/>
      <c r="CM124" s="104"/>
      <c r="CN124" s="104"/>
      <c r="CO124" s="104"/>
      <c r="CP124" s="104"/>
      <c r="CQ124" s="104"/>
      <c r="CR124" s="104"/>
      <c r="CS124" s="104"/>
      <c r="CT124" s="104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</row>
    <row r="125" spans="2:121" hidden="1" outlineLevel="1">
      <c r="B125" s="47">
        <v>125</v>
      </c>
      <c r="C125" s="27"/>
      <c r="D125" s="123"/>
      <c r="E125" s="120"/>
      <c r="F125" s="30"/>
      <c r="G125" s="30"/>
      <c r="H125" s="30"/>
      <c r="I125" s="30"/>
      <c r="J125" s="30"/>
      <c r="K125" s="30"/>
      <c r="L125" s="30"/>
      <c r="M125" s="30"/>
      <c r="N125" s="30"/>
      <c r="O125" s="75"/>
      <c r="P125" s="75"/>
      <c r="Q125" s="75"/>
      <c r="R125" s="75"/>
      <c r="S125" s="30"/>
      <c r="T125" s="30"/>
      <c r="U125" s="30"/>
      <c r="V125" s="31"/>
      <c r="W125" s="31"/>
      <c r="X125" s="31"/>
      <c r="Y125" s="31"/>
      <c r="Z125" s="31"/>
      <c r="AA125" s="31"/>
      <c r="AB125" s="121"/>
      <c r="AC125" s="121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75"/>
      <c r="CG125" s="104"/>
      <c r="CH125" s="104"/>
      <c r="CI125" s="104"/>
      <c r="CJ125" s="104"/>
      <c r="CK125" s="104"/>
      <c r="CL125" s="104"/>
      <c r="CM125" s="104"/>
      <c r="CN125" s="104"/>
      <c r="CO125" s="104"/>
      <c r="CP125" s="104"/>
      <c r="CQ125" s="104"/>
      <c r="CR125" s="104"/>
      <c r="CS125" s="104"/>
      <c r="CT125" s="104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</row>
    <row r="126" spans="2:121" hidden="1" outlineLevel="1">
      <c r="B126" s="47">
        <v>126</v>
      </c>
      <c r="C126" s="27"/>
      <c r="D126" s="124"/>
      <c r="E126" s="120"/>
      <c r="F126" s="30"/>
      <c r="G126" s="30"/>
      <c r="H126" s="30"/>
      <c r="I126" s="30"/>
      <c r="J126" s="30"/>
      <c r="K126" s="30"/>
      <c r="L126" s="30"/>
      <c r="M126" s="30"/>
      <c r="N126" s="30"/>
      <c r="O126" s="75"/>
      <c r="P126" s="75"/>
      <c r="Q126" s="75"/>
      <c r="R126" s="75"/>
      <c r="S126" s="30"/>
      <c r="T126" s="30"/>
      <c r="U126" s="30"/>
      <c r="V126" s="31"/>
      <c r="W126" s="31"/>
      <c r="X126" s="31"/>
      <c r="Y126" s="31"/>
      <c r="Z126" s="31"/>
      <c r="AA126" s="31"/>
      <c r="AB126" s="121"/>
      <c r="AC126" s="121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75"/>
      <c r="CF126" s="75"/>
      <c r="CG126" s="75"/>
      <c r="CH126" s="33"/>
      <c r="CI126" s="30"/>
      <c r="CJ126" s="30"/>
      <c r="CK126" s="30"/>
      <c r="CL126" s="30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</row>
    <row r="127" spans="2:121" hidden="1" outlineLevel="1">
      <c r="B127" s="47">
        <v>127</v>
      </c>
      <c r="C127" s="26"/>
      <c r="D127" s="20"/>
      <c r="E127" s="113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0"/>
      <c r="W127" s="70"/>
      <c r="X127" s="70"/>
      <c r="Y127" s="70"/>
      <c r="Z127" s="70"/>
      <c r="AA127" s="70"/>
      <c r="AB127" s="114"/>
      <c r="AC127" s="114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115"/>
      <c r="CE127" s="115"/>
      <c r="CF127" s="115"/>
      <c r="CG127" s="115"/>
      <c r="CH127" s="115"/>
      <c r="CI127" s="116"/>
      <c r="CJ127" s="125"/>
      <c r="CK127" s="125"/>
      <c r="CL127" s="115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</row>
    <row r="128" spans="2:121" hidden="1" outlineLevel="1">
      <c r="B128" s="47">
        <v>128</v>
      </c>
      <c r="C128" s="27"/>
      <c r="D128" s="21"/>
      <c r="E128" s="117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9"/>
      <c r="S128" s="19"/>
      <c r="T128" s="19"/>
      <c r="U128" s="19"/>
      <c r="V128" s="71"/>
      <c r="W128" s="32"/>
      <c r="X128" s="32"/>
      <c r="Y128" s="32"/>
      <c r="Z128" s="32"/>
      <c r="AA128" s="32"/>
      <c r="AB128" s="111"/>
      <c r="AC128" s="111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3"/>
      <c r="BW128" s="13"/>
      <c r="BX128" s="13"/>
      <c r="BY128" s="23"/>
      <c r="BZ128" s="23"/>
      <c r="CA128" s="23"/>
      <c r="CB128" s="23"/>
      <c r="CC128" s="23"/>
      <c r="CD128" s="13"/>
      <c r="CE128" s="13"/>
      <c r="CF128" s="22"/>
      <c r="CG128" s="22"/>
      <c r="CH128" s="22"/>
      <c r="CI128" s="22"/>
      <c r="CJ128" s="87"/>
      <c r="CK128" s="87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</row>
    <row r="129" spans="1:121" hidden="1" outlineLevel="1">
      <c r="B129" s="47">
        <v>129</v>
      </c>
      <c r="C129" s="27"/>
      <c r="D129" s="123"/>
      <c r="E129" s="120"/>
      <c r="F129" s="30"/>
      <c r="G129" s="30"/>
      <c r="H129" s="30"/>
      <c r="I129" s="30"/>
      <c r="J129" s="30"/>
      <c r="K129" s="30"/>
      <c r="L129" s="30"/>
      <c r="M129" s="30"/>
      <c r="N129" s="30"/>
      <c r="O129" s="75"/>
      <c r="P129" s="75"/>
      <c r="Q129" s="75"/>
      <c r="R129" s="75"/>
      <c r="S129" s="30"/>
      <c r="T129" s="30"/>
      <c r="U129" s="30"/>
      <c r="V129" s="31"/>
      <c r="W129" s="31"/>
      <c r="X129" s="31"/>
      <c r="Y129" s="31"/>
      <c r="Z129" s="31"/>
      <c r="AA129" s="31"/>
      <c r="AB129" s="121"/>
      <c r="AC129" s="121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75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</row>
    <row r="130" spans="1:121" hidden="1" outlineLevel="1">
      <c r="B130" s="47">
        <v>130</v>
      </c>
      <c r="C130" s="27"/>
      <c r="D130" s="123"/>
      <c r="E130" s="120"/>
      <c r="F130" s="30"/>
      <c r="G130" s="30"/>
      <c r="H130" s="30"/>
      <c r="I130" s="30"/>
      <c r="J130" s="30"/>
      <c r="K130" s="30"/>
      <c r="L130" s="30"/>
      <c r="M130" s="30"/>
      <c r="N130" s="30"/>
      <c r="O130" s="75"/>
      <c r="P130" s="75"/>
      <c r="Q130" s="75"/>
      <c r="R130" s="75"/>
      <c r="S130" s="30"/>
      <c r="T130" s="30"/>
      <c r="U130" s="30"/>
      <c r="V130" s="31"/>
      <c r="W130" s="31"/>
      <c r="X130" s="31"/>
      <c r="Y130" s="31"/>
      <c r="Z130" s="31"/>
      <c r="AA130" s="31"/>
      <c r="AB130" s="121"/>
      <c r="AC130" s="121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75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</row>
    <row r="131" spans="1:121" hidden="1" outlineLevel="1">
      <c r="B131" s="47">
        <v>131</v>
      </c>
      <c r="C131" s="27"/>
      <c r="D131" s="123"/>
      <c r="E131" s="120"/>
      <c r="F131" s="30"/>
      <c r="G131" s="30"/>
      <c r="H131" s="30"/>
      <c r="I131" s="30"/>
      <c r="J131" s="30"/>
      <c r="K131" s="30"/>
      <c r="L131" s="30"/>
      <c r="M131" s="30"/>
      <c r="N131" s="30"/>
      <c r="O131" s="75"/>
      <c r="P131" s="75"/>
      <c r="Q131" s="75"/>
      <c r="R131" s="75"/>
      <c r="S131" s="30"/>
      <c r="T131" s="30"/>
      <c r="U131" s="30"/>
      <c r="V131" s="31"/>
      <c r="W131" s="31"/>
      <c r="X131" s="31"/>
      <c r="Y131" s="31"/>
      <c r="Z131" s="31"/>
      <c r="AA131" s="31"/>
      <c r="AB131" s="121"/>
      <c r="AC131" s="121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75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</row>
    <row r="132" spans="1:121" hidden="1" outlineLevel="1">
      <c r="B132" s="47">
        <v>132</v>
      </c>
      <c r="C132" s="27"/>
      <c r="D132" s="123"/>
      <c r="E132" s="120"/>
      <c r="F132" s="30"/>
      <c r="G132" s="30"/>
      <c r="H132" s="30"/>
      <c r="I132" s="30"/>
      <c r="J132" s="30"/>
      <c r="K132" s="30"/>
      <c r="L132" s="30"/>
      <c r="M132" s="30"/>
      <c r="N132" s="30"/>
      <c r="O132" s="75"/>
      <c r="P132" s="75"/>
      <c r="Q132" s="75"/>
      <c r="R132" s="75"/>
      <c r="S132" s="30"/>
      <c r="T132" s="30"/>
      <c r="U132" s="30"/>
      <c r="V132" s="31"/>
      <c r="W132" s="31"/>
      <c r="X132" s="31"/>
      <c r="Y132" s="31"/>
      <c r="Z132" s="31"/>
      <c r="AA132" s="31"/>
      <c r="AB132" s="121"/>
      <c r="AC132" s="121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75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</row>
    <row r="133" spans="1:121" hidden="1" outlineLevel="1">
      <c r="B133" s="47">
        <v>133</v>
      </c>
      <c r="C133" s="27"/>
      <c r="D133" s="123"/>
      <c r="E133" s="120"/>
      <c r="F133" s="30"/>
      <c r="G133" s="30"/>
      <c r="H133" s="30"/>
      <c r="I133" s="30"/>
      <c r="J133" s="30"/>
      <c r="K133" s="30"/>
      <c r="L133" s="30"/>
      <c r="M133" s="30"/>
      <c r="N133" s="30"/>
      <c r="O133" s="75"/>
      <c r="P133" s="75"/>
      <c r="Q133" s="75"/>
      <c r="R133" s="75"/>
      <c r="S133" s="30"/>
      <c r="T133" s="30"/>
      <c r="U133" s="30"/>
      <c r="V133" s="31"/>
      <c r="W133" s="31"/>
      <c r="X133" s="31"/>
      <c r="Y133" s="31"/>
      <c r="Z133" s="31"/>
      <c r="AA133" s="31"/>
      <c r="AB133" s="121"/>
      <c r="AC133" s="121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75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</row>
    <row r="134" spans="1:121" hidden="1" outlineLevel="1" collapsed="1">
      <c r="B134" s="47">
        <v>134</v>
      </c>
      <c r="D134" s="3"/>
      <c r="E134" s="126"/>
      <c r="R134" s="18"/>
      <c r="S134" s="18"/>
      <c r="T134" s="18"/>
      <c r="U134" s="18"/>
      <c r="V134" s="72"/>
      <c r="W134" s="72"/>
      <c r="X134" s="72"/>
      <c r="Y134" s="72"/>
      <c r="Z134" s="72"/>
      <c r="AA134" s="72"/>
      <c r="AB134" s="126"/>
      <c r="AC134" s="126"/>
      <c r="BV134" s="102"/>
      <c r="BW134" s="102"/>
      <c r="BX134" s="102"/>
      <c r="BY134" s="103"/>
      <c r="BZ134" s="103"/>
      <c r="CA134" s="103"/>
      <c r="CB134" s="103"/>
      <c r="CC134" s="103"/>
      <c r="CD134" s="102"/>
      <c r="CE134" s="102"/>
      <c r="CF134" s="102"/>
      <c r="CG134" s="102"/>
      <c r="CH134" s="102"/>
      <c r="CI134" s="18"/>
      <c r="CJ134" s="18"/>
      <c r="CK134" s="18"/>
      <c r="CL134" s="102"/>
      <c r="CM134" s="18"/>
      <c r="CN134" s="18"/>
      <c r="CO134" s="18"/>
      <c r="CP134" s="18"/>
      <c r="CQ134" s="18"/>
      <c r="CR134" s="18"/>
      <c r="CS134" s="18"/>
      <c r="CT134" s="18"/>
    </row>
    <row r="135" spans="1:121" collapsed="1">
      <c r="B135" s="47">
        <v>135</v>
      </c>
      <c r="C135" s="25"/>
      <c r="D135" s="11" t="s">
        <v>557</v>
      </c>
      <c r="E135" s="10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3"/>
      <c r="W135" s="73"/>
      <c r="X135" s="73"/>
      <c r="Y135" s="73"/>
      <c r="Z135" s="73"/>
      <c r="AA135" s="73"/>
      <c r="AB135" s="10"/>
      <c r="AC135" s="10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  <c r="DD135" s="79"/>
      <c r="DE135" s="79"/>
      <c r="DF135" s="79"/>
      <c r="DG135" s="79"/>
      <c r="DH135" s="79"/>
      <c r="DI135" s="79"/>
      <c r="DJ135" s="79"/>
      <c r="DK135" s="79"/>
      <c r="DL135" s="79"/>
      <c r="DM135" s="79"/>
      <c r="DN135" s="79"/>
      <c r="DO135" s="79"/>
      <c r="DP135" s="79"/>
      <c r="DQ135" s="79"/>
    </row>
    <row r="136" spans="1:121" s="47" customFormat="1">
      <c r="B136" s="47">
        <v>136</v>
      </c>
      <c r="C136" s="83"/>
      <c r="D136" s="794" t="s">
        <v>630</v>
      </c>
      <c r="E136" s="11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131"/>
      <c r="W136" s="131"/>
      <c r="X136" s="131"/>
      <c r="Y136" s="131"/>
      <c r="Z136" s="131"/>
      <c r="AA136" s="131"/>
      <c r="AB136" s="114"/>
      <c r="AC136" s="11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99"/>
      <c r="CE136" s="99"/>
      <c r="CF136" s="99"/>
      <c r="CG136" s="99"/>
      <c r="CH136" s="99"/>
      <c r="CI136" s="85"/>
      <c r="CJ136" s="85"/>
      <c r="CK136" s="85"/>
      <c r="CL136" s="99"/>
      <c r="CM136" s="85"/>
      <c r="CN136" s="85"/>
      <c r="CO136" s="85"/>
      <c r="CP136" s="751"/>
      <c r="CQ136" s="85"/>
      <c r="CR136" s="85"/>
      <c r="CS136" s="85"/>
      <c r="CT136" s="85"/>
      <c r="CU136" s="85"/>
      <c r="CV136" s="85"/>
      <c r="CW136" s="85"/>
      <c r="CX136" s="85"/>
      <c r="CY136" s="85"/>
      <c r="CZ136" s="85"/>
      <c r="DA136" s="85"/>
      <c r="DB136" s="85"/>
      <c r="DC136" s="85"/>
      <c r="DD136" s="85"/>
      <c r="DE136" s="85"/>
      <c r="DF136" s="85"/>
      <c r="DG136" s="85"/>
      <c r="DH136" s="85"/>
      <c r="DI136" s="85"/>
      <c r="DJ136" s="85"/>
      <c r="DK136" s="85"/>
      <c r="DL136" s="85"/>
      <c r="DM136" s="85"/>
      <c r="DN136" s="85"/>
      <c r="DO136" s="85"/>
      <c r="DP136" s="85"/>
      <c r="DQ136" s="85"/>
    </row>
    <row r="137" spans="1:121" s="47" customFormat="1">
      <c r="A137" s="47">
        <v>108</v>
      </c>
      <c r="B137" s="47">
        <v>137</v>
      </c>
      <c r="C137" s="46"/>
      <c r="D137" s="642"/>
      <c r="E137" s="53"/>
      <c r="F137" s="643"/>
      <c r="G137" s="643"/>
      <c r="H137" s="643"/>
      <c r="I137" s="643"/>
      <c r="J137" s="643"/>
      <c r="K137" s="643"/>
      <c r="L137" s="643"/>
      <c r="M137" s="643"/>
      <c r="N137" s="643"/>
      <c r="O137" s="643"/>
      <c r="P137" s="643"/>
      <c r="Q137" s="643"/>
      <c r="R137" s="643"/>
      <c r="S137" s="643"/>
      <c r="T137" s="643"/>
      <c r="U137" s="643"/>
      <c r="V137" s="648"/>
      <c r="W137" s="648"/>
      <c r="X137" s="648"/>
      <c r="Y137" s="648"/>
      <c r="Z137" s="648"/>
      <c r="AA137" s="648"/>
      <c r="AB137" s="53"/>
      <c r="AC137" s="53"/>
      <c r="AD137" s="643"/>
      <c r="AE137" s="643"/>
      <c r="AF137" s="643"/>
      <c r="AG137" s="643"/>
      <c r="AH137" s="643"/>
      <c r="AI137" s="643"/>
      <c r="AJ137" s="643"/>
      <c r="AK137" s="643"/>
      <c r="AL137" s="643"/>
      <c r="AM137" s="643"/>
      <c r="AN137" s="643"/>
      <c r="AO137" s="643"/>
      <c r="AP137" s="643"/>
      <c r="AQ137" s="643"/>
      <c r="AR137" s="643"/>
      <c r="AS137" s="643"/>
      <c r="AT137" s="643"/>
      <c r="AU137" s="643"/>
      <c r="AV137" s="643"/>
      <c r="AW137" s="643"/>
      <c r="AX137" s="643"/>
      <c r="AY137" s="643"/>
      <c r="AZ137" s="643"/>
      <c r="BA137" s="643"/>
      <c r="BB137" s="643"/>
      <c r="BC137" s="643"/>
      <c r="BD137" s="643"/>
      <c r="BE137" s="643"/>
      <c r="BF137" s="643"/>
      <c r="BG137" s="643"/>
      <c r="BH137" s="643"/>
      <c r="BI137" s="643"/>
      <c r="BJ137" s="643"/>
      <c r="BK137" s="643"/>
      <c r="BL137" s="643"/>
      <c r="BM137" s="643"/>
      <c r="BN137" s="643"/>
      <c r="BO137" s="643"/>
      <c r="BP137" s="643"/>
      <c r="BQ137" s="643"/>
      <c r="BR137" s="795"/>
      <c r="BS137" s="643"/>
      <c r="BT137" s="643"/>
      <c r="BU137" s="643"/>
      <c r="BV137" s="643"/>
      <c r="BW137" s="643"/>
      <c r="BX137" s="643"/>
      <c r="BY137" s="643"/>
      <c r="BZ137" s="643"/>
      <c r="CA137" s="643"/>
      <c r="CB137" s="643"/>
      <c r="CC137" s="643"/>
      <c r="CD137" s="643"/>
      <c r="CE137" s="643"/>
      <c r="CF137" s="643"/>
      <c r="CG137" s="667"/>
      <c r="CH137" s="643"/>
      <c r="CI137" s="643"/>
      <c r="CJ137" s="643"/>
      <c r="CK137" s="643"/>
      <c r="CL137" s="643"/>
      <c r="CM137" s="643"/>
      <c r="CN137" s="643"/>
      <c r="CO137" s="643"/>
      <c r="CP137" s="643"/>
      <c r="CQ137" s="643"/>
      <c r="CR137" s="643"/>
      <c r="CS137" s="643"/>
      <c r="CT137" s="643"/>
      <c r="CU137" s="1606"/>
      <c r="CV137" s="1606"/>
      <c r="CW137" s="1606"/>
      <c r="CX137" s="643"/>
      <c r="CY137" s="643"/>
      <c r="CZ137" s="643"/>
      <c r="DA137" s="643"/>
      <c r="DB137" s="643"/>
      <c r="DC137" s="643"/>
      <c r="DD137" s="643"/>
      <c r="DE137" s="643"/>
      <c r="DF137" s="643"/>
      <c r="DG137" s="643"/>
      <c r="DH137" s="643"/>
      <c r="DI137" s="643"/>
      <c r="DJ137" s="643"/>
      <c r="DK137" s="643"/>
      <c r="DL137" s="643"/>
      <c r="DM137" s="643"/>
      <c r="DN137" s="643"/>
      <c r="DO137" s="643"/>
      <c r="DP137" s="643"/>
      <c r="DQ137" s="643"/>
    </row>
    <row r="138" spans="1:121" s="47" customFormat="1">
      <c r="B138" s="47">
        <v>138</v>
      </c>
      <c r="C138" s="46"/>
      <c r="D138" s="763" t="s">
        <v>558</v>
      </c>
      <c r="E138" s="53"/>
      <c r="F138" s="643"/>
      <c r="G138" s="643"/>
      <c r="H138" s="643"/>
      <c r="I138" s="643"/>
      <c r="J138" s="643"/>
      <c r="K138" s="643"/>
      <c r="L138" s="643"/>
      <c r="M138" s="643"/>
      <c r="N138" s="643"/>
      <c r="O138" s="6"/>
      <c r="P138" s="6">
        <v>118.79240599999999</v>
      </c>
      <c r="Q138" s="6">
        <v>194.77273</v>
      </c>
      <c r="R138" s="6">
        <v>254.529695</v>
      </c>
      <c r="S138" s="6">
        <v>361.26195956547434</v>
      </c>
      <c r="T138" s="6">
        <v>455.66435221042872</v>
      </c>
      <c r="U138" s="6">
        <v>637.87405699999999</v>
      </c>
      <c r="V138" s="714">
        <v>1106.0014529955495</v>
      </c>
      <c r="W138" s="714">
        <v>1306.327296303316</v>
      </c>
      <c r="X138" s="714">
        <v>1486.6965525752451</v>
      </c>
      <c r="Y138" s="714">
        <v>1721.0349257609678</v>
      </c>
      <c r="Z138" s="714">
        <v>1951.8820023831418</v>
      </c>
      <c r="AA138" s="714">
        <v>2439.8525029789271</v>
      </c>
      <c r="AB138" s="53"/>
      <c r="AC138" s="53"/>
      <c r="AD138" s="643"/>
      <c r="AE138" s="643"/>
      <c r="AF138" s="643"/>
      <c r="AG138" s="643"/>
      <c r="AH138" s="643"/>
      <c r="AI138" s="643"/>
      <c r="AJ138" s="643"/>
      <c r="AK138" s="643"/>
      <c r="AL138" s="643"/>
      <c r="AM138" s="643"/>
      <c r="AN138" s="643"/>
      <c r="AO138" s="643"/>
      <c r="AP138" s="643"/>
      <c r="AQ138" s="643"/>
      <c r="AR138" s="643"/>
      <c r="AS138" s="643"/>
      <c r="AT138" s="643"/>
      <c r="AU138" s="643"/>
      <c r="AV138" s="643"/>
      <c r="AW138" s="643"/>
      <c r="AX138" s="643"/>
      <c r="AY138" s="643"/>
      <c r="AZ138" s="643"/>
      <c r="BA138" s="643"/>
      <c r="BB138" s="643"/>
      <c r="BC138" s="643"/>
      <c r="BD138" s="643"/>
      <c r="BE138" s="643"/>
      <c r="BF138" s="643"/>
      <c r="BG138" s="643"/>
      <c r="BH138" s="643"/>
      <c r="BI138" s="643"/>
      <c r="BJ138" s="643"/>
      <c r="BK138" s="643"/>
      <c r="BL138" s="643"/>
      <c r="BM138" s="643"/>
      <c r="BN138" s="643"/>
      <c r="BO138" s="643"/>
      <c r="BP138" s="643"/>
      <c r="BQ138" s="643"/>
      <c r="BR138" s="795"/>
      <c r="BS138" s="643"/>
      <c r="BT138" s="643"/>
      <c r="BU138" s="646">
        <v>0</v>
      </c>
      <c r="BV138" s="646">
        <v>22.698719999999998</v>
      </c>
      <c r="BW138" s="646">
        <v>32.836985999999996</v>
      </c>
      <c r="BX138" s="646">
        <v>28.350600000000004</v>
      </c>
      <c r="BY138" s="646">
        <v>34.906099999999995</v>
      </c>
      <c r="BZ138" s="646">
        <v>42.011999999999993</v>
      </c>
      <c r="CA138" s="646">
        <v>44.919600000000003</v>
      </c>
      <c r="CB138" s="646">
        <v>44.479320000000001</v>
      </c>
      <c r="CC138" s="646">
        <v>63.361809999999998</v>
      </c>
      <c r="CD138" s="646">
        <v>67.192499999999995</v>
      </c>
      <c r="CE138" s="646">
        <v>62.044744999999999</v>
      </c>
      <c r="CF138" s="646">
        <v>61.089600000000004</v>
      </c>
      <c r="CG138" s="646">
        <v>64.202849999999998</v>
      </c>
      <c r="CH138" s="6">
        <v>73.400000000000006</v>
      </c>
      <c r="CI138" s="6">
        <v>86.9</v>
      </c>
      <c r="CJ138" s="646">
        <v>96.484960000000001</v>
      </c>
      <c r="CK138" s="646">
        <v>104.47699956547434</v>
      </c>
      <c r="CL138" s="646">
        <v>102.14485021042871</v>
      </c>
      <c r="CM138" s="646">
        <v>109.796125</v>
      </c>
      <c r="CN138" s="646">
        <v>121.61140900000001</v>
      </c>
      <c r="CO138" s="646">
        <v>122.111968</v>
      </c>
      <c r="CP138" s="646">
        <v>133.708777</v>
      </c>
      <c r="CQ138" s="646">
        <v>165.16674999999998</v>
      </c>
      <c r="CR138" s="646">
        <v>157.88342</v>
      </c>
      <c r="CS138" s="646">
        <v>181.11511000000002</v>
      </c>
      <c r="CT138" s="646">
        <v>191.08</v>
      </c>
      <c r="CU138" s="1606">
        <v>278.13751059331867</v>
      </c>
      <c r="CV138" s="1606">
        <v>305.59466395204947</v>
      </c>
      <c r="CW138" s="1606">
        <v>331.18927845018135</v>
      </c>
      <c r="CX138" s="1606">
        <v>303.49198007555316</v>
      </c>
      <c r="CY138" s="1606">
        <v>288.43803764919147</v>
      </c>
      <c r="CZ138" s="1606">
        <v>338.57368830296213</v>
      </c>
      <c r="DA138" s="1606">
        <v>375.82359027560926</v>
      </c>
      <c r="DB138" s="1606">
        <v>323.25329791996052</v>
      </c>
      <c r="DC138" s="1606">
        <v>313.58586112249304</v>
      </c>
      <c r="DD138" s="1606">
        <v>403.14096092268903</v>
      </c>
      <c r="DE138" s="1606">
        <v>446.71643261010269</v>
      </c>
      <c r="DF138" s="1606">
        <v>357.31231597389518</v>
      </c>
      <c r="DG138" s="1606">
        <v>351.83636813332612</v>
      </c>
      <c r="DH138" s="1606">
        <v>490.6258144798245</v>
      </c>
      <c r="DI138" s="1606">
        <v>521.26042717392204</v>
      </c>
      <c r="DJ138" s="1606">
        <v>387.75221780333362</v>
      </c>
      <c r="DK138" s="1606">
        <v>388.80643755844756</v>
      </c>
      <c r="DL138" s="1606">
        <v>561.64926489946515</v>
      </c>
      <c r="DM138" s="1606">
        <v>613.67408212189548</v>
      </c>
      <c r="DN138" s="643">
        <v>484.69027225416704</v>
      </c>
      <c r="DO138" s="643">
        <v>486.00804694805947</v>
      </c>
      <c r="DP138" s="643">
        <v>702.0615811243315</v>
      </c>
      <c r="DQ138" s="643">
        <v>767.09260265236935</v>
      </c>
    </row>
    <row r="139" spans="1:121" s="47" customFormat="1">
      <c r="B139" s="47">
        <v>139</v>
      </c>
      <c r="C139" s="46"/>
      <c r="D139" s="756" t="s">
        <v>369</v>
      </c>
      <c r="E139" s="111"/>
      <c r="F139" s="85"/>
      <c r="G139" s="85"/>
      <c r="H139" s="85"/>
      <c r="I139" s="85"/>
      <c r="J139" s="85"/>
      <c r="K139" s="85"/>
      <c r="L139" s="85"/>
      <c r="M139" s="85"/>
      <c r="N139" s="85"/>
      <c r="O139" s="656" t="s">
        <v>276</v>
      </c>
      <c r="P139" s="6"/>
      <c r="Q139" s="656">
        <v>0.63960590208097989</v>
      </c>
      <c r="R139" s="656">
        <v>0.30680354996307746</v>
      </c>
      <c r="S139" s="656">
        <v>0.41933128692695099</v>
      </c>
      <c r="T139" s="656">
        <v>0.2613128510914946</v>
      </c>
      <c r="U139" s="656">
        <v>0.39987702330821273</v>
      </c>
      <c r="V139" s="632">
        <v>0.73388687133195241</v>
      </c>
      <c r="W139" s="632">
        <v>0.18112620265117552</v>
      </c>
      <c r="X139" s="632">
        <v>0.13807355689676193</v>
      </c>
      <c r="Y139" s="632">
        <v>0.1576235397733341</v>
      </c>
      <c r="Z139" s="632">
        <v>0.13413270885255479</v>
      </c>
      <c r="AA139" s="632">
        <v>0.41766588606569321</v>
      </c>
      <c r="AB139" s="111"/>
      <c r="AC139" s="111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  <c r="BA139" s="85"/>
      <c r="BB139" s="85"/>
      <c r="BC139" s="85"/>
      <c r="BD139" s="85"/>
      <c r="BE139" s="85"/>
      <c r="BF139" s="85"/>
      <c r="BG139" s="85"/>
      <c r="BH139" s="85"/>
      <c r="BI139" s="85"/>
      <c r="BJ139" s="85"/>
      <c r="BK139" s="85"/>
      <c r="BL139" s="85"/>
      <c r="BM139" s="85"/>
      <c r="BN139" s="85"/>
      <c r="BO139" s="85"/>
      <c r="BP139" s="85"/>
      <c r="BQ139" s="85"/>
      <c r="BR139" s="85"/>
      <c r="BS139" s="85"/>
      <c r="BT139" s="85"/>
      <c r="BU139" s="85"/>
      <c r="BV139" s="758" t="s">
        <v>105</v>
      </c>
      <c r="BW139" s="758" t="s">
        <v>105</v>
      </c>
      <c r="BX139" s="758" t="s">
        <v>105</v>
      </c>
      <c r="BY139" s="758" t="s">
        <v>105</v>
      </c>
      <c r="BZ139" s="656">
        <v>0.85085326397259387</v>
      </c>
      <c r="CA139" s="656">
        <v>0.36795746113848593</v>
      </c>
      <c r="CB139" s="656">
        <v>0.56890224545512247</v>
      </c>
      <c r="CC139" s="656">
        <v>0.8152073706314944</v>
      </c>
      <c r="CD139" s="656">
        <v>0.59936446729505866</v>
      </c>
      <c r="CE139" s="656">
        <v>0.38123992644636173</v>
      </c>
      <c r="CF139" s="656">
        <v>0.37343826299502791</v>
      </c>
      <c r="CG139" s="656">
        <v>1.327361071282529E-2</v>
      </c>
      <c r="CH139" s="656">
        <v>9.23838225992486E-2</v>
      </c>
      <c r="CI139" s="656">
        <v>0.40060209772801891</v>
      </c>
      <c r="CJ139" s="656">
        <v>0.57940074906367034</v>
      </c>
      <c r="CK139" s="656">
        <v>0.62729535473073783</v>
      </c>
      <c r="CL139" s="656">
        <v>0.39161921267614042</v>
      </c>
      <c r="CM139" s="656">
        <v>0.26347669735327961</v>
      </c>
      <c r="CN139" s="656">
        <v>0.26041829731804844</v>
      </c>
      <c r="CO139" s="656">
        <v>0.16879283007619361</v>
      </c>
      <c r="CP139" s="656">
        <v>0.30901143547174814</v>
      </c>
      <c r="CQ139" s="656">
        <v>0.50430399979962837</v>
      </c>
      <c r="CR139" s="656">
        <v>0.29826158004632597</v>
      </c>
      <c r="CS139" s="656">
        <v>0.48318885500232067</v>
      </c>
      <c r="CT139" s="656">
        <v>0.42907596858806074</v>
      </c>
      <c r="CU139" s="656">
        <v>0.68398004194741802</v>
      </c>
      <c r="CV139" s="656">
        <v>0.93557160056483113</v>
      </c>
      <c r="CW139" s="656">
        <v>0.82861208239434747</v>
      </c>
      <c r="CX139" s="656">
        <v>0.58829799076592604</v>
      </c>
      <c r="CY139" s="656">
        <v>3.7033937040350517E-2</v>
      </c>
      <c r="CZ139" s="656">
        <v>0.10791753993481823</v>
      </c>
      <c r="DA139" s="656">
        <v>0.13476979700036384</v>
      </c>
      <c r="DB139" s="656">
        <v>6.5113146777347586E-2</v>
      </c>
      <c r="DC139" s="656">
        <v>8.7186224390720657E-2</v>
      </c>
      <c r="DD139" s="656">
        <v>0.19070375179878396</v>
      </c>
      <c r="DE139" s="656">
        <v>0.18863329543125373</v>
      </c>
      <c r="DF139" s="656">
        <v>0.10536325003671854</v>
      </c>
      <c r="DG139" s="656">
        <v>0.12197777946337851</v>
      </c>
      <c r="DH139" s="656">
        <v>0.21700809899570728</v>
      </c>
      <c r="DI139" s="656">
        <v>0.16687094792611279</v>
      </c>
      <c r="DJ139" s="656">
        <v>8.5191303150217612E-2</v>
      </c>
      <c r="DK139" s="656">
        <v>0.10507745296845461</v>
      </c>
      <c r="DL139" s="656">
        <v>0.14476093251420474</v>
      </c>
      <c r="DM139" s="656">
        <v>0.17728883707709309</v>
      </c>
      <c r="DN139" s="656">
        <v>0.25</v>
      </c>
      <c r="DO139" s="656">
        <v>0.25</v>
      </c>
      <c r="DP139" s="656">
        <v>0.25</v>
      </c>
      <c r="DQ139" s="656">
        <v>0.25</v>
      </c>
    </row>
    <row r="140" spans="1:121" s="47" customFormat="1">
      <c r="B140" s="47">
        <v>140</v>
      </c>
      <c r="C140" s="46"/>
      <c r="D140" s="796" t="s">
        <v>548</v>
      </c>
      <c r="E140" s="111"/>
      <c r="F140" s="85"/>
      <c r="G140" s="85"/>
      <c r="H140" s="85"/>
      <c r="I140" s="85"/>
      <c r="J140" s="85"/>
      <c r="K140" s="85"/>
      <c r="L140" s="85"/>
      <c r="M140" s="85"/>
      <c r="N140" s="85"/>
      <c r="O140" s="656"/>
      <c r="P140" s="6"/>
      <c r="Q140" s="6"/>
      <c r="R140" s="6"/>
      <c r="S140" s="6"/>
      <c r="T140" s="6"/>
      <c r="U140" s="6"/>
      <c r="V140" s="632"/>
      <c r="W140" s="632"/>
      <c r="X140" s="632"/>
      <c r="Y140" s="632"/>
      <c r="Z140" s="632"/>
      <c r="AA140" s="632"/>
      <c r="AB140" s="111"/>
      <c r="AC140" s="111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  <c r="BA140" s="85"/>
      <c r="BB140" s="85"/>
      <c r="BC140" s="85"/>
      <c r="BD140" s="85"/>
      <c r="BE140" s="85"/>
      <c r="BF140" s="85"/>
      <c r="BG140" s="85"/>
      <c r="BH140" s="85"/>
      <c r="BI140" s="85"/>
      <c r="BJ140" s="85"/>
      <c r="BK140" s="85"/>
      <c r="BL140" s="85"/>
      <c r="BM140" s="85"/>
      <c r="BN140" s="85"/>
      <c r="BO140" s="85"/>
      <c r="BP140" s="85"/>
      <c r="BQ140" s="85"/>
      <c r="BR140" s="85"/>
      <c r="BS140" s="656">
        <v>0.96</v>
      </c>
      <c r="BT140" s="656"/>
      <c r="BU140" s="85"/>
      <c r="BV140" s="758"/>
      <c r="BW140" s="758"/>
      <c r="BX140" s="758"/>
      <c r="BY140" s="656">
        <v>0.43</v>
      </c>
      <c r="BZ140" s="656"/>
      <c r="CA140" s="656">
        <v>0.43</v>
      </c>
      <c r="CB140" s="656">
        <v>0.56799999999999995</v>
      </c>
      <c r="CC140" s="656">
        <v>0.75900000000000001</v>
      </c>
      <c r="CD140" s="656"/>
      <c r="CE140" s="656"/>
      <c r="CF140" s="656"/>
      <c r="CG140" s="656"/>
      <c r="CH140" s="656"/>
      <c r="CI140" s="656"/>
      <c r="CJ140" s="656"/>
      <c r="CK140" s="656"/>
      <c r="CL140" s="656"/>
      <c r="CM140" s="656"/>
      <c r="CN140" s="656"/>
      <c r="CO140" s="656"/>
      <c r="CP140" s="656"/>
      <c r="CQ140" s="656"/>
      <c r="CR140" s="656"/>
      <c r="CS140" s="656"/>
      <c r="CT140" s="656"/>
      <c r="CU140" s="656"/>
      <c r="CV140" s="656"/>
      <c r="CW140" s="656"/>
      <c r="CX140" s="656"/>
      <c r="CY140" s="656"/>
      <c r="CZ140" s="656"/>
      <c r="DA140" s="656"/>
      <c r="DB140" s="656"/>
      <c r="DC140" s="656"/>
      <c r="DD140" s="656"/>
      <c r="DE140" s="656"/>
      <c r="DF140" s="656"/>
      <c r="DG140" s="656"/>
      <c r="DH140" s="656"/>
      <c r="DI140" s="656"/>
      <c r="DJ140" s="656"/>
      <c r="DK140" s="656"/>
      <c r="DL140" s="656"/>
      <c r="DM140" s="656"/>
      <c r="DN140" s="656"/>
      <c r="DO140" s="656"/>
      <c r="DP140" s="656"/>
      <c r="DQ140" s="656"/>
    </row>
    <row r="141" spans="1:121" s="47" customFormat="1">
      <c r="B141" s="47">
        <v>141</v>
      </c>
      <c r="C141" s="46"/>
      <c r="D141" s="728" t="s">
        <v>343</v>
      </c>
      <c r="E141" s="111"/>
      <c r="F141" s="85"/>
      <c r="G141" s="85"/>
      <c r="H141" s="85"/>
      <c r="I141" s="85"/>
      <c r="J141" s="85"/>
      <c r="K141" s="85"/>
      <c r="L141" s="85"/>
      <c r="M141" s="85"/>
      <c r="N141" s="85"/>
      <c r="O141" s="758"/>
      <c r="P141" s="701">
        <v>0.14068328840970348</v>
      </c>
      <c r="Q141" s="701">
        <v>0.13931304332898931</v>
      </c>
      <c r="R141" s="701">
        <v>0.13652829212036691</v>
      </c>
      <c r="S141" s="701">
        <v>0.14125589816831841</v>
      </c>
      <c r="T141" s="701" t="s">
        <v>664</v>
      </c>
      <c r="U141" s="701" t="s">
        <v>664</v>
      </c>
      <c r="V141" s="797"/>
      <c r="W141" s="797"/>
      <c r="X141" s="797"/>
      <c r="Y141" s="797"/>
      <c r="Z141" s="797"/>
      <c r="AA141" s="797"/>
      <c r="AB141" s="111"/>
      <c r="AC141" s="111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  <c r="AY141" s="85"/>
      <c r="AZ141" s="85"/>
      <c r="BA141" s="85"/>
      <c r="BB141" s="85"/>
      <c r="BC141" s="85"/>
      <c r="BD141" s="85"/>
      <c r="BE141" s="85"/>
      <c r="BF141" s="85"/>
      <c r="BG141" s="85"/>
      <c r="BH141" s="85"/>
      <c r="BI141" s="85"/>
      <c r="BJ141" s="85"/>
      <c r="BK141" s="85"/>
      <c r="BL141" s="85"/>
      <c r="BM141" s="85"/>
      <c r="BN141" s="85"/>
      <c r="BO141" s="85"/>
      <c r="BP141" s="85"/>
      <c r="BQ141" s="85"/>
      <c r="BR141" s="85"/>
      <c r="BS141" s="85"/>
      <c r="BT141" s="85"/>
      <c r="BU141" s="85"/>
      <c r="BV141" s="701">
        <v>0.14399999999999999</v>
      </c>
      <c r="BW141" s="701">
        <v>0.16447770030654563</v>
      </c>
      <c r="BX141" s="701">
        <v>0.12281121262134662</v>
      </c>
      <c r="BY141" s="701">
        <v>0.13620563847429518</v>
      </c>
      <c r="BZ141" s="701">
        <v>0.15336988821798586</v>
      </c>
      <c r="CA141" s="701">
        <v>0.14191306325802691</v>
      </c>
      <c r="CB141" s="701">
        <v>0.12000000000000001</v>
      </c>
      <c r="CC141" s="701">
        <v>0.14499999999999999</v>
      </c>
      <c r="CD141" s="701">
        <v>0.155</v>
      </c>
      <c r="CE141" s="701">
        <v>0.1436220949074074</v>
      </c>
      <c r="CF141" s="701">
        <v>0.13200000000000001</v>
      </c>
      <c r="CG141" s="701">
        <v>0.11978143656716418</v>
      </c>
      <c r="CH141" s="701">
        <v>0.13399050748448341</v>
      </c>
      <c r="CI141" s="701">
        <v>0.14347036486709591</v>
      </c>
      <c r="CJ141" s="701">
        <v>0.14338677366622085</v>
      </c>
      <c r="CK141" s="701">
        <v>0.14290384292911276</v>
      </c>
      <c r="CL141" s="701"/>
      <c r="CM141" s="701"/>
      <c r="CN141" s="701"/>
      <c r="CO141" s="701"/>
      <c r="CP141" s="701"/>
      <c r="CQ141" s="701"/>
      <c r="CR141" s="701"/>
      <c r="CS141" s="701"/>
      <c r="CT141" s="701"/>
      <c r="CU141" s="758"/>
      <c r="CV141" s="758"/>
      <c r="CW141" s="758"/>
      <c r="CX141" s="758"/>
      <c r="CY141" s="758"/>
      <c r="CZ141" s="758"/>
      <c r="DA141" s="758"/>
      <c r="DB141" s="758"/>
      <c r="DC141" s="758"/>
      <c r="DD141" s="758"/>
      <c r="DE141" s="758"/>
      <c r="DF141" s="758"/>
      <c r="DG141" s="758"/>
      <c r="DH141" s="758"/>
      <c r="DI141" s="758"/>
      <c r="DJ141" s="758"/>
      <c r="DK141" s="758"/>
      <c r="DL141" s="758"/>
      <c r="DM141" s="758"/>
      <c r="DN141" s="758"/>
      <c r="DO141" s="758"/>
      <c r="DP141" s="758"/>
      <c r="DQ141" s="758"/>
    </row>
    <row r="142" spans="1:121" s="47" customFormat="1">
      <c r="B142" s="47">
        <v>142</v>
      </c>
      <c r="C142" s="46"/>
      <c r="D142" s="728" t="s">
        <v>627</v>
      </c>
      <c r="E142" s="111"/>
      <c r="F142" s="85"/>
      <c r="G142" s="85"/>
      <c r="H142" s="85"/>
      <c r="I142" s="85"/>
      <c r="J142" s="85"/>
      <c r="K142" s="85"/>
      <c r="L142" s="85"/>
      <c r="M142" s="85"/>
      <c r="N142" s="85"/>
      <c r="O142" s="758"/>
      <c r="P142" s="678">
        <v>1.5979097968997717E-2</v>
      </c>
      <c r="Q142" s="678">
        <v>1.7908653996450866E-2</v>
      </c>
      <c r="R142" s="678">
        <v>2.1912367042100672E-2</v>
      </c>
      <c r="S142" s="678">
        <v>2.7879012059537807E-2</v>
      </c>
      <c r="T142" s="678">
        <v>2.3597353108163362E-2</v>
      </c>
      <c r="U142" s="678">
        <v>2.39231188882634E-2</v>
      </c>
      <c r="V142" s="797"/>
      <c r="W142" s="797"/>
      <c r="X142" s="797"/>
      <c r="Y142" s="797"/>
      <c r="Z142" s="797"/>
      <c r="AA142" s="797"/>
      <c r="AB142" s="111"/>
      <c r="AC142" s="111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  <c r="AU142" s="85"/>
      <c r="AV142" s="85"/>
      <c r="AW142" s="85"/>
      <c r="AX142" s="85"/>
      <c r="AY142" s="85"/>
      <c r="AZ142" s="85"/>
      <c r="BA142" s="85"/>
      <c r="BB142" s="85"/>
      <c r="BC142" s="85"/>
      <c r="BD142" s="85"/>
      <c r="BE142" s="85"/>
      <c r="BF142" s="85"/>
      <c r="BG142" s="85"/>
      <c r="BH142" s="85"/>
      <c r="BI142" s="85"/>
      <c r="BJ142" s="85"/>
      <c r="BK142" s="85"/>
      <c r="BL142" s="85"/>
      <c r="BM142" s="85"/>
      <c r="BN142" s="85"/>
      <c r="BO142" s="85"/>
      <c r="BP142" s="85"/>
      <c r="BQ142" s="85"/>
      <c r="BR142" s="85"/>
      <c r="BS142" s="85"/>
      <c r="BT142" s="85"/>
      <c r="BU142" s="85"/>
      <c r="BV142" s="678">
        <v>1.3619610969929056E-2</v>
      </c>
      <c r="BW142" s="678">
        <v>1.7999999999999999E-2</v>
      </c>
      <c r="BX142" s="678">
        <v>1.4999999999999999E-2</v>
      </c>
      <c r="BY142" s="678">
        <v>1.7000000000000001E-2</v>
      </c>
      <c r="BZ142" s="678">
        <v>1.9884513441878072E-2</v>
      </c>
      <c r="CA142" s="678">
        <v>1.804E-2</v>
      </c>
      <c r="CB142" s="678">
        <v>1.5508287716606811E-2</v>
      </c>
      <c r="CC142" s="678">
        <v>1.8608461086637298E-2</v>
      </c>
      <c r="CD142" s="678">
        <v>2.309341228129266E-2</v>
      </c>
      <c r="CE142" s="678">
        <v>2.1314772508657178E-2</v>
      </c>
      <c r="CF142" s="678">
        <v>2.1980985908904786E-2</v>
      </c>
      <c r="CG142" s="678">
        <v>2.1286548990210281E-2</v>
      </c>
      <c r="CH142" s="678">
        <v>2.567507926659527E-2</v>
      </c>
      <c r="CI142" s="678">
        <v>2.7363791843731222E-2</v>
      </c>
      <c r="CJ142" s="678">
        <v>2.8903209471945121E-2</v>
      </c>
      <c r="CK142" s="678">
        <v>2.9139051456645342E-2</v>
      </c>
      <c r="CL142" s="678">
        <v>3.2388954276160113E-2</v>
      </c>
      <c r="CM142" s="678">
        <v>2.339223320621258E-2</v>
      </c>
      <c r="CN142" s="678">
        <v>2.2641853124871925E-2</v>
      </c>
      <c r="CO142" s="678">
        <v>2.0046307662580067E-2</v>
      </c>
      <c r="CP142" s="678">
        <v>2.3746390378421269E-2</v>
      </c>
      <c r="CQ142" s="678">
        <v>2.5145659521344621E-2</v>
      </c>
      <c r="CR142" s="678">
        <v>2.2906221164727389E-2</v>
      </c>
      <c r="CS142" s="678">
        <v>2.3919690166142798E-2</v>
      </c>
      <c r="CT142" s="678">
        <v>2.7102478620500442E-2</v>
      </c>
      <c r="CU142" s="678">
        <v>3.0035478263029269E-2</v>
      </c>
      <c r="CV142" s="678">
        <v>3.1830003868919078E-2</v>
      </c>
      <c r="CW142" s="678">
        <v>3.1679791248203124E-2</v>
      </c>
      <c r="CX142" s="678">
        <v>3.3495786891438867E-2</v>
      </c>
      <c r="CY142" s="678">
        <v>2.7656338306490946E-2</v>
      </c>
      <c r="CZ142" s="678">
        <v>3.0277086732911424E-2</v>
      </c>
      <c r="DA142" s="678">
        <v>3.0917550314742099E-2</v>
      </c>
      <c r="DB142" s="678">
        <v>3.0752260577716111E-2</v>
      </c>
      <c r="DC142" s="678">
        <v>2.5778519516925016E-2</v>
      </c>
      <c r="DD142" s="678">
        <v>3.0594535112244678E-2</v>
      </c>
      <c r="DE142" s="678">
        <v>3.1148518481904541E-2</v>
      </c>
      <c r="DF142" s="678">
        <v>3.0092590193752648E-2</v>
      </c>
      <c r="DG142" s="678">
        <v>2.5442739299781129E-2</v>
      </c>
      <c r="DH142" s="678">
        <v>3.2362596326557254E-2</v>
      </c>
      <c r="DI142" s="678">
        <v>3.1555926532203397E-2</v>
      </c>
      <c r="DJ142" s="678">
        <v>2.8302083950374521E-2</v>
      </c>
      <c r="DK142" s="678">
        <v>2.4223980564916685E-2</v>
      </c>
      <c r="DL142" s="678">
        <v>3.175500089419054E-2</v>
      </c>
      <c r="DM142" s="678">
        <v>3.1939520154695956E-2</v>
      </c>
      <c r="DN142" s="758"/>
      <c r="DO142" s="758"/>
      <c r="DP142" s="758"/>
      <c r="DQ142" s="758"/>
    </row>
    <row r="143" spans="1:121" s="47" customFormat="1">
      <c r="B143" s="47">
        <v>143</v>
      </c>
      <c r="C143" s="46"/>
      <c r="D143" s="636"/>
      <c r="E143" s="111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132"/>
      <c r="W143" s="132"/>
      <c r="X143" s="132"/>
      <c r="Y143" s="132"/>
      <c r="Z143" s="132"/>
      <c r="AA143" s="132"/>
      <c r="AB143" s="111"/>
      <c r="AC143" s="111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85"/>
      <c r="AW143" s="85"/>
      <c r="AX143" s="85"/>
      <c r="AY143" s="85"/>
      <c r="AZ143" s="85"/>
      <c r="BA143" s="85"/>
      <c r="BB143" s="85"/>
      <c r="BC143" s="85"/>
      <c r="BD143" s="85"/>
      <c r="BE143" s="85"/>
      <c r="BF143" s="85"/>
      <c r="BG143" s="85"/>
      <c r="BH143" s="85"/>
      <c r="BI143" s="85"/>
      <c r="BJ143" s="85"/>
      <c r="BK143" s="85"/>
      <c r="BL143" s="85"/>
      <c r="BM143" s="85"/>
      <c r="BN143" s="85"/>
      <c r="BO143" s="85"/>
      <c r="BP143" s="85"/>
      <c r="BQ143" s="85"/>
      <c r="BR143" s="85"/>
      <c r="BS143" s="85"/>
      <c r="BT143" s="85"/>
      <c r="BU143" s="85"/>
      <c r="BV143" s="634"/>
      <c r="BW143" s="634"/>
      <c r="BX143" s="634"/>
      <c r="BY143" s="634"/>
      <c r="BZ143" s="634"/>
      <c r="CA143" s="634"/>
      <c r="CB143" s="634"/>
      <c r="CC143" s="634"/>
      <c r="CD143" s="634"/>
      <c r="CE143" s="634"/>
      <c r="CF143" s="651"/>
      <c r="CG143" s="634"/>
      <c r="CH143" s="634"/>
      <c r="CI143" s="634"/>
      <c r="CJ143" s="634"/>
      <c r="CK143" s="634"/>
      <c r="CL143" s="634"/>
      <c r="CM143" s="634"/>
      <c r="CN143" s="634"/>
      <c r="CO143" s="634"/>
      <c r="CP143" s="634"/>
      <c r="CQ143" s="634"/>
      <c r="CR143" s="634"/>
      <c r="CS143" s="634"/>
      <c r="CT143" s="634"/>
      <c r="CU143" s="634"/>
      <c r="CV143" s="634"/>
      <c r="CW143" s="634"/>
      <c r="CX143" s="634"/>
      <c r="CY143" s="634"/>
      <c r="CZ143" s="634"/>
      <c r="DA143" s="634"/>
      <c r="DB143" s="634"/>
      <c r="DC143" s="634"/>
      <c r="DD143" s="634"/>
      <c r="DE143" s="634"/>
      <c r="DF143" s="634"/>
      <c r="DG143" s="634"/>
      <c r="DH143" s="634"/>
      <c r="DI143" s="634"/>
      <c r="DJ143" s="634"/>
      <c r="DK143" s="634"/>
      <c r="DL143" s="634"/>
      <c r="DM143" s="634"/>
      <c r="DN143" s="634"/>
      <c r="DO143" s="634"/>
      <c r="DP143" s="634"/>
      <c r="DQ143" s="634"/>
    </row>
    <row r="144" spans="1:121" s="47" customFormat="1">
      <c r="B144" s="47">
        <v>144</v>
      </c>
      <c r="C144" s="46"/>
      <c r="D144" s="754" t="s">
        <v>560</v>
      </c>
      <c r="E144" s="121"/>
      <c r="F144" s="667"/>
      <c r="G144" s="667"/>
      <c r="H144" s="667"/>
      <c r="I144" s="667"/>
      <c r="J144" s="667"/>
      <c r="K144" s="667"/>
      <c r="L144" s="667"/>
      <c r="M144" s="667"/>
      <c r="N144" s="667"/>
      <c r="O144" s="726"/>
      <c r="P144" s="726"/>
      <c r="Q144" s="726">
        <v>183.13822999999999</v>
      </c>
      <c r="R144" s="726">
        <v>192.19656576346679</v>
      </c>
      <c r="S144" s="726">
        <v>259.83113805690095</v>
      </c>
      <c r="T144" s="726">
        <v>375.9230905736037</v>
      </c>
      <c r="U144" s="726">
        <v>526.24609702499993</v>
      </c>
      <c r="V144" s="727"/>
      <c r="W144" s="727"/>
      <c r="X144" s="727"/>
      <c r="Y144" s="727"/>
      <c r="Z144" s="727"/>
      <c r="AA144" s="727"/>
      <c r="AB144" s="121"/>
      <c r="AC144" s="121"/>
      <c r="AD144" s="667"/>
      <c r="AE144" s="667"/>
      <c r="AF144" s="667"/>
      <c r="AG144" s="667"/>
      <c r="AH144" s="667"/>
      <c r="AI144" s="667"/>
      <c r="AJ144" s="667"/>
      <c r="AK144" s="667"/>
      <c r="AL144" s="667"/>
      <c r="AM144" s="667"/>
      <c r="AN144" s="667"/>
      <c r="AO144" s="667"/>
      <c r="AP144" s="667"/>
      <c r="AQ144" s="667"/>
      <c r="AR144" s="667"/>
      <c r="AS144" s="667"/>
      <c r="AT144" s="667"/>
      <c r="AU144" s="667"/>
      <c r="AV144" s="667"/>
      <c r="AW144" s="667"/>
      <c r="AX144" s="667"/>
      <c r="AY144" s="667"/>
      <c r="AZ144" s="667"/>
      <c r="BA144" s="667"/>
      <c r="BB144" s="667"/>
      <c r="BC144" s="667"/>
      <c r="BD144" s="667"/>
      <c r="BE144" s="667"/>
      <c r="BF144" s="667"/>
      <c r="BG144" s="667"/>
      <c r="BH144" s="667"/>
      <c r="BI144" s="667"/>
      <c r="BJ144" s="667"/>
      <c r="BK144" s="667"/>
      <c r="BL144" s="667"/>
      <c r="BM144" s="667"/>
      <c r="BN144" s="667"/>
      <c r="BO144" s="667"/>
      <c r="BP144" s="667"/>
      <c r="BQ144" s="667"/>
      <c r="BR144" s="733"/>
      <c r="BS144" s="667"/>
      <c r="BT144" s="667"/>
      <c r="BU144" s="667"/>
      <c r="BV144" s="651"/>
      <c r="BW144" s="651"/>
      <c r="BX144" s="651"/>
      <c r="BY144" s="651"/>
      <c r="BZ144" s="651">
        <v>42.011999999999993</v>
      </c>
      <c r="CA144" s="651">
        <v>44.919600000000003</v>
      </c>
      <c r="CB144" s="651">
        <v>40.14432</v>
      </c>
      <c r="CC144" s="651">
        <v>56.062309999999997</v>
      </c>
      <c r="CD144" s="651">
        <v>57.011250683837631</v>
      </c>
      <c r="CE144" s="651">
        <v>49.635795999999999</v>
      </c>
      <c r="CF144" s="651">
        <v>44.994718829629178</v>
      </c>
      <c r="CG144" s="651">
        <v>40.55480025</v>
      </c>
      <c r="CH144" s="651">
        <v>42.63920721538463</v>
      </c>
      <c r="CI144" s="651">
        <v>51.398314200000009</v>
      </c>
      <c r="CJ144" s="651">
        <v>79.600092000000004</v>
      </c>
      <c r="CK144" s="651">
        <v>86.193524641516333</v>
      </c>
      <c r="CL144" s="651">
        <v>84.269501423603685</v>
      </c>
      <c r="CM144" s="651">
        <v>90.581803125000008</v>
      </c>
      <c r="CN144" s="651">
        <v>100.32941242500002</v>
      </c>
      <c r="CO144" s="651">
        <v>100.74237360000001</v>
      </c>
      <c r="CP144" s="651">
        <v>110.30974102499999</v>
      </c>
      <c r="CQ144" s="651">
        <v>136.26256874999999</v>
      </c>
      <c r="CR144" s="651">
        <v>130.25382150000002</v>
      </c>
      <c r="CS144" s="651">
        <v>149.41996575000002</v>
      </c>
      <c r="CT144" s="651">
        <v>157.64100000000002</v>
      </c>
      <c r="CU144" s="1621">
        <v>230.85413379245449</v>
      </c>
      <c r="CV144" s="1621">
        <v>253.64357108020104</v>
      </c>
      <c r="CW144" s="1621">
        <v>274.88710111365049</v>
      </c>
      <c r="CX144" s="1621">
        <v>251.89834346270911</v>
      </c>
      <c r="CY144" s="1621">
        <v>239.40357124882891</v>
      </c>
      <c r="CZ144" s="1621">
        <v>281.01616129145856</v>
      </c>
      <c r="DA144" s="1621">
        <v>311.93357992875565</v>
      </c>
      <c r="DB144" s="1621">
        <v>268.30023727356723</v>
      </c>
      <c r="DC144" s="1621">
        <v>260.27626473166919</v>
      </c>
      <c r="DD144" s="1621">
        <v>334.60699756583188</v>
      </c>
      <c r="DE144" s="1621">
        <v>370.77463906638519</v>
      </c>
      <c r="DF144" s="1621">
        <v>296.56922225833301</v>
      </c>
      <c r="DG144" s="1621">
        <v>292.02418555066066</v>
      </c>
      <c r="DH144" s="1621">
        <v>407.2194260182543</v>
      </c>
      <c r="DI144" s="1621">
        <v>432.64615455435529</v>
      </c>
      <c r="DJ144" s="1621">
        <v>321.83434077676691</v>
      </c>
      <c r="DK144" s="1621">
        <v>322.70934317351146</v>
      </c>
      <c r="DL144" s="1621">
        <v>466.16888986655607</v>
      </c>
      <c r="DM144" s="1621">
        <v>509.34948816117321</v>
      </c>
      <c r="DN144" s="667"/>
      <c r="DO144" s="667"/>
      <c r="DP144" s="667"/>
      <c r="DQ144" s="667"/>
    </row>
    <row r="145" spans="1:121" s="47" customFormat="1">
      <c r="B145" s="47">
        <v>145</v>
      </c>
      <c r="C145" s="46"/>
      <c r="D145" s="754" t="s">
        <v>570</v>
      </c>
      <c r="E145" s="121"/>
      <c r="F145" s="667"/>
      <c r="G145" s="667"/>
      <c r="H145" s="667"/>
      <c r="I145" s="667"/>
      <c r="J145" s="667"/>
      <c r="K145" s="667"/>
      <c r="L145" s="667"/>
      <c r="M145" s="667"/>
      <c r="N145" s="667"/>
      <c r="O145" s="726"/>
      <c r="P145" s="698"/>
      <c r="Q145" s="698">
        <v>0.94026627854936362</v>
      </c>
      <c r="R145" s="698">
        <v>0.75510468734686065</v>
      </c>
      <c r="S145" s="698">
        <v>0.719231934548065</v>
      </c>
      <c r="T145" s="698">
        <v>0.82500000000000007</v>
      </c>
      <c r="U145" s="698">
        <v>0.82499999999999984</v>
      </c>
      <c r="V145" s="699"/>
      <c r="W145" s="699"/>
      <c r="X145" s="699"/>
      <c r="Y145" s="699"/>
      <c r="Z145" s="699"/>
      <c r="AA145" s="699"/>
      <c r="AB145" s="121"/>
      <c r="AC145" s="121"/>
      <c r="AD145" s="667"/>
      <c r="AE145" s="667"/>
      <c r="AF145" s="667"/>
      <c r="AG145" s="667"/>
      <c r="AH145" s="667"/>
      <c r="AI145" s="667"/>
      <c r="AJ145" s="667"/>
      <c r="AK145" s="667"/>
      <c r="AL145" s="667"/>
      <c r="AM145" s="667"/>
      <c r="AN145" s="667"/>
      <c r="AO145" s="667"/>
      <c r="AP145" s="667"/>
      <c r="AQ145" s="667"/>
      <c r="AR145" s="667"/>
      <c r="AS145" s="667"/>
      <c r="AT145" s="667"/>
      <c r="AU145" s="667"/>
      <c r="AV145" s="667"/>
      <c r="AW145" s="667"/>
      <c r="AX145" s="667"/>
      <c r="AY145" s="667"/>
      <c r="AZ145" s="667"/>
      <c r="BA145" s="667"/>
      <c r="BB145" s="667"/>
      <c r="BC145" s="667"/>
      <c r="BD145" s="667"/>
      <c r="BE145" s="667"/>
      <c r="BF145" s="667"/>
      <c r="BG145" s="667"/>
      <c r="BH145" s="667"/>
      <c r="BI145" s="667"/>
      <c r="BJ145" s="667"/>
      <c r="BK145" s="667"/>
      <c r="BL145" s="667"/>
      <c r="BM145" s="667"/>
      <c r="BN145" s="667"/>
      <c r="BO145" s="667"/>
      <c r="BP145" s="667"/>
      <c r="BQ145" s="667"/>
      <c r="BR145" s="733"/>
      <c r="BS145" s="667"/>
      <c r="BT145" s="667"/>
      <c r="BU145" s="667"/>
      <c r="BV145" s="651"/>
      <c r="BW145" s="651"/>
      <c r="BX145" s="651"/>
      <c r="BY145" s="651"/>
      <c r="BZ145" s="698">
        <v>1</v>
      </c>
      <c r="CA145" s="698">
        <v>1</v>
      </c>
      <c r="CB145" s="698">
        <v>0.90253897766422686</v>
      </c>
      <c r="CC145" s="698">
        <v>0.88479653595754282</v>
      </c>
      <c r="CD145" s="698">
        <v>0.84847640263180613</v>
      </c>
      <c r="CE145" s="698">
        <v>0.8</v>
      </c>
      <c r="CF145" s="698">
        <v>0.7365364780523882</v>
      </c>
      <c r="CG145" s="698">
        <v>0.63166666666666671</v>
      </c>
      <c r="CH145" s="698">
        <v>0.58091562963739274</v>
      </c>
      <c r="CI145" s="698">
        <v>0.59146506559263523</v>
      </c>
      <c r="CJ145" s="698">
        <v>0.82500000000000007</v>
      </c>
      <c r="CK145" s="698">
        <v>0.82499999999999996</v>
      </c>
      <c r="CL145" s="698">
        <v>0.82499999999999996</v>
      </c>
      <c r="CM145" s="698">
        <v>0.82500000000000007</v>
      </c>
      <c r="CN145" s="698">
        <v>0.82500000000000007</v>
      </c>
      <c r="CO145" s="698">
        <v>0.82500000000000007</v>
      </c>
      <c r="CP145" s="698">
        <v>0.82499999999999996</v>
      </c>
      <c r="CQ145" s="698">
        <v>0.82500000000000007</v>
      </c>
      <c r="CR145" s="698">
        <v>0.82500000000000007</v>
      </c>
      <c r="CS145" s="698">
        <v>0.82500000000000007</v>
      </c>
      <c r="CT145" s="698">
        <v>0.82500000000000007</v>
      </c>
      <c r="CU145" s="1619">
        <v>0.83</v>
      </c>
      <c r="CV145" s="1619">
        <v>0.83</v>
      </c>
      <c r="CW145" s="1619">
        <v>0.83</v>
      </c>
      <c r="CX145" s="1619">
        <v>0.83</v>
      </c>
      <c r="CY145" s="1619">
        <v>0.83</v>
      </c>
      <c r="CZ145" s="1619">
        <v>0.83</v>
      </c>
      <c r="DA145" s="1619">
        <v>0.83</v>
      </c>
      <c r="DB145" s="1619">
        <v>0.83</v>
      </c>
      <c r="DC145" s="1619">
        <v>0.83</v>
      </c>
      <c r="DD145" s="1619">
        <v>0.83</v>
      </c>
      <c r="DE145" s="1619">
        <v>0.83</v>
      </c>
      <c r="DF145" s="1619">
        <v>0.83</v>
      </c>
      <c r="DG145" s="1619">
        <v>0.83</v>
      </c>
      <c r="DH145" s="1619">
        <v>0.83</v>
      </c>
      <c r="DI145" s="1619">
        <v>0.83</v>
      </c>
      <c r="DJ145" s="1619">
        <v>0.83</v>
      </c>
      <c r="DK145" s="1619">
        <v>0.83</v>
      </c>
      <c r="DL145" s="1619">
        <v>0.83</v>
      </c>
      <c r="DM145" s="1619">
        <v>0.83</v>
      </c>
      <c r="DN145" s="667"/>
      <c r="DO145" s="667"/>
      <c r="DP145" s="667"/>
      <c r="DQ145" s="667"/>
    </row>
    <row r="146" spans="1:121" s="47" customFormat="1">
      <c r="B146" s="47">
        <v>146</v>
      </c>
      <c r="C146" s="46"/>
      <c r="D146" s="754" t="s">
        <v>143</v>
      </c>
      <c r="E146" s="121"/>
      <c r="F146" s="667"/>
      <c r="G146" s="667"/>
      <c r="H146" s="667"/>
      <c r="I146" s="667"/>
      <c r="J146" s="667"/>
      <c r="K146" s="667"/>
      <c r="L146" s="667"/>
      <c r="M146" s="667"/>
      <c r="N146" s="667"/>
      <c r="O146" s="726"/>
      <c r="P146" s="701"/>
      <c r="Q146" s="701">
        <v>1.558663029694375E-2</v>
      </c>
      <c r="R146" s="701">
        <v>1.5388035689629046E-2</v>
      </c>
      <c r="S146" s="701">
        <v>1.8562681768665903E-2</v>
      </c>
      <c r="T146" s="701">
        <v>1.7963801773504842E-2</v>
      </c>
      <c r="U146" s="701">
        <v>1.8561883292064801E-2</v>
      </c>
      <c r="V146" s="702"/>
      <c r="W146" s="702"/>
      <c r="X146" s="702"/>
      <c r="Y146" s="702"/>
      <c r="Z146" s="702"/>
      <c r="AA146" s="702"/>
      <c r="AB146" s="121"/>
      <c r="AC146" s="121"/>
      <c r="AD146" s="667"/>
      <c r="AE146" s="667"/>
      <c r="AF146" s="667"/>
      <c r="AG146" s="667"/>
      <c r="AH146" s="667"/>
      <c r="AI146" s="667"/>
      <c r="AJ146" s="667"/>
      <c r="AK146" s="667"/>
      <c r="AL146" s="667"/>
      <c r="AM146" s="667"/>
      <c r="AN146" s="667"/>
      <c r="AO146" s="667"/>
      <c r="AP146" s="667"/>
      <c r="AQ146" s="667"/>
      <c r="AR146" s="667"/>
      <c r="AS146" s="667"/>
      <c r="AT146" s="667"/>
      <c r="AU146" s="667"/>
      <c r="AV146" s="667"/>
      <c r="AW146" s="667"/>
      <c r="AX146" s="667"/>
      <c r="AY146" s="667"/>
      <c r="AZ146" s="667"/>
      <c r="BA146" s="667"/>
      <c r="BB146" s="667"/>
      <c r="BC146" s="667"/>
      <c r="BD146" s="667"/>
      <c r="BE146" s="667"/>
      <c r="BF146" s="667"/>
      <c r="BG146" s="667"/>
      <c r="BH146" s="667"/>
      <c r="BI146" s="667"/>
      <c r="BJ146" s="667"/>
      <c r="BK146" s="667"/>
      <c r="BL146" s="667"/>
      <c r="BM146" s="667"/>
      <c r="BN146" s="667"/>
      <c r="BO146" s="667"/>
      <c r="BP146" s="667"/>
      <c r="BQ146" s="667"/>
      <c r="BR146" s="733"/>
      <c r="BS146" s="667"/>
      <c r="BT146" s="667"/>
      <c r="BU146" s="667"/>
      <c r="BV146" s="651"/>
      <c r="BW146" s="651"/>
      <c r="BX146" s="651"/>
      <c r="BY146" s="651"/>
      <c r="BZ146" s="701">
        <v>1.7999999999999999E-2</v>
      </c>
      <c r="CA146" s="701">
        <v>1.6500000000000001E-2</v>
      </c>
      <c r="CB146" s="701">
        <v>1.3053789874158618E-2</v>
      </c>
      <c r="CC146" s="701">
        <v>1.5495386954118296E-2</v>
      </c>
      <c r="CD146" s="701">
        <v>1.82354307458539E-2</v>
      </c>
      <c r="CE146" s="701">
        <v>1.5830769917713847E-2</v>
      </c>
      <c r="CF146" s="701">
        <v>1.418739242096642E-2</v>
      </c>
      <c r="CG146" s="701">
        <v>1.2544014924218992E-2</v>
      </c>
      <c r="CH146" s="701">
        <v>1.3808927785279042E-2</v>
      </c>
      <c r="CI146" s="701">
        <v>1.5127384465962271E-2</v>
      </c>
      <c r="CJ146" s="701">
        <v>2.1863952536600107E-2</v>
      </c>
      <c r="CK146" s="701">
        <v>2.2264749474728472E-2</v>
      </c>
      <c r="CL146" s="701">
        <v>2.4682786509945136E-2</v>
      </c>
      <c r="CM146" s="701">
        <v>1.795547952842531E-2</v>
      </c>
      <c r="CN146" s="701">
        <v>1.6998070687347523E-2</v>
      </c>
      <c r="CO146" s="701">
        <v>1.5344438054040883E-2</v>
      </c>
      <c r="CP146" s="701">
        <v>1.8211342043353364E-2</v>
      </c>
      <c r="CQ146" s="701">
        <v>1.9403435871329703E-2</v>
      </c>
      <c r="CR146" s="701">
        <v>1.7807861410368591E-2</v>
      </c>
      <c r="CS146" s="701">
        <v>1.8779137802103892E-2</v>
      </c>
      <c r="CT146" s="701">
        <v>2.0566340508806263E-2</v>
      </c>
      <c r="CU146" s="701">
        <v>2.4929446958314293E-2</v>
      </c>
      <c r="CV146" s="701">
        <v>2.641890321120283E-2</v>
      </c>
      <c r="CW146" s="701">
        <v>2.6294226736008588E-2</v>
      </c>
      <c r="CX146" s="701">
        <v>2.7801503119894259E-2</v>
      </c>
      <c r="CY146" s="701">
        <v>2.2954760794387484E-2</v>
      </c>
      <c r="CZ146" s="701">
        <v>2.512998198831648E-2</v>
      </c>
      <c r="DA146" s="701">
        <v>2.5661566761235939E-2</v>
      </c>
      <c r="DB146" s="701">
        <v>2.5524376279504372E-2</v>
      </c>
      <c r="DC146" s="701">
        <v>2.1396171199047759E-2</v>
      </c>
      <c r="DD146" s="701">
        <v>2.5393464143163083E-2</v>
      </c>
      <c r="DE146" s="701">
        <v>2.5853270339980767E-2</v>
      </c>
      <c r="DF146" s="701">
        <v>2.49768498608147E-2</v>
      </c>
      <c r="DG146" s="701">
        <v>2.1117473618818335E-2</v>
      </c>
      <c r="DH146" s="701">
        <v>2.6860954951042522E-2</v>
      </c>
      <c r="DI146" s="701">
        <v>2.6191419021728821E-2</v>
      </c>
      <c r="DJ146" s="701">
        <v>2.3490729678810853E-2</v>
      </c>
      <c r="DK146" s="701">
        <v>2.0105903868880847E-2</v>
      </c>
      <c r="DL146" s="701">
        <v>2.6356650742178148E-2</v>
      </c>
      <c r="DM146" s="701">
        <v>2.6509801728397644E-2</v>
      </c>
      <c r="DN146" s="678"/>
      <c r="DO146" s="678"/>
      <c r="DP146" s="678"/>
      <c r="DQ146" s="678"/>
    </row>
    <row r="147" spans="1:121" s="47" customFormat="1">
      <c r="C147" s="46"/>
      <c r="D147" s="754" t="s">
        <v>977</v>
      </c>
      <c r="E147" s="121"/>
      <c r="F147" s="667"/>
      <c r="G147" s="667"/>
      <c r="H147" s="667"/>
      <c r="I147" s="667"/>
      <c r="J147" s="667"/>
      <c r="K147" s="667"/>
      <c r="L147" s="667"/>
      <c r="M147" s="667"/>
      <c r="N147" s="667"/>
      <c r="O147" s="726"/>
      <c r="P147" s="701"/>
      <c r="Q147" s="701"/>
      <c r="R147" s="701"/>
      <c r="S147" s="701"/>
      <c r="T147" s="701"/>
      <c r="U147" s="701"/>
      <c r="V147" s="702"/>
      <c r="W147" s="702"/>
      <c r="X147" s="702"/>
      <c r="Y147" s="702"/>
      <c r="Z147" s="702"/>
      <c r="AA147" s="702"/>
      <c r="AB147" s="121"/>
      <c r="AC147" s="121"/>
      <c r="AD147" s="667"/>
      <c r="AE147" s="667"/>
      <c r="AF147" s="667"/>
      <c r="AG147" s="667"/>
      <c r="AH147" s="667"/>
      <c r="AI147" s="667"/>
      <c r="AJ147" s="667"/>
      <c r="AK147" s="667"/>
      <c r="AL147" s="667"/>
      <c r="AM147" s="667"/>
      <c r="AN147" s="667"/>
      <c r="AO147" s="667"/>
      <c r="AP147" s="667"/>
      <c r="AQ147" s="667"/>
      <c r="AR147" s="667"/>
      <c r="AS147" s="667"/>
      <c r="AT147" s="667"/>
      <c r="AU147" s="667"/>
      <c r="AV147" s="667"/>
      <c r="AW147" s="667"/>
      <c r="AX147" s="667"/>
      <c r="AY147" s="667"/>
      <c r="AZ147" s="667"/>
      <c r="BA147" s="667"/>
      <c r="BB147" s="667"/>
      <c r="BC147" s="667"/>
      <c r="BD147" s="667"/>
      <c r="BE147" s="667"/>
      <c r="BF147" s="667"/>
      <c r="BG147" s="667"/>
      <c r="BH147" s="667"/>
      <c r="BI147" s="667"/>
      <c r="BJ147" s="667"/>
      <c r="BK147" s="667"/>
      <c r="BL147" s="667"/>
      <c r="BM147" s="667"/>
      <c r="BN147" s="667"/>
      <c r="BO147" s="667"/>
      <c r="BP147" s="667"/>
      <c r="BQ147" s="667"/>
      <c r="BR147" s="733"/>
      <c r="BS147" s="667"/>
      <c r="BT147" s="667"/>
      <c r="BU147" s="667"/>
      <c r="BV147" s="651"/>
      <c r="BW147" s="651"/>
      <c r="BX147" s="651"/>
      <c r="BY147" s="651"/>
      <c r="BZ147" s="701">
        <v>2.0523693209574985E-2</v>
      </c>
      <c r="CA147" s="701">
        <v>1.8455053410024652E-2</v>
      </c>
      <c r="CB147" s="701">
        <v>1.4336745116245849E-2</v>
      </c>
      <c r="CC147" s="701">
        <v>1.7410655279503105E-2</v>
      </c>
      <c r="CD147" s="701">
        <v>1.8838573614493991E-2</v>
      </c>
      <c r="CE147" s="701">
        <v>1.6442118443630287E-2</v>
      </c>
      <c r="CF147" s="701">
        <v>1.5323621386395108E-2</v>
      </c>
      <c r="CG147" s="701">
        <v>1.280431116381674E-2</v>
      </c>
      <c r="CH147" s="701">
        <v>1.3644123878115574E-2</v>
      </c>
      <c r="CI147" s="701">
        <v>1.5379643130775325E-2</v>
      </c>
      <c r="CJ147" s="701">
        <v>2.1629926134713689E-2</v>
      </c>
      <c r="CK147" s="701">
        <v>2.1855246851285974E-2</v>
      </c>
      <c r="CL147" s="701">
        <v>2.4329288053180385E-2</v>
      </c>
      <c r="CM147" s="701">
        <v>1.7711476277300905E-2</v>
      </c>
      <c r="CN147" s="701">
        <v>1.6233978573962179E-2</v>
      </c>
      <c r="CO147" s="701">
        <v>1.4793504844478403E-2</v>
      </c>
      <c r="CP147" s="701">
        <v>1.7603083659143658E-2</v>
      </c>
      <c r="CQ147" s="701">
        <v>1.8848392501452396E-2</v>
      </c>
      <c r="CR147" s="701">
        <v>1.7414078117061957E-2</v>
      </c>
      <c r="CS147" s="701">
        <v>1.834679474349844E-2</v>
      </c>
      <c r="CT147" s="701">
        <v>1.9542137894556309E-2</v>
      </c>
      <c r="CU147" s="701">
        <v>2.3245647190771709E-2</v>
      </c>
      <c r="CV147" s="701">
        <v>2.443854890490316E-2</v>
      </c>
      <c r="CW147" s="701">
        <v>2.4642323630181474E-2</v>
      </c>
      <c r="CX147" s="701">
        <v>2.6009433655705339E-2</v>
      </c>
      <c r="CY147" s="701">
        <v>2.0857906811576794E-2</v>
      </c>
      <c r="CZ147" s="701">
        <v>2.2647169669864402E-2</v>
      </c>
      <c r="DA147" s="701">
        <v>2.3547748071545437E-2</v>
      </c>
      <c r="DB147" s="701">
        <v>2.3667400389334677E-2</v>
      </c>
      <c r="DC147" s="701">
        <v>1.9261400157205757E-2</v>
      </c>
      <c r="DD147" s="701">
        <v>2.2650302017908928E-2</v>
      </c>
      <c r="DE147" s="701">
        <v>2.3487788826373767E-2</v>
      </c>
      <c r="DF147" s="701">
        <v>2.303715098003703E-2</v>
      </c>
      <c r="DG147" s="701">
        <v>1.8871320729938221E-2</v>
      </c>
      <c r="DH147" s="701">
        <v>2.3752603229003997E-2</v>
      </c>
      <c r="DI147" s="701">
        <v>2.361357865004551E-2</v>
      </c>
      <c r="DJ147" s="701">
        <v>2.1513460197353181E-2</v>
      </c>
      <c r="DK147" s="701">
        <v>1.780801420209456E-2</v>
      </c>
      <c r="DL147" s="701">
        <v>2.3092111346456994E-2</v>
      </c>
      <c r="DM147" s="701">
        <v>2.3703517273165865E-2</v>
      </c>
      <c r="DN147" s="678"/>
      <c r="DO147" s="678"/>
      <c r="DP147" s="678"/>
      <c r="DQ147" s="678"/>
    </row>
    <row r="148" spans="1:121" s="47" customFormat="1">
      <c r="B148" s="47">
        <v>148</v>
      </c>
      <c r="C148" s="46"/>
      <c r="D148" s="754"/>
      <c r="E148" s="121"/>
      <c r="F148" s="667"/>
      <c r="G148" s="667"/>
      <c r="H148" s="667"/>
      <c r="I148" s="667"/>
      <c r="J148" s="667"/>
      <c r="K148" s="667"/>
      <c r="L148" s="667"/>
      <c r="M148" s="667"/>
      <c r="N148" s="667"/>
      <c r="O148" s="726"/>
      <c r="P148" s="726"/>
      <c r="Q148" s="726"/>
      <c r="R148" s="726"/>
      <c r="S148" s="638"/>
      <c r="T148" s="638"/>
      <c r="U148" s="638"/>
      <c r="V148" s="640"/>
      <c r="W148" s="640"/>
      <c r="X148" s="640"/>
      <c r="Y148" s="640"/>
      <c r="Z148" s="640"/>
      <c r="AA148" s="640"/>
      <c r="AB148" s="121"/>
      <c r="AC148" s="121"/>
      <c r="AD148" s="667"/>
      <c r="AE148" s="667"/>
      <c r="AF148" s="667"/>
      <c r="AG148" s="667"/>
      <c r="AH148" s="667"/>
      <c r="AI148" s="667"/>
      <c r="AJ148" s="667"/>
      <c r="AK148" s="667"/>
      <c r="AL148" s="667"/>
      <c r="AM148" s="667"/>
      <c r="AN148" s="667"/>
      <c r="AO148" s="667"/>
      <c r="AP148" s="667"/>
      <c r="AQ148" s="667"/>
      <c r="AR148" s="667"/>
      <c r="AS148" s="667"/>
      <c r="AT148" s="667"/>
      <c r="AU148" s="667"/>
      <c r="AV148" s="667"/>
      <c r="AW148" s="667"/>
      <c r="AX148" s="667"/>
      <c r="AY148" s="667"/>
      <c r="AZ148" s="667"/>
      <c r="BA148" s="667"/>
      <c r="BB148" s="667"/>
      <c r="BC148" s="667"/>
      <c r="BD148" s="667"/>
      <c r="BE148" s="667"/>
      <c r="BF148" s="667"/>
      <c r="BG148" s="667"/>
      <c r="BH148" s="667"/>
      <c r="BI148" s="667"/>
      <c r="BJ148" s="667"/>
      <c r="BK148" s="667"/>
      <c r="BL148" s="667"/>
      <c r="BM148" s="667"/>
      <c r="BN148" s="667"/>
      <c r="BO148" s="667"/>
      <c r="BP148" s="667"/>
      <c r="BQ148" s="667"/>
      <c r="BR148" s="733"/>
      <c r="BS148" s="667"/>
      <c r="BT148" s="667"/>
      <c r="BU148" s="667"/>
      <c r="BV148" s="651"/>
      <c r="BW148" s="651"/>
      <c r="BX148" s="651"/>
      <c r="BY148" s="651"/>
      <c r="BZ148" s="720"/>
      <c r="CA148" s="720"/>
      <c r="CB148" s="720"/>
      <c r="CC148" s="720"/>
      <c r="CD148" s="720"/>
      <c r="CE148" s="720"/>
      <c r="CF148" s="720"/>
      <c r="CG148" s="720"/>
      <c r="CH148" s="667"/>
      <c r="CI148" s="667"/>
      <c r="CJ148" s="667"/>
      <c r="CK148" s="667"/>
      <c r="CL148" s="667"/>
      <c r="CM148" s="667"/>
      <c r="CN148" s="667"/>
      <c r="CO148" s="667"/>
      <c r="CP148" s="667"/>
      <c r="CQ148" s="667"/>
      <c r="CR148" s="667"/>
      <c r="CS148" s="667"/>
      <c r="CT148" s="667"/>
      <c r="CU148" s="667"/>
      <c r="CV148" s="667"/>
      <c r="CW148" s="667"/>
      <c r="CX148" s="667"/>
      <c r="CY148" s="667"/>
      <c r="CZ148" s="667"/>
      <c r="DA148" s="667"/>
      <c r="DB148" s="667"/>
      <c r="DC148" s="667"/>
      <c r="DD148" s="667"/>
      <c r="DE148" s="667"/>
      <c r="DF148" s="667"/>
      <c r="DG148" s="667"/>
      <c r="DH148" s="667"/>
      <c r="DI148" s="667"/>
      <c r="DJ148" s="667"/>
      <c r="DK148" s="667"/>
      <c r="DL148" s="667"/>
      <c r="DM148" s="667"/>
      <c r="DN148" s="667"/>
      <c r="DO148" s="667"/>
      <c r="DP148" s="667"/>
      <c r="DQ148" s="667"/>
    </row>
    <row r="149" spans="1:121" s="47" customFormat="1">
      <c r="B149" s="47">
        <v>149</v>
      </c>
      <c r="C149" s="46"/>
      <c r="D149" s="754" t="s">
        <v>561</v>
      </c>
      <c r="E149" s="121"/>
      <c r="F149" s="667"/>
      <c r="G149" s="667"/>
      <c r="H149" s="667"/>
      <c r="I149" s="667"/>
      <c r="J149" s="667"/>
      <c r="K149" s="667"/>
      <c r="L149" s="667"/>
      <c r="M149" s="667"/>
      <c r="N149" s="667"/>
      <c r="O149" s="726"/>
      <c r="P149" s="726"/>
      <c r="Q149" s="726">
        <v>11.634500000000001</v>
      </c>
      <c r="R149" s="726">
        <v>62.333129236533196</v>
      </c>
      <c r="S149" s="726">
        <v>101.43082150857339</v>
      </c>
      <c r="T149" s="726">
        <v>79.74126163682503</v>
      </c>
      <c r="U149" s="726">
        <v>111.62795997499998</v>
      </c>
      <c r="V149" s="640"/>
      <c r="W149" s="640"/>
      <c r="X149" s="640"/>
      <c r="Y149" s="640"/>
      <c r="Z149" s="640"/>
      <c r="AA149" s="640"/>
      <c r="AB149" s="121"/>
      <c r="AC149" s="121"/>
      <c r="AD149" s="667"/>
      <c r="AE149" s="667"/>
      <c r="AF149" s="667"/>
      <c r="AG149" s="667"/>
      <c r="AH149" s="667"/>
      <c r="AI149" s="667"/>
      <c r="AJ149" s="667"/>
      <c r="AK149" s="667"/>
      <c r="AL149" s="667"/>
      <c r="AM149" s="667"/>
      <c r="AN149" s="667"/>
      <c r="AO149" s="667"/>
      <c r="AP149" s="667"/>
      <c r="AQ149" s="667"/>
      <c r="AR149" s="667"/>
      <c r="AS149" s="667"/>
      <c r="AT149" s="667"/>
      <c r="AU149" s="667"/>
      <c r="AV149" s="667"/>
      <c r="AW149" s="667"/>
      <c r="AX149" s="667"/>
      <c r="AY149" s="667"/>
      <c r="AZ149" s="667"/>
      <c r="BA149" s="667"/>
      <c r="BB149" s="667"/>
      <c r="BC149" s="667"/>
      <c r="BD149" s="667"/>
      <c r="BE149" s="667"/>
      <c r="BF149" s="667"/>
      <c r="BG149" s="667"/>
      <c r="BH149" s="667"/>
      <c r="BI149" s="667"/>
      <c r="BJ149" s="667"/>
      <c r="BK149" s="667"/>
      <c r="BL149" s="667"/>
      <c r="BM149" s="667"/>
      <c r="BN149" s="667"/>
      <c r="BO149" s="667"/>
      <c r="BP149" s="667"/>
      <c r="BQ149" s="667"/>
      <c r="BR149" s="733"/>
      <c r="BS149" s="667"/>
      <c r="BT149" s="667"/>
      <c r="BU149" s="667"/>
      <c r="BV149" s="651"/>
      <c r="BW149" s="651"/>
      <c r="BX149" s="651"/>
      <c r="BY149" s="651"/>
      <c r="BZ149" s="651">
        <v>0</v>
      </c>
      <c r="CA149" s="651">
        <v>0</v>
      </c>
      <c r="CB149" s="651">
        <v>4.335</v>
      </c>
      <c r="CC149" s="651">
        <v>7.299500000000001</v>
      </c>
      <c r="CD149" s="651">
        <v>10.181249316162363</v>
      </c>
      <c r="CE149" s="651">
        <v>12.408949</v>
      </c>
      <c r="CF149" s="651">
        <v>16.094881170370826</v>
      </c>
      <c r="CG149" s="651">
        <v>23.648049750000002</v>
      </c>
      <c r="CH149" s="651">
        <v>30.760792784615379</v>
      </c>
      <c r="CI149" s="651">
        <v>35.501685799999997</v>
      </c>
      <c r="CJ149" s="651">
        <v>16.884867999999997</v>
      </c>
      <c r="CK149" s="651">
        <v>18.283474923958011</v>
      </c>
      <c r="CL149" s="651">
        <v>17.875348786825025</v>
      </c>
      <c r="CM149" s="651">
        <v>19.214321875</v>
      </c>
      <c r="CN149" s="651">
        <v>21.281996575000001</v>
      </c>
      <c r="CO149" s="651">
        <v>21.3695944</v>
      </c>
      <c r="CP149" s="651">
        <v>23.399035974999997</v>
      </c>
      <c r="CQ149" s="651">
        <v>28.904181249999993</v>
      </c>
      <c r="CR149" s="651">
        <v>27.6295985</v>
      </c>
      <c r="CS149" s="651">
        <v>31.695144250000002</v>
      </c>
      <c r="CT149" s="651">
        <v>33.439</v>
      </c>
      <c r="CU149" s="1621">
        <v>47.283376800864175</v>
      </c>
      <c r="CV149" s="1621">
        <v>51.951092871848431</v>
      </c>
      <c r="CW149" s="1621">
        <v>56.30217733653086</v>
      </c>
      <c r="CX149" s="1621">
        <v>51.593636612844051</v>
      </c>
      <c r="CY149" s="1621">
        <v>49.034466400362561</v>
      </c>
      <c r="CZ149" s="1621">
        <v>57.557527011503566</v>
      </c>
      <c r="DA149" s="1621">
        <v>63.890010346853614</v>
      </c>
      <c r="DB149" s="1621">
        <v>54.953060646393283</v>
      </c>
      <c r="DC149" s="1621">
        <v>53.309596390823856</v>
      </c>
      <c r="DD149" s="1621">
        <v>68.533963356857157</v>
      </c>
      <c r="DE149" s="1621">
        <v>75.941793543717495</v>
      </c>
      <c r="DF149" s="1621">
        <v>60.743093715562168</v>
      </c>
      <c r="DG149" s="1621">
        <v>59.812182582665457</v>
      </c>
      <c r="DH149" s="1621">
        <v>83.406388461570202</v>
      </c>
      <c r="DI149" s="1621">
        <v>88.614272619566748</v>
      </c>
      <c r="DJ149" s="1621">
        <v>65.917877026566714</v>
      </c>
      <c r="DK149" s="1621">
        <v>66.097094384936099</v>
      </c>
      <c r="DL149" s="1621">
        <v>95.48037503290908</v>
      </c>
      <c r="DM149" s="1621">
        <v>104.32459396072227</v>
      </c>
      <c r="DN149" s="667"/>
      <c r="DO149" s="667"/>
      <c r="DP149" s="667"/>
      <c r="DQ149" s="667"/>
    </row>
    <row r="150" spans="1:121" s="47" customFormat="1">
      <c r="B150" s="47">
        <v>150</v>
      </c>
      <c r="C150" s="46"/>
      <c r="D150" s="754" t="s">
        <v>570</v>
      </c>
      <c r="E150" s="121"/>
      <c r="F150" s="667"/>
      <c r="G150" s="667"/>
      <c r="H150" s="667"/>
      <c r="I150" s="667"/>
      <c r="J150" s="667"/>
      <c r="K150" s="667"/>
      <c r="L150" s="667"/>
      <c r="M150" s="667"/>
      <c r="N150" s="667"/>
      <c r="O150" s="726"/>
      <c r="P150" s="726"/>
      <c r="Q150" s="726"/>
      <c r="R150" s="726"/>
      <c r="S150" s="638"/>
      <c r="T150" s="638"/>
      <c r="U150" s="638"/>
      <c r="V150" s="640"/>
      <c r="W150" s="640"/>
      <c r="X150" s="640"/>
      <c r="Y150" s="640"/>
      <c r="Z150" s="640"/>
      <c r="AA150" s="640"/>
      <c r="AB150" s="121"/>
      <c r="AC150" s="121"/>
      <c r="AD150" s="667"/>
      <c r="AE150" s="667"/>
      <c r="AF150" s="667"/>
      <c r="AG150" s="667"/>
      <c r="AH150" s="667"/>
      <c r="AI150" s="667"/>
      <c r="AJ150" s="667"/>
      <c r="AK150" s="667"/>
      <c r="AL150" s="667"/>
      <c r="AM150" s="667"/>
      <c r="AN150" s="667"/>
      <c r="AO150" s="667"/>
      <c r="AP150" s="667"/>
      <c r="AQ150" s="667"/>
      <c r="AR150" s="667"/>
      <c r="AS150" s="667"/>
      <c r="AT150" s="667"/>
      <c r="AU150" s="667"/>
      <c r="AV150" s="667"/>
      <c r="AW150" s="667"/>
      <c r="AX150" s="667"/>
      <c r="AY150" s="667"/>
      <c r="AZ150" s="667"/>
      <c r="BA150" s="667"/>
      <c r="BB150" s="667"/>
      <c r="BC150" s="667"/>
      <c r="BD150" s="667"/>
      <c r="BE150" s="667"/>
      <c r="BF150" s="667"/>
      <c r="BG150" s="667"/>
      <c r="BH150" s="667"/>
      <c r="BI150" s="667"/>
      <c r="BJ150" s="667"/>
      <c r="BK150" s="667"/>
      <c r="BL150" s="667"/>
      <c r="BM150" s="667"/>
      <c r="BN150" s="667"/>
      <c r="BO150" s="667"/>
      <c r="BP150" s="667"/>
      <c r="BQ150" s="667"/>
      <c r="BR150" s="733"/>
      <c r="BS150" s="667"/>
      <c r="BT150" s="667"/>
      <c r="BU150" s="667"/>
      <c r="BV150" s="651"/>
      <c r="BW150" s="651"/>
      <c r="BX150" s="651"/>
      <c r="BY150" s="651"/>
      <c r="BZ150" s="720">
        <v>0</v>
      </c>
      <c r="CA150" s="698">
        <v>0</v>
      </c>
      <c r="CB150" s="698">
        <v>9.7461022335773112E-2</v>
      </c>
      <c r="CC150" s="698">
        <v>0.11520346404245714</v>
      </c>
      <c r="CD150" s="698">
        <v>0.15152359736819382</v>
      </c>
      <c r="CE150" s="698">
        <v>0.2</v>
      </c>
      <c r="CF150" s="698">
        <v>0.2634635219476118</v>
      </c>
      <c r="CG150" s="698">
        <v>0.3683333333333334</v>
      </c>
      <c r="CH150" s="698">
        <v>0.41908437036260732</v>
      </c>
      <c r="CI150" s="698">
        <v>0.40853493440736471</v>
      </c>
      <c r="CJ150" s="698">
        <v>0.17499999999999996</v>
      </c>
      <c r="CK150" s="698">
        <v>0.17500000000000002</v>
      </c>
      <c r="CL150" s="698">
        <v>0.17500000000000002</v>
      </c>
      <c r="CM150" s="698">
        <v>0.17499999999999999</v>
      </c>
      <c r="CN150" s="698">
        <v>0.17499999999999999</v>
      </c>
      <c r="CO150" s="698">
        <v>0.17499999999999999</v>
      </c>
      <c r="CP150" s="698">
        <v>0.17499999999999999</v>
      </c>
      <c r="CQ150" s="698">
        <v>0.17499999999999999</v>
      </c>
      <c r="CR150" s="698">
        <v>0.17499999999999999</v>
      </c>
      <c r="CS150" s="698">
        <v>0.17499999999999999</v>
      </c>
      <c r="CT150" s="698">
        <v>0.17499999999999999</v>
      </c>
      <c r="CU150" s="1619">
        <v>0.17000000000000004</v>
      </c>
      <c r="CV150" s="1619">
        <v>0.17000000000000004</v>
      </c>
      <c r="CW150" s="1619">
        <v>0.17000000000000004</v>
      </c>
      <c r="CX150" s="1619">
        <v>0.17000000000000004</v>
      </c>
      <c r="CY150" s="1619">
        <v>0.17000000000000004</v>
      </c>
      <c r="CZ150" s="1619">
        <v>0.17000000000000004</v>
      </c>
      <c r="DA150" s="1619">
        <v>0.17000000000000004</v>
      </c>
      <c r="DB150" s="1619">
        <v>0.17000000000000004</v>
      </c>
      <c r="DC150" s="1619">
        <v>0.17000000000000004</v>
      </c>
      <c r="DD150" s="1619">
        <v>0.17000000000000004</v>
      </c>
      <c r="DE150" s="1619">
        <v>0.17000000000000004</v>
      </c>
      <c r="DF150" s="1619">
        <v>0.17000000000000004</v>
      </c>
      <c r="DG150" s="1619">
        <v>0.17000000000000004</v>
      </c>
      <c r="DH150" s="1619">
        <v>0.17000000000000004</v>
      </c>
      <c r="DI150" s="1619">
        <v>0.17000000000000004</v>
      </c>
      <c r="DJ150" s="1619">
        <v>0.17000000000000004</v>
      </c>
      <c r="DK150" s="1619">
        <v>0.17000000000000004</v>
      </c>
      <c r="DL150" s="1619">
        <v>0.17000000000000004</v>
      </c>
      <c r="DM150" s="1619">
        <v>0.17000000000000004</v>
      </c>
      <c r="DN150" s="667"/>
      <c r="DO150" s="667"/>
      <c r="DP150" s="667"/>
      <c r="DQ150" s="667"/>
    </row>
    <row r="151" spans="1:121" s="47" customFormat="1">
      <c r="B151" s="47">
        <v>151</v>
      </c>
      <c r="C151" s="46"/>
      <c r="D151" s="754" t="s">
        <v>562</v>
      </c>
      <c r="E151" s="121"/>
      <c r="F151" s="667"/>
      <c r="G151" s="667"/>
      <c r="H151" s="667"/>
      <c r="I151" s="667"/>
      <c r="J151" s="667"/>
      <c r="K151" s="667"/>
      <c r="L151" s="667"/>
      <c r="M151" s="667"/>
      <c r="N151" s="667"/>
      <c r="O151" s="726"/>
      <c r="P151" s="726"/>
      <c r="Q151" s="726"/>
      <c r="R151" s="726"/>
      <c r="S151" s="638"/>
      <c r="T151" s="638"/>
      <c r="U151" s="638"/>
      <c r="V151" s="640"/>
      <c r="W151" s="640"/>
      <c r="X151" s="640"/>
      <c r="Y151" s="640"/>
      <c r="Z151" s="640"/>
      <c r="AA151" s="640"/>
      <c r="AB151" s="121"/>
      <c r="AC151" s="121"/>
      <c r="AD151" s="667"/>
      <c r="AE151" s="667"/>
      <c r="AF151" s="667"/>
      <c r="AG151" s="667"/>
      <c r="AH151" s="667"/>
      <c r="AI151" s="667"/>
      <c r="AJ151" s="667"/>
      <c r="AK151" s="667"/>
      <c r="AL151" s="667"/>
      <c r="AM151" s="667"/>
      <c r="AN151" s="667"/>
      <c r="AO151" s="667"/>
      <c r="AP151" s="667"/>
      <c r="AQ151" s="667"/>
      <c r="AR151" s="667"/>
      <c r="AS151" s="667"/>
      <c r="AT151" s="667"/>
      <c r="AU151" s="667"/>
      <c r="AV151" s="667"/>
      <c r="AW151" s="667"/>
      <c r="AX151" s="667"/>
      <c r="AY151" s="667"/>
      <c r="AZ151" s="667"/>
      <c r="BA151" s="667"/>
      <c r="BB151" s="667"/>
      <c r="BC151" s="667"/>
      <c r="BD151" s="667"/>
      <c r="BE151" s="667"/>
      <c r="BF151" s="667"/>
      <c r="BG151" s="667"/>
      <c r="BH151" s="667"/>
      <c r="BI151" s="667"/>
      <c r="BJ151" s="667"/>
      <c r="BK151" s="667"/>
      <c r="BL151" s="667"/>
      <c r="BM151" s="667"/>
      <c r="BN151" s="667"/>
      <c r="BO151" s="667"/>
      <c r="BP151" s="667"/>
      <c r="BQ151" s="667"/>
      <c r="BR151" s="733"/>
      <c r="BS151" s="667"/>
      <c r="BT151" s="667"/>
      <c r="BU151" s="667"/>
      <c r="BV151" s="651"/>
      <c r="BW151" s="651"/>
      <c r="BX151" s="651"/>
      <c r="BY151" s="651"/>
      <c r="BZ151" s="720">
        <v>0</v>
      </c>
      <c r="CA151" s="701">
        <v>2.5000000000000001E-2</v>
      </c>
      <c r="CB151" s="701">
        <v>2.5000000000000001E-2</v>
      </c>
      <c r="CC151" s="701">
        <v>2.5000000000000001E-2</v>
      </c>
      <c r="CD151" s="701">
        <v>2.5000000000000001E-2</v>
      </c>
      <c r="CE151" s="701">
        <v>2.2752581065804911E-2</v>
      </c>
      <c r="CF151" s="701">
        <v>2.3160639743137944E-2</v>
      </c>
      <c r="CG151" s="701">
        <v>2.356869842047098E-2</v>
      </c>
      <c r="CH151" s="701">
        <v>2.7871938142120932E-2</v>
      </c>
      <c r="CI151" s="701">
        <v>2.6682866474353452E-2</v>
      </c>
      <c r="CJ151" s="701">
        <v>1.0372427687960392E-2</v>
      </c>
      <c r="CK151" s="701">
        <v>9.6235609084586293E-3</v>
      </c>
      <c r="CL151" s="701">
        <v>1.1317594767271772E-2</v>
      </c>
      <c r="CM151" s="701">
        <v>1.1249602971311473E-2</v>
      </c>
      <c r="CN151" s="701">
        <v>9.8313604463013873E-3</v>
      </c>
      <c r="CO151" s="701">
        <v>8.0690636311757137E-3</v>
      </c>
      <c r="CP151" s="701">
        <v>8.9313671401186814E-3</v>
      </c>
      <c r="CQ151" s="701">
        <v>9.0523586752270565E-3</v>
      </c>
      <c r="CR151" s="701">
        <v>6.6513236639383728E-3</v>
      </c>
      <c r="CS151" s="701">
        <v>6.3504596774193551E-3</v>
      </c>
      <c r="CT151" s="800">
        <v>6.2523768720391306E-3</v>
      </c>
      <c r="CU151" s="1620">
        <v>6.2523768720391306E-3</v>
      </c>
      <c r="CV151" s="1620">
        <v>6.2523768720391306E-3</v>
      </c>
      <c r="CW151" s="1620">
        <v>6.2523768720391306E-3</v>
      </c>
      <c r="CX151" s="1620">
        <v>6.2523768720391306E-3</v>
      </c>
      <c r="CY151" s="1620">
        <v>6.2523768720391306E-3</v>
      </c>
      <c r="CZ151" s="1620">
        <v>6.2523768720391306E-3</v>
      </c>
      <c r="DA151" s="1620">
        <v>6.2523768720391306E-3</v>
      </c>
      <c r="DB151" s="1620">
        <v>6.2523768720391306E-3</v>
      </c>
      <c r="DC151" s="1620">
        <v>6.2523768720391306E-3</v>
      </c>
      <c r="DD151" s="1620">
        <v>6.2523768720391306E-3</v>
      </c>
      <c r="DE151" s="1620">
        <v>6.2523768720391306E-3</v>
      </c>
      <c r="DF151" s="1620">
        <v>6.2523768720391306E-3</v>
      </c>
      <c r="DG151" s="1620">
        <v>6.2523768720391306E-3</v>
      </c>
      <c r="DH151" s="1620">
        <v>6.2523768720391306E-3</v>
      </c>
      <c r="DI151" s="1620">
        <v>6.2523768720391306E-3</v>
      </c>
      <c r="DJ151" s="1620">
        <v>6.2523768720391306E-3</v>
      </c>
      <c r="DK151" s="1620">
        <v>6.2523768720391306E-3</v>
      </c>
      <c r="DL151" s="1620">
        <v>6.2523768720391306E-3</v>
      </c>
      <c r="DM151" s="1620">
        <v>6.2523768720391306E-3</v>
      </c>
      <c r="DN151" s="667"/>
      <c r="DO151" s="667"/>
      <c r="DP151" s="667"/>
      <c r="DQ151" s="667"/>
    </row>
    <row r="152" spans="1:121" s="47" customFormat="1">
      <c r="B152" s="47">
        <v>152</v>
      </c>
      <c r="C152" s="46"/>
      <c r="D152" s="788"/>
      <c r="E152" s="121"/>
      <c r="F152" s="667"/>
      <c r="G152" s="667"/>
      <c r="H152" s="667"/>
      <c r="I152" s="667"/>
      <c r="J152" s="667"/>
      <c r="K152" s="667"/>
      <c r="L152" s="667"/>
      <c r="M152" s="667"/>
      <c r="N152" s="667"/>
      <c r="O152" s="726"/>
      <c r="P152" s="726"/>
      <c r="Q152" s="726"/>
      <c r="R152" s="726"/>
      <c r="S152" s="638"/>
      <c r="T152" s="638"/>
      <c r="U152" s="638"/>
      <c r="V152" s="640"/>
      <c r="W152" s="640"/>
      <c r="X152" s="640"/>
      <c r="Y152" s="640"/>
      <c r="Z152" s="640"/>
      <c r="AA152" s="640"/>
      <c r="AB152" s="121"/>
      <c r="AC152" s="121"/>
      <c r="AD152" s="667"/>
      <c r="AE152" s="667"/>
      <c r="AF152" s="667"/>
      <c r="AG152" s="667"/>
      <c r="AH152" s="667"/>
      <c r="AI152" s="667"/>
      <c r="AJ152" s="667"/>
      <c r="AK152" s="667"/>
      <c r="AL152" s="667"/>
      <c r="AM152" s="667"/>
      <c r="AN152" s="667"/>
      <c r="AO152" s="667"/>
      <c r="AP152" s="667"/>
      <c r="AQ152" s="667"/>
      <c r="AR152" s="667"/>
      <c r="AS152" s="667"/>
      <c r="AT152" s="667"/>
      <c r="AU152" s="667"/>
      <c r="AV152" s="667"/>
      <c r="AW152" s="667"/>
      <c r="AX152" s="667"/>
      <c r="AY152" s="667"/>
      <c r="AZ152" s="667"/>
      <c r="BA152" s="667"/>
      <c r="BB152" s="667"/>
      <c r="BC152" s="667"/>
      <c r="BD152" s="667"/>
      <c r="BE152" s="667"/>
      <c r="BF152" s="667"/>
      <c r="BG152" s="667"/>
      <c r="BH152" s="667"/>
      <c r="BI152" s="667"/>
      <c r="BJ152" s="667"/>
      <c r="BK152" s="667"/>
      <c r="BL152" s="667"/>
      <c r="BM152" s="667"/>
      <c r="BN152" s="667"/>
      <c r="BO152" s="667"/>
      <c r="BP152" s="667"/>
      <c r="BQ152" s="667"/>
      <c r="BR152" s="733"/>
      <c r="BS152" s="667"/>
      <c r="BT152" s="667"/>
      <c r="BU152" s="667"/>
      <c r="BV152" s="651"/>
      <c r="BW152" s="651"/>
      <c r="BX152" s="651"/>
      <c r="BY152" s="651"/>
      <c r="BZ152" s="720"/>
      <c r="CA152" s="720"/>
      <c r="CB152" s="720"/>
      <c r="CC152" s="720"/>
      <c r="CD152" s="720"/>
      <c r="CE152" s="701"/>
      <c r="CF152" s="720"/>
      <c r="CG152" s="720"/>
      <c r="CH152" s="667"/>
      <c r="CI152" s="667"/>
      <c r="CJ152" s="667"/>
      <c r="CK152" s="667"/>
      <c r="CL152" s="667"/>
      <c r="CM152" s="667"/>
      <c r="CN152" s="667"/>
      <c r="CO152" s="667"/>
      <c r="CP152" s="667"/>
      <c r="CQ152" s="667"/>
      <c r="CR152" s="667"/>
      <c r="CS152" s="667"/>
      <c r="CT152" s="667"/>
      <c r="CU152" s="667"/>
      <c r="CV152" s="667"/>
      <c r="CW152" s="667"/>
      <c r="CX152" s="667"/>
      <c r="CY152" s="667"/>
      <c r="CZ152" s="667"/>
      <c r="DA152" s="667"/>
      <c r="DB152" s="667"/>
      <c r="DC152" s="667"/>
      <c r="DD152" s="667"/>
      <c r="DE152" s="667"/>
      <c r="DF152" s="667"/>
      <c r="DG152" s="667"/>
      <c r="DH152" s="667"/>
      <c r="DI152" s="667"/>
      <c r="DJ152" s="667"/>
      <c r="DK152" s="667"/>
      <c r="DL152" s="667"/>
      <c r="DM152" s="667"/>
      <c r="DN152" s="667"/>
      <c r="DO152" s="667"/>
      <c r="DP152" s="667"/>
      <c r="DQ152" s="667"/>
    </row>
    <row r="153" spans="1:121" s="47" customFormat="1">
      <c r="A153" s="47">
        <v>81</v>
      </c>
      <c r="B153" s="47">
        <v>153</v>
      </c>
      <c r="C153" s="46"/>
      <c r="D153" s="788"/>
      <c r="E153" s="121"/>
      <c r="F153" s="667"/>
      <c r="G153" s="667"/>
      <c r="H153" s="667"/>
      <c r="I153" s="667"/>
      <c r="J153" s="667"/>
      <c r="K153" s="667"/>
      <c r="L153" s="667"/>
      <c r="M153" s="667"/>
      <c r="N153" s="667"/>
      <c r="O153" s="726"/>
      <c r="P153" s="726"/>
      <c r="Q153" s="726"/>
      <c r="R153" s="726"/>
      <c r="S153" s="638"/>
      <c r="T153" s="638"/>
      <c r="U153" s="638"/>
      <c r="V153" s="640"/>
      <c r="W153" s="640"/>
      <c r="X153" s="640"/>
      <c r="Y153" s="640"/>
      <c r="Z153" s="640"/>
      <c r="AA153" s="640"/>
      <c r="AB153" s="121"/>
      <c r="AC153" s="121"/>
      <c r="AD153" s="667"/>
      <c r="AE153" s="667"/>
      <c r="AF153" s="667"/>
      <c r="AG153" s="667"/>
      <c r="AH153" s="667"/>
      <c r="AI153" s="667"/>
      <c r="AJ153" s="667"/>
      <c r="AK153" s="667"/>
      <c r="AL153" s="667"/>
      <c r="AM153" s="667"/>
      <c r="AN153" s="667"/>
      <c r="AO153" s="667"/>
      <c r="AP153" s="667"/>
      <c r="AQ153" s="667"/>
      <c r="AR153" s="667"/>
      <c r="AS153" s="667"/>
      <c r="AT153" s="667"/>
      <c r="AU153" s="667"/>
      <c r="AV153" s="667"/>
      <c r="AW153" s="667"/>
      <c r="AX153" s="667"/>
      <c r="AY153" s="667"/>
      <c r="AZ153" s="667"/>
      <c r="BA153" s="667"/>
      <c r="BB153" s="667"/>
      <c r="BC153" s="667"/>
      <c r="BD153" s="667"/>
      <c r="BE153" s="667"/>
      <c r="BF153" s="667"/>
      <c r="BG153" s="667"/>
      <c r="BH153" s="667"/>
      <c r="BI153" s="667"/>
      <c r="BJ153" s="667"/>
      <c r="BK153" s="667"/>
      <c r="BL153" s="667"/>
      <c r="BM153" s="667"/>
      <c r="BN153" s="667"/>
      <c r="BO153" s="667"/>
      <c r="BP153" s="667"/>
      <c r="BQ153" s="667"/>
      <c r="BR153" s="733"/>
      <c r="BS153" s="667"/>
      <c r="BT153" s="667"/>
      <c r="BU153" s="667"/>
      <c r="BV153" s="651"/>
      <c r="BW153" s="651"/>
      <c r="BX153" s="651"/>
      <c r="BY153" s="651"/>
      <c r="BZ153" s="720"/>
      <c r="CA153" s="720"/>
      <c r="CB153" s="720"/>
      <c r="CC153" s="720"/>
      <c r="CD153" s="720"/>
      <c r="CE153" s="701"/>
      <c r="CF153" s="720"/>
      <c r="CG153" s="720"/>
      <c r="CH153" s="667"/>
      <c r="CI153" s="667"/>
      <c r="CJ153" s="667"/>
      <c r="CK153" s="667"/>
      <c r="CL153" s="667"/>
      <c r="CM153" s="667"/>
      <c r="CN153" s="667"/>
      <c r="CO153" s="667"/>
      <c r="CP153" s="667"/>
      <c r="CQ153" s="667"/>
      <c r="CR153" s="667"/>
      <c r="CS153" s="667"/>
      <c r="CT153" s="667"/>
      <c r="CU153" s="1606"/>
      <c r="CV153" s="1606"/>
      <c r="CW153" s="1606"/>
      <c r="CX153" s="1606"/>
      <c r="CY153" s="1606"/>
      <c r="CZ153" s="1606"/>
      <c r="DA153" s="1606"/>
      <c r="DB153" s="1606"/>
      <c r="DC153" s="1606"/>
      <c r="DD153" s="1606"/>
      <c r="DE153" s="1606"/>
      <c r="DF153" s="667"/>
      <c r="DG153" s="667"/>
      <c r="DH153" s="667"/>
      <c r="DI153" s="667"/>
      <c r="DJ153" s="667"/>
      <c r="DK153" s="667"/>
      <c r="DL153" s="667"/>
      <c r="DM153" s="667"/>
      <c r="DN153" s="667"/>
      <c r="DO153" s="667"/>
      <c r="DP153" s="667"/>
      <c r="DQ153" s="667"/>
    </row>
    <row r="154" spans="1:121" s="47" customFormat="1">
      <c r="B154" s="47">
        <v>154</v>
      </c>
      <c r="C154" s="46"/>
      <c r="D154" s="763" t="s">
        <v>629</v>
      </c>
      <c r="E154" s="53"/>
      <c r="F154" s="643"/>
      <c r="G154" s="643"/>
      <c r="H154" s="643"/>
      <c r="I154" s="643"/>
      <c r="J154" s="643"/>
      <c r="K154" s="643"/>
      <c r="L154" s="643"/>
      <c r="M154" s="643"/>
      <c r="N154" s="643"/>
      <c r="O154" s="6"/>
      <c r="P154" s="6">
        <v>69.584670000000003</v>
      </c>
      <c r="Q154" s="6">
        <v>117.036248</v>
      </c>
      <c r="R154" s="6">
        <v>220.66182900000001</v>
      </c>
      <c r="S154" s="6">
        <v>391.40202347497802</v>
      </c>
      <c r="T154" s="6">
        <v>607.50024646705947</v>
      </c>
      <c r="U154" s="6">
        <v>933.16198800000006</v>
      </c>
      <c r="V154" s="714">
        <v>1303.080537448197</v>
      </c>
      <c r="W154" s="714">
        <v>1495.2792629739806</v>
      </c>
      <c r="X154" s="714">
        <v>1772.625383048914</v>
      </c>
      <c r="Y154" s="714">
        <v>2077.4197827886655</v>
      </c>
      <c r="Z154" s="714">
        <v>2409.3927721439595</v>
      </c>
      <c r="AA154" s="714">
        <v>2890.8511751232572</v>
      </c>
      <c r="AB154" s="53"/>
      <c r="AC154" s="53"/>
      <c r="AD154" s="643"/>
      <c r="AE154" s="643"/>
      <c r="AF154" s="643"/>
      <c r="AG154" s="643"/>
      <c r="AH154" s="643"/>
      <c r="AI154" s="643"/>
      <c r="AJ154" s="643"/>
      <c r="AK154" s="643"/>
      <c r="AL154" s="643"/>
      <c r="AM154" s="643"/>
      <c r="AN154" s="643"/>
      <c r="AO154" s="643"/>
      <c r="AP154" s="643"/>
      <c r="AQ154" s="643"/>
      <c r="AR154" s="643"/>
      <c r="AS154" s="643"/>
      <c r="AT154" s="643"/>
      <c r="AU154" s="643"/>
      <c r="AV154" s="643"/>
      <c r="AW154" s="643"/>
      <c r="AX154" s="643"/>
      <c r="AY154" s="643"/>
      <c r="AZ154" s="643"/>
      <c r="BA154" s="643"/>
      <c r="BB154" s="643"/>
      <c r="BC154" s="643"/>
      <c r="BD154" s="643"/>
      <c r="BE154" s="643"/>
      <c r="BF154" s="643"/>
      <c r="BG154" s="643"/>
      <c r="BH154" s="643"/>
      <c r="BI154" s="643"/>
      <c r="BJ154" s="643"/>
      <c r="BK154" s="643"/>
      <c r="BL154" s="643"/>
      <c r="BM154" s="643"/>
      <c r="BN154" s="643"/>
      <c r="BO154" s="643"/>
      <c r="BP154" s="643"/>
      <c r="BQ154" s="643"/>
      <c r="BR154" s="795"/>
      <c r="BS154" s="643"/>
      <c r="BT154" s="643"/>
      <c r="BU154" s="643"/>
      <c r="BV154" s="646">
        <v>11.664619999999999</v>
      </c>
      <c r="BW154" s="646">
        <v>15.668750000000001</v>
      </c>
      <c r="BX154" s="646">
        <v>19.9773</v>
      </c>
      <c r="BY154" s="646">
        <v>22.273999999999997</v>
      </c>
      <c r="BZ154" s="646">
        <v>21.366228</v>
      </c>
      <c r="CA154" s="646">
        <v>25.130000000000003</v>
      </c>
      <c r="CB154" s="646">
        <v>31.211999999999996</v>
      </c>
      <c r="CC154" s="646">
        <v>39.328020000000002</v>
      </c>
      <c r="CD154" s="646">
        <v>41.363855999999991</v>
      </c>
      <c r="CE154" s="646">
        <v>49.971173</v>
      </c>
      <c r="CF154" s="646">
        <v>56.563569999999999</v>
      </c>
      <c r="CG154" s="646">
        <v>72.763230000000007</v>
      </c>
      <c r="CH154" s="646">
        <v>77.698279999999997</v>
      </c>
      <c r="CI154" s="6">
        <v>91</v>
      </c>
      <c r="CJ154" s="6">
        <v>103.7</v>
      </c>
      <c r="CK154" s="646">
        <v>119.00374347497801</v>
      </c>
      <c r="CL154" s="646">
        <v>114.16770046705949</v>
      </c>
      <c r="CM154" s="646">
        <v>135.26882599999999</v>
      </c>
      <c r="CN154" s="646">
        <v>169.58655200000001</v>
      </c>
      <c r="CO154" s="646">
        <v>188.47716800000001</v>
      </c>
      <c r="CP154" s="646">
        <v>181.95421200000001</v>
      </c>
      <c r="CQ154" s="646">
        <v>224.76300000000001</v>
      </c>
      <c r="CR154" s="646">
        <v>245.18366400000002</v>
      </c>
      <c r="CS154" s="646">
        <v>281.26111200000003</v>
      </c>
      <c r="CT154" s="646">
        <v>296.73599999999999</v>
      </c>
      <c r="CU154" s="1606">
        <v>305.24745003370316</v>
      </c>
      <c r="CV154" s="1606">
        <v>338.91726162910328</v>
      </c>
      <c r="CW154" s="1606">
        <v>362.17982578539056</v>
      </c>
      <c r="CX154" s="1606">
        <v>308.53999982911483</v>
      </c>
      <c r="CY154" s="1606">
        <v>352.51652912145607</v>
      </c>
      <c r="CZ154" s="1606">
        <v>405.67864434445562</v>
      </c>
      <c r="DA154" s="1606">
        <v>428.54408967895404</v>
      </c>
      <c r="DB154" s="1606">
        <v>334.55125795252468</v>
      </c>
      <c r="DC154" s="1606">
        <v>427.70565646572146</v>
      </c>
      <c r="DD154" s="1606">
        <v>496.27189309144325</v>
      </c>
      <c r="DE154" s="1606">
        <v>514.09657553922466</v>
      </c>
      <c r="DF154" s="1606">
        <v>364.79861791041776</v>
      </c>
      <c r="DG154" s="1606">
        <v>520.12517640116982</v>
      </c>
      <c r="DH154" s="1606">
        <v>607.18126573247446</v>
      </c>
      <c r="DI154" s="1606">
        <v>585.31472274460339</v>
      </c>
      <c r="DJ154" s="1606">
        <v>403.45101677048763</v>
      </c>
      <c r="DK154" s="1606">
        <v>602.04188057694807</v>
      </c>
      <c r="DL154" s="1606">
        <v>701.62427505795176</v>
      </c>
      <c r="DM154" s="1606">
        <v>702.27559973857217</v>
      </c>
      <c r="DN154" s="643">
        <v>484.07086607876255</v>
      </c>
      <c r="DO154" s="643">
        <v>722.34527224492626</v>
      </c>
      <c r="DP154" s="643">
        <v>841.82678038061874</v>
      </c>
      <c r="DQ154" s="643">
        <v>842.60825641894962</v>
      </c>
    </row>
    <row r="155" spans="1:121" s="47" customFormat="1">
      <c r="B155" s="47">
        <v>155</v>
      </c>
      <c r="C155" s="46"/>
      <c r="D155" s="756" t="s">
        <v>369</v>
      </c>
      <c r="E155" s="111"/>
      <c r="F155" s="85"/>
      <c r="G155" s="85"/>
      <c r="H155" s="85"/>
      <c r="I155" s="85"/>
      <c r="J155" s="85"/>
      <c r="K155" s="85"/>
      <c r="L155" s="85"/>
      <c r="M155" s="85"/>
      <c r="N155" s="85"/>
      <c r="O155" s="656"/>
      <c r="P155" s="656"/>
      <c r="Q155" s="656">
        <v>0.68192574600123845</v>
      </c>
      <c r="R155" s="656">
        <v>0.88541441451540726</v>
      </c>
      <c r="S155" s="656">
        <v>0.77376406807077625</v>
      </c>
      <c r="T155" s="656">
        <v>0.55211319827501204</v>
      </c>
      <c r="U155" s="656">
        <v>0.53606849285549885</v>
      </c>
      <c r="V155" s="632">
        <v>0.39641407837563669</v>
      </c>
      <c r="W155" s="632">
        <v>0.14749566124451796</v>
      </c>
      <c r="X155" s="632">
        <v>0.18548115187748682</v>
      </c>
      <c r="Y155" s="632">
        <v>0.17194518517810309</v>
      </c>
      <c r="Z155" s="632">
        <v>0.15980062965880859</v>
      </c>
      <c r="AA155" s="632">
        <v>0.3915585088164828</v>
      </c>
      <c r="AB155" s="111"/>
      <c r="AC155" s="111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5"/>
      <c r="BV155" s="634"/>
      <c r="BW155" s="634"/>
      <c r="BX155" s="634"/>
      <c r="BY155" s="634"/>
      <c r="BZ155" s="656">
        <v>0.83171230610169911</v>
      </c>
      <c r="CA155" s="656">
        <v>0.60382927802153974</v>
      </c>
      <c r="CB155" s="656">
        <v>0.56237329368833611</v>
      </c>
      <c r="CC155" s="656">
        <v>0.76564694262368715</v>
      </c>
      <c r="CD155" s="656">
        <v>0.93594564281538095</v>
      </c>
      <c r="CE155" s="656">
        <v>0.98850668523676855</v>
      </c>
      <c r="CF155" s="656">
        <v>0.81223792131231587</v>
      </c>
      <c r="CG155" s="656">
        <v>0.85016255585712175</v>
      </c>
      <c r="CH155" s="656">
        <v>0.87840998189337127</v>
      </c>
      <c r="CI155" s="656">
        <v>0.82104990811402412</v>
      </c>
      <c r="CJ155" s="656">
        <v>0.8333354843055345</v>
      </c>
      <c r="CK155" s="656">
        <v>0.63549286466499622</v>
      </c>
      <c r="CL155" s="656">
        <v>0.4693723009963604</v>
      </c>
      <c r="CM155" s="656">
        <v>0.48647061538461522</v>
      </c>
      <c r="CN155" s="656">
        <v>0.63535729990356815</v>
      </c>
      <c r="CO155" s="656">
        <v>0.58379192533241309</v>
      </c>
      <c r="CP155" s="656">
        <v>0.59374508950978466</v>
      </c>
      <c r="CQ155" s="656">
        <v>0.66160235618515695</v>
      </c>
      <c r="CR155" s="656">
        <v>0.44577303511660515</v>
      </c>
      <c r="CS155" s="656">
        <v>0.4922821421000978</v>
      </c>
      <c r="CT155" s="656">
        <v>0.63082787003578655</v>
      </c>
      <c r="CU155" s="656">
        <v>0.3580858505790685</v>
      </c>
      <c r="CV155" s="656">
        <v>0.3822995223250405</v>
      </c>
      <c r="CW155" s="656">
        <v>0.28769961552804535</v>
      </c>
      <c r="CX155" s="656">
        <v>3.9779466694687793E-2</v>
      </c>
      <c r="CY155" s="656">
        <v>0.15485495155662665</v>
      </c>
      <c r="CZ155" s="656">
        <v>0.19698430936932687</v>
      </c>
      <c r="DA155" s="656">
        <v>0.18323567236151805</v>
      </c>
      <c r="DB155" s="656">
        <v>8.4304330517327442E-2</v>
      </c>
      <c r="DC155" s="656">
        <v>0.21329248739527817</v>
      </c>
      <c r="DD155" s="656">
        <v>0.22331283642839783</v>
      </c>
      <c r="DE155" s="656">
        <v>0.19963520188637474</v>
      </c>
      <c r="DF155" s="656">
        <v>9.0411735836860574E-2</v>
      </c>
      <c r="DG155" s="656">
        <v>0.21608206143248743</v>
      </c>
      <c r="DH155" s="656">
        <v>0.22348509795737104</v>
      </c>
      <c r="DI155" s="656">
        <v>0.1385306780747948</v>
      </c>
      <c r="DJ155" s="656">
        <v>0.10595544216004016</v>
      </c>
      <c r="DK155" s="656">
        <v>0.15749421080243264</v>
      </c>
      <c r="DL155" s="656">
        <v>0.15554335197010039</v>
      </c>
      <c r="DM155" s="656">
        <v>0.19982561936171139</v>
      </c>
      <c r="DN155" s="656">
        <v>0.19982561936171139</v>
      </c>
      <c r="DO155" s="656">
        <v>0.19982561936171139</v>
      </c>
      <c r="DP155" s="656">
        <v>0.19982561936171139</v>
      </c>
      <c r="DQ155" s="656">
        <v>0.19982561936171139</v>
      </c>
    </row>
    <row r="156" spans="1:121" s="47" customFormat="1">
      <c r="B156" s="47">
        <v>156</v>
      </c>
      <c r="C156" s="46"/>
      <c r="D156" s="796" t="s">
        <v>548</v>
      </c>
      <c r="E156" s="111"/>
      <c r="F156" s="85"/>
      <c r="G156" s="85"/>
      <c r="H156" s="85"/>
      <c r="I156" s="85"/>
      <c r="J156" s="85"/>
      <c r="K156" s="85"/>
      <c r="L156" s="85"/>
      <c r="M156" s="85"/>
      <c r="N156" s="85"/>
      <c r="O156" s="656"/>
      <c r="P156" s="6"/>
      <c r="Q156" s="6"/>
      <c r="R156" s="6"/>
      <c r="S156" s="656"/>
      <c r="T156" s="656"/>
      <c r="U156" s="656"/>
      <c r="V156" s="632"/>
      <c r="W156" s="632"/>
      <c r="X156" s="632"/>
      <c r="Y156" s="632"/>
      <c r="Z156" s="632"/>
      <c r="AA156" s="632"/>
      <c r="AB156" s="111"/>
      <c r="AC156" s="111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85"/>
      <c r="BM156" s="85"/>
      <c r="BN156" s="85"/>
      <c r="BO156" s="85"/>
      <c r="BP156" s="85"/>
      <c r="BQ156" s="85"/>
      <c r="BR156" s="85"/>
      <c r="BS156" s="656">
        <v>1.08</v>
      </c>
      <c r="BT156" s="85"/>
      <c r="BU156" s="85"/>
      <c r="BV156" s="758"/>
      <c r="BW156" s="656">
        <v>1.28</v>
      </c>
      <c r="BX156" s="656">
        <v>0.88</v>
      </c>
      <c r="BY156" s="656">
        <v>0.91</v>
      </c>
      <c r="BZ156" s="656"/>
      <c r="CA156" s="656">
        <v>0.78</v>
      </c>
      <c r="CB156" s="656">
        <v>0.83899999999999997</v>
      </c>
      <c r="CC156" s="656">
        <v>1.032</v>
      </c>
      <c r="CD156" s="656"/>
      <c r="CE156" s="656"/>
      <c r="CF156" s="656"/>
      <c r="CG156" s="656"/>
      <c r="CH156" s="656"/>
      <c r="CI156" s="656"/>
      <c r="CJ156" s="656"/>
      <c r="CK156" s="656"/>
      <c r="CL156" s="656"/>
      <c r="CM156" s="656"/>
      <c r="CN156" s="656"/>
      <c r="CO156" s="656"/>
      <c r="CP156" s="656"/>
      <c r="CQ156" s="656"/>
      <c r="CR156" s="656"/>
      <c r="CS156" s="656"/>
      <c r="CT156" s="656"/>
      <c r="CU156" s="656"/>
      <c r="CV156" s="656"/>
      <c r="CW156" s="656"/>
      <c r="CX156" s="656"/>
      <c r="CY156" s="656"/>
      <c r="CZ156" s="656"/>
      <c r="DA156" s="656"/>
      <c r="DB156" s="656"/>
      <c r="DC156" s="656"/>
      <c r="DD156" s="656"/>
      <c r="DE156" s="656"/>
      <c r="DF156" s="656"/>
      <c r="DG156" s="656"/>
      <c r="DH156" s="656"/>
      <c r="DI156" s="656"/>
      <c r="DJ156" s="656"/>
      <c r="DK156" s="656"/>
      <c r="DL156" s="656"/>
      <c r="DM156" s="656"/>
      <c r="DN156" s="656"/>
      <c r="DO156" s="656"/>
      <c r="DP156" s="656"/>
      <c r="DQ156" s="656"/>
    </row>
    <row r="157" spans="1:121" s="47" customFormat="1">
      <c r="B157" s="47">
        <v>157</v>
      </c>
      <c r="C157" s="46"/>
      <c r="D157" s="659" t="s">
        <v>636</v>
      </c>
      <c r="E157" s="121"/>
      <c r="F157" s="667"/>
      <c r="G157" s="667"/>
      <c r="H157" s="667"/>
      <c r="I157" s="667"/>
      <c r="J157" s="667"/>
      <c r="K157" s="667"/>
      <c r="L157" s="667"/>
      <c r="M157" s="667"/>
      <c r="N157" s="667"/>
      <c r="O157" s="726"/>
      <c r="P157" s="726"/>
      <c r="Q157" s="726"/>
      <c r="R157" s="726"/>
      <c r="S157" s="638"/>
      <c r="T157" s="638"/>
      <c r="U157" s="638"/>
      <c r="V157" s="640"/>
      <c r="W157" s="640"/>
      <c r="X157" s="640"/>
      <c r="Y157" s="640"/>
      <c r="Z157" s="640"/>
      <c r="AA157" s="640"/>
      <c r="AB157" s="121"/>
      <c r="AC157" s="121"/>
      <c r="AD157" s="667"/>
      <c r="AE157" s="667"/>
      <c r="AF157" s="667"/>
      <c r="AG157" s="667"/>
      <c r="AH157" s="667"/>
      <c r="AI157" s="667"/>
      <c r="AJ157" s="667"/>
      <c r="AK157" s="667"/>
      <c r="AL157" s="667"/>
      <c r="AM157" s="667"/>
      <c r="AN157" s="667"/>
      <c r="AO157" s="667"/>
      <c r="AP157" s="667"/>
      <c r="AQ157" s="667"/>
      <c r="AR157" s="667"/>
      <c r="AS157" s="667"/>
      <c r="AT157" s="667"/>
      <c r="AU157" s="667"/>
      <c r="AV157" s="667"/>
      <c r="AW157" s="667"/>
      <c r="AX157" s="667"/>
      <c r="AY157" s="667"/>
      <c r="AZ157" s="667"/>
      <c r="BA157" s="667"/>
      <c r="BB157" s="667"/>
      <c r="BC157" s="667"/>
      <c r="BD157" s="667"/>
      <c r="BE157" s="667"/>
      <c r="BF157" s="667"/>
      <c r="BG157" s="667"/>
      <c r="BH157" s="667"/>
      <c r="BI157" s="667"/>
      <c r="BJ157" s="667"/>
      <c r="BK157" s="667"/>
      <c r="BL157" s="667"/>
      <c r="BM157" s="667"/>
      <c r="BN157" s="667"/>
      <c r="BO157" s="667"/>
      <c r="BP157" s="667"/>
      <c r="BQ157" s="667"/>
      <c r="BR157" s="733"/>
      <c r="BS157" s="667"/>
      <c r="BT157" s="667"/>
      <c r="BU157" s="667"/>
      <c r="BV157" s="651"/>
      <c r="BW157" s="651"/>
      <c r="BX157" s="651"/>
      <c r="BY157" s="651"/>
      <c r="BZ157" s="701"/>
      <c r="CA157" s="701" t="s">
        <v>105</v>
      </c>
      <c r="CB157" s="701" t="s">
        <v>105</v>
      </c>
      <c r="CC157" s="701">
        <v>3.6994581452834928E-2</v>
      </c>
      <c r="CD157" s="701">
        <v>4.1860465116279062E-2</v>
      </c>
      <c r="CE157" s="701">
        <v>4.1434128297148883E-2</v>
      </c>
      <c r="CF157" s="701">
        <v>3.950286562236293E-2</v>
      </c>
      <c r="CG157" s="701">
        <v>4.0576147463814508E-2</v>
      </c>
      <c r="CH157" s="701">
        <v>3.7690484320328926E-2</v>
      </c>
      <c r="CI157" s="701">
        <v>3.7707290767903356E-2</v>
      </c>
      <c r="CJ157" s="701">
        <v>3.3786906817063186E-2</v>
      </c>
      <c r="CK157" s="701">
        <v>3.4752078878350932E-2</v>
      </c>
      <c r="CL157" s="701">
        <v>3.4276422095171753E-2</v>
      </c>
      <c r="CM157" s="701">
        <v>3.359881420765027E-2</v>
      </c>
      <c r="CN157" s="701">
        <v>3.2852945912808594E-2</v>
      </c>
      <c r="CO157" s="701">
        <v>3.2316682143234465E-2</v>
      </c>
      <c r="CP157" s="701">
        <v>3.2777461479772986E-2</v>
      </c>
      <c r="CQ157" s="701">
        <v>3.360690045969153E-2</v>
      </c>
      <c r="CR157" s="701">
        <v>2.8179131039926458E-2</v>
      </c>
      <c r="CS157" s="701">
        <v>2.6904484649271931E-2</v>
      </c>
      <c r="CT157" s="701">
        <v>2.6488945071705138E-2</v>
      </c>
      <c r="CU157" s="701">
        <v>4.4889201782034559E-2</v>
      </c>
      <c r="CV157" s="667"/>
      <c r="CW157" s="667"/>
      <c r="CX157" s="667"/>
      <c r="CY157" s="667"/>
      <c r="CZ157" s="667"/>
      <c r="DA157" s="667"/>
      <c r="DB157" s="667"/>
      <c r="DC157" s="667"/>
      <c r="DD157" s="667"/>
      <c r="DE157" s="667"/>
      <c r="DF157" s="667"/>
      <c r="DG157" s="667"/>
      <c r="DH157" s="667"/>
      <c r="DI157" s="667"/>
      <c r="DJ157" s="667"/>
      <c r="DK157" s="667"/>
      <c r="DL157" s="667"/>
      <c r="DM157" s="667"/>
      <c r="DN157" s="667"/>
      <c r="DO157" s="667"/>
      <c r="DP157" s="667"/>
      <c r="DQ157" s="667"/>
    </row>
    <row r="158" spans="1:121" s="47" customFormat="1">
      <c r="B158" s="47">
        <v>158</v>
      </c>
      <c r="C158" s="46"/>
      <c r="D158" s="659" t="s">
        <v>637</v>
      </c>
      <c r="E158" s="121"/>
      <c r="F158" s="667"/>
      <c r="G158" s="667"/>
      <c r="H158" s="667"/>
      <c r="I158" s="667"/>
      <c r="J158" s="667"/>
      <c r="K158" s="667"/>
      <c r="L158" s="667"/>
      <c r="M158" s="667"/>
      <c r="N158" s="667"/>
      <c r="O158" s="726"/>
      <c r="P158" s="726"/>
      <c r="Q158" s="726"/>
      <c r="R158" s="726"/>
      <c r="S158" s="638"/>
      <c r="T158" s="638"/>
      <c r="U158" s="638"/>
      <c r="V158" s="640"/>
      <c r="W158" s="640"/>
      <c r="X158" s="640"/>
      <c r="Y158" s="640"/>
      <c r="Z158" s="640"/>
      <c r="AA158" s="640"/>
      <c r="AB158" s="121"/>
      <c r="AC158" s="121"/>
      <c r="AD158" s="667"/>
      <c r="AE158" s="667"/>
      <c r="AF158" s="667"/>
      <c r="AG158" s="667"/>
      <c r="AH158" s="667"/>
      <c r="AI158" s="667"/>
      <c r="AJ158" s="667"/>
      <c r="AK158" s="667"/>
      <c r="AL158" s="667"/>
      <c r="AM158" s="667"/>
      <c r="AN158" s="667"/>
      <c r="AO158" s="667"/>
      <c r="AP158" s="667"/>
      <c r="AQ158" s="667"/>
      <c r="AR158" s="667"/>
      <c r="AS158" s="667"/>
      <c r="AT158" s="667"/>
      <c r="AU158" s="667"/>
      <c r="AV158" s="667"/>
      <c r="AW158" s="667"/>
      <c r="AX158" s="667"/>
      <c r="AY158" s="667"/>
      <c r="AZ158" s="667"/>
      <c r="BA158" s="667"/>
      <c r="BB158" s="667"/>
      <c r="BC158" s="667"/>
      <c r="BD158" s="667"/>
      <c r="BE158" s="667"/>
      <c r="BF158" s="667"/>
      <c r="BG158" s="667"/>
      <c r="BH158" s="667"/>
      <c r="BI158" s="667"/>
      <c r="BJ158" s="667"/>
      <c r="BK158" s="667"/>
      <c r="BL158" s="667"/>
      <c r="BM158" s="667"/>
      <c r="BN158" s="667"/>
      <c r="BO158" s="667"/>
      <c r="BP158" s="667"/>
      <c r="BQ158" s="667"/>
      <c r="BR158" s="733"/>
      <c r="BS158" s="667"/>
      <c r="BT158" s="667"/>
      <c r="BU158" s="667"/>
      <c r="BV158" s="701">
        <v>4.4150002066200268E-2</v>
      </c>
      <c r="BW158" s="701">
        <v>0.05</v>
      </c>
      <c r="BX158" s="701">
        <v>4.4999999999999998E-2</v>
      </c>
      <c r="BY158" s="701">
        <v>4.2999999999999997E-2</v>
      </c>
      <c r="BZ158" s="701">
        <v>3.856719855595668E-2</v>
      </c>
      <c r="CA158" s="701">
        <v>3.5000000000000003E-2</v>
      </c>
      <c r="CB158" s="701">
        <v>3.5999999999999997E-2</v>
      </c>
      <c r="CC158" s="701">
        <v>3.5020498664292077E-2</v>
      </c>
      <c r="CD158" s="701">
        <v>3.5999999999999997E-2</v>
      </c>
      <c r="CE158" s="701">
        <v>3.550904795065659E-2</v>
      </c>
      <c r="CF158" s="701">
        <v>3.5000000000000003E-2</v>
      </c>
      <c r="CG158" s="701">
        <v>3.4083963869604182E-2</v>
      </c>
      <c r="CH158" s="701">
        <v>3.090619714266972E-2</v>
      </c>
      <c r="CI158" s="701">
        <v>2.8657540983606556E-2</v>
      </c>
      <c r="CJ158" s="701">
        <v>2.6691656385479916E-2</v>
      </c>
      <c r="CK158" s="701">
        <v>2.5189371761517025E-2</v>
      </c>
      <c r="CL158" s="701">
        <v>2.4654022807042205E-2</v>
      </c>
      <c r="CM158" s="701">
        <v>2.2175217377049177E-2</v>
      </c>
      <c r="CN158" s="701">
        <v>2.036882646594133E-2</v>
      </c>
      <c r="CO158" s="701">
        <v>2.063876026905689E-2</v>
      </c>
      <c r="CP158" s="701">
        <v>2.1529987827608631E-2</v>
      </c>
      <c r="CQ158" s="701">
        <v>2.1821650485436894E-2</v>
      </c>
      <c r="CR158" s="701">
        <v>1.8297288358208957E-2</v>
      </c>
      <c r="CS158" s="701">
        <v>1.7469634285714287E-2</v>
      </c>
      <c r="CT158" s="701">
        <v>1.7199815906140586E-2</v>
      </c>
      <c r="CU158" s="667"/>
      <c r="CV158" s="667"/>
      <c r="CW158" s="667"/>
      <c r="CX158" s="667"/>
      <c r="CY158" s="667"/>
      <c r="CZ158" s="667"/>
      <c r="DA158" s="667"/>
      <c r="DB158" s="667"/>
      <c r="DC158" s="667"/>
      <c r="DD158" s="667"/>
      <c r="DE158" s="667"/>
      <c r="DF158" s="667"/>
      <c r="DG158" s="667"/>
      <c r="DH158" s="667"/>
      <c r="DI158" s="667"/>
      <c r="DJ158" s="667"/>
      <c r="DK158" s="667"/>
      <c r="DL158" s="667"/>
      <c r="DM158" s="667"/>
      <c r="DN158" s="667"/>
      <c r="DO158" s="667"/>
      <c r="DP158" s="667"/>
      <c r="DQ158" s="667"/>
    </row>
    <row r="159" spans="1:121" s="47" customFormat="1">
      <c r="B159" s="47">
        <v>159</v>
      </c>
      <c r="C159" s="46"/>
      <c r="D159" s="786"/>
      <c r="E159" s="53"/>
      <c r="F159" s="643"/>
      <c r="G159" s="643"/>
      <c r="H159" s="643"/>
      <c r="I159" s="643"/>
      <c r="J159" s="643"/>
      <c r="K159" s="643"/>
      <c r="L159" s="643"/>
      <c r="M159" s="643"/>
      <c r="N159" s="643"/>
      <c r="O159" s="643"/>
      <c r="P159" s="643"/>
      <c r="Q159" s="643"/>
      <c r="R159" s="643"/>
      <c r="S159" s="643"/>
      <c r="T159" s="643"/>
      <c r="U159" s="643"/>
      <c r="V159" s="648"/>
      <c r="W159" s="648"/>
      <c r="X159" s="648"/>
      <c r="Y159" s="648"/>
      <c r="Z159" s="648"/>
      <c r="AA159" s="648"/>
      <c r="AB159" s="53"/>
      <c r="AC159" s="53"/>
      <c r="AD159" s="643"/>
      <c r="AE159" s="643"/>
      <c r="AF159" s="643"/>
      <c r="AG159" s="643"/>
      <c r="AH159" s="643"/>
      <c r="AI159" s="643"/>
      <c r="AJ159" s="643"/>
      <c r="AK159" s="643"/>
      <c r="AL159" s="643"/>
      <c r="AM159" s="643"/>
      <c r="AN159" s="643"/>
      <c r="AO159" s="643"/>
      <c r="AP159" s="643"/>
      <c r="AQ159" s="643"/>
      <c r="AR159" s="643"/>
      <c r="AS159" s="643"/>
      <c r="AT159" s="643"/>
      <c r="AU159" s="643"/>
      <c r="AV159" s="643"/>
      <c r="AW159" s="643"/>
      <c r="AX159" s="643"/>
      <c r="AY159" s="643"/>
      <c r="AZ159" s="643"/>
      <c r="BA159" s="643"/>
      <c r="BB159" s="643"/>
      <c r="BC159" s="643"/>
      <c r="BD159" s="643"/>
      <c r="BE159" s="643"/>
      <c r="BF159" s="643"/>
      <c r="BG159" s="643"/>
      <c r="BH159" s="643"/>
      <c r="BI159" s="643"/>
      <c r="BJ159" s="643"/>
      <c r="BK159" s="643"/>
      <c r="BL159" s="643"/>
      <c r="BM159" s="643"/>
      <c r="BN159" s="643"/>
      <c r="BO159" s="643"/>
      <c r="BP159" s="643"/>
      <c r="BQ159" s="643"/>
      <c r="BR159" s="795"/>
      <c r="BS159" s="643"/>
      <c r="BT159" s="643"/>
      <c r="BU159" s="643"/>
      <c r="BV159" s="643"/>
      <c r="BW159" s="643"/>
      <c r="BX159" s="643"/>
      <c r="BY159" s="643"/>
      <c r="BZ159" s="643"/>
      <c r="CA159" s="643"/>
      <c r="CB159" s="643"/>
      <c r="CC159" s="643"/>
      <c r="CD159" s="643"/>
      <c r="CE159" s="643"/>
      <c r="CF159" s="643"/>
      <c r="CG159" s="643"/>
      <c r="CH159" s="643"/>
      <c r="CI159" s="643"/>
      <c r="CJ159" s="643"/>
      <c r="CK159" s="643"/>
      <c r="CL159" s="793">
        <v>0.97605240478820909</v>
      </c>
      <c r="CM159" s="793">
        <v>0.99904668965517263</v>
      </c>
      <c r="CN159" s="793">
        <v>0.63535729990356815</v>
      </c>
      <c r="CO159" s="793">
        <v>0.58379192533241286</v>
      </c>
      <c r="CP159" s="793">
        <v>0.59374508950978466</v>
      </c>
      <c r="CQ159" s="793">
        <v>0.66160235618515695</v>
      </c>
      <c r="CR159" s="793">
        <v>0.44577303511660515</v>
      </c>
      <c r="CS159" s="793">
        <v>0.49228214210009802</v>
      </c>
      <c r="CT159" s="793">
        <v>0.63082787003578655</v>
      </c>
      <c r="CU159" s="793"/>
      <c r="CV159" s="793"/>
      <c r="CW159" s="643"/>
      <c r="CX159" s="643"/>
      <c r="CY159" s="643"/>
      <c r="CZ159" s="643"/>
      <c r="DA159" s="643"/>
      <c r="DB159" s="643"/>
      <c r="DC159" s="643"/>
      <c r="DD159" s="643"/>
      <c r="DE159" s="643"/>
      <c r="DF159" s="643"/>
      <c r="DG159" s="643"/>
      <c r="DH159" s="643"/>
      <c r="DI159" s="643"/>
      <c r="DJ159" s="643"/>
      <c r="DK159" s="643"/>
      <c r="DL159" s="643"/>
      <c r="DM159" s="643"/>
      <c r="DN159" s="643"/>
      <c r="DO159" s="643"/>
      <c r="DP159" s="643"/>
      <c r="DQ159" s="643"/>
    </row>
    <row r="160" spans="1:121" s="47" customFormat="1">
      <c r="B160" s="47">
        <v>160</v>
      </c>
      <c r="C160" s="46"/>
      <c r="D160" s="754" t="s">
        <v>631</v>
      </c>
      <c r="E160" s="121"/>
      <c r="F160" s="667"/>
      <c r="G160" s="667"/>
      <c r="H160" s="667"/>
      <c r="I160" s="667"/>
      <c r="J160" s="667"/>
      <c r="K160" s="667"/>
      <c r="L160" s="667"/>
      <c r="M160" s="667"/>
      <c r="N160" s="667"/>
      <c r="O160" s="726"/>
      <c r="P160" s="726"/>
      <c r="Q160" s="726"/>
      <c r="R160" s="726">
        <v>42.273279340000002</v>
      </c>
      <c r="S160" s="726">
        <v>135.77696115524145</v>
      </c>
      <c r="T160" s="726">
        <v>236.92509612215324</v>
      </c>
      <c r="U160" s="726">
        <v>363.93317532000003</v>
      </c>
      <c r="V160" s="640"/>
      <c r="W160" s="640"/>
      <c r="X160" s="640"/>
      <c r="Y160" s="640"/>
      <c r="Z160" s="640"/>
      <c r="AA160" s="640"/>
      <c r="AB160" s="121"/>
      <c r="AC160" s="121"/>
      <c r="AD160" s="667"/>
      <c r="AE160" s="667"/>
      <c r="AF160" s="667"/>
      <c r="AG160" s="667"/>
      <c r="AH160" s="667"/>
      <c r="AI160" s="667"/>
      <c r="AJ160" s="667"/>
      <c r="AK160" s="667"/>
      <c r="AL160" s="667"/>
      <c r="AM160" s="667"/>
      <c r="AN160" s="667"/>
      <c r="AO160" s="667"/>
      <c r="AP160" s="667"/>
      <c r="AQ160" s="667"/>
      <c r="AR160" s="667"/>
      <c r="AS160" s="667"/>
      <c r="AT160" s="667"/>
      <c r="AU160" s="667"/>
      <c r="AV160" s="667"/>
      <c r="AW160" s="667"/>
      <c r="AX160" s="667"/>
      <c r="AY160" s="667"/>
      <c r="AZ160" s="667"/>
      <c r="BA160" s="667"/>
      <c r="BB160" s="667"/>
      <c r="BC160" s="667"/>
      <c r="BD160" s="667"/>
      <c r="BE160" s="667"/>
      <c r="BF160" s="667"/>
      <c r="BG160" s="667"/>
      <c r="BH160" s="667"/>
      <c r="BI160" s="667"/>
      <c r="BJ160" s="667"/>
      <c r="BK160" s="667"/>
      <c r="BL160" s="667"/>
      <c r="BM160" s="667"/>
      <c r="BN160" s="667"/>
      <c r="BO160" s="667"/>
      <c r="BP160" s="667"/>
      <c r="BQ160" s="667"/>
      <c r="BR160" s="733"/>
      <c r="BS160" s="667"/>
      <c r="BT160" s="667"/>
      <c r="BU160" s="667"/>
      <c r="BV160" s="651"/>
      <c r="BW160" s="651"/>
      <c r="BX160" s="651"/>
      <c r="BY160" s="656">
        <v>0.91</v>
      </c>
      <c r="BZ160" s="651">
        <v>8.2875966698243531</v>
      </c>
      <c r="CA160" s="651" t="s">
        <v>276</v>
      </c>
      <c r="CB160" s="651" t="s">
        <v>276</v>
      </c>
      <c r="CC160" s="651" t="s">
        <v>276</v>
      </c>
      <c r="CD160" s="651" t="s">
        <v>276</v>
      </c>
      <c r="CE160" s="651">
        <v>18.989045740000002</v>
      </c>
      <c r="CF160" s="651" t="s">
        <v>276</v>
      </c>
      <c r="CG160" s="651">
        <v>23.284233600000004</v>
      </c>
      <c r="CH160" s="651">
        <v>22.532501199999999</v>
      </c>
      <c r="CI160" s="651">
        <v>26.389999999999997</v>
      </c>
      <c r="CJ160" s="651">
        <v>40.443000000000005</v>
      </c>
      <c r="CK160" s="651">
        <v>46.411459955241426</v>
      </c>
      <c r="CL160" s="651">
        <v>44.525403182153205</v>
      </c>
      <c r="CM160" s="651">
        <v>52.754842140000001</v>
      </c>
      <c r="CN160" s="651">
        <v>66.138755280000012</v>
      </c>
      <c r="CO160" s="651">
        <v>73.506095520000002</v>
      </c>
      <c r="CP160" s="651">
        <v>70.962142680000014</v>
      </c>
      <c r="CQ160" s="651">
        <v>87.657570000000007</v>
      </c>
      <c r="CR160" s="651">
        <v>95.62162896000001</v>
      </c>
      <c r="CS160" s="651">
        <v>109.69183368000002</v>
      </c>
      <c r="CT160" s="651">
        <v>115.72704</v>
      </c>
      <c r="CU160" s="667"/>
      <c r="CV160" s="667"/>
      <c r="CW160" s="667"/>
      <c r="CX160" s="667"/>
      <c r="CY160" s="667"/>
      <c r="CZ160" s="667"/>
      <c r="DA160" s="667"/>
      <c r="DB160" s="667"/>
      <c r="DC160" s="667"/>
      <c r="DD160" s="667"/>
      <c r="DE160" s="667"/>
      <c r="DF160" s="667"/>
      <c r="DG160" s="667"/>
      <c r="DH160" s="667"/>
      <c r="DI160" s="667"/>
      <c r="DJ160" s="667"/>
      <c r="DK160" s="667"/>
      <c r="DL160" s="667"/>
      <c r="DM160" s="667"/>
      <c r="DN160" s="667"/>
      <c r="DO160" s="667"/>
      <c r="DP160" s="667"/>
      <c r="DQ160" s="667"/>
    </row>
    <row r="161" spans="1:121" s="47" customFormat="1">
      <c r="B161" s="47">
        <v>161</v>
      </c>
      <c r="C161" s="46"/>
      <c r="D161" s="754" t="s">
        <v>634</v>
      </c>
      <c r="E161" s="121"/>
      <c r="F161" s="667"/>
      <c r="G161" s="667"/>
      <c r="H161" s="667"/>
      <c r="I161" s="667"/>
      <c r="J161" s="667"/>
      <c r="K161" s="667"/>
      <c r="L161" s="667"/>
      <c r="M161" s="667"/>
      <c r="N161" s="667"/>
      <c r="O161" s="726"/>
      <c r="P161" s="726"/>
      <c r="Q161" s="726"/>
      <c r="R161" s="726"/>
      <c r="S161" s="638"/>
      <c r="T161" s="638"/>
      <c r="U161" s="638"/>
      <c r="V161" s="640"/>
      <c r="W161" s="640"/>
      <c r="X161" s="640"/>
      <c r="Y161" s="640"/>
      <c r="Z161" s="640"/>
      <c r="AA161" s="640"/>
      <c r="AB161" s="121"/>
      <c r="AC161" s="121"/>
      <c r="AD161" s="667"/>
      <c r="AE161" s="667"/>
      <c r="AF161" s="667"/>
      <c r="AG161" s="667"/>
      <c r="AH161" s="667"/>
      <c r="AI161" s="667"/>
      <c r="AJ161" s="667"/>
      <c r="AK161" s="667"/>
      <c r="AL161" s="667"/>
      <c r="AM161" s="667"/>
      <c r="AN161" s="667"/>
      <c r="AO161" s="667"/>
      <c r="AP161" s="667"/>
      <c r="AQ161" s="667"/>
      <c r="AR161" s="667"/>
      <c r="AS161" s="667"/>
      <c r="AT161" s="667"/>
      <c r="AU161" s="667"/>
      <c r="AV161" s="667"/>
      <c r="AW161" s="667"/>
      <c r="AX161" s="667"/>
      <c r="AY161" s="667"/>
      <c r="AZ161" s="667"/>
      <c r="BA161" s="667"/>
      <c r="BB161" s="667"/>
      <c r="BC161" s="667"/>
      <c r="BD161" s="667"/>
      <c r="BE161" s="667"/>
      <c r="BF161" s="667"/>
      <c r="BG161" s="667"/>
      <c r="BH161" s="667"/>
      <c r="BI161" s="667"/>
      <c r="BJ161" s="667"/>
      <c r="BK161" s="667"/>
      <c r="BL161" s="667"/>
      <c r="BM161" s="667"/>
      <c r="BN161" s="667"/>
      <c r="BO161" s="667"/>
      <c r="BP161" s="667"/>
      <c r="BQ161" s="667"/>
      <c r="BR161" s="733"/>
      <c r="BS161" s="667"/>
      <c r="BT161" s="667"/>
      <c r="BU161" s="667"/>
      <c r="BV161" s="651"/>
      <c r="BW161" s="651"/>
      <c r="BX161" s="651"/>
      <c r="BY161" s="651"/>
      <c r="BZ161" s="701" t="s">
        <v>105</v>
      </c>
      <c r="CA161" s="720"/>
      <c r="CB161" s="720"/>
      <c r="CC161" s="720"/>
      <c r="CD161" s="720"/>
      <c r="CE161" s="701">
        <v>2.8742863952348513E-2</v>
      </c>
      <c r="CF161" s="720"/>
      <c r="CG161" s="701">
        <v>2.9478022806144165E-2</v>
      </c>
      <c r="CH161" s="701">
        <v>2.3524402024604246E-2</v>
      </c>
      <c r="CI161" s="701">
        <v>2.4371515792509967E-2</v>
      </c>
      <c r="CJ161" s="701">
        <v>2.8058614529210695E-2</v>
      </c>
      <c r="CK161" s="701">
        <v>3.0443777137110668E-2</v>
      </c>
      <c r="CL161" s="701">
        <v>2.5423272264769554E-2</v>
      </c>
      <c r="CM161" s="701">
        <v>2.275877572907679E-2</v>
      </c>
      <c r="CN161" s="701">
        <v>2.2066228671436441E-2</v>
      </c>
      <c r="CO161" s="701">
        <v>2.3087115477664209E-2</v>
      </c>
      <c r="CP161" s="701">
        <v>2.4208194740510652E-2</v>
      </c>
      <c r="CQ161" s="701">
        <v>2.5080839167320037E-2</v>
      </c>
      <c r="CR161" s="701">
        <v>2.1030093338566647E-2</v>
      </c>
      <c r="CS161" s="701">
        <v>2.0078824382432019E-2</v>
      </c>
      <c r="CT161" s="701">
        <v>1.9768707080031304E-2</v>
      </c>
      <c r="CU161" s="667"/>
      <c r="CV161" s="667"/>
      <c r="CW161" s="667"/>
      <c r="CX161" s="667"/>
      <c r="CY161" s="667"/>
      <c r="CZ161" s="667"/>
      <c r="DA161" s="667"/>
      <c r="DB161" s="667"/>
      <c r="DC161" s="667"/>
      <c r="DD161" s="667"/>
      <c r="DE161" s="667"/>
      <c r="DF161" s="667"/>
      <c r="DG161" s="667"/>
      <c r="DH161" s="667"/>
      <c r="DI161" s="667"/>
      <c r="DJ161" s="667"/>
      <c r="DK161" s="667"/>
      <c r="DL161" s="667"/>
      <c r="DM161" s="667"/>
      <c r="DN161" s="667"/>
      <c r="DO161" s="667"/>
      <c r="DP161" s="667"/>
      <c r="DQ161" s="667"/>
    </row>
    <row r="162" spans="1:121" s="47" customFormat="1">
      <c r="B162" s="47">
        <v>162</v>
      </c>
      <c r="C162" s="46"/>
      <c r="D162" s="788"/>
      <c r="E162" s="121"/>
      <c r="F162" s="667"/>
      <c r="G162" s="667"/>
      <c r="H162" s="667"/>
      <c r="I162" s="667"/>
      <c r="J162" s="667"/>
      <c r="K162" s="667"/>
      <c r="L162" s="667"/>
      <c r="M162" s="667"/>
      <c r="N162" s="667"/>
      <c r="O162" s="726"/>
      <c r="P162" s="726"/>
      <c r="Q162" s="726"/>
      <c r="R162" s="726"/>
      <c r="S162" s="638"/>
      <c r="T162" s="638"/>
      <c r="U162" s="638"/>
      <c r="V162" s="640"/>
      <c r="W162" s="640"/>
      <c r="X162" s="640"/>
      <c r="Y162" s="640"/>
      <c r="Z162" s="640"/>
      <c r="AA162" s="640"/>
      <c r="AB162" s="121"/>
      <c r="AC162" s="121"/>
      <c r="AD162" s="667"/>
      <c r="AE162" s="667"/>
      <c r="AF162" s="667"/>
      <c r="AG162" s="667"/>
      <c r="AH162" s="667"/>
      <c r="AI162" s="667"/>
      <c r="AJ162" s="667"/>
      <c r="AK162" s="667"/>
      <c r="AL162" s="667"/>
      <c r="AM162" s="667"/>
      <c r="AN162" s="667"/>
      <c r="AO162" s="667"/>
      <c r="AP162" s="667"/>
      <c r="AQ162" s="667"/>
      <c r="AR162" s="667"/>
      <c r="AS162" s="667"/>
      <c r="AT162" s="667"/>
      <c r="AU162" s="667"/>
      <c r="AV162" s="667"/>
      <c r="AW162" s="667"/>
      <c r="AX162" s="667"/>
      <c r="AY162" s="667"/>
      <c r="AZ162" s="667"/>
      <c r="BA162" s="667"/>
      <c r="BB162" s="667"/>
      <c r="BC162" s="667"/>
      <c r="BD162" s="667"/>
      <c r="BE162" s="667"/>
      <c r="BF162" s="667"/>
      <c r="BG162" s="667"/>
      <c r="BH162" s="667"/>
      <c r="BI162" s="667"/>
      <c r="BJ162" s="667"/>
      <c r="BK162" s="667"/>
      <c r="BL162" s="667"/>
      <c r="BM162" s="667"/>
      <c r="BN162" s="667"/>
      <c r="BO162" s="667"/>
      <c r="BP162" s="667"/>
      <c r="BQ162" s="667"/>
      <c r="BR162" s="733"/>
      <c r="BS162" s="667"/>
      <c r="BT162" s="667"/>
      <c r="BU162" s="667"/>
      <c r="BV162" s="651"/>
      <c r="BW162" s="651"/>
      <c r="BX162" s="651"/>
      <c r="BY162" s="651"/>
      <c r="BZ162" s="720"/>
      <c r="CA162" s="720"/>
      <c r="CB162" s="720"/>
      <c r="CC162" s="720"/>
      <c r="CD162" s="720"/>
      <c r="CE162" s="701"/>
      <c r="CF162" s="720"/>
      <c r="CG162" s="720"/>
      <c r="CH162" s="667"/>
      <c r="CI162" s="667"/>
      <c r="CJ162" s="667"/>
      <c r="CK162" s="667"/>
      <c r="CL162" s="793">
        <v>8.8064526219602479E-2</v>
      </c>
      <c r="CM162" s="793">
        <v>1.3186548466458614E-2</v>
      </c>
      <c r="CN162" s="793">
        <v>0.1541272644740086</v>
      </c>
      <c r="CO162" s="793">
        <v>0.26513634073462677</v>
      </c>
      <c r="CP162" s="793">
        <v>0.44754138250407416</v>
      </c>
      <c r="CQ162" s="793">
        <v>0.63475687475666054</v>
      </c>
      <c r="CR162" s="793">
        <v>0.42837034248850459</v>
      </c>
      <c r="CS162" s="793">
        <v>0.40427446524459842</v>
      </c>
      <c r="CT162" s="793">
        <v>0.46976122721970182</v>
      </c>
      <c r="CU162" s="793"/>
      <c r="CV162" s="793"/>
      <c r="CW162" s="667"/>
      <c r="CX162" s="667"/>
      <c r="CY162" s="667"/>
      <c r="CZ162" s="667"/>
      <c r="DA162" s="667"/>
      <c r="DB162" s="667"/>
      <c r="DC162" s="667"/>
      <c r="DD162" s="667"/>
      <c r="DE162" s="667"/>
      <c r="DF162" s="667"/>
      <c r="DG162" s="667"/>
      <c r="DH162" s="667"/>
      <c r="DI162" s="667"/>
      <c r="DJ162" s="667"/>
      <c r="DK162" s="667"/>
      <c r="DL162" s="667"/>
      <c r="DM162" s="667"/>
      <c r="DN162" s="667"/>
      <c r="DO162" s="667"/>
      <c r="DP162" s="667"/>
      <c r="DQ162" s="667"/>
    </row>
    <row r="163" spans="1:121" s="47" customFormat="1">
      <c r="B163" s="47">
        <v>163</v>
      </c>
      <c r="C163" s="46"/>
      <c r="D163" s="754" t="s">
        <v>632</v>
      </c>
      <c r="E163" s="121"/>
      <c r="F163" s="667"/>
      <c r="G163" s="667"/>
      <c r="H163" s="667"/>
      <c r="I163" s="667"/>
      <c r="J163" s="667"/>
      <c r="K163" s="667"/>
      <c r="L163" s="667"/>
      <c r="M163" s="667"/>
      <c r="N163" s="667"/>
      <c r="O163" s="726"/>
      <c r="P163" s="726"/>
      <c r="Q163" s="726"/>
      <c r="R163" s="726">
        <v>77.778515030000008</v>
      </c>
      <c r="S163" s="726">
        <v>240.0401311197366</v>
      </c>
      <c r="T163" s="726">
        <v>272.19715202047905</v>
      </c>
      <c r="U163" s="726">
        <v>400.65838441693501</v>
      </c>
      <c r="V163" s="640"/>
      <c r="W163" s="640"/>
      <c r="X163" s="640"/>
      <c r="Y163" s="640"/>
      <c r="Z163" s="640"/>
      <c r="AA163" s="640"/>
      <c r="AB163" s="121"/>
      <c r="AC163" s="121"/>
      <c r="AD163" s="667"/>
      <c r="AE163" s="667"/>
      <c r="AF163" s="667"/>
      <c r="AG163" s="667"/>
      <c r="AH163" s="667"/>
      <c r="AI163" s="667"/>
      <c r="AJ163" s="667"/>
      <c r="AK163" s="667"/>
      <c r="AL163" s="667"/>
      <c r="AM163" s="667"/>
      <c r="AN163" s="667"/>
      <c r="AO163" s="667"/>
      <c r="AP163" s="667"/>
      <c r="AQ163" s="667"/>
      <c r="AR163" s="667"/>
      <c r="AS163" s="667"/>
      <c r="AT163" s="667"/>
      <c r="AU163" s="667"/>
      <c r="AV163" s="667"/>
      <c r="AW163" s="667"/>
      <c r="AX163" s="667"/>
      <c r="AY163" s="667"/>
      <c r="AZ163" s="667"/>
      <c r="BA163" s="667"/>
      <c r="BB163" s="667"/>
      <c r="BC163" s="667"/>
      <c r="BD163" s="667"/>
      <c r="BE163" s="667"/>
      <c r="BF163" s="667"/>
      <c r="BG163" s="667"/>
      <c r="BH163" s="667"/>
      <c r="BI163" s="667"/>
      <c r="BJ163" s="667"/>
      <c r="BK163" s="667"/>
      <c r="BL163" s="667"/>
      <c r="BM163" s="667"/>
      <c r="BN163" s="667"/>
      <c r="BO163" s="667"/>
      <c r="BP163" s="667"/>
      <c r="BQ163" s="667"/>
      <c r="BR163" s="733"/>
      <c r="BS163" s="667"/>
      <c r="BT163" s="667"/>
      <c r="BU163" s="667"/>
      <c r="BV163" s="651"/>
      <c r="BW163" s="651"/>
      <c r="BX163" s="651"/>
      <c r="BY163" s="651"/>
      <c r="BZ163" s="651"/>
      <c r="CA163" s="651" t="s">
        <v>276</v>
      </c>
      <c r="CB163" s="651" t="s">
        <v>276</v>
      </c>
      <c r="CC163" s="651" t="s">
        <v>276</v>
      </c>
      <c r="CD163" s="651" t="s">
        <v>276</v>
      </c>
      <c r="CE163" s="651">
        <v>30.482415530000001</v>
      </c>
      <c r="CF163" s="651" t="s">
        <v>276</v>
      </c>
      <c r="CG163" s="651">
        <v>47.296099500000004</v>
      </c>
      <c r="CH163" s="651">
        <v>52.057847600000002</v>
      </c>
      <c r="CI163" s="651">
        <v>60.970000000000006</v>
      </c>
      <c r="CJ163" s="651">
        <v>62.22</v>
      </c>
      <c r="CK163" s="651">
        <v>64.792283519736586</v>
      </c>
      <c r="CL163" s="651">
        <v>56.642297284906277</v>
      </c>
      <c r="CM163" s="651">
        <v>61.773983859999994</v>
      </c>
      <c r="CN163" s="651">
        <v>71.809798395572813</v>
      </c>
      <c r="CO163" s="651">
        <v>81.971072480000004</v>
      </c>
      <c r="CP163" s="651">
        <v>81.992069319999999</v>
      </c>
      <c r="CQ163" s="651">
        <v>100.98544479624198</v>
      </c>
      <c r="CR163" s="651">
        <v>102.5709863283148</v>
      </c>
      <c r="CS163" s="651">
        <v>115.10988397237823</v>
      </c>
      <c r="CT163" s="651">
        <v>120.50876442604606</v>
      </c>
      <c r="CU163" s="667"/>
      <c r="CV163" s="667"/>
      <c r="CW163" s="667"/>
      <c r="CX163" s="667"/>
      <c r="CY163" s="667"/>
      <c r="CZ163" s="667"/>
      <c r="DA163" s="667"/>
      <c r="DB163" s="667"/>
      <c r="DC163" s="667"/>
      <c r="DD163" s="667"/>
      <c r="DE163" s="667"/>
      <c r="DF163" s="667"/>
      <c r="DG163" s="667"/>
      <c r="DH163" s="667"/>
      <c r="DI163" s="667"/>
      <c r="DJ163" s="667"/>
      <c r="DK163" s="667"/>
      <c r="DL163" s="667"/>
      <c r="DM163" s="667"/>
      <c r="DN163" s="667"/>
      <c r="DO163" s="667"/>
      <c r="DP163" s="667"/>
      <c r="DQ163" s="667"/>
    </row>
    <row r="164" spans="1:121" s="47" customFormat="1">
      <c r="B164" s="47">
        <v>164</v>
      </c>
      <c r="C164" s="46"/>
      <c r="D164" s="754" t="s">
        <v>634</v>
      </c>
      <c r="E164" s="121"/>
      <c r="F164" s="667"/>
      <c r="G164" s="667"/>
      <c r="H164" s="667"/>
      <c r="I164" s="667"/>
      <c r="J164" s="667"/>
      <c r="K164" s="667"/>
      <c r="L164" s="667"/>
      <c r="M164" s="667"/>
      <c r="N164" s="667"/>
      <c r="O164" s="726"/>
      <c r="P164" s="726"/>
      <c r="Q164" s="726"/>
      <c r="R164" s="726"/>
      <c r="S164" s="638"/>
      <c r="T164" s="638"/>
      <c r="U164" s="638"/>
      <c r="V164" s="640"/>
      <c r="W164" s="640"/>
      <c r="X164" s="640"/>
      <c r="Y164" s="640"/>
      <c r="Z164" s="640"/>
      <c r="AA164" s="640"/>
      <c r="AB164" s="121"/>
      <c r="AC164" s="121"/>
      <c r="AD164" s="667"/>
      <c r="AE164" s="667"/>
      <c r="AF164" s="667"/>
      <c r="AG164" s="667"/>
      <c r="AH164" s="667"/>
      <c r="AI164" s="667"/>
      <c r="AJ164" s="667"/>
      <c r="AK164" s="667"/>
      <c r="AL164" s="667"/>
      <c r="AM164" s="667"/>
      <c r="AN164" s="667"/>
      <c r="AO164" s="667"/>
      <c r="AP164" s="667"/>
      <c r="AQ164" s="667"/>
      <c r="AR164" s="667"/>
      <c r="AS164" s="667"/>
      <c r="AT164" s="667"/>
      <c r="AU164" s="667"/>
      <c r="AV164" s="667"/>
      <c r="AW164" s="667"/>
      <c r="AX164" s="667"/>
      <c r="AY164" s="667"/>
      <c r="AZ164" s="667"/>
      <c r="BA164" s="667"/>
      <c r="BB164" s="667"/>
      <c r="BC164" s="667"/>
      <c r="BD164" s="667"/>
      <c r="BE164" s="667"/>
      <c r="BF164" s="667"/>
      <c r="BG164" s="667"/>
      <c r="BH164" s="667"/>
      <c r="BI164" s="667"/>
      <c r="BJ164" s="667"/>
      <c r="BK164" s="667"/>
      <c r="BL164" s="667"/>
      <c r="BM164" s="667"/>
      <c r="BN164" s="667"/>
      <c r="BO164" s="667"/>
      <c r="BP164" s="667"/>
      <c r="BQ164" s="667"/>
      <c r="BR164" s="733"/>
      <c r="BS164" s="667"/>
      <c r="BT164" s="667"/>
      <c r="BU164" s="667"/>
      <c r="BV164" s="651"/>
      <c r="BW164" s="651"/>
      <c r="BX164" s="651"/>
      <c r="BY164" s="651"/>
      <c r="BZ164" s="720"/>
      <c r="CA164" s="720"/>
      <c r="CB164" s="720"/>
      <c r="CC164" s="720"/>
      <c r="CD164" s="720"/>
      <c r="CE164" s="701">
        <v>5.589140792083807E-2</v>
      </c>
      <c r="CF164" s="720"/>
      <c r="CG164" s="701">
        <v>4.713739684094196E-2</v>
      </c>
      <c r="CH164" s="701">
        <v>4.7168911356694113E-2</v>
      </c>
      <c r="CI164" s="701">
        <v>4.5824707539418599E-2</v>
      </c>
      <c r="CJ164" s="701">
        <v>3.8221942318109665E-2</v>
      </c>
      <c r="CK164" s="701">
        <v>3.4103609376423885E-2</v>
      </c>
      <c r="CL164" s="701">
        <v>3.5862492810791749E-2</v>
      </c>
      <c r="CM164" s="701">
        <v>3.6167437857142846E-2</v>
      </c>
      <c r="CN164" s="701">
        <v>3.3173015939323883E-2</v>
      </c>
      <c r="CO164" s="701">
        <v>3.0951911738523054E-2</v>
      </c>
      <c r="CP164" s="701">
        <v>3.129621555594797E-2</v>
      </c>
      <c r="CQ164" s="701">
        <v>3.162713585851612E-2</v>
      </c>
      <c r="CR164" s="701">
        <v>2.4692100704938567E-2</v>
      </c>
      <c r="CS164" s="701">
        <v>2.3063491078416796E-2</v>
      </c>
      <c r="CT164" s="701">
        <v>2.2532558137965317E-2</v>
      </c>
      <c r="CU164" s="667"/>
      <c r="CV164" s="667"/>
      <c r="CW164" s="667"/>
      <c r="CX164" s="667"/>
      <c r="CY164" s="667"/>
      <c r="CZ164" s="667"/>
      <c r="DA164" s="667"/>
      <c r="DB164" s="667"/>
      <c r="DC164" s="667"/>
      <c r="DD164" s="667"/>
      <c r="DE164" s="667"/>
      <c r="DF164" s="667"/>
      <c r="DG164" s="667"/>
      <c r="DH164" s="667"/>
      <c r="DI164" s="667"/>
      <c r="DJ164" s="667"/>
      <c r="DK164" s="667"/>
      <c r="DL164" s="667"/>
      <c r="DM164" s="667"/>
      <c r="DN164" s="667"/>
      <c r="DO164" s="667"/>
      <c r="DP164" s="667"/>
      <c r="DQ164" s="667"/>
    </row>
    <row r="165" spans="1:121" s="47" customFormat="1">
      <c r="B165" s="47">
        <v>165</v>
      </c>
      <c r="C165" s="46"/>
      <c r="D165" s="788"/>
      <c r="E165" s="121"/>
      <c r="F165" s="667"/>
      <c r="G165" s="667"/>
      <c r="H165" s="667"/>
      <c r="I165" s="667"/>
      <c r="J165" s="667"/>
      <c r="K165" s="667"/>
      <c r="L165" s="667"/>
      <c r="M165" s="667"/>
      <c r="N165" s="667"/>
      <c r="O165" s="726"/>
      <c r="P165" s="726"/>
      <c r="Q165" s="726"/>
      <c r="R165" s="726"/>
      <c r="S165" s="638"/>
      <c r="T165" s="638"/>
      <c r="U165" s="638"/>
      <c r="V165" s="640"/>
      <c r="W165" s="640"/>
      <c r="X165" s="640"/>
      <c r="Y165" s="640"/>
      <c r="Z165" s="640"/>
      <c r="AA165" s="640"/>
      <c r="AB165" s="121"/>
      <c r="AC165" s="121"/>
      <c r="AD165" s="667"/>
      <c r="AE165" s="667"/>
      <c r="AF165" s="667"/>
      <c r="AG165" s="667"/>
      <c r="AH165" s="667"/>
      <c r="AI165" s="667"/>
      <c r="AJ165" s="667"/>
      <c r="AK165" s="667"/>
      <c r="AL165" s="667"/>
      <c r="AM165" s="667"/>
      <c r="AN165" s="667"/>
      <c r="AO165" s="667"/>
      <c r="AP165" s="667"/>
      <c r="AQ165" s="667"/>
      <c r="AR165" s="667"/>
      <c r="AS165" s="667"/>
      <c r="AT165" s="667"/>
      <c r="AU165" s="667"/>
      <c r="AV165" s="667"/>
      <c r="AW165" s="667"/>
      <c r="AX165" s="667"/>
      <c r="AY165" s="667"/>
      <c r="AZ165" s="667"/>
      <c r="BA165" s="667"/>
      <c r="BB165" s="667"/>
      <c r="BC165" s="667"/>
      <c r="BD165" s="667"/>
      <c r="BE165" s="667"/>
      <c r="BF165" s="667"/>
      <c r="BG165" s="667"/>
      <c r="BH165" s="667"/>
      <c r="BI165" s="667"/>
      <c r="BJ165" s="667"/>
      <c r="BK165" s="667"/>
      <c r="BL165" s="667"/>
      <c r="BM165" s="667"/>
      <c r="BN165" s="667"/>
      <c r="BO165" s="667"/>
      <c r="BP165" s="667"/>
      <c r="BQ165" s="667"/>
      <c r="BR165" s="733"/>
      <c r="BS165" s="667"/>
      <c r="BT165" s="667"/>
      <c r="BU165" s="667"/>
      <c r="BV165" s="651"/>
      <c r="BW165" s="651"/>
      <c r="BX165" s="651"/>
      <c r="BY165" s="651"/>
      <c r="BZ165" s="720"/>
      <c r="CA165" s="720"/>
      <c r="CB165" s="720"/>
      <c r="CC165" s="720"/>
      <c r="CD165" s="720"/>
      <c r="CE165" s="701"/>
      <c r="CF165" s="720"/>
      <c r="CG165" s="720"/>
      <c r="CH165" s="667"/>
      <c r="CI165" s="667"/>
      <c r="CJ165" s="667"/>
      <c r="CK165" s="667"/>
      <c r="CL165" s="793">
        <v>3.1828467760161487</v>
      </c>
      <c r="CM165" s="793">
        <v>4.697802197802198</v>
      </c>
      <c r="CN165" s="793">
        <v>29.509159425677378</v>
      </c>
      <c r="CO165" s="793">
        <v>3.2307692307692308</v>
      </c>
      <c r="CP165" s="793">
        <v>1.2307692307692308</v>
      </c>
      <c r="CQ165" s="793">
        <v>0.74156148523423515</v>
      </c>
      <c r="CR165" s="793">
        <v>0.48527249511244142</v>
      </c>
      <c r="CS165" s="793">
        <v>0.71089073780672107</v>
      </c>
      <c r="CT165" s="793">
        <v>1.0862136404811706</v>
      </c>
      <c r="CU165" s="793"/>
      <c r="CV165" s="793"/>
      <c r="CW165" s="667"/>
      <c r="CX165" s="667"/>
      <c r="CY165" s="667"/>
      <c r="CZ165" s="667"/>
      <c r="DA165" s="667"/>
      <c r="DB165" s="667"/>
      <c r="DC165" s="667"/>
      <c r="DD165" s="667"/>
      <c r="DE165" s="667"/>
      <c r="DF165" s="667"/>
      <c r="DG165" s="667"/>
      <c r="DH165" s="667"/>
      <c r="DI165" s="667"/>
      <c r="DJ165" s="667"/>
      <c r="DK165" s="667"/>
      <c r="DL165" s="667"/>
      <c r="DM165" s="667"/>
      <c r="DN165" s="667"/>
      <c r="DO165" s="667"/>
      <c r="DP165" s="667"/>
      <c r="DQ165" s="667"/>
    </row>
    <row r="166" spans="1:121" s="47" customFormat="1">
      <c r="A166" s="47">
        <v>84</v>
      </c>
      <c r="B166" s="47">
        <v>166</v>
      </c>
      <c r="C166" s="46"/>
      <c r="D166" s="754" t="s">
        <v>633</v>
      </c>
      <c r="E166" s="121"/>
      <c r="F166" s="667"/>
      <c r="G166" s="667"/>
      <c r="H166" s="667"/>
      <c r="I166" s="667"/>
      <c r="J166" s="667"/>
      <c r="K166" s="667"/>
      <c r="L166" s="667"/>
      <c r="M166" s="667"/>
      <c r="N166" s="667"/>
      <c r="O166" s="726"/>
      <c r="P166" s="726"/>
      <c r="Q166" s="726"/>
      <c r="R166" s="726">
        <v>2.6826086300000003</v>
      </c>
      <c r="S166" s="726">
        <v>15.584931199999993</v>
      </c>
      <c r="T166" s="726">
        <v>98.377998324427196</v>
      </c>
      <c r="U166" s="726">
        <v>168.57042826306503</v>
      </c>
      <c r="V166" s="640"/>
      <c r="W166" s="640"/>
      <c r="X166" s="640"/>
      <c r="Y166" s="640"/>
      <c r="Z166" s="640"/>
      <c r="AA166" s="640"/>
      <c r="AB166" s="121"/>
      <c r="AC166" s="121"/>
      <c r="AD166" s="667"/>
      <c r="AE166" s="667"/>
      <c r="AF166" s="667"/>
      <c r="AG166" s="667"/>
      <c r="AH166" s="667"/>
      <c r="AI166" s="667"/>
      <c r="AJ166" s="667"/>
      <c r="AK166" s="667"/>
      <c r="AL166" s="667"/>
      <c r="AM166" s="667"/>
      <c r="AN166" s="667"/>
      <c r="AO166" s="667"/>
      <c r="AP166" s="667"/>
      <c r="AQ166" s="667"/>
      <c r="AR166" s="667"/>
      <c r="AS166" s="667"/>
      <c r="AT166" s="667"/>
      <c r="AU166" s="667"/>
      <c r="AV166" s="667"/>
      <c r="AW166" s="667"/>
      <c r="AX166" s="667"/>
      <c r="AY166" s="667"/>
      <c r="AZ166" s="667"/>
      <c r="BA166" s="667"/>
      <c r="BB166" s="667"/>
      <c r="BC166" s="667"/>
      <c r="BD166" s="667"/>
      <c r="BE166" s="667"/>
      <c r="BF166" s="667"/>
      <c r="BG166" s="667"/>
      <c r="BH166" s="667"/>
      <c r="BI166" s="667"/>
      <c r="BJ166" s="667"/>
      <c r="BK166" s="667"/>
      <c r="BL166" s="667"/>
      <c r="BM166" s="667"/>
      <c r="BN166" s="667"/>
      <c r="BO166" s="667"/>
      <c r="BP166" s="667"/>
      <c r="BQ166" s="667"/>
      <c r="BR166" s="733"/>
      <c r="BS166" s="667"/>
      <c r="BT166" s="667"/>
      <c r="BU166" s="667"/>
      <c r="BV166" s="651"/>
      <c r="BW166" s="651"/>
      <c r="BX166" s="651"/>
      <c r="BY166" s="651"/>
      <c r="BZ166" s="651">
        <v>0</v>
      </c>
      <c r="CA166" s="651" t="s">
        <v>276</v>
      </c>
      <c r="CB166" s="651" t="s">
        <v>276</v>
      </c>
      <c r="CC166" s="651" t="s">
        <v>276</v>
      </c>
      <c r="CD166" s="651" t="s">
        <v>276</v>
      </c>
      <c r="CE166" s="651">
        <v>0.49971173000000002</v>
      </c>
      <c r="CF166" s="651" t="s">
        <v>276</v>
      </c>
      <c r="CG166" s="651">
        <v>2.1828969000000003</v>
      </c>
      <c r="CH166" s="651">
        <v>3.1079311999999999</v>
      </c>
      <c r="CI166" s="651">
        <v>3.64</v>
      </c>
      <c r="CJ166" s="651">
        <v>1.0369999999999919</v>
      </c>
      <c r="CK166" s="651">
        <v>7.8</v>
      </c>
      <c r="CL166" s="651">
        <v>13</v>
      </c>
      <c r="CM166" s="651">
        <v>20.740000000000002</v>
      </c>
      <c r="CN166" s="651">
        <v>31.637998324427194</v>
      </c>
      <c r="CO166" s="651">
        <v>33</v>
      </c>
      <c r="CP166" s="651">
        <v>29</v>
      </c>
      <c r="CQ166" s="651">
        <v>36.119985203758041</v>
      </c>
      <c r="CR166" s="651">
        <v>46.991048711685217</v>
      </c>
      <c r="CS166" s="651">
        <v>56.459394347621796</v>
      </c>
      <c r="CT166" s="651">
        <v>60.500195573953945</v>
      </c>
      <c r="CU166" s="1606">
        <v>68.000195573953945</v>
      </c>
      <c r="CV166" s="1606">
        <v>75.500195573953945</v>
      </c>
      <c r="CW166" s="1606">
        <v>83.000195573953931</v>
      </c>
      <c r="CX166" s="1606">
        <v>90.500195573953931</v>
      </c>
      <c r="CY166" s="1606">
        <v>98.000195573953931</v>
      </c>
      <c r="CZ166" s="1606">
        <v>105.50019557395393</v>
      </c>
      <c r="DA166" s="1606">
        <v>113.00019557395393</v>
      </c>
      <c r="DB166" s="1606">
        <v>120.50019557395393</v>
      </c>
      <c r="DC166" s="1606">
        <v>128.00019557395393</v>
      </c>
      <c r="DD166" s="1606">
        <v>135.50019557395393</v>
      </c>
      <c r="DE166" s="1606">
        <v>143.00019557395393</v>
      </c>
      <c r="DF166" s="1606">
        <v>150.50019557395393</v>
      </c>
      <c r="DG166" s="1606">
        <v>158.00019557395393</v>
      </c>
      <c r="DH166" s="1606">
        <v>165.50019557395393</v>
      </c>
      <c r="DI166" s="1606">
        <v>173.00019557395393</v>
      </c>
      <c r="DJ166" s="1606">
        <v>180.50019557395393</v>
      </c>
      <c r="DK166" s="1606">
        <v>188.00019557395393</v>
      </c>
      <c r="DL166" s="1606">
        <v>195.50019557395393</v>
      </c>
      <c r="DM166" s="1606">
        <v>203.00019557395393</v>
      </c>
      <c r="DN166" s="667"/>
      <c r="DO166" s="667"/>
      <c r="DP166" s="667"/>
      <c r="DQ166" s="667"/>
    </row>
    <row r="167" spans="1:121" s="47" customFormat="1">
      <c r="B167" s="47">
        <v>167</v>
      </c>
      <c r="C167" s="46"/>
      <c r="D167" s="754" t="s">
        <v>634</v>
      </c>
      <c r="E167" s="121"/>
      <c r="F167" s="667"/>
      <c r="G167" s="667"/>
      <c r="H167" s="667"/>
      <c r="I167" s="667"/>
      <c r="J167" s="667"/>
      <c r="K167" s="667"/>
      <c r="L167" s="667"/>
      <c r="M167" s="667"/>
      <c r="N167" s="667"/>
      <c r="O167" s="726"/>
      <c r="P167" s="726"/>
      <c r="Q167" s="726"/>
      <c r="R167" s="726"/>
      <c r="S167" s="638"/>
      <c r="T167" s="638"/>
      <c r="U167" s="638"/>
      <c r="V167" s="640"/>
      <c r="W167" s="640"/>
      <c r="X167" s="640"/>
      <c r="Y167" s="640"/>
      <c r="Z167" s="640"/>
      <c r="AA167" s="640"/>
      <c r="AB167" s="121"/>
      <c r="AC167" s="121"/>
      <c r="AD167" s="667"/>
      <c r="AE167" s="667"/>
      <c r="AF167" s="667"/>
      <c r="AG167" s="667"/>
      <c r="AH167" s="667"/>
      <c r="AI167" s="667"/>
      <c r="AJ167" s="667"/>
      <c r="AK167" s="667"/>
      <c r="AL167" s="667"/>
      <c r="AM167" s="667"/>
      <c r="AN167" s="667"/>
      <c r="AO167" s="667"/>
      <c r="AP167" s="667"/>
      <c r="AQ167" s="667"/>
      <c r="AR167" s="667"/>
      <c r="AS167" s="667"/>
      <c r="AT167" s="667"/>
      <c r="AU167" s="667"/>
      <c r="AV167" s="667"/>
      <c r="AW167" s="667"/>
      <c r="AX167" s="667"/>
      <c r="AY167" s="667"/>
      <c r="AZ167" s="667"/>
      <c r="BA167" s="667"/>
      <c r="BB167" s="667"/>
      <c r="BC167" s="667"/>
      <c r="BD167" s="667"/>
      <c r="BE167" s="667"/>
      <c r="BF167" s="667"/>
      <c r="BG167" s="667"/>
      <c r="BH167" s="667"/>
      <c r="BI167" s="667"/>
      <c r="BJ167" s="667"/>
      <c r="BK167" s="667"/>
      <c r="BL167" s="667"/>
      <c r="BM167" s="667"/>
      <c r="BN167" s="667"/>
      <c r="BO167" s="667"/>
      <c r="BP167" s="667"/>
      <c r="BQ167" s="667"/>
      <c r="BR167" s="733"/>
      <c r="BS167" s="667"/>
      <c r="BT167" s="667"/>
      <c r="BU167" s="667"/>
      <c r="BV167" s="651"/>
      <c r="BW167" s="651"/>
      <c r="BX167" s="651"/>
      <c r="BY167" s="651"/>
      <c r="BZ167" s="701" t="s">
        <v>105</v>
      </c>
      <c r="CA167" s="651"/>
      <c r="CB167" s="651"/>
      <c r="CC167" s="651"/>
      <c r="CD167" s="651"/>
      <c r="CE167" s="701">
        <v>2.483150206339622E-3</v>
      </c>
      <c r="CF167" s="651"/>
      <c r="CG167" s="701">
        <v>6.3907432255507846E-3</v>
      </c>
      <c r="CH167" s="701">
        <v>6.8680438094821609E-3</v>
      </c>
      <c r="CI167" s="701">
        <v>4.7762568306010935E-3</v>
      </c>
      <c r="CJ167" s="701">
        <v>1.2710312564514147E-3</v>
      </c>
      <c r="CK167" s="701">
        <v>6.0000000000000001E-3</v>
      </c>
      <c r="CL167" s="701">
        <v>0.01</v>
      </c>
      <c r="CM167" s="701">
        <v>0.01</v>
      </c>
      <c r="CN167" s="701">
        <v>0.01</v>
      </c>
      <c r="CO167" s="701">
        <v>0.01</v>
      </c>
      <c r="CP167" s="701">
        <v>0.01</v>
      </c>
      <c r="CQ167" s="701">
        <v>0.01</v>
      </c>
      <c r="CR167" s="701">
        <v>0.01</v>
      </c>
      <c r="CS167" s="701">
        <v>0.01</v>
      </c>
      <c r="CT167" s="701">
        <v>0.01</v>
      </c>
      <c r="CU167" s="1619">
        <v>0.01</v>
      </c>
      <c r="CV167" s="1619">
        <v>0.01</v>
      </c>
      <c r="CW167" s="1619">
        <v>0.01</v>
      </c>
      <c r="CX167" s="1619">
        <v>0.01</v>
      </c>
      <c r="CY167" s="1619">
        <v>0.01</v>
      </c>
      <c r="CZ167" s="1619">
        <v>0.01</v>
      </c>
      <c r="DA167" s="1619">
        <v>0.01</v>
      </c>
      <c r="DB167" s="1619">
        <v>0.01</v>
      </c>
      <c r="DC167" s="1619">
        <v>0.01</v>
      </c>
      <c r="DD167" s="1619">
        <v>0.01</v>
      </c>
      <c r="DE167" s="1619">
        <v>0.01</v>
      </c>
      <c r="DF167" s="1619">
        <v>0.01</v>
      </c>
      <c r="DG167" s="1619">
        <v>0.01</v>
      </c>
      <c r="DH167" s="1619">
        <v>0.01</v>
      </c>
      <c r="DI167" s="1619">
        <v>0.01</v>
      </c>
      <c r="DJ167" s="1619">
        <v>0.01</v>
      </c>
      <c r="DK167" s="1619">
        <v>0.01</v>
      </c>
      <c r="DL167" s="1619">
        <v>0.01</v>
      </c>
      <c r="DM167" s="1619">
        <v>0.01</v>
      </c>
      <c r="DN167" s="667"/>
      <c r="DO167" s="667"/>
      <c r="DP167" s="667"/>
      <c r="DQ167" s="667"/>
    </row>
    <row r="168" spans="1:121" s="47" customFormat="1">
      <c r="B168" s="47">
        <v>168</v>
      </c>
      <c r="C168" s="46"/>
      <c r="D168" s="642"/>
      <c r="E168" s="53"/>
      <c r="F168" s="643"/>
      <c r="G168" s="643"/>
      <c r="H168" s="643"/>
      <c r="I168" s="643"/>
      <c r="J168" s="643"/>
      <c r="K168" s="643"/>
      <c r="L168" s="643"/>
      <c r="M168" s="643"/>
      <c r="N168" s="643"/>
      <c r="O168" s="6"/>
      <c r="P168" s="6"/>
      <c r="Q168" s="6"/>
      <c r="R168" s="6"/>
      <c r="S168" s="644"/>
      <c r="T168" s="644"/>
      <c r="U168" s="644"/>
      <c r="V168" s="645"/>
      <c r="W168" s="645"/>
      <c r="X168" s="645"/>
      <c r="Y168" s="645"/>
      <c r="Z168" s="645"/>
      <c r="AA168" s="645"/>
      <c r="AB168" s="53"/>
      <c r="AC168" s="53"/>
      <c r="AD168" s="643"/>
      <c r="AE168" s="643"/>
      <c r="AF168" s="643"/>
      <c r="AG168" s="643"/>
      <c r="AH168" s="643"/>
      <c r="AI168" s="643"/>
      <c r="AJ168" s="643"/>
      <c r="AK168" s="643"/>
      <c r="AL168" s="643"/>
      <c r="AM168" s="643"/>
      <c r="AN168" s="643"/>
      <c r="AO168" s="643"/>
      <c r="AP168" s="643"/>
      <c r="AQ168" s="643"/>
      <c r="AR168" s="643"/>
      <c r="AS168" s="643"/>
      <c r="AT168" s="643"/>
      <c r="AU168" s="643"/>
      <c r="AV168" s="643"/>
      <c r="AW168" s="643"/>
      <c r="AX168" s="643"/>
      <c r="AY168" s="643"/>
      <c r="AZ168" s="643"/>
      <c r="BA168" s="643"/>
      <c r="BB168" s="643"/>
      <c r="BC168" s="643"/>
      <c r="BD168" s="643"/>
      <c r="BE168" s="643"/>
      <c r="BF168" s="643"/>
      <c r="BG168" s="643"/>
      <c r="BH168" s="643"/>
      <c r="BI168" s="643"/>
      <c r="BJ168" s="643"/>
      <c r="BK168" s="643"/>
      <c r="BL168" s="643"/>
      <c r="BM168" s="643"/>
      <c r="BN168" s="643"/>
      <c r="BO168" s="643"/>
      <c r="BP168" s="643"/>
      <c r="BQ168" s="643"/>
      <c r="BR168" s="795"/>
      <c r="BS168" s="643"/>
      <c r="BT168" s="643"/>
      <c r="BU168" s="643"/>
      <c r="BV168" s="646"/>
      <c r="BW168" s="646"/>
      <c r="BX168" s="646"/>
      <c r="BY168" s="646"/>
      <c r="BZ168" s="646"/>
      <c r="CA168" s="646"/>
      <c r="CB168" s="646"/>
      <c r="CC168" s="646"/>
      <c r="CD168" s="646"/>
      <c r="CE168" s="646"/>
      <c r="CF168" s="646"/>
      <c r="CG168" s="643"/>
      <c r="CH168" s="643"/>
      <c r="CI168" s="643"/>
      <c r="CJ168" s="643"/>
      <c r="CK168" s="643"/>
      <c r="CL168" s="643"/>
      <c r="CM168" s="643"/>
      <c r="CN168" s="643"/>
      <c r="CO168" s="643"/>
      <c r="CP168" s="798"/>
      <c r="CQ168" s="643"/>
      <c r="CR168" s="643"/>
      <c r="CS168" s="643"/>
      <c r="CT168" s="643"/>
      <c r="CU168" s="643"/>
      <c r="CV168" s="643"/>
      <c r="CW168" s="643"/>
      <c r="CX168" s="643"/>
      <c r="CY168" s="643"/>
      <c r="CZ168" s="643"/>
      <c r="DA168" s="643"/>
      <c r="DB168" s="643"/>
      <c r="DC168" s="643"/>
      <c r="DD168" s="643"/>
      <c r="DE168" s="643"/>
      <c r="DF168" s="643"/>
      <c r="DG168" s="643"/>
      <c r="DH168" s="643"/>
      <c r="DI168" s="643"/>
      <c r="DJ168" s="643"/>
      <c r="DK168" s="643"/>
      <c r="DL168" s="643"/>
      <c r="DM168" s="643"/>
      <c r="DN168" s="643"/>
      <c r="DO168" s="643"/>
      <c r="DP168" s="643"/>
      <c r="DQ168" s="643"/>
    </row>
    <row r="169" spans="1:121" s="47" customFormat="1">
      <c r="B169" s="47">
        <v>169</v>
      </c>
      <c r="C169" s="46"/>
      <c r="D169" s="642"/>
      <c r="E169" s="53"/>
      <c r="F169" s="643"/>
      <c r="G169" s="643"/>
      <c r="H169" s="643"/>
      <c r="I169" s="643"/>
      <c r="J169" s="643"/>
      <c r="K169" s="643"/>
      <c r="L169" s="643"/>
      <c r="M169" s="643"/>
      <c r="N169" s="643"/>
      <c r="O169" s="6"/>
      <c r="P169" s="6"/>
      <c r="Q169" s="6"/>
      <c r="R169" s="6"/>
      <c r="S169" s="644"/>
      <c r="T169" s="644"/>
      <c r="U169" s="644"/>
      <c r="V169" s="645"/>
      <c r="W169" s="645"/>
      <c r="X169" s="645"/>
      <c r="Y169" s="645"/>
      <c r="Z169" s="645"/>
      <c r="AA169" s="645"/>
      <c r="AB169" s="53"/>
      <c r="AC169" s="53"/>
      <c r="AD169" s="643"/>
      <c r="AE169" s="643"/>
      <c r="AF169" s="643"/>
      <c r="AG169" s="643"/>
      <c r="AH169" s="643"/>
      <c r="AI169" s="643"/>
      <c r="AJ169" s="643"/>
      <c r="AK169" s="643"/>
      <c r="AL169" s="643"/>
      <c r="AM169" s="643"/>
      <c r="AN169" s="643"/>
      <c r="AO169" s="643"/>
      <c r="AP169" s="643"/>
      <c r="AQ169" s="643"/>
      <c r="AR169" s="643"/>
      <c r="AS169" s="643"/>
      <c r="AT169" s="643"/>
      <c r="AU169" s="643"/>
      <c r="AV169" s="643"/>
      <c r="AW169" s="643"/>
      <c r="AX169" s="643"/>
      <c r="AY169" s="643"/>
      <c r="AZ169" s="643"/>
      <c r="BA169" s="643"/>
      <c r="BB169" s="643"/>
      <c r="BC169" s="643"/>
      <c r="BD169" s="643"/>
      <c r="BE169" s="643"/>
      <c r="BF169" s="643"/>
      <c r="BG169" s="643"/>
      <c r="BH169" s="643"/>
      <c r="BI169" s="643"/>
      <c r="BJ169" s="643"/>
      <c r="BK169" s="643"/>
      <c r="BL169" s="643"/>
      <c r="BM169" s="643"/>
      <c r="BN169" s="643"/>
      <c r="BO169" s="643"/>
      <c r="BP169" s="643"/>
      <c r="BQ169" s="643"/>
      <c r="BR169" s="795"/>
      <c r="BS169" s="643"/>
      <c r="BT169" s="643"/>
      <c r="BU169" s="643"/>
      <c r="BV169" s="646"/>
      <c r="BW169" s="646"/>
      <c r="BX169" s="646"/>
      <c r="BY169" s="646"/>
      <c r="BZ169" s="646"/>
      <c r="CA169" s="646"/>
      <c r="CB169" s="646"/>
      <c r="CC169" s="646"/>
      <c r="CD169" s="646"/>
      <c r="CE169" s="646"/>
      <c r="CF169" s="646"/>
      <c r="CG169" s="643"/>
      <c r="CH169" s="643"/>
      <c r="CI169" s="643"/>
      <c r="CJ169" s="643"/>
      <c r="CK169" s="643"/>
      <c r="CL169" s="643"/>
      <c r="CM169" s="643"/>
      <c r="CN169" s="643"/>
      <c r="CO169" s="643"/>
      <c r="CP169" s="643"/>
      <c r="CQ169" s="798"/>
      <c r="CR169" s="643"/>
      <c r="CS169" s="643"/>
      <c r="CT169" s="643"/>
      <c r="CU169" s="643"/>
      <c r="CV169" s="643"/>
      <c r="CW169" s="643"/>
      <c r="CX169" s="643"/>
      <c r="CY169" s="643"/>
      <c r="CZ169" s="643"/>
      <c r="DA169" s="643"/>
      <c r="DB169" s="643"/>
      <c r="DC169" s="643"/>
      <c r="DD169" s="643"/>
      <c r="DE169" s="643"/>
      <c r="DF169" s="643"/>
      <c r="DG169" s="643"/>
      <c r="DH169" s="643"/>
      <c r="DI169" s="643"/>
      <c r="DJ169" s="643"/>
      <c r="DK169" s="643"/>
      <c r="DL169" s="643"/>
      <c r="DM169" s="643"/>
      <c r="DN169" s="643"/>
      <c r="DO169" s="643"/>
      <c r="DP169" s="643"/>
      <c r="DQ169" s="643"/>
    </row>
    <row r="170" spans="1:121" s="47" customFormat="1">
      <c r="B170" s="47">
        <v>170</v>
      </c>
      <c r="C170" s="46"/>
      <c r="D170" s="763" t="s">
        <v>559</v>
      </c>
      <c r="E170" s="53"/>
      <c r="F170" s="643"/>
      <c r="G170" s="643"/>
      <c r="H170" s="643"/>
      <c r="I170" s="643"/>
      <c r="J170" s="643"/>
      <c r="K170" s="643"/>
      <c r="L170" s="643"/>
      <c r="M170" s="643"/>
      <c r="N170" s="643"/>
      <c r="O170" s="6"/>
      <c r="P170" s="6">
        <v>10.460958317474791</v>
      </c>
      <c r="Q170" s="6">
        <v>13.913580399999999</v>
      </c>
      <c r="R170" s="6">
        <v>38.224030249999998</v>
      </c>
      <c r="S170" s="6">
        <v>26.09305368116372</v>
      </c>
      <c r="T170" s="6">
        <v>28.122083540849601</v>
      </c>
      <c r="U170" s="6">
        <v>35.347045000000001</v>
      </c>
      <c r="V170" s="714">
        <v>41.117581999999999</v>
      </c>
      <c r="W170" s="714">
        <v>43.173461100000011</v>
      </c>
      <c r="X170" s="714">
        <v>45.332134155000006</v>
      </c>
      <c r="Y170" s="714">
        <v>47.598740862750013</v>
      </c>
      <c r="Z170" s="714">
        <v>49.978677905887515</v>
      </c>
      <c r="AA170" s="714">
        <v>52.477611801181894</v>
      </c>
      <c r="AB170" s="53"/>
      <c r="AC170" s="53"/>
      <c r="AD170" s="643"/>
      <c r="AE170" s="643"/>
      <c r="AF170" s="643"/>
      <c r="AG170" s="643"/>
      <c r="AH170" s="643"/>
      <c r="AI170" s="643"/>
      <c r="AJ170" s="643"/>
      <c r="AK170" s="643"/>
      <c r="AL170" s="643"/>
      <c r="AM170" s="643"/>
      <c r="AN170" s="643"/>
      <c r="AO170" s="643"/>
      <c r="AP170" s="643"/>
      <c r="AQ170" s="643"/>
      <c r="AR170" s="643"/>
      <c r="AS170" s="643"/>
      <c r="AT170" s="643"/>
      <c r="AU170" s="643"/>
      <c r="AV170" s="643"/>
      <c r="AW170" s="643"/>
      <c r="AX170" s="643"/>
      <c r="AY170" s="643"/>
      <c r="AZ170" s="643"/>
      <c r="BA170" s="643"/>
      <c r="BB170" s="643"/>
      <c r="BC170" s="643"/>
      <c r="BD170" s="643"/>
      <c r="BE170" s="643"/>
      <c r="BF170" s="643"/>
      <c r="BG170" s="643"/>
      <c r="BH170" s="643"/>
      <c r="BI170" s="643"/>
      <c r="BJ170" s="643"/>
      <c r="BK170" s="643"/>
      <c r="BL170" s="643"/>
      <c r="BM170" s="643"/>
      <c r="BN170" s="643"/>
      <c r="BO170" s="643"/>
      <c r="BP170" s="643"/>
      <c r="BQ170" s="643"/>
      <c r="BR170" s="795"/>
      <c r="BS170" s="643"/>
      <c r="BT170" s="643"/>
      <c r="BU170" s="643"/>
      <c r="BV170" s="646">
        <v>1.552420614525138</v>
      </c>
      <c r="BW170" s="646">
        <v>1.3801474594594638</v>
      </c>
      <c r="BX170" s="646">
        <v>3.1657574545454557</v>
      </c>
      <c r="BY170" s="646">
        <v>4.3626327889447332</v>
      </c>
      <c r="BZ170" s="646">
        <v>1.7531264</v>
      </c>
      <c r="CA170" s="646">
        <v>1.8991739999999999</v>
      </c>
      <c r="CB170" s="646">
        <v>3.70661</v>
      </c>
      <c r="CC170" s="646">
        <v>6.5546699999999998</v>
      </c>
      <c r="CD170" s="646">
        <v>12.839040000000001</v>
      </c>
      <c r="CE170" s="646">
        <v>10.396687</v>
      </c>
      <c r="CF170" s="646">
        <v>7.10562</v>
      </c>
      <c r="CG170" s="646">
        <v>7.8826832500000013</v>
      </c>
      <c r="CH170" s="646">
        <v>5.0693390000000003</v>
      </c>
      <c r="CI170" s="646">
        <v>4.9617021999999995</v>
      </c>
      <c r="CJ170" s="646">
        <v>7.8394029999999999</v>
      </c>
      <c r="CK170" s="646">
        <v>8.2226094811637189</v>
      </c>
      <c r="CL170" s="646">
        <v>5.7251055408495972</v>
      </c>
      <c r="CM170" s="646">
        <v>4.391845</v>
      </c>
      <c r="CN170" s="646">
        <v>10.041309000000002</v>
      </c>
      <c r="CO170" s="646">
        <v>7.9638240000000007</v>
      </c>
      <c r="CP170" s="646">
        <v>6.8922050000000006</v>
      </c>
      <c r="CQ170" s="646">
        <v>8.5137499999999999</v>
      </c>
      <c r="CR170" s="646">
        <v>9.2872599999999998</v>
      </c>
      <c r="CS170" s="646">
        <v>10.653830000000001</v>
      </c>
      <c r="CT170" s="646">
        <v>11.24</v>
      </c>
      <c r="CU170" s="643">
        <v>8.9394375000000004</v>
      </c>
      <c r="CV170" s="643">
        <v>9.7516230000000004</v>
      </c>
      <c r="CW170" s="643">
        <v>11.186521500000001</v>
      </c>
      <c r="CX170" s="643">
        <v>11.802000000000001</v>
      </c>
      <c r="CY170" s="643">
        <v>9.3864093750000013</v>
      </c>
      <c r="CZ170" s="643">
        <v>10.239204150000001</v>
      </c>
      <c r="DA170" s="643">
        <v>11.745847575000003</v>
      </c>
      <c r="DB170" s="643">
        <v>12.392100000000003</v>
      </c>
      <c r="DC170" s="643">
        <v>9.8557298437500016</v>
      </c>
      <c r="DD170" s="643">
        <v>10.751164357500002</v>
      </c>
      <c r="DE170" s="643">
        <v>12.333139953750003</v>
      </c>
      <c r="DF170" s="643">
        <v>13.011705000000003</v>
      </c>
      <c r="DG170" s="643">
        <v>10.348516335937502</v>
      </c>
      <c r="DH170" s="643">
        <v>11.288722575375003</v>
      </c>
      <c r="DI170" s="643">
        <v>12.949796951437504</v>
      </c>
      <c r="DJ170" s="643">
        <v>13.662290250000003</v>
      </c>
      <c r="DK170" s="643">
        <v>10.865942152734377</v>
      </c>
      <c r="DL170" s="643">
        <v>11.853158704143754</v>
      </c>
      <c r="DM170" s="643">
        <v>13.59728679900938</v>
      </c>
      <c r="DN170" s="643">
        <v>14.345404762500005</v>
      </c>
      <c r="DO170" s="643">
        <v>11.409239260371097</v>
      </c>
      <c r="DP170" s="643">
        <v>12.445816639350943</v>
      </c>
      <c r="DQ170" s="643">
        <v>14.27715113895985</v>
      </c>
    </row>
    <row r="171" spans="1:121" s="47" customFormat="1">
      <c r="B171" s="47">
        <v>171</v>
      </c>
      <c r="C171" s="46"/>
      <c r="D171" s="756" t="s">
        <v>369</v>
      </c>
      <c r="E171" s="111"/>
      <c r="F171" s="85"/>
      <c r="G171" s="85"/>
      <c r="H171" s="85"/>
      <c r="I171" s="85"/>
      <c r="J171" s="85"/>
      <c r="K171" s="85"/>
      <c r="L171" s="85"/>
      <c r="M171" s="85"/>
      <c r="N171" s="85"/>
      <c r="O171" s="656"/>
      <c r="P171" s="656"/>
      <c r="Q171" s="656">
        <v>0.33004835482019668</v>
      </c>
      <c r="R171" s="656">
        <v>1.747246154555588</v>
      </c>
      <c r="S171" s="656">
        <v>-0.31736518858673413</v>
      </c>
      <c r="T171" s="656">
        <v>7.7761303237214197E-2</v>
      </c>
      <c r="U171" s="656">
        <v>0.25691415960185027</v>
      </c>
      <c r="V171" s="632">
        <v>0.16325373167686297</v>
      </c>
      <c r="W171" s="632">
        <v>5.0000000000000266E-2</v>
      </c>
      <c r="X171" s="632">
        <v>4.9999999999999822E-2</v>
      </c>
      <c r="Y171" s="632">
        <v>5.0000000000000266E-2</v>
      </c>
      <c r="Z171" s="632">
        <v>5.0000000000000044E-2</v>
      </c>
      <c r="AA171" s="632">
        <v>0.10250000000000004</v>
      </c>
      <c r="AB171" s="111"/>
      <c r="AC171" s="111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  <c r="BN171" s="85"/>
      <c r="BO171" s="85"/>
      <c r="BP171" s="85"/>
      <c r="BQ171" s="85"/>
      <c r="BR171" s="85"/>
      <c r="BS171" s="85"/>
      <c r="BT171" s="85"/>
      <c r="BU171" s="85"/>
      <c r="BV171" s="634"/>
      <c r="BW171" s="634"/>
      <c r="BX171" s="634"/>
      <c r="BY171" s="634"/>
      <c r="BZ171" s="656">
        <v>0.12928569976266058</v>
      </c>
      <c r="CA171" s="656">
        <v>0.37606600438464266</v>
      </c>
      <c r="CB171" s="656">
        <v>0.17084459350414782</v>
      </c>
      <c r="CC171" s="656">
        <v>0.50245741897188023</v>
      </c>
      <c r="CD171" s="656">
        <v>6.323510729175033</v>
      </c>
      <c r="CE171" s="656">
        <v>4.4743204150857165</v>
      </c>
      <c r="CF171" s="656">
        <v>0.9170131198048892</v>
      </c>
      <c r="CG171" s="656">
        <v>0.20260566130712943</v>
      </c>
      <c r="CH171" s="656">
        <v>-0.60516214607945762</v>
      </c>
      <c r="CI171" s="656">
        <v>-0.52276122191617391</v>
      </c>
      <c r="CJ171" s="656">
        <v>0.10326797661569298</v>
      </c>
      <c r="CK171" s="656">
        <v>4.312316255555726E-2</v>
      </c>
      <c r="CL171" s="656">
        <v>0.12935937818512366</v>
      </c>
      <c r="CM171" s="656">
        <v>-0.11485114926889395</v>
      </c>
      <c r="CN171" s="656">
        <v>0.28087674533379681</v>
      </c>
      <c r="CO171" s="656">
        <v>-3.1472427549495308E-2</v>
      </c>
      <c r="CP171" s="656">
        <v>0.20385640942738115</v>
      </c>
      <c r="CQ171" s="656">
        <v>0.93853608221601625</v>
      </c>
      <c r="CR171" s="656">
        <v>-7.5094691339545605E-2</v>
      </c>
      <c r="CS171" s="656">
        <v>0.33777818294326956</v>
      </c>
      <c r="CT171" s="656">
        <v>0.63082787003578678</v>
      </c>
      <c r="CU171" s="1605">
        <v>0.05</v>
      </c>
      <c r="CV171" s="1605">
        <v>0.05</v>
      </c>
      <c r="CW171" s="1605">
        <v>0.05</v>
      </c>
      <c r="CX171" s="1605">
        <v>0.05</v>
      </c>
      <c r="CY171" s="1605">
        <v>0.05</v>
      </c>
      <c r="CZ171" s="1605">
        <v>0.05</v>
      </c>
      <c r="DA171" s="1605">
        <v>0.05</v>
      </c>
      <c r="DB171" s="1605">
        <v>0.05</v>
      </c>
      <c r="DC171" s="1605">
        <v>0.05</v>
      </c>
      <c r="DD171" s="1605">
        <v>0.05</v>
      </c>
      <c r="DE171" s="1605">
        <v>0.05</v>
      </c>
      <c r="DF171" s="1605">
        <v>0.05</v>
      </c>
      <c r="DG171" s="1605">
        <v>0.05</v>
      </c>
      <c r="DH171" s="1605">
        <v>0.05</v>
      </c>
      <c r="DI171" s="1605">
        <v>0.05</v>
      </c>
      <c r="DJ171" s="1605">
        <v>0.05</v>
      </c>
      <c r="DK171" s="1605">
        <v>0.05</v>
      </c>
      <c r="DL171" s="1605">
        <v>0.05</v>
      </c>
      <c r="DM171" s="1605">
        <v>0.05</v>
      </c>
      <c r="DN171" s="1605">
        <v>0.05</v>
      </c>
      <c r="DO171" s="1605">
        <v>0.05</v>
      </c>
      <c r="DP171" s="1605">
        <v>0.05</v>
      </c>
      <c r="DQ171" s="1605">
        <v>0.05</v>
      </c>
    </row>
    <row r="172" spans="1:121" s="47" customFormat="1">
      <c r="B172" s="47">
        <v>172</v>
      </c>
      <c r="C172" s="46"/>
      <c r="D172" s="636"/>
      <c r="E172" s="111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132"/>
      <c r="W172" s="132"/>
      <c r="X172" s="132"/>
      <c r="Y172" s="132"/>
      <c r="Z172" s="132"/>
      <c r="AA172" s="132"/>
      <c r="AB172" s="111"/>
      <c r="AC172" s="111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5"/>
      <c r="BD172" s="85"/>
      <c r="BE172" s="85"/>
      <c r="BF172" s="85"/>
      <c r="BG172" s="85"/>
      <c r="BH172" s="85"/>
      <c r="BI172" s="85"/>
      <c r="BJ172" s="85"/>
      <c r="BK172" s="85"/>
      <c r="BL172" s="85"/>
      <c r="BM172" s="85"/>
      <c r="BN172" s="85"/>
      <c r="BO172" s="85"/>
      <c r="BP172" s="85"/>
      <c r="BQ172" s="85"/>
      <c r="BR172" s="85"/>
      <c r="BS172" s="85"/>
      <c r="BT172" s="85"/>
      <c r="BU172" s="85"/>
      <c r="BV172" s="634"/>
      <c r="BW172" s="634"/>
      <c r="BX172" s="634"/>
      <c r="BY172" s="634"/>
      <c r="BZ172" s="634"/>
      <c r="CA172" s="634"/>
      <c r="CB172" s="634"/>
      <c r="CC172" s="634"/>
      <c r="CD172" s="634"/>
      <c r="CE172" s="634"/>
      <c r="CF172" s="651"/>
      <c r="CG172" s="634"/>
      <c r="CH172" s="634"/>
      <c r="CI172" s="634"/>
      <c r="CJ172" s="634"/>
      <c r="CK172" s="634"/>
      <c r="CL172" s="634"/>
      <c r="CM172" s="634"/>
      <c r="CN172" s="634"/>
      <c r="CO172" s="634"/>
      <c r="CP172" s="634"/>
      <c r="CQ172" s="634"/>
      <c r="CR172" s="634"/>
      <c r="CS172" s="634"/>
      <c r="CT172" s="634"/>
      <c r="CU172" s="634"/>
      <c r="CV172" s="634"/>
      <c r="CW172" s="634"/>
      <c r="CX172" s="634"/>
      <c r="CY172" s="634"/>
      <c r="CZ172" s="634"/>
      <c r="DA172" s="634"/>
      <c r="DB172" s="634"/>
      <c r="DC172" s="634"/>
      <c r="DD172" s="634"/>
      <c r="DE172" s="634"/>
      <c r="DF172" s="634"/>
      <c r="DG172" s="634"/>
      <c r="DH172" s="634"/>
      <c r="DI172" s="634"/>
      <c r="DJ172" s="634"/>
      <c r="DK172" s="634"/>
      <c r="DL172" s="634"/>
      <c r="DM172" s="634"/>
      <c r="DN172" s="634"/>
      <c r="DO172" s="634"/>
      <c r="DP172" s="634"/>
      <c r="DQ172" s="634"/>
    </row>
    <row r="173" spans="1:121" s="47" customFormat="1">
      <c r="B173" s="47">
        <v>173</v>
      </c>
      <c r="C173" s="46"/>
      <c r="D173" s="636"/>
      <c r="E173" s="111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132"/>
      <c r="W173" s="132"/>
      <c r="X173" s="132"/>
      <c r="Y173" s="132"/>
      <c r="Z173" s="132"/>
      <c r="AA173" s="132"/>
      <c r="AB173" s="111"/>
      <c r="AC173" s="111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85"/>
      <c r="AT173" s="85"/>
      <c r="AU173" s="85"/>
      <c r="AV173" s="85"/>
      <c r="AW173" s="85"/>
      <c r="AX173" s="85"/>
      <c r="AY173" s="85"/>
      <c r="AZ173" s="85"/>
      <c r="BA173" s="85"/>
      <c r="BB173" s="85"/>
      <c r="BC173" s="85"/>
      <c r="BD173" s="85"/>
      <c r="BE173" s="85"/>
      <c r="BF173" s="85"/>
      <c r="BG173" s="85"/>
      <c r="BH173" s="85"/>
      <c r="BI173" s="85"/>
      <c r="BJ173" s="85"/>
      <c r="BK173" s="85"/>
      <c r="BL173" s="85"/>
      <c r="BM173" s="85"/>
      <c r="BN173" s="85"/>
      <c r="BO173" s="85"/>
      <c r="BP173" s="85"/>
      <c r="BQ173" s="85"/>
      <c r="BR173" s="85"/>
      <c r="BS173" s="85"/>
      <c r="BT173" s="85"/>
      <c r="BU173" s="85"/>
      <c r="BV173" s="634"/>
      <c r="BW173" s="634"/>
      <c r="BX173" s="634"/>
      <c r="BY173" s="634"/>
      <c r="BZ173" s="634"/>
      <c r="CA173" s="634"/>
      <c r="CB173" s="634"/>
      <c r="CC173" s="634"/>
      <c r="CD173" s="634"/>
      <c r="CE173" s="634"/>
      <c r="CF173" s="651"/>
      <c r="CG173" s="634"/>
      <c r="CH173" s="634"/>
      <c r="CI173" s="634"/>
      <c r="CJ173" s="634"/>
      <c r="CK173" s="634"/>
      <c r="CL173" s="634"/>
      <c r="CM173" s="634"/>
      <c r="CN173" s="634"/>
      <c r="CO173" s="634"/>
      <c r="CP173" s="634"/>
      <c r="CQ173" s="634"/>
      <c r="CR173" s="634"/>
      <c r="CS173" s="634"/>
      <c r="CT173" s="634"/>
      <c r="CU173" s="1420"/>
      <c r="CV173" s="1420"/>
      <c r="CW173" s="1420"/>
      <c r="CX173" s="1420"/>
      <c r="CY173" s="1420"/>
      <c r="CZ173" s="1420"/>
      <c r="DA173" s="1420"/>
      <c r="DB173" s="1420"/>
      <c r="DC173" s="1420"/>
      <c r="DD173" s="1420"/>
      <c r="DE173" s="1420"/>
      <c r="DF173" s="1420"/>
      <c r="DG173" s="1420"/>
      <c r="DH173" s="1420"/>
      <c r="DI173" s="1420"/>
      <c r="DJ173" s="1420"/>
      <c r="DK173" s="1420"/>
      <c r="DL173" s="1420"/>
      <c r="DM173" s="1420"/>
      <c r="DN173" s="1420"/>
      <c r="DO173" s="1420"/>
      <c r="DP173" s="1420"/>
      <c r="DQ173" s="1420"/>
    </row>
    <row r="174" spans="1:121" s="47" customFormat="1">
      <c r="B174" s="47">
        <v>174</v>
      </c>
      <c r="C174" s="46"/>
      <c r="D174" s="763" t="s">
        <v>555</v>
      </c>
      <c r="E174" s="53"/>
      <c r="F174" s="643"/>
      <c r="G174" s="643"/>
      <c r="H174" s="643"/>
      <c r="I174" s="643"/>
      <c r="J174" s="643"/>
      <c r="K174" s="643"/>
      <c r="L174" s="643"/>
      <c r="M174" s="643"/>
      <c r="N174" s="643"/>
      <c r="O174" s="6"/>
      <c r="P174" s="6"/>
      <c r="Q174" s="6">
        <v>16.183264999999999</v>
      </c>
      <c r="R174" s="6">
        <v>50.79007</v>
      </c>
      <c r="S174" s="6">
        <v>118.28768155210162</v>
      </c>
      <c r="T174" s="6">
        <v>216.43017926486692</v>
      </c>
      <c r="U174" s="6">
        <v>790.30284022399997</v>
      </c>
      <c r="V174" s="714">
        <v>2167.5707480243473</v>
      </c>
      <c r="W174" s="714">
        <v>3604.7814319999979</v>
      </c>
      <c r="X174" s="714">
        <v>4858.6184518260852</v>
      </c>
      <c r="Y174" s="714">
        <v>6112.4554716521716</v>
      </c>
      <c r="Z174" s="714">
        <v>7366.2924914782579</v>
      </c>
      <c r="AA174" s="714">
        <v>0</v>
      </c>
      <c r="AB174" s="53"/>
      <c r="AC174" s="53"/>
      <c r="AD174" s="643"/>
      <c r="AE174" s="643"/>
      <c r="AF174" s="643"/>
      <c r="AG174" s="643"/>
      <c r="AH174" s="643"/>
      <c r="AI174" s="643"/>
      <c r="AJ174" s="643"/>
      <c r="AK174" s="643"/>
      <c r="AL174" s="643"/>
      <c r="AM174" s="643"/>
      <c r="AN174" s="643"/>
      <c r="AO174" s="643"/>
      <c r="AP174" s="643"/>
      <c r="AQ174" s="643"/>
      <c r="AR174" s="643"/>
      <c r="AS174" s="643"/>
      <c r="AT174" s="643"/>
      <c r="AU174" s="643"/>
      <c r="AV174" s="643"/>
      <c r="AW174" s="643"/>
      <c r="AX174" s="643"/>
      <c r="AY174" s="643"/>
      <c r="AZ174" s="643"/>
      <c r="BA174" s="643"/>
      <c r="BB174" s="643"/>
      <c r="BC174" s="643"/>
      <c r="BD174" s="643"/>
      <c r="BE174" s="643"/>
      <c r="BF174" s="643"/>
      <c r="BG174" s="643"/>
      <c r="BH174" s="643"/>
      <c r="BI174" s="643"/>
      <c r="BJ174" s="643"/>
      <c r="BK174" s="643"/>
      <c r="BL174" s="643"/>
      <c r="BM174" s="643"/>
      <c r="BN174" s="643"/>
      <c r="BO174" s="643"/>
      <c r="BP174" s="643"/>
      <c r="BQ174" s="643"/>
      <c r="BR174" s="795"/>
      <c r="BS174" s="643"/>
      <c r="BT174" s="643"/>
      <c r="BU174" s="643"/>
      <c r="BV174" s="646">
        <v>0</v>
      </c>
      <c r="BW174" s="646">
        <v>0</v>
      </c>
      <c r="BX174" s="646">
        <v>0</v>
      </c>
      <c r="BY174" s="646">
        <v>0</v>
      </c>
      <c r="BZ174" s="646">
        <v>0</v>
      </c>
      <c r="CA174" s="646">
        <v>2.7186749999999997</v>
      </c>
      <c r="CB174" s="646">
        <v>5.5731225000000002</v>
      </c>
      <c r="CC174" s="646">
        <v>7.8914674999999992</v>
      </c>
      <c r="CD174" s="646">
        <v>13.150259999999999</v>
      </c>
      <c r="CE174" s="646">
        <v>13.9</v>
      </c>
      <c r="CF174" s="646">
        <v>10.899239999999999</v>
      </c>
      <c r="CG174" s="646">
        <v>12.84057</v>
      </c>
      <c r="CH174" s="646">
        <v>20.845879999999998</v>
      </c>
      <c r="CI174" s="646">
        <v>27.2621</v>
      </c>
      <c r="CJ174" s="646">
        <v>34.372766999999996</v>
      </c>
      <c r="CK174" s="646">
        <v>35.806934552101616</v>
      </c>
      <c r="CL174" s="646">
        <v>36.298439264866929</v>
      </c>
      <c r="CM174" s="646">
        <v>30.742915000000004</v>
      </c>
      <c r="CN174" s="646">
        <v>59.132153000000002</v>
      </c>
      <c r="CO174" s="646">
        <v>90.256672000000009</v>
      </c>
      <c r="CP174" s="646">
        <v>124.30280800000001</v>
      </c>
      <c r="CQ174" s="646">
        <v>154.04291499999999</v>
      </c>
      <c r="CR174" s="646">
        <v>214.83215300000001</v>
      </c>
      <c r="CS174" s="646">
        <v>297.124964224</v>
      </c>
      <c r="CT174" s="646">
        <v>378.50205036000006</v>
      </c>
      <c r="CU174" s="646">
        <v>487.4291414573911</v>
      </c>
      <c r="CV174" s="646">
        <v>596.35623255478231</v>
      </c>
      <c r="CW174" s="646">
        <v>705.28332365217364</v>
      </c>
      <c r="CX174" s="646">
        <v>783.64813739130398</v>
      </c>
      <c r="CY174" s="646">
        <v>862.01295113043443</v>
      </c>
      <c r="CZ174" s="646">
        <v>940.37776486956477</v>
      </c>
      <c r="DA174" s="646">
        <v>1018.7425786086952</v>
      </c>
      <c r="DB174" s="646">
        <v>1097.1073923478257</v>
      </c>
      <c r="DC174" s="646">
        <v>1175.472206086956</v>
      </c>
      <c r="DD174" s="646">
        <v>1253.8370198260864</v>
      </c>
      <c r="DE174" s="646">
        <v>1332.2018335652169</v>
      </c>
      <c r="DF174" s="646">
        <v>1410.5666473043473</v>
      </c>
      <c r="DG174" s="646">
        <v>1488.9314610434776</v>
      </c>
      <c r="DH174" s="646">
        <v>1567.296274782608</v>
      </c>
      <c r="DI174" s="646">
        <v>1645.6610885217385</v>
      </c>
      <c r="DJ174" s="646">
        <v>1724.0259022608689</v>
      </c>
      <c r="DK174" s="646">
        <v>1802.3907159999992</v>
      </c>
      <c r="DL174" s="646">
        <v>1880.7555297391295</v>
      </c>
      <c r="DM174" s="646">
        <v>1959.1203434782601</v>
      </c>
      <c r="DN174" s="646">
        <v>0</v>
      </c>
      <c r="DO174" s="646">
        <v>0</v>
      </c>
      <c r="DP174" s="646">
        <v>0</v>
      </c>
      <c r="DQ174" s="646">
        <v>0</v>
      </c>
    </row>
    <row r="175" spans="1:121" s="47" customFormat="1">
      <c r="B175" s="47">
        <v>175</v>
      </c>
      <c r="C175" s="46"/>
      <c r="D175" s="756" t="s">
        <v>369</v>
      </c>
      <c r="E175" s="111"/>
      <c r="F175" s="85"/>
      <c r="G175" s="85"/>
      <c r="H175" s="85"/>
      <c r="I175" s="85"/>
      <c r="J175" s="85"/>
      <c r="K175" s="85"/>
      <c r="L175" s="85"/>
      <c r="M175" s="85"/>
      <c r="N175" s="85"/>
      <c r="O175" s="656"/>
      <c r="P175" s="656"/>
      <c r="Q175" s="656"/>
      <c r="R175" s="656">
        <v>2.1384315834907235</v>
      </c>
      <c r="S175" s="656">
        <v>1.3289529144594923</v>
      </c>
      <c r="T175" s="656">
        <v>0.82969330724042423</v>
      </c>
      <c r="U175" s="656">
        <v>2.6515371511882755</v>
      </c>
      <c r="V175" s="632">
        <v>1.7427090448137332</v>
      </c>
      <c r="W175" s="632">
        <v>0.66305133767172753</v>
      </c>
      <c r="X175" s="632">
        <v>0.34782608695652195</v>
      </c>
      <c r="Y175" s="632">
        <v>0.25806451612903225</v>
      </c>
      <c r="Z175" s="632">
        <v>0.20512820512820507</v>
      </c>
      <c r="AA175" s="632">
        <v>-1</v>
      </c>
      <c r="AB175" s="111"/>
      <c r="AC175" s="111"/>
      <c r="AD175" s="85"/>
      <c r="AE175" s="85"/>
      <c r="AF175" s="85"/>
      <c r="AG175" s="85"/>
      <c r="AH175" s="85"/>
      <c r="AI175" s="85"/>
      <c r="AJ175" s="85"/>
      <c r="AK175" s="85"/>
      <c r="AL175" s="85"/>
      <c r="AM175" s="85"/>
      <c r="AN175" s="85"/>
      <c r="AO175" s="85"/>
      <c r="AP175" s="85"/>
      <c r="AQ175" s="85"/>
      <c r="AR175" s="85"/>
      <c r="AS175" s="85"/>
      <c r="AT175" s="85"/>
      <c r="AU175" s="85"/>
      <c r="AV175" s="85"/>
      <c r="AW175" s="85"/>
      <c r="AX175" s="85"/>
      <c r="AY175" s="85"/>
      <c r="AZ175" s="85"/>
      <c r="BA175" s="85"/>
      <c r="BB175" s="85"/>
      <c r="BC175" s="85"/>
      <c r="BD175" s="85"/>
      <c r="BE175" s="85"/>
      <c r="BF175" s="85"/>
      <c r="BG175" s="85"/>
      <c r="BH175" s="85"/>
      <c r="BI175" s="85"/>
      <c r="BJ175" s="85"/>
      <c r="BK175" s="85"/>
      <c r="BL175" s="85"/>
      <c r="BM175" s="85"/>
      <c r="BN175" s="85"/>
      <c r="BO175" s="85"/>
      <c r="BP175" s="85"/>
      <c r="BQ175" s="85"/>
      <c r="BR175" s="85"/>
      <c r="BS175" s="85"/>
      <c r="BT175" s="85"/>
      <c r="BU175" s="85"/>
      <c r="BV175" s="758" t="s">
        <v>105</v>
      </c>
      <c r="BW175" s="758" t="s">
        <v>105</v>
      </c>
      <c r="BX175" s="758" t="s">
        <v>105</v>
      </c>
      <c r="BY175" s="758" t="s">
        <v>105</v>
      </c>
      <c r="BZ175" s="758" t="s">
        <v>105</v>
      </c>
      <c r="CA175" s="758" t="s">
        <v>105</v>
      </c>
      <c r="CB175" s="758" t="s">
        <v>105</v>
      </c>
      <c r="CC175" s="758" t="s">
        <v>105</v>
      </c>
      <c r="CD175" s="758" t="s">
        <v>105</v>
      </c>
      <c r="CE175" s="656">
        <v>4.1127847204980377</v>
      </c>
      <c r="CF175" s="656">
        <v>0.95567924444510211</v>
      </c>
      <c r="CG175" s="656">
        <v>0.62714602828941524</v>
      </c>
      <c r="CH175" s="656">
        <v>0.5852066803241911</v>
      </c>
      <c r="CI175" s="656">
        <v>0.96130215827338117</v>
      </c>
      <c r="CJ175" s="656">
        <v>2.1536847523313551</v>
      </c>
      <c r="CK175" s="656">
        <v>1.7885782758944204</v>
      </c>
      <c r="CL175" s="656">
        <v>0.74127641840339353</v>
      </c>
      <c r="CM175" s="656">
        <v>0.12767963583142916</v>
      </c>
      <c r="CN175" s="656">
        <v>0.72031983924948517</v>
      </c>
      <c r="CO175" s="656">
        <v>1.5206478334153455</v>
      </c>
      <c r="CP175" s="656">
        <v>2.4244670161428141</v>
      </c>
      <c r="CQ175" s="656">
        <v>4.0106801843611768</v>
      </c>
      <c r="CR175" s="656">
        <v>2.6330852522822905</v>
      </c>
      <c r="CS175" s="656">
        <v>2.2919999999999998</v>
      </c>
      <c r="CT175" s="656">
        <v>2.0449999999999999</v>
      </c>
      <c r="CU175" s="656">
        <v>2.1642425194134449</v>
      </c>
      <c r="CV175" s="656">
        <v>1.7759170320970639</v>
      </c>
      <c r="CW175" s="656">
        <v>1.3736925824935615</v>
      </c>
      <c r="CX175" s="656">
        <v>1.0703933747411996</v>
      </c>
      <c r="CY175" s="656">
        <v>0.76848874598070749</v>
      </c>
      <c r="CZ175" s="656">
        <v>0.57687253613666223</v>
      </c>
      <c r="DA175" s="656">
        <v>0.44444444444444442</v>
      </c>
      <c r="DB175" s="656">
        <v>0.40000000000000013</v>
      </c>
      <c r="DC175" s="656">
        <v>0.36363636363636354</v>
      </c>
      <c r="DD175" s="656">
        <v>0.33333333333333326</v>
      </c>
      <c r="DE175" s="656">
        <v>0.30769230769230771</v>
      </c>
      <c r="DF175" s="656">
        <v>0.28571428571428559</v>
      </c>
      <c r="DG175" s="656">
        <v>0.26666666666666661</v>
      </c>
      <c r="DH175" s="656">
        <v>0.25</v>
      </c>
      <c r="DI175" s="656">
        <v>0.23529411764705888</v>
      </c>
      <c r="DJ175" s="656">
        <v>0.2222222222222221</v>
      </c>
      <c r="DK175" s="656">
        <v>0.21052631578947367</v>
      </c>
      <c r="DL175" s="656">
        <v>0.19999999999999996</v>
      </c>
      <c r="DM175" s="656">
        <v>0.19047619047619047</v>
      </c>
      <c r="DN175" s="656">
        <v>-1</v>
      </c>
      <c r="DO175" s="656">
        <v>-1</v>
      </c>
      <c r="DP175" s="656">
        <v>-1</v>
      </c>
      <c r="DQ175" s="656">
        <v>-1</v>
      </c>
    </row>
    <row r="176" spans="1:121" s="47" customFormat="1">
      <c r="B176" s="47">
        <v>176</v>
      </c>
      <c r="C176" s="46"/>
      <c r="D176" s="799" t="s">
        <v>771</v>
      </c>
      <c r="E176" s="53"/>
      <c r="F176" s="643"/>
      <c r="G176" s="643"/>
      <c r="H176" s="643"/>
      <c r="I176" s="643"/>
      <c r="J176" s="643"/>
      <c r="K176" s="643"/>
      <c r="L176" s="643"/>
      <c r="M176" s="643"/>
      <c r="N176" s="643"/>
      <c r="O176" s="643"/>
      <c r="P176" s="643"/>
      <c r="Q176" s="643"/>
      <c r="R176" s="100">
        <v>8.4508846045693614E-2</v>
      </c>
      <c r="S176" s="100">
        <v>0.12451334900221223</v>
      </c>
      <c r="T176" s="100">
        <v>0.15309685091587566</v>
      </c>
      <c r="U176" s="100">
        <v>0.32469303213804435</v>
      </c>
      <c r="V176" s="761">
        <v>0.47839907978288332</v>
      </c>
      <c r="W176" s="761">
        <v>0.62572844305887521</v>
      </c>
      <c r="X176" s="761">
        <v>0.66937365840694318</v>
      </c>
      <c r="Y176" s="761">
        <v>0.70173110199977262</v>
      </c>
      <c r="Z176" s="761">
        <v>0.72116162713704268</v>
      </c>
      <c r="AA176" s="761">
        <v>0</v>
      </c>
      <c r="AB176" s="53"/>
      <c r="AC176" s="53"/>
      <c r="AD176" s="643"/>
      <c r="AE176" s="643"/>
      <c r="AF176" s="643"/>
      <c r="AG176" s="643"/>
      <c r="AH176" s="643"/>
      <c r="AI176" s="643"/>
      <c r="AJ176" s="643"/>
      <c r="AK176" s="643"/>
      <c r="AL176" s="643"/>
      <c r="AM176" s="643"/>
      <c r="AN176" s="643"/>
      <c r="AO176" s="643"/>
      <c r="AP176" s="643"/>
      <c r="AQ176" s="643"/>
      <c r="AR176" s="643"/>
      <c r="AS176" s="643"/>
      <c r="AT176" s="643"/>
      <c r="AU176" s="643"/>
      <c r="AV176" s="643"/>
      <c r="AW176" s="643"/>
      <c r="AX176" s="643"/>
      <c r="AY176" s="643"/>
      <c r="AZ176" s="643"/>
      <c r="BA176" s="643"/>
      <c r="BB176" s="643"/>
      <c r="BC176" s="643"/>
      <c r="BD176" s="643"/>
      <c r="BE176" s="643"/>
      <c r="BF176" s="643"/>
      <c r="BG176" s="643"/>
      <c r="BH176" s="643"/>
      <c r="BI176" s="643"/>
      <c r="BJ176" s="643"/>
      <c r="BK176" s="643"/>
      <c r="BL176" s="643"/>
      <c r="BM176" s="643"/>
      <c r="BN176" s="643"/>
      <c r="BO176" s="643"/>
      <c r="BP176" s="643"/>
      <c r="BQ176" s="643"/>
      <c r="BR176" s="795"/>
      <c r="BS176" s="643"/>
      <c r="BT176" s="643"/>
      <c r="BU176" s="643"/>
      <c r="BV176" s="643"/>
      <c r="BW176" s="643"/>
      <c r="BX176" s="643"/>
      <c r="BY176" s="643"/>
      <c r="BZ176" s="643"/>
      <c r="CA176" s="643"/>
      <c r="CB176" s="643"/>
      <c r="CC176" s="643"/>
      <c r="CD176" s="643"/>
      <c r="CE176" s="643"/>
      <c r="CF176" s="643"/>
      <c r="CG176" s="643"/>
      <c r="CH176" s="100">
        <v>0.11147529411764705</v>
      </c>
      <c r="CI176" s="100">
        <v>0.12335791855203621</v>
      </c>
      <c r="CJ176" s="100">
        <v>0.13374617509727624</v>
      </c>
      <c r="CK176" s="100">
        <v>0.12563836684947935</v>
      </c>
      <c r="CL176" s="100">
        <v>0.1337543090310217</v>
      </c>
      <c r="CM176" s="100">
        <v>0.10361616110549378</v>
      </c>
      <c r="CN176" s="100">
        <v>0.15115581032719838</v>
      </c>
      <c r="CO176" s="100">
        <v>0.19862823943661975</v>
      </c>
      <c r="CP176" s="100">
        <v>0.26571784523300557</v>
      </c>
      <c r="CQ176" s="100">
        <v>0.27488029086366883</v>
      </c>
      <c r="CR176" s="100">
        <v>0.33949455278128954</v>
      </c>
      <c r="CS176" s="100">
        <v>0.38437899640879691</v>
      </c>
      <c r="CT176" s="100">
        <v>0.38980643703398565</v>
      </c>
      <c r="CU176" s="100">
        <v>0.46017324028404732</v>
      </c>
      <c r="CV176" s="100">
        <v>0.49741504311765938</v>
      </c>
      <c r="CW176" s="100">
        <v>0.54179893871685558</v>
      </c>
      <c r="CX176" s="100">
        <v>0.66359594615597095</v>
      </c>
      <c r="CY176" s="100">
        <v>0.64443092011666614</v>
      </c>
      <c r="CZ176" s="100">
        <v>0.60302560531773075</v>
      </c>
      <c r="DA176" s="100">
        <v>0.60532881458934085</v>
      </c>
      <c r="DB176" s="100">
        <v>0.7853551854881099</v>
      </c>
      <c r="DC176" s="100">
        <v>0.67625607933771748</v>
      </c>
      <c r="DD176" s="100">
        <v>0.62297362357369146</v>
      </c>
      <c r="DE176" s="100">
        <v>0.63118759444468842</v>
      </c>
      <c r="DF176" s="100">
        <v>0.88805699493102874</v>
      </c>
      <c r="DG176" s="100">
        <v>0.68687431883693628</v>
      </c>
      <c r="DH176" s="100">
        <v>0.6250864575908015</v>
      </c>
      <c r="DI176" s="100">
        <v>0.67248188816765542</v>
      </c>
      <c r="DJ176" s="100">
        <v>0.95731727313296555</v>
      </c>
      <c r="DK176" s="100">
        <v>0.70982136178624011</v>
      </c>
      <c r="DL176" s="100">
        <v>0.6438513220196318</v>
      </c>
      <c r="DM176" s="100">
        <v>0.663373360267559</v>
      </c>
      <c r="DN176" s="100">
        <v>0</v>
      </c>
      <c r="DO176" s="100">
        <v>0</v>
      </c>
      <c r="DP176" s="100">
        <v>0</v>
      </c>
      <c r="DQ176" s="100">
        <v>0</v>
      </c>
    </row>
    <row r="177" spans="2:121" s="47" customFormat="1">
      <c r="B177" s="47">
        <v>177</v>
      </c>
      <c r="C177" s="46"/>
      <c r="D177" s="799" t="s">
        <v>772</v>
      </c>
      <c r="E177" s="53"/>
      <c r="F177" s="643"/>
      <c r="G177" s="643"/>
      <c r="H177" s="643"/>
      <c r="I177" s="643"/>
      <c r="J177" s="643"/>
      <c r="K177" s="643"/>
      <c r="L177" s="643"/>
      <c r="M177" s="643"/>
      <c r="N177" s="643"/>
      <c r="O177" s="643"/>
      <c r="P177" s="643"/>
      <c r="Q177" s="643"/>
      <c r="R177" s="100" t="e">
        <v>#REF!</v>
      </c>
      <c r="S177" s="100" t="e">
        <v>#REF!</v>
      </c>
      <c r="T177" s="100" t="e">
        <v>#REF!</v>
      </c>
      <c r="U177" s="100" t="e">
        <v>#REF!</v>
      </c>
      <c r="V177" s="761" t="e">
        <v>#REF!</v>
      </c>
      <c r="W177" s="761" t="e">
        <v>#REF!</v>
      </c>
      <c r="X177" s="761" t="e">
        <v>#REF!</v>
      </c>
      <c r="Y177" s="761" t="e">
        <v>#REF!</v>
      </c>
      <c r="Z177" s="761" t="e">
        <v>#REF!</v>
      </c>
      <c r="AA177" s="761" t="e">
        <v>#REF!</v>
      </c>
      <c r="AB177" s="53"/>
      <c r="AC177" s="53"/>
      <c r="AD177" s="643"/>
      <c r="AE177" s="643"/>
      <c r="AF177" s="643"/>
      <c r="AG177" s="643"/>
      <c r="AH177" s="643"/>
      <c r="AI177" s="643"/>
      <c r="AJ177" s="643"/>
      <c r="AK177" s="643"/>
      <c r="AL177" s="643"/>
      <c r="AM177" s="643"/>
      <c r="AN177" s="643"/>
      <c r="AO177" s="643"/>
      <c r="AP177" s="643"/>
      <c r="AQ177" s="643"/>
      <c r="AR177" s="643"/>
      <c r="AS177" s="643"/>
      <c r="AT177" s="643"/>
      <c r="AU177" s="643"/>
      <c r="AV177" s="643"/>
      <c r="AW177" s="643"/>
      <c r="AX177" s="643"/>
      <c r="AY177" s="643"/>
      <c r="AZ177" s="643"/>
      <c r="BA177" s="643"/>
      <c r="BB177" s="643"/>
      <c r="BC177" s="643"/>
      <c r="BD177" s="643"/>
      <c r="BE177" s="643"/>
      <c r="BF177" s="643"/>
      <c r="BG177" s="643"/>
      <c r="BH177" s="643"/>
      <c r="BI177" s="643"/>
      <c r="BJ177" s="643"/>
      <c r="BK177" s="643"/>
      <c r="BL177" s="643"/>
      <c r="BM177" s="643"/>
      <c r="BN177" s="643"/>
      <c r="BO177" s="643"/>
      <c r="BP177" s="643"/>
      <c r="BQ177" s="643"/>
      <c r="BR177" s="795"/>
      <c r="BS177" s="643"/>
      <c r="BT177" s="643"/>
      <c r="BU177" s="643"/>
      <c r="BV177" s="643"/>
      <c r="BW177" s="643"/>
      <c r="BX177" s="643"/>
      <c r="BY177" s="643"/>
      <c r="BZ177" s="643"/>
      <c r="CA177" s="643"/>
      <c r="CB177" s="643"/>
      <c r="CC177" s="643"/>
      <c r="CD177" s="643"/>
      <c r="CE177" s="643"/>
      <c r="CF177" s="643"/>
      <c r="CG177" s="643"/>
      <c r="CH177" s="100">
        <v>4.3999999999999997E-2</v>
      </c>
      <c r="CI177" s="100">
        <v>0.05</v>
      </c>
      <c r="CJ177" s="100">
        <v>5.6999999999999995E-2</v>
      </c>
      <c r="CK177" s="100">
        <v>5.3104663484120802E-2</v>
      </c>
      <c r="CL177" s="100">
        <v>5.5664683709584904E-2</v>
      </c>
      <c r="CM177" s="100">
        <v>3.5000000000000003E-2</v>
      </c>
      <c r="CN177" s="100">
        <v>5.2999999999999999E-2</v>
      </c>
      <c r="CO177" s="100">
        <v>6.8000000000000005E-2</v>
      </c>
      <c r="CP177" s="100">
        <v>9.0176371712681211E-2</v>
      </c>
      <c r="CQ177" s="100">
        <v>9.0467135516076935E-2</v>
      </c>
      <c r="CR177" s="100">
        <v>0.11565959874064041</v>
      </c>
      <c r="CS177" s="100">
        <v>0.13944514049125994</v>
      </c>
      <c r="CT177" s="100">
        <v>0.16837279820284701</v>
      </c>
      <c r="CU177" s="643"/>
      <c r="CV177" s="643"/>
      <c r="CW177" s="643"/>
      <c r="CX177" s="643"/>
      <c r="CY177" s="643"/>
      <c r="CZ177" s="643"/>
      <c r="DA177" s="643"/>
      <c r="DB177" s="643"/>
      <c r="DC177" s="643"/>
      <c r="DD177" s="643"/>
      <c r="DE177" s="643"/>
      <c r="DF177" s="643"/>
      <c r="DG177" s="643"/>
      <c r="DH177" s="643"/>
      <c r="DI177" s="643"/>
      <c r="DJ177" s="643"/>
      <c r="DK177" s="643"/>
      <c r="DL177" s="643"/>
      <c r="DM177" s="643"/>
      <c r="DN177" s="643"/>
      <c r="DO177" s="643"/>
      <c r="DP177" s="643"/>
      <c r="DQ177" s="643"/>
    </row>
    <row r="178" spans="2:121" s="47" customFormat="1">
      <c r="B178" s="47">
        <v>178</v>
      </c>
      <c r="C178" s="46"/>
      <c r="D178" s="763" t="s">
        <v>574</v>
      </c>
      <c r="E178" s="53"/>
      <c r="F178" s="643"/>
      <c r="G178" s="643"/>
      <c r="H178" s="643"/>
      <c r="I178" s="643"/>
      <c r="J178" s="643"/>
      <c r="K178" s="643"/>
      <c r="L178" s="643"/>
      <c r="M178" s="643"/>
      <c r="N178" s="643"/>
      <c r="O178" s="6"/>
      <c r="P178" s="723">
        <v>3.2789389999999798</v>
      </c>
      <c r="Q178" s="723">
        <v>15.061176599999989</v>
      </c>
      <c r="R178" s="723">
        <v>36.797375750000029</v>
      </c>
      <c r="S178" s="723">
        <v>52.955281726282237</v>
      </c>
      <c r="T178" s="723">
        <v>105.9645955167955</v>
      </c>
      <c r="U178" s="723">
        <v>37.314069775999997</v>
      </c>
      <c r="V178" s="714">
        <v>111.45122859359982</v>
      </c>
      <c r="W178" s="714">
        <v>122.59635145295981</v>
      </c>
      <c r="X178" s="714">
        <v>134.85598659825581</v>
      </c>
      <c r="Y178" s="714">
        <v>148.34158525808141</v>
      </c>
      <c r="Z178" s="714">
        <v>163.17574378388954</v>
      </c>
      <c r="AA178" s="714">
        <v>179.49331816227851</v>
      </c>
      <c r="AB178" s="53"/>
      <c r="AC178" s="53"/>
      <c r="AD178" s="643"/>
      <c r="AE178" s="643"/>
      <c r="AF178" s="643"/>
      <c r="AG178" s="643"/>
      <c r="AH178" s="643"/>
      <c r="AI178" s="643"/>
      <c r="AJ178" s="643"/>
      <c r="AK178" s="643"/>
      <c r="AL178" s="643"/>
      <c r="AM178" s="643"/>
      <c r="AN178" s="643"/>
      <c r="AO178" s="643"/>
      <c r="AP178" s="643"/>
      <c r="AQ178" s="643"/>
      <c r="AR178" s="643"/>
      <c r="AS178" s="643"/>
      <c r="AT178" s="643"/>
      <c r="AU178" s="643"/>
      <c r="AV178" s="643"/>
      <c r="AW178" s="643"/>
      <c r="AX178" s="643"/>
      <c r="AY178" s="643"/>
      <c r="AZ178" s="643"/>
      <c r="BA178" s="643"/>
      <c r="BB178" s="643"/>
      <c r="BC178" s="643"/>
      <c r="BD178" s="643"/>
      <c r="BE178" s="643"/>
      <c r="BF178" s="643"/>
      <c r="BG178" s="643"/>
      <c r="BH178" s="643"/>
      <c r="BI178" s="643"/>
      <c r="BJ178" s="643"/>
      <c r="BK178" s="643"/>
      <c r="BL178" s="643"/>
      <c r="BM178" s="643"/>
      <c r="BN178" s="643"/>
      <c r="BO178" s="643"/>
      <c r="BP178" s="643"/>
      <c r="BQ178" s="643"/>
      <c r="BR178" s="795"/>
      <c r="BS178" s="643"/>
      <c r="BT178" s="643"/>
      <c r="BU178" s="643"/>
      <c r="BV178" s="646">
        <v>0.78815000000000002</v>
      </c>
      <c r="BW178" s="646">
        <v>0.79857600000000006</v>
      </c>
      <c r="BX178" s="646">
        <v>0.9233880000000001</v>
      </c>
      <c r="BY178" s="646">
        <v>0.76882499999999998</v>
      </c>
      <c r="BZ178" s="723">
        <v>0.56864559999999575</v>
      </c>
      <c r="CA178" s="723">
        <v>0.34555100000000039</v>
      </c>
      <c r="CB178" s="723">
        <v>7.2829475000000077</v>
      </c>
      <c r="CC178" s="723">
        <v>6.8640325000000004</v>
      </c>
      <c r="CD178" s="723">
        <v>10.217344000000018</v>
      </c>
      <c r="CE178" s="723">
        <v>7.6023949999999854</v>
      </c>
      <c r="CF178" s="723">
        <v>8.2669700000000077</v>
      </c>
      <c r="CG178" s="723">
        <v>10.710666750000001</v>
      </c>
      <c r="CH178" s="723">
        <v>9.9865010000000005</v>
      </c>
      <c r="CI178" s="723">
        <v>10.876197799999996</v>
      </c>
      <c r="CJ178" s="723">
        <v>14.602870000000003</v>
      </c>
      <c r="CK178" s="723">
        <v>17.48971292628233</v>
      </c>
      <c r="CL178" s="723">
        <v>13.045361516795268</v>
      </c>
      <c r="CM178" s="723">
        <v>16.500288999999974</v>
      </c>
      <c r="CN178" s="723">
        <v>30.828576999999939</v>
      </c>
      <c r="CO178" s="723">
        <v>45.590367999999984</v>
      </c>
      <c r="CP178" s="723">
        <v>20.941997999999998</v>
      </c>
      <c r="CQ178" s="723">
        <v>7.9135850000000119</v>
      </c>
      <c r="CR178" s="723">
        <v>5.6135029999999233</v>
      </c>
      <c r="CS178" s="723">
        <v>2.8449837759999923</v>
      </c>
      <c r="CT178" s="723">
        <v>93.441949639999905</v>
      </c>
      <c r="CU178" s="643">
        <v>8.704943500000013</v>
      </c>
      <c r="CV178" s="643">
        <v>6.1748532999999162</v>
      </c>
      <c r="CW178" s="643">
        <v>3.1294821535999917</v>
      </c>
      <c r="CX178" s="643">
        <v>102.7861446039999</v>
      </c>
      <c r="CY178" s="643">
        <v>9.5754378500000144</v>
      </c>
      <c r="CZ178" s="643">
        <v>6.7923386299999082</v>
      </c>
      <c r="DA178" s="643">
        <v>3.4424303689599913</v>
      </c>
      <c r="DB178" s="643">
        <v>113.06475906439989</v>
      </c>
      <c r="DC178" s="643">
        <v>10.532981635000016</v>
      </c>
      <c r="DD178" s="643">
        <v>7.4715724929998997</v>
      </c>
      <c r="DE178" s="643">
        <v>3.7866734058559905</v>
      </c>
      <c r="DF178" s="643">
        <v>124.37123497083989</v>
      </c>
      <c r="DG178" s="643">
        <v>11.586279798500019</v>
      </c>
      <c r="DH178" s="643">
        <v>8.2187297422998906</v>
      </c>
      <c r="DI178" s="643">
        <v>4.1653407464415899</v>
      </c>
      <c r="DJ178" s="643">
        <v>136.80835846792388</v>
      </c>
      <c r="DK178" s="643">
        <v>12.744907778350022</v>
      </c>
      <c r="DL178" s="643">
        <v>9.0406027165298806</v>
      </c>
      <c r="DM178" s="643">
        <v>4.5818748210857496</v>
      </c>
      <c r="DN178" s="643">
        <v>150.48919431471629</v>
      </c>
      <c r="DO178" s="643">
        <v>14.019398556185026</v>
      </c>
      <c r="DP178" s="643">
        <v>9.9446629881828699</v>
      </c>
      <c r="DQ178" s="643">
        <v>5.0400623031943246</v>
      </c>
    </row>
    <row r="179" spans="2:121" s="47" customFormat="1">
      <c r="B179" s="47">
        <v>179</v>
      </c>
      <c r="C179" s="46"/>
      <c r="D179" s="756" t="s">
        <v>369</v>
      </c>
      <c r="E179" s="111"/>
      <c r="F179" s="85"/>
      <c r="G179" s="85"/>
      <c r="H179" s="85"/>
      <c r="I179" s="85"/>
      <c r="J179" s="85"/>
      <c r="K179" s="85"/>
      <c r="L179" s="85"/>
      <c r="M179" s="85"/>
      <c r="N179" s="85"/>
      <c r="O179" s="656"/>
      <c r="P179" s="656"/>
      <c r="Q179" s="656">
        <v>3.5933079572386317</v>
      </c>
      <c r="R179" s="656">
        <v>1.4431939633454705</v>
      </c>
      <c r="S179" s="656">
        <v>0.43910484503184155</v>
      </c>
      <c r="T179" s="656">
        <v>1.0010203338075003</v>
      </c>
      <c r="U179" s="656">
        <v>-0.64786285840079794</v>
      </c>
      <c r="V179" s="632">
        <v>1.986841940926102</v>
      </c>
      <c r="W179" s="632">
        <v>0.10000000000000009</v>
      </c>
      <c r="X179" s="632">
        <v>0.10000000000000009</v>
      </c>
      <c r="Y179" s="632">
        <v>0.10000000000000009</v>
      </c>
      <c r="Z179" s="632">
        <v>9.9999999999999867E-2</v>
      </c>
      <c r="AA179" s="632">
        <v>0.20999999999999996</v>
      </c>
      <c r="AB179" s="111"/>
      <c r="AC179" s="111"/>
      <c r="AD179" s="85"/>
      <c r="AE179" s="85"/>
      <c r="AF179" s="85"/>
      <c r="AG179" s="85"/>
      <c r="AH179" s="85"/>
      <c r="AI179" s="85"/>
      <c r="AJ179" s="85"/>
      <c r="AK179" s="85"/>
      <c r="AL179" s="85"/>
      <c r="AM179" s="85"/>
      <c r="AN179" s="85"/>
      <c r="AO179" s="85"/>
      <c r="AP179" s="85"/>
      <c r="AQ179" s="85"/>
      <c r="AR179" s="85"/>
      <c r="AS179" s="85"/>
      <c r="AT179" s="85"/>
      <c r="AU179" s="85"/>
      <c r="AV179" s="85"/>
      <c r="AW179" s="85"/>
      <c r="AX179" s="85"/>
      <c r="AY179" s="85"/>
      <c r="AZ179" s="85"/>
      <c r="BA179" s="85"/>
      <c r="BB179" s="85"/>
      <c r="BC179" s="85"/>
      <c r="BD179" s="85"/>
      <c r="BE179" s="85"/>
      <c r="BF179" s="85"/>
      <c r="BG179" s="85"/>
      <c r="BH179" s="85"/>
      <c r="BI179" s="85"/>
      <c r="BJ179" s="85"/>
      <c r="BK179" s="85"/>
      <c r="BL179" s="85"/>
      <c r="BM179" s="85"/>
      <c r="BN179" s="85"/>
      <c r="BO179" s="85"/>
      <c r="BP179" s="85"/>
      <c r="BQ179" s="85"/>
      <c r="BR179" s="85"/>
      <c r="BS179" s="85"/>
      <c r="BT179" s="85"/>
      <c r="BU179" s="85"/>
      <c r="BV179" s="758" t="s">
        <v>105</v>
      </c>
      <c r="BW179" s="758" t="s">
        <v>105</v>
      </c>
      <c r="BX179" s="758" t="s">
        <v>105</v>
      </c>
      <c r="BY179" s="758" t="s">
        <v>105</v>
      </c>
      <c r="BZ179" s="656">
        <v>-0.2785058681723076</v>
      </c>
      <c r="CA179" s="656">
        <v>-0.56729102802989284</v>
      </c>
      <c r="CB179" s="656">
        <v>6.8872018046585044</v>
      </c>
      <c r="CC179" s="656">
        <v>7.9279517445452488</v>
      </c>
      <c r="CD179" s="656">
        <v>16.967859067229387</v>
      </c>
      <c r="CE179" s="656">
        <v>21.000790042569626</v>
      </c>
      <c r="CF179" s="656">
        <v>0.13511322167295581</v>
      </c>
      <c r="CG179" s="656">
        <v>0.56040443427387632</v>
      </c>
      <c r="CH179" s="656">
        <v>-2.2593249282789829E-2</v>
      </c>
      <c r="CI179" s="656">
        <v>0.43062782189034077</v>
      </c>
      <c r="CJ179" s="656">
        <v>0.76641139377546907</v>
      </c>
      <c r="CK179" s="656">
        <v>0.63292475944901638</v>
      </c>
      <c r="CL179" s="656">
        <v>0.30629952540887606</v>
      </c>
      <c r="CM179" s="656">
        <v>0.51710085669828287</v>
      </c>
      <c r="CN179" s="656">
        <v>1.111131373490275</v>
      </c>
      <c r="CO179" s="656">
        <v>1.6066961871906962</v>
      </c>
      <c r="CP179" s="656">
        <v>0.60532139895381176</v>
      </c>
      <c r="CQ179" s="656">
        <v>-0.52039718819470226</v>
      </c>
      <c r="CR179" s="656">
        <v>-0.81791235450147659</v>
      </c>
      <c r="CS179" s="656">
        <v>-0.93759682360975916</v>
      </c>
      <c r="CT179" s="656">
        <v>3.4619405292656369</v>
      </c>
      <c r="CU179" s="1605">
        <v>0.1</v>
      </c>
      <c r="CV179" s="1605">
        <v>0.1</v>
      </c>
      <c r="CW179" s="1605">
        <v>0.1</v>
      </c>
      <c r="CX179" s="1605">
        <v>0.1</v>
      </c>
      <c r="CY179" s="1605">
        <v>0.1</v>
      </c>
      <c r="CZ179" s="1605">
        <v>0.1</v>
      </c>
      <c r="DA179" s="1605">
        <v>0.1</v>
      </c>
      <c r="DB179" s="1605">
        <v>0.1</v>
      </c>
      <c r="DC179" s="1605">
        <v>0.1</v>
      </c>
      <c r="DD179" s="1605">
        <v>0.1</v>
      </c>
      <c r="DE179" s="1605">
        <v>0.1</v>
      </c>
      <c r="DF179" s="1605">
        <v>0.1</v>
      </c>
      <c r="DG179" s="1605">
        <v>0.1</v>
      </c>
      <c r="DH179" s="1605">
        <v>0.1</v>
      </c>
      <c r="DI179" s="1605">
        <v>0.1</v>
      </c>
      <c r="DJ179" s="1605">
        <v>0.1</v>
      </c>
      <c r="DK179" s="1605">
        <v>0.1</v>
      </c>
      <c r="DL179" s="1605">
        <v>0.1</v>
      </c>
      <c r="DM179" s="1605">
        <v>0.1</v>
      </c>
      <c r="DN179" s="1605">
        <v>0.1</v>
      </c>
      <c r="DO179" s="1605">
        <v>0.1</v>
      </c>
      <c r="DP179" s="1605">
        <v>0.1</v>
      </c>
      <c r="DQ179" s="1605">
        <v>0.1</v>
      </c>
    </row>
    <row r="180" spans="2:121" s="47" customFormat="1">
      <c r="B180" s="47">
        <v>180</v>
      </c>
      <c r="C180" s="46"/>
      <c r="D180" s="728" t="s">
        <v>343</v>
      </c>
      <c r="E180" s="111"/>
      <c r="F180" s="85"/>
      <c r="G180" s="85"/>
      <c r="H180" s="85"/>
      <c r="I180" s="85"/>
      <c r="J180" s="85"/>
      <c r="K180" s="85"/>
      <c r="L180" s="85"/>
      <c r="M180" s="85"/>
      <c r="N180" s="85"/>
      <c r="O180" s="758"/>
      <c r="P180" s="701">
        <v>3.883176850671936E-3</v>
      </c>
      <c r="Q180" s="701">
        <v>1.0772649478504297E-2</v>
      </c>
      <c r="R180" s="701">
        <v>1.973790470954247E-2</v>
      </c>
      <c r="S180" s="701">
        <v>2.0705877507832742E-2</v>
      </c>
      <c r="T180" s="701" t="s">
        <v>105</v>
      </c>
      <c r="U180" s="701" t="s">
        <v>105</v>
      </c>
      <c r="V180" s="702"/>
      <c r="W180" s="702"/>
      <c r="X180" s="702"/>
      <c r="Y180" s="702"/>
      <c r="Z180" s="702"/>
      <c r="AA180" s="702"/>
      <c r="AB180" s="111"/>
      <c r="AC180" s="111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  <c r="BM180" s="85"/>
      <c r="BN180" s="85"/>
      <c r="BO180" s="85"/>
      <c r="BP180" s="85"/>
      <c r="BQ180" s="85"/>
      <c r="BR180" s="85"/>
      <c r="BS180" s="85"/>
      <c r="BT180" s="85"/>
      <c r="BU180" s="85"/>
      <c r="BV180" s="678">
        <v>5.0000000000000001E-3</v>
      </c>
      <c r="BW180" s="678">
        <v>4.0000000000000001E-3</v>
      </c>
      <c r="BX180" s="678">
        <v>4.0000000000000001E-3</v>
      </c>
      <c r="BY180" s="678">
        <v>3.0000000000000001E-3</v>
      </c>
      <c r="BZ180" s="701">
        <v>2.0759095522148163E-3</v>
      </c>
      <c r="CA180" s="701">
        <v>1.0916882813265148E-3</v>
      </c>
      <c r="CB180" s="701">
        <v>1.9648540040630137E-2</v>
      </c>
      <c r="CC180" s="701">
        <v>1.5707958981916709E-2</v>
      </c>
      <c r="CD180" s="701">
        <v>2.3569420991926226E-2</v>
      </c>
      <c r="CE180" s="701">
        <v>1.7598136574074039E-2</v>
      </c>
      <c r="CF180" s="701">
        <v>1.7862942955920499E-2</v>
      </c>
      <c r="CG180" s="701">
        <v>1.9982587220149256E-2</v>
      </c>
      <c r="CH180" s="701">
        <v>1.8230195326761595E-2</v>
      </c>
      <c r="CI180" s="701">
        <v>1.7956410434208345E-2</v>
      </c>
      <c r="CJ180" s="701">
        <v>2.1701396938623871E-2</v>
      </c>
      <c r="CK180" s="701">
        <v>2.3922463310466872E-2</v>
      </c>
      <c r="CL180" s="701" t="s">
        <v>105</v>
      </c>
      <c r="CM180" s="701" t="s">
        <v>105</v>
      </c>
      <c r="CN180" s="701" t="s">
        <v>105</v>
      </c>
      <c r="CO180" s="701" t="s">
        <v>105</v>
      </c>
      <c r="CP180" s="701" t="s">
        <v>105</v>
      </c>
      <c r="CQ180" s="701" t="s">
        <v>105</v>
      </c>
      <c r="CR180" s="701" t="s">
        <v>105</v>
      </c>
      <c r="CS180" s="701" t="s">
        <v>105</v>
      </c>
      <c r="CT180" s="701" t="s">
        <v>105</v>
      </c>
      <c r="CU180" s="758"/>
      <c r="CV180" s="758"/>
      <c r="CW180" s="758"/>
      <c r="CX180" s="758"/>
      <c r="CY180" s="758"/>
      <c r="CZ180" s="758"/>
      <c r="DA180" s="758"/>
      <c r="DB180" s="758"/>
      <c r="DC180" s="758"/>
      <c r="DD180" s="758"/>
      <c r="DE180" s="758"/>
      <c r="DF180" s="758"/>
      <c r="DG180" s="758"/>
      <c r="DH180" s="758"/>
      <c r="DI180" s="758"/>
      <c r="DJ180" s="758"/>
      <c r="DK180" s="758"/>
      <c r="DL180" s="758"/>
      <c r="DM180" s="758"/>
      <c r="DN180" s="758"/>
      <c r="DO180" s="758"/>
      <c r="DP180" s="758"/>
      <c r="DQ180" s="758"/>
    </row>
    <row r="181" spans="2:121" s="47" customFormat="1">
      <c r="B181" s="47">
        <v>181</v>
      </c>
      <c r="C181" s="46"/>
      <c r="D181" s="728" t="s">
        <v>143</v>
      </c>
      <c r="E181" s="111"/>
      <c r="F181" s="85"/>
      <c r="G181" s="85"/>
      <c r="H181" s="85"/>
      <c r="I181" s="85"/>
      <c r="J181" s="85"/>
      <c r="K181" s="85"/>
      <c r="L181" s="85"/>
      <c r="M181" s="85"/>
      <c r="N181" s="85"/>
      <c r="O181" s="758"/>
      <c r="P181" s="800">
        <v>4.074177756240578E-4</v>
      </c>
      <c r="Q181" s="800">
        <v>1.2818349915316976E-3</v>
      </c>
      <c r="R181" s="800">
        <v>2.946146977582068E-3</v>
      </c>
      <c r="S181" s="800">
        <v>3.783195693965511E-3</v>
      </c>
      <c r="T181" s="800">
        <v>5.0636075213385534E-3</v>
      </c>
      <c r="U181" s="800">
        <v>1.3161511548486996E-3</v>
      </c>
      <c r="V181" s="801"/>
      <c r="W181" s="801"/>
      <c r="X181" s="801"/>
      <c r="Y181" s="801"/>
      <c r="Z181" s="801"/>
      <c r="AA181" s="801"/>
      <c r="AB181" s="111"/>
      <c r="AC181" s="111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  <c r="AY181" s="85"/>
      <c r="AZ181" s="85"/>
      <c r="BA181" s="85"/>
      <c r="BB181" s="85"/>
      <c r="BC181" s="85"/>
      <c r="BD181" s="85"/>
      <c r="BE181" s="85"/>
      <c r="BF181" s="85"/>
      <c r="BG181" s="85"/>
      <c r="BH181" s="85"/>
      <c r="BI181" s="85"/>
      <c r="BJ181" s="85"/>
      <c r="BK181" s="85"/>
      <c r="BL181" s="85"/>
      <c r="BM181" s="85"/>
      <c r="BN181" s="85"/>
      <c r="BO181" s="85"/>
      <c r="BP181" s="85"/>
      <c r="BQ181" s="85"/>
      <c r="BR181" s="85"/>
      <c r="BS181" s="85"/>
      <c r="BT181" s="85"/>
      <c r="BU181" s="85"/>
      <c r="BV181" s="678"/>
      <c r="BW181" s="678"/>
      <c r="BX181" s="678"/>
      <c r="BY181" s="678"/>
      <c r="BZ181" s="800">
        <v>2.4363564695801019E-4</v>
      </c>
      <c r="CA181" s="800">
        <v>1.2692881281222465E-4</v>
      </c>
      <c r="CB181" s="800">
        <v>2.368207166780479E-3</v>
      </c>
      <c r="CC181" s="800">
        <v>1.8971897457158652E-3</v>
      </c>
      <c r="CD181" s="800">
        <v>3.268085977482094E-3</v>
      </c>
      <c r="CE181" s="800">
        <v>2.4246970083561859E-3</v>
      </c>
      <c r="CF181" s="800">
        <v>2.7600727831196608E-3</v>
      </c>
      <c r="CG181" s="800">
        <v>3.3129188833900406E-3</v>
      </c>
      <c r="CH181" s="800">
        <v>3.2341799987045793E-3</v>
      </c>
      <c r="CI181" s="800">
        <v>3.2010471201106621E-3</v>
      </c>
      <c r="CJ181" s="800">
        <v>4.0110061251957055E-3</v>
      </c>
      <c r="CK181" s="800">
        <v>4.517788062480905E-3</v>
      </c>
      <c r="CL181" s="800">
        <v>3.8210250188322743E-3</v>
      </c>
      <c r="CM181" s="800">
        <v>3.2707518633047837E-3</v>
      </c>
      <c r="CN181" s="800">
        <v>5.2230579086473203E-3</v>
      </c>
      <c r="CO181" s="800">
        <v>6.9440350930636344E-3</v>
      </c>
      <c r="CP181" s="800">
        <v>3.457372713464967E-3</v>
      </c>
      <c r="CQ181" s="800">
        <v>1.1268739498191569E-3</v>
      </c>
      <c r="CR181" s="800">
        <v>7.674591217324625E-4</v>
      </c>
      <c r="CS181" s="800">
        <v>3.5755825606092882E-4</v>
      </c>
      <c r="CT181" s="800">
        <v>1.2190730546640561E-2</v>
      </c>
      <c r="CU181" s="800"/>
      <c r="CV181" s="800"/>
      <c r="CW181" s="800"/>
      <c r="CX181" s="800"/>
      <c r="CY181" s="800"/>
      <c r="CZ181" s="800"/>
      <c r="DA181" s="800"/>
      <c r="DB181" s="800"/>
      <c r="DC181" s="800"/>
      <c r="DD181" s="800"/>
      <c r="DE181" s="800"/>
      <c r="DF181" s="800"/>
      <c r="DG181" s="800"/>
      <c r="DH181" s="800"/>
      <c r="DI181" s="800"/>
      <c r="DJ181" s="800"/>
      <c r="DK181" s="800"/>
      <c r="DL181" s="800"/>
      <c r="DM181" s="800"/>
      <c r="DN181" s="800"/>
      <c r="DO181" s="800"/>
      <c r="DP181" s="800"/>
      <c r="DQ181" s="800"/>
    </row>
    <row r="182" spans="2:121" s="12" customFormat="1">
      <c r="B182" s="47">
        <v>182</v>
      </c>
      <c r="C182" s="802"/>
      <c r="D182" s="803"/>
      <c r="E182" s="804"/>
      <c r="F182" s="804"/>
      <c r="G182" s="805"/>
      <c r="H182" s="805"/>
      <c r="I182" s="805"/>
      <c r="J182" s="805"/>
      <c r="K182" s="805"/>
      <c r="L182" s="805"/>
      <c r="M182" s="805"/>
      <c r="N182" s="805"/>
      <c r="O182" s="806"/>
      <c r="P182" s="806"/>
      <c r="Q182" s="806"/>
      <c r="R182" s="806"/>
      <c r="S182" s="806"/>
      <c r="T182" s="806"/>
      <c r="U182" s="806"/>
      <c r="V182" s="807"/>
      <c r="W182" s="807"/>
      <c r="X182" s="807"/>
      <c r="Y182" s="807"/>
      <c r="Z182" s="807"/>
      <c r="AA182" s="807"/>
      <c r="AB182" s="807"/>
      <c r="AC182" s="808"/>
      <c r="AD182" s="809"/>
      <c r="AE182" s="809"/>
      <c r="AF182" s="809"/>
      <c r="AG182" s="809"/>
      <c r="AH182" s="809"/>
      <c r="AI182" s="809"/>
      <c r="AJ182" s="809"/>
      <c r="AK182" s="809"/>
      <c r="AL182" s="810"/>
      <c r="AM182" s="810"/>
      <c r="AN182" s="810"/>
      <c r="AO182" s="810"/>
      <c r="AP182" s="810"/>
      <c r="AQ182" s="810"/>
      <c r="AR182" s="810"/>
      <c r="AS182" s="810"/>
      <c r="AT182" s="810"/>
      <c r="AU182" s="810"/>
      <c r="AV182" s="810"/>
      <c r="AW182" s="810"/>
      <c r="AX182" s="810"/>
      <c r="AY182" s="810"/>
      <c r="AZ182" s="810"/>
      <c r="BA182" s="810"/>
      <c r="BB182" s="810"/>
      <c r="BC182" s="810"/>
      <c r="BD182" s="810"/>
      <c r="BE182" s="810"/>
      <c r="BF182" s="810"/>
      <c r="BG182" s="810"/>
      <c r="BH182" s="810"/>
      <c r="BI182" s="810"/>
      <c r="BJ182" s="810"/>
      <c r="BK182" s="810"/>
      <c r="BL182" s="810"/>
      <c r="BM182" s="810"/>
      <c r="BN182" s="805"/>
      <c r="BO182" s="805"/>
      <c r="BP182" s="805"/>
      <c r="BQ182" s="805"/>
      <c r="BR182" s="806"/>
      <c r="BS182" s="806"/>
      <c r="BT182" s="806"/>
      <c r="BU182" s="806"/>
      <c r="BV182" s="806"/>
      <c r="BW182" s="806"/>
      <c r="BX182" s="806"/>
      <c r="BY182" s="806"/>
      <c r="BZ182" s="806"/>
      <c r="CA182" s="811"/>
      <c r="CB182" s="811"/>
      <c r="CC182" s="811"/>
      <c r="CD182" s="811"/>
      <c r="CE182" s="811"/>
      <c r="CF182" s="806"/>
      <c r="CG182" s="806"/>
      <c r="CH182" s="806"/>
      <c r="CI182" s="806"/>
      <c r="CJ182" s="806"/>
      <c r="CK182" s="806"/>
      <c r="CL182" s="812"/>
      <c r="CM182" s="812"/>
      <c r="CN182" s="812"/>
      <c r="CO182" s="812"/>
      <c r="CP182" s="812"/>
      <c r="CQ182" s="812"/>
      <c r="CR182" s="812"/>
      <c r="CS182" s="812"/>
      <c r="CT182" s="812"/>
      <c r="CU182" s="812"/>
      <c r="CV182" s="812"/>
      <c r="CW182" s="812"/>
      <c r="CX182" s="812"/>
      <c r="CY182" s="812"/>
      <c r="CZ182" s="812"/>
      <c r="DA182" s="812"/>
      <c r="DB182" s="812"/>
      <c r="DC182" s="812"/>
      <c r="DD182" s="812"/>
      <c r="DE182" s="812"/>
      <c r="DF182" s="812"/>
      <c r="DG182" s="812"/>
      <c r="DH182" s="812"/>
      <c r="DI182" s="812"/>
      <c r="DJ182" s="812"/>
      <c r="DK182" s="812"/>
      <c r="DL182" s="812"/>
      <c r="DM182" s="812"/>
      <c r="DN182" s="812"/>
      <c r="DO182" s="812"/>
      <c r="DP182" s="812"/>
      <c r="DQ182" s="812"/>
    </row>
    <row r="183" spans="2:121" s="12" customFormat="1" outlineLevel="2">
      <c r="B183" s="47">
        <v>183</v>
      </c>
      <c r="C183" s="802"/>
      <c r="D183" s="1447"/>
      <c r="E183" s="804"/>
      <c r="F183" s="804"/>
      <c r="G183" s="805"/>
      <c r="H183" s="805"/>
      <c r="I183" s="805"/>
      <c r="J183" s="805"/>
      <c r="K183" s="805"/>
      <c r="L183" s="805"/>
      <c r="M183" s="805"/>
      <c r="N183" s="805"/>
      <c r="O183" s="806"/>
      <c r="P183" s="806"/>
      <c r="Q183" s="806"/>
      <c r="R183" s="806"/>
      <c r="S183" s="806"/>
      <c r="T183" s="806"/>
      <c r="U183" s="806"/>
      <c r="V183" s="807"/>
      <c r="W183" s="807"/>
      <c r="X183" s="807"/>
      <c r="Y183" s="807"/>
      <c r="Z183" s="807"/>
      <c r="AA183" s="807"/>
      <c r="AB183" s="807"/>
      <c r="AC183" s="808"/>
      <c r="AD183" s="809"/>
      <c r="AE183" s="809"/>
      <c r="AF183" s="809"/>
      <c r="AG183" s="809"/>
      <c r="AH183" s="809"/>
      <c r="AI183" s="809"/>
      <c r="AJ183" s="809"/>
      <c r="AK183" s="809"/>
      <c r="AL183" s="810"/>
      <c r="AM183" s="810"/>
      <c r="AN183" s="810"/>
      <c r="AO183" s="810"/>
      <c r="AP183" s="810"/>
      <c r="AQ183" s="810"/>
      <c r="AR183" s="810"/>
      <c r="AS183" s="810"/>
      <c r="AT183" s="810"/>
      <c r="AU183" s="810"/>
      <c r="AV183" s="810"/>
      <c r="AW183" s="810"/>
      <c r="AX183" s="810"/>
      <c r="AY183" s="810"/>
      <c r="AZ183" s="810"/>
      <c r="BA183" s="810"/>
      <c r="BB183" s="810"/>
      <c r="BC183" s="810"/>
      <c r="BD183" s="810"/>
      <c r="BE183" s="810"/>
      <c r="BF183" s="810"/>
      <c r="BG183" s="810"/>
      <c r="BH183" s="810"/>
      <c r="BI183" s="810"/>
      <c r="BJ183" s="810"/>
      <c r="BK183" s="810"/>
      <c r="BL183" s="810"/>
      <c r="BM183" s="810"/>
      <c r="BN183" s="805"/>
      <c r="BO183" s="805"/>
      <c r="BP183" s="805"/>
      <c r="BQ183" s="805"/>
      <c r="BR183" s="805"/>
      <c r="BS183" s="805"/>
      <c r="BT183" s="805"/>
      <c r="BU183" s="805"/>
      <c r="BV183" s="806"/>
      <c r="BW183" s="806"/>
      <c r="BX183" s="806"/>
      <c r="BY183" s="806"/>
      <c r="BZ183" s="806"/>
      <c r="CA183" s="806"/>
      <c r="CB183" s="806"/>
      <c r="CC183" s="806"/>
      <c r="CD183" s="806"/>
      <c r="CE183" s="806"/>
      <c r="CF183" s="806"/>
      <c r="CG183" s="806"/>
      <c r="CH183" s="806"/>
      <c r="CI183" s="806"/>
      <c r="CJ183" s="806"/>
      <c r="CK183" s="806"/>
      <c r="CL183" s="812"/>
      <c r="CM183" s="812"/>
      <c r="CN183" s="834"/>
      <c r="CO183" s="834"/>
      <c r="CP183" s="834"/>
      <c r="CQ183" s="834"/>
      <c r="CR183" s="834"/>
      <c r="CS183" s="812"/>
      <c r="CT183" s="812"/>
      <c r="CU183" s="812"/>
      <c r="CV183" s="812"/>
      <c r="CW183" s="812"/>
      <c r="CX183" s="812"/>
      <c r="CY183" s="812"/>
      <c r="CZ183" s="812"/>
      <c r="DA183" s="812"/>
      <c r="DB183" s="812"/>
      <c r="DC183" s="812"/>
      <c r="DD183" s="812"/>
      <c r="DE183" s="812"/>
      <c r="DF183" s="812"/>
      <c r="DG183" s="812"/>
      <c r="DH183" s="812"/>
      <c r="DI183" s="812"/>
      <c r="DJ183" s="812"/>
      <c r="DK183" s="812"/>
      <c r="DL183" s="812"/>
      <c r="DM183" s="812"/>
      <c r="DN183" s="812"/>
      <c r="DO183" s="812"/>
      <c r="DP183" s="812"/>
      <c r="DQ183" s="812"/>
    </row>
    <row r="184" spans="2:121" s="12" customFormat="1" outlineLevel="2">
      <c r="B184" s="47">
        <v>184</v>
      </c>
      <c r="C184" s="802"/>
      <c r="D184" s="1447"/>
      <c r="E184" s="804"/>
      <c r="F184" s="804"/>
      <c r="G184" s="805"/>
      <c r="H184" s="805"/>
      <c r="I184" s="805"/>
      <c r="J184" s="805"/>
      <c r="K184" s="805"/>
      <c r="L184" s="805"/>
      <c r="M184" s="805"/>
      <c r="N184" s="805"/>
      <c r="O184" s="811"/>
      <c r="P184" s="811"/>
      <c r="Q184" s="811"/>
      <c r="R184" s="811"/>
      <c r="S184" s="811"/>
      <c r="T184" s="811"/>
      <c r="U184" s="806"/>
      <c r="V184" s="807"/>
      <c r="W184" s="807"/>
      <c r="X184" s="807"/>
      <c r="Y184" s="807"/>
      <c r="Z184" s="807"/>
      <c r="AA184" s="807"/>
      <c r="AB184" s="807"/>
      <c r="AC184" s="808"/>
      <c r="AD184" s="809"/>
      <c r="AE184" s="809"/>
      <c r="AF184" s="809"/>
      <c r="AG184" s="809"/>
      <c r="AH184" s="809"/>
      <c r="AI184" s="809"/>
      <c r="AJ184" s="809"/>
      <c r="AK184" s="809"/>
      <c r="AL184" s="810"/>
      <c r="AM184" s="810"/>
      <c r="AN184" s="810"/>
      <c r="AO184" s="810"/>
      <c r="AP184" s="810"/>
      <c r="AQ184" s="810"/>
      <c r="AR184" s="810"/>
      <c r="AS184" s="810"/>
      <c r="AT184" s="810"/>
      <c r="AU184" s="810"/>
      <c r="AV184" s="810"/>
      <c r="AW184" s="810"/>
      <c r="AX184" s="810"/>
      <c r="AY184" s="810"/>
      <c r="AZ184" s="810"/>
      <c r="BA184" s="810"/>
      <c r="BB184" s="810"/>
      <c r="BC184" s="810"/>
      <c r="BD184" s="810"/>
      <c r="BE184" s="810"/>
      <c r="BF184" s="810"/>
      <c r="BG184" s="810"/>
      <c r="BH184" s="810"/>
      <c r="BI184" s="810"/>
      <c r="BJ184" s="810"/>
      <c r="BK184" s="810"/>
      <c r="BL184" s="810"/>
      <c r="BM184" s="810"/>
      <c r="BN184" s="805"/>
      <c r="BO184" s="805"/>
      <c r="BP184" s="805"/>
      <c r="BQ184" s="805"/>
      <c r="BR184" s="806"/>
      <c r="BS184" s="806"/>
      <c r="BT184" s="806"/>
      <c r="BU184" s="806"/>
      <c r="BV184" s="811"/>
      <c r="BW184" s="811"/>
      <c r="BX184" s="811"/>
      <c r="BY184" s="811"/>
      <c r="BZ184" s="806"/>
      <c r="CA184" s="811"/>
      <c r="CB184" s="811"/>
      <c r="CC184" s="811"/>
      <c r="CD184" s="811"/>
      <c r="CE184" s="811"/>
      <c r="CF184" s="806"/>
      <c r="CG184" s="806"/>
      <c r="CH184" s="806"/>
      <c r="CI184" s="806"/>
      <c r="CJ184" s="806"/>
      <c r="CK184" s="806"/>
      <c r="CL184" s="812"/>
      <c r="CM184" s="812"/>
      <c r="CN184" s="811"/>
      <c r="CO184" s="811"/>
      <c r="CP184" s="811"/>
      <c r="CQ184" s="811"/>
      <c r="CR184" s="811"/>
      <c r="CS184" s="812"/>
      <c r="CT184" s="812"/>
      <c r="CU184" s="812"/>
      <c r="CV184" s="812"/>
      <c r="CW184" s="812"/>
      <c r="CX184" s="812"/>
      <c r="CY184" s="812"/>
      <c r="CZ184" s="812"/>
      <c r="DA184" s="812"/>
      <c r="DB184" s="812"/>
      <c r="DC184" s="812"/>
      <c r="DD184" s="812"/>
      <c r="DE184" s="812"/>
      <c r="DF184" s="812"/>
      <c r="DG184" s="812"/>
      <c r="DH184" s="812"/>
      <c r="DI184" s="812"/>
      <c r="DJ184" s="812"/>
      <c r="DK184" s="812"/>
      <c r="DL184" s="812"/>
      <c r="DM184" s="812"/>
      <c r="DN184" s="812"/>
      <c r="DO184" s="812"/>
      <c r="DP184" s="812"/>
      <c r="DQ184" s="812"/>
    </row>
    <row r="185" spans="2:121" s="12" customFormat="1" outlineLevel="2">
      <c r="B185" s="47">
        <v>185</v>
      </c>
      <c r="C185" s="802"/>
      <c r="D185" s="1447"/>
      <c r="E185" s="804"/>
      <c r="F185" s="804"/>
      <c r="G185" s="805"/>
      <c r="H185" s="805"/>
      <c r="I185" s="805"/>
      <c r="J185" s="805"/>
      <c r="K185" s="805"/>
      <c r="L185" s="805"/>
      <c r="M185" s="805"/>
      <c r="N185" s="805"/>
      <c r="O185" s="811"/>
      <c r="P185" s="811"/>
      <c r="Q185" s="811"/>
      <c r="R185" s="811"/>
      <c r="S185" s="811"/>
      <c r="T185" s="811"/>
      <c r="U185" s="806"/>
      <c r="V185" s="807"/>
      <c r="W185" s="807"/>
      <c r="X185" s="807"/>
      <c r="Y185" s="807"/>
      <c r="Z185" s="807"/>
      <c r="AA185" s="807"/>
      <c r="AB185" s="807"/>
      <c r="AC185" s="808"/>
      <c r="AD185" s="809"/>
      <c r="AE185" s="809"/>
      <c r="AF185" s="809"/>
      <c r="AG185" s="809"/>
      <c r="AH185" s="809"/>
      <c r="AI185" s="809"/>
      <c r="AJ185" s="809"/>
      <c r="AK185" s="809"/>
      <c r="AL185" s="810"/>
      <c r="AM185" s="810"/>
      <c r="AN185" s="810"/>
      <c r="AO185" s="810"/>
      <c r="AP185" s="810"/>
      <c r="AQ185" s="810"/>
      <c r="AR185" s="810"/>
      <c r="AS185" s="810"/>
      <c r="AT185" s="810"/>
      <c r="AU185" s="810"/>
      <c r="AV185" s="810"/>
      <c r="AW185" s="810"/>
      <c r="AX185" s="810"/>
      <c r="AY185" s="810"/>
      <c r="AZ185" s="810"/>
      <c r="BA185" s="810"/>
      <c r="BB185" s="810"/>
      <c r="BC185" s="810"/>
      <c r="BD185" s="810"/>
      <c r="BE185" s="810"/>
      <c r="BF185" s="810"/>
      <c r="BG185" s="810"/>
      <c r="BH185" s="810"/>
      <c r="BI185" s="810"/>
      <c r="BJ185" s="810"/>
      <c r="BK185" s="810"/>
      <c r="BL185" s="810"/>
      <c r="BM185" s="810"/>
      <c r="BN185" s="805"/>
      <c r="BO185" s="805"/>
      <c r="BP185" s="805"/>
      <c r="BQ185" s="805"/>
      <c r="BR185" s="806"/>
      <c r="BS185" s="806"/>
      <c r="BT185" s="806"/>
      <c r="BU185" s="806"/>
      <c r="BV185" s="806"/>
      <c r="BW185" s="806"/>
      <c r="BX185" s="806"/>
      <c r="BY185" s="806"/>
      <c r="BZ185" s="806"/>
      <c r="CA185" s="811"/>
      <c r="CB185" s="811"/>
      <c r="CC185" s="811"/>
      <c r="CD185" s="811"/>
      <c r="CE185" s="811"/>
      <c r="CF185" s="806"/>
      <c r="CG185" s="806"/>
      <c r="CH185" s="806"/>
      <c r="CI185" s="806"/>
      <c r="CJ185" s="806"/>
      <c r="CK185" s="806"/>
      <c r="CL185" s="812"/>
      <c r="CM185" s="812"/>
      <c r="CN185" s="811"/>
      <c r="CO185" s="811"/>
      <c r="CP185" s="811"/>
      <c r="CQ185" s="1448"/>
      <c r="CR185" s="1448"/>
      <c r="CS185" s="812"/>
      <c r="CT185" s="812"/>
      <c r="CU185" s="812"/>
      <c r="CV185" s="812"/>
      <c r="CW185" s="812"/>
      <c r="CX185" s="812"/>
      <c r="CY185" s="812"/>
      <c r="CZ185" s="812"/>
      <c r="DA185" s="812"/>
      <c r="DB185" s="812"/>
      <c r="DC185" s="812"/>
      <c r="DD185" s="812"/>
      <c r="DE185" s="812"/>
      <c r="DF185" s="812"/>
      <c r="DG185" s="812"/>
      <c r="DH185" s="812"/>
      <c r="DI185" s="812"/>
      <c r="DJ185" s="812"/>
      <c r="DK185" s="812"/>
      <c r="DL185" s="812"/>
      <c r="DM185" s="812"/>
      <c r="DN185" s="812"/>
      <c r="DO185" s="812"/>
      <c r="DP185" s="812"/>
      <c r="DQ185" s="812"/>
    </row>
    <row r="186" spans="2:121" s="12" customFormat="1" outlineLevel="2">
      <c r="B186" s="47">
        <v>186</v>
      </c>
      <c r="C186" s="802"/>
      <c r="D186" s="803"/>
      <c r="E186" s="804"/>
      <c r="F186" s="804"/>
      <c r="G186" s="805"/>
      <c r="H186" s="805"/>
      <c r="I186" s="805"/>
      <c r="J186" s="805"/>
      <c r="K186" s="805"/>
      <c r="L186" s="805"/>
      <c r="M186" s="805"/>
      <c r="N186" s="805"/>
      <c r="O186" s="806"/>
      <c r="P186" s="806"/>
      <c r="Q186" s="806"/>
      <c r="R186" s="806"/>
      <c r="S186" s="806"/>
      <c r="T186" s="806"/>
      <c r="U186" s="806"/>
      <c r="V186" s="807"/>
      <c r="W186" s="807"/>
      <c r="X186" s="807"/>
      <c r="Y186" s="807"/>
      <c r="Z186" s="807"/>
      <c r="AA186" s="807"/>
      <c r="AB186" s="807"/>
      <c r="AC186" s="808"/>
      <c r="AD186" s="809"/>
      <c r="AE186" s="809"/>
      <c r="AF186" s="809"/>
      <c r="AG186" s="809"/>
      <c r="AH186" s="809"/>
      <c r="AI186" s="809"/>
      <c r="AJ186" s="809"/>
      <c r="AK186" s="809"/>
      <c r="AL186" s="810"/>
      <c r="AM186" s="810"/>
      <c r="AN186" s="810"/>
      <c r="AO186" s="810"/>
      <c r="AP186" s="810"/>
      <c r="AQ186" s="810"/>
      <c r="AR186" s="810"/>
      <c r="AS186" s="810"/>
      <c r="AT186" s="810"/>
      <c r="AU186" s="810"/>
      <c r="AV186" s="810"/>
      <c r="AW186" s="810"/>
      <c r="AX186" s="810"/>
      <c r="AY186" s="810"/>
      <c r="AZ186" s="810"/>
      <c r="BA186" s="810"/>
      <c r="BB186" s="810"/>
      <c r="BC186" s="810"/>
      <c r="BD186" s="810"/>
      <c r="BE186" s="810"/>
      <c r="BF186" s="810"/>
      <c r="BG186" s="810"/>
      <c r="BH186" s="810"/>
      <c r="BI186" s="810"/>
      <c r="BJ186" s="810"/>
      <c r="BK186" s="810"/>
      <c r="BL186" s="810"/>
      <c r="BM186" s="810"/>
      <c r="BN186" s="805"/>
      <c r="BO186" s="805"/>
      <c r="BP186" s="805"/>
      <c r="BQ186" s="805"/>
      <c r="BR186" s="806"/>
      <c r="BS186" s="806"/>
      <c r="BT186" s="806"/>
      <c r="BU186" s="806"/>
      <c r="BV186" s="811"/>
      <c r="BW186" s="811"/>
      <c r="BX186" s="811"/>
      <c r="BY186" s="811"/>
      <c r="BZ186" s="811"/>
      <c r="CA186" s="811"/>
      <c r="CB186" s="811"/>
      <c r="CC186" s="811"/>
      <c r="CD186" s="811"/>
      <c r="CE186" s="811"/>
      <c r="CF186" s="806"/>
      <c r="CG186" s="806"/>
      <c r="CH186" s="806"/>
      <c r="CI186" s="806"/>
      <c r="CJ186" s="806"/>
      <c r="CK186" s="806"/>
      <c r="CL186" s="812"/>
      <c r="CM186" s="812"/>
      <c r="CN186" s="812"/>
      <c r="CO186" s="812"/>
      <c r="CP186" s="812"/>
      <c r="CQ186" s="812"/>
      <c r="CR186" s="812"/>
      <c r="CS186" s="812"/>
      <c r="CT186" s="812"/>
      <c r="CU186" s="812"/>
      <c r="CV186" s="812"/>
      <c r="CW186" s="812"/>
      <c r="CX186" s="812"/>
      <c r="CY186" s="812"/>
      <c r="CZ186" s="812"/>
      <c r="DA186" s="812"/>
      <c r="DB186" s="812"/>
      <c r="DC186" s="812"/>
      <c r="DD186" s="812"/>
      <c r="DE186" s="812"/>
      <c r="DF186" s="812"/>
      <c r="DG186" s="812"/>
      <c r="DH186" s="812"/>
      <c r="DI186" s="812"/>
      <c r="DJ186" s="812"/>
      <c r="DK186" s="812"/>
      <c r="DL186" s="812"/>
      <c r="DM186" s="812"/>
      <c r="DN186" s="812"/>
      <c r="DO186" s="812"/>
      <c r="DP186" s="812"/>
      <c r="DQ186" s="812"/>
    </row>
    <row r="187" spans="2:121" s="12" customFormat="1" outlineLevel="2">
      <c r="B187" s="47">
        <v>187</v>
      </c>
      <c r="C187" s="802"/>
      <c r="D187" s="1447"/>
      <c r="E187" s="804"/>
      <c r="F187" s="804"/>
      <c r="G187" s="805"/>
      <c r="H187" s="805"/>
      <c r="I187" s="805"/>
      <c r="J187" s="805"/>
      <c r="K187" s="805"/>
      <c r="L187" s="805"/>
      <c r="M187" s="805"/>
      <c r="N187" s="805"/>
      <c r="O187" s="806"/>
      <c r="P187" s="806"/>
      <c r="Q187" s="806"/>
      <c r="R187" s="806"/>
      <c r="S187" s="806"/>
      <c r="T187" s="806"/>
      <c r="U187" s="806"/>
      <c r="V187" s="807"/>
      <c r="W187" s="807"/>
      <c r="X187" s="807"/>
      <c r="Y187" s="807"/>
      <c r="Z187" s="807"/>
      <c r="AA187" s="807"/>
      <c r="AB187" s="807"/>
      <c r="AC187" s="808"/>
      <c r="AD187" s="809"/>
      <c r="AE187" s="809"/>
      <c r="AF187" s="809"/>
      <c r="AG187" s="809"/>
      <c r="AH187" s="809"/>
      <c r="AI187" s="809"/>
      <c r="AJ187" s="809"/>
      <c r="AK187" s="809"/>
      <c r="AL187" s="810"/>
      <c r="AM187" s="810"/>
      <c r="AN187" s="810"/>
      <c r="AO187" s="810"/>
      <c r="AP187" s="810"/>
      <c r="AQ187" s="810"/>
      <c r="AR187" s="810"/>
      <c r="AS187" s="810"/>
      <c r="AT187" s="810"/>
      <c r="AU187" s="810"/>
      <c r="AV187" s="810"/>
      <c r="AW187" s="810"/>
      <c r="AX187" s="810"/>
      <c r="AY187" s="810"/>
      <c r="AZ187" s="810"/>
      <c r="BA187" s="810"/>
      <c r="BB187" s="810"/>
      <c r="BC187" s="810"/>
      <c r="BD187" s="810"/>
      <c r="BE187" s="810"/>
      <c r="BF187" s="810"/>
      <c r="BG187" s="810"/>
      <c r="BH187" s="810"/>
      <c r="BI187" s="810"/>
      <c r="BJ187" s="810"/>
      <c r="BK187" s="810"/>
      <c r="BL187" s="810"/>
      <c r="BM187" s="810"/>
      <c r="BN187" s="805"/>
      <c r="BO187" s="805"/>
      <c r="BP187" s="805"/>
      <c r="BQ187" s="805"/>
      <c r="BR187" s="806"/>
      <c r="BS187" s="806"/>
      <c r="BT187" s="806"/>
      <c r="BU187" s="806"/>
      <c r="BV187" s="806"/>
      <c r="BW187" s="806"/>
      <c r="BX187" s="806"/>
      <c r="BY187" s="806"/>
      <c r="BZ187" s="806"/>
      <c r="CA187" s="806"/>
      <c r="CB187" s="806"/>
      <c r="CC187" s="806"/>
      <c r="CD187" s="806"/>
      <c r="CE187" s="806"/>
      <c r="CF187" s="806"/>
      <c r="CG187" s="806"/>
      <c r="CH187" s="806"/>
      <c r="CI187" s="806"/>
      <c r="CJ187" s="806"/>
      <c r="CK187" s="806"/>
      <c r="CL187" s="812"/>
      <c r="CM187" s="812"/>
      <c r="CN187" s="834"/>
      <c r="CO187" s="834"/>
      <c r="CP187" s="834"/>
      <c r="CQ187" s="834"/>
      <c r="CR187" s="834"/>
      <c r="CS187" s="812"/>
      <c r="CT187" s="812"/>
      <c r="CU187" s="812"/>
      <c r="CV187" s="812"/>
      <c r="CW187" s="812"/>
      <c r="CX187" s="812"/>
      <c r="CY187" s="812"/>
      <c r="CZ187" s="812"/>
      <c r="DA187" s="812"/>
      <c r="DB187" s="812"/>
      <c r="DC187" s="812"/>
      <c r="DD187" s="812"/>
      <c r="DE187" s="812"/>
      <c r="DF187" s="812"/>
      <c r="DG187" s="812"/>
      <c r="DH187" s="812"/>
      <c r="DI187" s="812"/>
      <c r="DJ187" s="812"/>
      <c r="DK187" s="812"/>
      <c r="DL187" s="812"/>
      <c r="DM187" s="812"/>
      <c r="DN187" s="812"/>
      <c r="DO187" s="812"/>
      <c r="DP187" s="812"/>
      <c r="DQ187" s="812"/>
    </row>
    <row r="188" spans="2:121" s="12" customFormat="1" outlineLevel="2">
      <c r="B188" s="47">
        <v>188</v>
      </c>
      <c r="C188" s="802"/>
      <c r="D188" s="1447"/>
      <c r="E188" s="804"/>
      <c r="F188" s="804"/>
      <c r="G188" s="805"/>
      <c r="H188" s="805"/>
      <c r="I188" s="805"/>
      <c r="J188" s="805"/>
      <c r="K188" s="805"/>
      <c r="L188" s="805"/>
      <c r="M188" s="805"/>
      <c r="N188" s="805"/>
      <c r="O188" s="811"/>
      <c r="P188" s="811"/>
      <c r="Q188" s="811"/>
      <c r="R188" s="811"/>
      <c r="S188" s="811"/>
      <c r="T188" s="811"/>
      <c r="U188" s="806"/>
      <c r="V188" s="807"/>
      <c r="W188" s="807"/>
      <c r="X188" s="807"/>
      <c r="Y188" s="807"/>
      <c r="Z188" s="807"/>
      <c r="AA188" s="807"/>
      <c r="AB188" s="807"/>
      <c r="AC188" s="808"/>
      <c r="AD188" s="809"/>
      <c r="AE188" s="809"/>
      <c r="AF188" s="809"/>
      <c r="AG188" s="809"/>
      <c r="AH188" s="809"/>
      <c r="AI188" s="809"/>
      <c r="AJ188" s="809"/>
      <c r="AK188" s="809"/>
      <c r="AL188" s="810"/>
      <c r="AM188" s="810"/>
      <c r="AN188" s="810"/>
      <c r="AO188" s="810"/>
      <c r="AP188" s="810"/>
      <c r="AQ188" s="810"/>
      <c r="AR188" s="810"/>
      <c r="AS188" s="810"/>
      <c r="AT188" s="810"/>
      <c r="AU188" s="810"/>
      <c r="AV188" s="810"/>
      <c r="AW188" s="810"/>
      <c r="AX188" s="810"/>
      <c r="AY188" s="810"/>
      <c r="AZ188" s="810"/>
      <c r="BA188" s="810"/>
      <c r="BB188" s="810"/>
      <c r="BC188" s="810"/>
      <c r="BD188" s="810"/>
      <c r="BE188" s="810"/>
      <c r="BF188" s="810"/>
      <c r="BG188" s="810"/>
      <c r="BH188" s="810"/>
      <c r="BI188" s="810"/>
      <c r="BJ188" s="810"/>
      <c r="BK188" s="810"/>
      <c r="BL188" s="810"/>
      <c r="BM188" s="810"/>
      <c r="BN188" s="805"/>
      <c r="BO188" s="805"/>
      <c r="BP188" s="805"/>
      <c r="BQ188" s="805"/>
      <c r="BR188" s="806"/>
      <c r="BS188" s="806"/>
      <c r="BT188" s="806"/>
      <c r="BU188" s="806"/>
      <c r="BV188" s="806"/>
      <c r="BW188" s="806"/>
      <c r="BX188" s="806"/>
      <c r="BY188" s="806"/>
      <c r="BZ188" s="806"/>
      <c r="CA188" s="806"/>
      <c r="CB188" s="811"/>
      <c r="CC188" s="811"/>
      <c r="CD188" s="811"/>
      <c r="CE188" s="811"/>
      <c r="CF188" s="806"/>
      <c r="CG188" s="806"/>
      <c r="CH188" s="806"/>
      <c r="CI188" s="806"/>
      <c r="CJ188" s="806"/>
      <c r="CK188" s="806"/>
      <c r="CL188" s="812"/>
      <c r="CM188" s="812"/>
      <c r="CN188" s="811"/>
      <c r="CO188" s="811"/>
      <c r="CP188" s="811"/>
      <c r="CQ188" s="811"/>
      <c r="CR188" s="811"/>
      <c r="CS188" s="812"/>
      <c r="CT188" s="812"/>
      <c r="CU188" s="812"/>
      <c r="CV188" s="812"/>
      <c r="CW188" s="812"/>
      <c r="CX188" s="812"/>
      <c r="CY188" s="812"/>
      <c r="CZ188" s="812"/>
      <c r="DA188" s="812"/>
      <c r="DB188" s="812"/>
      <c r="DC188" s="812"/>
      <c r="DD188" s="812"/>
      <c r="DE188" s="812"/>
      <c r="DF188" s="812"/>
      <c r="DG188" s="812"/>
      <c r="DH188" s="812"/>
      <c r="DI188" s="812"/>
      <c r="DJ188" s="812"/>
      <c r="DK188" s="812"/>
      <c r="DL188" s="812"/>
      <c r="DM188" s="812"/>
      <c r="DN188" s="812"/>
      <c r="DO188" s="812"/>
      <c r="DP188" s="812"/>
      <c r="DQ188" s="812"/>
    </row>
    <row r="189" spans="2:121" s="12" customFormat="1" outlineLevel="2">
      <c r="B189" s="47">
        <v>189</v>
      </c>
      <c r="C189" s="802"/>
      <c r="D189" s="1447"/>
      <c r="E189" s="804"/>
      <c r="F189" s="804"/>
      <c r="G189" s="805"/>
      <c r="H189" s="805"/>
      <c r="I189" s="805"/>
      <c r="J189" s="805"/>
      <c r="K189" s="805"/>
      <c r="L189" s="805"/>
      <c r="M189" s="805"/>
      <c r="N189" s="805"/>
      <c r="O189" s="811"/>
      <c r="P189" s="811"/>
      <c r="Q189" s="811"/>
      <c r="R189" s="811"/>
      <c r="S189" s="811"/>
      <c r="T189" s="811"/>
      <c r="U189" s="806"/>
      <c r="V189" s="807"/>
      <c r="W189" s="807"/>
      <c r="X189" s="807"/>
      <c r="Y189" s="807"/>
      <c r="Z189" s="807"/>
      <c r="AA189" s="807"/>
      <c r="AB189" s="807"/>
      <c r="AC189" s="808"/>
      <c r="AD189" s="809"/>
      <c r="AE189" s="809"/>
      <c r="AF189" s="809"/>
      <c r="AG189" s="809"/>
      <c r="AH189" s="809"/>
      <c r="AI189" s="809"/>
      <c r="AJ189" s="809"/>
      <c r="AK189" s="809"/>
      <c r="AL189" s="810"/>
      <c r="AM189" s="810"/>
      <c r="AN189" s="810"/>
      <c r="AO189" s="810"/>
      <c r="AP189" s="810"/>
      <c r="AQ189" s="810"/>
      <c r="AR189" s="810"/>
      <c r="AS189" s="810"/>
      <c r="AT189" s="810"/>
      <c r="AU189" s="810"/>
      <c r="AV189" s="810"/>
      <c r="AW189" s="810"/>
      <c r="AX189" s="810"/>
      <c r="AY189" s="810"/>
      <c r="AZ189" s="810"/>
      <c r="BA189" s="810"/>
      <c r="BB189" s="810"/>
      <c r="BC189" s="810"/>
      <c r="BD189" s="810"/>
      <c r="BE189" s="810"/>
      <c r="BF189" s="810"/>
      <c r="BG189" s="810"/>
      <c r="BH189" s="810"/>
      <c r="BI189" s="810"/>
      <c r="BJ189" s="810"/>
      <c r="BK189" s="810"/>
      <c r="BL189" s="810"/>
      <c r="BM189" s="810"/>
      <c r="BN189" s="805"/>
      <c r="BO189" s="805"/>
      <c r="BP189" s="805"/>
      <c r="BQ189" s="805"/>
      <c r="BR189" s="806"/>
      <c r="BS189" s="806"/>
      <c r="BT189" s="806"/>
      <c r="BU189" s="806"/>
      <c r="BV189" s="806"/>
      <c r="BW189" s="806"/>
      <c r="BX189" s="806"/>
      <c r="BY189" s="806"/>
      <c r="BZ189" s="806"/>
      <c r="CA189" s="806"/>
      <c r="CB189" s="811"/>
      <c r="CC189" s="811"/>
      <c r="CD189" s="811"/>
      <c r="CE189" s="811"/>
      <c r="CF189" s="806"/>
      <c r="CG189" s="806"/>
      <c r="CH189" s="806"/>
      <c r="CI189" s="806"/>
      <c r="CJ189" s="806"/>
      <c r="CK189" s="806"/>
      <c r="CL189" s="812"/>
      <c r="CM189" s="812"/>
      <c r="CN189" s="811"/>
      <c r="CO189" s="811"/>
      <c r="CP189" s="811"/>
      <c r="CQ189" s="1448"/>
      <c r="CR189" s="1448"/>
      <c r="CS189" s="812"/>
      <c r="CT189" s="812"/>
      <c r="CU189" s="812"/>
      <c r="CV189" s="812"/>
      <c r="CW189" s="812"/>
      <c r="CX189" s="812"/>
      <c r="CY189" s="812"/>
      <c r="CZ189" s="812"/>
      <c r="DA189" s="812"/>
      <c r="DB189" s="812"/>
      <c r="DC189" s="812"/>
      <c r="DD189" s="812"/>
      <c r="DE189" s="812"/>
      <c r="DF189" s="812"/>
      <c r="DG189" s="812"/>
      <c r="DH189" s="812"/>
      <c r="DI189" s="812"/>
      <c r="DJ189" s="812"/>
      <c r="DK189" s="812"/>
      <c r="DL189" s="812"/>
      <c r="DM189" s="812"/>
      <c r="DN189" s="812"/>
      <c r="DO189" s="812"/>
      <c r="DP189" s="812"/>
      <c r="DQ189" s="812"/>
    </row>
    <row r="190" spans="2:121" s="47" customFormat="1">
      <c r="B190" s="47">
        <v>190</v>
      </c>
      <c r="C190" s="46"/>
      <c r="D190" s="56"/>
      <c r="E190" s="111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759"/>
      <c r="R190" s="759"/>
      <c r="S190" s="85"/>
      <c r="T190" s="85"/>
      <c r="U190" s="85"/>
      <c r="V190" s="132"/>
      <c r="W190" s="132"/>
      <c r="X190" s="132"/>
      <c r="Y190" s="132"/>
      <c r="Z190" s="132"/>
      <c r="AA190" s="132"/>
      <c r="AB190" s="111"/>
      <c r="AC190" s="111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  <c r="AY190" s="85"/>
      <c r="AZ190" s="85"/>
      <c r="BA190" s="85"/>
      <c r="BB190" s="85"/>
      <c r="BC190" s="85"/>
      <c r="BD190" s="85"/>
      <c r="BE190" s="85"/>
      <c r="BF190" s="85"/>
      <c r="BG190" s="85"/>
      <c r="BH190" s="85"/>
      <c r="BI190" s="85"/>
      <c r="BJ190" s="85"/>
      <c r="BK190" s="85"/>
      <c r="BL190" s="85"/>
      <c r="BM190" s="85"/>
      <c r="BN190" s="85"/>
      <c r="BO190" s="85"/>
      <c r="BP190" s="85"/>
      <c r="BQ190" s="85"/>
      <c r="BR190" s="85"/>
      <c r="BS190" s="85"/>
      <c r="BT190" s="85"/>
      <c r="BU190" s="85"/>
      <c r="BV190" s="99"/>
      <c r="BW190" s="99"/>
      <c r="BX190" s="99"/>
      <c r="BY190" s="634"/>
      <c r="BZ190" s="634"/>
      <c r="CA190" s="634"/>
      <c r="CB190" s="634"/>
      <c r="CC190" s="634"/>
      <c r="CD190" s="99"/>
      <c r="CE190" s="99"/>
      <c r="CF190" s="99"/>
      <c r="CG190" s="99"/>
      <c r="CH190" s="99"/>
      <c r="CI190" s="85"/>
      <c r="CJ190" s="85"/>
      <c r="CK190" s="85"/>
      <c r="CL190" s="99"/>
      <c r="CM190" s="85"/>
      <c r="CN190" s="85"/>
      <c r="CO190" s="85"/>
      <c r="CP190" s="85"/>
      <c r="CQ190" s="85"/>
      <c r="CR190" s="85"/>
      <c r="CS190" s="85"/>
      <c r="CT190" s="85"/>
      <c r="CU190" s="85"/>
      <c r="CV190" s="85"/>
      <c r="CW190" s="85"/>
      <c r="CX190" s="85"/>
      <c r="CY190" s="85"/>
      <c r="CZ190" s="85"/>
      <c r="DA190" s="85"/>
      <c r="DB190" s="85"/>
      <c r="DC190" s="85"/>
      <c r="DD190" s="85"/>
      <c r="DE190" s="85"/>
      <c r="DF190" s="85"/>
      <c r="DG190" s="85"/>
      <c r="DH190" s="85"/>
      <c r="DI190" s="85"/>
      <c r="DJ190" s="85"/>
      <c r="DK190" s="85"/>
      <c r="DL190" s="85"/>
      <c r="DM190" s="85"/>
      <c r="DN190" s="85"/>
      <c r="DO190" s="85"/>
      <c r="DP190" s="85"/>
      <c r="DQ190" s="85"/>
    </row>
    <row r="191" spans="2:121">
      <c r="B191" s="47">
        <v>191</v>
      </c>
      <c r="C191" s="25"/>
      <c r="D191" s="11" t="s">
        <v>539</v>
      </c>
      <c r="E191" s="10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3"/>
      <c r="W191" s="73"/>
      <c r="X191" s="73"/>
      <c r="Y191" s="73"/>
      <c r="Z191" s="73"/>
      <c r="AA191" s="73"/>
      <c r="AB191" s="10"/>
      <c r="AC191" s="10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  <c r="AU191" s="79"/>
      <c r="AV191" s="79"/>
      <c r="AW191" s="79"/>
      <c r="AX191" s="79"/>
      <c r="AY191" s="79"/>
      <c r="AZ191" s="79"/>
      <c r="BA191" s="79"/>
      <c r="BB191" s="79"/>
      <c r="BC191" s="79"/>
      <c r="BD191" s="79"/>
      <c r="BE191" s="79"/>
      <c r="BF191" s="79"/>
      <c r="BG191" s="79"/>
      <c r="BH191" s="79"/>
      <c r="BI191" s="79"/>
      <c r="BJ191" s="79"/>
      <c r="BK191" s="79"/>
      <c r="BL191" s="79"/>
      <c r="BM191" s="79"/>
      <c r="BN191" s="79"/>
      <c r="BO191" s="79"/>
      <c r="BP191" s="79"/>
      <c r="BQ191" s="79"/>
      <c r="BR191" s="79"/>
      <c r="BS191" s="79"/>
      <c r="BT191" s="79"/>
      <c r="BU191" s="79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79"/>
      <c r="CI191" s="79"/>
      <c r="CJ191" s="79"/>
      <c r="CK191" s="79"/>
      <c r="CL191" s="79"/>
      <c r="CM191" s="79"/>
      <c r="CN191" s="79"/>
      <c r="CO191" s="79"/>
      <c r="CP191" s="79"/>
      <c r="CQ191" s="79"/>
      <c r="CR191" s="79"/>
      <c r="CS191" s="79"/>
      <c r="CT191" s="79"/>
      <c r="CU191" s="79"/>
      <c r="CV191" s="79"/>
      <c r="CW191" s="79"/>
      <c r="CX191" s="79"/>
      <c r="CY191" s="79"/>
      <c r="CZ191" s="79"/>
      <c r="DA191" s="79"/>
      <c r="DB191" s="79"/>
      <c r="DC191" s="79"/>
      <c r="DD191" s="79"/>
      <c r="DE191" s="79"/>
      <c r="DF191" s="79"/>
      <c r="DG191" s="79"/>
      <c r="DH191" s="79"/>
      <c r="DI191" s="79"/>
      <c r="DJ191" s="79"/>
      <c r="DK191" s="79"/>
      <c r="DL191" s="79"/>
      <c r="DM191" s="79"/>
      <c r="DN191" s="79"/>
      <c r="DO191" s="79"/>
      <c r="DP191" s="79"/>
      <c r="DQ191" s="79"/>
    </row>
    <row r="192" spans="2:121" s="47" customFormat="1">
      <c r="B192" s="47">
        <v>192</v>
      </c>
      <c r="C192" s="83"/>
      <c r="D192" s="794" t="s">
        <v>642</v>
      </c>
      <c r="E192" s="11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131"/>
      <c r="W192" s="131"/>
      <c r="X192" s="131"/>
      <c r="Y192" s="131"/>
      <c r="Z192" s="131"/>
      <c r="AA192" s="131"/>
      <c r="AB192" s="114"/>
      <c r="AC192" s="11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99"/>
      <c r="CE192" s="99"/>
      <c r="CF192" s="99"/>
      <c r="CG192" s="99"/>
      <c r="CH192" s="99"/>
      <c r="CI192" s="85"/>
      <c r="CJ192" s="85"/>
      <c r="CK192" s="85"/>
      <c r="CL192" s="99"/>
      <c r="CM192" s="85"/>
      <c r="CN192" s="85"/>
      <c r="CO192" s="85"/>
      <c r="CP192" s="85"/>
      <c r="CQ192" s="85"/>
      <c r="CR192" s="85"/>
      <c r="CS192" s="85"/>
      <c r="CT192" s="85"/>
      <c r="CU192" s="85"/>
      <c r="CV192" s="85"/>
      <c r="CW192" s="85"/>
      <c r="CX192" s="85"/>
      <c r="CY192" s="85"/>
      <c r="CZ192" s="85"/>
      <c r="DA192" s="85"/>
      <c r="DB192" s="85"/>
      <c r="DC192" s="85"/>
      <c r="DD192" s="85"/>
      <c r="DE192" s="85"/>
      <c r="DF192" s="85"/>
      <c r="DG192" s="85"/>
      <c r="DH192" s="85"/>
      <c r="DI192" s="85"/>
      <c r="DJ192" s="85"/>
      <c r="DK192" s="85"/>
      <c r="DL192" s="85"/>
      <c r="DM192" s="85"/>
      <c r="DN192" s="85"/>
      <c r="DO192" s="85"/>
      <c r="DP192" s="85"/>
      <c r="DQ192" s="85"/>
    </row>
    <row r="193" spans="1:121" s="47" customFormat="1">
      <c r="B193" s="47">
        <v>193</v>
      </c>
      <c r="C193" s="46"/>
      <c r="D193" s="659"/>
      <c r="E193" s="121"/>
      <c r="F193" s="667"/>
      <c r="G193" s="667"/>
      <c r="H193" s="667"/>
      <c r="I193" s="667"/>
      <c r="J193" s="667"/>
      <c r="K193" s="667"/>
      <c r="L193" s="667"/>
      <c r="M193" s="667"/>
      <c r="N193" s="667"/>
      <c r="O193" s="687"/>
      <c r="P193" s="687"/>
      <c r="Q193" s="687"/>
      <c r="R193" s="100"/>
      <c r="S193" s="667"/>
      <c r="T193" s="667"/>
      <c r="U193" s="667"/>
      <c r="V193" s="668"/>
      <c r="W193" s="668"/>
      <c r="X193" s="668"/>
      <c r="Y193" s="668"/>
      <c r="Z193" s="668"/>
      <c r="AA193" s="668"/>
      <c r="AB193" s="121"/>
      <c r="AC193" s="121"/>
      <c r="AD193" s="667"/>
      <c r="AE193" s="667"/>
      <c r="AF193" s="667"/>
      <c r="AG193" s="667"/>
      <c r="AH193" s="667"/>
      <c r="AI193" s="667"/>
      <c r="AJ193" s="667"/>
      <c r="AK193" s="667"/>
      <c r="AL193" s="667"/>
      <c r="AM193" s="667"/>
      <c r="AN193" s="667"/>
      <c r="AO193" s="667"/>
      <c r="AP193" s="667"/>
      <c r="AQ193" s="667"/>
      <c r="AR193" s="667"/>
      <c r="AS193" s="667"/>
      <c r="AT193" s="667"/>
      <c r="AU193" s="667"/>
      <c r="AV193" s="667"/>
      <c r="AW193" s="667"/>
      <c r="AX193" s="667"/>
      <c r="AY193" s="667"/>
      <c r="AZ193" s="667"/>
      <c r="BA193" s="667"/>
      <c r="BB193" s="667"/>
      <c r="BC193" s="667"/>
      <c r="BD193" s="667"/>
      <c r="BE193" s="667"/>
      <c r="BF193" s="667"/>
      <c r="BG193" s="667"/>
      <c r="BH193" s="667"/>
      <c r="BI193" s="667"/>
      <c r="BJ193" s="667"/>
      <c r="BK193" s="667"/>
      <c r="BL193" s="667"/>
      <c r="BM193" s="667"/>
      <c r="BN193" s="667"/>
      <c r="BO193" s="667"/>
      <c r="BP193" s="667"/>
      <c r="BQ193" s="667"/>
      <c r="BR193" s="667"/>
      <c r="BS193" s="667"/>
      <c r="BT193" s="667"/>
      <c r="BU193" s="667"/>
      <c r="BV193" s="667"/>
      <c r="BW193" s="667"/>
      <c r="BX193" s="667"/>
      <c r="BY193" s="667"/>
      <c r="BZ193" s="667"/>
      <c r="CA193" s="667"/>
      <c r="CB193" s="667"/>
      <c r="CC193" s="667"/>
      <c r="CD193" s="667"/>
      <c r="CE193" s="667"/>
      <c r="CF193" s="667"/>
      <c r="CG193" s="100"/>
      <c r="CH193" s="100"/>
      <c r="CI193" s="667"/>
      <c r="CJ193" s="667"/>
      <c r="CK193" s="667"/>
      <c r="CL193" s="667"/>
      <c r="CM193" s="667"/>
      <c r="CN193" s="667"/>
      <c r="CO193" s="667"/>
      <c r="CP193" s="667"/>
      <c r="CQ193" s="667"/>
      <c r="CR193" s="667"/>
      <c r="CS193" s="667"/>
      <c r="CT193" s="667"/>
      <c r="CU193" s="667"/>
      <c r="CV193" s="667"/>
      <c r="CW193" s="667"/>
      <c r="CX193" s="667"/>
      <c r="CY193" s="667"/>
      <c r="CZ193" s="667"/>
      <c r="DA193" s="667"/>
      <c r="DB193" s="667"/>
      <c r="DC193" s="667"/>
      <c r="DD193" s="667"/>
      <c r="DE193" s="667"/>
      <c r="DF193" s="667"/>
      <c r="DG193" s="667"/>
      <c r="DH193" s="667"/>
      <c r="DI193" s="667"/>
      <c r="DJ193" s="667"/>
      <c r="DK193" s="667"/>
      <c r="DL193" s="667"/>
      <c r="DM193" s="667"/>
      <c r="DN193" s="667"/>
      <c r="DO193" s="667"/>
      <c r="DP193" s="667"/>
      <c r="DQ193" s="667"/>
    </row>
    <row r="194" spans="1:121" s="824" customFormat="1">
      <c r="A194" s="824">
        <v>1158</v>
      </c>
      <c r="B194" s="47">
        <v>194</v>
      </c>
      <c r="C194" s="813"/>
      <c r="D194" s="814" t="s">
        <v>647</v>
      </c>
      <c r="E194" s="815"/>
      <c r="F194" s="815"/>
      <c r="G194" s="816"/>
      <c r="H194" s="816"/>
      <c r="I194" s="816"/>
      <c r="J194" s="816"/>
      <c r="K194" s="816"/>
      <c r="L194" s="816"/>
      <c r="M194" s="816"/>
      <c r="N194" s="816"/>
      <c r="O194" s="817"/>
      <c r="P194" s="6">
        <v>0</v>
      </c>
      <c r="Q194" s="6">
        <v>0.11</v>
      </c>
      <c r="R194" s="6">
        <v>4.7300000000000004</v>
      </c>
      <c r="S194" s="6">
        <v>6.6359999999999992</v>
      </c>
      <c r="T194" s="6">
        <v>20.443999999999988</v>
      </c>
      <c r="U194" s="6">
        <v>77.815999999999988</v>
      </c>
      <c r="V194" s="818"/>
      <c r="W194" s="818"/>
      <c r="X194" s="818"/>
      <c r="Y194" s="818"/>
      <c r="Z194" s="818"/>
      <c r="AA194" s="818"/>
      <c r="AB194" s="818"/>
      <c r="AC194" s="819"/>
      <c r="AD194" s="820"/>
      <c r="AE194" s="820"/>
      <c r="AF194" s="820"/>
      <c r="AG194" s="820"/>
      <c r="AH194" s="820"/>
      <c r="AI194" s="820"/>
      <c r="AJ194" s="820"/>
      <c r="AK194" s="820"/>
      <c r="AL194" s="821"/>
      <c r="AM194" s="821"/>
      <c r="AN194" s="821"/>
      <c r="AO194" s="821"/>
      <c r="AP194" s="821"/>
      <c r="AQ194" s="821"/>
      <c r="AR194" s="821"/>
      <c r="AS194" s="821"/>
      <c r="AT194" s="821"/>
      <c r="AU194" s="821"/>
      <c r="AV194" s="821"/>
      <c r="AW194" s="821"/>
      <c r="AX194" s="821"/>
      <c r="AY194" s="821"/>
      <c r="AZ194" s="821"/>
      <c r="BA194" s="821"/>
      <c r="BB194" s="821"/>
      <c r="BC194" s="821"/>
      <c r="BD194" s="821"/>
      <c r="BE194" s="821"/>
      <c r="BF194" s="821"/>
      <c r="BG194" s="821"/>
      <c r="BH194" s="821"/>
      <c r="BI194" s="821"/>
      <c r="BJ194" s="821"/>
      <c r="BK194" s="821"/>
      <c r="BL194" s="821"/>
      <c r="BM194" s="821"/>
      <c r="BN194" s="816"/>
      <c r="BO194" s="816"/>
      <c r="BP194" s="816"/>
      <c r="BQ194" s="816"/>
      <c r="BR194" s="817"/>
      <c r="BS194" s="817"/>
      <c r="BT194" s="817"/>
      <c r="BU194" s="817"/>
      <c r="BV194" s="817"/>
      <c r="BW194" s="817"/>
      <c r="BX194" s="817"/>
      <c r="BY194" s="817"/>
      <c r="BZ194" s="822"/>
      <c r="CA194" s="822"/>
      <c r="CB194" s="822"/>
      <c r="CC194" s="822"/>
      <c r="CD194" s="822"/>
      <c r="CE194" s="822"/>
      <c r="CF194" s="822"/>
      <c r="CG194" s="822"/>
      <c r="CH194" s="822"/>
      <c r="CI194" s="822"/>
      <c r="CJ194" s="822"/>
      <c r="CK194" s="822"/>
      <c r="CL194" s="823"/>
      <c r="CM194" s="823">
        <v>30.363</v>
      </c>
      <c r="CN194" s="823">
        <v>25.830999999999992</v>
      </c>
      <c r="CO194" s="823">
        <v>30.002000000000002</v>
      </c>
      <c r="CP194" s="823">
        <v>77.816000000000003</v>
      </c>
      <c r="CQ194" s="823">
        <v>140.42699999999999</v>
      </c>
      <c r="CR194" s="823">
        <v>239.32399999999998</v>
      </c>
      <c r="CS194" s="823">
        <v>322.72299999999996</v>
      </c>
      <c r="CT194" s="823">
        <v>434.62399999999997</v>
      </c>
      <c r="CU194" s="823">
        <v>677.62400000000002</v>
      </c>
      <c r="CV194" s="823">
        <v>949.17505811753426</v>
      </c>
      <c r="CW194" s="823">
        <v>1247.3531743949254</v>
      </c>
      <c r="CX194" s="823">
        <v>1585.8891697479687</v>
      </c>
      <c r="CY194" s="823">
        <v>1860.166017834925</v>
      </c>
      <c r="CZ194" s="823">
        <v>2161.8705507305772</v>
      </c>
      <c r="DA194" s="823">
        <v>2491.0027684349247</v>
      </c>
      <c r="DB194" s="823">
        <v>2847.5626709479679</v>
      </c>
      <c r="DC194" s="823">
        <v>3121.8395190349243</v>
      </c>
      <c r="DD194" s="823">
        <v>3415.7075705566631</v>
      </c>
      <c r="DE194" s="823">
        <v>3729.1668255131844</v>
      </c>
      <c r="DF194" s="823">
        <v>4062.2172839044888</v>
      </c>
      <c r="DG194" s="823">
        <v>4344.3306133653587</v>
      </c>
      <c r="DH194" s="823">
        <v>4671.8955347949241</v>
      </c>
      <c r="DI194" s="823">
        <v>5016.7007152470978</v>
      </c>
      <c r="DJ194" s="823">
        <v>5378.74615472188</v>
      </c>
      <c r="DK194" s="823">
        <v>5723.5513351740537</v>
      </c>
      <c r="DL194" s="823">
        <v>6084.0294783740537</v>
      </c>
      <c r="DM194" s="823">
        <v>6460.1805843218799</v>
      </c>
      <c r="DN194" s="822"/>
      <c r="DO194" s="822"/>
      <c r="DP194" s="822"/>
      <c r="DQ194" s="822"/>
    </row>
    <row r="195" spans="1:121" s="12" customFormat="1">
      <c r="A195" s="12">
        <v>1158</v>
      </c>
      <c r="B195" s="47">
        <v>195</v>
      </c>
      <c r="C195" s="802"/>
      <c r="D195" s="825" t="s">
        <v>644</v>
      </c>
      <c r="E195" s="804"/>
      <c r="F195" s="804"/>
      <c r="G195" s="805"/>
      <c r="H195" s="805"/>
      <c r="I195" s="805"/>
      <c r="J195" s="805"/>
      <c r="K195" s="805"/>
      <c r="L195" s="805"/>
      <c r="M195" s="805"/>
      <c r="N195" s="805"/>
      <c r="O195" s="806"/>
      <c r="P195" s="726">
        <v>0.113</v>
      </c>
      <c r="Q195" s="726">
        <v>5.1630000000000003</v>
      </c>
      <c r="R195" s="726">
        <v>27.725000000000001</v>
      </c>
      <c r="S195" s="726">
        <v>64.340999999999994</v>
      </c>
      <c r="T195" s="726">
        <v>91.025000000000006</v>
      </c>
      <c r="U195" s="726">
        <v>434.12099999999998</v>
      </c>
      <c r="V195" s="807"/>
      <c r="W195" s="807"/>
      <c r="X195" s="807"/>
      <c r="Y195" s="807"/>
      <c r="Z195" s="807"/>
      <c r="AA195" s="807"/>
      <c r="AB195" s="807"/>
      <c r="AC195" s="808"/>
      <c r="AD195" s="809"/>
      <c r="AE195" s="809"/>
      <c r="AF195" s="809"/>
      <c r="AG195" s="809"/>
      <c r="AH195" s="809"/>
      <c r="AI195" s="809"/>
      <c r="AJ195" s="809"/>
      <c r="AK195" s="809"/>
      <c r="AL195" s="810"/>
      <c r="AM195" s="810"/>
      <c r="AN195" s="810"/>
      <c r="AO195" s="810"/>
      <c r="AP195" s="810"/>
      <c r="AQ195" s="810"/>
      <c r="AR195" s="810"/>
      <c r="AS195" s="810"/>
      <c r="AT195" s="810"/>
      <c r="AU195" s="810"/>
      <c r="AV195" s="810"/>
      <c r="AW195" s="810"/>
      <c r="AX195" s="810"/>
      <c r="AY195" s="810"/>
      <c r="AZ195" s="810"/>
      <c r="BA195" s="810"/>
      <c r="BB195" s="810"/>
      <c r="BC195" s="810"/>
      <c r="BD195" s="810"/>
      <c r="BE195" s="810"/>
      <c r="BF195" s="810"/>
      <c r="BG195" s="810"/>
      <c r="BH195" s="810"/>
      <c r="BI195" s="810"/>
      <c r="BJ195" s="810"/>
      <c r="BK195" s="810"/>
      <c r="BL195" s="810"/>
      <c r="BM195" s="810"/>
      <c r="BN195" s="805"/>
      <c r="BO195" s="805"/>
      <c r="BP195" s="805"/>
      <c r="BQ195" s="805"/>
      <c r="BR195" s="806"/>
      <c r="BS195" s="806"/>
      <c r="BT195" s="806"/>
      <c r="BU195" s="806"/>
      <c r="BV195" s="806"/>
      <c r="BW195" s="806"/>
      <c r="BX195" s="806"/>
      <c r="BY195" s="806"/>
      <c r="BZ195" s="657"/>
      <c r="CA195" s="657"/>
      <c r="CB195" s="657"/>
      <c r="CC195" s="657"/>
      <c r="CD195" s="657"/>
      <c r="CE195" s="657"/>
      <c r="CF195" s="657"/>
      <c r="CG195" s="657"/>
      <c r="CH195" s="657"/>
      <c r="CI195" s="657"/>
      <c r="CJ195" s="657"/>
      <c r="CK195" s="657"/>
      <c r="CL195" s="826"/>
      <c r="CM195" s="826">
        <v>10.194999999999997</v>
      </c>
      <c r="CN195" s="826">
        <v>14.419000000000008</v>
      </c>
      <c r="CO195" s="826">
        <v>41.992000000000004</v>
      </c>
      <c r="CP195" s="826">
        <v>85.997</v>
      </c>
      <c r="CQ195" s="826">
        <v>81.028000000000006</v>
      </c>
      <c r="CR195" s="826">
        <v>104.76699999999995</v>
      </c>
      <c r="CS195" s="826">
        <v>162.32900000000001</v>
      </c>
      <c r="CT195" s="826">
        <v>253</v>
      </c>
      <c r="CU195" s="1606">
        <v>271.55105811753424</v>
      </c>
      <c r="CV195" s="1606">
        <v>298.17811627739115</v>
      </c>
      <c r="CW195" s="1606">
        <v>338.53599535304335</v>
      </c>
      <c r="CX195" s="1606">
        <v>274.27684808695636</v>
      </c>
      <c r="CY195" s="1606">
        <v>301.70453289565205</v>
      </c>
      <c r="CZ195" s="1606">
        <v>329.13221770434762</v>
      </c>
      <c r="DA195" s="1606">
        <v>356.55990251304331</v>
      </c>
      <c r="DB195" s="1606">
        <v>274.27684808695642</v>
      </c>
      <c r="DC195" s="1606">
        <v>293.86805152173901</v>
      </c>
      <c r="DD195" s="1606">
        <v>313.45925495652159</v>
      </c>
      <c r="DE195" s="1606">
        <v>333.05045839130423</v>
      </c>
      <c r="DF195" s="1606">
        <v>282.11332946086947</v>
      </c>
      <c r="DG195" s="1606">
        <v>327.56492142956506</v>
      </c>
      <c r="DH195" s="1606">
        <v>344.80518045217377</v>
      </c>
      <c r="DI195" s="1606">
        <v>362.04543947478248</v>
      </c>
      <c r="DJ195" s="1606">
        <v>344.80518045217377</v>
      </c>
      <c r="DK195" s="1606">
        <v>360.47814319999986</v>
      </c>
      <c r="DL195" s="1606">
        <v>376.15110594782595</v>
      </c>
      <c r="DM195" s="1606">
        <v>391.82406869565204</v>
      </c>
      <c r="DN195" s="657"/>
      <c r="DO195" s="657"/>
      <c r="DP195" s="657"/>
      <c r="DQ195" s="657"/>
    </row>
    <row r="196" spans="1:121" s="12" customFormat="1">
      <c r="B196" s="47">
        <v>196</v>
      </c>
      <c r="C196" s="802"/>
      <c r="D196" s="803" t="s">
        <v>645</v>
      </c>
      <c r="E196" s="804"/>
      <c r="F196" s="804"/>
      <c r="G196" s="805"/>
      <c r="H196" s="805"/>
      <c r="I196" s="805"/>
      <c r="J196" s="805"/>
      <c r="K196" s="805"/>
      <c r="L196" s="805"/>
      <c r="M196" s="805"/>
      <c r="N196" s="805"/>
      <c r="O196" s="806"/>
      <c r="P196" s="726"/>
      <c r="Q196" s="811">
        <v>6.6074559438948549E-2</v>
      </c>
      <c r="R196" s="811">
        <v>0.27071494131661689</v>
      </c>
      <c r="S196" s="811">
        <v>0.30786935135031673</v>
      </c>
      <c r="T196" s="811">
        <v>0.18984464128174594</v>
      </c>
      <c r="U196" s="811">
        <v>0.25616482975687643</v>
      </c>
      <c r="V196" s="828"/>
      <c r="W196" s="828"/>
      <c r="X196" s="828"/>
      <c r="Y196" s="828"/>
      <c r="Z196" s="828"/>
      <c r="AA196" s="828"/>
      <c r="AB196" s="807"/>
      <c r="AC196" s="808"/>
      <c r="AD196" s="809"/>
      <c r="AE196" s="809"/>
      <c r="AF196" s="809"/>
      <c r="AG196" s="809"/>
      <c r="AH196" s="809"/>
      <c r="AI196" s="809"/>
      <c r="AJ196" s="809"/>
      <c r="AK196" s="809"/>
      <c r="AL196" s="810"/>
      <c r="AM196" s="810"/>
      <c r="AN196" s="810"/>
      <c r="AO196" s="810"/>
      <c r="AP196" s="810"/>
      <c r="AQ196" s="810"/>
      <c r="AR196" s="810"/>
      <c r="AS196" s="810"/>
      <c r="AT196" s="810"/>
      <c r="AU196" s="810"/>
      <c r="AV196" s="810"/>
      <c r="AW196" s="810"/>
      <c r="AX196" s="810"/>
      <c r="AY196" s="810"/>
      <c r="AZ196" s="810"/>
      <c r="BA196" s="810"/>
      <c r="BB196" s="810"/>
      <c r="BC196" s="810"/>
      <c r="BD196" s="810"/>
      <c r="BE196" s="810"/>
      <c r="BF196" s="810"/>
      <c r="BG196" s="810"/>
      <c r="BH196" s="810"/>
      <c r="BI196" s="810"/>
      <c r="BJ196" s="810"/>
      <c r="BK196" s="810"/>
      <c r="BL196" s="810"/>
      <c r="BM196" s="810"/>
      <c r="BN196" s="805"/>
      <c r="BO196" s="805"/>
      <c r="BP196" s="805"/>
      <c r="BQ196" s="805"/>
      <c r="BR196" s="806"/>
      <c r="BS196" s="806"/>
      <c r="BT196" s="806"/>
      <c r="BU196" s="806"/>
      <c r="BV196" s="806"/>
      <c r="BW196" s="806"/>
      <c r="BX196" s="806"/>
      <c r="BY196" s="806"/>
      <c r="BZ196" s="657"/>
      <c r="CA196" s="657"/>
      <c r="CB196" s="657"/>
      <c r="CC196" s="657"/>
      <c r="CD196" s="657"/>
      <c r="CE196" s="657"/>
      <c r="CF196" s="657"/>
      <c r="CG196" s="657"/>
      <c r="CH196" s="657"/>
      <c r="CI196" s="657"/>
      <c r="CJ196" s="657"/>
      <c r="CK196" s="657"/>
      <c r="CL196" s="811"/>
      <c r="CM196" s="811">
        <v>5.9850886462369357E-2</v>
      </c>
      <c r="CN196" s="811">
        <v>5.0733612469652752E-2</v>
      </c>
      <c r="CO196" s="811">
        <v>8.7579853630355128E-2</v>
      </c>
      <c r="CP196" s="811">
        <v>0.14933249518993671</v>
      </c>
      <c r="CQ196" s="811">
        <v>0.10006223943411513</v>
      </c>
      <c r="CR196" s="811">
        <v>9.2989011769300356E-2</v>
      </c>
      <c r="CS196" s="811">
        <v>9.5786613984589555E-2</v>
      </c>
      <c r="CT196" s="811">
        <v>0.10476190476190476</v>
      </c>
      <c r="CU196" s="811">
        <v>8.7315452770911336E-2</v>
      </c>
      <c r="CV196" s="811">
        <v>7.8364813739130401E-2</v>
      </c>
      <c r="CW196" s="811">
        <v>7.5230221189565183E-2</v>
      </c>
      <c r="CX196" s="811">
        <v>5.4855369617391271E-2</v>
      </c>
      <c r="CY196" s="811">
        <v>5.4855369617391285E-2</v>
      </c>
      <c r="CZ196" s="811">
        <v>5.4855369617391271E-2</v>
      </c>
      <c r="DA196" s="811">
        <v>5.4855369617391278E-2</v>
      </c>
      <c r="DB196" s="811">
        <v>3.9182406869565201E-2</v>
      </c>
      <c r="DC196" s="811">
        <v>3.9182406869565201E-2</v>
      </c>
      <c r="DD196" s="811">
        <v>3.9182406869565201E-2</v>
      </c>
      <c r="DE196" s="811">
        <v>3.9182406869565201E-2</v>
      </c>
      <c r="DF196" s="811">
        <v>3.1345925495652162E-2</v>
      </c>
      <c r="DG196" s="811">
        <v>3.4480518045217373E-2</v>
      </c>
      <c r="DH196" s="811">
        <v>3.448051804521738E-2</v>
      </c>
      <c r="DI196" s="811">
        <v>3.448051804521738E-2</v>
      </c>
      <c r="DJ196" s="811">
        <v>3.1345925495652162E-2</v>
      </c>
      <c r="DK196" s="811">
        <v>3.1345925495652162E-2</v>
      </c>
      <c r="DL196" s="811">
        <v>3.1345925495652162E-2</v>
      </c>
      <c r="DM196" s="811">
        <v>3.1345925495652162E-2</v>
      </c>
      <c r="DN196" s="657"/>
      <c r="DO196" s="657"/>
      <c r="DP196" s="657"/>
      <c r="DQ196" s="657"/>
    </row>
    <row r="197" spans="1:121" s="12" customFormat="1">
      <c r="B197" s="47">
        <v>197</v>
      </c>
      <c r="C197" s="802"/>
      <c r="D197" s="803" t="s">
        <v>649</v>
      </c>
      <c r="E197" s="804"/>
      <c r="F197" s="804"/>
      <c r="G197" s="805"/>
      <c r="H197" s="805"/>
      <c r="I197" s="805"/>
      <c r="J197" s="805"/>
      <c r="K197" s="805"/>
      <c r="L197" s="805"/>
      <c r="M197" s="805"/>
      <c r="N197" s="805"/>
      <c r="O197" s="806"/>
      <c r="P197" s="726"/>
      <c r="Q197" s="811">
        <v>0.31903327295202794</v>
      </c>
      <c r="R197" s="811">
        <v>0.54587441994074826</v>
      </c>
      <c r="S197" s="811">
        <v>0.54393660570361269</v>
      </c>
      <c r="T197" s="811">
        <v>0.42057443333077754</v>
      </c>
      <c r="U197" s="811">
        <v>0.54930967966274125</v>
      </c>
      <c r="V197" s="828"/>
      <c r="W197" s="828"/>
      <c r="X197" s="828"/>
      <c r="Y197" s="828"/>
      <c r="Z197" s="828"/>
      <c r="AA197" s="828"/>
      <c r="AB197" s="807"/>
      <c r="AC197" s="808"/>
      <c r="AD197" s="809"/>
      <c r="AE197" s="809"/>
      <c r="AF197" s="809"/>
      <c r="AG197" s="809"/>
      <c r="AH197" s="809"/>
      <c r="AI197" s="809"/>
      <c r="AJ197" s="809"/>
      <c r="AK197" s="809"/>
      <c r="AL197" s="810"/>
      <c r="AM197" s="810"/>
      <c r="AN197" s="810"/>
      <c r="AO197" s="810"/>
      <c r="AP197" s="810"/>
      <c r="AQ197" s="810"/>
      <c r="AR197" s="810"/>
      <c r="AS197" s="810"/>
      <c r="AT197" s="810"/>
      <c r="AU197" s="810"/>
      <c r="AV197" s="810"/>
      <c r="AW197" s="810"/>
      <c r="AX197" s="810"/>
      <c r="AY197" s="810"/>
      <c r="AZ197" s="810"/>
      <c r="BA197" s="810"/>
      <c r="BB197" s="810"/>
      <c r="BC197" s="810"/>
      <c r="BD197" s="810"/>
      <c r="BE197" s="810"/>
      <c r="BF197" s="810"/>
      <c r="BG197" s="810"/>
      <c r="BH197" s="810"/>
      <c r="BI197" s="810"/>
      <c r="BJ197" s="810"/>
      <c r="BK197" s="810"/>
      <c r="BL197" s="810"/>
      <c r="BM197" s="810"/>
      <c r="BN197" s="805"/>
      <c r="BO197" s="805"/>
      <c r="BP197" s="805"/>
      <c r="BQ197" s="805"/>
      <c r="BR197" s="806"/>
      <c r="BS197" s="806"/>
      <c r="BT197" s="806"/>
      <c r="BU197" s="806"/>
      <c r="BV197" s="806"/>
      <c r="BW197" s="806"/>
      <c r="BX197" s="806"/>
      <c r="BY197" s="806"/>
      <c r="BZ197" s="657"/>
      <c r="CA197" s="657"/>
      <c r="CB197" s="657"/>
      <c r="CC197" s="657"/>
      <c r="CD197" s="657"/>
      <c r="CE197" s="657"/>
      <c r="CF197" s="657"/>
      <c r="CG197" s="657"/>
      <c r="CH197" s="657"/>
      <c r="CI197" s="657"/>
      <c r="CJ197" s="657"/>
      <c r="CK197" s="657"/>
      <c r="CL197" s="811"/>
      <c r="CM197" s="811">
        <v>0.33162112311080438</v>
      </c>
      <c r="CN197" s="811">
        <v>0.24384364966383021</v>
      </c>
      <c r="CO197" s="811">
        <v>0.46525092349959457</v>
      </c>
      <c r="CP197" s="811">
        <v>0.69183473313008337</v>
      </c>
      <c r="CQ197" s="811">
        <v>0.52600926176968288</v>
      </c>
      <c r="CR197" s="811">
        <v>0.48766908741076553</v>
      </c>
      <c r="CS197" s="811">
        <v>0.54633241748620476</v>
      </c>
      <c r="CT197" s="811">
        <v>0.66842438438409302</v>
      </c>
      <c r="CU197" s="811">
        <v>0.55710878776268657</v>
      </c>
      <c r="CV197" s="811">
        <v>0.5</v>
      </c>
      <c r="CW197" s="811">
        <v>0.48</v>
      </c>
      <c r="CX197" s="811">
        <v>0.35</v>
      </c>
      <c r="CY197" s="811">
        <v>0.35</v>
      </c>
      <c r="CZ197" s="811">
        <v>0.35</v>
      </c>
      <c r="DA197" s="811">
        <v>0.35</v>
      </c>
      <c r="DB197" s="811">
        <v>0.25</v>
      </c>
      <c r="DC197" s="811">
        <v>0.25</v>
      </c>
      <c r="DD197" s="811">
        <v>0.25</v>
      </c>
      <c r="DE197" s="811">
        <v>0.25</v>
      </c>
      <c r="DF197" s="811">
        <v>0.2</v>
      </c>
      <c r="DG197" s="811">
        <v>0.22</v>
      </c>
      <c r="DH197" s="811">
        <v>0.22</v>
      </c>
      <c r="DI197" s="811">
        <v>0.22</v>
      </c>
      <c r="DJ197" s="811">
        <v>0.2</v>
      </c>
      <c r="DK197" s="811">
        <v>0.2</v>
      </c>
      <c r="DL197" s="811">
        <v>0.2</v>
      </c>
      <c r="DM197" s="811">
        <v>0.2</v>
      </c>
      <c r="DN197" s="657"/>
      <c r="DO197" s="657"/>
      <c r="DP197" s="657"/>
      <c r="DQ197" s="657"/>
    </row>
    <row r="198" spans="1:121" s="12" customFormat="1">
      <c r="B198" s="47">
        <v>198</v>
      </c>
      <c r="C198" s="802"/>
      <c r="D198" s="825" t="s">
        <v>646</v>
      </c>
      <c r="E198" s="804"/>
      <c r="F198" s="804"/>
      <c r="G198" s="805"/>
      <c r="H198" s="805"/>
      <c r="I198" s="805"/>
      <c r="J198" s="805"/>
      <c r="K198" s="805"/>
      <c r="L198" s="805"/>
      <c r="M198" s="805"/>
      <c r="N198" s="805"/>
      <c r="O198" s="806"/>
      <c r="P198" s="726">
        <v>-3.0000000000000001E-3</v>
      </c>
      <c r="Q198" s="726">
        <v>-0.54300000000000004</v>
      </c>
      <c r="R198" s="726">
        <v>-25.818999999999999</v>
      </c>
      <c r="S198" s="726">
        <v>-50.533000000000001</v>
      </c>
      <c r="T198" s="726">
        <v>-33.653000000000006</v>
      </c>
      <c r="U198" s="726">
        <v>-77.313000000000002</v>
      </c>
      <c r="V198" s="688"/>
      <c r="W198" s="688"/>
      <c r="X198" s="688"/>
      <c r="Y198" s="688"/>
      <c r="Z198" s="688"/>
      <c r="AA198" s="688"/>
      <c r="AB198" s="807"/>
      <c r="AC198" s="808"/>
      <c r="AD198" s="809"/>
      <c r="AE198" s="809"/>
      <c r="AF198" s="809"/>
      <c r="AG198" s="809"/>
      <c r="AH198" s="809"/>
      <c r="AI198" s="809"/>
      <c r="AJ198" s="809"/>
      <c r="AK198" s="809"/>
      <c r="AL198" s="810"/>
      <c r="AM198" s="810"/>
      <c r="AN198" s="810"/>
      <c r="AO198" s="810"/>
      <c r="AP198" s="810"/>
      <c r="AQ198" s="810"/>
      <c r="AR198" s="810"/>
      <c r="AS198" s="810"/>
      <c r="AT198" s="810"/>
      <c r="AU198" s="810"/>
      <c r="AV198" s="810"/>
      <c r="AW198" s="810"/>
      <c r="AX198" s="810"/>
      <c r="AY198" s="810"/>
      <c r="AZ198" s="810"/>
      <c r="BA198" s="810"/>
      <c r="BB198" s="810"/>
      <c r="BC198" s="810"/>
      <c r="BD198" s="810"/>
      <c r="BE198" s="810"/>
      <c r="BF198" s="810"/>
      <c r="BG198" s="810"/>
      <c r="BH198" s="810"/>
      <c r="BI198" s="810"/>
      <c r="BJ198" s="810"/>
      <c r="BK198" s="810"/>
      <c r="BL198" s="810"/>
      <c r="BM198" s="810"/>
      <c r="BN198" s="805"/>
      <c r="BO198" s="805"/>
      <c r="BP198" s="805"/>
      <c r="BQ198" s="805"/>
      <c r="BR198" s="806"/>
      <c r="BS198" s="806"/>
      <c r="BT198" s="806"/>
      <c r="BU198" s="806"/>
      <c r="BV198" s="806"/>
      <c r="BW198" s="806"/>
      <c r="BX198" s="806"/>
      <c r="BY198" s="806"/>
      <c r="BZ198" s="657"/>
      <c r="CA198" s="657"/>
      <c r="CB198" s="657"/>
      <c r="CC198" s="657"/>
      <c r="CD198" s="657"/>
      <c r="CE198" s="657"/>
      <c r="CF198" s="657"/>
      <c r="CG198" s="657"/>
      <c r="CH198" s="657"/>
      <c r="CI198" s="657"/>
      <c r="CJ198" s="657"/>
      <c r="CK198" s="657"/>
      <c r="CL198" s="826"/>
      <c r="CM198" s="826">
        <v>-14.727</v>
      </c>
      <c r="CN198" s="826">
        <v>-10.247999999999998</v>
      </c>
      <c r="CO198" s="826">
        <v>5.8219999999999956</v>
      </c>
      <c r="CP198" s="826">
        <v>-23.385999999999999</v>
      </c>
      <c r="CQ198" s="826">
        <v>17.869</v>
      </c>
      <c r="CR198" s="826">
        <v>-21.368000000000002</v>
      </c>
      <c r="CS198" s="826">
        <v>-50.427999999999997</v>
      </c>
      <c r="CT198" s="826">
        <v>-10</v>
      </c>
      <c r="CU198" s="1628">
        <v>0</v>
      </c>
      <c r="CV198" s="1628">
        <v>0</v>
      </c>
      <c r="CW198" s="1628">
        <v>0</v>
      </c>
      <c r="CX198" s="1628">
        <v>0</v>
      </c>
      <c r="CY198" s="1628">
        <v>0</v>
      </c>
      <c r="CZ198" s="1628">
        <v>0</v>
      </c>
      <c r="DA198" s="1628">
        <v>0</v>
      </c>
      <c r="DB198" s="1628">
        <v>0</v>
      </c>
      <c r="DC198" s="1628">
        <v>0</v>
      </c>
      <c r="DD198" s="1628">
        <v>0</v>
      </c>
      <c r="DE198" s="1628">
        <v>0</v>
      </c>
      <c r="DF198" s="1628">
        <v>0</v>
      </c>
      <c r="DG198" s="1628">
        <v>0</v>
      </c>
      <c r="DH198" s="1628">
        <v>0</v>
      </c>
      <c r="DI198" s="1628">
        <v>0</v>
      </c>
      <c r="DJ198" s="1628">
        <v>0</v>
      </c>
      <c r="DK198" s="1628">
        <v>0</v>
      </c>
      <c r="DL198" s="1628">
        <v>0</v>
      </c>
      <c r="DM198" s="1628">
        <v>0</v>
      </c>
      <c r="DN198" s="657"/>
      <c r="DO198" s="657"/>
      <c r="DP198" s="657"/>
      <c r="DQ198" s="657"/>
    </row>
    <row r="199" spans="1:121" s="824" customFormat="1">
      <c r="B199" s="47">
        <v>199</v>
      </c>
      <c r="C199" s="813"/>
      <c r="D199" s="814" t="s">
        <v>648</v>
      </c>
      <c r="E199" s="815"/>
      <c r="F199" s="815"/>
      <c r="G199" s="816"/>
      <c r="H199" s="816"/>
      <c r="I199" s="816"/>
      <c r="J199" s="816"/>
      <c r="K199" s="816"/>
      <c r="L199" s="816"/>
      <c r="M199" s="816"/>
      <c r="N199" s="816"/>
      <c r="O199" s="817"/>
      <c r="P199" s="6">
        <v>0.11</v>
      </c>
      <c r="Q199" s="6">
        <v>4.7300000000000004</v>
      </c>
      <c r="R199" s="6">
        <v>6.6359999999999992</v>
      </c>
      <c r="S199" s="6">
        <v>20.443999999999988</v>
      </c>
      <c r="T199" s="6">
        <v>77.815999999999988</v>
      </c>
      <c r="U199" s="6">
        <v>434.62399999999997</v>
      </c>
      <c r="V199" s="818"/>
      <c r="W199" s="818"/>
      <c r="X199" s="818"/>
      <c r="Y199" s="818"/>
      <c r="Z199" s="818"/>
      <c r="AA199" s="818"/>
      <c r="AB199" s="818"/>
      <c r="AC199" s="819"/>
      <c r="AD199" s="820"/>
      <c r="AE199" s="820"/>
      <c r="AF199" s="820"/>
      <c r="AG199" s="820"/>
      <c r="AH199" s="820"/>
      <c r="AI199" s="820"/>
      <c r="AJ199" s="820"/>
      <c r="AK199" s="820"/>
      <c r="AL199" s="821"/>
      <c r="AM199" s="821"/>
      <c r="AN199" s="821"/>
      <c r="AO199" s="821"/>
      <c r="AP199" s="821"/>
      <c r="AQ199" s="821"/>
      <c r="AR199" s="821"/>
      <c r="AS199" s="821"/>
      <c r="AT199" s="821"/>
      <c r="AU199" s="821"/>
      <c r="AV199" s="821"/>
      <c r="AW199" s="821"/>
      <c r="AX199" s="821"/>
      <c r="AY199" s="821"/>
      <c r="AZ199" s="821"/>
      <c r="BA199" s="821"/>
      <c r="BB199" s="821"/>
      <c r="BC199" s="821"/>
      <c r="BD199" s="821"/>
      <c r="BE199" s="821"/>
      <c r="BF199" s="821"/>
      <c r="BG199" s="821"/>
      <c r="BH199" s="821"/>
      <c r="BI199" s="821"/>
      <c r="BJ199" s="821"/>
      <c r="BK199" s="821"/>
      <c r="BL199" s="821"/>
      <c r="BM199" s="821"/>
      <c r="BN199" s="816"/>
      <c r="BO199" s="816"/>
      <c r="BP199" s="816"/>
      <c r="BQ199" s="816"/>
      <c r="BR199" s="817"/>
      <c r="BS199" s="817"/>
      <c r="BT199" s="817"/>
      <c r="BU199" s="817"/>
      <c r="BV199" s="817"/>
      <c r="BW199" s="817"/>
      <c r="BX199" s="817"/>
      <c r="BY199" s="817"/>
      <c r="BZ199" s="822"/>
      <c r="CA199" s="822"/>
      <c r="CB199" s="822"/>
      <c r="CC199" s="822"/>
      <c r="CD199" s="822"/>
      <c r="CE199" s="822"/>
      <c r="CF199" s="822"/>
      <c r="CG199" s="822"/>
      <c r="CH199" s="822"/>
      <c r="CI199" s="822"/>
      <c r="CJ199" s="822"/>
      <c r="CK199" s="822"/>
      <c r="CL199" s="826"/>
      <c r="CM199" s="826">
        <v>25.830999999999992</v>
      </c>
      <c r="CN199" s="826">
        <v>30.002000000000002</v>
      </c>
      <c r="CO199" s="826">
        <v>77.816000000000003</v>
      </c>
      <c r="CP199" s="826">
        <v>140.42699999999999</v>
      </c>
      <c r="CQ199" s="826">
        <v>239.32399999999998</v>
      </c>
      <c r="CR199" s="826">
        <v>322.72299999999996</v>
      </c>
      <c r="CS199" s="826">
        <v>434.62399999999997</v>
      </c>
      <c r="CT199" s="826">
        <v>677.62400000000002</v>
      </c>
      <c r="CU199" s="826">
        <v>949.17505811753426</v>
      </c>
      <c r="CV199" s="826">
        <v>1247.3531743949254</v>
      </c>
      <c r="CW199" s="826">
        <v>1585.8891697479687</v>
      </c>
      <c r="CX199" s="826">
        <v>1860.166017834925</v>
      </c>
      <c r="CY199" s="826">
        <v>2161.8705507305772</v>
      </c>
      <c r="CZ199" s="826">
        <v>2491.0027684349247</v>
      </c>
      <c r="DA199" s="826">
        <v>2847.5626709479679</v>
      </c>
      <c r="DB199" s="826">
        <v>3121.8395190349243</v>
      </c>
      <c r="DC199" s="826">
        <v>3415.7075705566631</v>
      </c>
      <c r="DD199" s="826">
        <v>3729.1668255131844</v>
      </c>
      <c r="DE199" s="826">
        <v>4062.2172839044888</v>
      </c>
      <c r="DF199" s="826">
        <v>4344.3306133653587</v>
      </c>
      <c r="DG199" s="826">
        <v>4671.8955347949241</v>
      </c>
      <c r="DH199" s="826">
        <v>5016.7007152470978</v>
      </c>
      <c r="DI199" s="826">
        <v>5378.74615472188</v>
      </c>
      <c r="DJ199" s="826">
        <v>5723.5513351740537</v>
      </c>
      <c r="DK199" s="826">
        <v>6084.0294783740537</v>
      </c>
      <c r="DL199" s="826">
        <v>6460.1805843218799</v>
      </c>
      <c r="DM199" s="826">
        <v>6852.0046530175323</v>
      </c>
      <c r="DN199" s="822"/>
      <c r="DO199" s="822"/>
      <c r="DP199" s="822"/>
      <c r="DQ199" s="822"/>
    </row>
    <row r="200" spans="1:121" s="12" customFormat="1">
      <c r="B200" s="47">
        <v>200</v>
      </c>
      <c r="C200" s="802"/>
      <c r="D200" s="829"/>
      <c r="E200" s="804"/>
      <c r="F200" s="804"/>
      <c r="G200" s="805"/>
      <c r="H200" s="805"/>
      <c r="I200" s="805"/>
      <c r="J200" s="805"/>
      <c r="K200" s="805"/>
      <c r="L200" s="805"/>
      <c r="M200" s="805"/>
      <c r="N200" s="805"/>
      <c r="O200" s="806"/>
      <c r="P200" s="6"/>
      <c r="Q200" s="6"/>
      <c r="R200" s="6"/>
      <c r="S200" s="806"/>
      <c r="T200" s="806"/>
      <c r="U200" s="806"/>
      <c r="V200" s="807"/>
      <c r="W200" s="807"/>
      <c r="X200" s="807"/>
      <c r="Y200" s="807"/>
      <c r="Z200" s="807"/>
      <c r="AA200" s="807"/>
      <c r="AB200" s="807"/>
      <c r="AC200" s="808"/>
      <c r="AD200" s="809"/>
      <c r="AE200" s="809"/>
      <c r="AF200" s="809"/>
      <c r="AG200" s="809"/>
      <c r="AH200" s="809"/>
      <c r="AI200" s="809"/>
      <c r="AJ200" s="809"/>
      <c r="AK200" s="809"/>
      <c r="AL200" s="810"/>
      <c r="AM200" s="810"/>
      <c r="AN200" s="810"/>
      <c r="AO200" s="810"/>
      <c r="AP200" s="810"/>
      <c r="AQ200" s="810"/>
      <c r="AR200" s="810"/>
      <c r="AS200" s="810"/>
      <c r="AT200" s="810"/>
      <c r="AU200" s="810"/>
      <c r="AV200" s="810"/>
      <c r="AW200" s="810"/>
      <c r="AX200" s="810"/>
      <c r="AY200" s="810"/>
      <c r="AZ200" s="810"/>
      <c r="BA200" s="810"/>
      <c r="BB200" s="810"/>
      <c r="BC200" s="810"/>
      <c r="BD200" s="810"/>
      <c r="BE200" s="810"/>
      <c r="BF200" s="810"/>
      <c r="BG200" s="810"/>
      <c r="BH200" s="810"/>
      <c r="BI200" s="810"/>
      <c r="BJ200" s="810"/>
      <c r="BK200" s="810"/>
      <c r="BL200" s="810"/>
      <c r="BM200" s="810"/>
      <c r="BN200" s="805"/>
      <c r="BO200" s="805"/>
      <c r="BP200" s="805"/>
      <c r="BQ200" s="805"/>
      <c r="BR200" s="806"/>
      <c r="BS200" s="806"/>
      <c r="BT200" s="806"/>
      <c r="BU200" s="806"/>
      <c r="BV200" s="806"/>
      <c r="BW200" s="806"/>
      <c r="BX200" s="806"/>
      <c r="BY200" s="806"/>
      <c r="BZ200" s="806"/>
      <c r="CA200" s="657"/>
      <c r="CB200" s="657"/>
      <c r="CC200" s="657"/>
      <c r="CD200" s="657"/>
      <c r="CE200" s="657"/>
      <c r="CF200" s="657"/>
      <c r="CG200" s="657"/>
      <c r="CH200" s="657"/>
      <c r="CI200" s="806"/>
      <c r="CJ200" s="806"/>
      <c r="CK200" s="806"/>
      <c r="CL200" s="812"/>
      <c r="CM200" s="812"/>
      <c r="CN200" s="812"/>
      <c r="CO200" s="812"/>
      <c r="CP200" s="812"/>
      <c r="CQ200" s="812"/>
      <c r="CR200" s="812"/>
      <c r="CS200" s="812"/>
      <c r="CT200" s="812"/>
      <c r="CU200" s="812"/>
      <c r="CV200" s="812"/>
      <c r="CW200" s="812"/>
      <c r="CX200" s="812"/>
      <c r="CY200" s="812"/>
      <c r="CZ200" s="812"/>
      <c r="DA200" s="812"/>
      <c r="DB200" s="812"/>
      <c r="DC200" s="812"/>
      <c r="DD200" s="812"/>
      <c r="DE200" s="812"/>
      <c r="DF200" s="812"/>
      <c r="DG200" s="812"/>
      <c r="DH200" s="812"/>
      <c r="DI200" s="812"/>
      <c r="DJ200" s="812"/>
      <c r="DK200" s="812"/>
      <c r="DL200" s="812"/>
      <c r="DM200" s="812"/>
      <c r="DN200" s="812"/>
      <c r="DO200" s="812"/>
      <c r="DP200" s="812"/>
      <c r="DQ200" s="812"/>
    </row>
    <row r="201" spans="1:121" s="47" customFormat="1">
      <c r="B201" s="47">
        <v>201</v>
      </c>
      <c r="C201" s="46"/>
      <c r="D201" s="659" t="s">
        <v>639</v>
      </c>
      <c r="E201" s="121"/>
      <c r="F201" s="667"/>
      <c r="G201" s="667"/>
      <c r="H201" s="667"/>
      <c r="I201" s="667"/>
      <c r="J201" s="667"/>
      <c r="K201" s="667"/>
      <c r="L201" s="667"/>
      <c r="M201" s="667"/>
      <c r="N201" s="667"/>
      <c r="O201" s="687"/>
      <c r="P201" s="687"/>
      <c r="Q201" s="687">
        <v>-4.7300000000000004</v>
      </c>
      <c r="R201" s="687">
        <v>-6.6360000000000001</v>
      </c>
      <c r="S201" s="687">
        <v>-20.443999999999999</v>
      </c>
      <c r="T201" s="687">
        <v>-77.816000000000003</v>
      </c>
      <c r="U201" s="687">
        <v>-434.62400000000002</v>
      </c>
      <c r="V201" s="688"/>
      <c r="W201" s="688"/>
      <c r="X201" s="688"/>
      <c r="Y201" s="688"/>
      <c r="Z201" s="688"/>
      <c r="AA201" s="688"/>
      <c r="AB201" s="121"/>
      <c r="AC201" s="121"/>
      <c r="AD201" s="667"/>
      <c r="AE201" s="667"/>
      <c r="AF201" s="667"/>
      <c r="AG201" s="667"/>
      <c r="AH201" s="667"/>
      <c r="AI201" s="667"/>
      <c r="AJ201" s="667"/>
      <c r="AK201" s="667"/>
      <c r="AL201" s="667"/>
      <c r="AM201" s="667"/>
      <c r="AN201" s="667"/>
      <c r="AO201" s="667"/>
      <c r="AP201" s="667"/>
      <c r="AQ201" s="667"/>
      <c r="AR201" s="667"/>
      <c r="AS201" s="667"/>
      <c r="AT201" s="667"/>
      <c r="AU201" s="667"/>
      <c r="AV201" s="667"/>
      <c r="AW201" s="667"/>
      <c r="AX201" s="667"/>
      <c r="AY201" s="667"/>
      <c r="AZ201" s="667"/>
      <c r="BA201" s="667"/>
      <c r="BB201" s="667"/>
      <c r="BC201" s="667"/>
      <c r="BD201" s="667"/>
      <c r="BE201" s="667"/>
      <c r="BF201" s="667"/>
      <c r="BG201" s="667"/>
      <c r="BH201" s="667"/>
      <c r="BI201" s="667"/>
      <c r="BJ201" s="667"/>
      <c r="BK201" s="667"/>
      <c r="BL201" s="667"/>
      <c r="BM201" s="667"/>
      <c r="BN201" s="667"/>
      <c r="BO201" s="667"/>
      <c r="BP201" s="667"/>
      <c r="BQ201" s="667"/>
      <c r="BR201" s="667"/>
      <c r="BS201" s="667"/>
      <c r="BT201" s="667"/>
      <c r="BU201" s="667"/>
      <c r="BV201" s="667"/>
      <c r="BW201" s="667"/>
      <c r="BX201" s="667"/>
      <c r="BY201" s="667"/>
      <c r="BZ201" s="667"/>
      <c r="CA201" s="667"/>
      <c r="CB201" s="667"/>
      <c r="CC201" s="667"/>
      <c r="CD201" s="667"/>
      <c r="CE201" s="667"/>
      <c r="CF201" s="667"/>
      <c r="CG201" s="100"/>
      <c r="CH201" s="100"/>
      <c r="CI201" s="667"/>
      <c r="CJ201" s="667"/>
      <c r="CK201" s="667"/>
      <c r="CL201" s="667"/>
      <c r="CM201" s="667"/>
      <c r="CN201" s="667"/>
      <c r="CO201" s="667"/>
      <c r="CP201" s="667"/>
      <c r="CQ201" s="667"/>
      <c r="CR201" s="667"/>
      <c r="CS201" s="667"/>
      <c r="CT201" s="667"/>
      <c r="CU201" s="667"/>
      <c r="CV201" s="667"/>
      <c r="CW201" s="667"/>
      <c r="CX201" s="667"/>
      <c r="CY201" s="667"/>
      <c r="CZ201" s="667"/>
      <c r="DA201" s="667"/>
      <c r="DB201" s="667"/>
      <c r="DC201" s="667"/>
      <c r="DD201" s="667"/>
      <c r="DE201" s="667"/>
      <c r="DF201" s="667"/>
      <c r="DG201" s="667"/>
      <c r="DH201" s="667"/>
      <c r="DI201" s="667"/>
      <c r="DJ201" s="667"/>
      <c r="DK201" s="667"/>
      <c r="DL201" s="667"/>
      <c r="DM201" s="667"/>
      <c r="DN201" s="667"/>
      <c r="DO201" s="667"/>
      <c r="DP201" s="667"/>
      <c r="DQ201" s="667"/>
    </row>
    <row r="202" spans="1:121" s="824" customFormat="1">
      <c r="B202" s="47">
        <v>202</v>
      </c>
      <c r="C202" s="813"/>
      <c r="D202" s="830" t="s">
        <v>638</v>
      </c>
      <c r="E202" s="815"/>
      <c r="F202" s="815"/>
      <c r="G202" s="816"/>
      <c r="H202" s="816"/>
      <c r="I202" s="816"/>
      <c r="J202" s="816"/>
      <c r="K202" s="816"/>
      <c r="L202" s="816"/>
      <c r="M202" s="816"/>
      <c r="N202" s="816"/>
      <c r="O202" s="817"/>
      <c r="P202" s="6"/>
      <c r="Q202" s="811">
        <v>6.0533152459079344E-2</v>
      </c>
      <c r="R202" s="811">
        <v>6.4795828695295571E-2</v>
      </c>
      <c r="S202" s="811">
        <v>9.7823798495607406E-2</v>
      </c>
      <c r="T202" s="811">
        <v>0.16229552986520562</v>
      </c>
      <c r="U202" s="811">
        <v>0.25646163850229009</v>
      </c>
      <c r="V202" s="828"/>
      <c r="W202" s="828"/>
      <c r="X202" s="828"/>
      <c r="Y202" s="828"/>
      <c r="Z202" s="828"/>
      <c r="AA202" s="828"/>
      <c r="AB202" s="818"/>
      <c r="AC202" s="819"/>
      <c r="AD202" s="820"/>
      <c r="AE202" s="820"/>
      <c r="AF202" s="820"/>
      <c r="AG202" s="820"/>
      <c r="AH202" s="820"/>
      <c r="AI202" s="820"/>
      <c r="AJ202" s="820"/>
      <c r="AK202" s="820"/>
      <c r="AL202" s="821"/>
      <c r="AM202" s="821"/>
      <c r="AN202" s="821"/>
      <c r="AO202" s="821"/>
      <c r="AP202" s="821"/>
      <c r="AQ202" s="821"/>
      <c r="AR202" s="821"/>
      <c r="AS202" s="821"/>
      <c r="AT202" s="821"/>
      <c r="AU202" s="821"/>
      <c r="AV202" s="821"/>
      <c r="AW202" s="821"/>
      <c r="AX202" s="821"/>
      <c r="AY202" s="821"/>
      <c r="AZ202" s="821"/>
      <c r="BA202" s="821"/>
      <c r="BB202" s="821"/>
      <c r="BC202" s="821"/>
      <c r="BD202" s="821"/>
      <c r="BE202" s="821"/>
      <c r="BF202" s="821"/>
      <c r="BG202" s="821"/>
      <c r="BH202" s="821"/>
      <c r="BI202" s="821"/>
      <c r="BJ202" s="821"/>
      <c r="BK202" s="821"/>
      <c r="BL202" s="821"/>
      <c r="BM202" s="821"/>
      <c r="BN202" s="816"/>
      <c r="BO202" s="816"/>
      <c r="BP202" s="816"/>
      <c r="BQ202" s="816"/>
      <c r="BR202" s="817"/>
      <c r="BS202" s="817"/>
      <c r="BT202" s="817"/>
      <c r="BU202" s="817"/>
      <c r="BV202" s="817"/>
      <c r="BW202" s="817"/>
      <c r="BX202" s="817"/>
      <c r="BY202" s="817"/>
      <c r="BZ202" s="831"/>
      <c r="CA202" s="831"/>
      <c r="CB202" s="831"/>
      <c r="CC202" s="831"/>
      <c r="CD202" s="831"/>
      <c r="CE202" s="831"/>
      <c r="CF202" s="831"/>
      <c r="CG202" s="831"/>
      <c r="CH202" s="831"/>
      <c r="CI202" s="831"/>
      <c r="CJ202" s="831"/>
      <c r="CK202" s="831"/>
      <c r="CL202" s="831"/>
      <c r="CM202" s="831"/>
      <c r="CN202" s="831"/>
      <c r="CO202" s="831"/>
      <c r="CP202" s="831"/>
      <c r="CQ202" s="831"/>
      <c r="CR202" s="831"/>
      <c r="CS202" s="831"/>
      <c r="CT202" s="831"/>
      <c r="CU202" s="831"/>
      <c r="CV202" s="831"/>
      <c r="CW202" s="831"/>
      <c r="CX202" s="831"/>
      <c r="CY202" s="831"/>
      <c r="CZ202" s="831"/>
      <c r="DA202" s="831"/>
      <c r="DB202" s="831"/>
      <c r="DC202" s="831"/>
      <c r="DD202" s="831"/>
      <c r="DE202" s="831"/>
      <c r="DF202" s="831"/>
      <c r="DG202" s="831"/>
      <c r="DH202" s="831"/>
      <c r="DI202" s="831"/>
      <c r="DJ202" s="831"/>
      <c r="DK202" s="831"/>
      <c r="DL202" s="831"/>
      <c r="DM202" s="831"/>
      <c r="DN202" s="831"/>
      <c r="DO202" s="831"/>
      <c r="DP202" s="831"/>
      <c r="DQ202" s="831"/>
    </row>
    <row r="203" spans="1:121" s="824" customFormat="1">
      <c r="B203" s="47">
        <v>203</v>
      </c>
      <c r="C203" s="813"/>
      <c r="D203" s="830"/>
      <c r="E203" s="815"/>
      <c r="F203" s="815"/>
      <c r="G203" s="816"/>
      <c r="H203" s="816"/>
      <c r="I203" s="816"/>
      <c r="J203" s="816"/>
      <c r="K203" s="816"/>
      <c r="L203" s="816"/>
      <c r="M203" s="816"/>
      <c r="N203" s="816"/>
      <c r="O203" s="817"/>
      <c r="P203" s="6"/>
      <c r="Q203" s="811"/>
      <c r="R203" s="811"/>
      <c r="S203" s="817"/>
      <c r="T203" s="817"/>
      <c r="U203" s="817"/>
      <c r="V203" s="818"/>
      <c r="W203" s="818"/>
      <c r="X203" s="818"/>
      <c r="Y203" s="818"/>
      <c r="Z203" s="818"/>
      <c r="AA203" s="818"/>
      <c r="AB203" s="818"/>
      <c r="AC203" s="819"/>
      <c r="AD203" s="820"/>
      <c r="AE203" s="820"/>
      <c r="AF203" s="820"/>
      <c r="AG203" s="820"/>
      <c r="AH203" s="820"/>
      <c r="AI203" s="820"/>
      <c r="AJ203" s="820"/>
      <c r="AK203" s="820"/>
      <c r="AL203" s="821"/>
      <c r="AM203" s="821"/>
      <c r="AN203" s="821"/>
      <c r="AO203" s="821"/>
      <c r="AP203" s="821"/>
      <c r="AQ203" s="821"/>
      <c r="AR203" s="821"/>
      <c r="AS203" s="821"/>
      <c r="AT203" s="821"/>
      <c r="AU203" s="821"/>
      <c r="AV203" s="821"/>
      <c r="AW203" s="821"/>
      <c r="AX203" s="821"/>
      <c r="AY203" s="821"/>
      <c r="AZ203" s="821"/>
      <c r="BA203" s="821"/>
      <c r="BB203" s="821"/>
      <c r="BC203" s="821"/>
      <c r="BD203" s="821"/>
      <c r="BE203" s="821"/>
      <c r="BF203" s="821"/>
      <c r="BG203" s="821"/>
      <c r="BH203" s="821"/>
      <c r="BI203" s="821"/>
      <c r="BJ203" s="821"/>
      <c r="BK203" s="821"/>
      <c r="BL203" s="821"/>
      <c r="BM203" s="821"/>
      <c r="BN203" s="816"/>
      <c r="BO203" s="816"/>
      <c r="BP203" s="816"/>
      <c r="BQ203" s="816"/>
      <c r="BR203" s="817"/>
      <c r="BS203" s="817"/>
      <c r="BT203" s="817"/>
      <c r="BU203" s="817"/>
      <c r="BV203" s="817"/>
      <c r="BW203" s="817"/>
      <c r="BX203" s="817"/>
      <c r="BY203" s="817"/>
      <c r="BZ203" s="831"/>
      <c r="CA203" s="831"/>
      <c r="CB203" s="831"/>
      <c r="CC203" s="831"/>
      <c r="CD203" s="831"/>
      <c r="CE203" s="831"/>
      <c r="CF203" s="831"/>
      <c r="CG203" s="831"/>
      <c r="CH203" s="831"/>
      <c r="CI203" s="831"/>
      <c r="CJ203" s="831"/>
      <c r="CK203" s="831"/>
      <c r="CL203" s="831"/>
      <c r="CM203" s="831"/>
      <c r="CN203" s="831"/>
      <c r="CO203" s="831"/>
      <c r="CP203" s="831"/>
      <c r="CQ203" s="831"/>
      <c r="CR203" s="831"/>
      <c r="CS203" s="831"/>
      <c r="CT203" s="831"/>
      <c r="CU203" s="831"/>
      <c r="CV203" s="831"/>
      <c r="CW203" s="831"/>
      <c r="CX203" s="831"/>
      <c r="CY203" s="831"/>
      <c r="CZ203" s="831"/>
      <c r="DA203" s="831"/>
      <c r="DB203" s="831"/>
      <c r="DC203" s="831"/>
      <c r="DD203" s="831"/>
      <c r="DE203" s="831"/>
      <c r="DF203" s="831"/>
      <c r="DG203" s="831"/>
      <c r="DH203" s="831"/>
      <c r="DI203" s="831"/>
      <c r="DJ203" s="831"/>
      <c r="DK203" s="831"/>
      <c r="DL203" s="831"/>
      <c r="DM203" s="831"/>
      <c r="DN203" s="831"/>
      <c r="DO203" s="831"/>
      <c r="DP203" s="831"/>
      <c r="DQ203" s="831"/>
    </row>
    <row r="204" spans="1:121" s="47" customFormat="1">
      <c r="B204" s="47">
        <v>204</v>
      </c>
      <c r="C204" s="46"/>
      <c r="D204" s="659" t="s">
        <v>864</v>
      </c>
      <c r="E204" s="121"/>
      <c r="F204" s="667"/>
      <c r="G204" s="667"/>
      <c r="H204" s="667"/>
      <c r="I204" s="667"/>
      <c r="J204" s="667"/>
      <c r="K204" s="667"/>
      <c r="L204" s="667"/>
      <c r="M204" s="667"/>
      <c r="N204" s="667"/>
      <c r="O204" s="687"/>
      <c r="P204" s="687"/>
      <c r="Q204" s="687">
        <v>-4.7300000000000004</v>
      </c>
      <c r="R204" s="811"/>
      <c r="S204" s="811"/>
      <c r="T204" s="832">
        <v>0.2</v>
      </c>
      <c r="U204" s="832">
        <v>0.45</v>
      </c>
      <c r="V204" s="688"/>
      <c r="W204" s="688"/>
      <c r="X204" s="688"/>
      <c r="Y204" s="688"/>
      <c r="Z204" s="688"/>
      <c r="AA204" s="688"/>
      <c r="AB204" s="121"/>
      <c r="AC204" s="121"/>
      <c r="AD204" s="667"/>
      <c r="AE204" s="667"/>
      <c r="AF204" s="667"/>
      <c r="AG204" s="667"/>
      <c r="AH204" s="667"/>
      <c r="AI204" s="667"/>
      <c r="AJ204" s="667"/>
      <c r="AK204" s="667"/>
      <c r="AL204" s="667"/>
      <c r="AM204" s="667"/>
      <c r="AN204" s="667"/>
      <c r="AO204" s="667"/>
      <c r="AP204" s="667"/>
      <c r="AQ204" s="667"/>
      <c r="AR204" s="667"/>
      <c r="AS204" s="667"/>
      <c r="AT204" s="667"/>
      <c r="AU204" s="667"/>
      <c r="AV204" s="667"/>
      <c r="AW204" s="667"/>
      <c r="AX204" s="667"/>
      <c r="AY204" s="667"/>
      <c r="AZ204" s="667"/>
      <c r="BA204" s="667"/>
      <c r="BB204" s="667"/>
      <c r="BC204" s="667"/>
      <c r="BD204" s="667"/>
      <c r="BE204" s="667"/>
      <c r="BF204" s="667"/>
      <c r="BG204" s="667"/>
      <c r="BH204" s="667"/>
      <c r="BI204" s="667"/>
      <c r="BJ204" s="667"/>
      <c r="BK204" s="667"/>
      <c r="BL204" s="667"/>
      <c r="BM204" s="667"/>
      <c r="BN204" s="667"/>
      <c r="BO204" s="667"/>
      <c r="BP204" s="667"/>
      <c r="BQ204" s="667"/>
      <c r="BR204" s="667"/>
      <c r="BS204" s="667"/>
      <c r="BT204" s="667"/>
      <c r="BU204" s="667"/>
      <c r="BV204" s="667"/>
      <c r="BW204" s="667"/>
      <c r="BX204" s="667"/>
      <c r="BY204" s="667"/>
      <c r="BZ204" s="667"/>
      <c r="CA204" s="667"/>
      <c r="CB204" s="667"/>
      <c r="CC204" s="667"/>
      <c r="CD204" s="667"/>
      <c r="CE204" s="667"/>
      <c r="CF204" s="667"/>
      <c r="CG204" s="100"/>
      <c r="CH204" s="100"/>
      <c r="CI204" s="667"/>
      <c r="CJ204" s="667"/>
      <c r="CK204" s="667"/>
      <c r="CL204" s="667"/>
      <c r="CM204" s="667"/>
      <c r="CN204" s="667"/>
      <c r="CO204" s="832"/>
      <c r="CP204" s="832"/>
      <c r="CQ204" s="832"/>
      <c r="CR204" s="832"/>
      <c r="CS204" s="832"/>
      <c r="CT204" s="832"/>
      <c r="CU204" s="667"/>
      <c r="CV204" s="667"/>
      <c r="CW204" s="667"/>
      <c r="CX204" s="667"/>
      <c r="CY204" s="667"/>
      <c r="CZ204" s="667"/>
      <c r="DA204" s="667"/>
      <c r="DB204" s="667"/>
      <c r="DC204" s="667"/>
      <c r="DD204" s="667"/>
      <c r="DE204" s="667"/>
      <c r="DF204" s="667"/>
      <c r="DG204" s="667"/>
      <c r="DH204" s="667"/>
      <c r="DI204" s="667"/>
      <c r="DJ204" s="667"/>
      <c r="DK204" s="667"/>
      <c r="DL204" s="667"/>
      <c r="DM204" s="667"/>
      <c r="DN204" s="667"/>
      <c r="DO204" s="667"/>
      <c r="DP204" s="667"/>
      <c r="DQ204" s="667"/>
    </row>
    <row r="205" spans="1:121" s="12" customFormat="1">
      <c r="B205" s="47">
        <v>205</v>
      </c>
      <c r="C205" s="802"/>
      <c r="D205" s="814"/>
      <c r="E205" s="804"/>
      <c r="F205" s="804"/>
      <c r="G205" s="805"/>
      <c r="H205" s="805"/>
      <c r="I205" s="805"/>
      <c r="J205" s="805"/>
      <c r="K205" s="805"/>
      <c r="L205" s="805"/>
      <c r="M205" s="805"/>
      <c r="N205" s="805"/>
      <c r="O205" s="806"/>
      <c r="P205" s="657"/>
      <c r="Q205" s="657"/>
      <c r="R205" s="657"/>
      <c r="S205" s="806"/>
      <c r="T205" s="806"/>
      <c r="U205" s="806"/>
      <c r="V205" s="807"/>
      <c r="W205" s="807"/>
      <c r="X205" s="807"/>
      <c r="Y205" s="807"/>
      <c r="Z205" s="807"/>
      <c r="AA205" s="807"/>
      <c r="AB205" s="807"/>
      <c r="AC205" s="808"/>
      <c r="AD205" s="809"/>
      <c r="AE205" s="809"/>
      <c r="AF205" s="809"/>
      <c r="AG205" s="809"/>
      <c r="AH205" s="809"/>
      <c r="AI205" s="809"/>
      <c r="AJ205" s="809"/>
      <c r="AK205" s="809"/>
      <c r="AL205" s="810"/>
      <c r="AM205" s="810"/>
      <c r="AN205" s="810"/>
      <c r="AO205" s="810"/>
      <c r="AP205" s="810"/>
      <c r="AQ205" s="810"/>
      <c r="AR205" s="810"/>
      <c r="AS205" s="810"/>
      <c r="AT205" s="810"/>
      <c r="AU205" s="810"/>
      <c r="AV205" s="810"/>
      <c r="AW205" s="810"/>
      <c r="AX205" s="810"/>
      <c r="AY205" s="810"/>
      <c r="AZ205" s="810"/>
      <c r="BA205" s="810"/>
      <c r="BB205" s="810"/>
      <c r="BC205" s="810"/>
      <c r="BD205" s="810"/>
      <c r="BE205" s="810"/>
      <c r="BF205" s="810"/>
      <c r="BG205" s="810"/>
      <c r="BH205" s="810"/>
      <c r="BI205" s="810"/>
      <c r="BJ205" s="810"/>
      <c r="BK205" s="810"/>
      <c r="BL205" s="810"/>
      <c r="BM205" s="810"/>
      <c r="BN205" s="805"/>
      <c r="BO205" s="805"/>
      <c r="BP205" s="805"/>
      <c r="BQ205" s="805"/>
      <c r="BR205" s="806"/>
      <c r="BS205" s="806"/>
      <c r="BT205" s="806"/>
      <c r="BU205" s="806"/>
      <c r="BV205" s="806"/>
      <c r="BW205" s="806"/>
      <c r="BX205" s="806"/>
      <c r="BY205" s="806"/>
      <c r="BZ205" s="657"/>
      <c r="CA205" s="657"/>
      <c r="CB205" s="657"/>
      <c r="CC205" s="657"/>
      <c r="CD205" s="657"/>
      <c r="CE205" s="657"/>
      <c r="CF205" s="657"/>
      <c r="CG205" s="657"/>
      <c r="CH205" s="657"/>
      <c r="CI205" s="657"/>
      <c r="CJ205" s="657"/>
      <c r="CK205" s="657"/>
      <c r="CL205" s="657"/>
      <c r="CM205" s="657"/>
      <c r="CN205" s="657"/>
      <c r="CO205" s="657"/>
      <c r="CP205" s="657"/>
      <c r="CQ205" s="657"/>
      <c r="CR205" s="657"/>
      <c r="CS205" s="657"/>
      <c r="CT205" s="657"/>
      <c r="CU205" s="657"/>
      <c r="CV205" s="657"/>
      <c r="CW205" s="657"/>
      <c r="CX205" s="657"/>
      <c r="CY205" s="657"/>
      <c r="CZ205" s="657"/>
      <c r="DA205" s="657"/>
      <c r="DB205" s="657"/>
      <c r="DC205" s="657"/>
      <c r="DD205" s="657"/>
      <c r="DE205" s="657"/>
      <c r="DF205" s="657"/>
      <c r="DG205" s="657"/>
      <c r="DH205" s="657"/>
      <c r="DI205" s="657"/>
      <c r="DJ205" s="657"/>
      <c r="DK205" s="657"/>
      <c r="DL205" s="657"/>
      <c r="DM205" s="657"/>
      <c r="DN205" s="657"/>
      <c r="DO205" s="657"/>
      <c r="DP205" s="657"/>
      <c r="DQ205" s="657"/>
    </row>
    <row r="206" spans="1:121" s="47" customFormat="1">
      <c r="B206" s="47">
        <v>206</v>
      </c>
      <c r="C206" s="83"/>
      <c r="D206" s="794" t="s">
        <v>626</v>
      </c>
      <c r="E206" s="11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131"/>
      <c r="W206" s="131"/>
      <c r="X206" s="131"/>
      <c r="Y206" s="131"/>
      <c r="Z206" s="131"/>
      <c r="AA206" s="131"/>
      <c r="AB206" s="114"/>
      <c r="AC206" s="11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99"/>
      <c r="CE206" s="99"/>
      <c r="CF206" s="99"/>
      <c r="CG206" s="99"/>
      <c r="CH206" s="99"/>
      <c r="CI206" s="85"/>
      <c r="CJ206" s="85"/>
      <c r="CK206" s="85"/>
      <c r="CL206" s="99"/>
      <c r="CM206" s="85"/>
      <c r="CN206" s="85"/>
      <c r="CO206" s="85"/>
      <c r="CP206" s="85"/>
      <c r="CQ206" s="85"/>
      <c r="CR206" s="85"/>
      <c r="CS206" s="85"/>
      <c r="CT206" s="85"/>
      <c r="CU206" s="85"/>
      <c r="CV206" s="85"/>
      <c r="CW206" s="85"/>
      <c r="CX206" s="85"/>
      <c r="CY206" s="85"/>
      <c r="CZ206" s="85"/>
      <c r="DA206" s="85"/>
      <c r="DB206" s="85"/>
      <c r="DC206" s="85"/>
      <c r="DD206" s="85"/>
      <c r="DE206" s="85"/>
      <c r="DF206" s="85"/>
      <c r="DG206" s="85"/>
      <c r="DH206" s="85"/>
      <c r="DI206" s="85"/>
      <c r="DJ206" s="85"/>
      <c r="DK206" s="85"/>
      <c r="DL206" s="85"/>
      <c r="DM206" s="85"/>
      <c r="DN206" s="85"/>
      <c r="DO206" s="85"/>
      <c r="DP206" s="85"/>
      <c r="DQ206" s="85"/>
    </row>
    <row r="207" spans="1:121" s="47" customFormat="1">
      <c r="B207" s="47">
        <v>207</v>
      </c>
      <c r="C207" s="46"/>
      <c r="D207" s="659"/>
      <c r="E207" s="121"/>
      <c r="F207" s="667"/>
      <c r="G207" s="667"/>
      <c r="H207" s="667"/>
      <c r="I207" s="667"/>
      <c r="J207" s="667"/>
      <c r="K207" s="667"/>
      <c r="L207" s="667"/>
      <c r="M207" s="667"/>
      <c r="N207" s="667"/>
      <c r="O207" s="687"/>
      <c r="P207" s="687"/>
      <c r="Q207" s="687"/>
      <c r="R207" s="687"/>
      <c r="S207" s="100"/>
      <c r="T207" s="100"/>
      <c r="U207" s="667"/>
      <c r="V207" s="668"/>
      <c r="W207" s="668"/>
      <c r="X207" s="668"/>
      <c r="Y207" s="668"/>
      <c r="Z207" s="668"/>
      <c r="AA207" s="668"/>
      <c r="AB207" s="121"/>
      <c r="AC207" s="121"/>
      <c r="AD207" s="667"/>
      <c r="AE207" s="667"/>
      <c r="AF207" s="667"/>
      <c r="AG207" s="667"/>
      <c r="AH207" s="667"/>
      <c r="AI207" s="667"/>
      <c r="AJ207" s="667"/>
      <c r="AK207" s="667"/>
      <c r="AL207" s="667"/>
      <c r="AM207" s="667"/>
      <c r="AN207" s="667"/>
      <c r="AO207" s="667"/>
      <c r="AP207" s="667"/>
      <c r="AQ207" s="667"/>
      <c r="AR207" s="667"/>
      <c r="AS207" s="667"/>
      <c r="AT207" s="667"/>
      <c r="AU207" s="667"/>
      <c r="AV207" s="667"/>
      <c r="AW207" s="667"/>
      <c r="AX207" s="667"/>
      <c r="AY207" s="667"/>
      <c r="AZ207" s="667"/>
      <c r="BA207" s="667"/>
      <c r="BB207" s="667"/>
      <c r="BC207" s="667"/>
      <c r="BD207" s="667"/>
      <c r="BE207" s="667"/>
      <c r="BF207" s="667"/>
      <c r="BG207" s="667"/>
      <c r="BH207" s="667"/>
      <c r="BI207" s="667"/>
      <c r="BJ207" s="667"/>
      <c r="BK207" s="667"/>
      <c r="BL207" s="667"/>
      <c r="BM207" s="667"/>
      <c r="BN207" s="667"/>
      <c r="BO207" s="667"/>
      <c r="BP207" s="667"/>
      <c r="BQ207" s="667"/>
      <c r="BR207" s="667"/>
      <c r="BS207" s="667"/>
      <c r="BT207" s="667"/>
      <c r="BU207" s="667"/>
      <c r="BV207" s="667"/>
      <c r="BW207" s="667"/>
      <c r="BX207" s="667"/>
      <c r="BY207" s="667"/>
      <c r="BZ207" s="667"/>
      <c r="CA207" s="667"/>
      <c r="CB207" s="667"/>
      <c r="CC207" s="667"/>
      <c r="CD207" s="667"/>
      <c r="CE207" s="667"/>
      <c r="CF207" s="667"/>
      <c r="CG207" s="100"/>
      <c r="CH207" s="678"/>
      <c r="CI207" s="678"/>
      <c r="CJ207" s="678"/>
      <c r="CK207" s="678"/>
      <c r="CL207" s="678"/>
      <c r="CM207" s="678"/>
      <c r="CN207" s="678"/>
      <c r="CO207" s="678"/>
      <c r="CP207" s="678">
        <v>0.2010653407609635</v>
      </c>
      <c r="CQ207" s="833">
        <v>0.40616382693496522</v>
      </c>
      <c r="CR207" s="833">
        <v>0.39132303254233292</v>
      </c>
      <c r="CS207" s="833">
        <v>0.50417517263415745</v>
      </c>
      <c r="CT207" s="833">
        <v>0.42503602420259945</v>
      </c>
      <c r="CU207" s="100">
        <v>0.28778467908902683</v>
      </c>
      <c r="CV207" s="100">
        <v>0.22347266881028949</v>
      </c>
      <c r="CW207" s="100">
        <v>0.18265440210249673</v>
      </c>
      <c r="CX207" s="100"/>
      <c r="CY207" s="100"/>
      <c r="CZ207" s="100"/>
      <c r="DA207" s="100"/>
      <c r="DB207" s="100"/>
      <c r="DC207" s="100"/>
      <c r="DD207" s="100"/>
      <c r="DE207" s="100"/>
      <c r="DF207" s="100"/>
      <c r="DG207" s="100"/>
      <c r="DH207" s="100"/>
      <c r="DI207" s="100"/>
      <c r="DJ207" s="100"/>
      <c r="DK207" s="100"/>
      <c r="DL207" s="100"/>
      <c r="DM207" s="100"/>
      <c r="DN207" s="667"/>
      <c r="DO207" s="667"/>
      <c r="DP207" s="667"/>
      <c r="DQ207" s="667"/>
    </row>
    <row r="208" spans="1:121" s="51" customFormat="1">
      <c r="B208" s="47">
        <v>208</v>
      </c>
      <c r="C208" s="641"/>
      <c r="D208" s="763" t="s">
        <v>748</v>
      </c>
      <c r="E208" s="53"/>
      <c r="F208" s="643"/>
      <c r="G208" s="643"/>
      <c r="H208" s="643"/>
      <c r="I208" s="643"/>
      <c r="J208" s="643"/>
      <c r="K208" s="643"/>
      <c r="L208" s="643"/>
      <c r="M208" s="643"/>
      <c r="N208" s="643"/>
      <c r="O208" s="768"/>
      <c r="P208" s="768"/>
      <c r="Q208" s="768">
        <v>78.138999999999996</v>
      </c>
      <c r="R208" s="643">
        <v>102.414</v>
      </c>
      <c r="S208" s="643">
        <v>208.988</v>
      </c>
      <c r="T208" s="644">
        <v>479.471</v>
      </c>
      <c r="U208" s="644">
        <v>1694.694</v>
      </c>
      <c r="V208" s="648">
        <v>4500</v>
      </c>
      <c r="W208" s="648">
        <v>6500</v>
      </c>
      <c r="X208" s="648">
        <v>8500</v>
      </c>
      <c r="Y208" s="648">
        <v>10500</v>
      </c>
      <c r="Z208" s="648">
        <v>11000</v>
      </c>
      <c r="AA208" s="648"/>
      <c r="AB208" s="53"/>
      <c r="AC208" s="53"/>
      <c r="AD208" s="643"/>
      <c r="AE208" s="643"/>
      <c r="AF208" s="643"/>
      <c r="AG208" s="643"/>
      <c r="AH208" s="643"/>
      <c r="AI208" s="643"/>
      <c r="AJ208" s="643"/>
      <c r="AK208" s="643"/>
      <c r="AL208" s="643"/>
      <c r="AM208" s="643"/>
      <c r="AN208" s="643"/>
      <c r="AO208" s="643"/>
      <c r="AP208" s="643"/>
      <c r="AQ208" s="643"/>
      <c r="AR208" s="643"/>
      <c r="AS208" s="643"/>
      <c r="AT208" s="643"/>
      <c r="AU208" s="643"/>
      <c r="AV208" s="643"/>
      <c r="AW208" s="643"/>
      <c r="AX208" s="643"/>
      <c r="AY208" s="643"/>
      <c r="AZ208" s="643"/>
      <c r="BA208" s="643"/>
      <c r="BB208" s="643"/>
      <c r="BC208" s="643"/>
      <c r="BD208" s="643"/>
      <c r="BE208" s="643"/>
      <c r="BF208" s="643"/>
      <c r="BG208" s="643"/>
      <c r="BH208" s="643"/>
      <c r="BI208" s="643"/>
      <c r="BJ208" s="643"/>
      <c r="BK208" s="643"/>
      <c r="BL208" s="643"/>
      <c r="BM208" s="643"/>
      <c r="BN208" s="643"/>
      <c r="BO208" s="643"/>
      <c r="BP208" s="643"/>
      <c r="BQ208" s="643"/>
      <c r="BR208" s="643"/>
      <c r="BS208" s="643"/>
      <c r="BT208" s="643"/>
      <c r="BU208" s="643"/>
      <c r="BV208" s="643"/>
      <c r="BW208" s="643"/>
      <c r="BX208" s="643"/>
      <c r="BY208" s="831" t="s">
        <v>664</v>
      </c>
      <c r="BZ208" s="831" t="s">
        <v>664</v>
      </c>
      <c r="CA208" s="831" t="s">
        <v>664</v>
      </c>
      <c r="CB208" s="831" t="s">
        <v>664</v>
      </c>
      <c r="CC208" s="831">
        <v>78.138999999999996</v>
      </c>
      <c r="CD208" s="831" t="s">
        <v>664</v>
      </c>
      <c r="CE208" s="831" t="s">
        <v>664</v>
      </c>
      <c r="CF208" s="831" t="s">
        <v>664</v>
      </c>
      <c r="CG208" s="831">
        <v>102.404</v>
      </c>
      <c r="CH208" s="831" t="s">
        <v>664</v>
      </c>
      <c r="CI208" s="831">
        <v>206.2</v>
      </c>
      <c r="CJ208" s="831">
        <v>203</v>
      </c>
      <c r="CK208" s="831">
        <v>208.988</v>
      </c>
      <c r="CL208" s="831">
        <v>178.661</v>
      </c>
      <c r="CM208" s="831">
        <v>170.34</v>
      </c>
      <c r="CN208" s="831">
        <v>284.20999999999998</v>
      </c>
      <c r="CO208" s="831">
        <v>479.471</v>
      </c>
      <c r="CP208" s="831">
        <v>575.87599999999998</v>
      </c>
      <c r="CQ208" s="831">
        <v>809.77599999999995</v>
      </c>
      <c r="CR208" s="831">
        <v>1126.6600000000001</v>
      </c>
      <c r="CS208" s="831">
        <v>1694.694</v>
      </c>
      <c r="CT208" s="831">
        <v>2415</v>
      </c>
      <c r="CU208" s="643">
        <v>3110</v>
      </c>
      <c r="CV208" s="643">
        <v>3805</v>
      </c>
      <c r="CW208" s="643">
        <v>4500</v>
      </c>
      <c r="CX208" s="643">
        <v>5000</v>
      </c>
      <c r="CY208" s="643">
        <v>5500</v>
      </c>
      <c r="CZ208" s="643">
        <v>6000</v>
      </c>
      <c r="DA208" s="643">
        <v>6500</v>
      </c>
      <c r="DB208" s="643">
        <v>7000</v>
      </c>
      <c r="DC208" s="643">
        <v>7500</v>
      </c>
      <c r="DD208" s="643">
        <v>8000</v>
      </c>
      <c r="DE208" s="643">
        <v>8500</v>
      </c>
      <c r="DF208" s="643">
        <v>9000</v>
      </c>
      <c r="DG208" s="643">
        <v>9500</v>
      </c>
      <c r="DH208" s="643">
        <v>10000</v>
      </c>
      <c r="DI208" s="643">
        <v>10500</v>
      </c>
      <c r="DJ208" s="643">
        <v>11000</v>
      </c>
      <c r="DK208" s="643">
        <v>11500</v>
      </c>
      <c r="DL208" s="643">
        <v>12000</v>
      </c>
      <c r="DM208" s="643">
        <v>12500</v>
      </c>
      <c r="DN208" s="643"/>
      <c r="DO208" s="643"/>
      <c r="DP208" s="643"/>
      <c r="DQ208" s="643"/>
    </row>
    <row r="209" spans="2:121" s="12" customFormat="1">
      <c r="B209" s="47">
        <v>209</v>
      </c>
      <c r="C209" s="802"/>
      <c r="D209" s="830" t="s">
        <v>641</v>
      </c>
      <c r="E209" s="804"/>
      <c r="F209" s="804"/>
      <c r="G209" s="805" t="s">
        <v>105</v>
      </c>
      <c r="H209" s="805" t="s">
        <v>105</v>
      </c>
      <c r="I209" s="805" t="s">
        <v>105</v>
      </c>
      <c r="J209" s="805" t="s">
        <v>105</v>
      </c>
      <c r="K209" s="805" t="s">
        <v>105</v>
      </c>
      <c r="L209" s="805" t="s">
        <v>105</v>
      </c>
      <c r="M209" s="805" t="s">
        <v>105</v>
      </c>
      <c r="N209" s="805" t="s">
        <v>105</v>
      </c>
      <c r="O209" s="806"/>
      <c r="P209" s="657"/>
      <c r="Q209" s="657">
        <v>0.42999999999999994</v>
      </c>
      <c r="R209" s="657">
        <v>0.56260566149551661</v>
      </c>
      <c r="S209" s="657">
        <v>0.75971048067836189</v>
      </c>
      <c r="T209" s="657">
        <v>0.62873803455214294</v>
      </c>
      <c r="U209" s="657">
        <v>0.7269943543604096</v>
      </c>
      <c r="V209" s="827">
        <v>0.7269943543604096</v>
      </c>
      <c r="W209" s="827">
        <v>0.7269943543604096</v>
      </c>
      <c r="X209" s="827">
        <v>0.7269943543604096</v>
      </c>
      <c r="Y209" s="827"/>
      <c r="Z209" s="827"/>
      <c r="AA209" s="827"/>
      <c r="AB209" s="807"/>
      <c r="AC209" s="808"/>
      <c r="AD209" s="809"/>
      <c r="AE209" s="809"/>
      <c r="AF209" s="809"/>
      <c r="AG209" s="809"/>
      <c r="AH209" s="809"/>
      <c r="AI209" s="809"/>
      <c r="AJ209" s="809"/>
      <c r="AK209" s="809"/>
      <c r="AL209" s="810"/>
      <c r="AM209" s="810"/>
      <c r="AN209" s="810"/>
      <c r="AO209" s="810"/>
      <c r="AP209" s="810"/>
      <c r="AQ209" s="810"/>
      <c r="AR209" s="810"/>
      <c r="AS209" s="810"/>
      <c r="AT209" s="810"/>
      <c r="AU209" s="810"/>
      <c r="AV209" s="810"/>
      <c r="AW209" s="810"/>
      <c r="AX209" s="810"/>
      <c r="AY209" s="810"/>
      <c r="AZ209" s="810"/>
      <c r="BA209" s="810"/>
      <c r="BB209" s="810"/>
      <c r="BC209" s="810"/>
      <c r="BD209" s="810"/>
      <c r="BE209" s="810"/>
      <c r="BF209" s="810"/>
      <c r="BG209" s="810"/>
      <c r="BH209" s="810"/>
      <c r="BI209" s="810"/>
      <c r="BJ209" s="810"/>
      <c r="BK209" s="810"/>
      <c r="BL209" s="810"/>
      <c r="BM209" s="810"/>
      <c r="BN209" s="805"/>
      <c r="BO209" s="805"/>
      <c r="BP209" s="805"/>
      <c r="BQ209" s="805"/>
      <c r="BR209" s="806"/>
      <c r="BS209" s="806"/>
      <c r="BT209" s="806"/>
      <c r="BU209" s="806"/>
      <c r="BV209" s="806"/>
      <c r="BW209" s="806"/>
      <c r="BX209" s="806"/>
      <c r="BY209" s="806"/>
      <c r="BZ209" s="657">
        <v>0</v>
      </c>
      <c r="CA209" s="657">
        <v>0.43</v>
      </c>
      <c r="CB209" s="657">
        <v>0.43</v>
      </c>
      <c r="CC209" s="657">
        <v>0.43</v>
      </c>
      <c r="CD209" s="657">
        <v>0.43</v>
      </c>
      <c r="CE209" s="657" t="s">
        <v>105</v>
      </c>
      <c r="CF209" s="657">
        <v>0.48</v>
      </c>
      <c r="CG209" s="657">
        <v>0.60403634125021854</v>
      </c>
      <c r="CH209" s="657" t="s">
        <v>105</v>
      </c>
      <c r="CI209" s="657">
        <v>0.64327749297084691</v>
      </c>
      <c r="CJ209" s="657">
        <v>0.86956004280813493</v>
      </c>
      <c r="CK209" s="657">
        <v>0.88245372129042421</v>
      </c>
      <c r="CL209" s="657">
        <v>1.0955934879611737</v>
      </c>
      <c r="CM209" s="657">
        <v>0.94193244487388084</v>
      </c>
      <c r="CN209" s="657">
        <v>1.1298601412299707</v>
      </c>
      <c r="CO209" s="657">
        <v>0.99351669325472725</v>
      </c>
      <c r="CP209" s="657">
        <v>1.1853446064329742</v>
      </c>
      <c r="CQ209" s="657">
        <v>1.0068835635764595</v>
      </c>
      <c r="CR209" s="657">
        <v>1.0099305137069932</v>
      </c>
      <c r="CS209" s="657">
        <v>0.90824566547909491</v>
      </c>
      <c r="CT209" s="657">
        <v>0.79030670213514109</v>
      </c>
      <c r="CU209" s="657">
        <v>0.79030670213514109</v>
      </c>
      <c r="CV209" s="657">
        <v>0.79030670213514109</v>
      </c>
      <c r="CW209" s="657">
        <v>0.79030670213514109</v>
      </c>
      <c r="CX209" s="657">
        <v>0.79030670213514109</v>
      </c>
      <c r="CY209" s="657">
        <v>0.79030670213514109</v>
      </c>
      <c r="CZ209" s="657">
        <v>0.79030670213514109</v>
      </c>
      <c r="DA209" s="657">
        <v>0.79030670213514109</v>
      </c>
      <c r="DB209" s="657">
        <v>0.79030670213514109</v>
      </c>
      <c r="DC209" s="657">
        <v>0.79030670213514109</v>
      </c>
      <c r="DD209" s="657">
        <v>0.79030670213514109</v>
      </c>
      <c r="DE209" s="657">
        <v>0.79030670213514109</v>
      </c>
      <c r="DF209" s="657">
        <v>0.79030670213514109</v>
      </c>
      <c r="DG209" s="657">
        <v>0.79030670213514109</v>
      </c>
      <c r="DH209" s="657">
        <v>0.79030670213514109</v>
      </c>
      <c r="DI209" s="657">
        <v>0.79030670213514109</v>
      </c>
      <c r="DJ209" s="657">
        <v>0.79030670213514109</v>
      </c>
      <c r="DK209" s="657">
        <v>0.79030670213514109</v>
      </c>
      <c r="DL209" s="657">
        <v>0.79030670213514109</v>
      </c>
      <c r="DM209" s="657">
        <v>0.79030670213514109</v>
      </c>
      <c r="DN209" s="657"/>
      <c r="DO209" s="657"/>
      <c r="DP209" s="657"/>
      <c r="DQ209" s="657"/>
    </row>
    <row r="210" spans="2:121" s="12" customFormat="1">
      <c r="B210" s="47">
        <v>210</v>
      </c>
      <c r="C210" s="802"/>
      <c r="D210" s="830" t="s">
        <v>841</v>
      </c>
      <c r="E210" s="804"/>
      <c r="F210" s="804"/>
      <c r="G210" s="805"/>
      <c r="H210" s="805"/>
      <c r="I210" s="805"/>
      <c r="J210" s="805"/>
      <c r="K210" s="805"/>
      <c r="L210" s="805"/>
      <c r="M210" s="805"/>
      <c r="N210" s="805"/>
      <c r="O210" s="806"/>
      <c r="P210" s="657"/>
      <c r="Q210" s="657"/>
      <c r="R210" s="657"/>
      <c r="S210" s="657"/>
      <c r="T210" s="657"/>
      <c r="U210" s="657"/>
      <c r="V210" s="827"/>
      <c r="W210" s="827"/>
      <c r="X210" s="827"/>
      <c r="Y210" s="827"/>
      <c r="Z210" s="827"/>
      <c r="AA210" s="827"/>
      <c r="AB210" s="807"/>
      <c r="AC210" s="808"/>
      <c r="AD210" s="809"/>
      <c r="AE210" s="809"/>
      <c r="AF210" s="809"/>
      <c r="AG210" s="809"/>
      <c r="AH210" s="809"/>
      <c r="AI210" s="809"/>
      <c r="AJ210" s="809"/>
      <c r="AK210" s="809"/>
      <c r="AL210" s="810"/>
      <c r="AM210" s="810"/>
      <c r="AN210" s="810"/>
      <c r="AO210" s="810"/>
      <c r="AP210" s="810"/>
      <c r="AQ210" s="810"/>
      <c r="AR210" s="810"/>
      <c r="AS210" s="810"/>
      <c r="AT210" s="810"/>
      <c r="AU210" s="810"/>
      <c r="AV210" s="810"/>
      <c r="AW210" s="810"/>
      <c r="AX210" s="810"/>
      <c r="AY210" s="810"/>
      <c r="AZ210" s="810"/>
      <c r="BA210" s="810"/>
      <c r="BB210" s="810"/>
      <c r="BC210" s="810"/>
      <c r="BD210" s="810"/>
      <c r="BE210" s="810"/>
      <c r="BF210" s="810"/>
      <c r="BG210" s="810"/>
      <c r="BH210" s="810"/>
      <c r="BI210" s="810"/>
      <c r="BJ210" s="810"/>
      <c r="BK210" s="810"/>
      <c r="BL210" s="810"/>
      <c r="BM210" s="810"/>
      <c r="BN210" s="805"/>
      <c r="BO210" s="805"/>
      <c r="BP210" s="805"/>
      <c r="BQ210" s="805"/>
      <c r="BR210" s="806"/>
      <c r="BS210" s="806"/>
      <c r="BT210" s="806"/>
      <c r="BU210" s="806"/>
      <c r="BV210" s="806"/>
      <c r="BW210" s="806"/>
      <c r="BX210" s="806"/>
      <c r="BY210" s="806"/>
      <c r="BZ210" s="657"/>
      <c r="CA210" s="657"/>
      <c r="CB210" s="657"/>
      <c r="CC210" s="657"/>
      <c r="CD210" s="657">
        <v>0.65582242791963763</v>
      </c>
      <c r="CE210" s="657">
        <v>0.5656873215333349</v>
      </c>
      <c r="CF210" s="657">
        <v>0.50410503330832679</v>
      </c>
      <c r="CG210" s="657">
        <v>0.67496107461619648</v>
      </c>
      <c r="CH210" s="657">
        <v>0.94501259626058109</v>
      </c>
      <c r="CI210" s="657">
        <v>0.85038086750668129</v>
      </c>
      <c r="CJ210" s="657">
        <v>0.9798561561713206</v>
      </c>
      <c r="CK210" s="657">
        <v>1.0491560424540149</v>
      </c>
      <c r="CL210" s="657">
        <v>1.1829880922045106</v>
      </c>
      <c r="CM210" s="657">
        <v>1.1435007194466413</v>
      </c>
      <c r="CN210" s="657">
        <v>1.8264437408904066</v>
      </c>
      <c r="CO210" s="657">
        <v>1.6445661713497239</v>
      </c>
      <c r="CP210" s="657">
        <v>1.8296783286420992</v>
      </c>
      <c r="CQ210" s="657">
        <v>1.9116762886856513</v>
      </c>
      <c r="CR210" s="657">
        <v>1.9686485187061233</v>
      </c>
      <c r="CS210" s="657">
        <v>1.75133298323269</v>
      </c>
      <c r="CT210" s="657">
        <v>1.4616359012032469</v>
      </c>
      <c r="CU210" s="657">
        <v>1.4424007370710141</v>
      </c>
      <c r="CV210" s="657">
        <v>1.4634764100117801</v>
      </c>
      <c r="CW210" s="657">
        <v>1.5031222123574346</v>
      </c>
      <c r="CX210" s="657">
        <v>1.5118479756610017</v>
      </c>
      <c r="CY210" s="657">
        <v>1.5701899755063686</v>
      </c>
      <c r="CZ210" s="657">
        <v>1.6402385686410641</v>
      </c>
      <c r="DA210" s="657">
        <v>1.7226236373530361</v>
      </c>
      <c r="DB210" s="657">
        <v>1.7812901205562484</v>
      </c>
      <c r="DC210" s="657">
        <v>1.8148605912387081</v>
      </c>
      <c r="DD210" s="657">
        <v>1.8575329192364509</v>
      </c>
      <c r="DE210" s="657">
        <v>1.9089867761086556</v>
      </c>
      <c r="DF210" s="657">
        <v>1.947369745701157</v>
      </c>
      <c r="DG210" s="657">
        <v>1.9813194621685524</v>
      </c>
      <c r="DH210" s="657">
        <v>2.0314440976254584</v>
      </c>
      <c r="DI210" s="657">
        <v>2.0892119419780286</v>
      </c>
      <c r="DJ210" s="657">
        <v>2.1444755621267491</v>
      </c>
      <c r="DK210" s="657">
        <v>2.1969139391122128</v>
      </c>
      <c r="DL210" s="657">
        <v>2.2566297005897833</v>
      </c>
      <c r="DM210" s="657">
        <v>2.3239426225055082</v>
      </c>
      <c r="DN210" s="657"/>
      <c r="DO210" s="657"/>
      <c r="DP210" s="657"/>
      <c r="DQ210" s="657"/>
    </row>
    <row r="211" spans="2:121" s="12" customFormat="1">
      <c r="B211" s="47">
        <v>211</v>
      </c>
      <c r="C211" s="802"/>
      <c r="D211" s="830" t="s">
        <v>643</v>
      </c>
      <c r="E211" s="804"/>
      <c r="F211" s="804"/>
      <c r="G211" s="805"/>
      <c r="H211" s="805"/>
      <c r="I211" s="805"/>
      <c r="J211" s="805"/>
      <c r="K211" s="805"/>
      <c r="L211" s="805"/>
      <c r="M211" s="805"/>
      <c r="N211" s="805"/>
      <c r="O211" s="806"/>
      <c r="P211" s="657"/>
      <c r="Q211" s="687">
        <v>-4.7300000000000004</v>
      </c>
      <c r="R211" s="687">
        <v>-6.6360000000000001</v>
      </c>
      <c r="S211" s="687">
        <v>-20.443999999999999</v>
      </c>
      <c r="T211" s="687">
        <v>-77.816000000000003</v>
      </c>
      <c r="U211" s="687">
        <v>-434.62400000000002</v>
      </c>
      <c r="V211" s="688"/>
      <c r="W211" s="688"/>
      <c r="X211" s="688"/>
      <c r="Y211" s="688"/>
      <c r="Z211" s="688"/>
      <c r="AA211" s="688"/>
      <c r="AB211" s="807"/>
      <c r="AC211" s="808"/>
      <c r="AD211" s="809"/>
      <c r="AE211" s="809"/>
      <c r="AF211" s="809"/>
      <c r="AG211" s="809"/>
      <c r="AH211" s="809"/>
      <c r="AI211" s="809"/>
      <c r="AJ211" s="809"/>
      <c r="AK211" s="809"/>
      <c r="AL211" s="810"/>
      <c r="AM211" s="810"/>
      <c r="AN211" s="810"/>
      <c r="AO211" s="810"/>
      <c r="AP211" s="810"/>
      <c r="AQ211" s="810"/>
      <c r="AR211" s="810"/>
      <c r="AS211" s="810"/>
      <c r="AT211" s="810"/>
      <c r="AU211" s="810"/>
      <c r="AV211" s="810"/>
      <c r="AW211" s="810"/>
      <c r="AX211" s="810"/>
      <c r="AY211" s="810"/>
      <c r="AZ211" s="810"/>
      <c r="BA211" s="810"/>
      <c r="BB211" s="810"/>
      <c r="BC211" s="810"/>
      <c r="BD211" s="810"/>
      <c r="BE211" s="810"/>
      <c r="BF211" s="810"/>
      <c r="BG211" s="810"/>
      <c r="BH211" s="810"/>
      <c r="BI211" s="810"/>
      <c r="BJ211" s="810"/>
      <c r="BK211" s="810"/>
      <c r="BL211" s="810"/>
      <c r="BM211" s="810"/>
      <c r="BN211" s="805"/>
      <c r="BO211" s="805"/>
      <c r="BP211" s="805"/>
      <c r="BQ211" s="805"/>
      <c r="BR211" s="806"/>
      <c r="BS211" s="806"/>
      <c r="BT211" s="806"/>
      <c r="BU211" s="806"/>
      <c r="BV211" s="806"/>
      <c r="BW211" s="806"/>
      <c r="BX211" s="806"/>
      <c r="BY211" s="834" t="s">
        <v>664</v>
      </c>
      <c r="BZ211" s="834" t="s">
        <v>664</v>
      </c>
      <c r="CA211" s="834" t="s">
        <v>664</v>
      </c>
      <c r="CB211" s="834" t="s">
        <v>664</v>
      </c>
      <c r="CC211" s="834">
        <v>-4.7300000000000004</v>
      </c>
      <c r="CD211" s="834" t="s">
        <v>664</v>
      </c>
      <c r="CE211" s="834" t="s">
        <v>664</v>
      </c>
      <c r="CF211" s="834" t="s">
        <v>664</v>
      </c>
      <c r="CG211" s="834">
        <v>-6.6360000000000001</v>
      </c>
      <c r="CH211" s="834" t="s">
        <v>664</v>
      </c>
      <c r="CI211" s="834">
        <v>-13</v>
      </c>
      <c r="CJ211" s="834">
        <v>-27</v>
      </c>
      <c r="CK211" s="834">
        <v>-20.443999999999999</v>
      </c>
      <c r="CL211" s="834">
        <v>-30.363</v>
      </c>
      <c r="CM211" s="834">
        <v>-25.831</v>
      </c>
      <c r="CN211" s="834">
        <v>-30.001999999999999</v>
      </c>
      <c r="CO211" s="834">
        <v>-77.816000000000003</v>
      </c>
      <c r="CP211" s="834">
        <v>-140.42699999999999</v>
      </c>
      <c r="CQ211" s="834">
        <v>-239.32400000000001</v>
      </c>
      <c r="CR211" s="834">
        <v>-322.72300000000001</v>
      </c>
      <c r="CS211" s="834">
        <v>-434.62399999999997</v>
      </c>
      <c r="CT211" s="834">
        <v>-678</v>
      </c>
      <c r="CU211" s="1627">
        <v>-949.55105811753424</v>
      </c>
      <c r="CV211" s="1627">
        <v>-1247.7291743949254</v>
      </c>
      <c r="CW211" s="1627">
        <v>-1586.2651697479687</v>
      </c>
      <c r="CX211" s="1627">
        <v>-1860.542017834925</v>
      </c>
      <c r="CY211" s="1627">
        <v>-2162.2465507305769</v>
      </c>
      <c r="CZ211" s="1627">
        <v>-2491.3787684349245</v>
      </c>
      <c r="DA211" s="1627">
        <v>-2847.9386709479677</v>
      </c>
      <c r="DB211" s="1627">
        <v>-3122.215519034924</v>
      </c>
      <c r="DC211" s="1627">
        <v>-3416.0835705566628</v>
      </c>
      <c r="DD211" s="1627">
        <v>-3729.5428255131847</v>
      </c>
      <c r="DE211" s="1627">
        <v>-4062.593283904489</v>
      </c>
      <c r="DF211" s="1627">
        <v>-4344.7066133653589</v>
      </c>
      <c r="DG211" s="1627">
        <v>-4672.2715347949243</v>
      </c>
      <c r="DH211" s="1627">
        <v>-5017.076715247098</v>
      </c>
      <c r="DI211" s="1627">
        <v>-5379.1221547218802</v>
      </c>
      <c r="DJ211" s="1627">
        <v>-5723.927335174054</v>
      </c>
      <c r="DK211" s="1627">
        <v>-6084.4054783740539</v>
      </c>
      <c r="DL211" s="1627">
        <v>-6460.5565843218801</v>
      </c>
      <c r="DM211" s="1627">
        <v>-6852.3806530175325</v>
      </c>
      <c r="DN211" s="657"/>
      <c r="DO211" s="657"/>
      <c r="DP211" s="657"/>
      <c r="DQ211" s="657"/>
    </row>
    <row r="212" spans="2:121" s="824" customFormat="1">
      <c r="B212" s="47">
        <v>212</v>
      </c>
      <c r="C212" s="813"/>
      <c r="D212" s="814" t="s">
        <v>650</v>
      </c>
      <c r="E212" s="815"/>
      <c r="F212" s="815"/>
      <c r="G212" s="816" t="s">
        <v>105</v>
      </c>
      <c r="H212" s="816" t="s">
        <v>105</v>
      </c>
      <c r="I212" s="816" t="s">
        <v>105</v>
      </c>
      <c r="J212" s="816" t="s">
        <v>105</v>
      </c>
      <c r="K212" s="816" t="s">
        <v>105</v>
      </c>
      <c r="L212" s="816" t="s">
        <v>105</v>
      </c>
      <c r="M212" s="816" t="s">
        <v>105</v>
      </c>
      <c r="N212" s="816" t="s">
        <v>105</v>
      </c>
      <c r="O212" s="817">
        <v>0</v>
      </c>
      <c r="P212" s="6">
        <v>6.2830000000000004</v>
      </c>
      <c r="Q212" s="6">
        <v>73.408999999999992</v>
      </c>
      <c r="R212" s="6">
        <v>95.768000000000001</v>
      </c>
      <c r="S212" s="6">
        <v>188.54400000000001</v>
      </c>
      <c r="T212" s="6">
        <v>401.65499999999997</v>
      </c>
      <c r="U212" s="6">
        <v>1260.07</v>
      </c>
      <c r="V212" s="645"/>
      <c r="W212" s="645"/>
      <c r="X212" s="645"/>
      <c r="Y212" s="645"/>
      <c r="Z212" s="645"/>
      <c r="AA212" s="645"/>
      <c r="AB212" s="818"/>
      <c r="AC212" s="819"/>
      <c r="AD212" s="820"/>
      <c r="AE212" s="820"/>
      <c r="AF212" s="820"/>
      <c r="AG212" s="820"/>
      <c r="AH212" s="820"/>
      <c r="AI212" s="820"/>
      <c r="AJ212" s="820"/>
      <c r="AK212" s="820"/>
      <c r="AL212" s="821"/>
      <c r="AM212" s="821"/>
      <c r="AN212" s="821"/>
      <c r="AO212" s="821"/>
      <c r="AP212" s="821"/>
      <c r="AQ212" s="821"/>
      <c r="AR212" s="821"/>
      <c r="AS212" s="821"/>
      <c r="AT212" s="821"/>
      <c r="AU212" s="821"/>
      <c r="AV212" s="821"/>
      <c r="AW212" s="821"/>
      <c r="AX212" s="821"/>
      <c r="AY212" s="821"/>
      <c r="AZ212" s="821"/>
      <c r="BA212" s="821"/>
      <c r="BB212" s="821"/>
      <c r="BC212" s="821"/>
      <c r="BD212" s="821"/>
      <c r="BE212" s="821"/>
      <c r="BF212" s="821"/>
      <c r="BG212" s="821"/>
      <c r="BH212" s="821"/>
      <c r="BI212" s="821"/>
      <c r="BJ212" s="821"/>
      <c r="BK212" s="821"/>
      <c r="BL212" s="821"/>
      <c r="BM212" s="821"/>
      <c r="BN212" s="816"/>
      <c r="BO212" s="816"/>
      <c r="BP212" s="816"/>
      <c r="BQ212" s="816"/>
      <c r="BR212" s="817"/>
      <c r="BS212" s="817"/>
      <c r="BT212" s="817"/>
      <c r="BU212" s="817"/>
      <c r="BV212" s="817"/>
      <c r="BW212" s="817"/>
      <c r="BX212" s="817"/>
      <c r="BY212" s="831">
        <v>6.2830000000000004</v>
      </c>
      <c r="BZ212" s="831">
        <v>11.38</v>
      </c>
      <c r="CA212" s="831">
        <v>25.29</v>
      </c>
      <c r="CB212" s="831">
        <v>51.843000000000004</v>
      </c>
      <c r="CC212" s="831">
        <v>73.408999999999992</v>
      </c>
      <c r="CD212" s="831">
        <v>122.328</v>
      </c>
      <c r="CE212" s="831">
        <v>112.066</v>
      </c>
      <c r="CF212" s="831">
        <v>90.826999999999998</v>
      </c>
      <c r="CG212" s="831">
        <v>95.768000000000001</v>
      </c>
      <c r="CH212" s="831">
        <v>134.63999999999999</v>
      </c>
      <c r="CI212" s="831">
        <v>193.2</v>
      </c>
      <c r="CJ212" s="831">
        <v>176</v>
      </c>
      <c r="CK212" s="831">
        <v>188.54400000000001</v>
      </c>
      <c r="CL212" s="831">
        <v>148.298</v>
      </c>
      <c r="CM212" s="831">
        <v>144.50900000000001</v>
      </c>
      <c r="CN212" s="831">
        <v>254.20799999999997</v>
      </c>
      <c r="CO212" s="831">
        <v>401.65499999999997</v>
      </c>
      <c r="CP212" s="831">
        <v>435.44899999999996</v>
      </c>
      <c r="CQ212" s="831">
        <v>570.452</v>
      </c>
      <c r="CR212" s="831">
        <v>803.93700000000013</v>
      </c>
      <c r="CS212" s="831">
        <v>1260.07</v>
      </c>
      <c r="CT212" s="831">
        <v>1737</v>
      </c>
      <c r="CU212" s="831">
        <v>2160.448941882466</v>
      </c>
      <c r="CV212" s="831">
        <v>2557.2708256050746</v>
      </c>
      <c r="CW212" s="831">
        <v>2913.7348302520313</v>
      </c>
      <c r="CX212" s="831">
        <v>3139.457982165075</v>
      </c>
      <c r="CY212" s="831">
        <v>3337.7534492694231</v>
      </c>
      <c r="CZ212" s="831">
        <v>3508.6212315650755</v>
      </c>
      <c r="DA212" s="831">
        <v>3652.0613290520323</v>
      </c>
      <c r="DB212" s="831">
        <v>3877.784480965076</v>
      </c>
      <c r="DC212" s="831">
        <v>4083.9164294433372</v>
      </c>
      <c r="DD212" s="831">
        <v>4270.4571744868153</v>
      </c>
      <c r="DE212" s="831">
        <v>4437.406716095511</v>
      </c>
      <c r="DF212" s="831">
        <v>4655.2933866346411</v>
      </c>
      <c r="DG212" s="831">
        <v>4827.7284652050757</v>
      </c>
      <c r="DH212" s="831">
        <v>4982.923284752902</v>
      </c>
      <c r="DI212" s="831">
        <v>5120.8778452781198</v>
      </c>
      <c r="DJ212" s="831">
        <v>5276.072664825946</v>
      </c>
      <c r="DK212" s="831">
        <v>5415.5945216259461</v>
      </c>
      <c r="DL212" s="831">
        <v>5539.4434156781199</v>
      </c>
      <c r="DM212" s="831">
        <v>5647.6193469824675</v>
      </c>
      <c r="DN212" s="831"/>
      <c r="DO212" s="831"/>
      <c r="DP212" s="831"/>
      <c r="DQ212" s="831"/>
    </row>
    <row r="213" spans="2:121" s="824" customFormat="1">
      <c r="B213" s="47">
        <v>213</v>
      </c>
      <c r="C213" s="813"/>
      <c r="D213" s="814"/>
      <c r="E213" s="815"/>
      <c r="F213" s="815"/>
      <c r="G213" s="816"/>
      <c r="H213" s="816"/>
      <c r="I213" s="816"/>
      <c r="J213" s="816"/>
      <c r="K213" s="816"/>
      <c r="L213" s="816"/>
      <c r="M213" s="816"/>
      <c r="N213" s="816"/>
      <c r="O213" s="817"/>
      <c r="P213" s="6"/>
      <c r="Q213" s="6"/>
      <c r="R213" s="6"/>
      <c r="S213" s="6"/>
      <c r="T213" s="6"/>
      <c r="U213" s="6"/>
      <c r="V213" s="645"/>
      <c r="W213" s="645"/>
      <c r="X213" s="645"/>
      <c r="Y213" s="645"/>
      <c r="Z213" s="645"/>
      <c r="AA213" s="645"/>
      <c r="AB213" s="818"/>
      <c r="AC213" s="819"/>
      <c r="AD213" s="820"/>
      <c r="AE213" s="820"/>
      <c r="AF213" s="820"/>
      <c r="AG213" s="820"/>
      <c r="AH213" s="820"/>
      <c r="AI213" s="820"/>
      <c r="AJ213" s="820"/>
      <c r="AK213" s="820"/>
      <c r="AL213" s="821"/>
      <c r="AM213" s="821"/>
      <c r="AN213" s="821"/>
      <c r="AO213" s="821"/>
      <c r="AP213" s="821"/>
      <c r="AQ213" s="821"/>
      <c r="AR213" s="821"/>
      <c r="AS213" s="821"/>
      <c r="AT213" s="821"/>
      <c r="AU213" s="821"/>
      <c r="AV213" s="821"/>
      <c r="AW213" s="821"/>
      <c r="AX213" s="821"/>
      <c r="AY213" s="821"/>
      <c r="AZ213" s="821"/>
      <c r="BA213" s="821"/>
      <c r="BB213" s="821"/>
      <c r="BC213" s="821"/>
      <c r="BD213" s="821"/>
      <c r="BE213" s="821"/>
      <c r="BF213" s="821"/>
      <c r="BG213" s="821"/>
      <c r="BH213" s="821"/>
      <c r="BI213" s="821"/>
      <c r="BJ213" s="821"/>
      <c r="BK213" s="821"/>
      <c r="BL213" s="821"/>
      <c r="BM213" s="821"/>
      <c r="BN213" s="816"/>
      <c r="BO213" s="816"/>
      <c r="BP213" s="816"/>
      <c r="BQ213" s="816"/>
      <c r="BR213" s="817"/>
      <c r="BS213" s="817"/>
      <c r="BT213" s="817"/>
      <c r="BU213" s="817"/>
      <c r="BV213" s="817"/>
      <c r="BW213" s="817"/>
      <c r="BX213" s="817"/>
      <c r="BY213" s="831"/>
      <c r="BZ213" s="831"/>
      <c r="CA213" s="831"/>
      <c r="CB213" s="831"/>
      <c r="CC213" s="831"/>
      <c r="CD213" s="831"/>
      <c r="CE213" s="831"/>
      <c r="CF213" s="831"/>
      <c r="CG213" s="831"/>
      <c r="CH213" s="831"/>
      <c r="CI213" s="831"/>
      <c r="CJ213" s="831"/>
      <c r="CK213" s="831"/>
      <c r="CL213" s="831"/>
      <c r="CM213" s="831"/>
      <c r="CN213" s="831"/>
      <c r="CO213" s="831"/>
      <c r="CP213" s="831"/>
      <c r="CQ213" s="831"/>
      <c r="CR213" s="831"/>
      <c r="CS213" s="831"/>
      <c r="CT213" s="831"/>
      <c r="CU213" s="831"/>
      <c r="CV213" s="831"/>
      <c r="CW213" s="831"/>
      <c r="CX213" s="831"/>
      <c r="CY213" s="831"/>
      <c r="CZ213" s="831"/>
      <c r="DA213" s="831"/>
      <c r="DB213" s="831"/>
      <c r="DC213" s="831"/>
      <c r="DD213" s="831"/>
      <c r="DE213" s="831"/>
      <c r="DF213" s="831"/>
      <c r="DG213" s="831"/>
      <c r="DH213" s="831"/>
      <c r="DI213" s="831"/>
      <c r="DJ213" s="831"/>
      <c r="DK213" s="831"/>
      <c r="DL213" s="831"/>
      <c r="DM213" s="831"/>
      <c r="DN213" s="831"/>
      <c r="DO213" s="831"/>
      <c r="DP213" s="831"/>
      <c r="DQ213" s="831"/>
    </row>
    <row r="214" spans="2:121" s="824" customFormat="1">
      <c r="B214" s="47">
        <v>214</v>
      </c>
      <c r="C214" s="813"/>
      <c r="D214" s="814" t="s">
        <v>777</v>
      </c>
      <c r="E214" s="815"/>
      <c r="F214" s="815"/>
      <c r="G214" s="816"/>
      <c r="H214" s="816"/>
      <c r="I214" s="816"/>
      <c r="J214" s="816"/>
      <c r="K214" s="816"/>
      <c r="L214" s="816"/>
      <c r="M214" s="816"/>
      <c r="N214" s="816"/>
      <c r="O214" s="817"/>
      <c r="P214" s="6"/>
      <c r="Q214" s="6"/>
      <c r="R214" s="6"/>
      <c r="S214" s="6"/>
      <c r="T214" s="6"/>
      <c r="U214" s="6"/>
      <c r="V214" s="645"/>
      <c r="W214" s="645"/>
      <c r="X214" s="645"/>
      <c r="Y214" s="645"/>
      <c r="Z214" s="645"/>
      <c r="AA214" s="645"/>
      <c r="AB214" s="818"/>
      <c r="AC214" s="819"/>
      <c r="AD214" s="820"/>
      <c r="AE214" s="820"/>
      <c r="AF214" s="820"/>
      <c r="AG214" s="820"/>
      <c r="AH214" s="820"/>
      <c r="AI214" s="820"/>
      <c r="AJ214" s="820"/>
      <c r="AK214" s="820"/>
      <c r="AL214" s="821"/>
      <c r="AM214" s="821"/>
      <c r="AN214" s="821"/>
      <c r="AO214" s="821"/>
      <c r="AP214" s="821"/>
      <c r="AQ214" s="821"/>
      <c r="AR214" s="821"/>
      <c r="AS214" s="821"/>
      <c r="AT214" s="821"/>
      <c r="AU214" s="821"/>
      <c r="AV214" s="821"/>
      <c r="AW214" s="821"/>
      <c r="AX214" s="821"/>
      <c r="AY214" s="821"/>
      <c r="AZ214" s="821"/>
      <c r="BA214" s="821"/>
      <c r="BB214" s="821"/>
      <c r="BC214" s="821"/>
      <c r="BD214" s="821"/>
      <c r="BE214" s="821"/>
      <c r="BF214" s="821"/>
      <c r="BG214" s="821"/>
      <c r="BH214" s="821"/>
      <c r="BI214" s="821"/>
      <c r="BJ214" s="821"/>
      <c r="BK214" s="821"/>
      <c r="BL214" s="821"/>
      <c r="BM214" s="821"/>
      <c r="BN214" s="816"/>
      <c r="BO214" s="816"/>
      <c r="BP214" s="816"/>
      <c r="BQ214" s="816"/>
      <c r="BR214" s="817"/>
      <c r="BS214" s="817"/>
      <c r="BT214" s="817"/>
      <c r="BU214" s="817"/>
      <c r="BV214" s="817"/>
      <c r="BW214" s="817"/>
      <c r="BX214" s="817"/>
      <c r="BY214" s="831"/>
      <c r="BZ214" s="831"/>
      <c r="CA214" s="831"/>
      <c r="CB214" s="831"/>
      <c r="CC214" s="831"/>
      <c r="CD214" s="831"/>
      <c r="CE214" s="831"/>
      <c r="CF214" s="831"/>
      <c r="CG214" s="831"/>
      <c r="CH214" s="831"/>
      <c r="CI214" s="831"/>
      <c r="CJ214" s="831"/>
      <c r="CK214" s="831"/>
      <c r="CL214" s="831"/>
      <c r="CM214" s="831"/>
      <c r="CN214" s="831"/>
      <c r="CO214" s="831">
        <v>527</v>
      </c>
      <c r="CP214" s="831">
        <v>582</v>
      </c>
      <c r="CQ214" s="831">
        <v>700</v>
      </c>
      <c r="CR214" s="831">
        <v>1000</v>
      </c>
      <c r="CS214" s="831">
        <v>1500</v>
      </c>
      <c r="CT214" s="831">
        <v>1700</v>
      </c>
      <c r="CU214" s="831"/>
      <c r="CV214" s="831"/>
      <c r="CW214" s="831"/>
      <c r="CX214" s="831"/>
      <c r="CY214" s="831"/>
      <c r="CZ214" s="831"/>
      <c r="DA214" s="831"/>
      <c r="DB214" s="831"/>
      <c r="DC214" s="831"/>
      <c r="DD214" s="831"/>
      <c r="DE214" s="831"/>
      <c r="DF214" s="831"/>
      <c r="DG214" s="831"/>
      <c r="DH214" s="831"/>
      <c r="DI214" s="831"/>
      <c r="DJ214" s="831"/>
      <c r="DK214" s="831"/>
      <c r="DL214" s="831"/>
      <c r="DM214" s="831"/>
      <c r="DN214" s="831"/>
      <c r="DO214" s="831"/>
      <c r="DP214" s="831"/>
      <c r="DQ214" s="831"/>
    </row>
    <row r="215" spans="2:121" s="12" customFormat="1">
      <c r="B215" s="47">
        <v>215</v>
      </c>
      <c r="C215" s="802"/>
      <c r="D215" s="829" t="s">
        <v>863</v>
      </c>
      <c r="E215" s="804"/>
      <c r="F215" s="804"/>
      <c r="G215" s="805"/>
      <c r="H215" s="805"/>
      <c r="I215" s="805"/>
      <c r="J215" s="805"/>
      <c r="K215" s="805"/>
      <c r="L215" s="805"/>
      <c r="M215" s="805"/>
      <c r="N215" s="805"/>
      <c r="O215" s="806"/>
      <c r="P215" s="726"/>
      <c r="Q215" s="726"/>
      <c r="R215" s="726"/>
      <c r="S215" s="726"/>
      <c r="T215" s="726"/>
      <c r="U215" s="726"/>
      <c r="V215" s="640"/>
      <c r="W215" s="640"/>
      <c r="X215" s="640"/>
      <c r="Y215" s="640"/>
      <c r="Z215" s="640"/>
      <c r="AA215" s="640"/>
      <c r="AB215" s="807"/>
      <c r="AC215" s="808"/>
      <c r="AD215" s="809"/>
      <c r="AE215" s="809"/>
      <c r="AF215" s="809"/>
      <c r="AG215" s="809"/>
      <c r="AH215" s="809"/>
      <c r="AI215" s="809"/>
      <c r="AJ215" s="809"/>
      <c r="AK215" s="809"/>
      <c r="AL215" s="810"/>
      <c r="AM215" s="810"/>
      <c r="AN215" s="810"/>
      <c r="AO215" s="810"/>
      <c r="AP215" s="810"/>
      <c r="AQ215" s="810"/>
      <c r="AR215" s="810"/>
      <c r="AS215" s="810"/>
      <c r="AT215" s="810"/>
      <c r="AU215" s="810"/>
      <c r="AV215" s="810"/>
      <c r="AW215" s="810"/>
      <c r="AX215" s="810"/>
      <c r="AY215" s="810"/>
      <c r="AZ215" s="810"/>
      <c r="BA215" s="810"/>
      <c r="BB215" s="810"/>
      <c r="BC215" s="810"/>
      <c r="BD215" s="810"/>
      <c r="BE215" s="810"/>
      <c r="BF215" s="810"/>
      <c r="BG215" s="810"/>
      <c r="BH215" s="810"/>
      <c r="BI215" s="810"/>
      <c r="BJ215" s="810"/>
      <c r="BK215" s="810"/>
      <c r="BL215" s="810"/>
      <c r="BM215" s="810"/>
      <c r="BN215" s="805"/>
      <c r="BO215" s="805"/>
      <c r="BP215" s="805"/>
      <c r="BQ215" s="805"/>
      <c r="BR215" s="806"/>
      <c r="BS215" s="806"/>
      <c r="BT215" s="806"/>
      <c r="BU215" s="806"/>
      <c r="BV215" s="806"/>
      <c r="BW215" s="806"/>
      <c r="BX215" s="806"/>
      <c r="BY215" s="834"/>
      <c r="BZ215" s="834"/>
      <c r="CA215" s="834"/>
      <c r="CB215" s="834"/>
      <c r="CC215" s="834"/>
      <c r="CD215" s="834"/>
      <c r="CE215" s="834"/>
      <c r="CF215" s="834"/>
      <c r="CG215" s="834"/>
      <c r="CH215" s="834"/>
      <c r="CI215" s="834"/>
      <c r="CJ215" s="834"/>
      <c r="CK215" s="834"/>
      <c r="CL215" s="834"/>
      <c r="CM215" s="834"/>
      <c r="CN215" s="834"/>
      <c r="CO215" s="834"/>
      <c r="CP215" s="834"/>
      <c r="CQ215" s="834"/>
      <c r="CR215" s="834"/>
      <c r="CS215" s="1504">
        <v>7.4</v>
      </c>
      <c r="CT215" s="1504">
        <v>10</v>
      </c>
      <c r="CU215" s="834"/>
      <c r="CV215" s="834"/>
      <c r="CW215" s="834"/>
      <c r="CX215" s="834"/>
      <c r="CY215" s="834"/>
      <c r="CZ215" s="834"/>
      <c r="DA215" s="834"/>
      <c r="DB215" s="834"/>
      <c r="DC215" s="834"/>
      <c r="DD215" s="834"/>
      <c r="DE215" s="834"/>
      <c r="DF215" s="834"/>
      <c r="DG215" s="834"/>
      <c r="DH215" s="834"/>
      <c r="DI215" s="834"/>
      <c r="DJ215" s="834"/>
      <c r="DK215" s="834"/>
      <c r="DL215" s="834"/>
      <c r="DM215" s="834"/>
      <c r="DN215" s="834"/>
      <c r="DO215" s="834"/>
      <c r="DP215" s="834"/>
      <c r="DQ215" s="834"/>
    </row>
    <row r="216" spans="2:121" s="824" customFormat="1">
      <c r="B216" s="47">
        <v>216</v>
      </c>
      <c r="C216" s="813"/>
      <c r="D216" s="814"/>
      <c r="E216" s="815"/>
      <c r="F216" s="815"/>
      <c r="G216" s="816"/>
      <c r="H216" s="816"/>
      <c r="I216" s="816"/>
      <c r="J216" s="816"/>
      <c r="K216" s="816"/>
      <c r="L216" s="816"/>
      <c r="M216" s="816"/>
      <c r="N216" s="816"/>
      <c r="O216" s="817"/>
      <c r="P216" s="6"/>
      <c r="Q216" s="6"/>
      <c r="R216" s="6"/>
      <c r="S216" s="6"/>
      <c r="T216" s="6"/>
      <c r="U216" s="6"/>
      <c r="V216" s="645"/>
      <c r="W216" s="645"/>
      <c r="X216" s="645"/>
      <c r="Y216" s="645"/>
      <c r="Z216" s="645"/>
      <c r="AA216" s="645"/>
      <c r="AB216" s="818"/>
      <c r="AC216" s="819"/>
      <c r="AD216" s="820"/>
      <c r="AE216" s="820"/>
      <c r="AF216" s="820"/>
      <c r="AG216" s="820"/>
      <c r="AH216" s="820"/>
      <c r="AI216" s="820"/>
      <c r="AJ216" s="820"/>
      <c r="AK216" s="820"/>
      <c r="AL216" s="821"/>
      <c r="AM216" s="821"/>
      <c r="AN216" s="821"/>
      <c r="AO216" s="821"/>
      <c r="AP216" s="821"/>
      <c r="AQ216" s="821"/>
      <c r="AR216" s="821"/>
      <c r="AS216" s="821"/>
      <c r="AT216" s="821"/>
      <c r="AU216" s="821"/>
      <c r="AV216" s="821"/>
      <c r="AW216" s="821"/>
      <c r="AX216" s="821"/>
      <c r="AY216" s="821"/>
      <c r="AZ216" s="821"/>
      <c r="BA216" s="821"/>
      <c r="BB216" s="821"/>
      <c r="BC216" s="821"/>
      <c r="BD216" s="821"/>
      <c r="BE216" s="821"/>
      <c r="BF216" s="821"/>
      <c r="BG216" s="821"/>
      <c r="BH216" s="821"/>
      <c r="BI216" s="821"/>
      <c r="BJ216" s="821"/>
      <c r="BK216" s="821"/>
      <c r="BL216" s="821"/>
      <c r="BM216" s="821"/>
      <c r="BN216" s="816"/>
      <c r="BO216" s="816"/>
      <c r="BP216" s="816"/>
      <c r="BQ216" s="816"/>
      <c r="BR216" s="817"/>
      <c r="BS216" s="817"/>
      <c r="BT216" s="817"/>
      <c r="BU216" s="817"/>
      <c r="BV216" s="817"/>
      <c r="BW216" s="817"/>
      <c r="BX216" s="817"/>
      <c r="BY216" s="831"/>
      <c r="BZ216" s="831"/>
      <c r="CA216" s="831"/>
      <c r="CB216" s="831"/>
      <c r="CC216" s="831"/>
      <c r="CD216" s="831"/>
      <c r="CE216" s="831"/>
      <c r="CF216" s="831"/>
      <c r="CG216" s="831"/>
      <c r="CH216" s="831"/>
      <c r="CI216" s="831"/>
      <c r="CJ216" s="831"/>
      <c r="CK216" s="831"/>
      <c r="CL216" s="831"/>
      <c r="CM216" s="831"/>
      <c r="CN216" s="831"/>
      <c r="CO216" s="831"/>
      <c r="CP216" s="831"/>
      <c r="CQ216" s="831"/>
      <c r="CR216" s="831"/>
      <c r="CS216" s="831">
        <v>202.70270270270268</v>
      </c>
      <c r="CT216" s="831">
        <v>170</v>
      </c>
      <c r="CU216" s="831"/>
      <c r="CV216" s="831"/>
      <c r="CW216" s="831"/>
      <c r="CX216" s="831"/>
      <c r="CY216" s="831"/>
      <c r="CZ216" s="831"/>
      <c r="DA216" s="831"/>
      <c r="DB216" s="831"/>
      <c r="DC216" s="831"/>
      <c r="DD216" s="831"/>
      <c r="DE216" s="831"/>
      <c r="DF216" s="831"/>
      <c r="DG216" s="831"/>
      <c r="DH216" s="831"/>
      <c r="DI216" s="831"/>
      <c r="DJ216" s="831"/>
      <c r="DK216" s="831"/>
      <c r="DL216" s="831"/>
      <c r="DM216" s="831"/>
      <c r="DN216" s="831"/>
      <c r="DO216" s="831"/>
      <c r="DP216" s="831"/>
      <c r="DQ216" s="831"/>
    </row>
    <row r="217" spans="2:121" s="824" customFormat="1">
      <c r="B217" s="47">
        <v>217</v>
      </c>
      <c r="C217" s="813"/>
      <c r="D217" s="814" t="s">
        <v>802</v>
      </c>
      <c r="E217" s="815"/>
      <c r="F217" s="815"/>
      <c r="G217" s="816"/>
      <c r="H217" s="816"/>
      <c r="I217" s="816"/>
      <c r="J217" s="816"/>
      <c r="K217" s="816"/>
      <c r="L217" s="816"/>
      <c r="M217" s="816"/>
      <c r="N217" s="816"/>
      <c r="O217" s="817"/>
      <c r="P217" s="6"/>
      <c r="Q217" s="6"/>
      <c r="R217" s="6"/>
      <c r="S217" s="6"/>
      <c r="T217" s="6"/>
      <c r="U217" s="6"/>
      <c r="V217" s="645"/>
      <c r="W217" s="645"/>
      <c r="X217" s="645"/>
      <c r="Y217" s="645"/>
      <c r="Z217" s="645"/>
      <c r="AA217" s="645"/>
      <c r="AB217" s="818"/>
      <c r="AC217" s="819"/>
      <c r="AD217" s="820"/>
      <c r="AE217" s="820"/>
      <c r="AF217" s="820"/>
      <c r="AG217" s="820"/>
      <c r="AH217" s="820"/>
      <c r="AI217" s="820"/>
      <c r="AJ217" s="820"/>
      <c r="AK217" s="820"/>
      <c r="AL217" s="821"/>
      <c r="AM217" s="821"/>
      <c r="AN217" s="821"/>
      <c r="AO217" s="821"/>
      <c r="AP217" s="821"/>
      <c r="AQ217" s="821"/>
      <c r="AR217" s="821"/>
      <c r="AS217" s="821"/>
      <c r="AT217" s="821"/>
      <c r="AU217" s="821"/>
      <c r="AV217" s="821"/>
      <c r="AW217" s="821"/>
      <c r="AX217" s="821"/>
      <c r="AY217" s="821"/>
      <c r="AZ217" s="821"/>
      <c r="BA217" s="821"/>
      <c r="BB217" s="821"/>
      <c r="BC217" s="821"/>
      <c r="BD217" s="821"/>
      <c r="BE217" s="821"/>
      <c r="BF217" s="821"/>
      <c r="BG217" s="821"/>
      <c r="BH217" s="821"/>
      <c r="BI217" s="821"/>
      <c r="BJ217" s="821"/>
      <c r="BK217" s="821"/>
      <c r="BL217" s="821"/>
      <c r="BM217" s="821"/>
      <c r="BN217" s="816"/>
      <c r="BO217" s="816"/>
      <c r="BP217" s="816"/>
      <c r="BQ217" s="816"/>
      <c r="BR217" s="817"/>
      <c r="BS217" s="817"/>
      <c r="BT217" s="817"/>
      <c r="BU217" s="817"/>
      <c r="BV217" s="817"/>
      <c r="BW217" s="817"/>
      <c r="BX217" s="817"/>
      <c r="BY217" s="831"/>
      <c r="BZ217" s="831"/>
      <c r="CA217" s="831"/>
      <c r="CB217" s="831"/>
      <c r="CC217" s="831"/>
      <c r="CD217" s="831"/>
      <c r="CE217" s="831"/>
      <c r="CF217" s="831"/>
      <c r="CG217" s="831"/>
      <c r="CH217" s="831"/>
      <c r="CI217" s="831"/>
      <c r="CJ217" s="831"/>
      <c r="CK217" s="831"/>
      <c r="CL217" s="831"/>
      <c r="CM217" s="831"/>
      <c r="CN217" s="831"/>
      <c r="CO217" s="831"/>
      <c r="CP217" s="831"/>
      <c r="CQ217" s="831"/>
      <c r="CR217" s="831"/>
      <c r="CS217" s="831"/>
      <c r="CT217" s="831"/>
      <c r="CU217" s="831"/>
      <c r="CV217" s="831"/>
      <c r="CW217" s="831"/>
      <c r="CX217" s="831"/>
      <c r="CY217" s="831"/>
      <c r="CZ217" s="831"/>
      <c r="DA217" s="831"/>
      <c r="DB217" s="831"/>
      <c r="DC217" s="831"/>
      <c r="DD217" s="831"/>
      <c r="DE217" s="831"/>
      <c r="DF217" s="831"/>
      <c r="DG217" s="831"/>
      <c r="DH217" s="831"/>
      <c r="DI217" s="831"/>
      <c r="DJ217" s="831"/>
      <c r="DK217" s="831"/>
      <c r="DL217" s="831"/>
      <c r="DM217" s="831"/>
      <c r="DN217" s="831"/>
      <c r="DO217" s="831"/>
      <c r="DP217" s="831"/>
      <c r="DQ217" s="831"/>
    </row>
    <row r="218" spans="2:121" s="824" customFormat="1">
      <c r="B218" s="47">
        <v>218</v>
      </c>
      <c r="C218" s="813"/>
      <c r="D218" s="830" t="s">
        <v>804</v>
      </c>
      <c r="E218" s="815"/>
      <c r="F218" s="815"/>
      <c r="G218" s="816"/>
      <c r="H218" s="816"/>
      <c r="I218" s="816"/>
      <c r="J218" s="816"/>
      <c r="K218" s="816"/>
      <c r="L218" s="816"/>
      <c r="M218" s="816"/>
      <c r="N218" s="816"/>
      <c r="O218" s="817"/>
      <c r="P218" s="6"/>
      <c r="Q218" s="6"/>
      <c r="R218" s="6"/>
      <c r="S218" s="6"/>
      <c r="T218" s="6"/>
      <c r="U218" s="6"/>
      <c r="V218" s="645"/>
      <c r="W218" s="645"/>
      <c r="X218" s="645"/>
      <c r="Y218" s="645"/>
      <c r="Z218" s="645"/>
      <c r="AA218" s="645"/>
      <c r="AB218" s="818"/>
      <c r="AC218" s="819"/>
      <c r="AD218" s="820"/>
      <c r="AE218" s="820"/>
      <c r="AF218" s="820"/>
      <c r="AG218" s="820"/>
      <c r="AH218" s="820"/>
      <c r="AI218" s="820"/>
      <c r="AJ218" s="820"/>
      <c r="AK218" s="820"/>
      <c r="AL218" s="821"/>
      <c r="AM218" s="821"/>
      <c r="AN218" s="821"/>
      <c r="AO218" s="821"/>
      <c r="AP218" s="821"/>
      <c r="AQ218" s="821"/>
      <c r="AR218" s="821"/>
      <c r="AS218" s="821"/>
      <c r="AT218" s="821"/>
      <c r="AU218" s="821"/>
      <c r="AV218" s="821"/>
      <c r="AW218" s="821"/>
      <c r="AX218" s="821"/>
      <c r="AY218" s="821"/>
      <c r="AZ218" s="821"/>
      <c r="BA218" s="821"/>
      <c r="BB218" s="821"/>
      <c r="BC218" s="821"/>
      <c r="BD218" s="821"/>
      <c r="BE218" s="821"/>
      <c r="BF218" s="821"/>
      <c r="BG218" s="821"/>
      <c r="BH218" s="821"/>
      <c r="BI218" s="821"/>
      <c r="BJ218" s="821"/>
      <c r="BK218" s="821"/>
      <c r="BL218" s="821"/>
      <c r="BM218" s="821"/>
      <c r="BN218" s="816"/>
      <c r="BO218" s="816"/>
      <c r="BP218" s="816"/>
      <c r="BQ218" s="816"/>
      <c r="BR218" s="817"/>
      <c r="BS218" s="817"/>
      <c r="BT218" s="817"/>
      <c r="BU218" s="817"/>
      <c r="BV218" s="817"/>
      <c r="BW218" s="817"/>
      <c r="BX218" s="817"/>
      <c r="BY218" s="831"/>
      <c r="BZ218" s="831"/>
      <c r="CA218" s="831"/>
      <c r="CB218" s="831"/>
      <c r="CC218" s="831"/>
      <c r="CD218" s="831"/>
      <c r="CE218" s="831"/>
      <c r="CF218" s="831"/>
      <c r="CG218" s="831"/>
      <c r="CH218" s="831"/>
      <c r="CI218" s="831"/>
      <c r="CJ218" s="831"/>
      <c r="CK218" s="831"/>
      <c r="CL218" s="831">
        <v>20.443999999999999</v>
      </c>
      <c r="CM218" s="831">
        <v>30.363</v>
      </c>
      <c r="CN218" s="831">
        <v>25.830999999999992</v>
      </c>
      <c r="CO218" s="831">
        <v>30.002000000000002</v>
      </c>
      <c r="CP218" s="831">
        <v>77.816000000000003</v>
      </c>
      <c r="CQ218" s="831">
        <v>140.42699999999999</v>
      </c>
      <c r="CR218" s="831">
        <v>239.32399999999998</v>
      </c>
      <c r="CS218" s="831">
        <v>322.72299999999996</v>
      </c>
      <c r="CT218" s="831">
        <v>434.62399999999997</v>
      </c>
      <c r="CU218" s="831">
        <v>677.62400000000002</v>
      </c>
      <c r="CV218" s="831">
        <v>949.17505811753426</v>
      </c>
      <c r="CW218" s="831">
        <v>1247.3531743949254</v>
      </c>
      <c r="CX218" s="831">
        <v>1585.8891697479687</v>
      </c>
      <c r="CY218" s="831">
        <v>1860.166017834925</v>
      </c>
      <c r="CZ218" s="831">
        <v>2161.8705507305772</v>
      </c>
      <c r="DA218" s="831">
        <v>2491.0027684349247</v>
      </c>
      <c r="DB218" s="831">
        <v>2847.5626709479679</v>
      </c>
      <c r="DC218" s="831">
        <v>3121.8395190349243</v>
      </c>
      <c r="DD218" s="831">
        <v>3415.7075705566631</v>
      </c>
      <c r="DE218" s="831">
        <v>3729.1668255131844</v>
      </c>
      <c r="DF218" s="831">
        <v>4062.2172839044888</v>
      </c>
      <c r="DG218" s="831">
        <v>4344.3306133653587</v>
      </c>
      <c r="DH218" s="831">
        <v>4671.8955347949241</v>
      </c>
      <c r="DI218" s="831">
        <v>5016.7007152470978</v>
      </c>
      <c r="DJ218" s="831">
        <v>5378.74615472188</v>
      </c>
      <c r="DK218" s="831">
        <v>5723.5513351740537</v>
      </c>
      <c r="DL218" s="831">
        <v>6084.0294783740537</v>
      </c>
      <c r="DM218" s="831">
        <v>6460.1805843218799</v>
      </c>
      <c r="DN218" s="831"/>
      <c r="DO218" s="831"/>
      <c r="DP218" s="831"/>
      <c r="DQ218" s="831"/>
    </row>
    <row r="219" spans="2:121" s="824" customFormat="1">
      <c r="B219" s="47">
        <v>219</v>
      </c>
      <c r="C219" s="813"/>
      <c r="D219" s="830" t="s">
        <v>806</v>
      </c>
      <c r="E219" s="815"/>
      <c r="F219" s="815"/>
      <c r="G219" s="816"/>
      <c r="H219" s="816"/>
      <c r="I219" s="816"/>
      <c r="J219" s="816"/>
      <c r="K219" s="816"/>
      <c r="L219" s="816"/>
      <c r="M219" s="816"/>
      <c r="N219" s="816"/>
      <c r="O219" s="817"/>
      <c r="P219" s="6"/>
      <c r="Q219" s="6"/>
      <c r="R219" s="6"/>
      <c r="S219" s="6"/>
      <c r="T219" s="6"/>
      <c r="U219" s="6"/>
      <c r="V219" s="645"/>
      <c r="W219" s="645"/>
      <c r="X219" s="645"/>
      <c r="Y219" s="645"/>
      <c r="Z219" s="645"/>
      <c r="AA219" s="645"/>
      <c r="AB219" s="818"/>
      <c r="AC219" s="819"/>
      <c r="AD219" s="820"/>
      <c r="AE219" s="820"/>
      <c r="AF219" s="820"/>
      <c r="AG219" s="820"/>
      <c r="AH219" s="820"/>
      <c r="AI219" s="820"/>
      <c r="AJ219" s="820"/>
      <c r="AK219" s="820"/>
      <c r="AL219" s="821"/>
      <c r="AM219" s="821"/>
      <c r="AN219" s="821"/>
      <c r="AO219" s="821"/>
      <c r="AP219" s="821"/>
      <c r="AQ219" s="821"/>
      <c r="AR219" s="821"/>
      <c r="AS219" s="821"/>
      <c r="AT219" s="821"/>
      <c r="AU219" s="821"/>
      <c r="AV219" s="821"/>
      <c r="AW219" s="821"/>
      <c r="AX219" s="821"/>
      <c r="AY219" s="821"/>
      <c r="AZ219" s="821"/>
      <c r="BA219" s="821"/>
      <c r="BB219" s="821"/>
      <c r="BC219" s="821"/>
      <c r="BD219" s="821"/>
      <c r="BE219" s="821"/>
      <c r="BF219" s="821"/>
      <c r="BG219" s="821"/>
      <c r="BH219" s="821"/>
      <c r="BI219" s="821"/>
      <c r="BJ219" s="821"/>
      <c r="BK219" s="821"/>
      <c r="BL219" s="821"/>
      <c r="BM219" s="821"/>
      <c r="BN219" s="816"/>
      <c r="BO219" s="816"/>
      <c r="BP219" s="816"/>
      <c r="BQ219" s="816"/>
      <c r="BR219" s="817"/>
      <c r="BS219" s="817"/>
      <c r="BT219" s="817"/>
      <c r="BU219" s="817"/>
      <c r="BV219" s="817"/>
      <c r="BW219" s="817"/>
      <c r="BX219" s="817"/>
      <c r="BY219" s="831"/>
      <c r="BZ219" s="831"/>
      <c r="CA219" s="831"/>
      <c r="CB219" s="831"/>
      <c r="CC219" s="831"/>
      <c r="CD219" s="831"/>
      <c r="CE219" s="831"/>
      <c r="CF219" s="831"/>
      <c r="CG219" s="831"/>
      <c r="CH219" s="831"/>
      <c r="CI219" s="831"/>
      <c r="CJ219" s="831"/>
      <c r="CK219" s="831"/>
      <c r="CL219" s="834">
        <v>4.9770000000000003</v>
      </c>
      <c r="CM219" s="834">
        <v>0</v>
      </c>
      <c r="CN219" s="834">
        <v>0</v>
      </c>
      <c r="CO219" s="834">
        <v>0</v>
      </c>
      <c r="CP219" s="834">
        <v>0</v>
      </c>
      <c r="CQ219" s="834">
        <v>0</v>
      </c>
      <c r="CR219" s="834">
        <v>0</v>
      </c>
      <c r="CS219" s="834">
        <v>0</v>
      </c>
      <c r="CT219" s="834">
        <v>0</v>
      </c>
      <c r="CU219" s="1628">
        <v>0</v>
      </c>
      <c r="CV219" s="1628">
        <v>0</v>
      </c>
      <c r="CW219" s="1628">
        <v>0</v>
      </c>
      <c r="CX219" s="1628">
        <v>0</v>
      </c>
      <c r="CY219" s="1628">
        <v>0</v>
      </c>
      <c r="CZ219" s="1628">
        <v>0</v>
      </c>
      <c r="DA219" s="1628">
        <v>0</v>
      </c>
      <c r="DB219" s="1628">
        <v>0</v>
      </c>
      <c r="DC219" s="1628">
        <v>0</v>
      </c>
      <c r="DD219" s="1628">
        <v>0</v>
      </c>
      <c r="DE219" s="1628">
        <v>0</v>
      </c>
      <c r="DF219" s="1628">
        <v>0</v>
      </c>
      <c r="DG219" s="1628">
        <v>0</v>
      </c>
      <c r="DH219" s="1628">
        <v>0</v>
      </c>
      <c r="DI219" s="1628">
        <v>0</v>
      </c>
      <c r="DJ219" s="1628">
        <v>0</v>
      </c>
      <c r="DK219" s="1628">
        <v>0</v>
      </c>
      <c r="DL219" s="1628">
        <v>0</v>
      </c>
      <c r="DM219" s="1628">
        <v>0</v>
      </c>
      <c r="DN219" s="831"/>
      <c r="DO219" s="831"/>
      <c r="DP219" s="831"/>
      <c r="DQ219" s="831"/>
    </row>
    <row r="220" spans="2:121" s="824" customFormat="1">
      <c r="B220" s="47">
        <v>220</v>
      </c>
      <c r="C220" s="813"/>
      <c r="D220" s="830" t="s">
        <v>803</v>
      </c>
      <c r="E220" s="815"/>
      <c r="F220" s="815"/>
      <c r="G220" s="816"/>
      <c r="H220" s="816"/>
      <c r="I220" s="816"/>
      <c r="J220" s="816"/>
      <c r="K220" s="816"/>
      <c r="L220" s="816"/>
      <c r="M220" s="816"/>
      <c r="N220" s="816"/>
      <c r="O220" s="817"/>
      <c r="P220" s="6"/>
      <c r="Q220" s="6"/>
      <c r="R220" s="6"/>
      <c r="S220" s="6"/>
      <c r="T220" s="6"/>
      <c r="U220" s="6"/>
      <c r="V220" s="645"/>
      <c r="W220" s="645"/>
      <c r="X220" s="645"/>
      <c r="Y220" s="645"/>
      <c r="Z220" s="645"/>
      <c r="AA220" s="645"/>
      <c r="AB220" s="818"/>
      <c r="AC220" s="819"/>
      <c r="AD220" s="820"/>
      <c r="AE220" s="820"/>
      <c r="AF220" s="820"/>
      <c r="AG220" s="820"/>
      <c r="AH220" s="820"/>
      <c r="AI220" s="820"/>
      <c r="AJ220" s="820"/>
      <c r="AK220" s="820"/>
      <c r="AL220" s="821"/>
      <c r="AM220" s="821"/>
      <c r="AN220" s="821"/>
      <c r="AO220" s="821"/>
      <c r="AP220" s="821"/>
      <c r="AQ220" s="821"/>
      <c r="AR220" s="821"/>
      <c r="AS220" s="821"/>
      <c r="AT220" s="821"/>
      <c r="AU220" s="821"/>
      <c r="AV220" s="821"/>
      <c r="AW220" s="821"/>
      <c r="AX220" s="821"/>
      <c r="AY220" s="821"/>
      <c r="AZ220" s="821"/>
      <c r="BA220" s="821"/>
      <c r="BB220" s="821"/>
      <c r="BC220" s="821"/>
      <c r="BD220" s="821"/>
      <c r="BE220" s="821"/>
      <c r="BF220" s="821"/>
      <c r="BG220" s="821"/>
      <c r="BH220" s="821"/>
      <c r="BI220" s="821"/>
      <c r="BJ220" s="821"/>
      <c r="BK220" s="821"/>
      <c r="BL220" s="821"/>
      <c r="BM220" s="821"/>
      <c r="BN220" s="816"/>
      <c r="BO220" s="816"/>
      <c r="BP220" s="816"/>
      <c r="BQ220" s="816"/>
      <c r="BR220" s="817"/>
      <c r="BS220" s="817"/>
      <c r="BT220" s="817"/>
      <c r="BU220" s="817"/>
      <c r="BV220" s="817"/>
      <c r="BW220" s="817"/>
      <c r="BX220" s="817"/>
      <c r="BY220" s="831"/>
      <c r="BZ220" s="831"/>
      <c r="CA220" s="831"/>
      <c r="CB220" s="831"/>
      <c r="CC220" s="831"/>
      <c r="CD220" s="831"/>
      <c r="CE220" s="831"/>
      <c r="CF220" s="831"/>
      <c r="CG220" s="831"/>
      <c r="CH220" s="831"/>
      <c r="CI220" s="831"/>
      <c r="CJ220" s="831"/>
      <c r="CK220" s="831"/>
      <c r="CL220" s="834">
        <v>24.419</v>
      </c>
      <c r="CM220" s="834">
        <v>10.194999999999997</v>
      </c>
      <c r="CN220" s="834">
        <v>14.419000000000008</v>
      </c>
      <c r="CO220" s="834">
        <v>41.992000000000004</v>
      </c>
      <c r="CP220" s="834">
        <v>85.997</v>
      </c>
      <c r="CQ220" s="834">
        <v>81.028000000000006</v>
      </c>
      <c r="CR220" s="834">
        <v>104.76699999999995</v>
      </c>
      <c r="CS220" s="834">
        <v>162.32900000000001</v>
      </c>
      <c r="CT220" s="834">
        <v>253</v>
      </c>
      <c r="CU220" s="831">
        <v>271.55105811753424</v>
      </c>
      <c r="CV220" s="831">
        <v>298.17811627739115</v>
      </c>
      <c r="CW220" s="831">
        <v>338.53599535304335</v>
      </c>
      <c r="CX220" s="831">
        <v>274.27684808695636</v>
      </c>
      <c r="CY220" s="831">
        <v>301.70453289565205</v>
      </c>
      <c r="CZ220" s="831">
        <v>329.13221770434762</v>
      </c>
      <c r="DA220" s="831">
        <v>356.55990251304331</v>
      </c>
      <c r="DB220" s="831">
        <v>274.27684808695642</v>
      </c>
      <c r="DC220" s="831">
        <v>293.86805152173901</v>
      </c>
      <c r="DD220" s="831">
        <v>313.45925495652159</v>
      </c>
      <c r="DE220" s="831">
        <v>333.05045839130423</v>
      </c>
      <c r="DF220" s="831">
        <v>282.11332946086947</v>
      </c>
      <c r="DG220" s="831">
        <v>327.56492142956506</v>
      </c>
      <c r="DH220" s="831">
        <v>344.80518045217377</v>
      </c>
      <c r="DI220" s="831">
        <v>362.04543947478248</v>
      </c>
      <c r="DJ220" s="831">
        <v>344.80518045217377</v>
      </c>
      <c r="DK220" s="831">
        <v>360.47814319999986</v>
      </c>
      <c r="DL220" s="831">
        <v>376.15110594782595</v>
      </c>
      <c r="DM220" s="831">
        <v>391.82406869565204</v>
      </c>
      <c r="DN220" s="831"/>
      <c r="DO220" s="831"/>
      <c r="DP220" s="831"/>
      <c r="DQ220" s="831"/>
    </row>
    <row r="221" spans="2:121" s="824" customFormat="1">
      <c r="B221" s="47">
        <v>221</v>
      </c>
      <c r="C221" s="813"/>
      <c r="D221" s="830" t="s">
        <v>807</v>
      </c>
      <c r="E221" s="815"/>
      <c r="F221" s="815"/>
      <c r="G221" s="816"/>
      <c r="H221" s="816"/>
      <c r="I221" s="816"/>
      <c r="J221" s="816"/>
      <c r="K221" s="816"/>
      <c r="L221" s="816"/>
      <c r="M221" s="816"/>
      <c r="N221" s="816"/>
      <c r="O221" s="817"/>
      <c r="P221" s="6"/>
      <c r="Q221" s="6"/>
      <c r="R221" s="6"/>
      <c r="S221" s="6"/>
      <c r="T221" s="6"/>
      <c r="U221" s="6"/>
      <c r="V221" s="645"/>
      <c r="W221" s="645"/>
      <c r="X221" s="645"/>
      <c r="Y221" s="645"/>
      <c r="Z221" s="645"/>
      <c r="AA221" s="645"/>
      <c r="AB221" s="818"/>
      <c r="AC221" s="819"/>
      <c r="AD221" s="820"/>
      <c r="AE221" s="820"/>
      <c r="AF221" s="820"/>
      <c r="AG221" s="820"/>
      <c r="AH221" s="820"/>
      <c r="AI221" s="820"/>
      <c r="AJ221" s="820"/>
      <c r="AK221" s="820"/>
      <c r="AL221" s="821"/>
      <c r="AM221" s="821"/>
      <c r="AN221" s="821"/>
      <c r="AO221" s="821"/>
      <c r="AP221" s="821"/>
      <c r="AQ221" s="821"/>
      <c r="AR221" s="821"/>
      <c r="AS221" s="821"/>
      <c r="AT221" s="821"/>
      <c r="AU221" s="821"/>
      <c r="AV221" s="821"/>
      <c r="AW221" s="821"/>
      <c r="AX221" s="821"/>
      <c r="AY221" s="821"/>
      <c r="AZ221" s="821"/>
      <c r="BA221" s="821"/>
      <c r="BB221" s="821"/>
      <c r="BC221" s="821"/>
      <c r="BD221" s="821"/>
      <c r="BE221" s="821"/>
      <c r="BF221" s="821"/>
      <c r="BG221" s="821"/>
      <c r="BH221" s="821"/>
      <c r="BI221" s="821"/>
      <c r="BJ221" s="821"/>
      <c r="BK221" s="821"/>
      <c r="BL221" s="821"/>
      <c r="BM221" s="821"/>
      <c r="BN221" s="816"/>
      <c r="BO221" s="816"/>
      <c r="BP221" s="816"/>
      <c r="BQ221" s="816"/>
      <c r="BR221" s="817"/>
      <c r="BS221" s="817"/>
      <c r="BT221" s="817"/>
      <c r="BU221" s="817"/>
      <c r="BV221" s="817"/>
      <c r="BW221" s="817"/>
      <c r="BX221" s="817"/>
      <c r="BY221" s="831"/>
      <c r="BZ221" s="831"/>
      <c r="CA221" s="831"/>
      <c r="CB221" s="831"/>
      <c r="CC221" s="831"/>
      <c r="CD221" s="831"/>
      <c r="CE221" s="831"/>
      <c r="CF221" s="831"/>
      <c r="CG221" s="831"/>
      <c r="CH221" s="831"/>
      <c r="CI221" s="831"/>
      <c r="CJ221" s="831"/>
      <c r="CK221" s="831"/>
      <c r="CL221" s="834">
        <v>-19.477</v>
      </c>
      <c r="CM221" s="834">
        <v>-14.727</v>
      </c>
      <c r="CN221" s="834">
        <v>-10.247999999999998</v>
      </c>
      <c r="CO221" s="834">
        <v>5.8219999999999956</v>
      </c>
      <c r="CP221" s="834">
        <v>-23.385999999999999</v>
      </c>
      <c r="CQ221" s="834">
        <v>17.869</v>
      </c>
      <c r="CR221" s="834">
        <v>-21.368000000000002</v>
      </c>
      <c r="CS221" s="834">
        <v>-50.427999999999997</v>
      </c>
      <c r="CT221" s="834">
        <v>-10</v>
      </c>
      <c r="CU221" s="1628">
        <v>0</v>
      </c>
      <c r="CV221" s="1628">
        <v>0</v>
      </c>
      <c r="CW221" s="1628">
        <v>0</v>
      </c>
      <c r="CX221" s="1628">
        <v>0</v>
      </c>
      <c r="CY221" s="1628">
        <v>0</v>
      </c>
      <c r="CZ221" s="1628">
        <v>0</v>
      </c>
      <c r="DA221" s="1628">
        <v>0</v>
      </c>
      <c r="DB221" s="1628">
        <v>0</v>
      </c>
      <c r="DC221" s="1628">
        <v>0</v>
      </c>
      <c r="DD221" s="1628">
        <v>0</v>
      </c>
      <c r="DE221" s="1628">
        <v>0</v>
      </c>
      <c r="DF221" s="1628">
        <v>0</v>
      </c>
      <c r="DG221" s="1628">
        <v>0</v>
      </c>
      <c r="DH221" s="1628">
        <v>0</v>
      </c>
      <c r="DI221" s="1628">
        <v>0</v>
      </c>
      <c r="DJ221" s="1628">
        <v>0</v>
      </c>
      <c r="DK221" s="1628">
        <v>0</v>
      </c>
      <c r="DL221" s="1628">
        <v>0</v>
      </c>
      <c r="DM221" s="1628">
        <v>0</v>
      </c>
      <c r="DN221" s="831"/>
      <c r="DO221" s="831"/>
      <c r="DP221" s="831"/>
      <c r="DQ221" s="831"/>
    </row>
    <row r="222" spans="2:121" s="824" customFormat="1">
      <c r="B222" s="47">
        <v>222</v>
      </c>
      <c r="C222" s="813"/>
      <c r="D222" s="830" t="s">
        <v>805</v>
      </c>
      <c r="E222" s="815"/>
      <c r="F222" s="815"/>
      <c r="G222" s="816"/>
      <c r="H222" s="816"/>
      <c r="I222" s="816"/>
      <c r="J222" s="816"/>
      <c r="K222" s="816"/>
      <c r="L222" s="816"/>
      <c r="M222" s="816"/>
      <c r="N222" s="816"/>
      <c r="O222" s="817"/>
      <c r="P222" s="6"/>
      <c r="Q222" s="6"/>
      <c r="R222" s="6"/>
      <c r="S222" s="6"/>
      <c r="T222" s="6"/>
      <c r="U222" s="6"/>
      <c r="V222" s="645"/>
      <c r="W222" s="645"/>
      <c r="X222" s="645"/>
      <c r="Y222" s="645"/>
      <c r="Z222" s="645"/>
      <c r="AA222" s="645"/>
      <c r="AB222" s="818"/>
      <c r="AC222" s="819"/>
      <c r="AD222" s="820"/>
      <c r="AE222" s="820"/>
      <c r="AF222" s="820"/>
      <c r="AG222" s="820"/>
      <c r="AH222" s="820"/>
      <c r="AI222" s="820"/>
      <c r="AJ222" s="820"/>
      <c r="AK222" s="820"/>
      <c r="AL222" s="821"/>
      <c r="AM222" s="821"/>
      <c r="AN222" s="821"/>
      <c r="AO222" s="821"/>
      <c r="AP222" s="821"/>
      <c r="AQ222" s="821"/>
      <c r="AR222" s="821"/>
      <c r="AS222" s="821"/>
      <c r="AT222" s="821"/>
      <c r="AU222" s="821"/>
      <c r="AV222" s="821"/>
      <c r="AW222" s="821"/>
      <c r="AX222" s="821"/>
      <c r="AY222" s="821"/>
      <c r="AZ222" s="821"/>
      <c r="BA222" s="821"/>
      <c r="BB222" s="821"/>
      <c r="BC222" s="821"/>
      <c r="BD222" s="821"/>
      <c r="BE222" s="821"/>
      <c r="BF222" s="821"/>
      <c r="BG222" s="821"/>
      <c r="BH222" s="821"/>
      <c r="BI222" s="821"/>
      <c r="BJ222" s="821"/>
      <c r="BK222" s="821"/>
      <c r="BL222" s="821"/>
      <c r="BM222" s="821"/>
      <c r="BN222" s="816"/>
      <c r="BO222" s="816"/>
      <c r="BP222" s="816"/>
      <c r="BQ222" s="816"/>
      <c r="BR222" s="817"/>
      <c r="BS222" s="817"/>
      <c r="BT222" s="817"/>
      <c r="BU222" s="817"/>
      <c r="BV222" s="817"/>
      <c r="BW222" s="817"/>
      <c r="BX222" s="817"/>
      <c r="BY222" s="831"/>
      <c r="BZ222" s="831"/>
      <c r="CA222" s="831"/>
      <c r="CB222" s="831"/>
      <c r="CC222" s="831"/>
      <c r="CD222" s="831"/>
      <c r="CE222" s="831"/>
      <c r="CF222" s="831"/>
      <c r="CG222" s="831"/>
      <c r="CH222" s="831"/>
      <c r="CI222" s="831"/>
      <c r="CJ222" s="831"/>
      <c r="CK222" s="831"/>
      <c r="CL222" s="834">
        <v>30.363</v>
      </c>
      <c r="CM222" s="834">
        <v>25.830999999999992</v>
      </c>
      <c r="CN222" s="834">
        <v>30.002000000000002</v>
      </c>
      <c r="CO222" s="834">
        <v>77.816000000000003</v>
      </c>
      <c r="CP222" s="834">
        <v>140.42699999999999</v>
      </c>
      <c r="CQ222" s="834">
        <v>239.32399999999998</v>
      </c>
      <c r="CR222" s="834">
        <v>322.72299999999996</v>
      </c>
      <c r="CS222" s="834">
        <v>434.62399999999997</v>
      </c>
      <c r="CT222" s="834">
        <v>677.62400000000002</v>
      </c>
      <c r="CU222" s="834">
        <v>949.17505811753426</v>
      </c>
      <c r="CV222" s="834">
        <v>1247.3531743949254</v>
      </c>
      <c r="CW222" s="834">
        <v>1585.8891697479687</v>
      </c>
      <c r="CX222" s="834">
        <v>1860.166017834925</v>
      </c>
      <c r="CY222" s="834">
        <v>2161.8705507305772</v>
      </c>
      <c r="CZ222" s="834">
        <v>2491.0027684349247</v>
      </c>
      <c r="DA222" s="834">
        <v>2847.5626709479679</v>
      </c>
      <c r="DB222" s="834">
        <v>3121.8395190349243</v>
      </c>
      <c r="DC222" s="834">
        <v>3415.7075705566631</v>
      </c>
      <c r="DD222" s="834">
        <v>3729.1668255131844</v>
      </c>
      <c r="DE222" s="834">
        <v>4062.2172839044888</v>
      </c>
      <c r="DF222" s="834">
        <v>4344.3306133653587</v>
      </c>
      <c r="DG222" s="834">
        <v>4671.8955347949241</v>
      </c>
      <c r="DH222" s="834">
        <v>5016.7007152470978</v>
      </c>
      <c r="DI222" s="834">
        <v>5378.74615472188</v>
      </c>
      <c r="DJ222" s="834">
        <v>5723.5513351740537</v>
      </c>
      <c r="DK222" s="834">
        <v>6084.0294783740537</v>
      </c>
      <c r="DL222" s="834">
        <v>6460.1805843218799</v>
      </c>
      <c r="DM222" s="834">
        <v>6852.0046530175323</v>
      </c>
      <c r="DN222" s="831"/>
      <c r="DO222" s="831"/>
      <c r="DP222" s="831"/>
      <c r="DQ222" s="831"/>
    </row>
    <row r="223" spans="2:121" s="824" customFormat="1">
      <c r="B223" s="47">
        <v>223</v>
      </c>
      <c r="C223" s="813"/>
      <c r="D223" s="814"/>
      <c r="E223" s="815"/>
      <c r="F223" s="815"/>
      <c r="G223" s="816"/>
      <c r="H223" s="816"/>
      <c r="I223" s="816"/>
      <c r="J223" s="816"/>
      <c r="K223" s="816"/>
      <c r="L223" s="816"/>
      <c r="M223" s="816"/>
      <c r="N223" s="816"/>
      <c r="O223" s="817"/>
      <c r="P223" s="6"/>
      <c r="Q223" s="6"/>
      <c r="R223" s="6"/>
      <c r="S223" s="6"/>
      <c r="T223" s="6"/>
      <c r="U223" s="6"/>
      <c r="V223" s="645"/>
      <c r="W223" s="645"/>
      <c r="X223" s="645"/>
      <c r="Y223" s="645"/>
      <c r="Z223" s="645"/>
      <c r="AA223" s="645"/>
      <c r="AB223" s="818"/>
      <c r="AC223" s="819"/>
      <c r="AD223" s="820"/>
      <c r="AE223" s="820"/>
      <c r="AF223" s="820"/>
      <c r="AG223" s="820"/>
      <c r="AH223" s="820"/>
      <c r="AI223" s="820"/>
      <c r="AJ223" s="820"/>
      <c r="AK223" s="820"/>
      <c r="AL223" s="821"/>
      <c r="AM223" s="821"/>
      <c r="AN223" s="821"/>
      <c r="AO223" s="821"/>
      <c r="AP223" s="821"/>
      <c r="AQ223" s="821"/>
      <c r="AR223" s="821"/>
      <c r="AS223" s="821"/>
      <c r="AT223" s="821"/>
      <c r="AU223" s="821"/>
      <c r="AV223" s="821"/>
      <c r="AW223" s="821"/>
      <c r="AX223" s="821"/>
      <c r="AY223" s="821"/>
      <c r="AZ223" s="821"/>
      <c r="BA223" s="821"/>
      <c r="BB223" s="821"/>
      <c r="BC223" s="821"/>
      <c r="BD223" s="821"/>
      <c r="BE223" s="821"/>
      <c r="BF223" s="821"/>
      <c r="BG223" s="821"/>
      <c r="BH223" s="821"/>
      <c r="BI223" s="821"/>
      <c r="BJ223" s="821"/>
      <c r="BK223" s="821"/>
      <c r="BL223" s="821"/>
      <c r="BM223" s="821"/>
      <c r="BN223" s="816"/>
      <c r="BO223" s="816"/>
      <c r="BP223" s="816"/>
      <c r="BQ223" s="816"/>
      <c r="BR223" s="817"/>
      <c r="BS223" s="817"/>
      <c r="BT223" s="817"/>
      <c r="BU223" s="817"/>
      <c r="BV223" s="817"/>
      <c r="BW223" s="817"/>
      <c r="BX223" s="817"/>
      <c r="BY223" s="831"/>
      <c r="BZ223" s="831"/>
      <c r="CA223" s="831"/>
      <c r="CB223" s="831"/>
      <c r="CC223" s="831"/>
      <c r="CD223" s="831"/>
      <c r="CE223" s="831"/>
      <c r="CF223" s="831"/>
      <c r="CG223" s="831"/>
      <c r="CH223" s="831"/>
      <c r="CI223" s="831"/>
      <c r="CJ223" s="831"/>
      <c r="CK223" s="831"/>
      <c r="CL223" s="817">
        <v>0</v>
      </c>
      <c r="CM223" s="817">
        <v>0</v>
      </c>
      <c r="CN223" s="817">
        <v>0</v>
      </c>
      <c r="CO223" s="817">
        <v>0</v>
      </c>
      <c r="CP223" s="817">
        <v>0</v>
      </c>
      <c r="CQ223" s="817">
        <v>0</v>
      </c>
      <c r="CR223" s="817">
        <v>0</v>
      </c>
      <c r="CS223" s="817">
        <v>0</v>
      </c>
      <c r="CT223" s="817">
        <v>0.37599999999997635</v>
      </c>
      <c r="CU223" s="817">
        <v>0.37599999999997635</v>
      </c>
      <c r="CV223" s="817">
        <v>0.37599999999997635</v>
      </c>
      <c r="CW223" s="817">
        <v>0.37599999999997635</v>
      </c>
      <c r="CX223" s="817">
        <v>0.37599999999997635</v>
      </c>
      <c r="CY223" s="817">
        <v>0.37599999999974898</v>
      </c>
      <c r="CZ223" s="817">
        <v>0.37599999999974898</v>
      </c>
      <c r="DA223" s="817">
        <v>0.37599999999974898</v>
      </c>
      <c r="DB223" s="817">
        <v>0.37599999999974898</v>
      </c>
      <c r="DC223" s="817">
        <v>0.37599999999974898</v>
      </c>
      <c r="DD223" s="817">
        <v>0.37600000000020373</v>
      </c>
      <c r="DE223" s="817">
        <v>0.37600000000020373</v>
      </c>
      <c r="DF223" s="817">
        <v>0.37600000000020373</v>
      </c>
      <c r="DG223" s="817">
        <v>0.37600000000020373</v>
      </c>
      <c r="DH223" s="817">
        <v>0.37600000000020373</v>
      </c>
      <c r="DI223" s="817">
        <v>0.37600000000020373</v>
      </c>
      <c r="DJ223" s="817">
        <v>0.37600000000020373</v>
      </c>
      <c r="DK223" s="817">
        <v>0.37600000000020373</v>
      </c>
      <c r="DL223" s="817">
        <v>0.37600000000020373</v>
      </c>
      <c r="DM223" s="817">
        <v>0.37600000000020373</v>
      </c>
      <c r="DN223" s="831"/>
      <c r="DO223" s="831"/>
      <c r="DP223" s="831"/>
      <c r="DQ223" s="831"/>
    </row>
    <row r="224" spans="2:121" s="824" customFormat="1">
      <c r="B224" s="47">
        <v>224</v>
      </c>
      <c r="C224" s="813"/>
      <c r="D224" s="814" t="s">
        <v>749</v>
      </c>
      <c r="E224" s="815"/>
      <c r="F224" s="815"/>
      <c r="G224" s="816"/>
      <c r="H224" s="816"/>
      <c r="I224" s="816"/>
      <c r="J224" s="816"/>
      <c r="K224" s="816"/>
      <c r="L224" s="816"/>
      <c r="M224" s="816"/>
      <c r="N224" s="816"/>
      <c r="O224" s="817"/>
      <c r="P224" s="6"/>
      <c r="Q224" s="6"/>
      <c r="R224" s="835">
        <v>6.4795828695295571E-2</v>
      </c>
      <c r="S224" s="835">
        <v>9.7823798495607406E-2</v>
      </c>
      <c r="T224" s="835">
        <v>0.16229552986520562</v>
      </c>
      <c r="U224" s="835">
        <v>0.25646163850229009</v>
      </c>
      <c r="V224" s="645"/>
      <c r="W224" s="645"/>
      <c r="X224" s="645"/>
      <c r="Y224" s="645"/>
      <c r="Z224" s="645"/>
      <c r="AA224" s="645"/>
      <c r="AB224" s="818"/>
      <c r="AC224" s="819"/>
      <c r="AD224" s="820"/>
      <c r="AE224" s="820"/>
      <c r="AF224" s="820"/>
      <c r="AG224" s="820"/>
      <c r="AH224" s="820"/>
      <c r="AI224" s="820"/>
      <c r="AJ224" s="820"/>
      <c r="AK224" s="820"/>
      <c r="AL224" s="821"/>
      <c r="AM224" s="821"/>
      <c r="AN224" s="821"/>
      <c r="AO224" s="821"/>
      <c r="AP224" s="821"/>
      <c r="AQ224" s="821"/>
      <c r="AR224" s="821"/>
      <c r="AS224" s="821"/>
      <c r="AT224" s="821"/>
      <c r="AU224" s="821"/>
      <c r="AV224" s="821"/>
      <c r="AW224" s="821"/>
      <c r="AX224" s="821"/>
      <c r="AY224" s="821"/>
      <c r="AZ224" s="821"/>
      <c r="BA224" s="821"/>
      <c r="BB224" s="821"/>
      <c r="BC224" s="821"/>
      <c r="BD224" s="821"/>
      <c r="BE224" s="821"/>
      <c r="BF224" s="821"/>
      <c r="BG224" s="821"/>
      <c r="BH224" s="821"/>
      <c r="BI224" s="821"/>
      <c r="BJ224" s="821"/>
      <c r="BK224" s="821"/>
      <c r="BL224" s="821"/>
      <c r="BM224" s="821"/>
      <c r="BN224" s="816"/>
      <c r="BO224" s="816"/>
      <c r="BP224" s="816"/>
      <c r="BQ224" s="816"/>
      <c r="BR224" s="817"/>
      <c r="BS224" s="817"/>
      <c r="BT224" s="817"/>
      <c r="BU224" s="817"/>
      <c r="BV224" s="817"/>
      <c r="BW224" s="817"/>
      <c r="BX224" s="817"/>
      <c r="BY224" s="831"/>
      <c r="BZ224" s="831"/>
      <c r="CA224" s="831"/>
      <c r="CB224" s="831"/>
      <c r="CC224" s="831"/>
      <c r="CD224" s="831"/>
      <c r="CE224" s="831"/>
      <c r="CF224" s="831"/>
      <c r="CG224" s="831"/>
      <c r="CH224" s="831"/>
      <c r="CI224" s="835">
        <v>6.3045586808923373E-2</v>
      </c>
      <c r="CJ224" s="835">
        <v>0.13300492610837439</v>
      </c>
      <c r="CK224" s="835">
        <v>9.7823798495607406E-2</v>
      </c>
      <c r="CL224" s="835">
        <v>0.16994755430675973</v>
      </c>
      <c r="CM224" s="835">
        <v>0.15164377128096748</v>
      </c>
      <c r="CN224" s="835">
        <v>0.10556278807923719</v>
      </c>
      <c r="CO224" s="835">
        <v>0.16229552986520562</v>
      </c>
      <c r="CP224" s="835">
        <v>0.24384937035056159</v>
      </c>
      <c r="CQ224" s="835">
        <v>0.2955434589318528</v>
      </c>
      <c r="CR224" s="835">
        <v>0.2864422274688016</v>
      </c>
      <c r="CS224" s="835">
        <v>0.25646163850229009</v>
      </c>
      <c r="CT224" s="835">
        <v>0.28074534161490683</v>
      </c>
      <c r="CU224" s="835">
        <v>0.30532188363907853</v>
      </c>
      <c r="CV224" s="835">
        <v>0.32791831127330495</v>
      </c>
      <c r="CW224" s="835">
        <v>0.35250337105510415</v>
      </c>
      <c r="CX224" s="835">
        <v>0.37210840356698499</v>
      </c>
      <c r="CY224" s="835">
        <v>0.39313573649646855</v>
      </c>
      <c r="CZ224" s="835">
        <v>0.41522979473915406</v>
      </c>
      <c r="DA224" s="835">
        <v>0.43814441091507195</v>
      </c>
      <c r="DB224" s="835">
        <v>0.44603078843356059</v>
      </c>
      <c r="DC224" s="835">
        <v>0.45547780940755506</v>
      </c>
      <c r="DD224" s="835">
        <v>0.4661928531891481</v>
      </c>
      <c r="DE224" s="835">
        <v>0.47795215104758693</v>
      </c>
      <c r="DF224" s="835">
        <v>0.48274517926281763</v>
      </c>
      <c r="DG224" s="835">
        <v>0.49181805629420255</v>
      </c>
      <c r="DH224" s="835">
        <v>0.50170767152470985</v>
      </c>
      <c r="DI224" s="835">
        <v>0.51229734806875049</v>
      </c>
      <c r="DJ224" s="835">
        <v>0.52035703047036852</v>
      </c>
      <c r="DK224" s="835">
        <v>0.52907873724991772</v>
      </c>
      <c r="DL224" s="835">
        <v>0.53837971536015672</v>
      </c>
      <c r="DM224" s="835">
        <v>0.54819045224140261</v>
      </c>
      <c r="DN224" s="831"/>
      <c r="DO224" s="831"/>
      <c r="DP224" s="831"/>
      <c r="DQ224" s="831"/>
    </row>
    <row r="225" spans="2:121" s="12" customFormat="1">
      <c r="B225" s="47">
        <v>225</v>
      </c>
      <c r="C225" s="802"/>
      <c r="D225" s="1489" t="s">
        <v>940</v>
      </c>
      <c r="E225" s="804"/>
      <c r="F225" s="804"/>
      <c r="G225" s="805"/>
      <c r="H225" s="805"/>
      <c r="I225" s="805"/>
      <c r="J225" s="805"/>
      <c r="K225" s="805"/>
      <c r="L225" s="805"/>
      <c r="M225" s="805"/>
      <c r="N225" s="805"/>
      <c r="O225" s="806"/>
      <c r="P225" s="726"/>
      <c r="Q225" s="726"/>
      <c r="R225" s="835">
        <v>0</v>
      </c>
      <c r="S225" s="835">
        <v>0</v>
      </c>
      <c r="T225" s="835">
        <v>0</v>
      </c>
      <c r="U225" s="835">
        <v>0</v>
      </c>
      <c r="V225" s="640"/>
      <c r="W225" s="640"/>
      <c r="X225" s="640"/>
      <c r="Y225" s="640"/>
      <c r="Z225" s="640"/>
      <c r="AA225" s="640"/>
      <c r="AB225" s="807"/>
      <c r="AC225" s="808"/>
      <c r="AD225" s="809"/>
      <c r="AE225" s="809"/>
      <c r="AF225" s="809"/>
      <c r="AG225" s="809"/>
      <c r="AH225" s="809"/>
      <c r="AI225" s="809"/>
      <c r="AJ225" s="809"/>
      <c r="AK225" s="809"/>
      <c r="AL225" s="810"/>
      <c r="AM225" s="810"/>
      <c r="AN225" s="810"/>
      <c r="AO225" s="810"/>
      <c r="AP225" s="810"/>
      <c r="AQ225" s="810"/>
      <c r="AR225" s="810"/>
      <c r="AS225" s="810"/>
      <c r="AT225" s="810"/>
      <c r="AU225" s="810"/>
      <c r="AV225" s="810"/>
      <c r="AW225" s="810"/>
      <c r="AX225" s="810"/>
      <c r="AY225" s="810"/>
      <c r="AZ225" s="810"/>
      <c r="BA225" s="810"/>
      <c r="BB225" s="810"/>
      <c r="BC225" s="810"/>
      <c r="BD225" s="810"/>
      <c r="BE225" s="810"/>
      <c r="BF225" s="810"/>
      <c r="BG225" s="810"/>
      <c r="BH225" s="810"/>
      <c r="BI225" s="810"/>
      <c r="BJ225" s="810"/>
      <c r="BK225" s="810"/>
      <c r="BL225" s="810"/>
      <c r="BM225" s="810"/>
      <c r="BN225" s="805"/>
      <c r="BO225" s="805"/>
      <c r="BP225" s="805"/>
      <c r="BQ225" s="805"/>
      <c r="BR225" s="806"/>
      <c r="BS225" s="806"/>
      <c r="BT225" s="806"/>
      <c r="BU225" s="806"/>
      <c r="BV225" s="806"/>
      <c r="BW225" s="806"/>
      <c r="BX225" s="806"/>
      <c r="BY225" s="834"/>
      <c r="BZ225" s="834"/>
      <c r="CA225" s="834"/>
      <c r="CB225" s="834"/>
      <c r="CC225" s="831"/>
      <c r="CD225" s="831"/>
      <c r="CE225" s="831"/>
      <c r="CF225" s="831"/>
      <c r="CG225" s="831"/>
      <c r="CH225" s="831"/>
      <c r="CI225" s="831"/>
      <c r="CJ225" s="831"/>
      <c r="CK225" s="835">
        <v>0.1671196432331043</v>
      </c>
      <c r="CL225" s="835">
        <v>0.21279406249825089</v>
      </c>
      <c r="CM225" s="835">
        <v>0.1430961606199366</v>
      </c>
      <c r="CN225" s="835">
        <v>0.10184722564301046</v>
      </c>
      <c r="CO225" s="835">
        <v>0.17627343468113818</v>
      </c>
      <c r="CP225" s="835">
        <v>0.25961665358514679</v>
      </c>
      <c r="CQ225" s="835">
        <v>0.29555580802592324</v>
      </c>
      <c r="CR225" s="835">
        <v>0.27896792288711769</v>
      </c>
      <c r="CS225" s="835">
        <v>0.24237708990531626</v>
      </c>
      <c r="CT225" s="835">
        <v>0.27577639751552796</v>
      </c>
      <c r="CU225" s="835">
        <v>0</v>
      </c>
      <c r="CV225" s="834"/>
      <c r="CW225" s="834"/>
      <c r="CX225" s="834"/>
      <c r="CY225" s="834"/>
      <c r="CZ225" s="834"/>
      <c r="DA225" s="834"/>
      <c r="DB225" s="834"/>
      <c r="DC225" s="834"/>
      <c r="DD225" s="834"/>
      <c r="DE225" s="834"/>
      <c r="DF225" s="834"/>
      <c r="DG225" s="834"/>
      <c r="DH225" s="834"/>
      <c r="DI225" s="834"/>
      <c r="DJ225" s="834"/>
      <c r="DK225" s="834"/>
      <c r="DL225" s="834"/>
      <c r="DM225" s="834"/>
      <c r="DN225" s="834"/>
      <c r="DO225" s="834"/>
      <c r="DP225" s="834"/>
      <c r="DQ225" s="834"/>
    </row>
    <row r="226" spans="2:121" s="12" customFormat="1">
      <c r="B226" s="47">
        <v>226</v>
      </c>
      <c r="C226" s="802"/>
      <c r="D226" s="829" t="s">
        <v>250</v>
      </c>
      <c r="E226" s="804"/>
      <c r="F226" s="804"/>
      <c r="G226" s="805"/>
      <c r="H226" s="805"/>
      <c r="I226" s="805"/>
      <c r="J226" s="805"/>
      <c r="K226" s="805"/>
      <c r="L226" s="805"/>
      <c r="M226" s="805"/>
      <c r="N226" s="805"/>
      <c r="O226" s="806"/>
      <c r="P226" s="726"/>
      <c r="Q226" s="726"/>
      <c r="R226" s="726"/>
      <c r="S226" s="726"/>
      <c r="T226" s="726"/>
      <c r="U226" s="638"/>
      <c r="V226" s="640"/>
      <c r="W226" s="640"/>
      <c r="X226" s="640"/>
      <c r="Y226" s="640"/>
      <c r="Z226" s="640"/>
      <c r="AA226" s="640"/>
      <c r="AB226" s="807"/>
      <c r="AC226" s="808"/>
      <c r="AD226" s="809"/>
      <c r="AE226" s="809"/>
      <c r="AF226" s="809"/>
      <c r="AG226" s="809"/>
      <c r="AH226" s="809"/>
      <c r="AI226" s="809"/>
      <c r="AJ226" s="809"/>
      <c r="AK226" s="809"/>
      <c r="AL226" s="810"/>
      <c r="AM226" s="810"/>
      <c r="AN226" s="810"/>
      <c r="AO226" s="810"/>
      <c r="AP226" s="810"/>
      <c r="AQ226" s="810"/>
      <c r="AR226" s="810"/>
      <c r="AS226" s="810"/>
      <c r="AT226" s="810"/>
      <c r="AU226" s="810"/>
      <c r="AV226" s="810"/>
      <c r="AW226" s="810"/>
      <c r="AX226" s="810"/>
      <c r="AY226" s="810"/>
      <c r="AZ226" s="810"/>
      <c r="BA226" s="810"/>
      <c r="BB226" s="810"/>
      <c r="BC226" s="810"/>
      <c r="BD226" s="810"/>
      <c r="BE226" s="810"/>
      <c r="BF226" s="810"/>
      <c r="BG226" s="810"/>
      <c r="BH226" s="810"/>
      <c r="BI226" s="810"/>
      <c r="BJ226" s="810"/>
      <c r="BK226" s="810"/>
      <c r="BL226" s="810"/>
      <c r="BM226" s="810"/>
      <c r="BN226" s="805"/>
      <c r="BO226" s="805"/>
      <c r="BP226" s="805"/>
      <c r="BQ226" s="805"/>
      <c r="BR226" s="806"/>
      <c r="BS226" s="806"/>
      <c r="BT226" s="806"/>
      <c r="BU226" s="806"/>
      <c r="BV226" s="806"/>
      <c r="BW226" s="806"/>
      <c r="BX226" s="806"/>
      <c r="BY226" s="834"/>
      <c r="BZ226" s="834"/>
      <c r="CA226" s="834"/>
      <c r="CB226" s="834"/>
      <c r="CC226" s="834"/>
      <c r="CD226" s="834"/>
      <c r="CE226" s="834"/>
      <c r="CF226" s="834"/>
      <c r="CG226" s="834"/>
      <c r="CH226" s="834"/>
      <c r="CI226" s="834"/>
      <c r="CJ226" s="834"/>
      <c r="CK226" s="811">
        <v>0.1303688501319272</v>
      </c>
      <c r="CL226" s="811">
        <v>0.14045607984878172</v>
      </c>
      <c r="CM226" s="811">
        <v>8.8314567866567759E-2</v>
      </c>
      <c r="CN226" s="811">
        <v>0.14755192938070619</v>
      </c>
      <c r="CO226" s="811">
        <v>9.4800064424805652E-2</v>
      </c>
      <c r="CP226" s="811">
        <v>5.4445326513459569E-2</v>
      </c>
      <c r="CQ226" s="811">
        <v>7.9040316399788674E-2</v>
      </c>
      <c r="CR226" s="811">
        <v>8.5258552051294262E-2</v>
      </c>
      <c r="CS226" s="811">
        <v>7.1665571330644773E-2</v>
      </c>
      <c r="CT226" s="811">
        <v>4.5807078468615939E-2</v>
      </c>
      <c r="CU226" s="811">
        <v>5.8609434390911361E-2</v>
      </c>
      <c r="CV226" s="811">
        <v>6.4680719366028455E-2</v>
      </c>
      <c r="CW226" s="811">
        <v>6.6239734190089758E-2</v>
      </c>
      <c r="CX226" s="811">
        <v>8.0427045679633838E-2</v>
      </c>
      <c r="CY226" s="811">
        <v>8.0044059747826052E-2</v>
      </c>
      <c r="CZ226" s="811">
        <v>7.9727680065028339E-2</v>
      </c>
      <c r="DA226" s="811">
        <v>7.9461921131478236E-2</v>
      </c>
      <c r="DB226" s="811">
        <v>9.1425616028985468E-2</v>
      </c>
      <c r="DC226" s="811">
        <v>9.1200429782608644E-2</v>
      </c>
      <c r="DD226" s="811">
        <v>9.1004299826086918E-2</v>
      </c>
      <c r="DE226" s="811">
        <v>9.0831943197628426E-2</v>
      </c>
      <c r="DF226" s="811">
        <v>9.6724570100869517E-2</v>
      </c>
      <c r="DG226" s="811">
        <v>9.4164854563290212E-2</v>
      </c>
      <c r="DH226" s="811">
        <v>9.4037776486956492E-2</v>
      </c>
      <c r="DI226" s="811">
        <v>9.3923096271728498E-2</v>
      </c>
      <c r="DJ226" s="811">
        <v>9.6224701521536865E-2</v>
      </c>
      <c r="DK226" s="811">
        <v>9.6127504853333295E-2</v>
      </c>
      <c r="DL226" s="811">
        <v>9.6038580241998101E-2</v>
      </c>
      <c r="DM226" s="811">
        <v>9.5956914782608649E-2</v>
      </c>
      <c r="DN226" s="834"/>
      <c r="DO226" s="834"/>
      <c r="DP226" s="834"/>
      <c r="DQ226" s="834"/>
    </row>
    <row r="227" spans="2:121" s="12" customFormat="1">
      <c r="B227" s="47">
        <v>227</v>
      </c>
      <c r="C227" s="802"/>
      <c r="D227" s="814" t="s">
        <v>750</v>
      </c>
      <c r="E227" s="804"/>
      <c r="F227" s="804"/>
      <c r="G227" s="805"/>
      <c r="H227" s="805"/>
      <c r="I227" s="805"/>
      <c r="J227" s="805"/>
      <c r="K227" s="805"/>
      <c r="L227" s="805"/>
      <c r="M227" s="805"/>
      <c r="N227" s="805"/>
      <c r="O227" s="806"/>
      <c r="P227" s="726"/>
      <c r="Q227" s="726"/>
      <c r="R227" s="726"/>
      <c r="S227" s="726"/>
      <c r="T227" s="726"/>
      <c r="U227" s="638"/>
      <c r="V227" s="640"/>
      <c r="W227" s="640"/>
      <c r="X227" s="640"/>
      <c r="Y227" s="640"/>
      <c r="Z227" s="640"/>
      <c r="AA227" s="640"/>
      <c r="AB227" s="807"/>
      <c r="AC227" s="808"/>
      <c r="AD227" s="809"/>
      <c r="AE227" s="809"/>
      <c r="AF227" s="809"/>
      <c r="AG227" s="809"/>
      <c r="AH227" s="809"/>
      <c r="AI227" s="809"/>
      <c r="AJ227" s="809"/>
      <c r="AK227" s="809"/>
      <c r="AL227" s="810"/>
      <c r="AM227" s="810"/>
      <c r="AN227" s="810"/>
      <c r="AO227" s="810"/>
      <c r="AP227" s="810"/>
      <c r="AQ227" s="810"/>
      <c r="AR227" s="810"/>
      <c r="AS227" s="810"/>
      <c r="AT227" s="810"/>
      <c r="AU227" s="810"/>
      <c r="AV227" s="810"/>
      <c r="AW227" s="810"/>
      <c r="AX227" s="810"/>
      <c r="AY227" s="810"/>
      <c r="AZ227" s="810"/>
      <c r="BA227" s="810"/>
      <c r="BB227" s="810"/>
      <c r="BC227" s="810"/>
      <c r="BD227" s="810"/>
      <c r="BE227" s="810"/>
      <c r="BF227" s="810"/>
      <c r="BG227" s="810"/>
      <c r="BH227" s="810"/>
      <c r="BI227" s="810"/>
      <c r="BJ227" s="810"/>
      <c r="BK227" s="810"/>
      <c r="BL227" s="810"/>
      <c r="BM227" s="810"/>
      <c r="BN227" s="805"/>
      <c r="BO227" s="805"/>
      <c r="BP227" s="805"/>
      <c r="BQ227" s="805"/>
      <c r="BR227" s="806"/>
      <c r="BS227" s="806"/>
      <c r="BT227" s="806"/>
      <c r="BU227" s="806"/>
      <c r="BV227" s="806"/>
      <c r="BW227" s="806"/>
      <c r="BX227" s="806"/>
      <c r="BY227" s="834"/>
      <c r="BZ227" s="834"/>
      <c r="CA227" s="834"/>
      <c r="CB227" s="834"/>
      <c r="CC227" s="834"/>
      <c r="CD227" s="834"/>
      <c r="CE227" s="834"/>
      <c r="CF227" s="834"/>
      <c r="CG227" s="834"/>
      <c r="CH227" s="834"/>
      <c r="CI227" s="834"/>
      <c r="CJ227" s="834"/>
      <c r="CK227" s="834"/>
      <c r="CL227" s="834"/>
      <c r="CM227" s="834"/>
      <c r="CN227" s="834"/>
      <c r="CO227" s="836"/>
      <c r="CP227" s="834"/>
      <c r="CQ227" s="834"/>
      <c r="CR227" s="834"/>
      <c r="CS227" s="834"/>
      <c r="CT227" s="834"/>
      <c r="CU227" s="834"/>
      <c r="CV227" s="834"/>
      <c r="CW227" s="834"/>
      <c r="CX227" s="834"/>
      <c r="CY227" s="834"/>
      <c r="CZ227" s="834"/>
      <c r="DA227" s="834"/>
      <c r="DB227" s="834"/>
      <c r="DC227" s="834"/>
      <c r="DD227" s="834"/>
      <c r="DE227" s="834"/>
      <c r="DF227" s="834"/>
      <c r="DG227" s="834"/>
      <c r="DH227" s="834"/>
      <c r="DI227" s="834"/>
      <c r="DJ227" s="834"/>
      <c r="DK227" s="834"/>
      <c r="DL227" s="834"/>
      <c r="DM227" s="834"/>
      <c r="DN227" s="834"/>
      <c r="DO227" s="834"/>
      <c r="DP227" s="834"/>
      <c r="DQ227" s="834"/>
    </row>
    <row r="228" spans="2:121" s="12" customFormat="1">
      <c r="B228" s="47">
        <v>228</v>
      </c>
      <c r="C228" s="802"/>
      <c r="D228" s="825" t="s">
        <v>751</v>
      </c>
      <c r="E228" s="804"/>
      <c r="F228" s="804"/>
      <c r="G228" s="805"/>
      <c r="H228" s="805"/>
      <c r="I228" s="805"/>
      <c r="J228" s="805"/>
      <c r="K228" s="805"/>
      <c r="L228" s="805"/>
      <c r="M228" s="805"/>
      <c r="N228" s="805"/>
      <c r="O228" s="806"/>
      <c r="P228" s="726"/>
      <c r="Q228" s="726"/>
      <c r="R228" s="726"/>
      <c r="S228" s="726"/>
      <c r="T228" s="726"/>
      <c r="U228" s="638"/>
      <c r="V228" s="640"/>
      <c r="W228" s="640"/>
      <c r="X228" s="640"/>
      <c r="Y228" s="640"/>
      <c r="Z228" s="640"/>
      <c r="AA228" s="640"/>
      <c r="AB228" s="807"/>
      <c r="AC228" s="808"/>
      <c r="AD228" s="809"/>
      <c r="AE228" s="809"/>
      <c r="AF228" s="809"/>
      <c r="AG228" s="809"/>
      <c r="AH228" s="809"/>
      <c r="AI228" s="809"/>
      <c r="AJ228" s="809"/>
      <c r="AK228" s="809"/>
      <c r="AL228" s="810"/>
      <c r="AM228" s="810"/>
      <c r="AN228" s="810"/>
      <c r="AO228" s="810"/>
      <c r="AP228" s="810"/>
      <c r="AQ228" s="810"/>
      <c r="AR228" s="810"/>
      <c r="AS228" s="810"/>
      <c r="AT228" s="810"/>
      <c r="AU228" s="810"/>
      <c r="AV228" s="810"/>
      <c r="AW228" s="810"/>
      <c r="AX228" s="810"/>
      <c r="AY228" s="810"/>
      <c r="AZ228" s="810"/>
      <c r="BA228" s="810"/>
      <c r="BB228" s="810"/>
      <c r="BC228" s="810"/>
      <c r="BD228" s="810"/>
      <c r="BE228" s="810"/>
      <c r="BF228" s="810"/>
      <c r="BG228" s="810"/>
      <c r="BH228" s="810"/>
      <c r="BI228" s="810"/>
      <c r="BJ228" s="810"/>
      <c r="BK228" s="810"/>
      <c r="BL228" s="810"/>
      <c r="BM228" s="810"/>
      <c r="BN228" s="805"/>
      <c r="BO228" s="805"/>
      <c r="BP228" s="805"/>
      <c r="BQ228" s="805"/>
      <c r="BR228" s="806"/>
      <c r="BS228" s="806"/>
      <c r="BT228" s="806"/>
      <c r="BU228" s="806"/>
      <c r="BV228" s="806"/>
      <c r="BW228" s="806"/>
      <c r="BX228" s="806"/>
      <c r="BY228" s="834"/>
      <c r="BZ228" s="834"/>
      <c r="CA228" s="834"/>
      <c r="CB228" s="834"/>
      <c r="CC228" s="834"/>
      <c r="CD228" s="834"/>
      <c r="CE228" s="834"/>
      <c r="CF228" s="834"/>
      <c r="CG228" s="834"/>
      <c r="CH228" s="834"/>
      <c r="CI228" s="834"/>
      <c r="CJ228" s="834"/>
      <c r="CK228" s="834">
        <v>20.43</v>
      </c>
      <c r="CL228" s="834">
        <v>24.648</v>
      </c>
      <c r="CM228" s="834">
        <v>12.206</v>
      </c>
      <c r="CN228" s="834">
        <v>18.734000000000002</v>
      </c>
      <c r="CO228" s="834">
        <v>34.706000000000003</v>
      </c>
      <c r="CP228" s="834">
        <v>45.622999999999998</v>
      </c>
      <c r="CQ228" s="834">
        <v>47.183</v>
      </c>
      <c r="CR228" s="834">
        <v>58.494</v>
      </c>
      <c r="CS228" s="834">
        <v>90.438999999999993</v>
      </c>
      <c r="CT228" s="834">
        <v>145</v>
      </c>
      <c r="CU228" s="834"/>
      <c r="CV228" s="834"/>
      <c r="CW228" s="834"/>
      <c r="CX228" s="834"/>
      <c r="CY228" s="834"/>
      <c r="CZ228" s="834"/>
      <c r="DA228" s="834"/>
      <c r="DB228" s="834"/>
      <c r="DC228" s="834"/>
      <c r="DD228" s="834"/>
      <c r="DE228" s="834"/>
      <c r="DF228" s="834"/>
      <c r="DG228" s="834"/>
      <c r="DH228" s="834"/>
      <c r="DI228" s="834"/>
      <c r="DJ228" s="834"/>
      <c r="DK228" s="834"/>
      <c r="DL228" s="834"/>
      <c r="DM228" s="834"/>
      <c r="DN228" s="834"/>
      <c r="DO228" s="834"/>
      <c r="DP228" s="834"/>
      <c r="DQ228" s="834"/>
    </row>
    <row r="229" spans="2:121" s="12" customFormat="1">
      <c r="B229" s="47">
        <v>229</v>
      </c>
      <c r="C229" s="802"/>
      <c r="D229" s="825" t="s">
        <v>752</v>
      </c>
      <c r="E229" s="804"/>
      <c r="F229" s="804"/>
      <c r="G229" s="805"/>
      <c r="H229" s="805"/>
      <c r="I229" s="805"/>
      <c r="J229" s="805"/>
      <c r="K229" s="805"/>
      <c r="L229" s="805"/>
      <c r="M229" s="805"/>
      <c r="N229" s="805"/>
      <c r="O229" s="806"/>
      <c r="P229" s="726"/>
      <c r="Q229" s="726"/>
      <c r="R229" s="726"/>
      <c r="S229" s="726"/>
      <c r="T229" s="726"/>
      <c r="U229" s="638"/>
      <c r="V229" s="640"/>
      <c r="W229" s="640"/>
      <c r="X229" s="640"/>
      <c r="Y229" s="640"/>
      <c r="Z229" s="640"/>
      <c r="AA229" s="640"/>
      <c r="AB229" s="807"/>
      <c r="AC229" s="808"/>
      <c r="AD229" s="809"/>
      <c r="AE229" s="809"/>
      <c r="AF229" s="809"/>
      <c r="AG229" s="809"/>
      <c r="AH229" s="809"/>
      <c r="AI229" s="809"/>
      <c r="AJ229" s="809"/>
      <c r="AK229" s="809"/>
      <c r="AL229" s="810"/>
      <c r="AM229" s="810"/>
      <c r="AN229" s="810"/>
      <c r="AO229" s="810"/>
      <c r="AP229" s="810"/>
      <c r="AQ229" s="810"/>
      <c r="AR229" s="810"/>
      <c r="AS229" s="810"/>
      <c r="AT229" s="810"/>
      <c r="AU229" s="810"/>
      <c r="AV229" s="810"/>
      <c r="AW229" s="810"/>
      <c r="AX229" s="810"/>
      <c r="AY229" s="810"/>
      <c r="AZ229" s="810"/>
      <c r="BA229" s="810"/>
      <c r="BB229" s="810"/>
      <c r="BC229" s="810"/>
      <c r="BD229" s="810"/>
      <c r="BE229" s="810"/>
      <c r="BF229" s="810"/>
      <c r="BG229" s="810"/>
      <c r="BH229" s="810"/>
      <c r="BI229" s="810"/>
      <c r="BJ229" s="810"/>
      <c r="BK229" s="810"/>
      <c r="BL229" s="810"/>
      <c r="BM229" s="810"/>
      <c r="BN229" s="805"/>
      <c r="BO229" s="805"/>
      <c r="BP229" s="805"/>
      <c r="BQ229" s="805"/>
      <c r="BR229" s="806"/>
      <c r="BS229" s="806"/>
      <c r="BT229" s="806"/>
      <c r="BU229" s="806"/>
      <c r="BV229" s="806"/>
      <c r="BW229" s="806"/>
      <c r="BX229" s="806"/>
      <c r="BY229" s="834"/>
      <c r="BZ229" s="834"/>
      <c r="CA229" s="834"/>
      <c r="CB229" s="834"/>
      <c r="CC229" s="834"/>
      <c r="CD229" s="834"/>
      <c r="CE229" s="834"/>
      <c r="CF229" s="834"/>
      <c r="CG229" s="834"/>
      <c r="CH229" s="834"/>
      <c r="CI229" s="834"/>
      <c r="CJ229" s="834"/>
      <c r="CK229" s="834">
        <v>6.9160000000000004</v>
      </c>
      <c r="CL229" s="834">
        <v>6.19</v>
      </c>
      <c r="CM229" s="834">
        <v>3.6429999999999998</v>
      </c>
      <c r="CN229" s="834">
        <v>5.2750000000000004</v>
      </c>
      <c r="CO229" s="834">
        <v>16.977</v>
      </c>
      <c r="CP229" s="834">
        <v>28.643999999999998</v>
      </c>
      <c r="CQ229" s="834">
        <v>27.125</v>
      </c>
      <c r="CR229" s="834">
        <v>31.651</v>
      </c>
      <c r="CS229" s="834">
        <v>47.14</v>
      </c>
      <c r="CT229" s="834">
        <v>90</v>
      </c>
      <c r="CU229" s="834"/>
      <c r="CV229" s="834"/>
      <c r="CW229" s="834"/>
      <c r="CX229" s="834"/>
      <c r="CY229" s="834"/>
      <c r="CZ229" s="834"/>
      <c r="DA229" s="834"/>
      <c r="DB229" s="834"/>
      <c r="DC229" s="834"/>
      <c r="DD229" s="834"/>
      <c r="DE229" s="834"/>
      <c r="DF229" s="834"/>
      <c r="DG229" s="834"/>
      <c r="DH229" s="834"/>
      <c r="DI229" s="834"/>
      <c r="DJ229" s="834"/>
      <c r="DK229" s="834"/>
      <c r="DL229" s="834"/>
      <c r="DM229" s="834"/>
      <c r="DN229" s="834"/>
      <c r="DO229" s="834"/>
      <c r="DP229" s="834"/>
      <c r="DQ229" s="834"/>
    </row>
    <row r="230" spans="2:121" s="12" customFormat="1">
      <c r="B230" s="47">
        <v>230</v>
      </c>
      <c r="C230" s="802"/>
      <c r="D230" s="825" t="s">
        <v>753</v>
      </c>
      <c r="E230" s="804"/>
      <c r="F230" s="804"/>
      <c r="G230" s="805"/>
      <c r="H230" s="805"/>
      <c r="I230" s="805"/>
      <c r="J230" s="805"/>
      <c r="K230" s="805"/>
      <c r="L230" s="805"/>
      <c r="M230" s="805"/>
      <c r="N230" s="805"/>
      <c r="O230" s="806"/>
      <c r="P230" s="726"/>
      <c r="Q230" s="726"/>
      <c r="R230" s="726"/>
      <c r="S230" s="726"/>
      <c r="T230" s="726"/>
      <c r="U230" s="638"/>
      <c r="V230" s="640"/>
      <c r="W230" s="640"/>
      <c r="X230" s="640"/>
      <c r="Y230" s="640"/>
      <c r="Z230" s="640"/>
      <c r="AA230" s="640"/>
      <c r="AB230" s="807"/>
      <c r="AC230" s="808"/>
      <c r="AD230" s="809"/>
      <c r="AE230" s="809"/>
      <c r="AF230" s="809"/>
      <c r="AG230" s="809"/>
      <c r="AH230" s="809"/>
      <c r="AI230" s="809"/>
      <c r="AJ230" s="809"/>
      <c r="AK230" s="809"/>
      <c r="AL230" s="810"/>
      <c r="AM230" s="810"/>
      <c r="AN230" s="810"/>
      <c r="AO230" s="810"/>
      <c r="AP230" s="810"/>
      <c r="AQ230" s="810"/>
      <c r="AR230" s="810"/>
      <c r="AS230" s="810"/>
      <c r="AT230" s="810"/>
      <c r="AU230" s="810"/>
      <c r="AV230" s="810"/>
      <c r="AW230" s="810"/>
      <c r="AX230" s="810"/>
      <c r="AY230" s="810"/>
      <c r="AZ230" s="810"/>
      <c r="BA230" s="810"/>
      <c r="BB230" s="810"/>
      <c r="BC230" s="810"/>
      <c r="BD230" s="810"/>
      <c r="BE230" s="810"/>
      <c r="BF230" s="810"/>
      <c r="BG230" s="810"/>
      <c r="BH230" s="810"/>
      <c r="BI230" s="810"/>
      <c r="BJ230" s="810"/>
      <c r="BK230" s="810"/>
      <c r="BL230" s="810"/>
      <c r="BM230" s="810"/>
      <c r="BN230" s="805"/>
      <c r="BO230" s="805"/>
      <c r="BP230" s="805"/>
      <c r="BQ230" s="805"/>
      <c r="BR230" s="806"/>
      <c r="BS230" s="806"/>
      <c r="BT230" s="806"/>
      <c r="BU230" s="806"/>
      <c r="BV230" s="806"/>
      <c r="BW230" s="806"/>
      <c r="BX230" s="806"/>
      <c r="BY230" s="834"/>
      <c r="BZ230" s="834"/>
      <c r="CA230" s="834"/>
      <c r="CB230" s="834"/>
      <c r="CC230" s="834"/>
      <c r="CD230" s="834"/>
      <c r="CE230" s="834"/>
      <c r="CF230" s="834"/>
      <c r="CG230" s="834"/>
      <c r="CH230" s="834"/>
      <c r="CI230" s="834"/>
      <c r="CJ230" s="834"/>
      <c r="CK230" s="834">
        <v>7.58</v>
      </c>
      <c r="CL230" s="834">
        <v>7.18</v>
      </c>
      <c r="CM230" s="834">
        <v>8.5259999999999998</v>
      </c>
      <c r="CN230" s="834">
        <v>4.9370000000000003</v>
      </c>
      <c r="CO230" s="834">
        <v>13.239000000000001</v>
      </c>
      <c r="CP230" s="834">
        <v>27.411999999999999</v>
      </c>
      <c r="CQ230" s="834">
        <v>25.539000000000001</v>
      </c>
      <c r="CR230" s="834">
        <v>25.286999999999999</v>
      </c>
      <c r="CS230" s="834">
        <v>36.799999999999997</v>
      </c>
      <c r="CT230" s="834">
        <v>88</v>
      </c>
      <c r="CU230" s="834"/>
      <c r="CV230" s="834"/>
      <c r="CW230" s="834"/>
      <c r="CX230" s="834"/>
      <c r="CY230" s="834"/>
      <c r="CZ230" s="834"/>
      <c r="DA230" s="834"/>
      <c r="DB230" s="834"/>
      <c r="DC230" s="834"/>
      <c r="DD230" s="834"/>
      <c r="DE230" s="834"/>
      <c r="DF230" s="834"/>
      <c r="DG230" s="834"/>
      <c r="DH230" s="834"/>
      <c r="DI230" s="834"/>
      <c r="DJ230" s="834"/>
      <c r="DK230" s="834"/>
      <c r="DL230" s="834"/>
      <c r="DM230" s="834"/>
      <c r="DN230" s="834"/>
      <c r="DO230" s="834"/>
      <c r="DP230" s="834"/>
      <c r="DQ230" s="834"/>
    </row>
    <row r="231" spans="2:121" s="12" customFormat="1">
      <c r="B231" s="47">
        <v>231</v>
      </c>
      <c r="C231" s="802"/>
      <c r="D231" s="825" t="s">
        <v>799</v>
      </c>
      <c r="E231" s="804"/>
      <c r="F231" s="804"/>
      <c r="G231" s="805"/>
      <c r="H231" s="805"/>
      <c r="I231" s="805"/>
      <c r="J231" s="805"/>
      <c r="K231" s="805"/>
      <c r="L231" s="805"/>
      <c r="M231" s="805"/>
      <c r="N231" s="805"/>
      <c r="O231" s="806"/>
      <c r="P231" s="726"/>
      <c r="Q231" s="726"/>
      <c r="R231" s="726"/>
      <c r="S231" s="726"/>
      <c r="T231" s="726"/>
      <c r="U231" s="638"/>
      <c r="V231" s="640"/>
      <c r="W231" s="640"/>
      <c r="X231" s="640"/>
      <c r="Y231" s="640"/>
      <c r="Z231" s="640"/>
      <c r="AA231" s="640"/>
      <c r="AB231" s="807"/>
      <c r="AC231" s="808"/>
      <c r="AD231" s="809"/>
      <c r="AE231" s="809"/>
      <c r="AF231" s="809"/>
      <c r="AG231" s="809"/>
      <c r="AH231" s="809"/>
      <c r="AI231" s="809"/>
      <c r="AJ231" s="809"/>
      <c r="AK231" s="809"/>
      <c r="AL231" s="810"/>
      <c r="AM231" s="810"/>
      <c r="AN231" s="810"/>
      <c r="AO231" s="810"/>
      <c r="AP231" s="810"/>
      <c r="AQ231" s="810"/>
      <c r="AR231" s="810"/>
      <c r="AS231" s="810"/>
      <c r="AT231" s="810"/>
      <c r="AU231" s="810"/>
      <c r="AV231" s="810"/>
      <c r="AW231" s="810"/>
      <c r="AX231" s="810"/>
      <c r="AY231" s="810"/>
      <c r="AZ231" s="810"/>
      <c r="BA231" s="810"/>
      <c r="BB231" s="810"/>
      <c r="BC231" s="810"/>
      <c r="BD231" s="810"/>
      <c r="BE231" s="810"/>
      <c r="BF231" s="810"/>
      <c r="BG231" s="810"/>
      <c r="BH231" s="810"/>
      <c r="BI231" s="810"/>
      <c r="BJ231" s="810"/>
      <c r="BK231" s="810"/>
      <c r="BL231" s="810"/>
      <c r="BM231" s="810"/>
      <c r="BN231" s="805"/>
      <c r="BO231" s="805"/>
      <c r="BP231" s="805"/>
      <c r="BQ231" s="805"/>
      <c r="BR231" s="806"/>
      <c r="BS231" s="806"/>
      <c r="BT231" s="806"/>
      <c r="BU231" s="806"/>
      <c r="BV231" s="806"/>
      <c r="BW231" s="806"/>
      <c r="BX231" s="806"/>
      <c r="BY231" s="834"/>
      <c r="BZ231" s="834"/>
      <c r="CA231" s="834"/>
      <c r="CB231" s="834"/>
      <c r="CC231" s="834"/>
      <c r="CD231" s="834"/>
      <c r="CE231" s="834"/>
      <c r="CF231" s="834"/>
      <c r="CG231" s="834"/>
      <c r="CH231" s="834"/>
      <c r="CI231" s="834"/>
      <c r="CJ231" s="834"/>
      <c r="CK231" s="834">
        <v>0</v>
      </c>
      <c r="CL231" s="834">
        <v>0</v>
      </c>
      <c r="CM231" s="834">
        <v>0</v>
      </c>
      <c r="CN231" s="834">
        <v>0</v>
      </c>
      <c r="CO231" s="834">
        <v>10.632</v>
      </c>
      <c r="CP231" s="834">
        <v>47.828000000000003</v>
      </c>
      <c r="CQ231" s="834">
        <v>27.905000000000001</v>
      </c>
      <c r="CR231" s="834">
        <v>25.93</v>
      </c>
      <c r="CS231" s="834">
        <v>37.04</v>
      </c>
      <c r="CT231" s="834">
        <v>71</v>
      </c>
      <c r="CU231" s="834"/>
      <c r="CV231" s="834"/>
      <c r="CW231" s="834"/>
      <c r="CX231" s="834"/>
      <c r="CY231" s="834"/>
      <c r="CZ231" s="834"/>
      <c r="DA231" s="834"/>
      <c r="DB231" s="834"/>
      <c r="DC231" s="834"/>
      <c r="DD231" s="834"/>
      <c r="DE231" s="834"/>
      <c r="DF231" s="834"/>
      <c r="DG231" s="834"/>
      <c r="DH231" s="834"/>
      <c r="DI231" s="834"/>
      <c r="DJ231" s="834"/>
      <c r="DK231" s="834"/>
      <c r="DL231" s="834"/>
      <c r="DM231" s="834"/>
      <c r="DN231" s="834"/>
      <c r="DO231" s="834"/>
      <c r="DP231" s="834"/>
      <c r="DQ231" s="834"/>
    </row>
    <row r="232" spans="2:121" s="12" customFormat="1">
      <c r="B232" s="47">
        <v>232</v>
      </c>
      <c r="C232" s="802"/>
      <c r="D232" s="825" t="s">
        <v>800</v>
      </c>
      <c r="E232" s="804"/>
      <c r="F232" s="804"/>
      <c r="G232" s="805"/>
      <c r="H232" s="805"/>
      <c r="I232" s="805"/>
      <c r="J232" s="805"/>
      <c r="K232" s="805"/>
      <c r="L232" s="805"/>
      <c r="M232" s="805"/>
      <c r="N232" s="805"/>
      <c r="O232" s="806"/>
      <c r="P232" s="726"/>
      <c r="Q232" s="726"/>
      <c r="R232" s="726"/>
      <c r="S232" s="726"/>
      <c r="T232" s="726"/>
      <c r="U232" s="638"/>
      <c r="V232" s="640"/>
      <c r="W232" s="640"/>
      <c r="X232" s="640"/>
      <c r="Y232" s="640"/>
      <c r="Z232" s="640"/>
      <c r="AA232" s="640"/>
      <c r="AB232" s="807"/>
      <c r="AC232" s="808"/>
      <c r="AD232" s="809"/>
      <c r="AE232" s="809"/>
      <c r="AF232" s="809"/>
      <c r="AG232" s="809"/>
      <c r="AH232" s="809"/>
      <c r="AI232" s="809"/>
      <c r="AJ232" s="809"/>
      <c r="AK232" s="809"/>
      <c r="AL232" s="810"/>
      <c r="AM232" s="810"/>
      <c r="AN232" s="810"/>
      <c r="AO232" s="810"/>
      <c r="AP232" s="810"/>
      <c r="AQ232" s="810"/>
      <c r="AR232" s="810"/>
      <c r="AS232" s="810"/>
      <c r="AT232" s="810"/>
      <c r="AU232" s="810"/>
      <c r="AV232" s="810"/>
      <c r="AW232" s="810"/>
      <c r="AX232" s="810"/>
      <c r="AY232" s="810"/>
      <c r="AZ232" s="810"/>
      <c r="BA232" s="810"/>
      <c r="BB232" s="810"/>
      <c r="BC232" s="810"/>
      <c r="BD232" s="810"/>
      <c r="BE232" s="810"/>
      <c r="BF232" s="810"/>
      <c r="BG232" s="810"/>
      <c r="BH232" s="810"/>
      <c r="BI232" s="810"/>
      <c r="BJ232" s="810"/>
      <c r="BK232" s="810"/>
      <c r="BL232" s="810"/>
      <c r="BM232" s="810"/>
      <c r="BN232" s="805"/>
      <c r="BO232" s="805"/>
      <c r="BP232" s="805"/>
      <c r="BQ232" s="805"/>
      <c r="BR232" s="806"/>
      <c r="BS232" s="806"/>
      <c r="BT232" s="806"/>
      <c r="BU232" s="806"/>
      <c r="BV232" s="806"/>
      <c r="BW232" s="806"/>
      <c r="BX232" s="806"/>
      <c r="BY232" s="834"/>
      <c r="BZ232" s="834"/>
      <c r="CA232" s="834"/>
      <c r="CB232" s="834"/>
      <c r="CC232" s="834"/>
      <c r="CD232" s="834"/>
      <c r="CE232" s="834"/>
      <c r="CF232" s="834"/>
      <c r="CG232" s="834"/>
      <c r="CH232" s="834"/>
      <c r="CI232" s="834"/>
      <c r="CJ232" s="834"/>
      <c r="CK232" s="834"/>
      <c r="CL232" s="834"/>
      <c r="CM232" s="834"/>
      <c r="CN232" s="834"/>
      <c r="CO232" s="834">
        <v>5.3150000000000004</v>
      </c>
      <c r="CP232" s="834"/>
      <c r="CQ232" s="834">
        <v>31.785</v>
      </c>
      <c r="CR232" s="834">
        <v>24.992999999999999</v>
      </c>
      <c r="CS232" s="834">
        <v>31.25</v>
      </c>
      <c r="CT232" s="834">
        <v>55</v>
      </c>
      <c r="CU232" s="834"/>
      <c r="CV232" s="834"/>
      <c r="CW232" s="834"/>
      <c r="CX232" s="834"/>
      <c r="CY232" s="834"/>
      <c r="CZ232" s="834"/>
      <c r="DA232" s="834"/>
      <c r="DB232" s="834"/>
      <c r="DC232" s="834"/>
      <c r="DD232" s="834"/>
      <c r="DE232" s="834"/>
      <c r="DF232" s="834"/>
      <c r="DG232" s="834"/>
      <c r="DH232" s="834"/>
      <c r="DI232" s="834"/>
      <c r="DJ232" s="834"/>
      <c r="DK232" s="834"/>
      <c r="DL232" s="834"/>
      <c r="DM232" s="834"/>
      <c r="DN232" s="834"/>
      <c r="DO232" s="834"/>
      <c r="DP232" s="834"/>
      <c r="DQ232" s="834"/>
    </row>
    <row r="233" spans="2:121" s="12" customFormat="1">
      <c r="B233" s="47">
        <v>233</v>
      </c>
      <c r="C233" s="802"/>
      <c r="D233" s="825" t="s">
        <v>801</v>
      </c>
      <c r="E233" s="804"/>
      <c r="F233" s="804"/>
      <c r="G233" s="805"/>
      <c r="H233" s="805"/>
      <c r="I233" s="805"/>
      <c r="J233" s="805"/>
      <c r="K233" s="805"/>
      <c r="L233" s="805"/>
      <c r="M233" s="805"/>
      <c r="N233" s="805"/>
      <c r="O233" s="806"/>
      <c r="P233" s="726"/>
      <c r="Q233" s="726"/>
      <c r="R233" s="726"/>
      <c r="S233" s="726"/>
      <c r="T233" s="726"/>
      <c r="U233" s="638"/>
      <c r="V233" s="640"/>
      <c r="W233" s="640"/>
      <c r="X233" s="640"/>
      <c r="Y233" s="640"/>
      <c r="Z233" s="640"/>
      <c r="AA233" s="640"/>
      <c r="AB233" s="807"/>
      <c r="AC233" s="808"/>
      <c r="AD233" s="809"/>
      <c r="AE233" s="809"/>
      <c r="AF233" s="809"/>
      <c r="AG233" s="809"/>
      <c r="AH233" s="809"/>
      <c r="AI233" s="809"/>
      <c r="AJ233" s="809"/>
      <c r="AK233" s="809"/>
      <c r="AL233" s="810"/>
      <c r="AM233" s="810"/>
      <c r="AN233" s="810"/>
      <c r="AO233" s="810"/>
      <c r="AP233" s="810"/>
      <c r="AQ233" s="810"/>
      <c r="AR233" s="810"/>
      <c r="AS233" s="810"/>
      <c r="AT233" s="810"/>
      <c r="AU233" s="810"/>
      <c r="AV233" s="810"/>
      <c r="AW233" s="810"/>
      <c r="AX233" s="810"/>
      <c r="AY233" s="810"/>
      <c r="AZ233" s="810"/>
      <c r="BA233" s="810"/>
      <c r="BB233" s="810"/>
      <c r="BC233" s="810"/>
      <c r="BD233" s="810"/>
      <c r="BE233" s="810"/>
      <c r="BF233" s="810"/>
      <c r="BG233" s="810"/>
      <c r="BH233" s="810"/>
      <c r="BI233" s="810"/>
      <c r="BJ233" s="810"/>
      <c r="BK233" s="810"/>
      <c r="BL233" s="810"/>
      <c r="BM233" s="810"/>
      <c r="BN233" s="805"/>
      <c r="BO233" s="805"/>
      <c r="BP233" s="805"/>
      <c r="BQ233" s="805"/>
      <c r="BR233" s="806"/>
      <c r="BS233" s="806"/>
      <c r="BT233" s="806"/>
      <c r="BU233" s="806"/>
      <c r="BV233" s="806"/>
      <c r="BW233" s="806"/>
      <c r="BX233" s="806"/>
      <c r="BY233" s="834"/>
      <c r="BZ233" s="834"/>
      <c r="CA233" s="834"/>
      <c r="CB233" s="834"/>
      <c r="CC233" s="834"/>
      <c r="CD233" s="834"/>
      <c r="CE233" s="834"/>
      <c r="CF233" s="834"/>
      <c r="CG233" s="834"/>
      <c r="CH233" s="834"/>
      <c r="CI233" s="834"/>
      <c r="CJ233" s="834"/>
      <c r="CK233" s="834"/>
      <c r="CL233" s="834"/>
      <c r="CM233" s="834"/>
      <c r="CN233" s="834"/>
      <c r="CO233" s="834">
        <v>3.649</v>
      </c>
      <c r="CP233" s="834"/>
      <c r="CQ233" s="834">
        <v>28.919</v>
      </c>
      <c r="CR233" s="834">
        <v>22.6</v>
      </c>
      <c r="CS233" s="834">
        <v>25.466999999999999</v>
      </c>
      <c r="CT233" s="834">
        <v>41</v>
      </c>
      <c r="CU233" s="834"/>
      <c r="CV233" s="834"/>
      <c r="CW233" s="834"/>
      <c r="CX233" s="834"/>
      <c r="CY233" s="834"/>
      <c r="CZ233" s="834"/>
      <c r="DA233" s="834"/>
      <c r="DB233" s="834"/>
      <c r="DC233" s="834"/>
      <c r="DD233" s="834"/>
      <c r="DE233" s="834"/>
      <c r="DF233" s="834"/>
      <c r="DG233" s="834"/>
      <c r="DH233" s="834"/>
      <c r="DI233" s="834"/>
      <c r="DJ233" s="834"/>
      <c r="DK233" s="834"/>
      <c r="DL233" s="834"/>
      <c r="DM233" s="834"/>
      <c r="DN233" s="834"/>
      <c r="DO233" s="834"/>
      <c r="DP233" s="834"/>
      <c r="DQ233" s="834"/>
    </row>
    <row r="234" spans="2:121" s="12" customFormat="1">
      <c r="B234" s="47">
        <v>234</v>
      </c>
      <c r="C234" s="802"/>
      <c r="D234" s="825" t="s">
        <v>820</v>
      </c>
      <c r="E234" s="804"/>
      <c r="F234" s="804"/>
      <c r="G234" s="805"/>
      <c r="H234" s="805"/>
      <c r="I234" s="805"/>
      <c r="J234" s="805"/>
      <c r="K234" s="805"/>
      <c r="L234" s="805"/>
      <c r="M234" s="805"/>
      <c r="N234" s="805"/>
      <c r="O234" s="806"/>
      <c r="P234" s="726"/>
      <c r="Q234" s="726"/>
      <c r="R234" s="726"/>
      <c r="S234" s="726"/>
      <c r="T234" s="726"/>
      <c r="U234" s="638"/>
      <c r="V234" s="640"/>
      <c r="W234" s="640"/>
      <c r="X234" s="640"/>
      <c r="Y234" s="640"/>
      <c r="Z234" s="640"/>
      <c r="AA234" s="640"/>
      <c r="AB234" s="807"/>
      <c r="AC234" s="808"/>
      <c r="AD234" s="809"/>
      <c r="AE234" s="809"/>
      <c r="AF234" s="809"/>
      <c r="AG234" s="809"/>
      <c r="AH234" s="809"/>
      <c r="AI234" s="809"/>
      <c r="AJ234" s="809"/>
      <c r="AK234" s="809"/>
      <c r="AL234" s="810"/>
      <c r="AM234" s="810"/>
      <c r="AN234" s="810"/>
      <c r="AO234" s="810"/>
      <c r="AP234" s="810"/>
      <c r="AQ234" s="810"/>
      <c r="AR234" s="810"/>
      <c r="AS234" s="810"/>
      <c r="AT234" s="810"/>
      <c r="AU234" s="810"/>
      <c r="AV234" s="810"/>
      <c r="AW234" s="810"/>
      <c r="AX234" s="810"/>
      <c r="AY234" s="810"/>
      <c r="AZ234" s="810"/>
      <c r="BA234" s="810"/>
      <c r="BB234" s="810"/>
      <c r="BC234" s="810"/>
      <c r="BD234" s="810"/>
      <c r="BE234" s="810"/>
      <c r="BF234" s="810"/>
      <c r="BG234" s="810"/>
      <c r="BH234" s="810"/>
      <c r="BI234" s="810"/>
      <c r="BJ234" s="810"/>
      <c r="BK234" s="810"/>
      <c r="BL234" s="810"/>
      <c r="BM234" s="810"/>
      <c r="BN234" s="805"/>
      <c r="BO234" s="805"/>
      <c r="BP234" s="805"/>
      <c r="BQ234" s="805"/>
      <c r="BR234" s="806"/>
      <c r="BS234" s="806"/>
      <c r="BT234" s="806"/>
      <c r="BU234" s="806"/>
      <c r="BV234" s="806"/>
      <c r="BW234" s="806"/>
      <c r="BX234" s="806"/>
      <c r="BY234" s="834"/>
      <c r="BZ234" s="834"/>
      <c r="CA234" s="834"/>
      <c r="CB234" s="834"/>
      <c r="CC234" s="834"/>
      <c r="CD234" s="834"/>
      <c r="CE234" s="834"/>
      <c r="CF234" s="834"/>
      <c r="CG234" s="834"/>
      <c r="CH234" s="834"/>
      <c r="CI234" s="834"/>
      <c r="CJ234" s="834"/>
      <c r="CK234" s="834"/>
      <c r="CL234" s="834"/>
      <c r="CM234" s="834"/>
      <c r="CN234" s="834"/>
      <c r="CO234" s="834"/>
      <c r="CP234" s="834"/>
      <c r="CQ234" s="834">
        <v>50.877999999999986</v>
      </c>
      <c r="CR234" s="834">
        <v>125.34700000000004</v>
      </c>
      <c r="CS234" s="834">
        <v>142.61899999999997</v>
      </c>
      <c r="CT234" s="834">
        <v>176</v>
      </c>
      <c r="CU234" s="834"/>
      <c r="CV234" s="834"/>
      <c r="CW234" s="834"/>
      <c r="CX234" s="834"/>
      <c r="CY234" s="834"/>
      <c r="CZ234" s="834"/>
      <c r="DA234" s="834"/>
      <c r="DB234" s="834"/>
      <c r="DC234" s="834"/>
      <c r="DD234" s="834"/>
      <c r="DE234" s="834"/>
      <c r="DF234" s="834"/>
      <c r="DG234" s="834"/>
      <c r="DH234" s="834"/>
      <c r="DI234" s="834"/>
      <c r="DJ234" s="834"/>
      <c r="DK234" s="834"/>
      <c r="DL234" s="834"/>
      <c r="DM234" s="834"/>
      <c r="DN234" s="834"/>
      <c r="DO234" s="834"/>
      <c r="DP234" s="834"/>
      <c r="DQ234" s="834"/>
    </row>
    <row r="235" spans="2:121" s="824" customFormat="1">
      <c r="B235" s="47">
        <v>235</v>
      </c>
      <c r="C235" s="813"/>
      <c r="D235" s="837" t="s">
        <v>754</v>
      </c>
      <c r="E235" s="815"/>
      <c r="F235" s="815"/>
      <c r="G235" s="816"/>
      <c r="H235" s="816"/>
      <c r="I235" s="816"/>
      <c r="J235" s="816"/>
      <c r="K235" s="816"/>
      <c r="L235" s="816"/>
      <c r="M235" s="816"/>
      <c r="N235" s="816"/>
      <c r="O235" s="817"/>
      <c r="P235" s="6"/>
      <c r="Q235" s="6"/>
      <c r="R235" s="6"/>
      <c r="S235" s="6"/>
      <c r="T235" s="6"/>
      <c r="U235" s="644"/>
      <c r="V235" s="645"/>
      <c r="W235" s="645"/>
      <c r="X235" s="645"/>
      <c r="Y235" s="645"/>
      <c r="Z235" s="645"/>
      <c r="AA235" s="645"/>
      <c r="AB235" s="818"/>
      <c r="AC235" s="819"/>
      <c r="AD235" s="820"/>
      <c r="AE235" s="820"/>
      <c r="AF235" s="820"/>
      <c r="AG235" s="820"/>
      <c r="AH235" s="820"/>
      <c r="AI235" s="820"/>
      <c r="AJ235" s="820"/>
      <c r="AK235" s="820"/>
      <c r="AL235" s="821"/>
      <c r="AM235" s="821"/>
      <c r="AN235" s="821"/>
      <c r="AO235" s="821"/>
      <c r="AP235" s="821"/>
      <c r="AQ235" s="821"/>
      <c r="AR235" s="821"/>
      <c r="AS235" s="821"/>
      <c r="AT235" s="821"/>
      <c r="AU235" s="821"/>
      <c r="AV235" s="821"/>
      <c r="AW235" s="821"/>
      <c r="AX235" s="821"/>
      <c r="AY235" s="821"/>
      <c r="AZ235" s="821"/>
      <c r="BA235" s="821"/>
      <c r="BB235" s="821"/>
      <c r="BC235" s="821"/>
      <c r="BD235" s="821"/>
      <c r="BE235" s="821"/>
      <c r="BF235" s="821"/>
      <c r="BG235" s="821"/>
      <c r="BH235" s="821"/>
      <c r="BI235" s="821"/>
      <c r="BJ235" s="821"/>
      <c r="BK235" s="821"/>
      <c r="BL235" s="821"/>
      <c r="BM235" s="821"/>
      <c r="BN235" s="816"/>
      <c r="BO235" s="816"/>
      <c r="BP235" s="816"/>
      <c r="BQ235" s="816"/>
      <c r="BR235" s="817"/>
      <c r="BS235" s="817"/>
      <c r="BT235" s="817"/>
      <c r="BU235" s="817"/>
      <c r="BV235" s="817"/>
      <c r="BW235" s="817"/>
      <c r="BX235" s="817"/>
      <c r="BY235" s="831"/>
      <c r="BZ235" s="831"/>
      <c r="CA235" s="831"/>
      <c r="CB235" s="831"/>
      <c r="CC235" s="831"/>
      <c r="CD235" s="831"/>
      <c r="CE235" s="831"/>
      <c r="CF235" s="831"/>
      <c r="CG235" s="831"/>
      <c r="CH235" s="831"/>
      <c r="CI235" s="831"/>
      <c r="CJ235" s="831"/>
      <c r="CK235" s="831">
        <v>34.926000000000002</v>
      </c>
      <c r="CL235" s="831">
        <v>38.018000000000001</v>
      </c>
      <c r="CM235" s="831">
        <v>24.375</v>
      </c>
      <c r="CN235" s="831">
        <v>28.946000000000002</v>
      </c>
      <c r="CO235" s="831">
        <v>84.518000000000001</v>
      </c>
      <c r="CP235" s="831">
        <v>149.50700000000001</v>
      </c>
      <c r="CQ235" s="831">
        <v>239.334</v>
      </c>
      <c r="CR235" s="831">
        <v>314.30200000000002</v>
      </c>
      <c r="CS235" s="831">
        <v>410.755</v>
      </c>
      <c r="CT235" s="831">
        <v>666</v>
      </c>
      <c r="CU235" s="831"/>
      <c r="CV235" s="831"/>
      <c r="CW235" s="831"/>
      <c r="CX235" s="831"/>
      <c r="CY235" s="831"/>
      <c r="CZ235" s="831"/>
      <c r="DA235" s="831"/>
      <c r="DB235" s="831"/>
      <c r="DC235" s="831"/>
      <c r="DD235" s="831"/>
      <c r="DE235" s="831"/>
      <c r="DF235" s="831"/>
      <c r="DG235" s="831"/>
      <c r="DH235" s="831"/>
      <c r="DI235" s="831"/>
      <c r="DJ235" s="831"/>
      <c r="DK235" s="831"/>
      <c r="DL235" s="831"/>
      <c r="DM235" s="831"/>
      <c r="DN235" s="831"/>
      <c r="DO235" s="831"/>
      <c r="DP235" s="831"/>
      <c r="DQ235" s="831"/>
    </row>
    <row r="236" spans="2:121" s="824" customFormat="1">
      <c r="B236" s="47">
        <v>236</v>
      </c>
      <c r="C236" s="813"/>
      <c r="D236" s="837" t="s">
        <v>755</v>
      </c>
      <c r="E236" s="815"/>
      <c r="F236" s="815"/>
      <c r="G236" s="816"/>
      <c r="H236" s="816"/>
      <c r="I236" s="816"/>
      <c r="J236" s="816"/>
      <c r="K236" s="816"/>
      <c r="L236" s="816"/>
      <c r="M236" s="816"/>
      <c r="N236" s="816"/>
      <c r="O236" s="817"/>
      <c r="P236" s="6"/>
      <c r="Q236" s="6"/>
      <c r="R236" s="6"/>
      <c r="S236" s="6"/>
      <c r="T236" s="6"/>
      <c r="U236" s="644"/>
      <c r="V236" s="645"/>
      <c r="W236" s="645"/>
      <c r="X236" s="645"/>
      <c r="Y236" s="645"/>
      <c r="Z236" s="645"/>
      <c r="AA236" s="645"/>
      <c r="AB236" s="818"/>
      <c r="AC236" s="819"/>
      <c r="AD236" s="820"/>
      <c r="AE236" s="820"/>
      <c r="AF236" s="820"/>
      <c r="AG236" s="820"/>
      <c r="AH236" s="820"/>
      <c r="AI236" s="820"/>
      <c r="AJ236" s="820"/>
      <c r="AK236" s="820"/>
      <c r="AL236" s="821"/>
      <c r="AM236" s="821"/>
      <c r="AN236" s="821"/>
      <c r="AO236" s="821"/>
      <c r="AP236" s="821"/>
      <c r="AQ236" s="821"/>
      <c r="AR236" s="821"/>
      <c r="AS236" s="821"/>
      <c r="AT236" s="821"/>
      <c r="AU236" s="821"/>
      <c r="AV236" s="821"/>
      <c r="AW236" s="821"/>
      <c r="AX236" s="821"/>
      <c r="AY236" s="821"/>
      <c r="AZ236" s="821"/>
      <c r="BA236" s="821"/>
      <c r="BB236" s="821"/>
      <c r="BC236" s="821"/>
      <c r="BD236" s="821"/>
      <c r="BE236" s="821"/>
      <c r="BF236" s="821"/>
      <c r="BG236" s="821"/>
      <c r="BH236" s="821"/>
      <c r="BI236" s="821"/>
      <c r="BJ236" s="821"/>
      <c r="BK236" s="821"/>
      <c r="BL236" s="821"/>
      <c r="BM236" s="821"/>
      <c r="BN236" s="816"/>
      <c r="BO236" s="816"/>
      <c r="BP236" s="816"/>
      <c r="BQ236" s="816"/>
      <c r="BR236" s="817"/>
      <c r="BS236" s="817"/>
      <c r="BT236" s="817"/>
      <c r="BU236" s="817"/>
      <c r="BV236" s="817"/>
      <c r="BW236" s="817"/>
      <c r="BX236" s="817"/>
      <c r="BY236" s="831"/>
      <c r="BZ236" s="831"/>
      <c r="CA236" s="831"/>
      <c r="CB236" s="831"/>
      <c r="CC236" s="831"/>
      <c r="CD236" s="831"/>
      <c r="CE236" s="831"/>
      <c r="CF236" s="831"/>
      <c r="CG236" s="831"/>
      <c r="CH236" s="831"/>
      <c r="CI236" s="831"/>
      <c r="CJ236" s="831"/>
      <c r="CK236" s="831">
        <v>174.06200000000001</v>
      </c>
      <c r="CL236" s="831">
        <v>140.643</v>
      </c>
      <c r="CM236" s="831">
        <v>145.65899999999999</v>
      </c>
      <c r="CN236" s="831">
        <v>255.26400000000001</v>
      </c>
      <c r="CO236" s="831">
        <v>394.95299999999997</v>
      </c>
      <c r="CP236" s="831">
        <v>426.36900000000003</v>
      </c>
      <c r="CQ236" s="831">
        <v>570.44200000000001</v>
      </c>
      <c r="CR236" s="831">
        <v>812.35799999999995</v>
      </c>
      <c r="CS236" s="831">
        <v>1283.9390000000001</v>
      </c>
      <c r="CT236" s="831">
        <v>1749</v>
      </c>
      <c r="CU236" s="831"/>
      <c r="CV236" s="831"/>
      <c r="CW236" s="831"/>
      <c r="CX236" s="831"/>
      <c r="CY236" s="831"/>
      <c r="CZ236" s="831"/>
      <c r="DA236" s="831"/>
      <c r="DB236" s="831"/>
      <c r="DC236" s="831"/>
      <c r="DD236" s="831"/>
      <c r="DE236" s="831"/>
      <c r="DF236" s="831"/>
      <c r="DG236" s="831"/>
      <c r="DH236" s="831"/>
      <c r="DI236" s="831"/>
      <c r="DJ236" s="831"/>
      <c r="DK236" s="831"/>
      <c r="DL236" s="831"/>
      <c r="DM236" s="831"/>
      <c r="DN236" s="831"/>
      <c r="DO236" s="831"/>
      <c r="DP236" s="831"/>
      <c r="DQ236" s="831"/>
    </row>
    <row r="237" spans="2:121" s="12" customFormat="1">
      <c r="B237" s="47">
        <v>237</v>
      </c>
      <c r="C237" s="802"/>
      <c r="D237" s="825"/>
      <c r="E237" s="804"/>
      <c r="F237" s="804"/>
      <c r="G237" s="805"/>
      <c r="H237" s="805"/>
      <c r="I237" s="805"/>
      <c r="J237" s="805"/>
      <c r="K237" s="805"/>
      <c r="L237" s="805"/>
      <c r="M237" s="805"/>
      <c r="N237" s="805"/>
      <c r="O237" s="806"/>
      <c r="P237" s="726"/>
      <c r="Q237" s="726"/>
      <c r="R237" s="726"/>
      <c r="S237" s="726"/>
      <c r="T237" s="726"/>
      <c r="U237" s="638"/>
      <c r="V237" s="640"/>
      <c r="W237" s="640"/>
      <c r="X237" s="640"/>
      <c r="Y237" s="640"/>
      <c r="Z237" s="640"/>
      <c r="AA237" s="640"/>
      <c r="AB237" s="807"/>
      <c r="AC237" s="808"/>
      <c r="AD237" s="809"/>
      <c r="AE237" s="809"/>
      <c r="AF237" s="809"/>
      <c r="AG237" s="809"/>
      <c r="AH237" s="809"/>
      <c r="AI237" s="809"/>
      <c r="AJ237" s="809"/>
      <c r="AK237" s="809"/>
      <c r="AL237" s="810"/>
      <c r="AM237" s="810"/>
      <c r="AN237" s="810"/>
      <c r="AO237" s="810"/>
      <c r="AP237" s="810"/>
      <c r="AQ237" s="810"/>
      <c r="AR237" s="810"/>
      <c r="AS237" s="810"/>
      <c r="AT237" s="810"/>
      <c r="AU237" s="810"/>
      <c r="AV237" s="810"/>
      <c r="AW237" s="810"/>
      <c r="AX237" s="810"/>
      <c r="AY237" s="810"/>
      <c r="AZ237" s="810"/>
      <c r="BA237" s="810"/>
      <c r="BB237" s="810"/>
      <c r="BC237" s="810"/>
      <c r="BD237" s="810"/>
      <c r="BE237" s="810"/>
      <c r="BF237" s="810"/>
      <c r="BG237" s="810"/>
      <c r="BH237" s="810"/>
      <c r="BI237" s="810"/>
      <c r="BJ237" s="810"/>
      <c r="BK237" s="810"/>
      <c r="BL237" s="810"/>
      <c r="BM237" s="810"/>
      <c r="BN237" s="805"/>
      <c r="BO237" s="805"/>
      <c r="BP237" s="805"/>
      <c r="BQ237" s="805"/>
      <c r="BR237" s="806"/>
      <c r="BS237" s="806"/>
      <c r="BT237" s="806"/>
      <c r="BU237" s="806"/>
      <c r="BV237" s="806"/>
      <c r="BW237" s="806"/>
      <c r="BX237" s="806"/>
      <c r="BY237" s="834"/>
      <c r="BZ237" s="834"/>
      <c r="CA237" s="834"/>
      <c r="CB237" s="834"/>
      <c r="CC237" s="834"/>
      <c r="CD237" s="834"/>
      <c r="CE237" s="834"/>
      <c r="CF237" s="834"/>
      <c r="CG237" s="834"/>
      <c r="CH237" s="834"/>
      <c r="CI237" s="834"/>
      <c r="CJ237" s="834"/>
      <c r="CK237" s="834"/>
      <c r="CL237" s="834"/>
      <c r="CM237" s="834"/>
      <c r="CN237" s="834"/>
      <c r="CO237" s="836"/>
      <c r="CP237" s="834"/>
      <c r="CQ237" s="834"/>
      <c r="CR237" s="834"/>
      <c r="CS237" s="834"/>
      <c r="CT237" s="834"/>
      <c r="CU237" s="834"/>
      <c r="CV237" s="834"/>
      <c r="CW237" s="834"/>
      <c r="CX237" s="834"/>
      <c r="CY237" s="834"/>
      <c r="CZ237" s="834"/>
      <c r="DA237" s="834"/>
      <c r="DB237" s="834"/>
      <c r="DC237" s="834"/>
      <c r="DD237" s="834"/>
      <c r="DE237" s="834"/>
      <c r="DF237" s="834"/>
      <c r="DG237" s="834"/>
      <c r="DH237" s="834"/>
      <c r="DI237" s="834"/>
      <c r="DJ237" s="834"/>
      <c r="DK237" s="834"/>
      <c r="DL237" s="834"/>
      <c r="DM237" s="834"/>
      <c r="DN237" s="834"/>
      <c r="DO237" s="834"/>
      <c r="DP237" s="834"/>
      <c r="DQ237" s="834"/>
    </row>
    <row r="238" spans="2:121" s="12" customFormat="1">
      <c r="B238" s="47">
        <v>238</v>
      </c>
      <c r="C238" s="802"/>
      <c r="D238" s="814" t="s">
        <v>756</v>
      </c>
      <c r="E238" s="804"/>
      <c r="F238" s="804"/>
      <c r="G238" s="805"/>
      <c r="H238" s="805"/>
      <c r="I238" s="805"/>
      <c r="J238" s="805"/>
      <c r="K238" s="805"/>
      <c r="L238" s="805"/>
      <c r="M238" s="805"/>
      <c r="N238" s="805"/>
      <c r="O238" s="806"/>
      <c r="P238" s="726"/>
      <c r="Q238" s="726"/>
      <c r="R238" s="726"/>
      <c r="S238" s="726"/>
      <c r="T238" s="726"/>
      <c r="U238" s="638"/>
      <c r="V238" s="640"/>
      <c r="W238" s="640"/>
      <c r="X238" s="640"/>
      <c r="Y238" s="640"/>
      <c r="Z238" s="640"/>
      <c r="AA238" s="640"/>
      <c r="AB238" s="807"/>
      <c r="AC238" s="808"/>
      <c r="AD238" s="809"/>
      <c r="AE238" s="809"/>
      <c r="AF238" s="809"/>
      <c r="AG238" s="809"/>
      <c r="AH238" s="809"/>
      <c r="AI238" s="809"/>
      <c r="AJ238" s="809"/>
      <c r="AK238" s="809"/>
      <c r="AL238" s="810"/>
      <c r="AM238" s="810"/>
      <c r="AN238" s="810"/>
      <c r="AO238" s="810"/>
      <c r="AP238" s="810"/>
      <c r="AQ238" s="810"/>
      <c r="AR238" s="810"/>
      <c r="AS238" s="810"/>
      <c r="AT238" s="810"/>
      <c r="AU238" s="810"/>
      <c r="AV238" s="810"/>
      <c r="AW238" s="810"/>
      <c r="AX238" s="810"/>
      <c r="AY238" s="810"/>
      <c r="AZ238" s="810"/>
      <c r="BA238" s="810"/>
      <c r="BB238" s="810"/>
      <c r="BC238" s="810"/>
      <c r="BD238" s="810"/>
      <c r="BE238" s="810"/>
      <c r="BF238" s="810"/>
      <c r="BG238" s="810"/>
      <c r="BH238" s="810"/>
      <c r="BI238" s="810"/>
      <c r="BJ238" s="810"/>
      <c r="BK238" s="810"/>
      <c r="BL238" s="810"/>
      <c r="BM238" s="810"/>
      <c r="BN238" s="805"/>
      <c r="BO238" s="805"/>
      <c r="BP238" s="805"/>
      <c r="BQ238" s="805"/>
      <c r="BR238" s="806"/>
      <c r="BS238" s="806"/>
      <c r="BT238" s="806"/>
      <c r="BU238" s="806"/>
      <c r="BV238" s="806"/>
      <c r="BW238" s="806"/>
      <c r="BX238" s="806"/>
      <c r="BY238" s="834"/>
      <c r="BZ238" s="834"/>
      <c r="CA238" s="834"/>
      <c r="CB238" s="834"/>
      <c r="CC238" s="834"/>
      <c r="CD238" s="834"/>
      <c r="CE238" s="834"/>
      <c r="CF238" s="834"/>
      <c r="CG238" s="834"/>
      <c r="CH238" s="834"/>
      <c r="CI238" s="834"/>
      <c r="CJ238" s="834"/>
      <c r="CK238" s="834"/>
      <c r="CL238" s="834"/>
      <c r="CM238" s="834"/>
      <c r="CN238" s="834"/>
      <c r="CO238" s="836"/>
      <c r="CP238" s="834"/>
      <c r="CQ238" s="834"/>
      <c r="CR238" s="834"/>
      <c r="CS238" s="834"/>
      <c r="CT238" s="834"/>
      <c r="CU238" s="834"/>
      <c r="CV238" s="834"/>
      <c r="CW238" s="834"/>
      <c r="CX238" s="834"/>
      <c r="CY238" s="834"/>
      <c r="CZ238" s="834"/>
      <c r="DA238" s="834"/>
      <c r="DB238" s="834"/>
      <c r="DC238" s="834"/>
      <c r="DD238" s="834"/>
      <c r="DE238" s="834"/>
      <c r="DF238" s="834"/>
      <c r="DG238" s="834"/>
      <c r="DH238" s="834"/>
      <c r="DI238" s="834"/>
      <c r="DJ238" s="834"/>
      <c r="DK238" s="834"/>
      <c r="DL238" s="834"/>
      <c r="DM238" s="834"/>
      <c r="DN238" s="834"/>
      <c r="DO238" s="834"/>
      <c r="DP238" s="834"/>
      <c r="DQ238" s="834"/>
    </row>
    <row r="239" spans="2:121" s="12" customFormat="1">
      <c r="B239" s="47">
        <v>239</v>
      </c>
      <c r="C239" s="802"/>
      <c r="D239" s="825" t="s">
        <v>751</v>
      </c>
      <c r="E239" s="804"/>
      <c r="F239" s="804"/>
      <c r="G239" s="805"/>
      <c r="H239" s="805"/>
      <c r="I239" s="805"/>
      <c r="J239" s="805"/>
      <c r="K239" s="805"/>
      <c r="L239" s="805"/>
      <c r="M239" s="805"/>
      <c r="N239" s="805"/>
      <c r="O239" s="806"/>
      <c r="P239" s="726"/>
      <c r="Q239" s="726"/>
      <c r="R239" s="726"/>
      <c r="S239" s="726"/>
      <c r="T239" s="726"/>
      <c r="U239" s="638"/>
      <c r="V239" s="640"/>
      <c r="W239" s="640"/>
      <c r="X239" s="640"/>
      <c r="Y239" s="640"/>
      <c r="Z239" s="640"/>
      <c r="AA239" s="640"/>
      <c r="AB239" s="807"/>
      <c r="AC239" s="808"/>
      <c r="AD239" s="809"/>
      <c r="AE239" s="809"/>
      <c r="AF239" s="809"/>
      <c r="AG239" s="809"/>
      <c r="AH239" s="809"/>
      <c r="AI239" s="809"/>
      <c r="AJ239" s="809"/>
      <c r="AK239" s="809"/>
      <c r="AL239" s="810"/>
      <c r="AM239" s="810"/>
      <c r="AN239" s="810"/>
      <c r="AO239" s="810"/>
      <c r="AP239" s="810"/>
      <c r="AQ239" s="810"/>
      <c r="AR239" s="810"/>
      <c r="AS239" s="810"/>
      <c r="AT239" s="810"/>
      <c r="AU239" s="810"/>
      <c r="AV239" s="810"/>
      <c r="AW239" s="810"/>
      <c r="AX239" s="810"/>
      <c r="AY239" s="810"/>
      <c r="AZ239" s="810"/>
      <c r="BA239" s="810"/>
      <c r="BB239" s="810"/>
      <c r="BC239" s="810"/>
      <c r="BD239" s="810"/>
      <c r="BE239" s="810"/>
      <c r="BF239" s="810"/>
      <c r="BG239" s="810"/>
      <c r="BH239" s="810"/>
      <c r="BI239" s="810"/>
      <c r="BJ239" s="810"/>
      <c r="BK239" s="810"/>
      <c r="BL239" s="810"/>
      <c r="BM239" s="810"/>
      <c r="BN239" s="805"/>
      <c r="BO239" s="805"/>
      <c r="BP239" s="805"/>
      <c r="BQ239" s="805"/>
      <c r="BR239" s="806"/>
      <c r="BS239" s="806"/>
      <c r="BT239" s="806"/>
      <c r="BU239" s="806"/>
      <c r="BV239" s="806"/>
      <c r="BW239" s="806"/>
      <c r="BX239" s="806"/>
      <c r="BY239" s="834"/>
      <c r="BZ239" s="834"/>
      <c r="CA239" s="834"/>
      <c r="CB239" s="834"/>
      <c r="CC239" s="834"/>
      <c r="CD239" s="834"/>
      <c r="CE239" s="834"/>
      <c r="CF239" s="834"/>
      <c r="CG239" s="834"/>
      <c r="CH239" s="834"/>
      <c r="CI239" s="834"/>
      <c r="CJ239" s="834"/>
      <c r="CK239" s="832">
        <v>0.58495103934031945</v>
      </c>
      <c r="CL239" s="832">
        <v>0.64832447787889946</v>
      </c>
      <c r="CM239" s="832">
        <v>0.50075897435897432</v>
      </c>
      <c r="CN239" s="832">
        <v>0.64720514060664691</v>
      </c>
      <c r="CO239" s="832">
        <v>0.41063442107006792</v>
      </c>
      <c r="CP239" s="832">
        <v>0.30515628030794539</v>
      </c>
      <c r="CQ239" s="832">
        <v>0.19714290489441533</v>
      </c>
      <c r="CR239" s="832">
        <v>0.18610762896831709</v>
      </c>
      <c r="CS239" s="832">
        <v>0.22017747805869678</v>
      </c>
      <c r="CT239" s="832">
        <v>0.21771771771771772</v>
      </c>
      <c r="CU239" s="834"/>
      <c r="CV239" s="834"/>
      <c r="CW239" s="834"/>
      <c r="CX239" s="834"/>
      <c r="CY239" s="834"/>
      <c r="CZ239" s="834"/>
      <c r="DA239" s="834"/>
      <c r="DB239" s="834"/>
      <c r="DC239" s="834"/>
      <c r="DD239" s="834"/>
      <c r="DE239" s="834"/>
      <c r="DF239" s="834"/>
      <c r="DG239" s="834"/>
      <c r="DH239" s="834"/>
      <c r="DI239" s="834"/>
      <c r="DJ239" s="834"/>
      <c r="DK239" s="834"/>
      <c r="DL239" s="834"/>
      <c r="DM239" s="834"/>
      <c r="DN239" s="834"/>
      <c r="DO239" s="834"/>
      <c r="DP239" s="834"/>
      <c r="DQ239" s="834"/>
    </row>
    <row r="240" spans="2:121" s="12" customFormat="1">
      <c r="B240" s="47">
        <v>240</v>
      </c>
      <c r="C240" s="802"/>
      <c r="D240" s="825" t="s">
        <v>752</v>
      </c>
      <c r="E240" s="804"/>
      <c r="F240" s="804"/>
      <c r="G240" s="805"/>
      <c r="H240" s="805"/>
      <c r="I240" s="805"/>
      <c r="J240" s="805"/>
      <c r="K240" s="805"/>
      <c r="L240" s="805"/>
      <c r="M240" s="805"/>
      <c r="N240" s="805"/>
      <c r="O240" s="806"/>
      <c r="P240" s="726"/>
      <c r="Q240" s="726"/>
      <c r="R240" s="726"/>
      <c r="S240" s="726"/>
      <c r="T240" s="726"/>
      <c r="U240" s="638"/>
      <c r="V240" s="640"/>
      <c r="W240" s="640"/>
      <c r="X240" s="640"/>
      <c r="Y240" s="640"/>
      <c r="Z240" s="640"/>
      <c r="AA240" s="640"/>
      <c r="AB240" s="807"/>
      <c r="AC240" s="808"/>
      <c r="AD240" s="809"/>
      <c r="AE240" s="809"/>
      <c r="AF240" s="809"/>
      <c r="AG240" s="809"/>
      <c r="AH240" s="809"/>
      <c r="AI240" s="809"/>
      <c r="AJ240" s="809"/>
      <c r="AK240" s="809"/>
      <c r="AL240" s="810"/>
      <c r="AM240" s="810"/>
      <c r="AN240" s="810"/>
      <c r="AO240" s="810"/>
      <c r="AP240" s="810"/>
      <c r="AQ240" s="810"/>
      <c r="AR240" s="810"/>
      <c r="AS240" s="810"/>
      <c r="AT240" s="810"/>
      <c r="AU240" s="810"/>
      <c r="AV240" s="810"/>
      <c r="AW240" s="810"/>
      <c r="AX240" s="810"/>
      <c r="AY240" s="810"/>
      <c r="AZ240" s="810"/>
      <c r="BA240" s="810"/>
      <c r="BB240" s="810"/>
      <c r="BC240" s="810"/>
      <c r="BD240" s="810"/>
      <c r="BE240" s="810"/>
      <c r="BF240" s="810"/>
      <c r="BG240" s="810"/>
      <c r="BH240" s="810"/>
      <c r="BI240" s="810"/>
      <c r="BJ240" s="810"/>
      <c r="BK240" s="810"/>
      <c r="BL240" s="810"/>
      <c r="BM240" s="810"/>
      <c r="BN240" s="805"/>
      <c r="BO240" s="805"/>
      <c r="BP240" s="805"/>
      <c r="BQ240" s="805"/>
      <c r="BR240" s="806"/>
      <c r="BS240" s="806"/>
      <c r="BT240" s="806"/>
      <c r="BU240" s="806"/>
      <c r="BV240" s="806"/>
      <c r="BW240" s="806"/>
      <c r="BX240" s="806"/>
      <c r="BY240" s="834"/>
      <c r="BZ240" s="834"/>
      <c r="CA240" s="834"/>
      <c r="CB240" s="834"/>
      <c r="CC240" s="834"/>
      <c r="CD240" s="834"/>
      <c r="CE240" s="834"/>
      <c r="CF240" s="834"/>
      <c r="CG240" s="834"/>
      <c r="CH240" s="834"/>
      <c r="CI240" s="834"/>
      <c r="CJ240" s="834"/>
      <c r="CK240" s="832">
        <v>0.19801866804100096</v>
      </c>
      <c r="CL240" s="832">
        <v>0.16281761270976908</v>
      </c>
      <c r="CM240" s="832">
        <v>0.14945641025641024</v>
      </c>
      <c r="CN240" s="832">
        <v>0.1822358875146825</v>
      </c>
      <c r="CO240" s="832">
        <v>0.20086845405712392</v>
      </c>
      <c r="CP240" s="832">
        <v>0.1915896914525741</v>
      </c>
      <c r="CQ240" s="832">
        <v>0.11333533889877744</v>
      </c>
      <c r="CR240" s="832">
        <v>0.10070250905180367</v>
      </c>
      <c r="CS240" s="832">
        <v>0.11476427554138112</v>
      </c>
      <c r="CT240" s="832">
        <v>0.13513513513513514</v>
      </c>
      <c r="CU240" s="834"/>
      <c r="CV240" s="834"/>
      <c r="CW240" s="834"/>
      <c r="CX240" s="834"/>
      <c r="CY240" s="834"/>
      <c r="CZ240" s="834"/>
      <c r="DA240" s="834"/>
      <c r="DB240" s="834"/>
      <c r="DC240" s="834"/>
      <c r="DD240" s="834"/>
      <c r="DE240" s="834"/>
      <c r="DF240" s="834"/>
      <c r="DG240" s="834"/>
      <c r="DH240" s="834"/>
      <c r="DI240" s="834"/>
      <c r="DJ240" s="834"/>
      <c r="DK240" s="834"/>
      <c r="DL240" s="834"/>
      <c r="DM240" s="834"/>
      <c r="DN240" s="834"/>
      <c r="DO240" s="834"/>
      <c r="DP240" s="834"/>
      <c r="DQ240" s="834"/>
    </row>
    <row r="241" spans="2:121" s="12" customFormat="1">
      <c r="B241" s="47">
        <v>241</v>
      </c>
      <c r="C241" s="802"/>
      <c r="D241" s="825" t="s">
        <v>753</v>
      </c>
      <c r="E241" s="804"/>
      <c r="F241" s="804"/>
      <c r="G241" s="805"/>
      <c r="H241" s="805"/>
      <c r="I241" s="805"/>
      <c r="J241" s="805"/>
      <c r="K241" s="805"/>
      <c r="L241" s="805"/>
      <c r="M241" s="805"/>
      <c r="N241" s="805"/>
      <c r="O241" s="806"/>
      <c r="P241" s="726"/>
      <c r="Q241" s="726"/>
      <c r="R241" s="726"/>
      <c r="S241" s="726"/>
      <c r="T241" s="726"/>
      <c r="U241" s="638"/>
      <c r="V241" s="640"/>
      <c r="W241" s="640"/>
      <c r="X241" s="640"/>
      <c r="Y241" s="640"/>
      <c r="Z241" s="640"/>
      <c r="AA241" s="640"/>
      <c r="AB241" s="807"/>
      <c r="AC241" s="808"/>
      <c r="AD241" s="809"/>
      <c r="AE241" s="809"/>
      <c r="AF241" s="809"/>
      <c r="AG241" s="809"/>
      <c r="AH241" s="809"/>
      <c r="AI241" s="809"/>
      <c r="AJ241" s="809"/>
      <c r="AK241" s="809"/>
      <c r="AL241" s="810"/>
      <c r="AM241" s="810"/>
      <c r="AN241" s="810"/>
      <c r="AO241" s="810"/>
      <c r="AP241" s="810"/>
      <c r="AQ241" s="810"/>
      <c r="AR241" s="810"/>
      <c r="AS241" s="810"/>
      <c r="AT241" s="810"/>
      <c r="AU241" s="810"/>
      <c r="AV241" s="810"/>
      <c r="AW241" s="810"/>
      <c r="AX241" s="810"/>
      <c r="AY241" s="810"/>
      <c r="AZ241" s="810"/>
      <c r="BA241" s="810"/>
      <c r="BB241" s="810"/>
      <c r="BC241" s="810"/>
      <c r="BD241" s="810"/>
      <c r="BE241" s="810"/>
      <c r="BF241" s="810"/>
      <c r="BG241" s="810"/>
      <c r="BH241" s="810"/>
      <c r="BI241" s="810"/>
      <c r="BJ241" s="810"/>
      <c r="BK241" s="810"/>
      <c r="BL241" s="810"/>
      <c r="BM241" s="810"/>
      <c r="BN241" s="805"/>
      <c r="BO241" s="805"/>
      <c r="BP241" s="805"/>
      <c r="BQ241" s="805"/>
      <c r="BR241" s="806"/>
      <c r="BS241" s="806"/>
      <c r="BT241" s="806"/>
      <c r="BU241" s="806"/>
      <c r="BV241" s="806"/>
      <c r="BW241" s="806"/>
      <c r="BX241" s="806"/>
      <c r="BY241" s="834"/>
      <c r="BZ241" s="834"/>
      <c r="CA241" s="834"/>
      <c r="CB241" s="834"/>
      <c r="CC241" s="834"/>
      <c r="CD241" s="834"/>
      <c r="CE241" s="834"/>
      <c r="CF241" s="834"/>
      <c r="CG241" s="834"/>
      <c r="CH241" s="834"/>
      <c r="CI241" s="834"/>
      <c r="CJ241" s="834"/>
      <c r="CK241" s="832">
        <v>0.21703029261867948</v>
      </c>
      <c r="CL241" s="832">
        <v>0.18885790941133146</v>
      </c>
      <c r="CM241" s="832">
        <v>0.34978461538461536</v>
      </c>
      <c r="CN241" s="832">
        <v>0.17055897187867064</v>
      </c>
      <c r="CO241" s="832">
        <v>0.15664118885917794</v>
      </c>
      <c r="CP241" s="832">
        <v>0.18334927461590425</v>
      </c>
      <c r="CQ241" s="832">
        <v>0.10670861641053925</v>
      </c>
      <c r="CR241" s="832">
        <v>8.0454467359418635E-2</v>
      </c>
      <c r="CS241" s="832">
        <v>8.9591118793441338E-2</v>
      </c>
      <c r="CT241" s="832">
        <v>0.13213213213213212</v>
      </c>
      <c r="CU241" s="834"/>
      <c r="CV241" s="834"/>
      <c r="CW241" s="834"/>
      <c r="CX241" s="834"/>
      <c r="CY241" s="834"/>
      <c r="CZ241" s="834"/>
      <c r="DA241" s="834"/>
      <c r="DB241" s="834"/>
      <c r="DC241" s="834"/>
      <c r="DD241" s="834"/>
      <c r="DE241" s="834"/>
      <c r="DF241" s="834"/>
      <c r="DG241" s="834"/>
      <c r="DH241" s="834"/>
      <c r="DI241" s="834"/>
      <c r="DJ241" s="834"/>
      <c r="DK241" s="834"/>
      <c r="DL241" s="834"/>
      <c r="DM241" s="834"/>
      <c r="DN241" s="834"/>
      <c r="DO241" s="834"/>
      <c r="DP241" s="834"/>
      <c r="DQ241" s="834"/>
    </row>
    <row r="242" spans="2:121" s="12" customFormat="1">
      <c r="B242" s="47">
        <v>242</v>
      </c>
      <c r="C242" s="802"/>
      <c r="D242" s="825" t="s">
        <v>799</v>
      </c>
      <c r="E242" s="804"/>
      <c r="F242" s="804"/>
      <c r="G242" s="805"/>
      <c r="H242" s="805"/>
      <c r="I242" s="805"/>
      <c r="J242" s="805"/>
      <c r="K242" s="805"/>
      <c r="L242" s="805"/>
      <c r="M242" s="805"/>
      <c r="N242" s="805"/>
      <c r="O242" s="806"/>
      <c r="P242" s="726"/>
      <c r="Q242" s="726"/>
      <c r="R242" s="726"/>
      <c r="S242" s="726"/>
      <c r="T242" s="726"/>
      <c r="U242" s="638"/>
      <c r="V242" s="640"/>
      <c r="W242" s="640"/>
      <c r="X242" s="640"/>
      <c r="Y242" s="640"/>
      <c r="Z242" s="640"/>
      <c r="AA242" s="640"/>
      <c r="AB242" s="807"/>
      <c r="AC242" s="808"/>
      <c r="AD242" s="809"/>
      <c r="AE242" s="809"/>
      <c r="AF242" s="809"/>
      <c r="AG242" s="809"/>
      <c r="AH242" s="809"/>
      <c r="AI242" s="809"/>
      <c r="AJ242" s="809"/>
      <c r="AK242" s="809"/>
      <c r="AL242" s="810"/>
      <c r="AM242" s="810"/>
      <c r="AN242" s="810"/>
      <c r="AO242" s="810"/>
      <c r="AP242" s="810"/>
      <c r="AQ242" s="810"/>
      <c r="AR242" s="810"/>
      <c r="AS242" s="810"/>
      <c r="AT242" s="810"/>
      <c r="AU242" s="810"/>
      <c r="AV242" s="810"/>
      <c r="AW242" s="810"/>
      <c r="AX242" s="810"/>
      <c r="AY242" s="810"/>
      <c r="AZ242" s="810"/>
      <c r="BA242" s="810"/>
      <c r="BB242" s="810"/>
      <c r="BC242" s="810"/>
      <c r="BD242" s="810"/>
      <c r="BE242" s="810"/>
      <c r="BF242" s="810"/>
      <c r="BG242" s="810"/>
      <c r="BH242" s="810"/>
      <c r="BI242" s="810"/>
      <c r="BJ242" s="810"/>
      <c r="BK242" s="810"/>
      <c r="BL242" s="810"/>
      <c r="BM242" s="810"/>
      <c r="BN242" s="805"/>
      <c r="BO242" s="805"/>
      <c r="BP242" s="805"/>
      <c r="BQ242" s="805"/>
      <c r="BR242" s="806"/>
      <c r="BS242" s="806"/>
      <c r="BT242" s="806"/>
      <c r="BU242" s="806"/>
      <c r="BV242" s="806"/>
      <c r="BW242" s="806"/>
      <c r="BX242" s="806"/>
      <c r="BY242" s="834"/>
      <c r="BZ242" s="834"/>
      <c r="CA242" s="834"/>
      <c r="CB242" s="834"/>
      <c r="CC242" s="834"/>
      <c r="CD242" s="834"/>
      <c r="CE242" s="834"/>
      <c r="CF242" s="834"/>
      <c r="CG242" s="834"/>
      <c r="CH242" s="834"/>
      <c r="CI242" s="834"/>
      <c r="CJ242" s="834"/>
      <c r="CK242" s="832">
        <v>0</v>
      </c>
      <c r="CL242" s="832">
        <v>0</v>
      </c>
      <c r="CM242" s="832">
        <v>0</v>
      </c>
      <c r="CN242" s="832">
        <v>0</v>
      </c>
      <c r="CO242" s="832">
        <v>0.12579568849239214</v>
      </c>
      <c r="CP242" s="832">
        <v>0.31990475362357618</v>
      </c>
      <c r="CQ242" s="832">
        <v>0.11659438274545196</v>
      </c>
      <c r="CR242" s="832">
        <v>8.2500270440531709E-2</v>
      </c>
      <c r="CS242" s="832">
        <v>9.0175408698615955E-2</v>
      </c>
      <c r="CT242" s="832">
        <v>0.1066066066066066</v>
      </c>
      <c r="CU242" s="834"/>
      <c r="CV242" s="834"/>
      <c r="CW242" s="834"/>
      <c r="CX242" s="834"/>
      <c r="CY242" s="834"/>
      <c r="CZ242" s="834"/>
      <c r="DA242" s="834"/>
      <c r="DB242" s="834"/>
      <c r="DC242" s="834"/>
      <c r="DD242" s="834"/>
      <c r="DE242" s="834"/>
      <c r="DF242" s="834"/>
      <c r="DG242" s="834"/>
      <c r="DH242" s="834"/>
      <c r="DI242" s="834"/>
      <c r="DJ242" s="834"/>
      <c r="DK242" s="834"/>
      <c r="DL242" s="834"/>
      <c r="DM242" s="834"/>
      <c r="DN242" s="834"/>
      <c r="DO242" s="834"/>
      <c r="DP242" s="834"/>
      <c r="DQ242" s="834"/>
    </row>
    <row r="243" spans="2:121" s="12" customFormat="1">
      <c r="B243" s="47">
        <v>243</v>
      </c>
      <c r="C243" s="802"/>
      <c r="D243" s="825" t="s">
        <v>800</v>
      </c>
      <c r="E243" s="804"/>
      <c r="F243" s="804"/>
      <c r="G243" s="805"/>
      <c r="H243" s="805"/>
      <c r="I243" s="805"/>
      <c r="J243" s="805"/>
      <c r="K243" s="805"/>
      <c r="L243" s="805"/>
      <c r="M243" s="805"/>
      <c r="N243" s="805"/>
      <c r="O243" s="806"/>
      <c r="P243" s="726"/>
      <c r="Q243" s="726"/>
      <c r="R243" s="726"/>
      <c r="S243" s="726"/>
      <c r="T243" s="726"/>
      <c r="U243" s="638"/>
      <c r="V243" s="640"/>
      <c r="W243" s="640"/>
      <c r="X243" s="640"/>
      <c r="Y243" s="640"/>
      <c r="Z243" s="640"/>
      <c r="AA243" s="640"/>
      <c r="AB243" s="807"/>
      <c r="AC243" s="808"/>
      <c r="AD243" s="809"/>
      <c r="AE243" s="809"/>
      <c r="AF243" s="809"/>
      <c r="AG243" s="809"/>
      <c r="AH243" s="809"/>
      <c r="AI243" s="809"/>
      <c r="AJ243" s="809"/>
      <c r="AK243" s="809"/>
      <c r="AL243" s="810"/>
      <c r="AM243" s="810"/>
      <c r="AN243" s="810"/>
      <c r="AO243" s="810"/>
      <c r="AP243" s="810"/>
      <c r="AQ243" s="810"/>
      <c r="AR243" s="810"/>
      <c r="AS243" s="810"/>
      <c r="AT243" s="810"/>
      <c r="AU243" s="810"/>
      <c r="AV243" s="810"/>
      <c r="AW243" s="810"/>
      <c r="AX243" s="810"/>
      <c r="AY243" s="810"/>
      <c r="AZ243" s="810"/>
      <c r="BA243" s="810"/>
      <c r="BB243" s="810"/>
      <c r="BC243" s="810"/>
      <c r="BD243" s="810"/>
      <c r="BE243" s="810"/>
      <c r="BF243" s="810"/>
      <c r="BG243" s="810"/>
      <c r="BH243" s="810"/>
      <c r="BI243" s="810"/>
      <c r="BJ243" s="810"/>
      <c r="BK243" s="810"/>
      <c r="BL243" s="810"/>
      <c r="BM243" s="810"/>
      <c r="BN243" s="805"/>
      <c r="BO243" s="805"/>
      <c r="BP243" s="805"/>
      <c r="BQ243" s="805"/>
      <c r="BR243" s="806"/>
      <c r="BS243" s="806"/>
      <c r="BT243" s="806"/>
      <c r="BU243" s="806"/>
      <c r="BV243" s="806"/>
      <c r="BW243" s="806"/>
      <c r="BX243" s="806"/>
      <c r="BY243" s="834"/>
      <c r="BZ243" s="834"/>
      <c r="CA243" s="834"/>
      <c r="CB243" s="834"/>
      <c r="CC243" s="834"/>
      <c r="CD243" s="834"/>
      <c r="CE243" s="834"/>
      <c r="CF243" s="834"/>
      <c r="CG243" s="834"/>
      <c r="CH243" s="834"/>
      <c r="CI243" s="834"/>
      <c r="CJ243" s="834"/>
      <c r="CK243" s="832"/>
      <c r="CL243" s="832"/>
      <c r="CM243" s="832"/>
      <c r="CN243" s="832"/>
      <c r="CO243" s="832">
        <v>6.2886012447052705E-2</v>
      </c>
      <c r="CP243" s="832"/>
      <c r="CQ243" s="832">
        <v>0.13280603675198677</v>
      </c>
      <c r="CR243" s="832">
        <v>7.9519061285006132E-2</v>
      </c>
      <c r="CS243" s="832">
        <v>7.6079414736278314E-2</v>
      </c>
      <c r="CT243" s="832">
        <v>8.2582582582582581E-2</v>
      </c>
      <c r="CU243" s="834"/>
      <c r="CV243" s="834"/>
      <c r="CW243" s="834"/>
      <c r="CX243" s="834"/>
      <c r="CY243" s="834"/>
      <c r="CZ243" s="834"/>
      <c r="DA243" s="834"/>
      <c r="DB243" s="834"/>
      <c r="DC243" s="834"/>
      <c r="DD243" s="834"/>
      <c r="DE243" s="834"/>
      <c r="DF243" s="834"/>
      <c r="DG243" s="834"/>
      <c r="DH243" s="834"/>
      <c r="DI243" s="834"/>
      <c r="DJ243" s="834"/>
      <c r="DK243" s="834"/>
      <c r="DL243" s="834"/>
      <c r="DM243" s="834"/>
      <c r="DN243" s="834"/>
      <c r="DO243" s="834"/>
      <c r="DP243" s="834"/>
      <c r="DQ243" s="834"/>
    </row>
    <row r="244" spans="2:121" s="12" customFormat="1">
      <c r="B244" s="47">
        <v>244</v>
      </c>
      <c r="C244" s="802"/>
      <c r="D244" s="825" t="s">
        <v>801</v>
      </c>
      <c r="E244" s="804"/>
      <c r="F244" s="804"/>
      <c r="G244" s="805"/>
      <c r="H244" s="805"/>
      <c r="I244" s="805"/>
      <c r="J244" s="805"/>
      <c r="K244" s="805"/>
      <c r="L244" s="805"/>
      <c r="M244" s="805"/>
      <c r="N244" s="805"/>
      <c r="O244" s="806"/>
      <c r="P244" s="726"/>
      <c r="Q244" s="726"/>
      <c r="R244" s="726"/>
      <c r="S244" s="726"/>
      <c r="T244" s="726"/>
      <c r="U244" s="638"/>
      <c r="V244" s="640"/>
      <c r="W244" s="640"/>
      <c r="X244" s="640"/>
      <c r="Y244" s="640"/>
      <c r="Z244" s="640"/>
      <c r="AA244" s="640"/>
      <c r="AB244" s="807"/>
      <c r="AC244" s="808"/>
      <c r="AD244" s="809"/>
      <c r="AE244" s="809"/>
      <c r="AF244" s="809"/>
      <c r="AG244" s="809"/>
      <c r="AH244" s="809"/>
      <c r="AI244" s="809"/>
      <c r="AJ244" s="809"/>
      <c r="AK244" s="809"/>
      <c r="AL244" s="810"/>
      <c r="AM244" s="810"/>
      <c r="AN244" s="810"/>
      <c r="AO244" s="810"/>
      <c r="AP244" s="810"/>
      <c r="AQ244" s="810"/>
      <c r="AR244" s="810"/>
      <c r="AS244" s="810"/>
      <c r="AT244" s="810"/>
      <c r="AU244" s="810"/>
      <c r="AV244" s="810"/>
      <c r="AW244" s="810"/>
      <c r="AX244" s="810"/>
      <c r="AY244" s="810"/>
      <c r="AZ244" s="810"/>
      <c r="BA244" s="810"/>
      <c r="BB244" s="810"/>
      <c r="BC244" s="810"/>
      <c r="BD244" s="810"/>
      <c r="BE244" s="810"/>
      <c r="BF244" s="810"/>
      <c r="BG244" s="810"/>
      <c r="BH244" s="810"/>
      <c r="BI244" s="810"/>
      <c r="BJ244" s="810"/>
      <c r="BK244" s="810"/>
      <c r="BL244" s="810"/>
      <c r="BM244" s="810"/>
      <c r="BN244" s="805"/>
      <c r="BO244" s="805"/>
      <c r="BP244" s="805"/>
      <c r="BQ244" s="805"/>
      <c r="BR244" s="806"/>
      <c r="BS244" s="806"/>
      <c r="BT244" s="806"/>
      <c r="BU244" s="806"/>
      <c r="BV244" s="806"/>
      <c r="BW244" s="806"/>
      <c r="BX244" s="806"/>
      <c r="BY244" s="834"/>
      <c r="BZ244" s="834"/>
      <c r="CA244" s="834"/>
      <c r="CB244" s="834"/>
      <c r="CC244" s="834"/>
      <c r="CD244" s="834"/>
      <c r="CE244" s="834"/>
      <c r="CF244" s="834"/>
      <c r="CG244" s="834"/>
      <c r="CH244" s="834"/>
      <c r="CI244" s="834"/>
      <c r="CJ244" s="834"/>
      <c r="CK244" s="832"/>
      <c r="CL244" s="832"/>
      <c r="CM244" s="832"/>
      <c r="CN244" s="832"/>
      <c r="CO244" s="832">
        <v>4.3174235074185378E-2</v>
      </c>
      <c r="CP244" s="832"/>
      <c r="CQ244" s="832">
        <v>0.12083113974612884</v>
      </c>
      <c r="CR244" s="832">
        <v>7.1905364903818617E-2</v>
      </c>
      <c r="CS244" s="832">
        <v>6.2000462562841592E-2</v>
      </c>
      <c r="CT244" s="832">
        <v>6.1561561561561562E-2</v>
      </c>
      <c r="CU244" s="834"/>
      <c r="CV244" s="834"/>
      <c r="CW244" s="834"/>
      <c r="CX244" s="834"/>
      <c r="CY244" s="834"/>
      <c r="CZ244" s="834"/>
      <c r="DA244" s="834"/>
      <c r="DB244" s="834"/>
      <c r="DC244" s="834"/>
      <c r="DD244" s="834"/>
      <c r="DE244" s="834"/>
      <c r="DF244" s="834"/>
      <c r="DG244" s="834"/>
      <c r="DH244" s="834"/>
      <c r="DI244" s="834"/>
      <c r="DJ244" s="834"/>
      <c r="DK244" s="834"/>
      <c r="DL244" s="834"/>
      <c r="DM244" s="834"/>
      <c r="DN244" s="834"/>
      <c r="DO244" s="834"/>
      <c r="DP244" s="834"/>
      <c r="DQ244" s="834"/>
    </row>
    <row r="245" spans="2:121" s="12" customFormat="1">
      <c r="B245" s="47">
        <v>245</v>
      </c>
      <c r="C245" s="802"/>
      <c r="D245" s="825" t="s">
        <v>820</v>
      </c>
      <c r="E245" s="804"/>
      <c r="F245" s="804"/>
      <c r="G245" s="805"/>
      <c r="H245" s="805"/>
      <c r="I245" s="805"/>
      <c r="J245" s="805"/>
      <c r="K245" s="805"/>
      <c r="L245" s="805"/>
      <c r="M245" s="805"/>
      <c r="N245" s="805"/>
      <c r="O245" s="806"/>
      <c r="P245" s="726"/>
      <c r="Q245" s="726"/>
      <c r="R245" s="726"/>
      <c r="S245" s="726"/>
      <c r="T245" s="726"/>
      <c r="U245" s="638"/>
      <c r="V245" s="640"/>
      <c r="W245" s="640"/>
      <c r="X245" s="640"/>
      <c r="Y245" s="640"/>
      <c r="Z245" s="640"/>
      <c r="AA245" s="640"/>
      <c r="AB245" s="807"/>
      <c r="AC245" s="808"/>
      <c r="AD245" s="809"/>
      <c r="AE245" s="809"/>
      <c r="AF245" s="809"/>
      <c r="AG245" s="809"/>
      <c r="AH245" s="809"/>
      <c r="AI245" s="809"/>
      <c r="AJ245" s="809"/>
      <c r="AK245" s="809"/>
      <c r="AL245" s="810"/>
      <c r="AM245" s="810"/>
      <c r="AN245" s="810"/>
      <c r="AO245" s="810"/>
      <c r="AP245" s="810"/>
      <c r="AQ245" s="810"/>
      <c r="AR245" s="810"/>
      <c r="AS245" s="810"/>
      <c r="AT245" s="810"/>
      <c r="AU245" s="810"/>
      <c r="AV245" s="810"/>
      <c r="AW245" s="810"/>
      <c r="AX245" s="810"/>
      <c r="AY245" s="810"/>
      <c r="AZ245" s="810"/>
      <c r="BA245" s="810"/>
      <c r="BB245" s="810"/>
      <c r="BC245" s="810"/>
      <c r="BD245" s="810"/>
      <c r="BE245" s="810"/>
      <c r="BF245" s="810"/>
      <c r="BG245" s="810"/>
      <c r="BH245" s="810"/>
      <c r="BI245" s="810"/>
      <c r="BJ245" s="810"/>
      <c r="BK245" s="810"/>
      <c r="BL245" s="810"/>
      <c r="BM245" s="810"/>
      <c r="BN245" s="805"/>
      <c r="BO245" s="805"/>
      <c r="BP245" s="805"/>
      <c r="BQ245" s="805"/>
      <c r="BR245" s="806"/>
      <c r="BS245" s="806"/>
      <c r="BT245" s="806"/>
      <c r="BU245" s="806"/>
      <c r="BV245" s="806"/>
      <c r="BW245" s="806"/>
      <c r="BX245" s="806"/>
      <c r="BY245" s="834"/>
      <c r="BZ245" s="834"/>
      <c r="CA245" s="834"/>
      <c r="CB245" s="834"/>
      <c r="CC245" s="834"/>
      <c r="CD245" s="834"/>
      <c r="CE245" s="834"/>
      <c r="CF245" s="834"/>
      <c r="CG245" s="834"/>
      <c r="CH245" s="834"/>
      <c r="CI245" s="834"/>
      <c r="CJ245" s="834"/>
      <c r="CK245" s="832"/>
      <c r="CL245" s="832"/>
      <c r="CM245" s="832"/>
      <c r="CN245" s="832"/>
      <c r="CO245" s="832">
        <v>0</v>
      </c>
      <c r="CP245" s="832"/>
      <c r="CQ245" s="832">
        <v>0.21258158055270035</v>
      </c>
      <c r="CR245" s="832">
        <v>0.39881069799110419</v>
      </c>
      <c r="CS245" s="832">
        <v>0.3472118416087448</v>
      </c>
      <c r="CT245" s="832">
        <v>0.26426426426426425</v>
      </c>
      <c r="CU245" s="834"/>
      <c r="CV245" s="834"/>
      <c r="CW245" s="834"/>
      <c r="CX245" s="834"/>
      <c r="CY245" s="834"/>
      <c r="CZ245" s="834"/>
      <c r="DA245" s="834"/>
      <c r="DB245" s="834"/>
      <c r="DC245" s="834"/>
      <c r="DD245" s="834"/>
      <c r="DE245" s="834"/>
      <c r="DF245" s="834"/>
      <c r="DG245" s="834"/>
      <c r="DH245" s="834"/>
      <c r="DI245" s="834"/>
      <c r="DJ245" s="834"/>
      <c r="DK245" s="834"/>
      <c r="DL245" s="834"/>
      <c r="DM245" s="834"/>
      <c r="DN245" s="834"/>
      <c r="DO245" s="834"/>
      <c r="DP245" s="834"/>
      <c r="DQ245" s="834"/>
    </row>
    <row r="246" spans="2:121" s="824" customFormat="1">
      <c r="B246" s="47">
        <v>246</v>
      </c>
      <c r="C246" s="813"/>
      <c r="D246" s="837" t="s">
        <v>754</v>
      </c>
      <c r="E246" s="815"/>
      <c r="F246" s="815"/>
      <c r="G246" s="816"/>
      <c r="H246" s="816"/>
      <c r="I246" s="816"/>
      <c r="J246" s="816"/>
      <c r="K246" s="816"/>
      <c r="L246" s="816"/>
      <c r="M246" s="816"/>
      <c r="N246" s="816"/>
      <c r="O246" s="817"/>
      <c r="P246" s="6"/>
      <c r="Q246" s="6"/>
      <c r="R246" s="6"/>
      <c r="S246" s="6"/>
      <c r="T246" s="6"/>
      <c r="U246" s="644"/>
      <c r="V246" s="645"/>
      <c r="W246" s="645"/>
      <c r="X246" s="645"/>
      <c r="Y246" s="645"/>
      <c r="Z246" s="645"/>
      <c r="AA246" s="645"/>
      <c r="AB246" s="818"/>
      <c r="AC246" s="819"/>
      <c r="AD246" s="820"/>
      <c r="AE246" s="820"/>
      <c r="AF246" s="820"/>
      <c r="AG246" s="820"/>
      <c r="AH246" s="820"/>
      <c r="AI246" s="820"/>
      <c r="AJ246" s="820"/>
      <c r="AK246" s="820"/>
      <c r="AL246" s="821"/>
      <c r="AM246" s="821"/>
      <c r="AN246" s="821"/>
      <c r="AO246" s="821"/>
      <c r="AP246" s="821"/>
      <c r="AQ246" s="821"/>
      <c r="AR246" s="821"/>
      <c r="AS246" s="821"/>
      <c r="AT246" s="821"/>
      <c r="AU246" s="821"/>
      <c r="AV246" s="821"/>
      <c r="AW246" s="821"/>
      <c r="AX246" s="821"/>
      <c r="AY246" s="821"/>
      <c r="AZ246" s="821"/>
      <c r="BA246" s="821"/>
      <c r="BB246" s="821"/>
      <c r="BC246" s="821"/>
      <c r="BD246" s="821"/>
      <c r="BE246" s="821"/>
      <c r="BF246" s="821"/>
      <c r="BG246" s="821"/>
      <c r="BH246" s="821"/>
      <c r="BI246" s="821"/>
      <c r="BJ246" s="821"/>
      <c r="BK246" s="821"/>
      <c r="BL246" s="821"/>
      <c r="BM246" s="821"/>
      <c r="BN246" s="816"/>
      <c r="BO246" s="816"/>
      <c r="BP246" s="816"/>
      <c r="BQ246" s="816"/>
      <c r="BR246" s="817"/>
      <c r="BS246" s="817"/>
      <c r="BT246" s="817"/>
      <c r="BU246" s="817"/>
      <c r="BV246" s="817"/>
      <c r="BW246" s="817"/>
      <c r="BX246" s="817"/>
      <c r="BY246" s="831"/>
      <c r="BZ246" s="831"/>
      <c r="CA246" s="831"/>
      <c r="CB246" s="831"/>
      <c r="CC246" s="831"/>
      <c r="CD246" s="831"/>
      <c r="CE246" s="831"/>
      <c r="CF246" s="831"/>
      <c r="CG246" s="831"/>
      <c r="CH246" s="831"/>
      <c r="CI246" s="831"/>
      <c r="CJ246" s="831"/>
      <c r="CK246" s="838">
        <v>1</v>
      </c>
      <c r="CL246" s="838">
        <v>1</v>
      </c>
      <c r="CM246" s="838">
        <v>1</v>
      </c>
      <c r="CN246" s="838">
        <v>1</v>
      </c>
      <c r="CO246" s="838">
        <v>0.99999999999999989</v>
      </c>
      <c r="CP246" s="838">
        <v>0.99999999999999989</v>
      </c>
      <c r="CQ246" s="838">
        <v>0.99999999999999989</v>
      </c>
      <c r="CR246" s="838">
        <v>1</v>
      </c>
      <c r="CS246" s="838">
        <v>1</v>
      </c>
      <c r="CT246" s="838">
        <v>1</v>
      </c>
      <c r="CU246" s="831"/>
      <c r="CV246" s="831"/>
      <c r="CW246" s="831"/>
      <c r="CX246" s="831"/>
      <c r="CY246" s="831"/>
      <c r="CZ246" s="831"/>
      <c r="DA246" s="831"/>
      <c r="DB246" s="831"/>
      <c r="DC246" s="831"/>
      <c r="DD246" s="831"/>
      <c r="DE246" s="831"/>
      <c r="DF246" s="831"/>
      <c r="DG246" s="831"/>
      <c r="DH246" s="831"/>
      <c r="DI246" s="831"/>
      <c r="DJ246" s="831"/>
      <c r="DK246" s="831"/>
      <c r="DL246" s="831"/>
      <c r="DM246" s="831"/>
      <c r="DN246" s="831"/>
      <c r="DO246" s="831"/>
      <c r="DP246" s="831"/>
      <c r="DQ246" s="831"/>
    </row>
    <row r="247" spans="2:121" s="12" customFormat="1">
      <c r="B247" s="47">
        <v>247</v>
      </c>
      <c r="C247" s="802"/>
      <c r="D247" s="825"/>
      <c r="E247" s="804"/>
      <c r="F247" s="804"/>
      <c r="G247" s="805"/>
      <c r="H247" s="805"/>
      <c r="I247" s="805"/>
      <c r="J247" s="805"/>
      <c r="K247" s="805"/>
      <c r="L247" s="805"/>
      <c r="M247" s="805"/>
      <c r="N247" s="805"/>
      <c r="O247" s="806"/>
      <c r="P247" s="726"/>
      <c r="Q247" s="726"/>
      <c r="R247" s="726"/>
      <c r="S247" s="726"/>
      <c r="T247" s="726"/>
      <c r="U247" s="638"/>
      <c r="V247" s="640"/>
      <c r="W247" s="640"/>
      <c r="X247" s="640"/>
      <c r="Y247" s="640"/>
      <c r="Z247" s="640"/>
      <c r="AA247" s="640"/>
      <c r="AB247" s="807"/>
      <c r="AC247" s="808"/>
      <c r="AD247" s="809"/>
      <c r="AE247" s="809"/>
      <c r="AF247" s="809"/>
      <c r="AG247" s="809"/>
      <c r="AH247" s="809"/>
      <c r="AI247" s="809"/>
      <c r="AJ247" s="809"/>
      <c r="AK247" s="809"/>
      <c r="AL247" s="810"/>
      <c r="AM247" s="810"/>
      <c r="AN247" s="810"/>
      <c r="AO247" s="810"/>
      <c r="AP247" s="810"/>
      <c r="AQ247" s="810"/>
      <c r="AR247" s="810"/>
      <c r="AS247" s="810"/>
      <c r="AT247" s="810"/>
      <c r="AU247" s="810"/>
      <c r="AV247" s="810"/>
      <c r="AW247" s="810"/>
      <c r="AX247" s="810"/>
      <c r="AY247" s="810"/>
      <c r="AZ247" s="810"/>
      <c r="BA247" s="810"/>
      <c r="BB247" s="810"/>
      <c r="BC247" s="810"/>
      <c r="BD247" s="810"/>
      <c r="BE247" s="810"/>
      <c r="BF247" s="810"/>
      <c r="BG247" s="810"/>
      <c r="BH247" s="810"/>
      <c r="BI247" s="810"/>
      <c r="BJ247" s="810"/>
      <c r="BK247" s="810"/>
      <c r="BL247" s="810"/>
      <c r="BM247" s="810"/>
      <c r="BN247" s="805"/>
      <c r="BO247" s="805"/>
      <c r="BP247" s="805"/>
      <c r="BQ247" s="805"/>
      <c r="BR247" s="806"/>
      <c r="BS247" s="806"/>
      <c r="BT247" s="806"/>
      <c r="BU247" s="806"/>
      <c r="BV247" s="806"/>
      <c r="BW247" s="806"/>
      <c r="BX247" s="806"/>
      <c r="BY247" s="834"/>
      <c r="BZ247" s="834"/>
      <c r="CA247" s="834"/>
      <c r="CB247" s="834"/>
      <c r="CC247" s="834"/>
      <c r="CD247" s="834"/>
      <c r="CE247" s="834"/>
      <c r="CF247" s="834"/>
      <c r="CG247" s="834"/>
      <c r="CH247" s="834"/>
      <c r="CI247" s="834"/>
      <c r="CJ247" s="834"/>
      <c r="CK247" s="832"/>
      <c r="CL247" s="832"/>
      <c r="CM247" s="832"/>
      <c r="CN247" s="832"/>
      <c r="CO247" s="836"/>
      <c r="CP247" s="834"/>
      <c r="CQ247" s="834"/>
      <c r="CR247" s="834"/>
      <c r="CS247" s="834"/>
      <c r="CT247" s="834"/>
      <c r="CU247" s="834"/>
      <c r="CV247" s="834"/>
      <c r="CW247" s="834"/>
      <c r="CX247" s="834"/>
      <c r="CY247" s="834"/>
      <c r="CZ247" s="834"/>
      <c r="DA247" s="834"/>
      <c r="DB247" s="834"/>
      <c r="DC247" s="834"/>
      <c r="DD247" s="834"/>
      <c r="DE247" s="834"/>
      <c r="DF247" s="834"/>
      <c r="DG247" s="834"/>
      <c r="DH247" s="834"/>
      <c r="DI247" s="834"/>
      <c r="DJ247" s="834"/>
      <c r="DK247" s="834"/>
      <c r="DL247" s="834"/>
      <c r="DM247" s="834"/>
      <c r="DN247" s="834"/>
      <c r="DO247" s="834"/>
      <c r="DP247" s="834"/>
      <c r="DQ247" s="834"/>
    </row>
    <row r="248" spans="2:121" s="12" customFormat="1">
      <c r="B248" s="47">
        <v>248</v>
      </c>
      <c r="C248" s="802"/>
      <c r="D248" s="814" t="s">
        <v>757</v>
      </c>
      <c r="E248" s="804"/>
      <c r="F248" s="804"/>
      <c r="G248" s="805"/>
      <c r="H248" s="805"/>
      <c r="I248" s="805"/>
      <c r="J248" s="805"/>
      <c r="K248" s="805"/>
      <c r="L248" s="805"/>
      <c r="M248" s="805"/>
      <c r="N248" s="805"/>
      <c r="O248" s="806"/>
      <c r="P248" s="726"/>
      <c r="Q248" s="726"/>
      <c r="R248" s="726"/>
      <c r="S248" s="726"/>
      <c r="T248" s="726"/>
      <c r="U248" s="638"/>
      <c r="V248" s="640"/>
      <c r="W248" s="640"/>
      <c r="X248" s="640"/>
      <c r="Y248" s="640"/>
      <c r="Z248" s="640"/>
      <c r="AA248" s="640"/>
      <c r="AB248" s="807"/>
      <c r="AC248" s="808"/>
      <c r="AD248" s="809"/>
      <c r="AE248" s="809"/>
      <c r="AF248" s="809"/>
      <c r="AG248" s="809"/>
      <c r="AH248" s="809"/>
      <c r="AI248" s="809"/>
      <c r="AJ248" s="809"/>
      <c r="AK248" s="809"/>
      <c r="AL248" s="810"/>
      <c r="AM248" s="810"/>
      <c r="AN248" s="810"/>
      <c r="AO248" s="810"/>
      <c r="AP248" s="810"/>
      <c r="AQ248" s="810"/>
      <c r="AR248" s="810"/>
      <c r="AS248" s="810"/>
      <c r="AT248" s="810"/>
      <c r="AU248" s="810"/>
      <c r="AV248" s="810"/>
      <c r="AW248" s="810"/>
      <c r="AX248" s="810"/>
      <c r="AY248" s="810"/>
      <c r="AZ248" s="810"/>
      <c r="BA248" s="810"/>
      <c r="BB248" s="810"/>
      <c r="BC248" s="810"/>
      <c r="BD248" s="810"/>
      <c r="BE248" s="810"/>
      <c r="BF248" s="810"/>
      <c r="BG248" s="810"/>
      <c r="BH248" s="810"/>
      <c r="BI248" s="810"/>
      <c r="BJ248" s="810"/>
      <c r="BK248" s="810"/>
      <c r="BL248" s="810"/>
      <c r="BM248" s="810"/>
      <c r="BN248" s="805"/>
      <c r="BO248" s="805"/>
      <c r="BP248" s="805"/>
      <c r="BQ248" s="805"/>
      <c r="BR248" s="806"/>
      <c r="BS248" s="806"/>
      <c r="BT248" s="806"/>
      <c r="BU248" s="806"/>
      <c r="BV248" s="806"/>
      <c r="BW248" s="806"/>
      <c r="BX248" s="806"/>
      <c r="BY248" s="834"/>
      <c r="BZ248" s="834"/>
      <c r="CA248" s="834"/>
      <c r="CB248" s="834"/>
      <c r="CC248" s="834"/>
      <c r="CD248" s="834"/>
      <c r="CE248" s="834"/>
      <c r="CF248" s="834"/>
      <c r="CG248" s="834"/>
      <c r="CH248" s="834"/>
      <c r="CI248" s="834"/>
      <c r="CJ248" s="834"/>
      <c r="CK248" s="832"/>
      <c r="CL248" s="832"/>
      <c r="CM248" s="832"/>
      <c r="CN248" s="832"/>
      <c r="CO248" s="836"/>
      <c r="CP248" s="657"/>
      <c r="CQ248" s="1523"/>
      <c r="CR248" s="657"/>
      <c r="CS248" s="657"/>
      <c r="CT248" s="657"/>
      <c r="CW248" s="834"/>
      <c r="CX248" s="834"/>
      <c r="CY248" s="834"/>
      <c r="CZ248" s="834"/>
      <c r="DA248" s="834"/>
      <c r="DB248" s="834"/>
      <c r="DC248" s="834"/>
      <c r="DD248" s="834"/>
      <c r="DE248" s="834"/>
      <c r="DF248" s="834"/>
      <c r="DG248" s="834"/>
      <c r="DH248" s="834"/>
      <c r="DI248" s="834"/>
      <c r="DJ248" s="834"/>
      <c r="DK248" s="834"/>
      <c r="DL248" s="834"/>
      <c r="DM248" s="834"/>
      <c r="DN248" s="834"/>
      <c r="DO248" s="834"/>
      <c r="DP248" s="834"/>
      <c r="DQ248" s="834"/>
    </row>
    <row r="249" spans="2:121" s="12" customFormat="1">
      <c r="B249" s="47">
        <v>249</v>
      </c>
      <c r="C249" s="802"/>
      <c r="D249" s="825" t="s">
        <v>751</v>
      </c>
      <c r="E249" s="804"/>
      <c r="F249" s="804"/>
      <c r="G249" s="805"/>
      <c r="H249" s="805"/>
      <c r="I249" s="805"/>
      <c r="J249" s="805"/>
      <c r="K249" s="805"/>
      <c r="L249" s="805"/>
      <c r="M249" s="805"/>
      <c r="N249" s="805"/>
      <c r="O249" s="806"/>
      <c r="P249" s="726"/>
      <c r="Q249" s="726"/>
      <c r="R249" s="726"/>
      <c r="S249" s="726"/>
      <c r="T249" s="726"/>
      <c r="U249" s="638"/>
      <c r="V249" s="640"/>
      <c r="W249" s="640"/>
      <c r="X249" s="640"/>
      <c r="Y249" s="640"/>
      <c r="Z249" s="640"/>
      <c r="AA249" s="640"/>
      <c r="AB249" s="807"/>
      <c r="AC249" s="808"/>
      <c r="AD249" s="809"/>
      <c r="AE249" s="809"/>
      <c r="AF249" s="809"/>
      <c r="AG249" s="809"/>
      <c r="AH249" s="809"/>
      <c r="AI249" s="809"/>
      <c r="AJ249" s="809"/>
      <c r="AK249" s="809"/>
      <c r="AL249" s="810"/>
      <c r="AM249" s="810"/>
      <c r="AN249" s="810"/>
      <c r="AO249" s="810"/>
      <c r="AP249" s="810"/>
      <c r="AQ249" s="810"/>
      <c r="AR249" s="810"/>
      <c r="AS249" s="810"/>
      <c r="AT249" s="810"/>
      <c r="AU249" s="810"/>
      <c r="AV249" s="810"/>
      <c r="AW249" s="810"/>
      <c r="AX249" s="810"/>
      <c r="AY249" s="810"/>
      <c r="AZ249" s="810"/>
      <c r="BA249" s="810"/>
      <c r="BB249" s="810"/>
      <c r="BC249" s="810"/>
      <c r="BD249" s="810"/>
      <c r="BE249" s="810"/>
      <c r="BF249" s="810"/>
      <c r="BG249" s="810"/>
      <c r="BH249" s="810"/>
      <c r="BI249" s="810"/>
      <c r="BJ249" s="810"/>
      <c r="BK249" s="810"/>
      <c r="BL249" s="810"/>
      <c r="BM249" s="810"/>
      <c r="BN249" s="805"/>
      <c r="BO249" s="805"/>
      <c r="BP249" s="805"/>
      <c r="BQ249" s="805"/>
      <c r="BR249" s="806"/>
      <c r="BS249" s="806"/>
      <c r="BT249" s="806"/>
      <c r="BU249" s="806"/>
      <c r="BV249" s="806"/>
      <c r="BW249" s="806"/>
      <c r="BX249" s="806"/>
      <c r="BY249" s="834"/>
      <c r="BZ249" s="834"/>
      <c r="CA249" s="834"/>
      <c r="CB249" s="834"/>
      <c r="CC249" s="834"/>
      <c r="CD249" s="834"/>
      <c r="CE249" s="834"/>
      <c r="CF249" s="834"/>
      <c r="CG249" s="834"/>
      <c r="CH249" s="834"/>
      <c r="CI249" s="834"/>
      <c r="CJ249" s="834"/>
      <c r="CK249" s="811">
        <v>9.7756809003387748E-2</v>
      </c>
      <c r="CL249" s="811">
        <v>0.13795959946490841</v>
      </c>
      <c r="CM249" s="811">
        <v>7.1656686626746499E-2</v>
      </c>
      <c r="CN249" s="811">
        <v>6.5916047992681484E-2</v>
      </c>
      <c r="CO249" s="811">
        <v>7.2383939800321609E-2</v>
      </c>
      <c r="CP249" s="811">
        <v>7.9223652314039827E-2</v>
      </c>
      <c r="CQ249" s="811">
        <v>5.826673055264666E-2</v>
      </c>
      <c r="CR249" s="811">
        <v>5.1918058686737788E-2</v>
      </c>
      <c r="CS249" s="811">
        <v>5.3365976394558541E-2</v>
      </c>
      <c r="CT249" s="811">
        <v>6.0041407867494824E-2</v>
      </c>
      <c r="CW249" s="834"/>
      <c r="CX249" s="834"/>
      <c r="CY249" s="834"/>
      <c r="CZ249" s="834"/>
      <c r="DA249" s="834"/>
      <c r="DB249" s="834"/>
      <c r="DC249" s="834"/>
      <c r="DD249" s="834"/>
      <c r="DE249" s="834"/>
      <c r="DF249" s="834"/>
      <c r="DG249" s="834"/>
      <c r="DH249" s="834"/>
      <c r="DI249" s="834"/>
      <c r="DJ249" s="834"/>
      <c r="DK249" s="834"/>
      <c r="DL249" s="834"/>
      <c r="DM249" s="834"/>
      <c r="DN249" s="834"/>
      <c r="DO249" s="834"/>
      <c r="DP249" s="834"/>
      <c r="DQ249" s="834"/>
    </row>
    <row r="250" spans="2:121" s="12" customFormat="1">
      <c r="B250" s="47">
        <v>250</v>
      </c>
      <c r="C250" s="802"/>
      <c r="D250" s="825" t="s">
        <v>752</v>
      </c>
      <c r="E250" s="804"/>
      <c r="F250" s="804"/>
      <c r="G250" s="805"/>
      <c r="H250" s="805"/>
      <c r="I250" s="805"/>
      <c r="J250" s="805"/>
      <c r="K250" s="805"/>
      <c r="L250" s="805"/>
      <c r="M250" s="805"/>
      <c r="N250" s="805"/>
      <c r="O250" s="806"/>
      <c r="P250" s="726"/>
      <c r="Q250" s="726"/>
      <c r="R250" s="726"/>
      <c r="S250" s="726"/>
      <c r="T250" s="726"/>
      <c r="U250" s="638"/>
      <c r="V250" s="640"/>
      <c r="W250" s="640"/>
      <c r="X250" s="640"/>
      <c r="Y250" s="640"/>
      <c r="Z250" s="640"/>
      <c r="AA250" s="640"/>
      <c r="AB250" s="807"/>
      <c r="AC250" s="808"/>
      <c r="AD250" s="809"/>
      <c r="AE250" s="809"/>
      <c r="AF250" s="809"/>
      <c r="AG250" s="809"/>
      <c r="AH250" s="809"/>
      <c r="AI250" s="809"/>
      <c r="AJ250" s="809"/>
      <c r="AK250" s="809"/>
      <c r="AL250" s="810"/>
      <c r="AM250" s="810"/>
      <c r="AN250" s="810"/>
      <c r="AO250" s="810"/>
      <c r="AP250" s="810"/>
      <c r="AQ250" s="810"/>
      <c r="AR250" s="810"/>
      <c r="AS250" s="810"/>
      <c r="AT250" s="810"/>
      <c r="AU250" s="810"/>
      <c r="AV250" s="810"/>
      <c r="AW250" s="810"/>
      <c r="AX250" s="810"/>
      <c r="AY250" s="810"/>
      <c r="AZ250" s="810"/>
      <c r="BA250" s="810"/>
      <c r="BB250" s="810"/>
      <c r="BC250" s="810"/>
      <c r="BD250" s="810"/>
      <c r="BE250" s="810"/>
      <c r="BF250" s="810"/>
      <c r="BG250" s="810"/>
      <c r="BH250" s="810"/>
      <c r="BI250" s="810"/>
      <c r="BJ250" s="810"/>
      <c r="BK250" s="810"/>
      <c r="BL250" s="810"/>
      <c r="BM250" s="810"/>
      <c r="BN250" s="805"/>
      <c r="BO250" s="805"/>
      <c r="BP250" s="805"/>
      <c r="BQ250" s="805"/>
      <c r="BR250" s="806"/>
      <c r="BS250" s="806"/>
      <c r="BT250" s="806"/>
      <c r="BU250" s="806"/>
      <c r="BV250" s="806"/>
      <c r="BW250" s="806"/>
      <c r="BX250" s="806"/>
      <c r="BY250" s="834"/>
      <c r="BZ250" s="834"/>
      <c r="CA250" s="834"/>
      <c r="CB250" s="834"/>
      <c r="CC250" s="834"/>
      <c r="CD250" s="834"/>
      <c r="CE250" s="834"/>
      <c r="CF250" s="834"/>
      <c r="CG250" s="834"/>
      <c r="CH250" s="834"/>
      <c r="CI250" s="834"/>
      <c r="CJ250" s="834"/>
      <c r="CK250" s="811">
        <v>3.3092809156506593E-2</v>
      </c>
      <c r="CL250" s="811">
        <v>3.4646621254778603E-2</v>
      </c>
      <c r="CM250" s="811">
        <v>2.1386638487730422E-2</v>
      </c>
      <c r="CN250" s="811">
        <v>1.8560219555962144E-2</v>
      </c>
      <c r="CO250" s="811">
        <v>3.540777231573964E-2</v>
      </c>
      <c r="CP250" s="811">
        <v>4.9739874556328098E-2</v>
      </c>
      <c r="CQ250" s="811">
        <v>3.3496917666120014E-2</v>
      </c>
      <c r="CR250" s="811">
        <v>2.8092769779702837E-2</v>
      </c>
      <c r="CS250" s="811">
        <v>2.7816231130811817E-2</v>
      </c>
      <c r="CT250" s="811">
        <v>3.7267080745341616E-2</v>
      </c>
      <c r="CW250" s="834"/>
      <c r="CX250" s="834"/>
      <c r="CY250" s="834"/>
      <c r="CZ250" s="834"/>
      <c r="DA250" s="834"/>
      <c r="DB250" s="834"/>
      <c r="DC250" s="834"/>
      <c r="DD250" s="834"/>
      <c r="DE250" s="834"/>
      <c r="DF250" s="834"/>
      <c r="DG250" s="834"/>
      <c r="DH250" s="834"/>
      <c r="DI250" s="834"/>
      <c r="DJ250" s="834"/>
      <c r="DK250" s="834"/>
      <c r="DL250" s="834"/>
      <c r="DM250" s="834"/>
      <c r="DN250" s="834"/>
      <c r="DO250" s="834"/>
      <c r="DP250" s="834"/>
      <c r="DQ250" s="834"/>
    </row>
    <row r="251" spans="2:121" s="12" customFormat="1">
      <c r="B251" s="47">
        <v>251</v>
      </c>
      <c r="C251" s="802"/>
      <c r="D251" s="825" t="s">
        <v>753</v>
      </c>
      <c r="E251" s="804"/>
      <c r="F251" s="804"/>
      <c r="G251" s="805"/>
      <c r="H251" s="805"/>
      <c r="I251" s="805"/>
      <c r="J251" s="805"/>
      <c r="K251" s="805"/>
      <c r="L251" s="805"/>
      <c r="M251" s="805"/>
      <c r="N251" s="805"/>
      <c r="O251" s="806"/>
      <c r="P251" s="726"/>
      <c r="Q251" s="726"/>
      <c r="R251" s="726"/>
      <c r="S251" s="726"/>
      <c r="T251" s="726"/>
      <c r="U251" s="638"/>
      <c r="V251" s="640"/>
      <c r="W251" s="640"/>
      <c r="X251" s="640"/>
      <c r="Y251" s="640"/>
      <c r="Z251" s="640"/>
      <c r="AA251" s="640"/>
      <c r="AB251" s="807"/>
      <c r="AC251" s="808"/>
      <c r="AD251" s="809"/>
      <c r="AE251" s="809"/>
      <c r="AF251" s="809"/>
      <c r="AG251" s="809"/>
      <c r="AH251" s="809"/>
      <c r="AI251" s="809"/>
      <c r="AJ251" s="809"/>
      <c r="AK251" s="809"/>
      <c r="AL251" s="810"/>
      <c r="AM251" s="810"/>
      <c r="AN251" s="810"/>
      <c r="AO251" s="810"/>
      <c r="AP251" s="810"/>
      <c r="AQ251" s="810"/>
      <c r="AR251" s="810"/>
      <c r="AS251" s="810"/>
      <c r="AT251" s="810"/>
      <c r="AU251" s="810"/>
      <c r="AV251" s="810"/>
      <c r="AW251" s="810"/>
      <c r="AX251" s="810"/>
      <c r="AY251" s="810"/>
      <c r="AZ251" s="810"/>
      <c r="BA251" s="810"/>
      <c r="BB251" s="810"/>
      <c r="BC251" s="810"/>
      <c r="BD251" s="810"/>
      <c r="BE251" s="810"/>
      <c r="BF251" s="810"/>
      <c r="BG251" s="810"/>
      <c r="BH251" s="810"/>
      <c r="BI251" s="810"/>
      <c r="BJ251" s="810"/>
      <c r="BK251" s="810"/>
      <c r="BL251" s="810"/>
      <c r="BM251" s="810"/>
      <c r="BN251" s="805"/>
      <c r="BO251" s="805"/>
      <c r="BP251" s="805"/>
      <c r="BQ251" s="805"/>
      <c r="BR251" s="806"/>
      <c r="BS251" s="806"/>
      <c r="BT251" s="806"/>
      <c r="BU251" s="806"/>
      <c r="BV251" s="806"/>
      <c r="BW251" s="806"/>
      <c r="BX251" s="806"/>
      <c r="BY251" s="834"/>
      <c r="BZ251" s="834"/>
      <c r="CA251" s="834"/>
      <c r="CB251" s="834"/>
      <c r="CC251" s="834"/>
      <c r="CD251" s="834"/>
      <c r="CE251" s="834"/>
      <c r="CF251" s="834"/>
      <c r="CG251" s="834"/>
      <c r="CH251" s="834"/>
      <c r="CI251" s="834"/>
      <c r="CJ251" s="834"/>
      <c r="CK251" s="811">
        <v>3.6270025073209942E-2</v>
      </c>
      <c r="CL251" s="811">
        <v>4.0187841778563868E-2</v>
      </c>
      <c r="CM251" s="811">
        <v>5.0052835505459664E-2</v>
      </c>
      <c r="CN251" s="811">
        <v>1.7370958094366843E-2</v>
      </c>
      <c r="CO251" s="811">
        <v>2.761168037274413E-2</v>
      </c>
      <c r="CP251" s="811">
        <v>4.7600525113045168E-2</v>
      </c>
      <c r="CQ251" s="811">
        <v>3.1538351346545222E-2</v>
      </c>
      <c r="CR251" s="811">
        <v>2.2444215646246424E-2</v>
      </c>
      <c r="CS251" s="811">
        <v>2.1714834654515798E-2</v>
      </c>
      <c r="CT251" s="811">
        <v>3.6438923395445133E-2</v>
      </c>
      <c r="CW251" s="834"/>
      <c r="CX251" s="834"/>
      <c r="CY251" s="834"/>
      <c r="CZ251" s="834"/>
      <c r="DA251" s="834"/>
      <c r="DB251" s="834"/>
      <c r="DC251" s="834"/>
      <c r="DD251" s="834"/>
      <c r="DE251" s="834"/>
      <c r="DF251" s="834"/>
      <c r="DG251" s="834"/>
      <c r="DH251" s="834"/>
      <c r="DI251" s="834"/>
      <c r="DJ251" s="834"/>
      <c r="DK251" s="834"/>
      <c r="DL251" s="834"/>
      <c r="DM251" s="834"/>
      <c r="DN251" s="834"/>
      <c r="DO251" s="834"/>
      <c r="DP251" s="834"/>
      <c r="DQ251" s="834"/>
    </row>
    <row r="252" spans="2:121" s="12" customFormat="1">
      <c r="B252" s="47">
        <v>252</v>
      </c>
      <c r="C252" s="802"/>
      <c r="D252" s="825" t="s">
        <v>799</v>
      </c>
      <c r="E252" s="804"/>
      <c r="F252" s="804"/>
      <c r="G252" s="805"/>
      <c r="H252" s="805"/>
      <c r="I252" s="805"/>
      <c r="J252" s="805"/>
      <c r="K252" s="805"/>
      <c r="L252" s="805"/>
      <c r="M252" s="805"/>
      <c r="N252" s="805"/>
      <c r="O252" s="806"/>
      <c r="P252" s="726"/>
      <c r="Q252" s="726"/>
      <c r="R252" s="726"/>
      <c r="S252" s="726"/>
      <c r="T252" s="726"/>
      <c r="U252" s="638"/>
      <c r="V252" s="640"/>
      <c r="W252" s="640"/>
      <c r="X252" s="640"/>
      <c r="Y252" s="640"/>
      <c r="Z252" s="640"/>
      <c r="AA252" s="640"/>
      <c r="AB252" s="807"/>
      <c r="AC252" s="808"/>
      <c r="AD252" s="809"/>
      <c r="AE252" s="809"/>
      <c r="AF252" s="809"/>
      <c r="AG252" s="809"/>
      <c r="AH252" s="809"/>
      <c r="AI252" s="809"/>
      <c r="AJ252" s="809"/>
      <c r="AK252" s="809"/>
      <c r="AL252" s="810"/>
      <c r="AM252" s="810"/>
      <c r="AN252" s="810"/>
      <c r="AO252" s="810"/>
      <c r="AP252" s="810"/>
      <c r="AQ252" s="810"/>
      <c r="AR252" s="810"/>
      <c r="AS252" s="810"/>
      <c r="AT252" s="810"/>
      <c r="AU252" s="810"/>
      <c r="AV252" s="810"/>
      <c r="AW252" s="810"/>
      <c r="AX252" s="810"/>
      <c r="AY252" s="810"/>
      <c r="AZ252" s="810"/>
      <c r="BA252" s="810"/>
      <c r="BB252" s="810"/>
      <c r="BC252" s="810"/>
      <c r="BD252" s="810"/>
      <c r="BE252" s="810"/>
      <c r="BF252" s="810"/>
      <c r="BG252" s="810"/>
      <c r="BH252" s="810"/>
      <c r="BI252" s="810"/>
      <c r="BJ252" s="810"/>
      <c r="BK252" s="810"/>
      <c r="BL252" s="810"/>
      <c r="BM252" s="810"/>
      <c r="BN252" s="805"/>
      <c r="BO252" s="805"/>
      <c r="BP252" s="805"/>
      <c r="BQ252" s="805"/>
      <c r="BR252" s="806"/>
      <c r="BS252" s="806"/>
      <c r="BT252" s="806"/>
      <c r="BU252" s="806"/>
      <c r="BV252" s="806"/>
      <c r="BW252" s="806"/>
      <c r="BX252" s="806"/>
      <c r="BY252" s="834"/>
      <c r="BZ252" s="834"/>
      <c r="CA252" s="834"/>
      <c r="CB252" s="834"/>
      <c r="CC252" s="834"/>
      <c r="CD252" s="834"/>
      <c r="CE252" s="834"/>
      <c r="CF252" s="834"/>
      <c r="CG252" s="834"/>
      <c r="CH252" s="834"/>
      <c r="CI252" s="834"/>
      <c r="CJ252" s="834"/>
      <c r="CK252" s="811">
        <v>0</v>
      </c>
      <c r="CL252" s="811">
        <v>0</v>
      </c>
      <c r="CM252" s="811">
        <v>0</v>
      </c>
      <c r="CN252" s="811">
        <v>0</v>
      </c>
      <c r="CO252" s="811">
        <v>2.2174438078632491E-2</v>
      </c>
      <c r="CP252" s="811">
        <v>8.3052601601733708E-2</v>
      </c>
      <c r="CQ252" s="811">
        <v>3.4460147003615819E-2</v>
      </c>
      <c r="CR252" s="811">
        <v>2.3014929082420605E-2</v>
      </c>
      <c r="CS252" s="811">
        <v>2.1856453141393079E-2</v>
      </c>
      <c r="CT252" s="811">
        <v>2.9399585921325053E-2</v>
      </c>
      <c r="CW252" s="834"/>
      <c r="CX252" s="834"/>
      <c r="CY252" s="834"/>
      <c r="CZ252" s="834"/>
      <c r="DA252" s="834"/>
      <c r="DB252" s="834"/>
      <c r="DC252" s="834"/>
      <c r="DD252" s="834"/>
      <c r="DE252" s="834"/>
      <c r="DF252" s="834"/>
      <c r="DG252" s="834"/>
      <c r="DH252" s="834"/>
      <c r="DI252" s="834"/>
      <c r="DJ252" s="834"/>
      <c r="DK252" s="834"/>
      <c r="DL252" s="834"/>
      <c r="DM252" s="834"/>
      <c r="DN252" s="834"/>
      <c r="DO252" s="834"/>
      <c r="DP252" s="834"/>
      <c r="DQ252" s="834"/>
    </row>
    <row r="253" spans="2:121" s="12" customFormat="1">
      <c r="B253" s="47">
        <v>253</v>
      </c>
      <c r="C253" s="802"/>
      <c r="D253" s="825" t="s">
        <v>800</v>
      </c>
      <c r="E253" s="804"/>
      <c r="F253" s="804"/>
      <c r="G253" s="805"/>
      <c r="H253" s="805"/>
      <c r="I253" s="805"/>
      <c r="J253" s="805"/>
      <c r="K253" s="805"/>
      <c r="L253" s="805"/>
      <c r="M253" s="805"/>
      <c r="N253" s="805"/>
      <c r="O253" s="806"/>
      <c r="P253" s="726"/>
      <c r="Q253" s="726"/>
      <c r="R253" s="726"/>
      <c r="S253" s="726"/>
      <c r="T253" s="726"/>
      <c r="U253" s="638"/>
      <c r="V253" s="640"/>
      <c r="W253" s="640"/>
      <c r="X253" s="640"/>
      <c r="Y253" s="640"/>
      <c r="Z253" s="640"/>
      <c r="AA253" s="640"/>
      <c r="AB253" s="807"/>
      <c r="AC253" s="808"/>
      <c r="AD253" s="809"/>
      <c r="AE253" s="809"/>
      <c r="AF253" s="809"/>
      <c r="AG253" s="809"/>
      <c r="AH253" s="809"/>
      <c r="AI253" s="809"/>
      <c r="AJ253" s="809"/>
      <c r="AK253" s="809"/>
      <c r="AL253" s="810"/>
      <c r="AM253" s="810"/>
      <c r="AN253" s="810"/>
      <c r="AO253" s="810"/>
      <c r="AP253" s="810"/>
      <c r="AQ253" s="810"/>
      <c r="AR253" s="810"/>
      <c r="AS253" s="810"/>
      <c r="AT253" s="810"/>
      <c r="AU253" s="810"/>
      <c r="AV253" s="810"/>
      <c r="AW253" s="810"/>
      <c r="AX253" s="810"/>
      <c r="AY253" s="810"/>
      <c r="AZ253" s="810"/>
      <c r="BA253" s="810"/>
      <c r="BB253" s="810"/>
      <c r="BC253" s="810"/>
      <c r="BD253" s="810"/>
      <c r="BE253" s="810"/>
      <c r="BF253" s="810"/>
      <c r="BG253" s="810"/>
      <c r="BH253" s="810"/>
      <c r="BI253" s="810"/>
      <c r="BJ253" s="810"/>
      <c r="BK253" s="810"/>
      <c r="BL253" s="810"/>
      <c r="BM253" s="810"/>
      <c r="BN253" s="805"/>
      <c r="BO253" s="805"/>
      <c r="BP253" s="805"/>
      <c r="BQ253" s="805"/>
      <c r="BR253" s="806"/>
      <c r="BS253" s="806"/>
      <c r="BT253" s="806"/>
      <c r="BU253" s="806"/>
      <c r="BV253" s="806"/>
      <c r="BW253" s="806"/>
      <c r="BX253" s="806"/>
      <c r="BY253" s="834"/>
      <c r="BZ253" s="834"/>
      <c r="CA253" s="834"/>
      <c r="CB253" s="834"/>
      <c r="CC253" s="834"/>
      <c r="CD253" s="834"/>
      <c r="CE253" s="834"/>
      <c r="CF253" s="834"/>
      <c r="CG253" s="834"/>
      <c r="CH253" s="834"/>
      <c r="CI253" s="834"/>
      <c r="CJ253" s="834"/>
      <c r="CK253" s="811"/>
      <c r="CL253" s="811"/>
      <c r="CM253" s="811"/>
      <c r="CN253" s="811"/>
      <c r="CO253" s="811">
        <v>1.1085133407442787E-2</v>
      </c>
      <c r="CP253" s="811"/>
      <c r="CQ253" s="811">
        <v>3.9251595502953908E-2</v>
      </c>
      <c r="CR253" s="811">
        <v>2.2183267356611573E-2</v>
      </c>
      <c r="CS253" s="811">
        <v>1.843990714547877E-2</v>
      </c>
      <c r="CT253" s="811">
        <v>2.2774327122153208E-2</v>
      </c>
      <c r="CW253" s="834"/>
      <c r="CX253" s="834"/>
      <c r="CY253" s="834"/>
      <c r="CZ253" s="834"/>
      <c r="DA253" s="834"/>
      <c r="DB253" s="834"/>
      <c r="DC253" s="834"/>
      <c r="DD253" s="834"/>
      <c r="DE253" s="834"/>
      <c r="DF253" s="834"/>
      <c r="DG253" s="834"/>
      <c r="DH253" s="834"/>
      <c r="DI253" s="834"/>
      <c r="DJ253" s="834"/>
      <c r="DK253" s="834"/>
      <c r="DL253" s="834"/>
      <c r="DM253" s="834"/>
      <c r="DN253" s="834"/>
      <c r="DO253" s="834"/>
      <c r="DP253" s="834"/>
      <c r="DQ253" s="834"/>
    </row>
    <row r="254" spans="2:121" s="12" customFormat="1">
      <c r="B254" s="47">
        <v>254</v>
      </c>
      <c r="C254" s="802"/>
      <c r="D254" s="825" t="s">
        <v>801</v>
      </c>
      <c r="E254" s="804"/>
      <c r="F254" s="804"/>
      <c r="G254" s="805"/>
      <c r="H254" s="805"/>
      <c r="I254" s="805"/>
      <c r="J254" s="805"/>
      <c r="K254" s="805"/>
      <c r="L254" s="805"/>
      <c r="M254" s="805"/>
      <c r="N254" s="805"/>
      <c r="O254" s="806"/>
      <c r="P254" s="726"/>
      <c r="Q254" s="726"/>
      <c r="R254" s="726"/>
      <c r="S254" s="726"/>
      <c r="T254" s="726"/>
      <c r="U254" s="638"/>
      <c r="V254" s="640"/>
      <c r="W254" s="640"/>
      <c r="X254" s="640"/>
      <c r="Y254" s="640"/>
      <c r="Z254" s="640"/>
      <c r="AA254" s="640"/>
      <c r="AB254" s="807"/>
      <c r="AC254" s="808"/>
      <c r="AD254" s="809"/>
      <c r="AE254" s="809"/>
      <c r="AF254" s="809"/>
      <c r="AG254" s="809"/>
      <c r="AH254" s="809"/>
      <c r="AI254" s="809"/>
      <c r="AJ254" s="809"/>
      <c r="AK254" s="809"/>
      <c r="AL254" s="810"/>
      <c r="AM254" s="810"/>
      <c r="AN254" s="810"/>
      <c r="AO254" s="810"/>
      <c r="AP254" s="810"/>
      <c r="AQ254" s="810"/>
      <c r="AR254" s="810"/>
      <c r="AS254" s="810"/>
      <c r="AT254" s="810"/>
      <c r="AU254" s="810"/>
      <c r="AV254" s="810"/>
      <c r="AW254" s="810"/>
      <c r="AX254" s="810"/>
      <c r="AY254" s="810"/>
      <c r="AZ254" s="810"/>
      <c r="BA254" s="810"/>
      <c r="BB254" s="810"/>
      <c r="BC254" s="810"/>
      <c r="BD254" s="810"/>
      <c r="BE254" s="810"/>
      <c r="BF254" s="810"/>
      <c r="BG254" s="810"/>
      <c r="BH254" s="810"/>
      <c r="BI254" s="810"/>
      <c r="BJ254" s="810"/>
      <c r="BK254" s="810"/>
      <c r="BL254" s="810"/>
      <c r="BM254" s="810"/>
      <c r="BN254" s="805"/>
      <c r="BO254" s="805"/>
      <c r="BP254" s="805"/>
      <c r="BQ254" s="805"/>
      <c r="BR254" s="806"/>
      <c r="BS254" s="806"/>
      <c r="BT254" s="806"/>
      <c r="BU254" s="806"/>
      <c r="BV254" s="806"/>
      <c r="BW254" s="806"/>
      <c r="BX254" s="806"/>
      <c r="BY254" s="834"/>
      <c r="BZ254" s="834"/>
      <c r="CA254" s="834"/>
      <c r="CB254" s="834"/>
      <c r="CC254" s="834"/>
      <c r="CD254" s="834"/>
      <c r="CE254" s="834"/>
      <c r="CF254" s="834"/>
      <c r="CG254" s="834"/>
      <c r="CH254" s="834"/>
      <c r="CI254" s="834"/>
      <c r="CJ254" s="834"/>
      <c r="CK254" s="811"/>
      <c r="CL254" s="811"/>
      <c r="CM254" s="811"/>
      <c r="CN254" s="811"/>
      <c r="CO254" s="811">
        <v>7.6104707062575215E-3</v>
      </c>
      <c r="CP254" s="811"/>
      <c r="CQ254" s="811">
        <v>3.5712345142360359E-2</v>
      </c>
      <c r="CR254" s="811">
        <v>2.0059290291658531E-2</v>
      </c>
      <c r="CS254" s="811">
        <v>1.5027491688765051E-2</v>
      </c>
      <c r="CT254" s="811">
        <v>1.6977225672877846E-2</v>
      </c>
      <c r="CW254" s="834"/>
      <c r="CX254" s="834"/>
      <c r="CY254" s="834"/>
      <c r="CZ254" s="834"/>
      <c r="DA254" s="834"/>
      <c r="DB254" s="834"/>
      <c r="DC254" s="834"/>
      <c r="DD254" s="834"/>
      <c r="DE254" s="834"/>
      <c r="DF254" s="834"/>
      <c r="DG254" s="834"/>
      <c r="DH254" s="834"/>
      <c r="DI254" s="834"/>
      <c r="DJ254" s="834"/>
      <c r="DK254" s="834"/>
      <c r="DL254" s="834"/>
      <c r="DM254" s="834"/>
      <c r="DN254" s="834"/>
      <c r="DO254" s="834"/>
      <c r="DP254" s="834"/>
      <c r="DQ254" s="834"/>
    </row>
    <row r="255" spans="2:121" s="12" customFormat="1">
      <c r="B255" s="47">
        <v>255</v>
      </c>
      <c r="C255" s="802"/>
      <c r="D255" s="825" t="s">
        <v>820</v>
      </c>
      <c r="E255" s="804"/>
      <c r="F255" s="804"/>
      <c r="G255" s="805"/>
      <c r="H255" s="805"/>
      <c r="I255" s="805"/>
      <c r="J255" s="805"/>
      <c r="K255" s="805"/>
      <c r="L255" s="805"/>
      <c r="M255" s="805"/>
      <c r="N255" s="805"/>
      <c r="O255" s="806"/>
      <c r="P255" s="726"/>
      <c r="Q255" s="726"/>
      <c r="R255" s="726"/>
      <c r="S255" s="726"/>
      <c r="T255" s="726"/>
      <c r="U255" s="638"/>
      <c r="V255" s="640"/>
      <c r="W255" s="640"/>
      <c r="X255" s="640"/>
      <c r="Y255" s="640"/>
      <c r="Z255" s="640"/>
      <c r="AA255" s="640"/>
      <c r="AB255" s="807"/>
      <c r="AC255" s="808"/>
      <c r="AD255" s="809"/>
      <c r="AE255" s="809"/>
      <c r="AF255" s="809"/>
      <c r="AG255" s="809"/>
      <c r="AH255" s="809"/>
      <c r="AI255" s="809"/>
      <c r="AJ255" s="809"/>
      <c r="AK255" s="809"/>
      <c r="AL255" s="810"/>
      <c r="AM255" s="810"/>
      <c r="AN255" s="810"/>
      <c r="AO255" s="810"/>
      <c r="AP255" s="810"/>
      <c r="AQ255" s="810"/>
      <c r="AR255" s="810"/>
      <c r="AS255" s="810"/>
      <c r="AT255" s="810"/>
      <c r="AU255" s="810"/>
      <c r="AV255" s="810"/>
      <c r="AW255" s="810"/>
      <c r="AX255" s="810"/>
      <c r="AY255" s="810"/>
      <c r="AZ255" s="810"/>
      <c r="BA255" s="810"/>
      <c r="BB255" s="810"/>
      <c r="BC255" s="810"/>
      <c r="BD255" s="810"/>
      <c r="BE255" s="810"/>
      <c r="BF255" s="810"/>
      <c r="BG255" s="810"/>
      <c r="BH255" s="810"/>
      <c r="BI255" s="810"/>
      <c r="BJ255" s="810"/>
      <c r="BK255" s="810"/>
      <c r="BL255" s="810"/>
      <c r="BM255" s="810"/>
      <c r="BN255" s="805"/>
      <c r="BO255" s="805"/>
      <c r="BP255" s="805"/>
      <c r="BQ255" s="805"/>
      <c r="BR255" s="806"/>
      <c r="BS255" s="806"/>
      <c r="BT255" s="806"/>
      <c r="BU255" s="806"/>
      <c r="BV255" s="806"/>
      <c r="BW255" s="806"/>
      <c r="BX255" s="806"/>
      <c r="BY255" s="834"/>
      <c r="BZ255" s="834"/>
      <c r="CA255" s="834"/>
      <c r="CB255" s="834"/>
      <c r="CC255" s="834"/>
      <c r="CD255" s="834"/>
      <c r="CE255" s="834"/>
      <c r="CF255" s="834"/>
      <c r="CG255" s="834"/>
      <c r="CH255" s="834"/>
      <c r="CI255" s="834"/>
      <c r="CJ255" s="834"/>
      <c r="CK255" s="811"/>
      <c r="CL255" s="811"/>
      <c r="CM255" s="811"/>
      <c r="CN255" s="811"/>
      <c r="CO255" s="811">
        <v>0</v>
      </c>
      <c r="CP255" s="811"/>
      <c r="CQ255" s="811">
        <v>6.2829720811681242E-2</v>
      </c>
      <c r="CR255" s="811">
        <v>0.11125539204373992</v>
      </c>
      <c r="CS255" s="811">
        <v>8.4156195749793161E-2</v>
      </c>
      <c r="CT255" s="811">
        <v>7.2877846790890266E-2</v>
      </c>
      <c r="CW255" s="834"/>
      <c r="CX255" s="834"/>
      <c r="CY255" s="834"/>
      <c r="CZ255" s="834"/>
      <c r="DA255" s="834"/>
      <c r="DB255" s="834"/>
      <c r="DC255" s="834"/>
      <c r="DD255" s="834"/>
      <c r="DE255" s="834"/>
      <c r="DF255" s="834"/>
      <c r="DG255" s="834"/>
      <c r="DH255" s="834"/>
      <c r="DI255" s="834"/>
      <c r="DJ255" s="834"/>
      <c r="DK255" s="834"/>
      <c r="DL255" s="834"/>
      <c r="DM255" s="834"/>
      <c r="DN255" s="834"/>
      <c r="DO255" s="834"/>
      <c r="DP255" s="834"/>
      <c r="DQ255" s="834"/>
    </row>
    <row r="256" spans="2:121" s="824" customFormat="1">
      <c r="B256" s="47">
        <v>256</v>
      </c>
      <c r="C256" s="813"/>
      <c r="D256" s="837" t="s">
        <v>754</v>
      </c>
      <c r="E256" s="815"/>
      <c r="F256" s="815"/>
      <c r="G256" s="816"/>
      <c r="H256" s="816"/>
      <c r="I256" s="816"/>
      <c r="J256" s="816"/>
      <c r="K256" s="816"/>
      <c r="L256" s="816"/>
      <c r="M256" s="816"/>
      <c r="N256" s="816"/>
      <c r="O256" s="817"/>
      <c r="P256" s="6"/>
      <c r="Q256" s="6"/>
      <c r="R256" s="6"/>
      <c r="S256" s="6"/>
      <c r="T256" s="6"/>
      <c r="U256" s="644"/>
      <c r="V256" s="645"/>
      <c r="W256" s="645"/>
      <c r="X256" s="645"/>
      <c r="Y256" s="645"/>
      <c r="Z256" s="645"/>
      <c r="AA256" s="645"/>
      <c r="AB256" s="818"/>
      <c r="AC256" s="819"/>
      <c r="AD256" s="820"/>
      <c r="AE256" s="820"/>
      <c r="AF256" s="820"/>
      <c r="AG256" s="820"/>
      <c r="AH256" s="820"/>
      <c r="AI256" s="820"/>
      <c r="AJ256" s="820"/>
      <c r="AK256" s="820"/>
      <c r="AL256" s="821"/>
      <c r="AM256" s="821"/>
      <c r="AN256" s="821"/>
      <c r="AO256" s="821"/>
      <c r="AP256" s="821"/>
      <c r="AQ256" s="821"/>
      <c r="AR256" s="821"/>
      <c r="AS256" s="821"/>
      <c r="AT256" s="821"/>
      <c r="AU256" s="821"/>
      <c r="AV256" s="821"/>
      <c r="AW256" s="821"/>
      <c r="AX256" s="821"/>
      <c r="AY256" s="821"/>
      <c r="AZ256" s="821"/>
      <c r="BA256" s="821"/>
      <c r="BB256" s="821"/>
      <c r="BC256" s="821"/>
      <c r="BD256" s="821"/>
      <c r="BE256" s="821"/>
      <c r="BF256" s="821"/>
      <c r="BG256" s="821"/>
      <c r="BH256" s="821"/>
      <c r="BI256" s="821"/>
      <c r="BJ256" s="821"/>
      <c r="BK256" s="821"/>
      <c r="BL256" s="821"/>
      <c r="BM256" s="821"/>
      <c r="BN256" s="816"/>
      <c r="BO256" s="816"/>
      <c r="BP256" s="816"/>
      <c r="BQ256" s="816"/>
      <c r="BR256" s="817"/>
      <c r="BS256" s="817"/>
      <c r="BT256" s="817"/>
      <c r="BU256" s="817"/>
      <c r="BV256" s="817"/>
      <c r="BW256" s="817"/>
      <c r="BX256" s="817"/>
      <c r="BY256" s="831"/>
      <c r="BZ256" s="831"/>
      <c r="CA256" s="831"/>
      <c r="CB256" s="831"/>
      <c r="CC256" s="831"/>
      <c r="CD256" s="831"/>
      <c r="CE256" s="831"/>
      <c r="CF256" s="831"/>
      <c r="CG256" s="831"/>
      <c r="CH256" s="831"/>
      <c r="CI256" s="831"/>
      <c r="CJ256" s="831"/>
      <c r="CK256" s="835">
        <v>0.1671196432331043</v>
      </c>
      <c r="CL256" s="835">
        <v>0.21279406249825089</v>
      </c>
      <c r="CM256" s="835">
        <v>0.1430961606199366</v>
      </c>
      <c r="CN256" s="835">
        <v>0.10184722564301046</v>
      </c>
      <c r="CO256" s="835">
        <v>0.17627343468113818</v>
      </c>
      <c r="CP256" s="835">
        <v>0.25961665358514679</v>
      </c>
      <c r="CQ256" s="835">
        <v>0.29555580802592324</v>
      </c>
      <c r="CR256" s="835">
        <v>0.27896792288711769</v>
      </c>
      <c r="CS256" s="835">
        <v>0.24237708990531626</v>
      </c>
      <c r="CT256" s="835">
        <v>0.27577639751552796</v>
      </c>
      <c r="CW256" s="831"/>
      <c r="CX256" s="831"/>
      <c r="CY256" s="831"/>
      <c r="CZ256" s="831"/>
      <c r="DA256" s="831"/>
      <c r="DB256" s="831"/>
      <c r="DC256" s="831"/>
      <c r="DD256" s="831"/>
      <c r="DE256" s="831"/>
      <c r="DF256" s="831"/>
      <c r="DG256" s="831"/>
      <c r="DH256" s="831"/>
      <c r="DI256" s="831"/>
      <c r="DJ256" s="831"/>
      <c r="DK256" s="831"/>
      <c r="DL256" s="831"/>
      <c r="DM256" s="831"/>
      <c r="DN256" s="831"/>
      <c r="DO256" s="831"/>
      <c r="DP256" s="831"/>
      <c r="DQ256" s="831"/>
    </row>
    <row r="257" spans="2:121" s="824" customFormat="1">
      <c r="B257" s="47">
        <v>257</v>
      </c>
      <c r="C257" s="813"/>
      <c r="D257" s="837"/>
      <c r="E257" s="815"/>
      <c r="F257" s="815"/>
      <c r="G257" s="816"/>
      <c r="H257" s="816"/>
      <c r="I257" s="816"/>
      <c r="J257" s="816"/>
      <c r="K257" s="816"/>
      <c r="L257" s="816"/>
      <c r="M257" s="816"/>
      <c r="N257" s="816"/>
      <c r="O257" s="817"/>
      <c r="P257" s="6"/>
      <c r="Q257" s="6"/>
      <c r="R257" s="6"/>
      <c r="S257" s="6"/>
      <c r="T257" s="6"/>
      <c r="U257" s="644"/>
      <c r="V257" s="645"/>
      <c r="W257" s="645"/>
      <c r="X257" s="645"/>
      <c r="Y257" s="645"/>
      <c r="Z257" s="645"/>
      <c r="AA257" s="645"/>
      <c r="AB257" s="818"/>
      <c r="AC257" s="819"/>
      <c r="AD257" s="820"/>
      <c r="AE257" s="820"/>
      <c r="AF257" s="820"/>
      <c r="AG257" s="820"/>
      <c r="AH257" s="820"/>
      <c r="AI257" s="820"/>
      <c r="AJ257" s="820"/>
      <c r="AK257" s="820"/>
      <c r="AL257" s="821"/>
      <c r="AM257" s="821"/>
      <c r="AN257" s="821"/>
      <c r="AO257" s="821"/>
      <c r="AP257" s="821"/>
      <c r="AQ257" s="821"/>
      <c r="AR257" s="821"/>
      <c r="AS257" s="821"/>
      <c r="AT257" s="821"/>
      <c r="AU257" s="821"/>
      <c r="AV257" s="821"/>
      <c r="AW257" s="821"/>
      <c r="AX257" s="821"/>
      <c r="AY257" s="821"/>
      <c r="AZ257" s="821"/>
      <c r="BA257" s="821"/>
      <c r="BB257" s="821"/>
      <c r="BC257" s="821"/>
      <c r="BD257" s="821"/>
      <c r="BE257" s="821"/>
      <c r="BF257" s="821"/>
      <c r="BG257" s="821"/>
      <c r="BH257" s="821"/>
      <c r="BI257" s="821"/>
      <c r="BJ257" s="821"/>
      <c r="BK257" s="821"/>
      <c r="BL257" s="821"/>
      <c r="BM257" s="821"/>
      <c r="BN257" s="816"/>
      <c r="BO257" s="816"/>
      <c r="BP257" s="816"/>
      <c r="BQ257" s="816"/>
      <c r="BR257" s="817"/>
      <c r="BS257" s="817"/>
      <c r="BT257" s="817"/>
      <c r="BU257" s="817"/>
      <c r="BV257" s="817"/>
      <c r="BW257" s="817"/>
      <c r="BX257" s="817"/>
      <c r="BY257" s="831"/>
      <c r="BZ257" s="831"/>
      <c r="CA257" s="831"/>
      <c r="CB257" s="831"/>
      <c r="CC257" s="831"/>
      <c r="CD257" s="831"/>
      <c r="CE257" s="831"/>
      <c r="CF257" s="831"/>
      <c r="CG257" s="831"/>
      <c r="CH257" s="831"/>
      <c r="CI257" s="831"/>
      <c r="CJ257" s="831"/>
      <c r="CK257" s="835"/>
      <c r="CL257" s="835"/>
      <c r="CM257" s="835"/>
      <c r="CN257" s="835"/>
      <c r="CO257" s="835"/>
      <c r="CP257" s="835"/>
      <c r="CQ257" s="835"/>
      <c r="CR257" s="835"/>
      <c r="CS257" s="835"/>
      <c r="CT257" s="835"/>
      <c r="CU257" s="831"/>
      <c r="CV257" s="831"/>
      <c r="CW257" s="831"/>
      <c r="CX257" s="831"/>
      <c r="CY257" s="831"/>
      <c r="CZ257" s="831"/>
      <c r="DA257" s="831"/>
      <c r="DB257" s="831"/>
      <c r="DC257" s="831"/>
      <c r="DD257" s="831"/>
      <c r="DE257" s="831"/>
      <c r="DF257" s="831"/>
      <c r="DG257" s="831"/>
      <c r="DH257" s="831"/>
      <c r="DI257" s="831"/>
      <c r="DJ257" s="831"/>
      <c r="DK257" s="831"/>
      <c r="DL257" s="831"/>
      <c r="DM257" s="831"/>
      <c r="DN257" s="831"/>
      <c r="DO257" s="831"/>
      <c r="DP257" s="831"/>
      <c r="DQ257" s="831"/>
    </row>
    <row r="258" spans="2:121" s="824" customFormat="1">
      <c r="B258" s="47">
        <v>258</v>
      </c>
      <c r="C258" s="813"/>
      <c r="D258" s="814" t="s">
        <v>836</v>
      </c>
      <c r="E258" s="815"/>
      <c r="F258" s="815"/>
      <c r="G258" s="816"/>
      <c r="H258" s="816"/>
      <c r="I258" s="816"/>
      <c r="J258" s="816"/>
      <c r="K258" s="816"/>
      <c r="L258" s="816"/>
      <c r="M258" s="816"/>
      <c r="N258" s="816"/>
      <c r="O258" s="817"/>
      <c r="P258" s="6"/>
      <c r="Q258" s="6"/>
      <c r="R258" s="6"/>
      <c r="S258" s="6"/>
      <c r="T258" s="6"/>
      <c r="U258" s="644"/>
      <c r="V258" s="645"/>
      <c r="W258" s="645"/>
      <c r="X258" s="645"/>
      <c r="Y258" s="645"/>
      <c r="Z258" s="645"/>
      <c r="AA258" s="645"/>
      <c r="AB258" s="818"/>
      <c r="AC258" s="819"/>
      <c r="AD258" s="820"/>
      <c r="AE258" s="820"/>
      <c r="AF258" s="820"/>
      <c r="AG258" s="820"/>
      <c r="AH258" s="820"/>
      <c r="AI258" s="820"/>
      <c r="AJ258" s="820"/>
      <c r="AK258" s="820"/>
      <c r="AL258" s="821"/>
      <c r="AM258" s="821"/>
      <c r="AN258" s="821"/>
      <c r="AO258" s="821"/>
      <c r="AP258" s="821"/>
      <c r="AQ258" s="821"/>
      <c r="AR258" s="821"/>
      <c r="AS258" s="821"/>
      <c r="AT258" s="821"/>
      <c r="AU258" s="821"/>
      <c r="AV258" s="821"/>
      <c r="AW258" s="821"/>
      <c r="AX258" s="821"/>
      <c r="AY258" s="821"/>
      <c r="AZ258" s="821"/>
      <c r="BA258" s="821"/>
      <c r="BB258" s="821"/>
      <c r="BC258" s="821"/>
      <c r="BD258" s="821"/>
      <c r="BE258" s="821"/>
      <c r="BF258" s="821"/>
      <c r="BG258" s="821"/>
      <c r="BH258" s="821"/>
      <c r="BI258" s="821"/>
      <c r="BJ258" s="821"/>
      <c r="BK258" s="821"/>
      <c r="BL258" s="821"/>
      <c r="BM258" s="821"/>
      <c r="BN258" s="816"/>
      <c r="BO258" s="816"/>
      <c r="BP258" s="816"/>
      <c r="BQ258" s="816"/>
      <c r="BR258" s="817"/>
      <c r="BS258" s="817"/>
      <c r="BT258" s="817"/>
      <c r="BU258" s="817"/>
      <c r="BV258" s="817"/>
      <c r="BW258" s="817"/>
      <c r="BX258" s="817"/>
      <c r="BY258" s="831"/>
      <c r="BZ258" s="831"/>
      <c r="CA258" s="831"/>
      <c r="CB258" s="831"/>
      <c r="CC258" s="831"/>
      <c r="CD258" s="831"/>
      <c r="CE258" s="831"/>
      <c r="CF258" s="831"/>
      <c r="CG258" s="831"/>
      <c r="CH258" s="831"/>
      <c r="CI258" s="831"/>
      <c r="CJ258" s="831"/>
      <c r="CK258" s="835"/>
      <c r="CL258" s="835"/>
      <c r="CM258" s="835"/>
      <c r="CN258" s="835"/>
      <c r="CO258" s="835">
        <v>4.0870042192332798E-2</v>
      </c>
      <c r="CP258" s="835">
        <v>8.3052601601733708E-2</v>
      </c>
      <c r="CQ258" s="835">
        <v>0.17225380846061131</v>
      </c>
      <c r="CR258" s="835">
        <v>0.17651287877443064</v>
      </c>
      <c r="CS258" s="835">
        <v>0.13948004772543007</v>
      </c>
      <c r="CT258" s="835">
        <v>0.14202898550724638</v>
      </c>
      <c r="CU258" s="831"/>
      <c r="CV258" s="831"/>
      <c r="CW258" s="831"/>
      <c r="CX258" s="831"/>
      <c r="CY258" s="831"/>
      <c r="CZ258" s="831"/>
      <c r="DA258" s="831"/>
      <c r="DB258" s="831"/>
      <c r="DC258" s="831"/>
      <c r="DD258" s="831"/>
      <c r="DE258" s="831"/>
      <c r="DF258" s="831"/>
      <c r="DG258" s="831"/>
      <c r="DH258" s="831"/>
      <c r="DI258" s="831"/>
      <c r="DJ258" s="831"/>
      <c r="DK258" s="831"/>
      <c r="DL258" s="831"/>
      <c r="DM258" s="831"/>
      <c r="DN258" s="831"/>
      <c r="DO258" s="831"/>
      <c r="DP258" s="831"/>
      <c r="DQ258" s="831"/>
    </row>
    <row r="259" spans="2:121" s="824" customFormat="1">
      <c r="B259" s="47">
        <v>259</v>
      </c>
      <c r="C259" s="813"/>
      <c r="D259" s="814" t="s">
        <v>837</v>
      </c>
      <c r="E259" s="815"/>
      <c r="F259" s="815"/>
      <c r="G259" s="816"/>
      <c r="H259" s="816"/>
      <c r="I259" s="816"/>
      <c r="J259" s="816"/>
      <c r="K259" s="816"/>
      <c r="L259" s="816"/>
      <c r="M259" s="816"/>
      <c r="N259" s="816"/>
      <c r="O259" s="817"/>
      <c r="P259" s="6"/>
      <c r="Q259" s="6"/>
      <c r="R259" s="6"/>
      <c r="S259" s="6"/>
      <c r="T259" s="6"/>
      <c r="U259" s="644"/>
      <c r="V259" s="645"/>
      <c r="W259" s="645"/>
      <c r="X259" s="645"/>
      <c r="Y259" s="645"/>
      <c r="Z259" s="645"/>
      <c r="AA259" s="645"/>
      <c r="AB259" s="818"/>
      <c r="AC259" s="819"/>
      <c r="AD259" s="820"/>
      <c r="AE259" s="820"/>
      <c r="AF259" s="820"/>
      <c r="AG259" s="820"/>
      <c r="AH259" s="820"/>
      <c r="AI259" s="820"/>
      <c r="AJ259" s="820"/>
      <c r="AK259" s="820"/>
      <c r="AL259" s="821"/>
      <c r="AM259" s="821"/>
      <c r="AN259" s="821"/>
      <c r="AO259" s="821"/>
      <c r="AP259" s="821"/>
      <c r="AQ259" s="821"/>
      <c r="AR259" s="821"/>
      <c r="AS259" s="821"/>
      <c r="AT259" s="821"/>
      <c r="AU259" s="821"/>
      <c r="AV259" s="821"/>
      <c r="AW259" s="821"/>
      <c r="AX259" s="821"/>
      <c r="AY259" s="821"/>
      <c r="AZ259" s="821"/>
      <c r="BA259" s="821"/>
      <c r="BB259" s="821"/>
      <c r="BC259" s="821"/>
      <c r="BD259" s="821"/>
      <c r="BE259" s="821"/>
      <c r="BF259" s="821"/>
      <c r="BG259" s="821"/>
      <c r="BH259" s="821"/>
      <c r="BI259" s="821"/>
      <c r="BJ259" s="821"/>
      <c r="BK259" s="821"/>
      <c r="BL259" s="821"/>
      <c r="BM259" s="821"/>
      <c r="BN259" s="816"/>
      <c r="BO259" s="816"/>
      <c r="BP259" s="816"/>
      <c r="BQ259" s="816"/>
      <c r="BR259" s="817"/>
      <c r="BS259" s="817"/>
      <c r="BT259" s="817"/>
      <c r="BU259" s="817"/>
      <c r="BV259" s="817"/>
      <c r="BW259" s="817"/>
      <c r="BX259" s="817"/>
      <c r="BY259" s="831"/>
      <c r="BZ259" s="831"/>
      <c r="CA259" s="831"/>
      <c r="CB259" s="831"/>
      <c r="CC259" s="831"/>
      <c r="CD259" s="831"/>
      <c r="CE259" s="831"/>
      <c r="CF259" s="831"/>
      <c r="CG259" s="831"/>
      <c r="CH259" s="831"/>
      <c r="CI259" s="831"/>
      <c r="CJ259" s="831"/>
      <c r="CK259" s="835">
        <v>0.1671196432331043</v>
      </c>
      <c r="CL259" s="835">
        <v>0.21279406249825089</v>
      </c>
      <c r="CM259" s="835">
        <v>0.1430961606199366</v>
      </c>
      <c r="CN259" s="835">
        <v>0.10184722564301046</v>
      </c>
      <c r="CO259" s="835">
        <v>0.1354033924888054</v>
      </c>
      <c r="CP259" s="835">
        <v>0.1765640519834131</v>
      </c>
      <c r="CQ259" s="835">
        <v>0.12330199956531189</v>
      </c>
      <c r="CR259" s="835">
        <v>0.10245504411268704</v>
      </c>
      <c r="CS259" s="835">
        <v>0.10289704217988617</v>
      </c>
      <c r="CT259" s="835">
        <v>0.13374741200828158</v>
      </c>
      <c r="CU259" s="831"/>
      <c r="CV259" s="831"/>
      <c r="CW259" s="831"/>
      <c r="CX259" s="831"/>
      <c r="CY259" s="831"/>
      <c r="CZ259" s="831"/>
      <c r="DA259" s="831"/>
      <c r="DB259" s="831"/>
      <c r="DC259" s="831"/>
      <c r="DD259" s="831"/>
      <c r="DE259" s="831"/>
      <c r="DF259" s="831"/>
      <c r="DG259" s="831"/>
      <c r="DH259" s="831"/>
      <c r="DI259" s="831"/>
      <c r="DJ259" s="831"/>
      <c r="DK259" s="831"/>
      <c r="DL259" s="831"/>
      <c r="DM259" s="831"/>
      <c r="DN259" s="831"/>
      <c r="DO259" s="831"/>
      <c r="DP259" s="831"/>
      <c r="DQ259" s="831"/>
    </row>
    <row r="260" spans="2:121" s="824" customFormat="1">
      <c r="B260" s="47">
        <v>260</v>
      </c>
      <c r="C260" s="813"/>
      <c r="D260" s="814"/>
      <c r="E260" s="815"/>
      <c r="F260" s="815"/>
      <c r="G260" s="816"/>
      <c r="H260" s="816"/>
      <c r="I260" s="816"/>
      <c r="J260" s="816"/>
      <c r="K260" s="816"/>
      <c r="L260" s="816"/>
      <c r="M260" s="816"/>
      <c r="N260" s="816"/>
      <c r="O260" s="817"/>
      <c r="P260" s="6"/>
      <c r="Q260" s="6"/>
      <c r="R260" s="6"/>
      <c r="S260" s="6"/>
      <c r="T260" s="6"/>
      <c r="U260" s="644"/>
      <c r="V260" s="645"/>
      <c r="W260" s="645"/>
      <c r="X260" s="645"/>
      <c r="Y260" s="645"/>
      <c r="Z260" s="645"/>
      <c r="AA260" s="645"/>
      <c r="AB260" s="818"/>
      <c r="AC260" s="819"/>
      <c r="AD260" s="820"/>
      <c r="AE260" s="820"/>
      <c r="AF260" s="820"/>
      <c r="AG260" s="820"/>
      <c r="AH260" s="820"/>
      <c r="AI260" s="820"/>
      <c r="AJ260" s="820"/>
      <c r="AK260" s="820"/>
      <c r="AL260" s="821"/>
      <c r="AM260" s="821"/>
      <c r="AN260" s="821"/>
      <c r="AO260" s="821"/>
      <c r="AP260" s="821"/>
      <c r="AQ260" s="821"/>
      <c r="AR260" s="821"/>
      <c r="AS260" s="821"/>
      <c r="AT260" s="821"/>
      <c r="AU260" s="821"/>
      <c r="AV260" s="821"/>
      <c r="AW260" s="821"/>
      <c r="AX260" s="821"/>
      <c r="AY260" s="821"/>
      <c r="AZ260" s="821"/>
      <c r="BA260" s="821"/>
      <c r="BB260" s="821"/>
      <c r="BC260" s="821"/>
      <c r="BD260" s="821"/>
      <c r="BE260" s="821"/>
      <c r="BF260" s="821"/>
      <c r="BG260" s="821"/>
      <c r="BH260" s="821"/>
      <c r="BI260" s="821"/>
      <c r="BJ260" s="821"/>
      <c r="BK260" s="821"/>
      <c r="BL260" s="821"/>
      <c r="BM260" s="821"/>
      <c r="BN260" s="816"/>
      <c r="BO260" s="816"/>
      <c r="BP260" s="816"/>
      <c r="BQ260" s="816"/>
      <c r="BR260" s="817"/>
      <c r="BS260" s="817"/>
      <c r="BT260" s="817"/>
      <c r="BU260" s="817"/>
      <c r="BV260" s="817"/>
      <c r="BW260" s="817"/>
      <c r="BX260" s="817"/>
      <c r="BY260" s="831"/>
      <c r="BZ260" s="831"/>
      <c r="CA260" s="831"/>
      <c r="CB260" s="831"/>
      <c r="CC260" s="831"/>
      <c r="CD260" s="831"/>
      <c r="CE260" s="831"/>
      <c r="CF260" s="831"/>
      <c r="CG260" s="831"/>
      <c r="CH260" s="831"/>
      <c r="CI260" s="831"/>
      <c r="CJ260" s="831"/>
      <c r="CK260" s="835"/>
      <c r="CL260" s="835"/>
      <c r="CM260" s="835"/>
      <c r="CN260" s="835"/>
      <c r="CO260" s="835"/>
      <c r="CP260" s="835"/>
      <c r="CQ260" s="835"/>
      <c r="CR260" s="835"/>
      <c r="CS260" s="835"/>
      <c r="CT260" s="835"/>
      <c r="CU260" s="831"/>
      <c r="CV260" s="831"/>
      <c r="CW260" s="831"/>
      <c r="CX260" s="831"/>
      <c r="CY260" s="831"/>
      <c r="CZ260" s="831"/>
      <c r="DA260" s="831"/>
      <c r="DB260" s="831"/>
      <c r="DC260" s="831"/>
      <c r="DD260" s="831"/>
      <c r="DE260" s="831"/>
      <c r="DF260" s="831"/>
      <c r="DG260" s="831"/>
      <c r="DH260" s="831"/>
      <c r="DI260" s="831"/>
      <c r="DJ260" s="831"/>
      <c r="DK260" s="831"/>
      <c r="DL260" s="831"/>
      <c r="DM260" s="831"/>
      <c r="DN260" s="831"/>
      <c r="DO260" s="831"/>
      <c r="DP260" s="831"/>
      <c r="DQ260" s="831"/>
    </row>
    <row r="261" spans="2:121" s="824" customFormat="1">
      <c r="B261" s="47">
        <v>261</v>
      </c>
      <c r="C261" s="813"/>
      <c r="D261" s="814" t="s">
        <v>838</v>
      </c>
      <c r="E261" s="815"/>
      <c r="F261" s="815"/>
      <c r="G261" s="816"/>
      <c r="H261" s="816"/>
      <c r="I261" s="816"/>
      <c r="J261" s="816"/>
      <c r="K261" s="816"/>
      <c r="L261" s="816"/>
      <c r="M261" s="816"/>
      <c r="N261" s="816"/>
      <c r="O261" s="817"/>
      <c r="P261" s="6"/>
      <c r="Q261" s="6"/>
      <c r="R261" s="6"/>
      <c r="S261" s="6"/>
      <c r="T261" s="6"/>
      <c r="U261" s="644"/>
      <c r="V261" s="645"/>
      <c r="W261" s="645"/>
      <c r="X261" s="645"/>
      <c r="Y261" s="645"/>
      <c r="Z261" s="645"/>
      <c r="AA261" s="645"/>
      <c r="AB261" s="818"/>
      <c r="AC261" s="819"/>
      <c r="AD261" s="820"/>
      <c r="AE261" s="820"/>
      <c r="AF261" s="820"/>
      <c r="AG261" s="820"/>
      <c r="AH261" s="820"/>
      <c r="AI261" s="820"/>
      <c r="AJ261" s="820"/>
      <c r="AK261" s="820"/>
      <c r="AL261" s="821"/>
      <c r="AM261" s="821"/>
      <c r="AN261" s="821"/>
      <c r="AO261" s="821"/>
      <c r="AP261" s="821"/>
      <c r="AQ261" s="821"/>
      <c r="AR261" s="821"/>
      <c r="AS261" s="821"/>
      <c r="AT261" s="821"/>
      <c r="AU261" s="821"/>
      <c r="AV261" s="821"/>
      <c r="AW261" s="821"/>
      <c r="AX261" s="821"/>
      <c r="AY261" s="821"/>
      <c r="AZ261" s="821"/>
      <c r="BA261" s="821"/>
      <c r="BB261" s="821"/>
      <c r="BC261" s="821"/>
      <c r="BD261" s="821"/>
      <c r="BE261" s="821"/>
      <c r="BF261" s="821"/>
      <c r="BG261" s="821"/>
      <c r="BH261" s="821"/>
      <c r="BI261" s="821"/>
      <c r="BJ261" s="821"/>
      <c r="BK261" s="821"/>
      <c r="BL261" s="821"/>
      <c r="BM261" s="821"/>
      <c r="BN261" s="816"/>
      <c r="BO261" s="816"/>
      <c r="BP261" s="816"/>
      <c r="BQ261" s="816"/>
      <c r="BR261" s="817"/>
      <c r="BS261" s="817"/>
      <c r="BT261" s="817"/>
      <c r="BU261" s="817"/>
      <c r="BV261" s="817"/>
      <c r="BW261" s="817"/>
      <c r="BX261" s="817"/>
      <c r="BY261" s="831"/>
      <c r="BZ261" s="831"/>
      <c r="CA261" s="831"/>
      <c r="CB261" s="831"/>
      <c r="CC261" s="831"/>
      <c r="CD261" s="831"/>
      <c r="CE261" s="831"/>
      <c r="CF261" s="831"/>
      <c r="CG261" s="831"/>
      <c r="CH261" s="831"/>
      <c r="CI261" s="831"/>
      <c r="CJ261" s="831"/>
      <c r="CK261" s="835"/>
      <c r="CL261" s="835"/>
      <c r="CM261" s="835"/>
      <c r="CN261" s="835"/>
      <c r="CO261" s="838">
        <v>3.9710144927536235</v>
      </c>
      <c r="CP261" s="838">
        <v>2.9360834657522785</v>
      </c>
      <c r="CQ261" s="838">
        <v>1.7157441195236836</v>
      </c>
      <c r="CR261" s="838">
        <v>1.6227837280635586</v>
      </c>
      <c r="CS261" s="838">
        <v>1.8386976681219751</v>
      </c>
      <c r="CT261" s="838">
        <v>1.9755801749271138</v>
      </c>
      <c r="CU261" s="831"/>
      <c r="CV261" s="831"/>
      <c r="CW261" s="831"/>
      <c r="CX261" s="831"/>
      <c r="CY261" s="831"/>
      <c r="CZ261" s="831"/>
      <c r="DA261" s="831"/>
      <c r="DB261" s="831"/>
      <c r="DC261" s="831"/>
      <c r="DD261" s="831"/>
      <c r="DE261" s="831"/>
      <c r="DF261" s="831"/>
      <c r="DG261" s="831"/>
      <c r="DH261" s="831"/>
      <c r="DI261" s="831"/>
      <c r="DJ261" s="831"/>
      <c r="DK261" s="831"/>
      <c r="DL261" s="831"/>
      <c r="DM261" s="831"/>
      <c r="DN261" s="831"/>
      <c r="DO261" s="831"/>
      <c r="DP261" s="831"/>
      <c r="DQ261" s="831"/>
    </row>
    <row r="262" spans="2:121" s="824" customFormat="1">
      <c r="B262" s="47">
        <v>262</v>
      </c>
      <c r="C262" s="813"/>
      <c r="D262" s="814" t="s">
        <v>839</v>
      </c>
      <c r="E262" s="815"/>
      <c r="F262" s="815"/>
      <c r="G262" s="816"/>
      <c r="H262" s="816"/>
      <c r="I262" s="816"/>
      <c r="J262" s="816"/>
      <c r="K262" s="816"/>
      <c r="L262" s="816"/>
      <c r="M262" s="816"/>
      <c r="N262" s="816"/>
      <c r="O262" s="817"/>
      <c r="P262" s="6"/>
      <c r="Q262" s="6"/>
      <c r="R262" s="6"/>
      <c r="S262" s="6"/>
      <c r="T262" s="6"/>
      <c r="U262" s="644"/>
      <c r="V262" s="645"/>
      <c r="W262" s="645"/>
      <c r="X262" s="645"/>
      <c r="Y262" s="645"/>
      <c r="Z262" s="645"/>
      <c r="AA262" s="645"/>
      <c r="AB262" s="818"/>
      <c r="AC262" s="819"/>
      <c r="AD262" s="820"/>
      <c r="AE262" s="820"/>
      <c r="AF262" s="820"/>
      <c r="AG262" s="820"/>
      <c r="AH262" s="820"/>
      <c r="AI262" s="820"/>
      <c r="AJ262" s="820"/>
      <c r="AK262" s="820"/>
      <c r="AL262" s="821"/>
      <c r="AM262" s="821"/>
      <c r="AN262" s="821"/>
      <c r="AO262" s="821"/>
      <c r="AP262" s="821"/>
      <c r="AQ262" s="821"/>
      <c r="AR262" s="821"/>
      <c r="AS262" s="821"/>
      <c r="AT262" s="821"/>
      <c r="AU262" s="821"/>
      <c r="AV262" s="821"/>
      <c r="AW262" s="821"/>
      <c r="AX262" s="821"/>
      <c r="AY262" s="821"/>
      <c r="AZ262" s="821"/>
      <c r="BA262" s="821"/>
      <c r="BB262" s="821"/>
      <c r="BC262" s="821"/>
      <c r="BD262" s="821"/>
      <c r="BE262" s="821"/>
      <c r="BF262" s="821"/>
      <c r="BG262" s="821"/>
      <c r="BH262" s="821"/>
      <c r="BI262" s="821"/>
      <c r="BJ262" s="821"/>
      <c r="BK262" s="821"/>
      <c r="BL262" s="821"/>
      <c r="BM262" s="821"/>
      <c r="BN262" s="816"/>
      <c r="BO262" s="816"/>
      <c r="BP262" s="816"/>
      <c r="BQ262" s="816"/>
      <c r="BR262" s="817"/>
      <c r="BS262" s="817"/>
      <c r="BT262" s="817"/>
      <c r="BU262" s="817"/>
      <c r="BV262" s="817"/>
      <c r="BW262" s="817"/>
      <c r="BX262" s="817"/>
      <c r="BY262" s="831"/>
      <c r="BZ262" s="831"/>
      <c r="CA262" s="831"/>
      <c r="CB262" s="831"/>
      <c r="CC262" s="831"/>
      <c r="CD262" s="831"/>
      <c r="CE262" s="831"/>
      <c r="CF262" s="831"/>
      <c r="CG262" s="831"/>
      <c r="CH262" s="831"/>
      <c r="CI262" s="831"/>
      <c r="CJ262" s="831"/>
      <c r="CK262" s="835"/>
      <c r="CL262" s="764">
        <v>0</v>
      </c>
      <c r="CM262" s="764">
        <v>0</v>
      </c>
      <c r="CN262" s="764">
        <v>0</v>
      </c>
      <c r="CO262" s="764">
        <v>19.596</v>
      </c>
      <c r="CP262" s="764">
        <v>28.232000000000003</v>
      </c>
      <c r="CQ262" s="764">
        <v>91.658999999999963</v>
      </c>
      <c r="CR262" s="764">
        <v>59.383000000000067</v>
      </c>
      <c r="CS262" s="764">
        <v>37.505999999999943</v>
      </c>
      <c r="CT262" s="764">
        <v>106.62400000000002</v>
      </c>
      <c r="CU262" s="831"/>
      <c r="CV262" s="831"/>
      <c r="CW262" s="831"/>
      <c r="CX262" s="831"/>
      <c r="CY262" s="831"/>
      <c r="CZ262" s="831"/>
      <c r="DA262" s="831"/>
      <c r="DB262" s="831"/>
      <c r="DC262" s="831"/>
      <c r="DD262" s="831"/>
      <c r="DE262" s="831"/>
      <c r="DF262" s="831"/>
      <c r="DG262" s="831"/>
      <c r="DH262" s="831"/>
      <c r="DI262" s="831"/>
      <c r="DJ262" s="831"/>
      <c r="DK262" s="831"/>
      <c r="DL262" s="831"/>
      <c r="DM262" s="831"/>
      <c r="DN262" s="831"/>
      <c r="DO262" s="831"/>
      <c r="DP262" s="831"/>
      <c r="DQ262" s="831"/>
    </row>
    <row r="263" spans="2:121" s="824" customFormat="1">
      <c r="B263" s="47">
        <v>263</v>
      </c>
      <c r="C263" s="813"/>
      <c r="D263" s="814" t="s">
        <v>840</v>
      </c>
      <c r="E263" s="815"/>
      <c r="F263" s="815"/>
      <c r="G263" s="816"/>
      <c r="H263" s="816"/>
      <c r="I263" s="816"/>
      <c r="J263" s="816"/>
      <c r="K263" s="816"/>
      <c r="L263" s="816"/>
      <c r="M263" s="816"/>
      <c r="N263" s="816"/>
      <c r="O263" s="817"/>
      <c r="P263" s="6"/>
      <c r="Q263" s="6"/>
      <c r="R263" s="6"/>
      <c r="S263" s="6"/>
      <c r="T263" s="6"/>
      <c r="U263" s="644"/>
      <c r="V263" s="645"/>
      <c r="W263" s="645"/>
      <c r="X263" s="645"/>
      <c r="Y263" s="645"/>
      <c r="Z263" s="645"/>
      <c r="AA263" s="645"/>
      <c r="AB263" s="818"/>
      <c r="AC263" s="819"/>
      <c r="AD263" s="820"/>
      <c r="AE263" s="820"/>
      <c r="AF263" s="820"/>
      <c r="AG263" s="820"/>
      <c r="AH263" s="820"/>
      <c r="AI263" s="820"/>
      <c r="AJ263" s="820"/>
      <c r="AK263" s="820"/>
      <c r="AL263" s="821"/>
      <c r="AM263" s="821"/>
      <c r="AN263" s="821"/>
      <c r="AO263" s="821"/>
      <c r="AP263" s="821"/>
      <c r="AQ263" s="821"/>
      <c r="AR263" s="821"/>
      <c r="AS263" s="821"/>
      <c r="AT263" s="821"/>
      <c r="AU263" s="821"/>
      <c r="AV263" s="821"/>
      <c r="AW263" s="821"/>
      <c r="AX263" s="821"/>
      <c r="AY263" s="821"/>
      <c r="AZ263" s="821"/>
      <c r="BA263" s="821"/>
      <c r="BB263" s="821"/>
      <c r="BC263" s="821"/>
      <c r="BD263" s="821"/>
      <c r="BE263" s="821"/>
      <c r="BF263" s="821"/>
      <c r="BG263" s="821"/>
      <c r="BH263" s="821"/>
      <c r="BI263" s="821"/>
      <c r="BJ263" s="821"/>
      <c r="BK263" s="821"/>
      <c r="BL263" s="821"/>
      <c r="BM263" s="821"/>
      <c r="BN263" s="816"/>
      <c r="BO263" s="816"/>
      <c r="BP263" s="816"/>
      <c r="BQ263" s="816"/>
      <c r="BR263" s="817"/>
      <c r="BS263" s="817"/>
      <c r="BT263" s="817"/>
      <c r="BU263" s="817"/>
      <c r="BV263" s="817"/>
      <c r="BW263" s="817"/>
      <c r="BX263" s="817"/>
      <c r="BY263" s="831"/>
      <c r="BZ263" s="831"/>
      <c r="CA263" s="831"/>
      <c r="CB263" s="831"/>
      <c r="CC263" s="831"/>
      <c r="CD263" s="831"/>
      <c r="CE263" s="831"/>
      <c r="CF263" s="831"/>
      <c r="CG263" s="831"/>
      <c r="CH263" s="831"/>
      <c r="CI263" s="831"/>
      <c r="CJ263" s="831"/>
      <c r="CK263" s="835"/>
      <c r="CL263" s="835"/>
      <c r="CM263" s="835"/>
      <c r="CN263" s="835"/>
      <c r="CO263" s="835">
        <v>-0.29710144927536208</v>
      </c>
      <c r="CP263" s="835">
        <v>0.8283508075942192</v>
      </c>
      <c r="CQ263" s="835">
        <v>-0.19495085043476371</v>
      </c>
      <c r="CR263" s="835">
        <v>0.35983362241718975</v>
      </c>
      <c r="CS263" s="835">
        <v>1.3445315416200094</v>
      </c>
      <c r="CT263" s="835">
        <v>9.3787515006002381E-2</v>
      </c>
      <c r="CU263" s="831"/>
      <c r="CV263" s="831"/>
      <c r="CW263" s="831"/>
      <c r="CX263" s="831"/>
      <c r="CY263" s="831"/>
      <c r="CZ263" s="831"/>
      <c r="DA263" s="831"/>
      <c r="DB263" s="831"/>
      <c r="DC263" s="831"/>
      <c r="DD263" s="831"/>
      <c r="DE263" s="831"/>
      <c r="DF263" s="831"/>
      <c r="DG263" s="831"/>
      <c r="DH263" s="831"/>
      <c r="DI263" s="831"/>
      <c r="DJ263" s="831"/>
      <c r="DK263" s="831"/>
      <c r="DL263" s="831"/>
      <c r="DM263" s="831"/>
      <c r="DN263" s="831"/>
      <c r="DO263" s="831"/>
      <c r="DP263" s="831"/>
      <c r="DQ263" s="831"/>
    </row>
    <row r="264" spans="2:121" s="824" customFormat="1">
      <c r="B264" s="47">
        <v>264</v>
      </c>
      <c r="C264" s="813"/>
      <c r="D264" s="1488"/>
      <c r="E264" s="815"/>
      <c r="F264" s="815"/>
      <c r="G264" s="816"/>
      <c r="H264" s="816"/>
      <c r="I264" s="816"/>
      <c r="J264" s="816"/>
      <c r="K264" s="816"/>
      <c r="L264" s="816"/>
      <c r="M264" s="816"/>
      <c r="N264" s="816"/>
      <c r="O264" s="817"/>
      <c r="P264" s="6"/>
      <c r="Q264" s="6"/>
      <c r="R264" s="6"/>
      <c r="S264" s="6"/>
      <c r="T264" s="6"/>
      <c r="U264" s="644"/>
      <c r="V264" s="645"/>
      <c r="W264" s="645"/>
      <c r="X264" s="645"/>
      <c r="Y264" s="645"/>
      <c r="Z264" s="645"/>
      <c r="AA264" s="645"/>
      <c r="AB264" s="818"/>
      <c r="AC264" s="819"/>
      <c r="AD264" s="820"/>
      <c r="AE264" s="820"/>
      <c r="AF264" s="820"/>
      <c r="AG264" s="820"/>
      <c r="AH264" s="820"/>
      <c r="AI264" s="820"/>
      <c r="AJ264" s="820"/>
      <c r="AK264" s="820"/>
      <c r="AL264" s="821"/>
      <c r="AM264" s="821"/>
      <c r="AN264" s="821"/>
      <c r="AO264" s="821"/>
      <c r="AP264" s="821"/>
      <c r="AQ264" s="821"/>
      <c r="AR264" s="821"/>
      <c r="AS264" s="821"/>
      <c r="AT264" s="821"/>
      <c r="AU264" s="821"/>
      <c r="AV264" s="821"/>
      <c r="AW264" s="821"/>
      <c r="AX264" s="821"/>
      <c r="AY264" s="821"/>
      <c r="AZ264" s="821"/>
      <c r="BA264" s="821"/>
      <c r="BB264" s="821"/>
      <c r="BC264" s="821"/>
      <c r="BD264" s="821"/>
      <c r="BE264" s="821"/>
      <c r="BF264" s="821"/>
      <c r="BG264" s="821"/>
      <c r="BH264" s="821"/>
      <c r="BI264" s="821"/>
      <c r="BJ264" s="821"/>
      <c r="BK264" s="821"/>
      <c r="BL264" s="821"/>
      <c r="BM264" s="821"/>
      <c r="BN264" s="816"/>
      <c r="BO264" s="816"/>
      <c r="BP264" s="816"/>
      <c r="BQ264" s="816"/>
      <c r="BR264" s="817"/>
      <c r="BS264" s="817"/>
      <c r="BT264" s="817"/>
      <c r="BU264" s="817"/>
      <c r="BV264" s="817"/>
      <c r="BW264" s="817"/>
      <c r="BX264" s="817"/>
      <c r="BY264" s="831"/>
      <c r="BZ264" s="831"/>
      <c r="CA264" s="831"/>
      <c r="CB264" s="831"/>
      <c r="CC264" s="831"/>
      <c r="CD264" s="831"/>
      <c r="CE264" s="831"/>
      <c r="CF264" s="831"/>
      <c r="CG264" s="831"/>
      <c r="CH264" s="831"/>
      <c r="CI264" s="831"/>
      <c r="CJ264" s="831"/>
      <c r="CK264" s="835"/>
      <c r="CL264" s="835"/>
      <c r="CM264" s="835"/>
      <c r="CN264" s="835"/>
      <c r="CO264" s="835"/>
      <c r="CP264" s="835"/>
      <c r="CQ264" s="835"/>
      <c r="CR264" s="835"/>
      <c r="CS264" s="831"/>
      <c r="CT264" s="835"/>
      <c r="CU264" s="831"/>
      <c r="CV264" s="831"/>
      <c r="CW264" s="831"/>
      <c r="CX264" s="831"/>
      <c r="CY264" s="831"/>
      <c r="CZ264" s="831"/>
      <c r="DA264" s="831"/>
      <c r="DB264" s="831"/>
      <c r="DC264" s="831"/>
      <c r="DD264" s="831"/>
      <c r="DE264" s="831"/>
      <c r="DF264" s="831"/>
      <c r="DG264" s="831"/>
      <c r="DH264" s="831"/>
      <c r="DI264" s="831"/>
      <c r="DJ264" s="831"/>
      <c r="DK264" s="831"/>
      <c r="DL264" s="831"/>
      <c r="DM264" s="831"/>
      <c r="DN264" s="831"/>
      <c r="DO264" s="831"/>
      <c r="DP264" s="831"/>
      <c r="DQ264" s="831"/>
    </row>
    <row r="265" spans="2:121" s="12" customFormat="1">
      <c r="B265" s="47">
        <v>265</v>
      </c>
      <c r="C265" s="802"/>
      <c r="D265" s="830"/>
      <c r="E265" s="804"/>
      <c r="F265" s="804"/>
      <c r="G265" s="805"/>
      <c r="H265" s="805"/>
      <c r="I265" s="805"/>
      <c r="J265" s="805"/>
      <c r="K265" s="805"/>
      <c r="L265" s="805"/>
      <c r="M265" s="805"/>
      <c r="N265" s="805"/>
      <c r="O265" s="806"/>
      <c r="P265" s="657"/>
      <c r="Q265" s="657"/>
      <c r="R265" s="657"/>
      <c r="S265" s="806"/>
      <c r="T265" s="806"/>
      <c r="U265" s="806"/>
      <c r="V265" s="807"/>
      <c r="W265" s="807"/>
      <c r="X265" s="807"/>
      <c r="Y265" s="807"/>
      <c r="Z265" s="807"/>
      <c r="AA265" s="807"/>
      <c r="AB265" s="807"/>
      <c r="AC265" s="808"/>
      <c r="AD265" s="809"/>
      <c r="AE265" s="809"/>
      <c r="AF265" s="809"/>
      <c r="AG265" s="809"/>
      <c r="AH265" s="809"/>
      <c r="AI265" s="809"/>
      <c r="AJ265" s="809"/>
      <c r="AK265" s="809"/>
      <c r="AL265" s="810"/>
      <c r="AM265" s="810"/>
      <c r="AN265" s="810"/>
      <c r="AO265" s="810"/>
      <c r="AP265" s="810"/>
      <c r="AQ265" s="810"/>
      <c r="AR265" s="810"/>
      <c r="AS265" s="810"/>
      <c r="AT265" s="810"/>
      <c r="AU265" s="810"/>
      <c r="AV265" s="810"/>
      <c r="AW265" s="810"/>
      <c r="AX265" s="810"/>
      <c r="AY265" s="810"/>
      <c r="AZ265" s="810"/>
      <c r="BA265" s="810"/>
      <c r="BB265" s="810"/>
      <c r="BC265" s="810"/>
      <c r="BD265" s="810"/>
      <c r="BE265" s="810"/>
      <c r="BF265" s="810"/>
      <c r="BG265" s="810"/>
      <c r="BH265" s="810"/>
      <c r="BI265" s="810"/>
      <c r="BJ265" s="810"/>
      <c r="BK265" s="810"/>
      <c r="BL265" s="810"/>
      <c r="BM265" s="810"/>
      <c r="BN265" s="805"/>
      <c r="BO265" s="805"/>
      <c r="BP265" s="805"/>
      <c r="BQ265" s="805"/>
      <c r="BR265" s="806"/>
      <c r="BS265" s="806"/>
      <c r="BT265" s="806"/>
      <c r="BU265" s="806"/>
      <c r="BV265" s="806"/>
      <c r="BW265" s="806"/>
      <c r="BX265" s="806"/>
      <c r="BY265" s="806"/>
      <c r="BZ265" s="657"/>
      <c r="CA265" s="657"/>
      <c r="CB265" s="657"/>
      <c r="CC265" s="657"/>
      <c r="CD265" s="657"/>
      <c r="CE265" s="657"/>
      <c r="CF265" s="657"/>
      <c r="CG265" s="657"/>
      <c r="CH265" s="657"/>
      <c r="CI265" s="657"/>
      <c r="CJ265" s="657"/>
      <c r="CK265" s="657"/>
      <c r="CL265" s="657"/>
      <c r="CM265" s="657"/>
      <c r="CN265" s="657"/>
      <c r="CO265" s="839"/>
      <c r="CP265" s="657"/>
      <c r="CQ265" s="657"/>
      <c r="CR265" s="657"/>
      <c r="CS265" s="657"/>
      <c r="CT265" s="657"/>
      <c r="CU265" s="657"/>
      <c r="CV265" s="657"/>
      <c r="CW265" s="657"/>
      <c r="CX265" s="657"/>
      <c r="CY265" s="657"/>
      <c r="CZ265" s="657"/>
      <c r="DA265" s="657"/>
      <c r="DB265" s="657"/>
      <c r="DC265" s="657"/>
      <c r="DD265" s="657"/>
      <c r="DE265" s="657"/>
      <c r="DF265" s="657"/>
      <c r="DG265" s="657"/>
      <c r="DH265" s="657"/>
      <c r="DI265" s="657"/>
      <c r="DJ265" s="657"/>
      <c r="DK265" s="657"/>
      <c r="DL265" s="657"/>
      <c r="DM265" s="657"/>
      <c r="DN265" s="657"/>
      <c r="DO265" s="657"/>
      <c r="DP265" s="657"/>
      <c r="DQ265" s="657"/>
    </row>
    <row r="266" spans="2:121" s="824" customFormat="1">
      <c r="B266" s="47">
        <v>266</v>
      </c>
      <c r="C266" s="813"/>
      <c r="D266" s="814" t="s">
        <v>747</v>
      </c>
      <c r="E266" s="815"/>
      <c r="F266" s="815"/>
      <c r="G266" s="816"/>
      <c r="H266" s="816"/>
      <c r="I266" s="816"/>
      <c r="J266" s="816"/>
      <c r="K266" s="816"/>
      <c r="L266" s="816"/>
      <c r="M266" s="816"/>
      <c r="N266" s="816"/>
      <c r="O266" s="817"/>
      <c r="P266" s="6">
        <v>0</v>
      </c>
      <c r="Q266" s="6">
        <v>0</v>
      </c>
      <c r="R266" s="6">
        <v>62.5</v>
      </c>
      <c r="S266" s="6">
        <v>148.809</v>
      </c>
      <c r="T266" s="6">
        <v>241.51499999999999</v>
      </c>
      <c r="U266" s="6">
        <v>548.04</v>
      </c>
      <c r="V266" s="645"/>
      <c r="W266" s="645"/>
      <c r="X266" s="645"/>
      <c r="Y266" s="645"/>
      <c r="Z266" s="645"/>
      <c r="AA266" s="645"/>
      <c r="AB266" s="818"/>
      <c r="AC266" s="819"/>
      <c r="AD266" s="820"/>
      <c r="AE266" s="820"/>
      <c r="AF266" s="820"/>
      <c r="AG266" s="820"/>
      <c r="AH266" s="820"/>
      <c r="AI266" s="820"/>
      <c r="AJ266" s="820"/>
      <c r="AK266" s="820"/>
      <c r="AL266" s="821"/>
      <c r="AM266" s="821"/>
      <c r="AN266" s="821"/>
      <c r="AO266" s="821"/>
      <c r="AP266" s="821"/>
      <c r="AQ266" s="821"/>
      <c r="AR266" s="821"/>
      <c r="AS266" s="821"/>
      <c r="AT266" s="821"/>
      <c r="AU266" s="821"/>
      <c r="AV266" s="821"/>
      <c r="AW266" s="821"/>
      <c r="AX266" s="821"/>
      <c r="AY266" s="821"/>
      <c r="AZ266" s="821"/>
      <c r="BA266" s="821"/>
      <c r="BB266" s="821"/>
      <c r="BC266" s="821"/>
      <c r="BD266" s="821"/>
      <c r="BE266" s="821"/>
      <c r="BF266" s="821"/>
      <c r="BG266" s="821"/>
      <c r="BH266" s="821"/>
      <c r="BI266" s="821"/>
      <c r="BJ266" s="821"/>
      <c r="BK266" s="821"/>
      <c r="BL266" s="821"/>
      <c r="BM266" s="821"/>
      <c r="BN266" s="816"/>
      <c r="BO266" s="816"/>
      <c r="BP266" s="816"/>
      <c r="BQ266" s="816"/>
      <c r="BR266" s="817"/>
      <c r="BS266" s="817"/>
      <c r="BT266" s="817"/>
      <c r="BU266" s="817"/>
      <c r="BV266" s="817"/>
      <c r="BW266" s="817"/>
      <c r="BX266" s="817"/>
      <c r="BY266" s="817"/>
      <c r="BZ266" s="831" t="s">
        <v>664</v>
      </c>
      <c r="CA266" s="831" t="s">
        <v>664</v>
      </c>
      <c r="CB266" s="831" t="s">
        <v>664</v>
      </c>
      <c r="CC266" s="831" t="s">
        <v>664</v>
      </c>
      <c r="CD266" s="831" t="s">
        <v>664</v>
      </c>
      <c r="CE266" s="831" t="s">
        <v>664</v>
      </c>
      <c r="CF266" s="831" t="s">
        <v>664</v>
      </c>
      <c r="CG266" s="831">
        <v>62.5</v>
      </c>
      <c r="CH266" s="831" t="s">
        <v>664</v>
      </c>
      <c r="CI266" s="831">
        <v>158.69999999999999</v>
      </c>
      <c r="CJ266" s="831">
        <v>154</v>
      </c>
      <c r="CK266" s="831">
        <v>148.809</v>
      </c>
      <c r="CL266" s="831">
        <v>120.554</v>
      </c>
      <c r="CM266" s="831">
        <v>110.21899999999999</v>
      </c>
      <c r="CN266" s="831">
        <v>166.67</v>
      </c>
      <c r="CO266" s="831">
        <v>241.51499999999999</v>
      </c>
      <c r="CP266" s="831">
        <v>279.41899999999998</v>
      </c>
      <c r="CQ266" s="831">
        <v>373.12099999999998</v>
      </c>
      <c r="CR266" s="831">
        <v>456.17700000000002</v>
      </c>
      <c r="CS266" s="831">
        <v>548.04</v>
      </c>
      <c r="CT266" s="831">
        <v>677</v>
      </c>
      <c r="CU266" s="831"/>
      <c r="CV266" s="831"/>
      <c r="CW266" s="831"/>
      <c r="CX266" s="831"/>
      <c r="CY266" s="831"/>
      <c r="CZ266" s="831"/>
      <c r="DA266" s="831"/>
      <c r="DB266" s="831"/>
      <c r="DC266" s="831"/>
      <c r="DD266" s="831"/>
      <c r="DE266" s="831"/>
      <c r="DF266" s="831"/>
      <c r="DG266" s="831"/>
      <c r="DH266" s="831"/>
      <c r="DI266" s="831"/>
      <c r="DJ266" s="831"/>
      <c r="DK266" s="831"/>
      <c r="DL266" s="831"/>
      <c r="DM266" s="831"/>
      <c r="DN266" s="831"/>
      <c r="DO266" s="831"/>
      <c r="DP266" s="831"/>
      <c r="DQ266" s="831"/>
    </row>
    <row r="267" spans="2:121" s="824" customFormat="1">
      <c r="B267" s="47">
        <v>267</v>
      </c>
      <c r="C267" s="813"/>
      <c r="D267" s="829" t="s">
        <v>789</v>
      </c>
      <c r="E267" s="815"/>
      <c r="F267" s="815"/>
      <c r="G267" s="816"/>
      <c r="H267" s="816"/>
      <c r="I267" s="816"/>
      <c r="J267" s="816"/>
      <c r="K267" s="816"/>
      <c r="L267" s="816"/>
      <c r="M267" s="816"/>
      <c r="N267" s="816"/>
      <c r="O267" s="817"/>
      <c r="P267" s="6"/>
      <c r="Q267" s="6"/>
      <c r="R267" s="6"/>
      <c r="S267" s="726">
        <v>130.102</v>
      </c>
      <c r="T267" s="726">
        <v>180.06299999999999</v>
      </c>
      <c r="U267" s="726">
        <v>360.65800000000002</v>
      </c>
      <c r="V267" s="645"/>
      <c r="W267" s="645"/>
      <c r="X267" s="645"/>
      <c r="Y267" s="645"/>
      <c r="Z267" s="645"/>
      <c r="AA267" s="645"/>
      <c r="AB267" s="818"/>
      <c r="AC267" s="819"/>
      <c r="AD267" s="820"/>
      <c r="AE267" s="820"/>
      <c r="AF267" s="820"/>
      <c r="AG267" s="820"/>
      <c r="AH267" s="820"/>
      <c r="AI267" s="820"/>
      <c r="AJ267" s="820"/>
      <c r="AK267" s="820"/>
      <c r="AL267" s="821"/>
      <c r="AM267" s="821"/>
      <c r="AN267" s="821"/>
      <c r="AO267" s="821"/>
      <c r="AP267" s="821"/>
      <c r="AQ267" s="821"/>
      <c r="AR267" s="821"/>
      <c r="AS267" s="821"/>
      <c r="AT267" s="821"/>
      <c r="AU267" s="821"/>
      <c r="AV267" s="821"/>
      <c r="AW267" s="821"/>
      <c r="AX267" s="821"/>
      <c r="AY267" s="821"/>
      <c r="AZ267" s="821"/>
      <c r="BA267" s="821"/>
      <c r="BB267" s="821"/>
      <c r="BC267" s="821"/>
      <c r="BD267" s="821"/>
      <c r="BE267" s="821"/>
      <c r="BF267" s="821"/>
      <c r="BG267" s="821"/>
      <c r="BH267" s="821"/>
      <c r="BI267" s="821"/>
      <c r="BJ267" s="821"/>
      <c r="BK267" s="821"/>
      <c r="BL267" s="821"/>
      <c r="BM267" s="821"/>
      <c r="BN267" s="816"/>
      <c r="BO267" s="816"/>
      <c r="BP267" s="816"/>
      <c r="BQ267" s="816"/>
      <c r="BR267" s="817"/>
      <c r="BS267" s="817"/>
      <c r="BT267" s="817"/>
      <c r="BU267" s="817"/>
      <c r="BV267" s="817"/>
      <c r="BW267" s="817"/>
      <c r="BX267" s="817"/>
      <c r="BY267" s="817"/>
      <c r="BZ267" s="831"/>
      <c r="CA267" s="831"/>
      <c r="CB267" s="831"/>
      <c r="CC267" s="831"/>
      <c r="CD267" s="831"/>
      <c r="CE267" s="831"/>
      <c r="CF267" s="831"/>
      <c r="CG267" s="831"/>
      <c r="CH267" s="831"/>
      <c r="CI267" s="831"/>
      <c r="CJ267" s="831"/>
      <c r="CK267" s="834">
        <v>130.102</v>
      </c>
      <c r="CL267" s="834">
        <v>102.22799999999999</v>
      </c>
      <c r="CM267" s="834">
        <v>91.75</v>
      </c>
      <c r="CN267" s="834">
        <v>137.386</v>
      </c>
      <c r="CO267" s="834">
        <v>180.06299999999999</v>
      </c>
      <c r="CP267" s="834">
        <v>202.14599999999999</v>
      </c>
      <c r="CQ267" s="834">
        <v>252.41</v>
      </c>
      <c r="CR267" s="834">
        <v>302.09399999999999</v>
      </c>
      <c r="CS267" s="834">
        <v>360.65800000000002</v>
      </c>
      <c r="CT267" s="834">
        <v>426</v>
      </c>
      <c r="CU267" s="831"/>
      <c r="CW267" s="831"/>
      <c r="CX267" s="831"/>
      <c r="CY267" s="831"/>
      <c r="CZ267" s="831"/>
      <c r="DA267" s="831"/>
      <c r="DB267" s="831"/>
      <c r="DC267" s="831"/>
      <c r="DD267" s="831"/>
      <c r="DE267" s="831"/>
      <c r="DF267" s="831"/>
      <c r="DG267" s="831"/>
      <c r="DH267" s="831"/>
      <c r="DI267" s="831"/>
      <c r="DJ267" s="831"/>
      <c r="DK267" s="831"/>
      <c r="DL267" s="831"/>
      <c r="DM267" s="831"/>
      <c r="DN267" s="831"/>
      <c r="DO267" s="831"/>
      <c r="DP267" s="831"/>
      <c r="DQ267" s="831"/>
    </row>
    <row r="268" spans="2:121" s="824" customFormat="1">
      <c r="B268" s="47">
        <v>268</v>
      </c>
      <c r="C268" s="813"/>
      <c r="D268" s="829" t="s">
        <v>790</v>
      </c>
      <c r="E268" s="815"/>
      <c r="F268" s="815"/>
      <c r="G268" s="816"/>
      <c r="H268" s="816"/>
      <c r="I268" s="816"/>
      <c r="J268" s="816"/>
      <c r="K268" s="816"/>
      <c r="L268" s="816"/>
      <c r="M268" s="816"/>
      <c r="N268" s="816"/>
      <c r="O268" s="817"/>
      <c r="P268" s="6"/>
      <c r="Q268" s="6"/>
      <c r="R268" s="6"/>
      <c r="S268" s="726">
        <v>18.707000000000001</v>
      </c>
      <c r="T268" s="726">
        <v>61.451999999999998</v>
      </c>
      <c r="U268" s="726">
        <v>187.38200000000001</v>
      </c>
      <c r="V268" s="645"/>
      <c r="W268" s="645"/>
      <c r="X268" s="645"/>
      <c r="Y268" s="645"/>
      <c r="Z268" s="645"/>
      <c r="AA268" s="645"/>
      <c r="AB268" s="818"/>
      <c r="AC268" s="819"/>
      <c r="AD268" s="820"/>
      <c r="AE268" s="820"/>
      <c r="AF268" s="820"/>
      <c r="AG268" s="820"/>
      <c r="AH268" s="820"/>
      <c r="AI268" s="820"/>
      <c r="AJ268" s="820"/>
      <c r="AK268" s="820"/>
      <c r="AL268" s="821"/>
      <c r="AM268" s="821"/>
      <c r="AN268" s="821"/>
      <c r="AO268" s="821"/>
      <c r="AP268" s="821"/>
      <c r="AQ268" s="821"/>
      <c r="AR268" s="821"/>
      <c r="AS268" s="821"/>
      <c r="AT268" s="821"/>
      <c r="AU268" s="821"/>
      <c r="AV268" s="821"/>
      <c r="AW268" s="821"/>
      <c r="AX268" s="821"/>
      <c r="AY268" s="821"/>
      <c r="AZ268" s="821"/>
      <c r="BA268" s="821"/>
      <c r="BB268" s="821"/>
      <c r="BC268" s="821"/>
      <c r="BD268" s="821"/>
      <c r="BE268" s="821"/>
      <c r="BF268" s="821"/>
      <c r="BG268" s="821"/>
      <c r="BH268" s="821"/>
      <c r="BI268" s="821"/>
      <c r="BJ268" s="821"/>
      <c r="BK268" s="821"/>
      <c r="BL268" s="821"/>
      <c r="BM268" s="821"/>
      <c r="BN268" s="816"/>
      <c r="BO268" s="816"/>
      <c r="BP268" s="816"/>
      <c r="BQ268" s="816"/>
      <c r="BR268" s="817"/>
      <c r="BS268" s="817"/>
      <c r="BT268" s="817"/>
      <c r="BU268" s="817"/>
      <c r="BV268" s="817"/>
      <c r="BW268" s="817"/>
      <c r="BX268" s="817"/>
      <c r="BY268" s="817"/>
      <c r="BZ268" s="831"/>
      <c r="CA268" s="831"/>
      <c r="CB268" s="831"/>
      <c r="CC268" s="831"/>
      <c r="CD268" s="831"/>
      <c r="CE268" s="831"/>
      <c r="CF268" s="831"/>
      <c r="CG268" s="831"/>
      <c r="CH268" s="831"/>
      <c r="CI268" s="831"/>
      <c r="CJ268" s="831"/>
      <c r="CK268" s="834">
        <v>18.707000000000001</v>
      </c>
      <c r="CL268" s="834">
        <v>18.326000000000001</v>
      </c>
      <c r="CM268" s="834">
        <v>18.469000000000001</v>
      </c>
      <c r="CN268" s="834">
        <v>29.283999999999999</v>
      </c>
      <c r="CO268" s="834">
        <v>61.451999999999998</v>
      </c>
      <c r="CP268" s="834">
        <v>77.272999999999996</v>
      </c>
      <c r="CQ268" s="834">
        <v>120.711</v>
      </c>
      <c r="CR268" s="834">
        <v>154.083</v>
      </c>
      <c r="CS268" s="834">
        <v>187.38200000000001</v>
      </c>
      <c r="CT268" s="834">
        <v>251</v>
      </c>
      <c r="CU268" s="831"/>
      <c r="CW268" s="831"/>
      <c r="CX268" s="831"/>
      <c r="CY268" s="831"/>
      <c r="CZ268" s="831"/>
      <c r="DA268" s="831"/>
      <c r="DB268" s="831"/>
      <c r="DC268" s="831"/>
      <c r="DD268" s="831"/>
      <c r="DE268" s="831"/>
      <c r="DF268" s="831"/>
      <c r="DG268" s="831"/>
      <c r="DH268" s="831"/>
      <c r="DI268" s="831"/>
      <c r="DJ268" s="831"/>
      <c r="DK268" s="831"/>
      <c r="DL268" s="831"/>
      <c r="DM268" s="831"/>
      <c r="DN268" s="831"/>
      <c r="DO268" s="831"/>
      <c r="DP268" s="831"/>
      <c r="DQ268" s="831"/>
    </row>
    <row r="269" spans="2:121" s="12" customFormat="1">
      <c r="B269" s="47">
        <v>269</v>
      </c>
      <c r="C269" s="802"/>
      <c r="D269" s="830" t="s">
        <v>795</v>
      </c>
      <c r="E269" s="804"/>
      <c r="F269" s="804"/>
      <c r="G269" s="805"/>
      <c r="H269" s="805"/>
      <c r="I269" s="805"/>
      <c r="J269" s="805"/>
      <c r="K269" s="805"/>
      <c r="L269" s="805"/>
      <c r="M269" s="805"/>
      <c r="N269" s="805"/>
      <c r="O269" s="806"/>
      <c r="P269" s="806">
        <v>0</v>
      </c>
      <c r="Q269" s="806">
        <v>0</v>
      </c>
      <c r="R269" s="806">
        <v>90</v>
      </c>
      <c r="S269" s="806">
        <v>456.94565984474252</v>
      </c>
      <c r="T269" s="806">
        <v>603.54622441778452</v>
      </c>
      <c r="U269" s="806">
        <v>0</v>
      </c>
      <c r="V269" s="807"/>
      <c r="W269" s="807"/>
      <c r="X269" s="807"/>
      <c r="Y269" s="807"/>
      <c r="Z269" s="807"/>
      <c r="AA269" s="807"/>
      <c r="AB269" s="807"/>
      <c r="AC269" s="808"/>
      <c r="AD269" s="809"/>
      <c r="AE269" s="809"/>
      <c r="AF269" s="809"/>
      <c r="AG269" s="809"/>
      <c r="AH269" s="809"/>
      <c r="AI269" s="809"/>
      <c r="AJ269" s="809"/>
      <c r="AK269" s="809"/>
      <c r="AL269" s="810"/>
      <c r="AM269" s="810"/>
      <c r="AN269" s="810"/>
      <c r="AO269" s="810"/>
      <c r="AP269" s="810"/>
      <c r="AQ269" s="810"/>
      <c r="AR269" s="810"/>
      <c r="AS269" s="810"/>
      <c r="AT269" s="810"/>
      <c r="AU269" s="810"/>
      <c r="AV269" s="810"/>
      <c r="AW269" s="810"/>
      <c r="AX269" s="810"/>
      <c r="AY269" s="810"/>
      <c r="AZ269" s="810"/>
      <c r="BA269" s="810"/>
      <c r="BB269" s="810"/>
      <c r="BC269" s="810"/>
      <c r="BD269" s="810"/>
      <c r="BE269" s="810"/>
      <c r="BF269" s="810"/>
      <c r="BG269" s="810"/>
      <c r="BH269" s="810"/>
      <c r="BI269" s="810"/>
      <c r="BJ269" s="810"/>
      <c r="BK269" s="810"/>
      <c r="BL269" s="810"/>
      <c r="BM269" s="810"/>
      <c r="BN269" s="805"/>
      <c r="BO269" s="805"/>
      <c r="BP269" s="805"/>
      <c r="BQ269" s="805"/>
      <c r="BR269" s="806"/>
      <c r="BS269" s="806"/>
      <c r="BT269" s="806"/>
      <c r="BU269" s="806"/>
      <c r="BV269" s="806"/>
      <c r="BW269" s="806"/>
      <c r="BX269" s="806"/>
      <c r="BY269" s="806"/>
      <c r="BZ269" s="834" t="s">
        <v>105</v>
      </c>
      <c r="CA269" s="834" t="s">
        <v>105</v>
      </c>
      <c r="CB269" s="834" t="s">
        <v>105</v>
      </c>
      <c r="CC269" s="834" t="s">
        <v>105</v>
      </c>
      <c r="CD269" s="834">
        <v>11</v>
      </c>
      <c r="CE269" s="834">
        <v>12</v>
      </c>
      <c r="CF269" s="834">
        <v>24</v>
      </c>
      <c r="CG269" s="834">
        <v>43</v>
      </c>
      <c r="CH269" s="834">
        <v>68</v>
      </c>
      <c r="CI269" s="834">
        <v>102</v>
      </c>
      <c r="CJ269" s="834">
        <v>126</v>
      </c>
      <c r="CK269" s="834">
        <v>160.94565984474252</v>
      </c>
      <c r="CL269" s="834" t="s">
        <v>105</v>
      </c>
      <c r="CM269" s="834" t="s">
        <v>105</v>
      </c>
      <c r="CN269" s="834" t="s">
        <v>105</v>
      </c>
      <c r="CO269" s="834">
        <v>603.54622441778452</v>
      </c>
      <c r="CP269" s="834" t="s">
        <v>105</v>
      </c>
      <c r="CQ269" s="834" t="s">
        <v>105</v>
      </c>
      <c r="CR269" s="834" t="s">
        <v>105</v>
      </c>
      <c r="CS269" s="834" t="s">
        <v>105</v>
      </c>
      <c r="CT269" s="834" t="s">
        <v>105</v>
      </c>
      <c r="CU269" s="834"/>
      <c r="CW269" s="834"/>
      <c r="CX269" s="834"/>
      <c r="CY269" s="834"/>
      <c r="CZ269" s="834"/>
      <c r="DA269" s="834"/>
      <c r="DB269" s="834"/>
      <c r="DC269" s="834"/>
      <c r="DD269" s="834"/>
      <c r="DE269" s="834"/>
      <c r="DF269" s="834"/>
      <c r="DG269" s="834"/>
      <c r="DH269" s="834"/>
      <c r="DI269" s="834"/>
      <c r="DJ269" s="834"/>
      <c r="DK269" s="834"/>
      <c r="DL269" s="834"/>
      <c r="DM269" s="834"/>
      <c r="DN269" s="834"/>
      <c r="DO269" s="834"/>
      <c r="DP269" s="834"/>
      <c r="DQ269" s="834"/>
    </row>
    <row r="270" spans="2:121" s="12" customFormat="1">
      <c r="B270" s="47">
        <v>270</v>
      </c>
      <c r="C270" s="802"/>
      <c r="D270" s="830" t="s">
        <v>796</v>
      </c>
      <c r="E270" s="804"/>
      <c r="F270" s="804"/>
      <c r="G270" s="805"/>
      <c r="H270" s="805"/>
      <c r="I270" s="805"/>
      <c r="J270" s="805"/>
      <c r="K270" s="805"/>
      <c r="L270" s="805"/>
      <c r="M270" s="805"/>
      <c r="N270" s="805"/>
      <c r="O270" s="806"/>
      <c r="P270" s="726">
        <v>0</v>
      </c>
      <c r="Q270" s="834" t="s">
        <v>105</v>
      </c>
      <c r="R270" s="726">
        <v>1453.4883720930231</v>
      </c>
      <c r="S270" s="726">
        <v>924.59156800841822</v>
      </c>
      <c r="T270" s="726">
        <v>400.1599052880818</v>
      </c>
      <c r="U270" s="726" t="s">
        <v>1045</v>
      </c>
      <c r="V270" s="807"/>
      <c r="W270" s="807"/>
      <c r="X270" s="807"/>
      <c r="Y270" s="807"/>
      <c r="Z270" s="807"/>
      <c r="AA270" s="807"/>
      <c r="AB270" s="807"/>
      <c r="AC270" s="808"/>
      <c r="AD270" s="809"/>
      <c r="AE270" s="809"/>
      <c r="AF270" s="809"/>
      <c r="AG270" s="809"/>
      <c r="AH270" s="809"/>
      <c r="AI270" s="809"/>
      <c r="AJ270" s="809"/>
      <c r="AK270" s="809"/>
      <c r="AL270" s="810"/>
      <c r="AM270" s="810"/>
      <c r="AN270" s="810"/>
      <c r="AO270" s="810"/>
      <c r="AP270" s="810"/>
      <c r="AQ270" s="810"/>
      <c r="AR270" s="810"/>
      <c r="AS270" s="810"/>
      <c r="AT270" s="810"/>
      <c r="AU270" s="810"/>
      <c r="AV270" s="810"/>
      <c r="AW270" s="810"/>
      <c r="AX270" s="810"/>
      <c r="AY270" s="810"/>
      <c r="AZ270" s="810"/>
      <c r="BA270" s="810"/>
      <c r="BB270" s="810"/>
      <c r="BC270" s="810"/>
      <c r="BD270" s="810"/>
      <c r="BE270" s="810"/>
      <c r="BF270" s="810"/>
      <c r="BG270" s="810"/>
      <c r="BH270" s="810"/>
      <c r="BI270" s="810"/>
      <c r="BJ270" s="810"/>
      <c r="BK270" s="810"/>
      <c r="BL270" s="810"/>
      <c r="BM270" s="810"/>
      <c r="BN270" s="805"/>
      <c r="BO270" s="805"/>
      <c r="BP270" s="805"/>
      <c r="BQ270" s="805"/>
      <c r="BR270" s="806"/>
      <c r="BS270" s="806"/>
      <c r="BT270" s="806"/>
      <c r="BU270" s="806"/>
      <c r="BV270" s="806"/>
      <c r="BW270" s="806"/>
      <c r="BX270" s="806"/>
      <c r="BY270" s="806"/>
      <c r="BZ270" s="834" t="s">
        <v>105</v>
      </c>
      <c r="CA270" s="834" t="s">
        <v>105</v>
      </c>
      <c r="CB270" s="834" t="s">
        <v>105</v>
      </c>
      <c r="CC270" s="834" t="s">
        <v>105</v>
      </c>
      <c r="CD270" s="834" t="s">
        <v>105</v>
      </c>
      <c r="CE270" s="834" t="s">
        <v>105</v>
      </c>
      <c r="CF270" s="834" t="s">
        <v>105</v>
      </c>
      <c r="CG270" s="834">
        <v>1453.4883720930231</v>
      </c>
      <c r="CH270" s="834" t="s">
        <v>105</v>
      </c>
      <c r="CI270" s="834">
        <v>1555.8823529411766</v>
      </c>
      <c r="CJ270" s="834">
        <v>1222.2222222222222</v>
      </c>
      <c r="CK270" s="834">
        <v>924.59156800841822</v>
      </c>
      <c r="CL270" s="834" t="s">
        <v>105</v>
      </c>
      <c r="CM270" s="834" t="s">
        <v>105</v>
      </c>
      <c r="CN270" s="834" t="s">
        <v>105</v>
      </c>
      <c r="CO270" s="834">
        <v>400.1599052880818</v>
      </c>
      <c r="CP270" s="834" t="s">
        <v>105</v>
      </c>
      <c r="CQ270" s="834" t="s">
        <v>105</v>
      </c>
      <c r="CR270" s="834" t="s">
        <v>105</v>
      </c>
      <c r="CS270" s="834" t="s">
        <v>105</v>
      </c>
      <c r="CT270" s="834" t="s">
        <v>105</v>
      </c>
      <c r="CU270" s="834"/>
      <c r="CW270" s="834"/>
      <c r="CX270" s="834"/>
      <c r="CY270" s="834"/>
      <c r="CZ270" s="834"/>
      <c r="DA270" s="834"/>
      <c r="DB270" s="834"/>
      <c r="DC270" s="834"/>
      <c r="DD270" s="834"/>
      <c r="DE270" s="834"/>
      <c r="DF270" s="834"/>
      <c r="DG270" s="834"/>
      <c r="DH270" s="834"/>
      <c r="DI270" s="834"/>
      <c r="DJ270" s="834"/>
      <c r="DK270" s="834"/>
      <c r="DL270" s="834"/>
      <c r="DM270" s="834"/>
      <c r="DN270" s="834"/>
      <c r="DO270" s="834"/>
      <c r="DP270" s="834"/>
      <c r="DQ270" s="834"/>
    </row>
    <row r="271" spans="2:121" s="12" customFormat="1">
      <c r="B271" s="47">
        <v>271</v>
      </c>
      <c r="C271" s="802"/>
      <c r="D271" s="830"/>
      <c r="E271" s="804"/>
      <c r="F271" s="804"/>
      <c r="G271" s="805"/>
      <c r="H271" s="805"/>
      <c r="I271" s="805"/>
      <c r="J271" s="805"/>
      <c r="K271" s="805"/>
      <c r="L271" s="805"/>
      <c r="M271" s="805"/>
      <c r="N271" s="805"/>
      <c r="O271" s="806"/>
      <c r="P271" s="806"/>
      <c r="Q271" s="806"/>
      <c r="R271" s="806"/>
      <c r="S271" s="806"/>
      <c r="T271" s="806"/>
      <c r="U271" s="806"/>
      <c r="V271" s="807"/>
      <c r="W271" s="807"/>
      <c r="X271" s="807"/>
      <c r="Y271" s="807"/>
      <c r="Z271" s="807"/>
      <c r="AA271" s="807"/>
      <c r="AB271" s="807"/>
      <c r="AC271" s="808"/>
      <c r="AD271" s="809"/>
      <c r="AE271" s="809"/>
      <c r="AF271" s="809"/>
      <c r="AG271" s="809"/>
      <c r="AH271" s="809"/>
      <c r="AI271" s="809"/>
      <c r="AJ271" s="809"/>
      <c r="AK271" s="809"/>
      <c r="AL271" s="810"/>
      <c r="AM271" s="810"/>
      <c r="AN271" s="810"/>
      <c r="AO271" s="810"/>
      <c r="AP271" s="810"/>
      <c r="AQ271" s="810"/>
      <c r="AR271" s="810"/>
      <c r="AS271" s="810"/>
      <c r="AT271" s="810"/>
      <c r="AU271" s="810"/>
      <c r="AV271" s="810"/>
      <c r="AW271" s="810"/>
      <c r="AX271" s="810"/>
      <c r="AY271" s="810"/>
      <c r="AZ271" s="810"/>
      <c r="BA271" s="810"/>
      <c r="BB271" s="810"/>
      <c r="BC271" s="810"/>
      <c r="BD271" s="810"/>
      <c r="BE271" s="810"/>
      <c r="BF271" s="810"/>
      <c r="BG271" s="810"/>
      <c r="BH271" s="810"/>
      <c r="BI271" s="810"/>
      <c r="BJ271" s="810"/>
      <c r="BK271" s="810"/>
      <c r="BL271" s="810"/>
      <c r="BM271" s="810"/>
      <c r="BN271" s="805"/>
      <c r="BO271" s="805"/>
      <c r="BP271" s="805"/>
      <c r="BQ271" s="805"/>
      <c r="BR271" s="806"/>
      <c r="BS271" s="806"/>
      <c r="BT271" s="806"/>
      <c r="BU271" s="806"/>
      <c r="BV271" s="806"/>
      <c r="BW271" s="806"/>
      <c r="BX271" s="806"/>
      <c r="BY271" s="806"/>
      <c r="BZ271" s="806"/>
      <c r="CA271" s="806"/>
      <c r="CB271" s="806"/>
      <c r="CC271" s="806"/>
      <c r="CD271" s="806"/>
      <c r="CE271" s="806"/>
      <c r="CF271" s="806"/>
      <c r="CG271" s="806"/>
      <c r="CH271" s="806"/>
      <c r="CI271" s="806"/>
      <c r="CJ271" s="806"/>
      <c r="CK271" s="806"/>
      <c r="CL271" s="812"/>
      <c r="CM271" s="812"/>
      <c r="CN271" s="812"/>
      <c r="CO271" s="812"/>
      <c r="CP271" s="812"/>
      <c r="CQ271" s="812"/>
      <c r="CR271" s="812"/>
      <c r="CS271" s="812"/>
      <c r="CT271" s="812"/>
      <c r="CU271" s="812"/>
      <c r="CV271" s="812"/>
      <c r="CW271" s="812"/>
      <c r="CX271" s="812"/>
      <c r="CY271" s="812"/>
      <c r="CZ271" s="812"/>
      <c r="DA271" s="812"/>
      <c r="DB271" s="812"/>
      <c r="DC271" s="812"/>
      <c r="DD271" s="812"/>
      <c r="DE271" s="812"/>
      <c r="DF271" s="812"/>
      <c r="DG271" s="812"/>
      <c r="DH271" s="812"/>
      <c r="DI271" s="812"/>
      <c r="DJ271" s="812"/>
      <c r="DK271" s="812"/>
      <c r="DL271" s="812"/>
      <c r="DM271" s="812"/>
      <c r="DN271" s="812"/>
      <c r="DO271" s="812"/>
      <c r="DP271" s="812"/>
      <c r="DQ271" s="812"/>
    </row>
    <row r="272" spans="2:121" s="824" customFormat="1">
      <c r="B272" s="47">
        <v>272</v>
      </c>
      <c r="C272" s="813"/>
      <c r="D272" s="814" t="s">
        <v>746</v>
      </c>
      <c r="E272" s="815"/>
      <c r="F272" s="815"/>
      <c r="G272" s="816"/>
      <c r="H272" s="816"/>
      <c r="I272" s="816"/>
      <c r="J272" s="816"/>
      <c r="K272" s="816"/>
      <c r="L272" s="816"/>
      <c r="M272" s="816"/>
      <c r="N272" s="816"/>
      <c r="O272" s="817"/>
      <c r="P272" s="6">
        <v>0</v>
      </c>
      <c r="Q272" s="6">
        <v>0</v>
      </c>
      <c r="R272" s="6">
        <v>13</v>
      </c>
      <c r="S272" s="6">
        <v>60.179000000000002</v>
      </c>
      <c r="T272" s="6">
        <v>237.95599999999999</v>
      </c>
      <c r="U272" s="6">
        <v>850.75800000000004</v>
      </c>
      <c r="V272" s="645"/>
      <c r="W272" s="645"/>
      <c r="X272" s="645"/>
      <c r="Y272" s="645"/>
      <c r="Z272" s="645"/>
      <c r="AA272" s="645"/>
      <c r="AB272" s="818"/>
      <c r="AC272" s="819"/>
      <c r="AD272" s="820"/>
      <c r="AE272" s="820"/>
      <c r="AF272" s="820"/>
      <c r="AG272" s="820"/>
      <c r="AH272" s="820"/>
      <c r="AI272" s="820"/>
      <c r="AJ272" s="820"/>
      <c r="AK272" s="820"/>
      <c r="AL272" s="821"/>
      <c r="AM272" s="821"/>
      <c r="AN272" s="821"/>
      <c r="AO272" s="821"/>
      <c r="AP272" s="821"/>
      <c r="AQ272" s="821"/>
      <c r="AR272" s="821"/>
      <c r="AS272" s="821"/>
      <c r="AT272" s="821"/>
      <c r="AU272" s="821"/>
      <c r="AV272" s="821"/>
      <c r="AW272" s="821"/>
      <c r="AX272" s="821"/>
      <c r="AY272" s="821"/>
      <c r="AZ272" s="821"/>
      <c r="BA272" s="821"/>
      <c r="BB272" s="821"/>
      <c r="BC272" s="821"/>
      <c r="BD272" s="821"/>
      <c r="BE272" s="821"/>
      <c r="BF272" s="821"/>
      <c r="BG272" s="821"/>
      <c r="BH272" s="821"/>
      <c r="BI272" s="821"/>
      <c r="BJ272" s="821"/>
      <c r="BK272" s="821"/>
      <c r="BL272" s="821"/>
      <c r="BM272" s="821"/>
      <c r="BN272" s="816"/>
      <c r="BO272" s="816"/>
      <c r="BP272" s="816"/>
      <c r="BQ272" s="816"/>
      <c r="BR272" s="817"/>
      <c r="BS272" s="817"/>
      <c r="BT272" s="817"/>
      <c r="BU272" s="817"/>
      <c r="BV272" s="817"/>
      <c r="BW272" s="817"/>
      <c r="BX272" s="817"/>
      <c r="BY272" s="817"/>
      <c r="BZ272" s="831" t="s">
        <v>105</v>
      </c>
      <c r="CA272" s="831" t="s">
        <v>105</v>
      </c>
      <c r="CB272" s="831" t="s">
        <v>105</v>
      </c>
      <c r="CC272" s="831" t="s">
        <v>105</v>
      </c>
      <c r="CD272" s="831" t="s">
        <v>105</v>
      </c>
      <c r="CE272" s="831" t="s">
        <v>105</v>
      </c>
      <c r="CF272" s="831" t="s">
        <v>105</v>
      </c>
      <c r="CG272" s="831">
        <v>13</v>
      </c>
      <c r="CH272" s="831" t="s">
        <v>105</v>
      </c>
      <c r="CI272" s="831">
        <v>47.5</v>
      </c>
      <c r="CJ272" s="831">
        <v>50</v>
      </c>
      <c r="CK272" s="831">
        <v>60.179000000000002</v>
      </c>
      <c r="CL272" s="831">
        <v>58.106999999999999</v>
      </c>
      <c r="CM272" s="831">
        <v>59.814999999999998</v>
      </c>
      <c r="CN272" s="831">
        <v>117.54</v>
      </c>
      <c r="CO272" s="831">
        <v>237.95599999999999</v>
      </c>
      <c r="CP272" s="831">
        <v>296.45699999999999</v>
      </c>
      <c r="CQ272" s="831">
        <v>427.06099999999998</v>
      </c>
      <c r="CR272" s="831">
        <v>589.43399999999997</v>
      </c>
      <c r="CS272" s="831">
        <v>850.75800000000004</v>
      </c>
      <c r="CT272" s="831">
        <v>1270</v>
      </c>
      <c r="CU272" s="817"/>
      <c r="CV272" s="817"/>
      <c r="CW272" s="817"/>
      <c r="CX272" s="817"/>
      <c r="CY272" s="817"/>
      <c r="CZ272" s="817"/>
      <c r="DA272" s="817"/>
      <c r="DB272" s="817"/>
      <c r="DC272" s="817"/>
      <c r="DD272" s="817"/>
      <c r="DE272" s="817"/>
      <c r="DF272" s="817"/>
      <c r="DG272" s="817"/>
      <c r="DH272" s="817"/>
      <c r="DI272" s="817"/>
      <c r="DJ272" s="817"/>
      <c r="DK272" s="817"/>
      <c r="DL272" s="817"/>
      <c r="DM272" s="817"/>
      <c r="DN272" s="817"/>
      <c r="DO272" s="817"/>
      <c r="DP272" s="817"/>
      <c r="DQ272" s="817"/>
    </row>
    <row r="273" spans="2:144" s="12" customFormat="1">
      <c r="B273" s="47">
        <v>273</v>
      </c>
      <c r="C273" s="802"/>
      <c r="D273" s="830" t="s">
        <v>549</v>
      </c>
      <c r="E273" s="804"/>
      <c r="F273" s="804"/>
      <c r="G273" s="805"/>
      <c r="H273" s="805"/>
      <c r="I273" s="805"/>
      <c r="J273" s="805"/>
      <c r="K273" s="805"/>
      <c r="L273" s="805"/>
      <c r="M273" s="805"/>
      <c r="N273" s="805"/>
      <c r="O273" s="806"/>
      <c r="P273" s="806">
        <v>0</v>
      </c>
      <c r="Q273" s="806">
        <v>64</v>
      </c>
      <c r="R273" s="806">
        <v>671</v>
      </c>
      <c r="S273" s="806">
        <v>4640.4543401552573</v>
      </c>
      <c r="T273" s="806">
        <v>0</v>
      </c>
      <c r="U273" s="806">
        <v>847.82608695652175</v>
      </c>
      <c r="V273" s="807"/>
      <c r="W273" s="807"/>
      <c r="X273" s="807"/>
      <c r="Y273" s="807"/>
      <c r="Z273" s="807"/>
      <c r="AA273" s="807"/>
      <c r="AB273" s="807"/>
      <c r="AC273" s="808"/>
      <c r="AD273" s="809"/>
      <c r="AE273" s="809"/>
      <c r="AF273" s="809"/>
      <c r="AG273" s="809"/>
      <c r="AH273" s="809"/>
      <c r="AI273" s="809"/>
      <c r="AJ273" s="809"/>
      <c r="AK273" s="809"/>
      <c r="AL273" s="810"/>
      <c r="AM273" s="810"/>
      <c r="AN273" s="810"/>
      <c r="AO273" s="810"/>
      <c r="AP273" s="810"/>
      <c r="AQ273" s="810"/>
      <c r="AR273" s="810"/>
      <c r="AS273" s="810"/>
      <c r="AT273" s="810"/>
      <c r="AU273" s="810"/>
      <c r="AV273" s="810"/>
      <c r="AW273" s="810"/>
      <c r="AX273" s="810"/>
      <c r="AY273" s="810"/>
      <c r="AZ273" s="810"/>
      <c r="BA273" s="810"/>
      <c r="BB273" s="810"/>
      <c r="BC273" s="810"/>
      <c r="BD273" s="810"/>
      <c r="BE273" s="810"/>
      <c r="BF273" s="810"/>
      <c r="BG273" s="810"/>
      <c r="BH273" s="810"/>
      <c r="BI273" s="810"/>
      <c r="BJ273" s="810"/>
      <c r="BK273" s="810"/>
      <c r="BL273" s="810"/>
      <c r="BM273" s="810"/>
      <c r="BN273" s="805"/>
      <c r="BO273" s="805"/>
      <c r="BP273" s="805"/>
      <c r="BQ273" s="805"/>
      <c r="BR273" s="806"/>
      <c r="BS273" s="806"/>
      <c r="BT273" s="806"/>
      <c r="BU273" s="806"/>
      <c r="BV273" s="806"/>
      <c r="BW273" s="806"/>
      <c r="BX273" s="806"/>
      <c r="BY273" s="806"/>
      <c r="BZ273" s="834" t="s">
        <v>105</v>
      </c>
      <c r="CA273" s="834" t="s">
        <v>105</v>
      </c>
      <c r="CB273" s="834">
        <v>0</v>
      </c>
      <c r="CC273" s="834">
        <v>64</v>
      </c>
      <c r="CD273" s="834">
        <v>91</v>
      </c>
      <c r="CE273" s="834">
        <v>129</v>
      </c>
      <c r="CF273" s="834">
        <v>167</v>
      </c>
      <c r="CG273" s="834">
        <v>284</v>
      </c>
      <c r="CH273" s="834">
        <v>561.4</v>
      </c>
      <c r="CI273" s="834">
        <v>1139</v>
      </c>
      <c r="CJ273" s="834">
        <v>1291</v>
      </c>
      <c r="CK273" s="834">
        <v>1649.0543401552575</v>
      </c>
      <c r="CL273" s="834"/>
      <c r="CM273" s="834"/>
      <c r="CN273" s="834"/>
      <c r="CO273" s="834"/>
      <c r="CP273" s="834"/>
      <c r="CQ273" s="834"/>
      <c r="CR273" s="834"/>
      <c r="CS273" s="834">
        <v>847.82608695652175</v>
      </c>
      <c r="CT273" s="834"/>
      <c r="CU273" s="834"/>
      <c r="CV273" s="834"/>
      <c r="CW273" s="834"/>
      <c r="CX273" s="834"/>
      <c r="CY273" s="834"/>
      <c r="CZ273" s="834"/>
      <c r="DA273" s="834"/>
      <c r="DB273" s="834"/>
      <c r="DC273" s="834"/>
      <c r="DD273" s="834"/>
      <c r="DE273" s="834"/>
      <c r="DF273" s="834"/>
      <c r="DG273" s="834"/>
      <c r="DH273" s="834"/>
      <c r="DI273" s="834"/>
      <c r="DJ273" s="834"/>
      <c r="DK273" s="834"/>
      <c r="DL273" s="834"/>
      <c r="DM273" s="834"/>
      <c r="DN273" s="834"/>
      <c r="DO273" s="834"/>
      <c r="DP273" s="834"/>
      <c r="DQ273" s="834"/>
    </row>
    <row r="274" spans="2:144" s="12" customFormat="1">
      <c r="B274" s="47">
        <v>274</v>
      </c>
      <c r="C274" s="802"/>
      <c r="D274" s="830" t="s">
        <v>622</v>
      </c>
      <c r="E274" s="804"/>
      <c r="F274" s="804"/>
      <c r="G274" s="805"/>
      <c r="H274" s="805"/>
      <c r="I274" s="805"/>
      <c r="J274" s="805"/>
      <c r="K274" s="805"/>
      <c r="L274" s="805"/>
      <c r="M274" s="805"/>
      <c r="N274" s="805"/>
      <c r="O274" s="806"/>
      <c r="P274" s="726">
        <v>0</v>
      </c>
      <c r="Q274" s="834" t="s">
        <v>105</v>
      </c>
      <c r="R274" s="726">
        <v>45.774647887323944</v>
      </c>
      <c r="S274" s="726" t="s">
        <v>1045</v>
      </c>
      <c r="T274" s="726" t="s">
        <v>1045</v>
      </c>
      <c r="U274" s="726">
        <v>115</v>
      </c>
      <c r="V274" s="807"/>
      <c r="W274" s="807"/>
      <c r="X274" s="807"/>
      <c r="Y274" s="807"/>
      <c r="Z274" s="807"/>
      <c r="AA274" s="807"/>
      <c r="AB274" s="807"/>
      <c r="AC274" s="808"/>
      <c r="AD274" s="809"/>
      <c r="AE274" s="809"/>
      <c r="AF274" s="809"/>
      <c r="AG274" s="809"/>
      <c r="AH274" s="809"/>
      <c r="AI274" s="809"/>
      <c r="AJ274" s="809"/>
      <c r="AK274" s="809"/>
      <c r="AL274" s="810"/>
      <c r="AM274" s="810"/>
      <c r="AN274" s="810"/>
      <c r="AO274" s="810"/>
      <c r="AP274" s="810"/>
      <c r="AQ274" s="810"/>
      <c r="AR274" s="810"/>
      <c r="AS274" s="810"/>
      <c r="AT274" s="810"/>
      <c r="AU274" s="810"/>
      <c r="AV274" s="810"/>
      <c r="AW274" s="810"/>
      <c r="AX274" s="810"/>
      <c r="AY274" s="810"/>
      <c r="AZ274" s="810"/>
      <c r="BA274" s="810"/>
      <c r="BB274" s="810"/>
      <c r="BC274" s="810"/>
      <c r="BD274" s="810"/>
      <c r="BE274" s="810"/>
      <c r="BF274" s="810"/>
      <c r="BG274" s="810"/>
      <c r="BH274" s="810"/>
      <c r="BI274" s="810"/>
      <c r="BJ274" s="810"/>
      <c r="BK274" s="810"/>
      <c r="BL274" s="810"/>
      <c r="BM274" s="810"/>
      <c r="BN274" s="805"/>
      <c r="BO274" s="805"/>
      <c r="BP274" s="805"/>
      <c r="BQ274" s="805"/>
      <c r="BR274" s="806"/>
      <c r="BS274" s="806"/>
      <c r="BT274" s="806"/>
      <c r="BU274" s="806"/>
      <c r="BV274" s="806"/>
      <c r="BW274" s="806"/>
      <c r="BX274" s="806"/>
      <c r="BY274" s="806"/>
      <c r="BZ274" s="834" t="s">
        <v>105</v>
      </c>
      <c r="CA274" s="834" t="s">
        <v>105</v>
      </c>
      <c r="CB274" s="834">
        <v>0</v>
      </c>
      <c r="CC274" s="834">
        <v>45.774647887323944</v>
      </c>
      <c r="CD274" s="834">
        <v>45.774647887323944</v>
      </c>
      <c r="CE274" s="834">
        <v>45.774647887323944</v>
      </c>
      <c r="CF274" s="834">
        <v>45.774647887323944</v>
      </c>
      <c r="CG274" s="834">
        <v>45.774647887323944</v>
      </c>
      <c r="CH274" s="834">
        <v>47</v>
      </c>
      <c r="CI274" s="834"/>
      <c r="CJ274" s="834"/>
      <c r="CK274" s="834"/>
      <c r="CL274" s="834"/>
      <c r="CM274" s="834"/>
      <c r="CN274" s="834"/>
      <c r="CO274" s="834"/>
      <c r="CP274" s="834"/>
      <c r="CQ274" s="834"/>
      <c r="CR274" s="834"/>
      <c r="CS274" s="834">
        <v>115</v>
      </c>
      <c r="CT274" s="834"/>
      <c r="CU274" s="834"/>
      <c r="CV274" s="834"/>
      <c r="CW274" s="834"/>
      <c r="CX274" s="834"/>
      <c r="CY274" s="834"/>
      <c r="CZ274" s="834"/>
      <c r="DA274" s="834"/>
      <c r="DB274" s="834"/>
      <c r="DC274" s="834"/>
      <c r="DD274" s="834"/>
      <c r="DE274" s="834"/>
      <c r="DF274" s="834"/>
      <c r="DG274" s="834"/>
      <c r="DH274" s="834"/>
      <c r="DI274" s="834"/>
      <c r="DJ274" s="834"/>
      <c r="DK274" s="834"/>
      <c r="DL274" s="834"/>
      <c r="DM274" s="834"/>
      <c r="DN274" s="834"/>
      <c r="DO274" s="834"/>
      <c r="DP274" s="834"/>
      <c r="DQ274" s="834"/>
    </row>
    <row r="275" spans="2:144" s="12" customFormat="1">
      <c r="B275" s="47">
        <v>275</v>
      </c>
      <c r="C275" s="802"/>
      <c r="D275" s="830"/>
      <c r="E275" s="804"/>
      <c r="F275" s="804"/>
      <c r="G275" s="805"/>
      <c r="H275" s="805"/>
      <c r="I275" s="805"/>
      <c r="J275" s="805"/>
      <c r="K275" s="805"/>
      <c r="L275" s="805"/>
      <c r="M275" s="805"/>
      <c r="N275" s="805"/>
      <c r="O275" s="806"/>
      <c r="P275" s="726"/>
      <c r="Q275" s="834"/>
      <c r="R275" s="726"/>
      <c r="S275" s="726"/>
      <c r="T275" s="726"/>
      <c r="U275" s="726"/>
      <c r="V275" s="807"/>
      <c r="W275" s="807"/>
      <c r="X275" s="807"/>
      <c r="Y275" s="807"/>
      <c r="Z275" s="807"/>
      <c r="AA275" s="807"/>
      <c r="AB275" s="807"/>
      <c r="AC275" s="808"/>
      <c r="AD275" s="809"/>
      <c r="AE275" s="809"/>
      <c r="AF275" s="809"/>
      <c r="AG275" s="809"/>
      <c r="AH275" s="809"/>
      <c r="AI275" s="809"/>
      <c r="AJ275" s="809"/>
      <c r="AK275" s="809"/>
      <c r="AL275" s="810"/>
      <c r="AM275" s="810"/>
      <c r="AN275" s="810"/>
      <c r="AO275" s="810"/>
      <c r="AP275" s="810"/>
      <c r="AQ275" s="810"/>
      <c r="AR275" s="810"/>
      <c r="AS275" s="810"/>
      <c r="AT275" s="810"/>
      <c r="AU275" s="810"/>
      <c r="AV275" s="810"/>
      <c r="AW275" s="810"/>
      <c r="AX275" s="810"/>
      <c r="AY275" s="810"/>
      <c r="AZ275" s="810"/>
      <c r="BA275" s="810"/>
      <c r="BB275" s="810"/>
      <c r="BC275" s="810"/>
      <c r="BD275" s="810"/>
      <c r="BE275" s="810"/>
      <c r="BF275" s="810"/>
      <c r="BG275" s="810"/>
      <c r="BH275" s="810"/>
      <c r="BI275" s="810"/>
      <c r="BJ275" s="810"/>
      <c r="BK275" s="810"/>
      <c r="BL275" s="810"/>
      <c r="BM275" s="810"/>
      <c r="BN275" s="805"/>
      <c r="BO275" s="805"/>
      <c r="BP275" s="805"/>
      <c r="BQ275" s="805"/>
      <c r="BR275" s="806"/>
      <c r="BS275" s="806"/>
      <c r="BT275" s="806"/>
      <c r="BU275" s="806"/>
      <c r="BV275" s="806"/>
      <c r="BW275" s="806"/>
      <c r="BX275" s="806"/>
      <c r="BY275" s="806"/>
      <c r="BZ275" s="834"/>
      <c r="CA275" s="834"/>
      <c r="CB275" s="834"/>
      <c r="CC275" s="834"/>
      <c r="CD275" s="834"/>
      <c r="CE275" s="834"/>
      <c r="CF275" s="834"/>
      <c r="CG275" s="834"/>
      <c r="CH275" s="834"/>
      <c r="CI275" s="834"/>
      <c r="CJ275" s="834"/>
      <c r="CK275" s="834"/>
      <c r="CL275" s="834"/>
      <c r="CM275" s="834"/>
      <c r="CN275" s="834"/>
      <c r="CO275" s="834"/>
      <c r="CP275" s="834"/>
      <c r="CQ275" s="834"/>
      <c r="CR275" s="834"/>
      <c r="CS275" s="834"/>
      <c r="CT275" s="834"/>
      <c r="CU275" s="834"/>
      <c r="CV275" s="834"/>
      <c r="CW275" s="834"/>
      <c r="CX275" s="834"/>
      <c r="CY275" s="834"/>
      <c r="CZ275" s="834"/>
      <c r="DA275" s="834"/>
      <c r="DB275" s="834"/>
      <c r="DC275" s="834"/>
      <c r="DD275" s="834"/>
      <c r="DE275" s="834"/>
      <c r="DF275" s="834"/>
      <c r="DG275" s="834"/>
      <c r="DH275" s="834"/>
      <c r="DI275" s="834"/>
      <c r="DJ275" s="834"/>
      <c r="DK275" s="834"/>
      <c r="DL275" s="834"/>
      <c r="DM275" s="834"/>
      <c r="DN275" s="834"/>
      <c r="DO275" s="834"/>
      <c r="DP275" s="834"/>
      <c r="DQ275" s="834"/>
    </row>
    <row r="276" spans="2:144" s="12" customFormat="1">
      <c r="B276" s="47">
        <v>276</v>
      </c>
      <c r="C276" s="802"/>
      <c r="D276" s="814" t="s">
        <v>821</v>
      </c>
      <c r="E276" s="804"/>
      <c r="F276" s="804"/>
      <c r="G276" s="805"/>
      <c r="H276" s="805"/>
      <c r="I276" s="805"/>
      <c r="J276" s="805"/>
      <c r="K276" s="805"/>
      <c r="L276" s="805"/>
      <c r="M276" s="805"/>
      <c r="N276" s="805"/>
      <c r="O276" s="806"/>
      <c r="P276" s="726"/>
      <c r="Q276" s="834"/>
      <c r="R276" s="726"/>
      <c r="S276" s="726"/>
      <c r="T276" s="726"/>
      <c r="U276" s="6">
        <v>295.89600000000002</v>
      </c>
      <c r="V276" s="807"/>
      <c r="W276" s="807"/>
      <c r="X276" s="807"/>
      <c r="Y276" s="807"/>
      <c r="Z276" s="807"/>
      <c r="AA276" s="807"/>
      <c r="AB276" s="807"/>
      <c r="AC276" s="808"/>
      <c r="AD276" s="809"/>
      <c r="AE276" s="809"/>
      <c r="AF276" s="809"/>
      <c r="AG276" s="809"/>
      <c r="AH276" s="809"/>
      <c r="AI276" s="809"/>
      <c r="AJ276" s="809"/>
      <c r="AK276" s="809"/>
      <c r="AL276" s="810"/>
      <c r="AM276" s="810"/>
      <c r="AN276" s="810"/>
      <c r="AO276" s="810"/>
      <c r="AP276" s="810"/>
      <c r="AQ276" s="810"/>
      <c r="AR276" s="810"/>
      <c r="AS276" s="810"/>
      <c r="AT276" s="810"/>
      <c r="AU276" s="810"/>
      <c r="AV276" s="810"/>
      <c r="AW276" s="810"/>
      <c r="AX276" s="810"/>
      <c r="AY276" s="810"/>
      <c r="AZ276" s="810"/>
      <c r="BA276" s="810"/>
      <c r="BB276" s="810"/>
      <c r="BC276" s="810"/>
      <c r="BD276" s="810"/>
      <c r="BE276" s="810"/>
      <c r="BF276" s="810"/>
      <c r="BG276" s="810"/>
      <c r="BH276" s="810"/>
      <c r="BI276" s="810"/>
      <c r="BJ276" s="810"/>
      <c r="BK276" s="810"/>
      <c r="BL276" s="810"/>
      <c r="BM276" s="810"/>
      <c r="BN276" s="805"/>
      <c r="BO276" s="805"/>
      <c r="BP276" s="805"/>
      <c r="BQ276" s="805"/>
      <c r="BR276" s="806"/>
      <c r="BS276" s="806"/>
      <c r="BT276" s="806"/>
      <c r="BU276" s="806"/>
      <c r="BV276" s="806"/>
      <c r="BW276" s="806"/>
      <c r="BX276" s="806"/>
      <c r="BY276" s="806"/>
      <c r="BZ276" s="834"/>
      <c r="CA276" s="834"/>
      <c r="CB276" s="834"/>
      <c r="CC276" s="834"/>
      <c r="CD276" s="834"/>
      <c r="CE276" s="834"/>
      <c r="CF276" s="834"/>
      <c r="CG276" s="834"/>
      <c r="CH276" s="834"/>
      <c r="CI276" s="834"/>
      <c r="CJ276" s="834"/>
      <c r="CK276" s="834"/>
      <c r="CL276" s="834"/>
      <c r="CM276" s="834"/>
      <c r="CN276" s="834"/>
      <c r="CO276" s="834"/>
      <c r="CP276" s="834"/>
      <c r="CQ276" s="831">
        <v>9.5939999999999994</v>
      </c>
      <c r="CR276" s="831">
        <v>81.049000000000007</v>
      </c>
      <c r="CS276" s="831">
        <v>295.89600000000002</v>
      </c>
      <c r="CT276" s="831">
        <v>468</v>
      </c>
      <c r="CU276" s="834"/>
      <c r="CV276" s="834"/>
      <c r="CW276" s="834"/>
      <c r="CX276" s="834"/>
      <c r="CY276" s="834"/>
      <c r="CZ276" s="834"/>
      <c r="DA276" s="834"/>
      <c r="DB276" s="834"/>
      <c r="DC276" s="834"/>
      <c r="DD276" s="834"/>
      <c r="DE276" s="834"/>
      <c r="DF276" s="834"/>
      <c r="DG276" s="834"/>
      <c r="DH276" s="834"/>
      <c r="DI276" s="834"/>
      <c r="DJ276" s="834"/>
      <c r="DK276" s="834"/>
      <c r="DL276" s="834"/>
      <c r="DM276" s="834"/>
      <c r="DN276" s="834"/>
      <c r="DO276" s="834"/>
      <c r="DP276" s="834"/>
      <c r="DQ276" s="834"/>
    </row>
    <row r="277" spans="2:144" s="12" customFormat="1">
      <c r="B277" s="47">
        <v>277</v>
      </c>
      <c r="C277" s="802"/>
      <c r="D277" s="830"/>
      <c r="E277" s="804"/>
      <c r="F277" s="804"/>
      <c r="G277" s="805"/>
      <c r="H277" s="805"/>
      <c r="I277" s="805"/>
      <c r="J277" s="805"/>
      <c r="K277" s="805"/>
      <c r="L277" s="805"/>
      <c r="M277" s="805"/>
      <c r="N277" s="805"/>
      <c r="O277" s="806"/>
      <c r="P277" s="726"/>
      <c r="Q277" s="834"/>
      <c r="R277" s="726"/>
      <c r="S277" s="726"/>
      <c r="T277" s="726"/>
      <c r="U277" s="726"/>
      <c r="V277" s="807"/>
      <c r="W277" s="807"/>
      <c r="X277" s="807"/>
      <c r="Y277" s="807"/>
      <c r="Z277" s="807"/>
      <c r="AA277" s="807"/>
      <c r="AB277" s="807"/>
      <c r="AC277" s="808"/>
      <c r="AD277" s="809"/>
      <c r="AE277" s="809"/>
      <c r="AF277" s="809"/>
      <c r="AG277" s="809"/>
      <c r="AH277" s="809"/>
      <c r="AI277" s="809"/>
      <c r="AJ277" s="809"/>
      <c r="AK277" s="809"/>
      <c r="AL277" s="810"/>
      <c r="AM277" s="810"/>
      <c r="AN277" s="810"/>
      <c r="AO277" s="810"/>
      <c r="AP277" s="810"/>
      <c r="AQ277" s="810"/>
      <c r="AR277" s="810"/>
      <c r="AS277" s="810"/>
      <c r="AT277" s="810"/>
      <c r="AU277" s="810"/>
      <c r="AV277" s="810"/>
      <c r="AW277" s="810"/>
      <c r="AX277" s="810"/>
      <c r="AY277" s="810"/>
      <c r="AZ277" s="810"/>
      <c r="BA277" s="810"/>
      <c r="BB277" s="810"/>
      <c r="BC277" s="810"/>
      <c r="BD277" s="810"/>
      <c r="BE277" s="810"/>
      <c r="BF277" s="810"/>
      <c r="BG277" s="810"/>
      <c r="BH277" s="810"/>
      <c r="BI277" s="810"/>
      <c r="BJ277" s="810"/>
      <c r="BK277" s="810"/>
      <c r="BL277" s="810"/>
      <c r="BM277" s="810"/>
      <c r="BN277" s="805"/>
      <c r="BO277" s="805"/>
      <c r="BP277" s="805"/>
      <c r="BQ277" s="805"/>
      <c r="BR277" s="806"/>
      <c r="BS277" s="806"/>
      <c r="BT277" s="806"/>
      <c r="BU277" s="806"/>
      <c r="BV277" s="806"/>
      <c r="BW277" s="806"/>
      <c r="BX277" s="806"/>
      <c r="BY277" s="806"/>
      <c r="BZ277" s="834"/>
      <c r="CA277" s="834"/>
      <c r="CB277" s="834"/>
      <c r="CC277" s="834"/>
      <c r="CD277" s="834"/>
      <c r="CE277" s="834"/>
      <c r="CF277" s="834"/>
      <c r="CG277" s="834"/>
      <c r="CH277" s="834"/>
      <c r="CI277" s="834"/>
      <c r="CJ277" s="834"/>
      <c r="CK277" s="834"/>
      <c r="CL277" s="834"/>
      <c r="CM277" s="834"/>
      <c r="CN277" s="834"/>
      <c r="CO277" s="834"/>
      <c r="CP277" s="834"/>
      <c r="CQ277" s="834"/>
      <c r="CR277" s="834"/>
      <c r="CS277" s="834"/>
      <c r="CT277" s="834"/>
      <c r="CU277" s="834"/>
      <c r="CV277" s="834"/>
      <c r="CW277" s="834"/>
      <c r="CX277" s="834"/>
      <c r="CY277" s="834"/>
      <c r="CZ277" s="834"/>
      <c r="DA277" s="834"/>
      <c r="DB277" s="834"/>
      <c r="DC277" s="834"/>
      <c r="DD277" s="834"/>
      <c r="DE277" s="834"/>
      <c r="DF277" s="834"/>
      <c r="DG277" s="834"/>
      <c r="DH277" s="834"/>
      <c r="DI277" s="834"/>
      <c r="DJ277" s="834"/>
      <c r="DK277" s="834"/>
      <c r="DL277" s="834"/>
      <c r="DM277" s="834"/>
      <c r="DN277" s="834"/>
      <c r="DO277" s="834"/>
      <c r="DP277" s="834"/>
      <c r="DQ277" s="834"/>
    </row>
    <row r="278" spans="2:144" s="1503" customFormat="1" ht="12.75">
      <c r="B278" s="1490">
        <v>278</v>
      </c>
      <c r="C278" s="1491"/>
      <c r="D278" s="1492" t="s">
        <v>791</v>
      </c>
      <c r="E278" s="1493"/>
      <c r="F278" s="1493"/>
      <c r="G278" s="1494"/>
      <c r="H278" s="1494"/>
      <c r="I278" s="1494"/>
      <c r="J278" s="1494"/>
      <c r="K278" s="1494"/>
      <c r="L278" s="1494"/>
      <c r="M278" s="1494"/>
      <c r="N278" s="1494"/>
      <c r="O278" s="1495"/>
      <c r="P278" s="1496"/>
      <c r="Q278" s="1497"/>
      <c r="R278" s="1498"/>
      <c r="S278" s="1498">
        <v>0.62253335119719799</v>
      </c>
      <c r="T278" s="1498">
        <v>0.37554513203092571</v>
      </c>
      <c r="U278" s="1498">
        <v>0.21281600100077067</v>
      </c>
      <c r="V278" s="1499"/>
      <c r="W278" s="1499"/>
      <c r="X278" s="1499"/>
      <c r="Y278" s="1499"/>
      <c r="Z278" s="1499"/>
      <c r="AA278" s="1499"/>
      <c r="AB278" s="1499"/>
      <c r="AC278" s="1500"/>
      <c r="AD278" s="1501"/>
      <c r="AE278" s="1501"/>
      <c r="AF278" s="1501"/>
      <c r="AG278" s="1501"/>
      <c r="AH278" s="1501"/>
      <c r="AI278" s="1501"/>
      <c r="AJ278" s="1501"/>
      <c r="AK278" s="1501"/>
      <c r="AL278" s="1502"/>
      <c r="AM278" s="1502"/>
      <c r="AN278" s="1502"/>
      <c r="AO278" s="1502"/>
      <c r="AP278" s="1502"/>
      <c r="AQ278" s="1502"/>
      <c r="AR278" s="1502"/>
      <c r="AS278" s="1502"/>
      <c r="AT278" s="1502"/>
      <c r="AU278" s="1502"/>
      <c r="AV278" s="1502"/>
      <c r="AW278" s="1502"/>
      <c r="AX278" s="1502"/>
      <c r="AY278" s="1502"/>
      <c r="AZ278" s="1502"/>
      <c r="BA278" s="1502"/>
      <c r="BB278" s="1502"/>
      <c r="BC278" s="1502"/>
      <c r="BD278" s="1502"/>
      <c r="BE278" s="1502"/>
      <c r="BF278" s="1502"/>
      <c r="BG278" s="1502"/>
      <c r="BH278" s="1502"/>
      <c r="BI278" s="1502"/>
      <c r="BJ278" s="1502"/>
      <c r="BK278" s="1502"/>
      <c r="BL278" s="1502"/>
      <c r="BM278" s="1502"/>
      <c r="BN278" s="1494"/>
      <c r="BO278" s="1494"/>
      <c r="BP278" s="1494"/>
      <c r="BQ278" s="1494"/>
      <c r="BR278" s="1495"/>
      <c r="BS278" s="1495"/>
      <c r="BT278" s="1495"/>
      <c r="BU278" s="1495"/>
      <c r="BV278" s="1495"/>
      <c r="BW278" s="1495"/>
      <c r="BX278" s="1495"/>
      <c r="BY278" s="1495"/>
      <c r="BZ278" s="1497"/>
      <c r="CA278" s="1497"/>
      <c r="CB278" s="1497"/>
      <c r="CC278" s="1497"/>
      <c r="CD278" s="1497"/>
      <c r="CE278" s="1497"/>
      <c r="CF278" s="1497"/>
      <c r="CG278" s="1497"/>
      <c r="CH278" s="1498"/>
      <c r="CI278" s="1498">
        <v>0</v>
      </c>
      <c r="CJ278" s="1498">
        <v>0</v>
      </c>
      <c r="CK278" s="1498">
        <v>0.62253335119719799</v>
      </c>
      <c r="CL278" s="1498">
        <v>0.57218978960153588</v>
      </c>
      <c r="CM278" s="1498">
        <v>0.53862862510273568</v>
      </c>
      <c r="CN278" s="1498">
        <v>0.48339608036311182</v>
      </c>
      <c r="CO278" s="1498">
        <v>0.37554513203092571</v>
      </c>
      <c r="CP278" s="1498">
        <v>0.35102348422229784</v>
      </c>
      <c r="CQ278" s="1498">
        <v>0.31170348343245541</v>
      </c>
      <c r="CR278" s="1498">
        <v>0.26813235581275624</v>
      </c>
      <c r="CS278" s="1498">
        <v>0.21281600100077067</v>
      </c>
      <c r="CT278" s="1498">
        <v>0.1763975155279503</v>
      </c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</row>
    <row r="279" spans="2:144" s="1503" customFormat="1" ht="12.75">
      <c r="B279" s="1490">
        <v>279</v>
      </c>
      <c r="C279" s="1491"/>
      <c r="D279" s="1492" t="s">
        <v>790</v>
      </c>
      <c r="E279" s="1493"/>
      <c r="F279" s="1493"/>
      <c r="G279" s="1494"/>
      <c r="H279" s="1494"/>
      <c r="I279" s="1494"/>
      <c r="J279" s="1494"/>
      <c r="K279" s="1494"/>
      <c r="L279" s="1494"/>
      <c r="M279" s="1494"/>
      <c r="N279" s="1494"/>
      <c r="O279" s="1495"/>
      <c r="P279" s="1496"/>
      <c r="Q279" s="1497"/>
      <c r="R279" s="1498"/>
      <c r="S279" s="1498">
        <v>8.9512316496640959E-2</v>
      </c>
      <c r="T279" s="1498">
        <v>0.12816624988789729</v>
      </c>
      <c r="U279" s="1498">
        <v>0.1105698137834913</v>
      </c>
      <c r="V279" s="1499"/>
      <c r="W279" s="1499"/>
      <c r="X279" s="1499"/>
      <c r="Y279" s="1499"/>
      <c r="Z279" s="1499"/>
      <c r="AA279" s="1499"/>
      <c r="AB279" s="1499"/>
      <c r="AC279" s="1500"/>
      <c r="AD279" s="1501"/>
      <c r="AE279" s="1501"/>
      <c r="AF279" s="1501"/>
      <c r="AG279" s="1501"/>
      <c r="AH279" s="1501"/>
      <c r="AI279" s="1501"/>
      <c r="AJ279" s="1501"/>
      <c r="AK279" s="1501"/>
      <c r="AL279" s="1502"/>
      <c r="AM279" s="1502"/>
      <c r="AN279" s="1502"/>
      <c r="AO279" s="1502"/>
      <c r="AP279" s="1502"/>
      <c r="AQ279" s="1502"/>
      <c r="AR279" s="1502"/>
      <c r="AS279" s="1502"/>
      <c r="AT279" s="1502"/>
      <c r="AU279" s="1502"/>
      <c r="AV279" s="1502"/>
      <c r="AW279" s="1502"/>
      <c r="AX279" s="1502"/>
      <c r="AY279" s="1502"/>
      <c r="AZ279" s="1502"/>
      <c r="BA279" s="1502"/>
      <c r="BB279" s="1502"/>
      <c r="BC279" s="1502"/>
      <c r="BD279" s="1502"/>
      <c r="BE279" s="1502"/>
      <c r="BF279" s="1502"/>
      <c r="BG279" s="1502"/>
      <c r="BH279" s="1502"/>
      <c r="BI279" s="1502"/>
      <c r="BJ279" s="1502"/>
      <c r="BK279" s="1502"/>
      <c r="BL279" s="1502"/>
      <c r="BM279" s="1502"/>
      <c r="BN279" s="1494"/>
      <c r="BO279" s="1494"/>
      <c r="BP279" s="1494"/>
      <c r="BQ279" s="1494"/>
      <c r="BR279" s="1495"/>
      <c r="BS279" s="1495"/>
      <c r="BT279" s="1495"/>
      <c r="BU279" s="1495"/>
      <c r="BV279" s="1495"/>
      <c r="BW279" s="1495"/>
      <c r="BX279" s="1495"/>
      <c r="BY279" s="1495"/>
      <c r="BZ279" s="1497"/>
      <c r="CA279" s="1497"/>
      <c r="CB279" s="1497"/>
      <c r="CC279" s="1497"/>
      <c r="CD279" s="1497"/>
      <c r="CE279" s="1497"/>
      <c r="CF279" s="1497"/>
      <c r="CG279" s="1497"/>
      <c r="CH279" s="1498"/>
      <c r="CI279" s="1498">
        <v>0</v>
      </c>
      <c r="CJ279" s="1498">
        <v>0</v>
      </c>
      <c r="CK279" s="1498">
        <v>8.9512316496640959E-2</v>
      </c>
      <c r="CL279" s="1498">
        <v>0.10257414880695843</v>
      </c>
      <c r="CM279" s="1498">
        <v>0.10842432781495832</v>
      </c>
      <c r="CN279" s="1498">
        <v>0.10303648710460575</v>
      </c>
      <c r="CO279" s="1498">
        <v>0.12816624988789729</v>
      </c>
      <c r="CP279" s="1498">
        <v>0.13418340059318326</v>
      </c>
      <c r="CQ279" s="1498">
        <v>0.14906714943391752</v>
      </c>
      <c r="CR279" s="1498">
        <v>0.13676086840750537</v>
      </c>
      <c r="CS279" s="1498">
        <v>0.1105698137834913</v>
      </c>
      <c r="CT279" s="1498">
        <v>0.10393374741200828</v>
      </c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</row>
    <row r="280" spans="2:144" s="1520" customFormat="1" ht="12.75">
      <c r="B280" s="1507"/>
      <c r="C280" s="1508"/>
      <c r="D280" s="1509"/>
      <c r="E280" s="1510"/>
      <c r="F280" s="1510"/>
      <c r="G280" s="1511"/>
      <c r="H280" s="1511"/>
      <c r="I280" s="1511"/>
      <c r="J280" s="1511"/>
      <c r="K280" s="1511"/>
      <c r="L280" s="1511"/>
      <c r="M280" s="1511"/>
      <c r="N280" s="1511"/>
      <c r="O280" s="1512"/>
      <c r="P280" s="1513"/>
      <c r="Q280" s="1514"/>
      <c r="R280" s="1515"/>
      <c r="S280" s="1515"/>
      <c r="T280" s="1515"/>
      <c r="U280" s="1515"/>
      <c r="V280" s="1516"/>
      <c r="W280" s="1516"/>
      <c r="X280" s="1516"/>
      <c r="Y280" s="1516"/>
      <c r="Z280" s="1516"/>
      <c r="AA280" s="1516"/>
      <c r="AB280" s="1516"/>
      <c r="AC280" s="1517"/>
      <c r="AD280" s="1518"/>
      <c r="AE280" s="1518"/>
      <c r="AF280" s="1518"/>
      <c r="AG280" s="1518"/>
      <c r="AH280" s="1518"/>
      <c r="AI280" s="1518"/>
      <c r="AJ280" s="1518"/>
      <c r="AK280" s="1518"/>
      <c r="AL280" s="1519"/>
      <c r="AM280" s="1519"/>
      <c r="AN280" s="1519"/>
      <c r="AO280" s="1519"/>
      <c r="AP280" s="1519"/>
      <c r="AQ280" s="1519"/>
      <c r="AR280" s="1519"/>
      <c r="AS280" s="1519"/>
      <c r="AT280" s="1519"/>
      <c r="AU280" s="1519"/>
      <c r="AV280" s="1519"/>
      <c r="AW280" s="1519"/>
      <c r="AX280" s="1519"/>
      <c r="AY280" s="1519"/>
      <c r="AZ280" s="1519"/>
      <c r="BA280" s="1519"/>
      <c r="BB280" s="1519"/>
      <c r="BC280" s="1519"/>
      <c r="BD280" s="1519"/>
      <c r="BE280" s="1519"/>
      <c r="BF280" s="1519"/>
      <c r="BG280" s="1519"/>
      <c r="BH280" s="1519"/>
      <c r="BI280" s="1519"/>
      <c r="BJ280" s="1519"/>
      <c r="BK280" s="1519"/>
      <c r="BL280" s="1519"/>
      <c r="BM280" s="1519"/>
      <c r="BN280" s="1511"/>
      <c r="BO280" s="1511"/>
      <c r="BP280" s="1511"/>
      <c r="BQ280" s="1511"/>
      <c r="BR280" s="1512"/>
      <c r="BS280" s="1512"/>
      <c r="BT280" s="1512"/>
      <c r="BU280" s="1512"/>
      <c r="BV280" s="1512"/>
      <c r="BW280" s="1512"/>
      <c r="BX280" s="1512"/>
      <c r="BY280" s="1512"/>
      <c r="BZ280" s="1514"/>
      <c r="CA280" s="1514"/>
      <c r="CB280" s="1514"/>
      <c r="CC280" s="1514"/>
      <c r="CD280" s="1514"/>
      <c r="CE280" s="1514"/>
      <c r="CF280" s="1514"/>
      <c r="CG280" s="1514"/>
      <c r="CH280" s="1515"/>
      <c r="CI280" s="1515"/>
      <c r="CJ280" s="1515"/>
      <c r="CK280" s="1515"/>
      <c r="CL280" s="1515"/>
      <c r="CM280" s="1515"/>
      <c r="CN280" s="1515"/>
      <c r="CO280" s="1515"/>
      <c r="CP280" s="1515"/>
      <c r="CQ280" s="1515">
        <v>0.67648296397147312</v>
      </c>
      <c r="CR280" s="1515">
        <v>0.66222979238321955</v>
      </c>
      <c r="CS280" s="1515">
        <v>0.65808700094883588</v>
      </c>
      <c r="CT280" s="1515">
        <v>0.62924667651403243</v>
      </c>
      <c r="CU280" s="1522">
        <v>0.62</v>
      </c>
      <c r="CV280" s="1522">
        <v>0.61</v>
      </c>
      <c r="CW280" s="1522">
        <v>0.6</v>
      </c>
      <c r="CX280" s="1522">
        <v>0.6</v>
      </c>
      <c r="CY280" s="1522">
        <v>0.6</v>
      </c>
      <c r="CZ280" s="1522">
        <v>0.6</v>
      </c>
      <c r="DA280" s="1522">
        <v>0.6</v>
      </c>
      <c r="DB280" s="1522">
        <v>0.6</v>
      </c>
      <c r="DC280" s="1522">
        <v>0.6</v>
      </c>
      <c r="DD280" s="1522">
        <v>0.6</v>
      </c>
      <c r="DE280" s="1522">
        <v>0.6</v>
      </c>
      <c r="DF280" s="1522">
        <v>0.6</v>
      </c>
      <c r="DG280" s="1522">
        <v>0.6</v>
      </c>
      <c r="DH280" s="1522">
        <v>0.6</v>
      </c>
      <c r="DI280" s="1522">
        <v>0.6</v>
      </c>
      <c r="DJ280" s="1522">
        <v>0.6</v>
      </c>
      <c r="DK280" s="1522">
        <v>0.6</v>
      </c>
      <c r="DL280" s="1522">
        <v>0.6</v>
      </c>
      <c r="DM280" s="1522">
        <v>0.6</v>
      </c>
      <c r="DN280" s="1522">
        <v>0.6</v>
      </c>
      <c r="DO280" s="1522">
        <v>0.6</v>
      </c>
      <c r="DP280" s="1522">
        <v>0.6</v>
      </c>
      <c r="DQ280" s="1522">
        <v>0.6</v>
      </c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</row>
    <row r="281" spans="2:144" s="1520" customFormat="1" ht="12.75">
      <c r="B281" s="1507"/>
      <c r="C281" s="1508"/>
      <c r="D281" s="1509"/>
      <c r="E281" s="1510"/>
      <c r="F281" s="1510"/>
      <c r="G281" s="1511"/>
      <c r="H281" s="1511"/>
      <c r="I281" s="1511"/>
      <c r="J281" s="1511"/>
      <c r="K281" s="1511"/>
      <c r="L281" s="1511"/>
      <c r="M281" s="1511"/>
      <c r="N281" s="1511"/>
      <c r="O281" s="1512"/>
      <c r="P281" s="1513"/>
      <c r="Q281" s="1514"/>
      <c r="R281" s="1515"/>
      <c r="S281" s="1515"/>
      <c r="T281" s="1515"/>
      <c r="U281" s="1515"/>
      <c r="V281" s="1516"/>
      <c r="W281" s="1516"/>
      <c r="X281" s="1516"/>
      <c r="Y281" s="1516"/>
      <c r="Z281" s="1516"/>
      <c r="AA281" s="1516"/>
      <c r="AB281" s="1516"/>
      <c r="AC281" s="1517"/>
      <c r="AD281" s="1518"/>
      <c r="AE281" s="1518"/>
      <c r="AF281" s="1518"/>
      <c r="AG281" s="1518"/>
      <c r="AH281" s="1518"/>
      <c r="AI281" s="1518"/>
      <c r="AJ281" s="1518"/>
      <c r="AK281" s="1518"/>
      <c r="AL281" s="1519"/>
      <c r="AM281" s="1519"/>
      <c r="AN281" s="1519"/>
      <c r="AO281" s="1519"/>
      <c r="AP281" s="1519"/>
      <c r="AQ281" s="1519"/>
      <c r="AR281" s="1519"/>
      <c r="AS281" s="1519"/>
      <c r="AT281" s="1519"/>
      <c r="AU281" s="1519"/>
      <c r="AV281" s="1519"/>
      <c r="AW281" s="1519"/>
      <c r="AX281" s="1519"/>
      <c r="AY281" s="1519"/>
      <c r="AZ281" s="1519"/>
      <c r="BA281" s="1519"/>
      <c r="BB281" s="1519"/>
      <c r="BC281" s="1519"/>
      <c r="BD281" s="1519"/>
      <c r="BE281" s="1519"/>
      <c r="BF281" s="1519"/>
      <c r="BG281" s="1519"/>
      <c r="BH281" s="1519"/>
      <c r="BI281" s="1519"/>
      <c r="BJ281" s="1519"/>
      <c r="BK281" s="1519"/>
      <c r="BL281" s="1519"/>
      <c r="BM281" s="1519"/>
      <c r="BN281" s="1511"/>
      <c r="BO281" s="1511"/>
      <c r="BP281" s="1511"/>
      <c r="BQ281" s="1511"/>
      <c r="BR281" s="1512"/>
      <c r="BS281" s="1512"/>
      <c r="BT281" s="1512"/>
      <c r="BU281" s="1512"/>
      <c r="BV281" s="1512"/>
      <c r="BW281" s="1512"/>
      <c r="BX281" s="1512"/>
      <c r="BY281" s="1512"/>
      <c r="BZ281" s="1514"/>
      <c r="CA281" s="1514"/>
      <c r="CB281" s="1514"/>
      <c r="CC281" s="1514"/>
      <c r="CD281" s="1514"/>
      <c r="CE281" s="1514"/>
      <c r="CF281" s="1514"/>
      <c r="CG281" s="1514"/>
      <c r="CH281" s="1515"/>
      <c r="CI281" s="1515"/>
      <c r="CJ281" s="1515"/>
      <c r="CK281" s="1515"/>
      <c r="CL281" s="1515"/>
      <c r="CM281" s="1515"/>
      <c r="CN281" s="1515"/>
      <c r="CO281" s="1515"/>
      <c r="CP281" s="1515"/>
      <c r="CQ281" s="1515">
        <v>0.32351703602852688</v>
      </c>
      <c r="CR281" s="1515">
        <v>0.33777020761678045</v>
      </c>
      <c r="CS281" s="1515">
        <v>0.34191299905116412</v>
      </c>
      <c r="CT281" s="1515">
        <v>0.37075332348596757</v>
      </c>
      <c r="CU281" s="1521">
        <v>0.38</v>
      </c>
      <c r="CV281" s="1521">
        <v>0.39</v>
      </c>
      <c r="CW281" s="1521">
        <v>0.4</v>
      </c>
      <c r="CX281" s="1521">
        <v>0.4</v>
      </c>
      <c r="CY281" s="1521">
        <v>0.4</v>
      </c>
      <c r="CZ281" s="1521">
        <v>0.4</v>
      </c>
      <c r="DA281" s="1521">
        <v>0.4</v>
      </c>
      <c r="DB281" s="1521">
        <v>0.4</v>
      </c>
      <c r="DC281" s="1521">
        <v>0.4</v>
      </c>
      <c r="DD281" s="1521">
        <v>0.4</v>
      </c>
      <c r="DE281" s="1521">
        <v>0.4</v>
      </c>
      <c r="DF281" s="1521">
        <v>0.4</v>
      </c>
      <c r="DG281" s="1521">
        <v>0.4</v>
      </c>
      <c r="DH281" s="1521">
        <v>0.4</v>
      </c>
      <c r="DI281" s="1521">
        <v>0.4</v>
      </c>
      <c r="DJ281" s="1521">
        <v>0.4</v>
      </c>
      <c r="DK281" s="1521">
        <v>0.4</v>
      </c>
      <c r="DL281" s="1521">
        <v>0.4</v>
      </c>
      <c r="DM281" s="1521">
        <v>0.4</v>
      </c>
      <c r="DN281" s="1521">
        <v>0.4</v>
      </c>
      <c r="DO281" s="1521">
        <v>0.4</v>
      </c>
      <c r="DP281" s="1521">
        <v>0.4</v>
      </c>
      <c r="DQ281" s="1521">
        <v>0.4</v>
      </c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</row>
    <row r="282" spans="2:144" s="1503" customFormat="1" ht="12.75">
      <c r="B282" s="1490">
        <v>282</v>
      </c>
      <c r="C282" s="1491"/>
      <c r="D282" s="1492" t="s">
        <v>822</v>
      </c>
      <c r="E282" s="1493"/>
      <c r="F282" s="1493"/>
      <c r="G282" s="1494"/>
      <c r="H282" s="1494"/>
      <c r="I282" s="1494"/>
      <c r="J282" s="1494"/>
      <c r="K282" s="1494"/>
      <c r="L282" s="1494"/>
      <c r="M282" s="1494"/>
      <c r="N282" s="1494"/>
      <c r="O282" s="1495"/>
      <c r="P282" s="1496"/>
      <c r="Q282" s="1497"/>
      <c r="R282" s="1498"/>
      <c r="S282" s="1498">
        <v>0.28795433230616113</v>
      </c>
      <c r="T282" s="1498">
        <v>0.49628861808117691</v>
      </c>
      <c r="U282" s="1498">
        <v>0.50201275274474333</v>
      </c>
      <c r="V282" s="1499"/>
      <c r="W282" s="1499"/>
      <c r="X282" s="1499"/>
      <c r="Y282" s="1499"/>
      <c r="Z282" s="1499"/>
      <c r="AA282" s="1499"/>
      <c r="AB282" s="1499"/>
      <c r="AC282" s="1500"/>
      <c r="AD282" s="1501"/>
      <c r="AE282" s="1501"/>
      <c r="AF282" s="1501"/>
      <c r="AG282" s="1501"/>
      <c r="AH282" s="1501"/>
      <c r="AI282" s="1501"/>
      <c r="AJ282" s="1501"/>
      <c r="AK282" s="1501"/>
      <c r="AL282" s="1502"/>
      <c r="AM282" s="1502"/>
      <c r="AN282" s="1502"/>
      <c r="AO282" s="1502"/>
      <c r="AP282" s="1502"/>
      <c r="AQ282" s="1502"/>
      <c r="AR282" s="1502"/>
      <c r="AS282" s="1502"/>
      <c r="AT282" s="1502"/>
      <c r="AU282" s="1502"/>
      <c r="AV282" s="1502"/>
      <c r="AW282" s="1502"/>
      <c r="AX282" s="1502"/>
      <c r="AY282" s="1502"/>
      <c r="AZ282" s="1502"/>
      <c r="BA282" s="1502"/>
      <c r="BB282" s="1502"/>
      <c r="BC282" s="1502"/>
      <c r="BD282" s="1502"/>
      <c r="BE282" s="1502"/>
      <c r="BF282" s="1502"/>
      <c r="BG282" s="1502"/>
      <c r="BH282" s="1502"/>
      <c r="BI282" s="1502"/>
      <c r="BJ282" s="1502"/>
      <c r="BK282" s="1502"/>
      <c r="BL282" s="1502"/>
      <c r="BM282" s="1502"/>
      <c r="BN282" s="1494"/>
      <c r="BO282" s="1494"/>
      <c r="BP282" s="1494"/>
      <c r="BQ282" s="1494"/>
      <c r="BR282" s="1495"/>
      <c r="BS282" s="1495"/>
      <c r="BT282" s="1495"/>
      <c r="BU282" s="1495"/>
      <c r="BV282" s="1495"/>
      <c r="BW282" s="1495"/>
      <c r="BX282" s="1495"/>
      <c r="BY282" s="1495"/>
      <c r="BZ282" s="1497"/>
      <c r="CA282" s="1497"/>
      <c r="CB282" s="1497"/>
      <c r="CC282" s="1497"/>
      <c r="CD282" s="1497"/>
      <c r="CE282" s="1497"/>
      <c r="CF282" s="1497"/>
      <c r="CG282" s="1497"/>
      <c r="CH282" s="1498"/>
      <c r="CI282" s="1498">
        <v>0.2303588748787585</v>
      </c>
      <c r="CJ282" s="1498">
        <v>0.24630541871921183</v>
      </c>
      <c r="CK282" s="1498">
        <v>0.28795433230616113</v>
      </c>
      <c r="CL282" s="1498">
        <v>0.3252360615915057</v>
      </c>
      <c r="CM282" s="1498">
        <v>0.35115063989667722</v>
      </c>
      <c r="CN282" s="1498">
        <v>0.41356743253228251</v>
      </c>
      <c r="CO282" s="1498">
        <v>0.49628861808117691</v>
      </c>
      <c r="CP282" s="1498">
        <v>0.51479311518451887</v>
      </c>
      <c r="CQ282" s="1498">
        <v>0.52738164628242867</v>
      </c>
      <c r="CR282" s="1498">
        <v>0.52316936786608204</v>
      </c>
      <c r="CS282" s="1498">
        <v>0.50201275274474333</v>
      </c>
      <c r="CT282" s="1498">
        <v>0.52587991718426497</v>
      </c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</row>
    <row r="283" spans="2:144" s="1503" customFormat="1" ht="12.75">
      <c r="B283" s="1490">
        <v>283</v>
      </c>
      <c r="C283" s="1491"/>
      <c r="D283" s="1492" t="s">
        <v>823</v>
      </c>
      <c r="E283" s="1493"/>
      <c r="F283" s="1493"/>
      <c r="G283" s="1494"/>
      <c r="H283" s="1494"/>
      <c r="I283" s="1494"/>
      <c r="J283" s="1494"/>
      <c r="K283" s="1494"/>
      <c r="L283" s="1494"/>
      <c r="M283" s="1494"/>
      <c r="N283" s="1494"/>
      <c r="O283" s="1495"/>
      <c r="P283" s="1496"/>
      <c r="Q283" s="1497"/>
      <c r="R283" s="1498"/>
      <c r="S283" s="1498"/>
      <c r="T283" s="1498"/>
      <c r="U283" s="1498">
        <v>0.17460143247099477</v>
      </c>
      <c r="V283" s="1499"/>
      <c r="W283" s="1499"/>
      <c r="X283" s="1499"/>
      <c r="Y283" s="1499"/>
      <c r="Z283" s="1499"/>
      <c r="AA283" s="1499"/>
      <c r="AB283" s="1499"/>
      <c r="AC283" s="1500"/>
      <c r="AD283" s="1501"/>
      <c r="AE283" s="1501"/>
      <c r="AF283" s="1501"/>
      <c r="AG283" s="1501"/>
      <c r="AH283" s="1501"/>
      <c r="AI283" s="1501"/>
      <c r="AJ283" s="1501"/>
      <c r="AK283" s="1501"/>
      <c r="AL283" s="1502"/>
      <c r="AM283" s="1502"/>
      <c r="AN283" s="1502"/>
      <c r="AO283" s="1502"/>
      <c r="AP283" s="1502"/>
      <c r="AQ283" s="1502"/>
      <c r="AR283" s="1502"/>
      <c r="AS283" s="1502"/>
      <c r="AT283" s="1502"/>
      <c r="AU283" s="1502"/>
      <c r="AV283" s="1502"/>
      <c r="AW283" s="1502"/>
      <c r="AX283" s="1502"/>
      <c r="AY283" s="1502"/>
      <c r="AZ283" s="1502"/>
      <c r="BA283" s="1502"/>
      <c r="BB283" s="1502"/>
      <c r="BC283" s="1502"/>
      <c r="BD283" s="1502"/>
      <c r="BE283" s="1502"/>
      <c r="BF283" s="1502"/>
      <c r="BG283" s="1502"/>
      <c r="BH283" s="1502"/>
      <c r="BI283" s="1502"/>
      <c r="BJ283" s="1502"/>
      <c r="BK283" s="1502"/>
      <c r="BL283" s="1502"/>
      <c r="BM283" s="1502"/>
      <c r="BN283" s="1494"/>
      <c r="BO283" s="1494"/>
      <c r="BP283" s="1494"/>
      <c r="BQ283" s="1494"/>
      <c r="BR283" s="1495"/>
      <c r="BS283" s="1495"/>
      <c r="BT283" s="1495"/>
      <c r="BU283" s="1495"/>
      <c r="BV283" s="1495"/>
      <c r="BW283" s="1495"/>
      <c r="BX283" s="1495"/>
      <c r="BY283" s="1495"/>
      <c r="BZ283" s="1497"/>
      <c r="CA283" s="1497"/>
      <c r="CB283" s="1497"/>
      <c r="CC283" s="1497"/>
      <c r="CD283" s="1497"/>
      <c r="CE283" s="1497"/>
      <c r="CF283" s="1497"/>
      <c r="CG283" s="1497"/>
      <c r="CH283" s="1498"/>
      <c r="CI283" s="1498"/>
      <c r="CJ283" s="1498"/>
      <c r="CK283" s="1498"/>
      <c r="CL283" s="1498"/>
      <c r="CM283" s="1498"/>
      <c r="CN283" s="1498"/>
      <c r="CO283" s="1498"/>
      <c r="CP283" s="1498"/>
      <c r="CQ283" s="1498">
        <v>1.1847720851198356E-2</v>
      </c>
      <c r="CR283" s="1498">
        <v>7.1937407913656298E-2</v>
      </c>
      <c r="CS283" s="1498">
        <v>0.17460143247099477</v>
      </c>
      <c r="CT283" s="1498">
        <v>0.1937888198757764</v>
      </c>
      <c r="CU283" s="1521"/>
      <c r="CV283" s="1521"/>
      <c r="CW283" s="1521"/>
      <c r="CX283" s="1521"/>
      <c r="CY283" s="1521"/>
      <c r="CZ283" s="1521"/>
      <c r="DA283" s="1521"/>
      <c r="DB283" s="1521"/>
      <c r="DC283" s="1521"/>
      <c r="DD283" s="1521"/>
      <c r="DE283" s="1521"/>
      <c r="DF283" s="1521"/>
      <c r="DG283" s="1521"/>
      <c r="DH283" s="1521"/>
      <c r="DI283" s="1521"/>
      <c r="DJ283" s="1521"/>
      <c r="DK283" s="1521"/>
      <c r="DL283" s="1521"/>
      <c r="DM283" s="1521"/>
      <c r="DN283" s="1521"/>
      <c r="DO283" s="1521"/>
      <c r="DP283" s="1521"/>
      <c r="DQ283" s="1521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</row>
    <row r="284" spans="2:144" s="1520" customFormat="1" ht="12.75">
      <c r="B284" s="1507"/>
      <c r="C284" s="1508"/>
      <c r="D284" s="1509"/>
      <c r="E284" s="1510"/>
      <c r="F284" s="1510"/>
      <c r="G284" s="1511"/>
      <c r="H284" s="1511"/>
      <c r="I284" s="1511"/>
      <c r="J284" s="1511"/>
      <c r="K284" s="1511"/>
      <c r="L284" s="1511"/>
      <c r="M284" s="1511"/>
      <c r="N284" s="1511"/>
      <c r="O284" s="1512"/>
      <c r="P284" s="1513"/>
      <c r="Q284" s="1514"/>
      <c r="R284" s="1515"/>
      <c r="S284" s="1515"/>
      <c r="T284" s="1515"/>
      <c r="U284" s="1515"/>
      <c r="V284" s="1516"/>
      <c r="W284" s="1516"/>
      <c r="X284" s="1516"/>
      <c r="Y284" s="1516"/>
      <c r="Z284" s="1516"/>
      <c r="AA284" s="1516"/>
      <c r="AB284" s="1516"/>
      <c r="AC284" s="1517"/>
      <c r="AD284" s="1518"/>
      <c r="AE284" s="1518"/>
      <c r="AF284" s="1518"/>
      <c r="AG284" s="1518"/>
      <c r="AH284" s="1518"/>
      <c r="AI284" s="1518"/>
      <c r="AJ284" s="1518"/>
      <c r="AK284" s="1518"/>
      <c r="AL284" s="1519"/>
      <c r="AM284" s="1519"/>
      <c r="AN284" s="1519"/>
      <c r="AO284" s="1519"/>
      <c r="AP284" s="1519"/>
      <c r="AQ284" s="1519"/>
      <c r="AR284" s="1519"/>
      <c r="AS284" s="1519"/>
      <c r="AT284" s="1519"/>
      <c r="AU284" s="1519"/>
      <c r="AV284" s="1519"/>
      <c r="AW284" s="1519"/>
      <c r="AX284" s="1519"/>
      <c r="AY284" s="1519"/>
      <c r="AZ284" s="1519"/>
      <c r="BA284" s="1519"/>
      <c r="BB284" s="1519"/>
      <c r="BC284" s="1519"/>
      <c r="BD284" s="1519"/>
      <c r="BE284" s="1519"/>
      <c r="BF284" s="1519"/>
      <c r="BG284" s="1519"/>
      <c r="BH284" s="1519"/>
      <c r="BI284" s="1519"/>
      <c r="BJ284" s="1519"/>
      <c r="BK284" s="1519"/>
      <c r="BL284" s="1519"/>
      <c r="BM284" s="1519"/>
      <c r="BN284" s="1511"/>
      <c r="BO284" s="1511"/>
      <c r="BP284" s="1511"/>
      <c r="BQ284" s="1511"/>
      <c r="BR284" s="1512"/>
      <c r="BS284" s="1512"/>
      <c r="BT284" s="1512"/>
      <c r="BU284" s="1512"/>
      <c r="BV284" s="1512"/>
      <c r="BW284" s="1512"/>
      <c r="BX284" s="1512"/>
      <c r="BY284" s="1512"/>
      <c r="BZ284" s="1514"/>
      <c r="CA284" s="1514"/>
      <c r="CB284" s="1514"/>
      <c r="CC284" s="1514"/>
      <c r="CD284" s="1514"/>
      <c r="CE284" s="1514"/>
      <c r="CF284" s="1514"/>
      <c r="CG284" s="1514"/>
      <c r="CH284" s="1515"/>
      <c r="CI284" s="1515"/>
      <c r="CJ284" s="1515"/>
      <c r="CK284" s="1515"/>
      <c r="CL284" s="1515"/>
      <c r="CM284" s="1515"/>
      <c r="CN284" s="1515"/>
      <c r="CO284" s="1515"/>
      <c r="CP284" s="1515"/>
      <c r="CQ284" s="1515">
        <v>0.97802842060665751</v>
      </c>
      <c r="CR284" s="1515">
        <v>0.87911848622560151</v>
      </c>
      <c r="CS284" s="1515">
        <v>0.74194831221972801</v>
      </c>
      <c r="CT284" s="1515">
        <v>0.73072497123130031</v>
      </c>
      <c r="CU284" s="1522">
        <v>0.72</v>
      </c>
      <c r="CV284" s="1522">
        <v>0.71</v>
      </c>
      <c r="CW284" s="1522">
        <v>0.7</v>
      </c>
      <c r="CX284" s="1522">
        <v>0.7</v>
      </c>
      <c r="CY284" s="1522">
        <v>0.7</v>
      </c>
      <c r="CZ284" s="1522">
        <v>0.7</v>
      </c>
      <c r="DA284" s="1522">
        <v>0.7</v>
      </c>
      <c r="DB284" s="1522">
        <v>0.7</v>
      </c>
      <c r="DC284" s="1522">
        <v>0.7</v>
      </c>
      <c r="DD284" s="1522">
        <v>0.7</v>
      </c>
      <c r="DE284" s="1522">
        <v>0.7</v>
      </c>
      <c r="DF284" s="1522">
        <v>0.7</v>
      </c>
      <c r="DG284" s="1522">
        <v>0.7</v>
      </c>
      <c r="DH284" s="1522">
        <v>0.7</v>
      </c>
      <c r="DI284" s="1522">
        <v>0.7</v>
      </c>
      <c r="DJ284" s="1522">
        <v>0.7</v>
      </c>
      <c r="DK284" s="1522">
        <v>0.7</v>
      </c>
      <c r="DL284" s="1522">
        <v>0.7</v>
      </c>
      <c r="DM284" s="1522">
        <v>0.7</v>
      </c>
      <c r="DN284" s="1522">
        <v>0.7</v>
      </c>
      <c r="DO284" s="1522">
        <v>0.7</v>
      </c>
      <c r="DP284" s="1522">
        <v>0.7</v>
      </c>
      <c r="DQ284" s="1522">
        <v>0.7</v>
      </c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</row>
    <row r="285" spans="2:144" s="1520" customFormat="1" ht="12.75">
      <c r="B285" s="1507"/>
      <c r="C285" s="1508"/>
      <c r="D285" s="1509"/>
      <c r="E285" s="1510"/>
      <c r="F285" s="1510"/>
      <c r="G285" s="1511"/>
      <c r="H285" s="1511"/>
      <c r="I285" s="1511"/>
      <c r="J285" s="1511"/>
      <c r="K285" s="1511"/>
      <c r="L285" s="1511"/>
      <c r="M285" s="1511"/>
      <c r="N285" s="1511"/>
      <c r="O285" s="1512"/>
      <c r="P285" s="1513"/>
      <c r="Q285" s="1514"/>
      <c r="R285" s="1515"/>
      <c r="S285" s="1515"/>
      <c r="T285" s="1515"/>
      <c r="U285" s="1515"/>
      <c r="V285" s="1516"/>
      <c r="W285" s="1516"/>
      <c r="X285" s="1516"/>
      <c r="Y285" s="1516"/>
      <c r="Z285" s="1516"/>
      <c r="AA285" s="1516"/>
      <c r="AB285" s="1516"/>
      <c r="AC285" s="1517"/>
      <c r="AD285" s="1518"/>
      <c r="AE285" s="1518"/>
      <c r="AF285" s="1518"/>
      <c r="AG285" s="1518"/>
      <c r="AH285" s="1518"/>
      <c r="AI285" s="1518"/>
      <c r="AJ285" s="1518"/>
      <c r="AK285" s="1518"/>
      <c r="AL285" s="1519"/>
      <c r="AM285" s="1519"/>
      <c r="AN285" s="1519"/>
      <c r="AO285" s="1519"/>
      <c r="AP285" s="1519"/>
      <c r="AQ285" s="1519"/>
      <c r="AR285" s="1519"/>
      <c r="AS285" s="1519"/>
      <c r="AT285" s="1519"/>
      <c r="AU285" s="1519"/>
      <c r="AV285" s="1519"/>
      <c r="AW285" s="1519"/>
      <c r="AX285" s="1519"/>
      <c r="AY285" s="1519"/>
      <c r="AZ285" s="1519"/>
      <c r="BA285" s="1519"/>
      <c r="BB285" s="1519"/>
      <c r="BC285" s="1519"/>
      <c r="BD285" s="1519"/>
      <c r="BE285" s="1519"/>
      <c r="BF285" s="1519"/>
      <c r="BG285" s="1519"/>
      <c r="BH285" s="1519"/>
      <c r="BI285" s="1519"/>
      <c r="BJ285" s="1519"/>
      <c r="BK285" s="1519"/>
      <c r="BL285" s="1519"/>
      <c r="BM285" s="1519"/>
      <c r="BN285" s="1511"/>
      <c r="BO285" s="1511"/>
      <c r="BP285" s="1511"/>
      <c r="BQ285" s="1511"/>
      <c r="BR285" s="1512"/>
      <c r="BS285" s="1512"/>
      <c r="BT285" s="1512"/>
      <c r="BU285" s="1512"/>
      <c r="BV285" s="1512"/>
      <c r="BW285" s="1512"/>
      <c r="BX285" s="1512"/>
      <c r="BY285" s="1512"/>
      <c r="BZ285" s="1514"/>
      <c r="CA285" s="1514"/>
      <c r="CB285" s="1514"/>
      <c r="CC285" s="1514"/>
      <c r="CD285" s="1514"/>
      <c r="CE285" s="1514"/>
      <c r="CF285" s="1514"/>
      <c r="CG285" s="1514"/>
      <c r="CH285" s="1515"/>
      <c r="CI285" s="1515"/>
      <c r="CJ285" s="1515"/>
      <c r="CK285" s="1515"/>
      <c r="CL285" s="1515"/>
      <c r="CM285" s="1515"/>
      <c r="CN285" s="1515"/>
      <c r="CO285" s="1515"/>
      <c r="CP285" s="1515"/>
      <c r="CQ285" s="1515">
        <v>2.1971579393342489E-2</v>
      </c>
      <c r="CR285" s="1515">
        <v>0.12088151377439849</v>
      </c>
      <c r="CS285" s="1515">
        <v>0.25805168778027199</v>
      </c>
      <c r="CT285" s="1515">
        <v>0.26927502876869969</v>
      </c>
      <c r="CU285" s="1521">
        <v>0.28000000000000003</v>
      </c>
      <c r="CV285" s="1521">
        <v>0.28999999999999998</v>
      </c>
      <c r="CW285" s="1521">
        <v>0.3</v>
      </c>
      <c r="CX285" s="1521">
        <v>0.3</v>
      </c>
      <c r="CY285" s="1521">
        <v>0.3</v>
      </c>
      <c r="CZ285" s="1521">
        <v>0.3</v>
      </c>
      <c r="DA285" s="1521">
        <v>0.3</v>
      </c>
      <c r="DB285" s="1521">
        <v>0.3</v>
      </c>
      <c r="DC285" s="1521">
        <v>0.3</v>
      </c>
      <c r="DD285" s="1521">
        <v>0.3</v>
      </c>
      <c r="DE285" s="1521">
        <v>0.3</v>
      </c>
      <c r="DF285" s="1521">
        <v>0.3</v>
      </c>
      <c r="DG285" s="1521">
        <v>0.3</v>
      </c>
      <c r="DH285" s="1521">
        <v>0.3</v>
      </c>
      <c r="DI285" s="1521">
        <v>0.3</v>
      </c>
      <c r="DJ285" s="1521">
        <v>0.3</v>
      </c>
      <c r="DK285" s="1521">
        <v>0.3</v>
      </c>
      <c r="DL285" s="1521">
        <v>0.3</v>
      </c>
      <c r="DM285" s="1521">
        <v>0.3</v>
      </c>
      <c r="DN285" s="1521">
        <v>0.3</v>
      </c>
      <c r="DO285" s="1521">
        <v>0.3</v>
      </c>
      <c r="DP285" s="1521">
        <v>0.3</v>
      </c>
      <c r="DQ285" s="1521">
        <v>0.3</v>
      </c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</row>
    <row r="286" spans="2:144" s="12" customFormat="1">
      <c r="B286" s="47">
        <v>286</v>
      </c>
      <c r="C286" s="802"/>
      <c r="D286" s="829"/>
      <c r="E286" s="804"/>
      <c r="F286" s="804"/>
      <c r="G286" s="805"/>
      <c r="H286" s="805"/>
      <c r="I286" s="805"/>
      <c r="J286" s="805"/>
      <c r="K286" s="805"/>
      <c r="L286" s="805"/>
      <c r="M286" s="805"/>
      <c r="N286" s="805"/>
      <c r="O286" s="806"/>
      <c r="P286" s="806"/>
      <c r="Q286" s="806"/>
      <c r="R286" s="806"/>
      <c r="S286" s="806"/>
      <c r="T286" s="806"/>
      <c r="U286" s="806"/>
      <c r="V286" s="807"/>
      <c r="W286" s="807"/>
      <c r="X286" s="807"/>
      <c r="Y286" s="807"/>
      <c r="Z286" s="807"/>
      <c r="AA286" s="807"/>
      <c r="AB286" s="807"/>
      <c r="AC286" s="808"/>
      <c r="AD286" s="809"/>
      <c r="AE286" s="809"/>
      <c r="AF286" s="809"/>
      <c r="AG286" s="809"/>
      <c r="AH286" s="809"/>
      <c r="AI286" s="809"/>
      <c r="AJ286" s="809"/>
      <c r="AK286" s="809"/>
      <c r="AL286" s="810"/>
      <c r="AM286" s="810"/>
      <c r="AN286" s="810"/>
      <c r="AO286" s="810"/>
      <c r="AP286" s="810"/>
      <c r="AQ286" s="810"/>
      <c r="AR286" s="810"/>
      <c r="AS286" s="810"/>
      <c r="AT286" s="810"/>
      <c r="AU286" s="810"/>
      <c r="AV286" s="810"/>
      <c r="AW286" s="810"/>
      <c r="AX286" s="810"/>
      <c r="AY286" s="810"/>
      <c r="AZ286" s="810"/>
      <c r="BA286" s="810"/>
      <c r="BB286" s="810"/>
      <c r="BC286" s="810"/>
      <c r="BD286" s="810"/>
      <c r="BE286" s="810"/>
      <c r="BF286" s="810"/>
      <c r="BG286" s="810"/>
      <c r="BH286" s="810"/>
      <c r="BI286" s="810"/>
      <c r="BJ286" s="810"/>
      <c r="BK286" s="810"/>
      <c r="BL286" s="810"/>
      <c r="BM286" s="810"/>
      <c r="BN286" s="805"/>
      <c r="BO286" s="805"/>
      <c r="BP286" s="805"/>
      <c r="BQ286" s="805"/>
      <c r="BR286" s="806"/>
      <c r="BS286" s="806"/>
      <c r="BT286" s="806"/>
      <c r="BU286" s="806"/>
      <c r="BV286" s="806"/>
      <c r="BW286" s="806"/>
      <c r="BX286" s="806"/>
      <c r="BY286" s="806"/>
      <c r="BZ286" s="806"/>
      <c r="CA286" s="806"/>
      <c r="CB286" s="806"/>
      <c r="CC286" s="806"/>
      <c r="CD286" s="806"/>
      <c r="CE286" s="806"/>
      <c r="CF286" s="806"/>
      <c r="CG286" s="806"/>
      <c r="CH286" s="806"/>
      <c r="CI286" s="806"/>
      <c r="CJ286" s="806"/>
      <c r="CK286" s="812"/>
      <c r="CL286" s="812"/>
      <c r="CM286" s="812"/>
      <c r="CN286" s="812"/>
      <c r="CO286" s="812"/>
      <c r="CP286" s="812"/>
      <c r="CQ286" s="812"/>
      <c r="CR286" s="812"/>
      <c r="CS286" s="812"/>
      <c r="CT286" s="812"/>
      <c r="CU286" s="812"/>
      <c r="CV286" s="812"/>
      <c r="CW286" s="812"/>
      <c r="CX286" s="812"/>
      <c r="CY286" s="812"/>
      <c r="CZ286" s="812"/>
      <c r="DA286" s="812"/>
      <c r="DB286" s="812"/>
      <c r="DC286" s="812"/>
      <c r="DD286" s="812"/>
      <c r="DE286" s="812"/>
      <c r="DF286" s="812"/>
      <c r="DG286" s="812"/>
      <c r="DH286" s="812"/>
      <c r="DI286" s="812"/>
      <c r="DJ286" s="812"/>
      <c r="DK286" s="812"/>
      <c r="DL286" s="812"/>
      <c r="DM286" s="812"/>
      <c r="DN286" s="812"/>
      <c r="DO286" s="812"/>
      <c r="DP286" s="812"/>
      <c r="DQ286" s="812"/>
    </row>
    <row r="287" spans="2:144" s="12" customFormat="1">
      <c r="B287" s="47">
        <v>287</v>
      </c>
      <c r="C287" s="802"/>
      <c r="D287" s="840" t="s">
        <v>623</v>
      </c>
      <c r="E287" s="804"/>
      <c r="F287" s="804"/>
      <c r="G287" s="805" t="s">
        <v>105</v>
      </c>
      <c r="H287" s="805" t="s">
        <v>105</v>
      </c>
      <c r="I287" s="805" t="s">
        <v>105</v>
      </c>
      <c r="J287" s="805" t="s">
        <v>105</v>
      </c>
      <c r="K287" s="805" t="s">
        <v>105</v>
      </c>
      <c r="L287" s="805" t="s">
        <v>105</v>
      </c>
      <c r="M287" s="806">
        <v>20.2</v>
      </c>
      <c r="N287" s="806">
        <v>22</v>
      </c>
      <c r="O287" s="806">
        <v>23.6</v>
      </c>
      <c r="P287" s="806">
        <v>27.7</v>
      </c>
      <c r="Q287" s="806">
        <v>33.700000000000003</v>
      </c>
      <c r="R287" s="806">
        <v>37.4</v>
      </c>
      <c r="S287" s="806">
        <v>44.2</v>
      </c>
      <c r="T287" s="806">
        <v>60</v>
      </c>
      <c r="U287" s="806" t="s">
        <v>105</v>
      </c>
      <c r="V287" s="807"/>
      <c r="W287" s="807"/>
      <c r="X287" s="807"/>
      <c r="Y287" s="807"/>
      <c r="Z287" s="807"/>
      <c r="AA287" s="807"/>
      <c r="AB287" s="807"/>
      <c r="AC287" s="808"/>
      <c r="AD287" s="809"/>
      <c r="AE287" s="809"/>
      <c r="AF287" s="809"/>
      <c r="AG287" s="809"/>
      <c r="AH287" s="809"/>
      <c r="AI287" s="809"/>
      <c r="AJ287" s="809"/>
      <c r="AK287" s="809"/>
      <c r="AL287" s="810"/>
      <c r="AM287" s="810"/>
      <c r="AN287" s="810"/>
      <c r="AO287" s="810"/>
      <c r="AP287" s="810"/>
      <c r="AQ287" s="810"/>
      <c r="AR287" s="810"/>
      <c r="AS287" s="810"/>
      <c r="AT287" s="810"/>
      <c r="AU287" s="810"/>
      <c r="AV287" s="810"/>
      <c r="AW287" s="810"/>
      <c r="AX287" s="810"/>
      <c r="AY287" s="810"/>
      <c r="AZ287" s="810"/>
      <c r="BA287" s="810"/>
      <c r="BB287" s="810"/>
      <c r="BC287" s="810"/>
      <c r="BD287" s="810"/>
      <c r="BE287" s="810"/>
      <c r="BF287" s="810"/>
      <c r="BG287" s="810"/>
      <c r="BH287" s="810"/>
      <c r="BI287" s="810"/>
      <c r="BJ287" s="810"/>
      <c r="BK287" s="810"/>
      <c r="BL287" s="810"/>
      <c r="BM287" s="810"/>
      <c r="BN287" s="805"/>
      <c r="BO287" s="805"/>
      <c r="BP287" s="805"/>
      <c r="BQ287" s="805"/>
      <c r="BR287" s="806"/>
      <c r="BS287" s="806"/>
      <c r="BT287" s="806"/>
      <c r="BU287" s="806"/>
      <c r="BV287" s="806"/>
      <c r="BW287" s="806"/>
      <c r="BX287" s="806"/>
      <c r="BY287" s="806"/>
      <c r="BZ287" s="806">
        <v>13.25</v>
      </c>
      <c r="CA287" s="806">
        <v>14.6</v>
      </c>
      <c r="CB287" s="806">
        <v>16.3</v>
      </c>
      <c r="CC287" s="806">
        <v>17.7</v>
      </c>
      <c r="CD287" s="806">
        <v>17</v>
      </c>
      <c r="CE287" s="806">
        <v>16.899999999999999</v>
      </c>
      <c r="CF287" s="806">
        <v>17.899999999999999</v>
      </c>
      <c r="CG287" s="806">
        <v>19</v>
      </c>
      <c r="CH287" s="806">
        <v>18.8</v>
      </c>
      <c r="CI287" s="806">
        <v>20.399999999999999</v>
      </c>
      <c r="CJ287" s="806">
        <v>22.4</v>
      </c>
      <c r="CK287" s="806">
        <v>24.1</v>
      </c>
      <c r="CL287" s="806">
        <v>24</v>
      </c>
      <c r="CM287" s="806">
        <v>31.5</v>
      </c>
      <c r="CN287" s="806">
        <v>35</v>
      </c>
      <c r="CO287" s="806">
        <v>37</v>
      </c>
      <c r="CP287" s="806">
        <v>36</v>
      </c>
      <c r="CQ287" s="806">
        <v>37.799999999999997</v>
      </c>
      <c r="CR287" s="806">
        <v>38.6</v>
      </c>
      <c r="CS287" s="806">
        <v>40.5</v>
      </c>
      <c r="CT287" s="806">
        <v>39.6</v>
      </c>
      <c r="CU287" s="806"/>
      <c r="CV287" s="806"/>
      <c r="CW287" s="806"/>
      <c r="CX287" s="806"/>
      <c r="CY287" s="806"/>
      <c r="CZ287" s="806"/>
      <c r="DA287" s="806"/>
      <c r="DB287" s="806"/>
      <c r="DC287" s="806"/>
      <c r="DD287" s="806"/>
      <c r="DE287" s="806"/>
      <c r="DF287" s="806"/>
      <c r="DG287" s="806"/>
      <c r="DH287" s="806"/>
      <c r="DI287" s="806"/>
      <c r="DJ287" s="806"/>
      <c r="DK287" s="806"/>
      <c r="DL287" s="806"/>
      <c r="DM287" s="806"/>
      <c r="DN287" s="806"/>
      <c r="DO287" s="806"/>
      <c r="DP287" s="806"/>
      <c r="DQ287" s="806"/>
    </row>
    <row r="288" spans="2:144" s="12" customFormat="1">
      <c r="B288" s="47">
        <v>288</v>
      </c>
      <c r="C288" s="802"/>
      <c r="D288" s="841" t="s">
        <v>369</v>
      </c>
      <c r="E288" s="804"/>
      <c r="F288" s="804"/>
      <c r="G288" s="805"/>
      <c r="H288" s="805"/>
      <c r="I288" s="805"/>
      <c r="J288" s="805"/>
      <c r="K288" s="805"/>
      <c r="L288" s="805"/>
      <c r="M288" s="805"/>
      <c r="N288" s="805"/>
      <c r="O288" s="806"/>
      <c r="P288" s="806"/>
      <c r="Q288" s="656">
        <v>0.21660649819494604</v>
      </c>
      <c r="R288" s="656">
        <v>0.10979228486646875</v>
      </c>
      <c r="S288" s="656">
        <v>0.18181818181818188</v>
      </c>
      <c r="T288" s="656">
        <v>0.35746606334841613</v>
      </c>
      <c r="U288" s="656" t="s">
        <v>276</v>
      </c>
      <c r="V288" s="807"/>
      <c r="W288" s="807"/>
      <c r="X288" s="807"/>
      <c r="Y288" s="807"/>
      <c r="Z288" s="807"/>
      <c r="AA288" s="807"/>
      <c r="AB288" s="807"/>
      <c r="AC288" s="808"/>
      <c r="AD288" s="809"/>
      <c r="AE288" s="809"/>
      <c r="AF288" s="809"/>
      <c r="AG288" s="809"/>
      <c r="AH288" s="809"/>
      <c r="AI288" s="809"/>
      <c r="AJ288" s="809"/>
      <c r="AK288" s="809"/>
      <c r="AL288" s="810"/>
      <c r="AM288" s="810"/>
      <c r="AN288" s="810"/>
      <c r="AO288" s="810"/>
      <c r="AP288" s="810"/>
      <c r="AQ288" s="810"/>
      <c r="AR288" s="810"/>
      <c r="AS288" s="810"/>
      <c r="AT288" s="810"/>
      <c r="AU288" s="810"/>
      <c r="AV288" s="810"/>
      <c r="AW288" s="810"/>
      <c r="AX288" s="810"/>
      <c r="AY288" s="810"/>
      <c r="AZ288" s="810"/>
      <c r="BA288" s="810"/>
      <c r="BB288" s="810"/>
      <c r="BC288" s="810"/>
      <c r="BD288" s="810"/>
      <c r="BE288" s="810"/>
      <c r="BF288" s="810"/>
      <c r="BG288" s="810"/>
      <c r="BH288" s="810"/>
      <c r="BI288" s="810"/>
      <c r="BJ288" s="810"/>
      <c r="BK288" s="810"/>
      <c r="BL288" s="810"/>
      <c r="BM288" s="810"/>
      <c r="BN288" s="805"/>
      <c r="BO288" s="805"/>
      <c r="BP288" s="805"/>
      <c r="BQ288" s="805"/>
      <c r="BR288" s="806"/>
      <c r="BS288" s="806"/>
      <c r="BT288" s="806"/>
      <c r="BU288" s="806"/>
      <c r="BV288" s="806"/>
      <c r="BW288" s="806"/>
      <c r="BX288" s="806"/>
      <c r="BY288" s="806"/>
      <c r="BZ288" s="806"/>
      <c r="CA288" s="806"/>
      <c r="CB288" s="806"/>
      <c r="CC288" s="806"/>
      <c r="CD288" s="745"/>
      <c r="CE288" s="745">
        <v>0.15753424657534243</v>
      </c>
      <c r="CF288" s="745">
        <v>9.8159509202453865E-2</v>
      </c>
      <c r="CG288" s="745">
        <v>7.344632768361592E-2</v>
      </c>
      <c r="CH288" s="745">
        <v>0.10588235294117654</v>
      </c>
      <c r="CI288" s="745">
        <v>0.20710059171597628</v>
      </c>
      <c r="CJ288" s="745">
        <v>0.25139664804469275</v>
      </c>
      <c r="CK288" s="745">
        <v>0.26842105263157912</v>
      </c>
      <c r="CL288" s="745">
        <v>0.27659574468085091</v>
      </c>
      <c r="CM288" s="745">
        <v>0.54411764705882359</v>
      </c>
      <c r="CN288" s="745">
        <v>0.5625</v>
      </c>
      <c r="CO288" s="745">
        <v>0.53526970954356834</v>
      </c>
      <c r="CP288" s="745">
        <v>0.5</v>
      </c>
      <c r="CQ288" s="745">
        <v>0.19999999999999996</v>
      </c>
      <c r="CR288" s="745">
        <v>0.10285714285714298</v>
      </c>
      <c r="CS288" s="745">
        <v>9.4594594594594517E-2</v>
      </c>
      <c r="CT288" s="745">
        <v>0.10000000000000009</v>
      </c>
      <c r="CU288" s="745"/>
      <c r="CV288" s="745"/>
      <c r="CW288" s="745"/>
      <c r="CX288" s="745"/>
      <c r="CY288" s="745"/>
      <c r="CZ288" s="745"/>
      <c r="DA288" s="745"/>
      <c r="DB288" s="745"/>
      <c r="DC288" s="745"/>
      <c r="DD288" s="745"/>
      <c r="DE288" s="745"/>
      <c r="DF288" s="745"/>
      <c r="DG288" s="745"/>
      <c r="DH288" s="745"/>
      <c r="DI288" s="745"/>
      <c r="DJ288" s="745"/>
      <c r="DK288" s="745"/>
      <c r="DL288" s="745"/>
      <c r="DM288" s="745"/>
      <c r="DN288" s="745"/>
      <c r="DO288" s="745"/>
      <c r="DP288" s="745"/>
      <c r="DQ288" s="745"/>
    </row>
    <row r="289" spans="2:121" s="12" customFormat="1">
      <c r="B289" s="47">
        <v>289</v>
      </c>
      <c r="C289" s="802"/>
      <c r="D289" s="840" t="s">
        <v>628</v>
      </c>
      <c r="E289" s="804"/>
      <c r="F289" s="804"/>
      <c r="G289" s="805"/>
      <c r="H289" s="805"/>
      <c r="I289" s="805"/>
      <c r="J289" s="805"/>
      <c r="K289" s="805"/>
      <c r="L289" s="805"/>
      <c r="M289" s="805"/>
      <c r="N289" s="805"/>
      <c r="O289" s="806"/>
      <c r="P289" s="811" t="s">
        <v>105</v>
      </c>
      <c r="Q289" s="811">
        <v>1.8991097922848664E-3</v>
      </c>
      <c r="R289" s="811">
        <v>1.7941176470588238E-2</v>
      </c>
      <c r="S289" s="811">
        <v>0.10498765475464382</v>
      </c>
      <c r="T289" s="811">
        <v>0</v>
      </c>
      <c r="U289" s="811"/>
      <c r="V289" s="807"/>
      <c r="W289" s="807"/>
      <c r="X289" s="807"/>
      <c r="Y289" s="807"/>
      <c r="Z289" s="807"/>
      <c r="AA289" s="807"/>
      <c r="AB289" s="807"/>
      <c r="AC289" s="808"/>
      <c r="AD289" s="809"/>
      <c r="AE289" s="809"/>
      <c r="AF289" s="809"/>
      <c r="AG289" s="809"/>
      <c r="AH289" s="809"/>
      <c r="AI289" s="809"/>
      <c r="AJ289" s="809"/>
      <c r="AK289" s="809"/>
      <c r="AL289" s="810"/>
      <c r="AM289" s="810"/>
      <c r="AN289" s="810"/>
      <c r="AO289" s="810"/>
      <c r="AP289" s="810"/>
      <c r="AQ289" s="810"/>
      <c r="AR289" s="810"/>
      <c r="AS289" s="810"/>
      <c r="AT289" s="810"/>
      <c r="AU289" s="810"/>
      <c r="AV289" s="810"/>
      <c r="AW289" s="810"/>
      <c r="AX289" s="810"/>
      <c r="AY289" s="810"/>
      <c r="AZ289" s="810"/>
      <c r="BA289" s="810"/>
      <c r="BB289" s="810"/>
      <c r="BC289" s="810"/>
      <c r="BD289" s="810"/>
      <c r="BE289" s="810"/>
      <c r="BF289" s="810"/>
      <c r="BG289" s="810"/>
      <c r="BH289" s="810"/>
      <c r="BI289" s="810"/>
      <c r="BJ289" s="810"/>
      <c r="BK289" s="810"/>
      <c r="BL289" s="810"/>
      <c r="BM289" s="810"/>
      <c r="BN289" s="805"/>
      <c r="BO289" s="805"/>
      <c r="BP289" s="805"/>
      <c r="BQ289" s="805"/>
      <c r="BR289" s="806"/>
      <c r="BS289" s="806"/>
      <c r="BT289" s="806"/>
      <c r="BU289" s="806"/>
      <c r="BV289" s="806"/>
      <c r="BW289" s="806"/>
      <c r="BX289" s="806"/>
      <c r="BY289" s="806"/>
      <c r="BZ289" s="811" t="s">
        <v>105</v>
      </c>
      <c r="CA289" s="811" t="s">
        <v>105</v>
      </c>
      <c r="CB289" s="811">
        <v>0</v>
      </c>
      <c r="CC289" s="811">
        <v>3.6158192090395484E-3</v>
      </c>
      <c r="CD289" s="811">
        <v>5.3529411764705881E-3</v>
      </c>
      <c r="CE289" s="811">
        <v>7.6331360946745568E-3</v>
      </c>
      <c r="CF289" s="811">
        <v>9.3296089385474876E-3</v>
      </c>
      <c r="CG289" s="811">
        <v>1.4947368421052631E-2</v>
      </c>
      <c r="CH289" s="811">
        <v>2.9861702127659574E-2</v>
      </c>
      <c r="CI289" s="811">
        <v>5.5833333333333339E-2</v>
      </c>
      <c r="CJ289" s="811">
        <v>5.7633928571428572E-2</v>
      </c>
      <c r="CK289" s="811">
        <v>6.8425491292749274E-2</v>
      </c>
      <c r="CL289" s="811">
        <v>0</v>
      </c>
      <c r="CM289" s="811">
        <v>0</v>
      </c>
      <c r="CN289" s="811">
        <v>0</v>
      </c>
      <c r="CO289" s="811">
        <v>0</v>
      </c>
      <c r="CP289" s="811">
        <v>0</v>
      </c>
      <c r="CQ289" s="811">
        <v>0</v>
      </c>
      <c r="CR289" s="811">
        <v>0</v>
      </c>
      <c r="CS289" s="811">
        <v>2.0933977455716585E-2</v>
      </c>
      <c r="CT289" s="811">
        <v>0</v>
      </c>
      <c r="CU289" s="811"/>
      <c r="CV289" s="811"/>
      <c r="CW289" s="811"/>
      <c r="CX289" s="811"/>
      <c r="CY289" s="811"/>
      <c r="CZ289" s="811"/>
      <c r="DA289" s="811"/>
      <c r="DB289" s="811"/>
      <c r="DC289" s="811"/>
      <c r="DD289" s="811"/>
      <c r="DE289" s="811"/>
      <c r="DF289" s="811"/>
      <c r="DG289" s="811"/>
      <c r="DH289" s="811"/>
      <c r="DI289" s="811"/>
      <c r="DJ289" s="811"/>
      <c r="DK289" s="811"/>
      <c r="DL289" s="811"/>
      <c r="DM289" s="811"/>
      <c r="DN289" s="811"/>
      <c r="DO289" s="811"/>
      <c r="DP289" s="811"/>
      <c r="DQ289" s="811"/>
    </row>
    <row r="290" spans="2:121" s="824" customFormat="1">
      <c r="B290" s="51">
        <v>290</v>
      </c>
      <c r="C290" s="813"/>
      <c r="D290" s="1505" t="s">
        <v>941</v>
      </c>
      <c r="E290" s="815"/>
      <c r="F290" s="815"/>
      <c r="G290" s="821"/>
      <c r="H290" s="821"/>
      <c r="I290" s="821"/>
      <c r="J290" s="821"/>
      <c r="K290" s="821"/>
      <c r="L290" s="821"/>
      <c r="M290" s="821"/>
      <c r="N290" s="821"/>
      <c r="O290" s="817"/>
      <c r="P290" s="817"/>
      <c r="Q290" s="817"/>
      <c r="R290" s="817"/>
      <c r="S290" s="817"/>
      <c r="T290" s="817"/>
      <c r="U290" s="817"/>
      <c r="V290" s="818"/>
      <c r="W290" s="818"/>
      <c r="X290" s="818"/>
      <c r="Y290" s="818"/>
      <c r="Z290" s="818"/>
      <c r="AA290" s="818"/>
      <c r="AB290" s="818"/>
      <c r="AC290" s="819"/>
      <c r="AD290" s="820"/>
      <c r="AE290" s="820"/>
      <c r="AF290" s="820"/>
      <c r="AG290" s="820"/>
      <c r="AH290" s="820"/>
      <c r="AI290" s="820"/>
      <c r="AJ290" s="820"/>
      <c r="AK290" s="820"/>
      <c r="AL290" s="821"/>
      <c r="AM290" s="821"/>
      <c r="AN290" s="821"/>
      <c r="AO290" s="821"/>
      <c r="AP290" s="821"/>
      <c r="AQ290" s="821"/>
      <c r="AR290" s="821"/>
      <c r="AS290" s="821"/>
      <c r="AT290" s="821"/>
      <c r="AU290" s="821"/>
      <c r="AV290" s="821"/>
      <c r="AW290" s="821"/>
      <c r="AX290" s="821"/>
      <c r="AY290" s="821"/>
      <c r="AZ290" s="821"/>
      <c r="BA290" s="821"/>
      <c r="BB290" s="821"/>
      <c r="BC290" s="821"/>
      <c r="BD290" s="821"/>
      <c r="BE290" s="821"/>
      <c r="BF290" s="821"/>
      <c r="BG290" s="821"/>
      <c r="BH290" s="821"/>
      <c r="BI290" s="821"/>
      <c r="BJ290" s="821"/>
      <c r="BK290" s="821"/>
      <c r="BL290" s="821"/>
      <c r="BM290" s="821"/>
      <c r="BN290" s="816"/>
      <c r="BO290" s="816"/>
      <c r="BP290" s="816"/>
      <c r="BQ290" s="816"/>
      <c r="BR290" s="822"/>
      <c r="BS290" s="822"/>
      <c r="BT290" s="822"/>
      <c r="BU290" s="822"/>
      <c r="BV290" s="822"/>
      <c r="BW290" s="822"/>
      <c r="BX290" s="822"/>
      <c r="BY290" s="822"/>
      <c r="BZ290" s="822"/>
      <c r="CA290" s="822"/>
      <c r="CB290" s="822"/>
      <c r="CC290" s="822"/>
      <c r="CD290" s="822"/>
      <c r="CE290" s="822"/>
      <c r="CF290" s="817"/>
      <c r="CG290" s="817"/>
      <c r="CH290" s="817"/>
      <c r="CI290" s="817"/>
      <c r="CJ290" s="817"/>
      <c r="CK290" s="817"/>
      <c r="CL290" s="1506"/>
      <c r="CM290" s="1506"/>
      <c r="CN290" s="1506"/>
      <c r="CO290" s="1506"/>
      <c r="CP290" s="1506"/>
      <c r="CQ290" s="1506"/>
      <c r="CR290" s="1506"/>
      <c r="CS290" s="835">
        <v>0.18271604938271604</v>
      </c>
      <c r="CT290" s="835">
        <v>0.25252525252525254</v>
      </c>
      <c r="CU290" s="1506"/>
      <c r="CV290" s="1506"/>
      <c r="CW290" s="1506"/>
      <c r="CX290" s="1506"/>
      <c r="CY290" s="1506"/>
      <c r="CZ290" s="1506"/>
      <c r="DA290" s="1506"/>
      <c r="DB290" s="1506"/>
      <c r="DC290" s="1506"/>
      <c r="DD290" s="1506"/>
      <c r="DE290" s="1506"/>
      <c r="DF290" s="1506"/>
      <c r="DG290" s="1506"/>
      <c r="DH290" s="1506"/>
      <c r="DI290" s="1506"/>
      <c r="DJ290" s="1506"/>
      <c r="DK290" s="1506"/>
      <c r="DL290" s="1506"/>
      <c r="DM290" s="1506"/>
      <c r="DN290" s="1506"/>
      <c r="DO290" s="1506"/>
      <c r="DP290" s="1506"/>
      <c r="DQ290" s="1506"/>
    </row>
    <row r="291" spans="2:121" s="47" customFormat="1">
      <c r="B291" s="47">
        <v>291</v>
      </c>
      <c r="C291" s="83"/>
      <c r="D291" s="794" t="s">
        <v>625</v>
      </c>
      <c r="E291" s="11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131"/>
      <c r="W291" s="131"/>
      <c r="X291" s="131"/>
      <c r="Y291" s="131"/>
      <c r="Z291" s="131"/>
      <c r="AA291" s="131"/>
      <c r="AB291" s="114"/>
      <c r="AC291" s="11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99"/>
      <c r="CE291" s="99"/>
      <c r="CF291" s="99"/>
      <c r="CG291" s="99"/>
      <c r="CH291" s="99"/>
      <c r="CI291" s="85"/>
      <c r="CJ291" s="85"/>
      <c r="CK291" s="85"/>
      <c r="CL291" s="99"/>
      <c r="CM291" s="85"/>
      <c r="CN291" s="85"/>
      <c r="CO291" s="85"/>
      <c r="CP291" s="85"/>
      <c r="CQ291" s="842"/>
      <c r="CR291" s="85"/>
      <c r="CS291" s="85"/>
      <c r="CT291" s="85"/>
      <c r="CU291" s="85"/>
      <c r="CV291" s="85"/>
      <c r="CW291" s="85"/>
      <c r="CX291" s="85"/>
      <c r="CY291" s="85"/>
      <c r="CZ291" s="85"/>
      <c r="DA291" s="85"/>
      <c r="DB291" s="85"/>
      <c r="DC291" s="85"/>
      <c r="DD291" s="85"/>
      <c r="DE291" s="85"/>
      <c r="DF291" s="85"/>
      <c r="DG291" s="85"/>
      <c r="DH291" s="85"/>
      <c r="DI291" s="85"/>
      <c r="DJ291" s="85"/>
      <c r="DK291" s="85"/>
      <c r="DL291" s="85"/>
      <c r="DM291" s="85"/>
      <c r="DN291" s="85"/>
      <c r="DO291" s="85"/>
      <c r="DP291" s="85"/>
      <c r="DQ291" s="85"/>
    </row>
    <row r="292" spans="2:121" s="47" customFormat="1">
      <c r="B292" s="47">
        <v>292</v>
      </c>
      <c r="C292" s="46"/>
      <c r="D292" s="659"/>
      <c r="E292" s="121"/>
      <c r="F292" s="667"/>
      <c r="G292" s="667"/>
      <c r="H292" s="667"/>
      <c r="I292" s="667"/>
      <c r="J292" s="667"/>
      <c r="K292" s="667"/>
      <c r="L292" s="667"/>
      <c r="M292" s="667"/>
      <c r="N292" s="667"/>
      <c r="O292" s="687"/>
      <c r="P292" s="687"/>
      <c r="Q292" s="687"/>
      <c r="R292" s="687"/>
      <c r="S292" s="667"/>
      <c r="T292" s="667"/>
      <c r="U292" s="667"/>
      <c r="V292" s="668"/>
      <c r="W292" s="668"/>
      <c r="X292" s="668"/>
      <c r="Y292" s="668"/>
      <c r="Z292" s="668"/>
      <c r="AA292" s="668"/>
      <c r="AB292" s="121"/>
      <c r="AC292" s="121"/>
      <c r="AD292" s="667"/>
      <c r="AE292" s="667"/>
      <c r="AF292" s="667"/>
      <c r="AG292" s="667"/>
      <c r="AH292" s="667"/>
      <c r="AI292" s="667"/>
      <c r="AJ292" s="667"/>
      <c r="AK292" s="667"/>
      <c r="AL292" s="667"/>
      <c r="AM292" s="667"/>
      <c r="AN292" s="667"/>
      <c r="AO292" s="667"/>
      <c r="AP292" s="667"/>
      <c r="AQ292" s="667"/>
      <c r="AR292" s="667"/>
      <c r="AS292" s="667"/>
      <c r="AT292" s="667"/>
      <c r="AU292" s="667"/>
      <c r="AV292" s="667"/>
      <c r="AW292" s="667"/>
      <c r="AX292" s="667"/>
      <c r="AY292" s="667"/>
      <c r="AZ292" s="667"/>
      <c r="BA292" s="667"/>
      <c r="BB292" s="667"/>
      <c r="BC292" s="667"/>
      <c r="BD292" s="667"/>
      <c r="BE292" s="667"/>
      <c r="BF292" s="667"/>
      <c r="BG292" s="667"/>
      <c r="BH292" s="667"/>
      <c r="BI292" s="667"/>
      <c r="BJ292" s="667"/>
      <c r="BK292" s="667"/>
      <c r="BL292" s="667"/>
      <c r="BM292" s="667"/>
      <c r="BN292" s="667"/>
      <c r="BO292" s="667"/>
      <c r="BP292" s="667"/>
      <c r="BQ292" s="667"/>
      <c r="BR292" s="667"/>
      <c r="BS292" s="667"/>
      <c r="BT292" s="667"/>
      <c r="BU292" s="667"/>
      <c r="BV292" s="667"/>
      <c r="BW292" s="667"/>
      <c r="BX292" s="667"/>
      <c r="BY292" s="667"/>
      <c r="BZ292" s="667"/>
      <c r="CA292" s="667"/>
      <c r="CB292" s="667"/>
      <c r="CC292" s="667"/>
      <c r="CD292" s="667"/>
      <c r="CE292" s="667"/>
      <c r="CF292" s="667"/>
      <c r="CG292" s="100"/>
      <c r="CH292" s="100"/>
      <c r="CI292" s="667"/>
      <c r="CJ292" s="667"/>
      <c r="CK292" s="667"/>
      <c r="CL292" s="667"/>
      <c r="CM292" s="667"/>
      <c r="CN292" s="667"/>
      <c r="CO292" s="667"/>
      <c r="CP292" s="667"/>
      <c r="CQ292" s="843"/>
      <c r="CR292" s="667"/>
      <c r="CS292" s="667"/>
      <c r="CT292" s="667"/>
      <c r="CU292" s="667"/>
      <c r="CV292" s="667"/>
      <c r="CW292" s="667"/>
      <c r="CX292" s="667"/>
      <c r="CY292" s="667"/>
      <c r="CZ292" s="667"/>
      <c r="DA292" s="667"/>
      <c r="DB292" s="667"/>
      <c r="DC292" s="667"/>
      <c r="DD292" s="667"/>
      <c r="DE292" s="667"/>
      <c r="DF292" s="667"/>
      <c r="DG292" s="667"/>
      <c r="DH292" s="667"/>
      <c r="DI292" s="667"/>
      <c r="DJ292" s="667"/>
      <c r="DK292" s="667"/>
      <c r="DL292" s="667"/>
      <c r="DM292" s="667"/>
      <c r="DN292" s="667"/>
      <c r="DO292" s="667"/>
      <c r="DP292" s="667"/>
      <c r="DQ292" s="667"/>
    </row>
    <row r="293" spans="2:121" s="47" customFormat="1">
      <c r="B293" s="47">
        <v>293</v>
      </c>
      <c r="C293" s="46"/>
      <c r="D293" s="763" t="s">
        <v>624</v>
      </c>
      <c r="E293" s="53"/>
      <c r="F293" s="643"/>
      <c r="G293" s="643"/>
      <c r="H293" s="643"/>
      <c r="I293" s="643"/>
      <c r="J293" s="643"/>
      <c r="K293" s="643"/>
      <c r="L293" s="643"/>
      <c r="M293" s="643"/>
      <c r="N293" s="643"/>
      <c r="O293" s="6"/>
      <c r="P293" s="6"/>
      <c r="Q293" s="6"/>
      <c r="R293" s="6">
        <v>50.79007</v>
      </c>
      <c r="S293" s="6">
        <v>118.28768155210162</v>
      </c>
      <c r="T293" s="6">
        <v>216.43017926486692</v>
      </c>
      <c r="U293" s="6">
        <v>790.30284022399997</v>
      </c>
      <c r="V293" s="645"/>
      <c r="W293" s="645"/>
      <c r="X293" s="645"/>
      <c r="Y293" s="645"/>
      <c r="Z293" s="645"/>
      <c r="AA293" s="645"/>
      <c r="AB293" s="53"/>
      <c r="AC293" s="53"/>
      <c r="AD293" s="643"/>
      <c r="AE293" s="643"/>
      <c r="AF293" s="643"/>
      <c r="AG293" s="643"/>
      <c r="AH293" s="643"/>
      <c r="AI293" s="643"/>
      <c r="AJ293" s="643"/>
      <c r="AK293" s="643"/>
      <c r="AL293" s="643"/>
      <c r="AM293" s="643"/>
      <c r="AN293" s="643"/>
      <c r="AO293" s="643"/>
      <c r="AP293" s="643"/>
      <c r="AQ293" s="643"/>
      <c r="AR293" s="643"/>
      <c r="AS293" s="643"/>
      <c r="AT293" s="643"/>
      <c r="AU293" s="643"/>
      <c r="AV293" s="643"/>
      <c r="AW293" s="643"/>
      <c r="AX293" s="643"/>
      <c r="AY293" s="643"/>
      <c r="AZ293" s="643"/>
      <c r="BA293" s="643"/>
      <c r="BB293" s="643"/>
      <c r="BC293" s="643"/>
      <c r="BD293" s="643"/>
      <c r="BE293" s="643"/>
      <c r="BF293" s="643"/>
      <c r="BG293" s="643"/>
      <c r="BH293" s="643"/>
      <c r="BI293" s="643"/>
      <c r="BJ293" s="643"/>
      <c r="BK293" s="643"/>
      <c r="BL293" s="643"/>
      <c r="BM293" s="643"/>
      <c r="BN293" s="643"/>
      <c r="BO293" s="643"/>
      <c r="BP293" s="643"/>
      <c r="BQ293" s="643"/>
      <c r="BR293" s="795"/>
      <c r="BS293" s="643"/>
      <c r="BT293" s="643"/>
      <c r="BU293" s="643"/>
      <c r="BV293" s="646"/>
      <c r="BW293" s="646"/>
      <c r="BX293" s="646"/>
      <c r="BY293" s="646"/>
      <c r="BZ293" s="646" t="s">
        <v>105</v>
      </c>
      <c r="CA293" s="646">
        <v>2.7186749999999997</v>
      </c>
      <c r="CB293" s="646">
        <v>5.5731225000000002</v>
      </c>
      <c r="CC293" s="646">
        <v>7.8914674999999992</v>
      </c>
      <c r="CD293" s="646">
        <v>13.150259999999999</v>
      </c>
      <c r="CE293" s="646">
        <v>13.9</v>
      </c>
      <c r="CF293" s="646">
        <v>10.899239999999999</v>
      </c>
      <c r="CG293" s="646">
        <v>12.84057</v>
      </c>
      <c r="CH293" s="646">
        <v>20.845879999999998</v>
      </c>
      <c r="CI293" s="646">
        <v>27.2621</v>
      </c>
      <c r="CJ293" s="646">
        <v>34.372766999999996</v>
      </c>
      <c r="CK293" s="646">
        <v>35.806934552101616</v>
      </c>
      <c r="CL293" s="646">
        <v>36.298439264866929</v>
      </c>
      <c r="CM293" s="646">
        <v>30.742915000000004</v>
      </c>
      <c r="CN293" s="646">
        <v>59.132153000000002</v>
      </c>
      <c r="CO293" s="646">
        <v>90.256672000000009</v>
      </c>
      <c r="CP293" s="646">
        <v>124.30280800000001</v>
      </c>
      <c r="CQ293" s="646">
        <v>154.04291499999999</v>
      </c>
      <c r="CR293" s="646">
        <v>214.83215300000001</v>
      </c>
      <c r="CS293" s="646">
        <v>297.124964224</v>
      </c>
      <c r="CT293" s="646">
        <v>378.50205036000006</v>
      </c>
      <c r="CU293" s="646">
        <v>487.4291414573911</v>
      </c>
      <c r="CV293" s="646">
        <v>596.35623255478231</v>
      </c>
      <c r="CW293" s="646">
        <v>705.28332365217364</v>
      </c>
      <c r="CX293" s="646">
        <v>783.64813739130398</v>
      </c>
      <c r="CY293" s="646">
        <v>862.01295113043443</v>
      </c>
      <c r="CZ293" s="646">
        <v>940.37776486956477</v>
      </c>
      <c r="DA293" s="646">
        <v>1018.7425786086952</v>
      </c>
      <c r="DB293" s="646">
        <v>1097.1073923478257</v>
      </c>
      <c r="DC293" s="646">
        <v>1175.472206086956</v>
      </c>
      <c r="DD293" s="646">
        <v>1253.8370198260864</v>
      </c>
      <c r="DE293" s="646">
        <v>1332.2018335652169</v>
      </c>
      <c r="DF293" s="646">
        <v>1410.5666473043473</v>
      </c>
      <c r="DG293" s="646">
        <v>1488.9314610434776</v>
      </c>
      <c r="DH293" s="646">
        <v>1567.296274782608</v>
      </c>
      <c r="DI293" s="646">
        <v>1645.6610885217385</v>
      </c>
      <c r="DJ293" s="646">
        <v>1724.0259022608689</v>
      </c>
      <c r="DK293" s="646">
        <v>1802.3907159999992</v>
      </c>
      <c r="DL293" s="646">
        <v>1880.7555297391295</v>
      </c>
      <c r="DM293" s="646">
        <v>1959.1203434782601</v>
      </c>
      <c r="DN293" s="646">
        <v>0</v>
      </c>
      <c r="DO293" s="646">
        <v>0</v>
      </c>
      <c r="DP293" s="646">
        <v>0</v>
      </c>
      <c r="DQ293" s="646">
        <v>0</v>
      </c>
    </row>
    <row r="294" spans="2:121" s="47" customFormat="1">
      <c r="B294" s="47">
        <v>294</v>
      </c>
      <c r="C294" s="46"/>
      <c r="D294" s="756" t="s">
        <v>369</v>
      </c>
      <c r="E294" s="111"/>
      <c r="F294" s="85"/>
      <c r="G294" s="85"/>
      <c r="H294" s="85"/>
      <c r="I294" s="85"/>
      <c r="J294" s="85"/>
      <c r="K294" s="85"/>
      <c r="L294" s="85"/>
      <c r="M294" s="85"/>
      <c r="N294" s="85"/>
      <c r="O294" s="656" t="s">
        <v>276</v>
      </c>
      <c r="P294" s="656" t="s">
        <v>276</v>
      </c>
      <c r="Q294" s="656" t="s">
        <v>276</v>
      </c>
      <c r="R294" s="656" t="s">
        <v>276</v>
      </c>
      <c r="S294" s="656">
        <v>1.3289529144594923</v>
      </c>
      <c r="T294" s="656">
        <v>0.82969330724042423</v>
      </c>
      <c r="U294" s="656">
        <v>2.6515371511882755</v>
      </c>
      <c r="V294" s="632"/>
      <c r="W294" s="632"/>
      <c r="X294" s="632"/>
      <c r="Y294" s="632"/>
      <c r="Z294" s="632"/>
      <c r="AA294" s="632"/>
      <c r="AB294" s="111"/>
      <c r="AC294" s="111"/>
      <c r="AD294" s="85"/>
      <c r="AE294" s="85"/>
      <c r="AF294" s="85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5"/>
      <c r="BA294" s="85"/>
      <c r="BB294" s="85"/>
      <c r="BC294" s="85"/>
      <c r="BD294" s="85"/>
      <c r="BE294" s="85"/>
      <c r="BF294" s="85"/>
      <c r="BG294" s="85"/>
      <c r="BH294" s="85"/>
      <c r="BI294" s="85"/>
      <c r="BJ294" s="85"/>
      <c r="BK294" s="85"/>
      <c r="BL294" s="85"/>
      <c r="BM294" s="85"/>
      <c r="BN294" s="85"/>
      <c r="BO294" s="85"/>
      <c r="BP294" s="85"/>
      <c r="BQ294" s="85"/>
      <c r="BR294" s="85"/>
      <c r="BS294" s="85"/>
      <c r="BT294" s="85"/>
      <c r="BU294" s="85"/>
      <c r="BV294" s="634"/>
      <c r="BW294" s="634"/>
      <c r="BX294" s="634"/>
      <c r="BY294" s="656" t="s">
        <v>276</v>
      </c>
      <c r="BZ294" s="656" t="s">
        <v>276</v>
      </c>
      <c r="CA294" s="656" t="s">
        <v>276</v>
      </c>
      <c r="CB294" s="656" t="s">
        <v>276</v>
      </c>
      <c r="CC294" s="656" t="s">
        <v>276</v>
      </c>
      <c r="CD294" s="656" t="s">
        <v>276</v>
      </c>
      <c r="CE294" s="656">
        <v>4.1127847204980377</v>
      </c>
      <c r="CF294" s="656">
        <v>0.95567924444510211</v>
      </c>
      <c r="CG294" s="656">
        <v>0.62714602828941524</v>
      </c>
      <c r="CH294" s="656">
        <v>0.5852066803241911</v>
      </c>
      <c r="CI294" s="656">
        <v>0.96130215827338117</v>
      </c>
      <c r="CJ294" s="656">
        <v>2.1536847523313551</v>
      </c>
      <c r="CK294" s="656">
        <v>1.7885782758944204</v>
      </c>
      <c r="CL294" s="656">
        <v>0.74127641840339353</v>
      </c>
      <c r="CM294" s="656">
        <v>0.12767963583142916</v>
      </c>
      <c r="CN294" s="656">
        <v>0.72031983924948517</v>
      </c>
      <c r="CO294" s="656">
        <v>1.5206478334153455</v>
      </c>
      <c r="CP294" s="656">
        <v>2.4244670161428141</v>
      </c>
      <c r="CQ294" s="656">
        <v>4.0106801843611768</v>
      </c>
      <c r="CR294" s="656">
        <v>2.6330852522822905</v>
      </c>
      <c r="CS294" s="656">
        <v>2.2919999999999998</v>
      </c>
      <c r="CT294" s="656">
        <v>2.0449999999999999</v>
      </c>
      <c r="CU294" s="656">
        <v>2.1642425194134449</v>
      </c>
      <c r="CV294" s="656">
        <v>1.7759170320970639</v>
      </c>
      <c r="CW294" s="656">
        <v>1.3736925824935615</v>
      </c>
      <c r="CX294" s="656">
        <v>1.0703933747411996</v>
      </c>
      <c r="CY294" s="656">
        <v>0.76848874598070749</v>
      </c>
      <c r="CZ294" s="656">
        <v>0.57687253613666223</v>
      </c>
      <c r="DA294" s="656">
        <v>0.44444444444444442</v>
      </c>
      <c r="DB294" s="656">
        <v>0.40000000000000013</v>
      </c>
      <c r="DC294" s="656">
        <v>0.36363636363636354</v>
      </c>
      <c r="DD294" s="656">
        <v>0.33333333333333326</v>
      </c>
      <c r="DE294" s="656">
        <v>0.30769230769230771</v>
      </c>
      <c r="DF294" s="656">
        <v>0.28571428571428559</v>
      </c>
      <c r="DG294" s="656">
        <v>0.26666666666666661</v>
      </c>
      <c r="DH294" s="656">
        <v>0.25</v>
      </c>
      <c r="DI294" s="656">
        <v>0.23529411764705888</v>
      </c>
      <c r="DJ294" s="656">
        <v>0.2222222222222221</v>
      </c>
      <c r="DK294" s="656">
        <v>0.21052631578947367</v>
      </c>
      <c r="DL294" s="656">
        <v>0.19999999999999996</v>
      </c>
      <c r="DM294" s="656">
        <v>0.19047619047619047</v>
      </c>
      <c r="DN294" s="656">
        <v>-1</v>
      </c>
      <c r="DO294" s="656">
        <v>-1</v>
      </c>
      <c r="DP294" s="656">
        <v>-1</v>
      </c>
      <c r="DQ294" s="656">
        <v>-1</v>
      </c>
    </row>
    <row r="295" spans="2:121" s="47" customFormat="1">
      <c r="B295" s="47">
        <v>295</v>
      </c>
      <c r="C295" s="46"/>
      <c r="D295" s="786"/>
      <c r="E295" s="53"/>
      <c r="F295" s="643"/>
      <c r="G295" s="643"/>
      <c r="H295" s="643"/>
      <c r="I295" s="643"/>
      <c r="J295" s="643"/>
      <c r="K295" s="643"/>
      <c r="L295" s="643"/>
      <c r="M295" s="643"/>
      <c r="N295" s="643"/>
      <c r="O295" s="643"/>
      <c r="P295" s="643"/>
      <c r="Q295" s="643"/>
      <c r="R295" s="643"/>
      <c r="S295" s="643"/>
      <c r="T295" s="643"/>
      <c r="U295" s="643"/>
      <c r="V295" s="648"/>
      <c r="W295" s="648"/>
      <c r="X295" s="648"/>
      <c r="Y295" s="648"/>
      <c r="Z295" s="648"/>
      <c r="AA295" s="648"/>
      <c r="AB295" s="53"/>
      <c r="AC295" s="53"/>
      <c r="AD295" s="643"/>
      <c r="AE295" s="643"/>
      <c r="AF295" s="643"/>
      <c r="AG295" s="643"/>
      <c r="AH295" s="643"/>
      <c r="AI295" s="643"/>
      <c r="AJ295" s="643"/>
      <c r="AK295" s="643"/>
      <c r="AL295" s="643"/>
      <c r="AM295" s="643"/>
      <c r="AN295" s="643"/>
      <c r="AO295" s="643"/>
      <c r="AP295" s="643"/>
      <c r="AQ295" s="643"/>
      <c r="AR295" s="643"/>
      <c r="AS295" s="643"/>
      <c r="AT295" s="643"/>
      <c r="AU295" s="643"/>
      <c r="AV295" s="643"/>
      <c r="AW295" s="643"/>
      <c r="AX295" s="643"/>
      <c r="AY295" s="643"/>
      <c r="AZ295" s="643"/>
      <c r="BA295" s="643"/>
      <c r="BB295" s="643"/>
      <c r="BC295" s="643"/>
      <c r="BD295" s="643"/>
      <c r="BE295" s="643"/>
      <c r="BF295" s="643"/>
      <c r="BG295" s="643"/>
      <c r="BH295" s="643"/>
      <c r="BI295" s="643"/>
      <c r="BJ295" s="643"/>
      <c r="BK295" s="643"/>
      <c r="BL295" s="643"/>
      <c r="BM295" s="643"/>
      <c r="BN295" s="643"/>
      <c r="BO295" s="643"/>
      <c r="BP295" s="643"/>
      <c r="BQ295" s="643"/>
      <c r="BR295" s="795"/>
      <c r="BS295" s="643"/>
      <c r="BT295" s="643"/>
      <c r="BU295" s="643"/>
      <c r="BV295" s="643"/>
      <c r="BW295" s="643"/>
      <c r="BX295" s="643"/>
      <c r="BY295" s="643"/>
      <c r="BZ295" s="643"/>
      <c r="CA295" s="643"/>
      <c r="CB295" s="643"/>
      <c r="CC295" s="643"/>
      <c r="CD295" s="643"/>
      <c r="CE295" s="643"/>
      <c r="CF295" s="643"/>
      <c r="CG295" s="643"/>
      <c r="CH295" s="643"/>
      <c r="CI295" s="643"/>
      <c r="CJ295" s="643"/>
      <c r="CK295" s="643"/>
      <c r="CL295" s="643"/>
      <c r="CM295" s="643"/>
      <c r="CN295" s="793"/>
      <c r="CO295" s="643"/>
      <c r="CP295" s="643"/>
      <c r="CQ295" s="793"/>
      <c r="CR295" s="793"/>
      <c r="CS295" s="643"/>
      <c r="CT295" s="643"/>
      <c r="CU295" s="643"/>
      <c r="CV295" s="643"/>
      <c r="CW295" s="643"/>
      <c r="CX295" s="643"/>
      <c r="CY295" s="643"/>
      <c r="CZ295" s="643"/>
      <c r="DA295" s="643"/>
      <c r="DB295" s="643"/>
      <c r="DC295" s="643"/>
      <c r="DD295" s="643"/>
      <c r="DE295" s="643"/>
      <c r="DF295" s="643"/>
      <c r="DG295" s="643"/>
      <c r="DH295" s="643"/>
      <c r="DI295" s="643"/>
      <c r="DJ295" s="643"/>
      <c r="DK295" s="643"/>
      <c r="DL295" s="643"/>
      <c r="DM295" s="643"/>
      <c r="DN295" s="643"/>
      <c r="DO295" s="643"/>
      <c r="DP295" s="643"/>
      <c r="DQ295" s="643"/>
    </row>
    <row r="296" spans="2:121" s="47" customFormat="1" outlineLevel="1">
      <c r="B296" s="47">
        <v>296</v>
      </c>
      <c r="C296" s="46"/>
      <c r="D296" s="754"/>
      <c r="E296" s="121"/>
      <c r="F296" s="667"/>
      <c r="G296" s="667"/>
      <c r="H296" s="667"/>
      <c r="I296" s="667"/>
      <c r="J296" s="667"/>
      <c r="K296" s="667"/>
      <c r="L296" s="667"/>
      <c r="M296" s="667"/>
      <c r="N296" s="667"/>
      <c r="O296" s="638"/>
      <c r="P296" s="638"/>
      <c r="Q296" s="638"/>
      <c r="R296" s="638"/>
      <c r="S296" s="638"/>
      <c r="T296" s="638"/>
      <c r="U296" s="638"/>
      <c r="V296" s="640"/>
      <c r="W296" s="640"/>
      <c r="X296" s="640"/>
      <c r="Y296" s="640"/>
      <c r="Z296" s="640"/>
      <c r="AA296" s="640"/>
      <c r="AB296" s="121"/>
      <c r="AC296" s="121"/>
      <c r="AD296" s="667"/>
      <c r="AE296" s="667"/>
      <c r="AF296" s="667"/>
      <c r="AG296" s="667"/>
      <c r="AH296" s="667"/>
      <c r="AI296" s="667"/>
      <c r="AJ296" s="667"/>
      <c r="AK296" s="667"/>
      <c r="AL296" s="667"/>
      <c r="AM296" s="667"/>
      <c r="AN296" s="667"/>
      <c r="AO296" s="667"/>
      <c r="AP296" s="667"/>
      <c r="AQ296" s="667"/>
      <c r="AR296" s="667"/>
      <c r="AS296" s="667"/>
      <c r="AT296" s="667"/>
      <c r="AU296" s="667"/>
      <c r="AV296" s="667"/>
      <c r="AW296" s="667"/>
      <c r="AX296" s="667"/>
      <c r="AY296" s="667"/>
      <c r="AZ296" s="667"/>
      <c r="BA296" s="667"/>
      <c r="BB296" s="667"/>
      <c r="BC296" s="667"/>
      <c r="BD296" s="667"/>
      <c r="BE296" s="667"/>
      <c r="BF296" s="667"/>
      <c r="BG296" s="667"/>
      <c r="BH296" s="667"/>
      <c r="BI296" s="667"/>
      <c r="BJ296" s="667"/>
      <c r="BK296" s="667"/>
      <c r="BL296" s="667"/>
      <c r="BM296" s="667"/>
      <c r="BN296" s="667"/>
      <c r="BO296" s="667"/>
      <c r="BP296" s="667"/>
      <c r="BQ296" s="667"/>
      <c r="BR296" s="733"/>
      <c r="BS296" s="667"/>
      <c r="BT296" s="667"/>
      <c r="BU296" s="667"/>
      <c r="BV296" s="651"/>
      <c r="BW296" s="651"/>
      <c r="BX296" s="651"/>
      <c r="BY296" s="651"/>
      <c r="BZ296" s="651"/>
      <c r="CA296" s="651"/>
      <c r="CB296" s="651"/>
      <c r="CC296" s="651"/>
      <c r="CD296" s="651"/>
      <c r="CE296" s="651"/>
      <c r="CF296" s="651"/>
      <c r="CG296" s="667"/>
      <c r="CH296" s="667"/>
      <c r="CI296" s="667"/>
      <c r="CJ296" s="667"/>
      <c r="CK296" s="667"/>
      <c r="CL296" s="667"/>
      <c r="CM296" s="667"/>
      <c r="CN296" s="667"/>
      <c r="CO296" s="667"/>
      <c r="CP296" s="667"/>
      <c r="CQ296" s="667"/>
      <c r="CR296" s="844"/>
      <c r="CS296" s="667"/>
      <c r="CT296" s="667"/>
      <c r="CU296" s="667"/>
      <c r="CV296" s="667"/>
      <c r="CW296" s="667"/>
      <c r="CX296" s="667"/>
      <c r="CY296" s="667"/>
      <c r="CZ296" s="667"/>
      <c r="DA296" s="667"/>
      <c r="DB296" s="667"/>
      <c r="DC296" s="667"/>
      <c r="DD296" s="667"/>
      <c r="DE296" s="667"/>
      <c r="DF296" s="667"/>
      <c r="DG296" s="667"/>
      <c r="DH296" s="667"/>
      <c r="DI296" s="667"/>
      <c r="DJ296" s="667"/>
      <c r="DK296" s="667"/>
      <c r="DL296" s="667"/>
      <c r="DM296" s="667"/>
      <c r="DN296" s="667"/>
      <c r="DO296" s="667"/>
      <c r="DP296" s="667"/>
      <c r="DQ296" s="667"/>
    </row>
    <row r="297" spans="2:121" s="47" customFormat="1" outlineLevel="1">
      <c r="B297" s="47">
        <v>297</v>
      </c>
      <c r="C297" s="46"/>
      <c r="D297" s="754"/>
      <c r="E297" s="121"/>
      <c r="F297" s="667"/>
      <c r="G297" s="667"/>
      <c r="H297" s="667"/>
      <c r="I297" s="667"/>
      <c r="J297" s="667"/>
      <c r="K297" s="667"/>
      <c r="L297" s="667"/>
      <c r="M297" s="667"/>
      <c r="N297" s="667"/>
      <c r="O297" s="638"/>
      <c r="P297" s="638"/>
      <c r="Q297" s="638"/>
      <c r="R297" s="638"/>
      <c r="S297" s="638"/>
      <c r="T297" s="638"/>
      <c r="U297" s="638"/>
      <c r="V297" s="640"/>
      <c r="W297" s="640"/>
      <c r="X297" s="640"/>
      <c r="Y297" s="640"/>
      <c r="Z297" s="640"/>
      <c r="AA297" s="640"/>
      <c r="AB297" s="121"/>
      <c r="AC297" s="121"/>
      <c r="AD297" s="667"/>
      <c r="AE297" s="667"/>
      <c r="AF297" s="667"/>
      <c r="AG297" s="667"/>
      <c r="AH297" s="667"/>
      <c r="AI297" s="667"/>
      <c r="AJ297" s="667"/>
      <c r="AK297" s="667"/>
      <c r="AL297" s="667"/>
      <c r="AM297" s="667"/>
      <c r="AN297" s="667"/>
      <c r="AO297" s="667"/>
      <c r="AP297" s="667"/>
      <c r="AQ297" s="667"/>
      <c r="AR297" s="667"/>
      <c r="AS297" s="667"/>
      <c r="AT297" s="667"/>
      <c r="AU297" s="667"/>
      <c r="AV297" s="667"/>
      <c r="AW297" s="667"/>
      <c r="AX297" s="667"/>
      <c r="AY297" s="667"/>
      <c r="AZ297" s="667"/>
      <c r="BA297" s="667"/>
      <c r="BB297" s="667"/>
      <c r="BC297" s="667"/>
      <c r="BD297" s="667"/>
      <c r="BE297" s="667"/>
      <c r="BF297" s="667"/>
      <c r="BG297" s="667"/>
      <c r="BH297" s="667"/>
      <c r="BI297" s="667"/>
      <c r="BJ297" s="667"/>
      <c r="BK297" s="667"/>
      <c r="BL297" s="667"/>
      <c r="BM297" s="667"/>
      <c r="BN297" s="667"/>
      <c r="BO297" s="667"/>
      <c r="BP297" s="667"/>
      <c r="BQ297" s="667"/>
      <c r="BR297" s="733"/>
      <c r="BS297" s="667"/>
      <c r="BT297" s="667"/>
      <c r="BU297" s="667"/>
      <c r="BV297" s="651"/>
      <c r="BW297" s="651"/>
      <c r="BX297" s="651"/>
      <c r="BY297" s="651"/>
      <c r="BZ297" s="651"/>
      <c r="CA297" s="651"/>
      <c r="CB297" s="651"/>
      <c r="CC297" s="651"/>
      <c r="CD297" s="651"/>
      <c r="CE297" s="651"/>
      <c r="CF297" s="720"/>
      <c r="CG297" s="667"/>
      <c r="CH297" s="667"/>
      <c r="CI297" s="667"/>
      <c r="CJ297" s="667"/>
      <c r="CK297" s="667"/>
      <c r="CL297" s="667"/>
      <c r="CM297" s="667"/>
      <c r="CN297" s="667"/>
      <c r="CO297" s="667"/>
      <c r="CP297" s="667"/>
      <c r="CQ297" s="667"/>
      <c r="CR297" s="667"/>
      <c r="CS297" s="667"/>
      <c r="CT297" s="667"/>
      <c r="CU297" s="667"/>
      <c r="CV297" s="667"/>
      <c r="CW297" s="667"/>
      <c r="CX297" s="667"/>
      <c r="CY297" s="667"/>
      <c r="CZ297" s="667"/>
      <c r="DA297" s="667"/>
      <c r="DB297" s="667"/>
      <c r="DC297" s="667"/>
      <c r="DD297" s="667"/>
      <c r="DE297" s="667"/>
      <c r="DF297" s="667"/>
      <c r="DG297" s="667"/>
      <c r="DH297" s="667"/>
      <c r="DI297" s="667"/>
      <c r="DJ297" s="667"/>
      <c r="DK297" s="667"/>
      <c r="DL297" s="667"/>
      <c r="DM297" s="667"/>
      <c r="DN297" s="667"/>
      <c r="DO297" s="667"/>
      <c r="DP297" s="667"/>
      <c r="DQ297" s="667"/>
    </row>
    <row r="298" spans="2:121" s="47" customFormat="1" outlineLevel="1">
      <c r="B298" s="47">
        <v>298</v>
      </c>
      <c r="C298" s="46"/>
      <c r="D298" s="754"/>
      <c r="E298" s="121"/>
      <c r="F298" s="667"/>
      <c r="G298" s="667"/>
      <c r="H298" s="667"/>
      <c r="I298" s="667"/>
      <c r="J298" s="667"/>
      <c r="K298" s="667"/>
      <c r="L298" s="667"/>
      <c r="M298" s="667"/>
      <c r="N298" s="667"/>
      <c r="O298" s="638"/>
      <c r="P298" s="638"/>
      <c r="Q298" s="638"/>
      <c r="R298" s="638"/>
      <c r="S298" s="638"/>
      <c r="T298" s="638"/>
      <c r="U298" s="638"/>
      <c r="V298" s="640"/>
      <c r="W298" s="640"/>
      <c r="X298" s="640"/>
      <c r="Y298" s="640"/>
      <c r="Z298" s="640"/>
      <c r="AA298" s="640"/>
      <c r="AB298" s="121"/>
      <c r="AC298" s="121"/>
      <c r="AD298" s="667"/>
      <c r="AE298" s="667"/>
      <c r="AF298" s="667"/>
      <c r="AG298" s="667"/>
      <c r="AH298" s="667"/>
      <c r="AI298" s="667"/>
      <c r="AJ298" s="667"/>
      <c r="AK298" s="667"/>
      <c r="AL298" s="667"/>
      <c r="AM298" s="667"/>
      <c r="AN298" s="667"/>
      <c r="AO298" s="667"/>
      <c r="AP298" s="667"/>
      <c r="AQ298" s="667"/>
      <c r="AR298" s="667"/>
      <c r="AS298" s="667"/>
      <c r="AT298" s="667"/>
      <c r="AU298" s="667"/>
      <c r="AV298" s="667"/>
      <c r="AW298" s="667"/>
      <c r="AX298" s="667"/>
      <c r="AY298" s="667"/>
      <c r="AZ298" s="667"/>
      <c r="BA298" s="667"/>
      <c r="BB298" s="667"/>
      <c r="BC298" s="667"/>
      <c r="BD298" s="667"/>
      <c r="BE298" s="667"/>
      <c r="BF298" s="667"/>
      <c r="BG298" s="667"/>
      <c r="BH298" s="667"/>
      <c r="BI298" s="667"/>
      <c r="BJ298" s="667"/>
      <c r="BK298" s="667"/>
      <c r="BL298" s="667"/>
      <c r="BM298" s="667"/>
      <c r="BN298" s="667"/>
      <c r="BO298" s="667"/>
      <c r="BP298" s="667"/>
      <c r="BQ298" s="667"/>
      <c r="BR298" s="733"/>
      <c r="BS298" s="667"/>
      <c r="BT298" s="667"/>
      <c r="BU298" s="667"/>
      <c r="BV298" s="651"/>
      <c r="BW298" s="651"/>
      <c r="BX298" s="651"/>
      <c r="BY298" s="651"/>
      <c r="BZ298" s="651"/>
      <c r="CA298" s="651"/>
      <c r="CB298" s="651"/>
      <c r="CC298" s="651"/>
      <c r="CD298" s="651"/>
      <c r="CE298" s="651"/>
      <c r="CF298" s="651"/>
      <c r="CG298" s="667"/>
      <c r="CH298" s="667"/>
      <c r="CI298" s="667"/>
      <c r="CJ298" s="667"/>
      <c r="CK298" s="667"/>
      <c r="CL298" s="667"/>
      <c r="CM298" s="667"/>
      <c r="CN298" s="667"/>
      <c r="CO298" s="667"/>
      <c r="CP298" s="667"/>
      <c r="CQ298" s="667"/>
      <c r="CR298" s="667"/>
      <c r="CS298" s="667"/>
      <c r="CT298" s="667"/>
      <c r="CU298" s="667"/>
      <c r="CV298" s="667"/>
      <c r="CW298" s="667"/>
      <c r="CX298" s="667"/>
      <c r="CY298" s="667"/>
      <c r="CZ298" s="667"/>
      <c r="DA298" s="667"/>
      <c r="DB298" s="667"/>
      <c r="DC298" s="667"/>
      <c r="DD298" s="667"/>
      <c r="DE298" s="667"/>
      <c r="DF298" s="667"/>
      <c r="DG298" s="667"/>
      <c r="DH298" s="667"/>
      <c r="DI298" s="667"/>
      <c r="DJ298" s="667"/>
      <c r="DK298" s="667"/>
      <c r="DL298" s="667"/>
      <c r="DM298" s="667"/>
      <c r="DN298" s="667"/>
      <c r="DO298" s="667"/>
      <c r="DP298" s="667"/>
      <c r="DQ298" s="667"/>
    </row>
    <row r="299" spans="2:121" s="47" customFormat="1" outlineLevel="1">
      <c r="B299" s="47">
        <v>299</v>
      </c>
      <c r="C299" s="46"/>
      <c r="D299" s="754"/>
      <c r="E299" s="121"/>
      <c r="F299" s="667"/>
      <c r="G299" s="667"/>
      <c r="H299" s="667"/>
      <c r="I299" s="667"/>
      <c r="J299" s="667"/>
      <c r="K299" s="667"/>
      <c r="L299" s="667"/>
      <c r="M299" s="667"/>
      <c r="N299" s="667"/>
      <c r="O299" s="638"/>
      <c r="P299" s="638"/>
      <c r="Q299" s="638"/>
      <c r="R299" s="638"/>
      <c r="S299" s="638"/>
      <c r="T299" s="638"/>
      <c r="U299" s="638"/>
      <c r="V299" s="640"/>
      <c r="W299" s="640"/>
      <c r="X299" s="640"/>
      <c r="Y299" s="640"/>
      <c r="Z299" s="640"/>
      <c r="AA299" s="640"/>
      <c r="AB299" s="121"/>
      <c r="AC299" s="121"/>
      <c r="AD299" s="667"/>
      <c r="AE299" s="667"/>
      <c r="AF299" s="667"/>
      <c r="AG299" s="667"/>
      <c r="AH299" s="667"/>
      <c r="AI299" s="667"/>
      <c r="AJ299" s="667"/>
      <c r="AK299" s="667"/>
      <c r="AL299" s="667"/>
      <c r="AM299" s="667"/>
      <c r="AN299" s="667"/>
      <c r="AO299" s="667"/>
      <c r="AP299" s="667"/>
      <c r="AQ299" s="667"/>
      <c r="AR299" s="667"/>
      <c r="AS299" s="667"/>
      <c r="AT299" s="667"/>
      <c r="AU299" s="667"/>
      <c r="AV299" s="667"/>
      <c r="AW299" s="667"/>
      <c r="AX299" s="667"/>
      <c r="AY299" s="667"/>
      <c r="AZ299" s="667"/>
      <c r="BA299" s="667"/>
      <c r="BB299" s="667"/>
      <c r="BC299" s="667"/>
      <c r="BD299" s="667"/>
      <c r="BE299" s="667"/>
      <c r="BF299" s="667"/>
      <c r="BG299" s="667"/>
      <c r="BH299" s="667"/>
      <c r="BI299" s="667"/>
      <c r="BJ299" s="667"/>
      <c r="BK299" s="667"/>
      <c r="BL299" s="667"/>
      <c r="BM299" s="667"/>
      <c r="BN299" s="667"/>
      <c r="BO299" s="667"/>
      <c r="BP299" s="667"/>
      <c r="BQ299" s="667"/>
      <c r="BR299" s="733"/>
      <c r="BS299" s="667"/>
      <c r="BT299" s="667"/>
      <c r="BU299" s="667"/>
      <c r="BV299" s="651"/>
      <c r="BW299" s="651"/>
      <c r="BX299" s="651"/>
      <c r="BY299" s="651"/>
      <c r="BZ299" s="651"/>
      <c r="CA299" s="651"/>
      <c r="CB299" s="651"/>
      <c r="CC299" s="651"/>
      <c r="CD299" s="651"/>
      <c r="CE299" s="651"/>
      <c r="CF299" s="651"/>
      <c r="CG299" s="667"/>
      <c r="CH299" s="667"/>
      <c r="CI299" s="667"/>
      <c r="CJ299" s="667"/>
      <c r="CK299" s="667"/>
      <c r="CL299" s="667"/>
      <c r="CM299" s="667"/>
      <c r="CN299" s="667"/>
      <c r="CO299" s="667"/>
      <c r="CP299" s="667"/>
      <c r="CQ299" s="667"/>
      <c r="CR299" s="667"/>
      <c r="CS299" s="667"/>
      <c r="CT299" s="667"/>
      <c r="CU299" s="667"/>
      <c r="CV299" s="667"/>
      <c r="CW299" s="667"/>
      <c r="CX299" s="667"/>
      <c r="CY299" s="667"/>
      <c r="CZ299" s="667"/>
      <c r="DA299" s="667"/>
      <c r="DB299" s="667"/>
      <c r="DC299" s="667"/>
      <c r="DD299" s="667"/>
      <c r="DE299" s="667"/>
      <c r="DF299" s="667"/>
      <c r="DG299" s="667"/>
      <c r="DH299" s="667"/>
      <c r="DI299" s="667"/>
      <c r="DJ299" s="667"/>
      <c r="DK299" s="667"/>
      <c r="DL299" s="667"/>
      <c r="DM299" s="667"/>
      <c r="DN299" s="667"/>
      <c r="DO299" s="667"/>
      <c r="DP299" s="667"/>
      <c r="DQ299" s="667"/>
    </row>
    <row r="300" spans="2:121" s="47" customFormat="1" outlineLevel="1">
      <c r="B300" s="47">
        <v>300</v>
      </c>
      <c r="C300" s="46"/>
      <c r="D300" s="754"/>
      <c r="E300" s="121"/>
      <c r="F300" s="667"/>
      <c r="G300" s="667"/>
      <c r="H300" s="667"/>
      <c r="I300" s="667"/>
      <c r="J300" s="667"/>
      <c r="K300" s="667"/>
      <c r="L300" s="667"/>
      <c r="M300" s="667"/>
      <c r="N300" s="667"/>
      <c r="O300" s="638"/>
      <c r="P300" s="638"/>
      <c r="Q300" s="638"/>
      <c r="R300" s="638"/>
      <c r="S300" s="638"/>
      <c r="T300" s="638"/>
      <c r="U300" s="638"/>
      <c r="V300" s="640"/>
      <c r="W300" s="640"/>
      <c r="X300" s="640"/>
      <c r="Y300" s="640"/>
      <c r="Z300" s="640"/>
      <c r="AA300" s="640"/>
      <c r="AB300" s="121"/>
      <c r="AC300" s="121"/>
      <c r="AD300" s="667"/>
      <c r="AE300" s="667"/>
      <c r="AF300" s="667"/>
      <c r="AG300" s="667"/>
      <c r="AH300" s="667"/>
      <c r="AI300" s="667"/>
      <c r="AJ300" s="667"/>
      <c r="AK300" s="667"/>
      <c r="AL300" s="667"/>
      <c r="AM300" s="667"/>
      <c r="AN300" s="667"/>
      <c r="AO300" s="667"/>
      <c r="AP300" s="667"/>
      <c r="AQ300" s="667"/>
      <c r="AR300" s="667"/>
      <c r="AS300" s="667"/>
      <c r="AT300" s="667"/>
      <c r="AU300" s="667"/>
      <c r="AV300" s="667"/>
      <c r="AW300" s="667"/>
      <c r="AX300" s="667"/>
      <c r="AY300" s="667"/>
      <c r="AZ300" s="667"/>
      <c r="BA300" s="667"/>
      <c r="BB300" s="667"/>
      <c r="BC300" s="667"/>
      <c r="BD300" s="667"/>
      <c r="BE300" s="667"/>
      <c r="BF300" s="667"/>
      <c r="BG300" s="667"/>
      <c r="BH300" s="667"/>
      <c r="BI300" s="667"/>
      <c r="BJ300" s="667"/>
      <c r="BK300" s="667"/>
      <c r="BL300" s="667"/>
      <c r="BM300" s="667"/>
      <c r="BN300" s="667"/>
      <c r="BO300" s="667"/>
      <c r="BP300" s="667"/>
      <c r="BQ300" s="667"/>
      <c r="BR300" s="733"/>
      <c r="BS300" s="667"/>
      <c r="BT300" s="667"/>
      <c r="BU300" s="667"/>
      <c r="BV300" s="651"/>
      <c r="BW300" s="651"/>
      <c r="BX300" s="651"/>
      <c r="BY300" s="651"/>
      <c r="BZ300" s="651"/>
      <c r="CA300" s="651"/>
      <c r="CB300" s="651"/>
      <c r="CC300" s="651"/>
      <c r="CD300" s="651"/>
      <c r="CE300" s="651"/>
      <c r="CF300" s="651"/>
      <c r="CG300" s="667"/>
      <c r="CH300" s="667"/>
      <c r="CI300" s="667"/>
      <c r="CJ300" s="667"/>
      <c r="CK300" s="667"/>
      <c r="CL300" s="667"/>
      <c r="CM300" s="667"/>
      <c r="CN300" s="667"/>
      <c r="CO300" s="667"/>
      <c r="CP300" s="667"/>
      <c r="CQ300" s="667"/>
      <c r="CR300" s="667"/>
      <c r="CS300" s="667"/>
      <c r="CT300" s="667"/>
      <c r="CU300" s="667"/>
      <c r="CV300" s="667"/>
      <c r="CW300" s="667"/>
      <c r="CX300" s="667"/>
      <c r="CY300" s="667"/>
      <c r="CZ300" s="667"/>
      <c r="DA300" s="667"/>
      <c r="DB300" s="667"/>
      <c r="DC300" s="667"/>
      <c r="DD300" s="667"/>
      <c r="DE300" s="667"/>
      <c r="DF300" s="667"/>
      <c r="DG300" s="667"/>
      <c r="DH300" s="667"/>
      <c r="DI300" s="667"/>
      <c r="DJ300" s="667"/>
      <c r="DK300" s="667"/>
      <c r="DL300" s="667"/>
      <c r="DM300" s="667"/>
      <c r="DN300" s="667"/>
      <c r="DO300" s="667"/>
      <c r="DP300" s="667"/>
      <c r="DQ300" s="667"/>
    </row>
    <row r="301" spans="2:121" s="47" customFormat="1" outlineLevel="1">
      <c r="B301" s="47">
        <v>301</v>
      </c>
      <c r="C301" s="46"/>
      <c r="D301" s="754"/>
      <c r="E301" s="121"/>
      <c r="F301" s="667"/>
      <c r="G301" s="667"/>
      <c r="H301" s="667"/>
      <c r="I301" s="667"/>
      <c r="J301" s="667"/>
      <c r="K301" s="667"/>
      <c r="L301" s="667"/>
      <c r="M301" s="667"/>
      <c r="N301" s="667"/>
      <c r="O301" s="638"/>
      <c r="P301" s="638"/>
      <c r="Q301" s="638"/>
      <c r="R301" s="638"/>
      <c r="S301" s="638"/>
      <c r="T301" s="638"/>
      <c r="U301" s="638"/>
      <c r="V301" s="640"/>
      <c r="W301" s="640"/>
      <c r="X301" s="640"/>
      <c r="Y301" s="640"/>
      <c r="Z301" s="640"/>
      <c r="AA301" s="640"/>
      <c r="AB301" s="121"/>
      <c r="AC301" s="121"/>
      <c r="AD301" s="667"/>
      <c r="AE301" s="667"/>
      <c r="AF301" s="667"/>
      <c r="AG301" s="667"/>
      <c r="AH301" s="667"/>
      <c r="AI301" s="667"/>
      <c r="AJ301" s="667"/>
      <c r="AK301" s="667"/>
      <c r="AL301" s="667"/>
      <c r="AM301" s="667"/>
      <c r="AN301" s="667"/>
      <c r="AO301" s="667"/>
      <c r="AP301" s="667"/>
      <c r="AQ301" s="667"/>
      <c r="AR301" s="667"/>
      <c r="AS301" s="667"/>
      <c r="AT301" s="667"/>
      <c r="AU301" s="667"/>
      <c r="AV301" s="667"/>
      <c r="AW301" s="667"/>
      <c r="AX301" s="667"/>
      <c r="AY301" s="667"/>
      <c r="AZ301" s="667"/>
      <c r="BA301" s="667"/>
      <c r="BB301" s="667"/>
      <c r="BC301" s="667"/>
      <c r="BD301" s="667"/>
      <c r="BE301" s="667"/>
      <c r="BF301" s="667"/>
      <c r="BG301" s="667"/>
      <c r="BH301" s="667"/>
      <c r="BI301" s="667"/>
      <c r="BJ301" s="667"/>
      <c r="BK301" s="667"/>
      <c r="BL301" s="667"/>
      <c r="BM301" s="667"/>
      <c r="BN301" s="667"/>
      <c r="BO301" s="667"/>
      <c r="BP301" s="667"/>
      <c r="BQ301" s="667"/>
      <c r="BR301" s="733"/>
      <c r="BS301" s="667"/>
      <c r="BT301" s="667"/>
      <c r="BU301" s="667"/>
      <c r="BV301" s="651"/>
      <c r="BW301" s="651"/>
      <c r="BX301" s="651"/>
      <c r="BY301" s="651"/>
      <c r="BZ301" s="651"/>
      <c r="CA301" s="651"/>
      <c r="CB301" s="651"/>
      <c r="CC301" s="651"/>
      <c r="CD301" s="651"/>
      <c r="CE301" s="651"/>
      <c r="CF301" s="651"/>
      <c r="CG301" s="667"/>
      <c r="CH301" s="667"/>
      <c r="CI301" s="667"/>
      <c r="CJ301" s="667"/>
      <c r="CK301" s="667"/>
      <c r="CL301" s="667"/>
      <c r="CM301" s="667"/>
      <c r="CN301" s="667"/>
      <c r="CO301" s="667"/>
      <c r="CP301" s="667"/>
      <c r="CQ301" s="667"/>
      <c r="CR301" s="667"/>
      <c r="CS301" s="667"/>
      <c r="CT301" s="667"/>
      <c r="CU301" s="667"/>
      <c r="CV301" s="667"/>
      <c r="CW301" s="667"/>
      <c r="CX301" s="667"/>
      <c r="CY301" s="667"/>
      <c r="CZ301" s="667"/>
      <c r="DA301" s="667"/>
      <c r="DB301" s="667"/>
      <c r="DC301" s="667"/>
      <c r="DD301" s="667"/>
      <c r="DE301" s="667"/>
      <c r="DF301" s="667"/>
      <c r="DG301" s="667"/>
      <c r="DH301" s="667"/>
      <c r="DI301" s="667"/>
      <c r="DJ301" s="667"/>
      <c r="DK301" s="667"/>
      <c r="DL301" s="667"/>
      <c r="DM301" s="667"/>
      <c r="DN301" s="667"/>
      <c r="DO301" s="667"/>
      <c r="DP301" s="667"/>
      <c r="DQ301" s="667"/>
    </row>
    <row r="302" spans="2:121" s="47" customFormat="1" outlineLevel="1">
      <c r="B302" s="47">
        <v>302</v>
      </c>
      <c r="C302" s="46"/>
      <c r="D302" s="754"/>
      <c r="E302" s="121"/>
      <c r="F302" s="667"/>
      <c r="G302" s="667"/>
      <c r="H302" s="667"/>
      <c r="I302" s="667"/>
      <c r="J302" s="667"/>
      <c r="K302" s="667"/>
      <c r="L302" s="667"/>
      <c r="M302" s="667"/>
      <c r="N302" s="667"/>
      <c r="O302" s="638"/>
      <c r="P302" s="638"/>
      <c r="Q302" s="638"/>
      <c r="R302" s="638"/>
      <c r="S302" s="638"/>
      <c r="T302" s="638"/>
      <c r="U302" s="638"/>
      <c r="V302" s="640"/>
      <c r="W302" s="640"/>
      <c r="X302" s="640"/>
      <c r="Y302" s="640"/>
      <c r="Z302" s="640"/>
      <c r="AA302" s="640"/>
      <c r="AB302" s="121"/>
      <c r="AC302" s="121"/>
      <c r="AD302" s="667"/>
      <c r="AE302" s="667"/>
      <c r="AF302" s="667"/>
      <c r="AG302" s="667"/>
      <c r="AH302" s="667"/>
      <c r="AI302" s="667"/>
      <c r="AJ302" s="667"/>
      <c r="AK302" s="667"/>
      <c r="AL302" s="667"/>
      <c r="AM302" s="667"/>
      <c r="AN302" s="667"/>
      <c r="AO302" s="667"/>
      <c r="AP302" s="667"/>
      <c r="AQ302" s="667"/>
      <c r="AR302" s="667"/>
      <c r="AS302" s="667"/>
      <c r="AT302" s="667"/>
      <c r="AU302" s="667"/>
      <c r="AV302" s="667"/>
      <c r="AW302" s="667"/>
      <c r="AX302" s="667"/>
      <c r="AY302" s="667"/>
      <c r="AZ302" s="667"/>
      <c r="BA302" s="667"/>
      <c r="BB302" s="667"/>
      <c r="BC302" s="667"/>
      <c r="BD302" s="667"/>
      <c r="BE302" s="667"/>
      <c r="BF302" s="667"/>
      <c r="BG302" s="667"/>
      <c r="BH302" s="667"/>
      <c r="BI302" s="667"/>
      <c r="BJ302" s="667"/>
      <c r="BK302" s="667"/>
      <c r="BL302" s="667"/>
      <c r="BM302" s="667"/>
      <c r="BN302" s="667"/>
      <c r="BO302" s="667"/>
      <c r="BP302" s="667"/>
      <c r="BQ302" s="667"/>
      <c r="BR302" s="733"/>
      <c r="BS302" s="667"/>
      <c r="BT302" s="667"/>
      <c r="BU302" s="667"/>
      <c r="BV302" s="651"/>
      <c r="BW302" s="651"/>
      <c r="BX302" s="651"/>
      <c r="BY302" s="651"/>
      <c r="BZ302" s="651"/>
      <c r="CA302" s="651"/>
      <c r="CB302" s="651"/>
      <c r="CC302" s="651"/>
      <c r="CD302" s="651"/>
      <c r="CE302" s="651"/>
      <c r="CF302" s="651"/>
      <c r="CG302" s="651"/>
      <c r="CH302" s="667"/>
      <c r="CI302" s="667"/>
      <c r="CJ302" s="667"/>
      <c r="CK302" s="667"/>
      <c r="CL302" s="667"/>
      <c r="CM302" s="667"/>
      <c r="CN302" s="667"/>
      <c r="CO302" s="667"/>
      <c r="CP302" s="667"/>
      <c r="CQ302" s="667"/>
      <c r="CR302" s="667"/>
      <c r="CS302" s="667"/>
      <c r="CT302" s="667"/>
      <c r="CU302" s="667"/>
      <c r="CV302" s="667"/>
      <c r="CW302" s="667"/>
      <c r="CX302" s="667"/>
      <c r="CY302" s="667"/>
      <c r="CZ302" s="667"/>
      <c r="DA302" s="667"/>
      <c r="DB302" s="667"/>
      <c r="DC302" s="667"/>
      <c r="DD302" s="667"/>
      <c r="DE302" s="667"/>
      <c r="DF302" s="667"/>
      <c r="DG302" s="667"/>
      <c r="DH302" s="667"/>
      <c r="DI302" s="667"/>
      <c r="DJ302" s="667"/>
      <c r="DK302" s="667"/>
      <c r="DL302" s="667"/>
      <c r="DM302" s="667"/>
      <c r="DN302" s="667"/>
      <c r="DO302" s="667"/>
      <c r="DP302" s="667"/>
      <c r="DQ302" s="667"/>
    </row>
    <row r="303" spans="2:121" s="47" customFormat="1" outlineLevel="1">
      <c r="B303" s="47">
        <v>303</v>
      </c>
      <c r="C303" s="46"/>
      <c r="D303" s="754"/>
      <c r="E303" s="121"/>
      <c r="F303" s="667"/>
      <c r="G303" s="667"/>
      <c r="H303" s="667"/>
      <c r="I303" s="667"/>
      <c r="J303" s="667"/>
      <c r="K303" s="667"/>
      <c r="L303" s="667"/>
      <c r="M303" s="667"/>
      <c r="N303" s="667"/>
      <c r="O303" s="638"/>
      <c r="P303" s="638"/>
      <c r="Q303" s="638"/>
      <c r="R303" s="638"/>
      <c r="S303" s="638"/>
      <c r="T303" s="638"/>
      <c r="U303" s="638"/>
      <c r="V303" s="640"/>
      <c r="W303" s="640"/>
      <c r="X303" s="640"/>
      <c r="Y303" s="640"/>
      <c r="Z303" s="640"/>
      <c r="AA303" s="640"/>
      <c r="AB303" s="121"/>
      <c r="AC303" s="121"/>
      <c r="AD303" s="667"/>
      <c r="AE303" s="667"/>
      <c r="AF303" s="667"/>
      <c r="AG303" s="667"/>
      <c r="AH303" s="667"/>
      <c r="AI303" s="667"/>
      <c r="AJ303" s="667"/>
      <c r="AK303" s="667"/>
      <c r="AL303" s="667"/>
      <c r="AM303" s="667"/>
      <c r="AN303" s="667"/>
      <c r="AO303" s="667"/>
      <c r="AP303" s="667"/>
      <c r="AQ303" s="667"/>
      <c r="AR303" s="667"/>
      <c r="AS303" s="667"/>
      <c r="AT303" s="667"/>
      <c r="AU303" s="667"/>
      <c r="AV303" s="667"/>
      <c r="AW303" s="667"/>
      <c r="AX303" s="667"/>
      <c r="AY303" s="667"/>
      <c r="AZ303" s="667"/>
      <c r="BA303" s="667"/>
      <c r="BB303" s="667"/>
      <c r="BC303" s="667"/>
      <c r="BD303" s="667"/>
      <c r="BE303" s="667"/>
      <c r="BF303" s="667"/>
      <c r="BG303" s="667"/>
      <c r="BH303" s="667"/>
      <c r="BI303" s="667"/>
      <c r="BJ303" s="667"/>
      <c r="BK303" s="667"/>
      <c r="BL303" s="667"/>
      <c r="BM303" s="667"/>
      <c r="BN303" s="667"/>
      <c r="BO303" s="667"/>
      <c r="BP303" s="667"/>
      <c r="BQ303" s="667"/>
      <c r="BR303" s="733"/>
      <c r="BS303" s="667"/>
      <c r="BT303" s="667"/>
      <c r="BU303" s="667"/>
      <c r="BV303" s="651"/>
      <c r="BW303" s="651"/>
      <c r="BX303" s="651"/>
      <c r="BY303" s="651"/>
      <c r="BZ303" s="651"/>
      <c r="CA303" s="651"/>
      <c r="CB303" s="651"/>
      <c r="CC303" s="651"/>
      <c r="CD303" s="651"/>
      <c r="CE303" s="651"/>
      <c r="CF303" s="651"/>
      <c r="CG303" s="667"/>
      <c r="CH303" s="667"/>
      <c r="CI303" s="667"/>
      <c r="CJ303" s="667"/>
      <c r="CK303" s="667"/>
      <c r="CL303" s="667"/>
      <c r="CM303" s="667"/>
      <c r="CN303" s="667"/>
      <c r="CO303" s="667"/>
      <c r="CP303" s="667"/>
      <c r="CQ303" s="667"/>
      <c r="CR303" s="667"/>
      <c r="CS303" s="667"/>
      <c r="CT303" s="667"/>
      <c r="CU303" s="667"/>
      <c r="CV303" s="667"/>
      <c r="CW303" s="667"/>
      <c r="CX303" s="667"/>
      <c r="CY303" s="667"/>
      <c r="CZ303" s="667"/>
      <c r="DA303" s="667"/>
      <c r="DB303" s="667"/>
      <c r="DC303" s="667"/>
      <c r="DD303" s="667"/>
      <c r="DE303" s="667"/>
      <c r="DF303" s="667"/>
      <c r="DG303" s="667"/>
      <c r="DH303" s="667"/>
      <c r="DI303" s="667"/>
      <c r="DJ303" s="667"/>
      <c r="DK303" s="667"/>
      <c r="DL303" s="667"/>
      <c r="DM303" s="667"/>
      <c r="DN303" s="667"/>
      <c r="DO303" s="667"/>
      <c r="DP303" s="667"/>
      <c r="DQ303" s="667"/>
    </row>
    <row r="304" spans="2:121" s="47" customFormat="1" outlineLevel="1">
      <c r="B304" s="47">
        <v>304</v>
      </c>
      <c r="C304" s="46"/>
      <c r="D304" s="845"/>
      <c r="E304" s="53"/>
      <c r="F304" s="643"/>
      <c r="G304" s="643"/>
      <c r="H304" s="643"/>
      <c r="I304" s="643"/>
      <c r="J304" s="643"/>
      <c r="K304" s="643"/>
      <c r="L304" s="643"/>
      <c r="M304" s="643"/>
      <c r="N304" s="643"/>
      <c r="O304" s="643"/>
      <c r="P304" s="643"/>
      <c r="Q304" s="643"/>
      <c r="R304" s="643"/>
      <c r="S304" s="643"/>
      <c r="T304" s="643"/>
      <c r="U304" s="643"/>
      <c r="V304" s="648"/>
      <c r="W304" s="648"/>
      <c r="X304" s="648"/>
      <c r="Y304" s="648"/>
      <c r="Z304" s="648"/>
      <c r="AA304" s="648"/>
      <c r="AB304" s="53"/>
      <c r="AC304" s="53"/>
      <c r="AD304" s="643"/>
      <c r="AE304" s="643"/>
      <c r="AF304" s="643"/>
      <c r="AG304" s="643"/>
      <c r="AH304" s="643"/>
      <c r="AI304" s="643"/>
      <c r="AJ304" s="643"/>
      <c r="AK304" s="643"/>
      <c r="AL304" s="643"/>
      <c r="AM304" s="643"/>
      <c r="AN304" s="643"/>
      <c r="AO304" s="643"/>
      <c r="AP304" s="643"/>
      <c r="AQ304" s="643"/>
      <c r="AR304" s="643"/>
      <c r="AS304" s="643"/>
      <c r="AT304" s="643"/>
      <c r="AU304" s="643"/>
      <c r="AV304" s="643"/>
      <c r="AW304" s="643"/>
      <c r="AX304" s="643"/>
      <c r="AY304" s="643"/>
      <c r="AZ304" s="643"/>
      <c r="BA304" s="643"/>
      <c r="BB304" s="643"/>
      <c r="BC304" s="643"/>
      <c r="BD304" s="643"/>
      <c r="BE304" s="643"/>
      <c r="BF304" s="643"/>
      <c r="BG304" s="643"/>
      <c r="BH304" s="643"/>
      <c r="BI304" s="643"/>
      <c r="BJ304" s="643"/>
      <c r="BK304" s="643"/>
      <c r="BL304" s="643"/>
      <c r="BM304" s="643"/>
      <c r="BN304" s="643"/>
      <c r="BO304" s="643"/>
      <c r="BP304" s="643"/>
      <c r="BQ304" s="643"/>
      <c r="BR304" s="795"/>
      <c r="BS304" s="643"/>
      <c r="BT304" s="643"/>
      <c r="BU304" s="643"/>
      <c r="BV304" s="643"/>
      <c r="BW304" s="643"/>
      <c r="BX304" s="643"/>
      <c r="BY304" s="643"/>
      <c r="BZ304" s="643"/>
      <c r="CA304" s="643"/>
      <c r="CB304" s="643"/>
      <c r="CC304" s="643"/>
      <c r="CD304" s="643"/>
      <c r="CE304" s="643"/>
      <c r="CF304" s="643"/>
      <c r="CG304" s="643"/>
      <c r="CH304" s="643"/>
      <c r="CI304" s="643"/>
      <c r="CJ304" s="643"/>
      <c r="CK304" s="643"/>
      <c r="CL304" s="643"/>
      <c r="CM304" s="643"/>
      <c r="CN304" s="643"/>
      <c r="CO304" s="643"/>
      <c r="CP304" s="643"/>
      <c r="CQ304" s="643"/>
      <c r="CR304" s="643"/>
      <c r="CS304" s="643"/>
      <c r="CT304" s="643"/>
      <c r="CU304" s="643"/>
      <c r="CV304" s="643"/>
      <c r="CW304" s="643"/>
      <c r="CX304" s="643"/>
      <c r="CY304" s="643"/>
      <c r="CZ304" s="643"/>
      <c r="DA304" s="643"/>
      <c r="DB304" s="643"/>
      <c r="DC304" s="643"/>
      <c r="DD304" s="643"/>
      <c r="DE304" s="643"/>
      <c r="DF304" s="643"/>
      <c r="DG304" s="643"/>
      <c r="DH304" s="643"/>
      <c r="DI304" s="643"/>
      <c r="DJ304" s="643"/>
      <c r="DK304" s="643"/>
      <c r="DL304" s="643"/>
      <c r="DM304" s="643"/>
      <c r="DN304" s="643"/>
      <c r="DO304" s="643"/>
      <c r="DP304" s="643"/>
      <c r="DQ304" s="643"/>
    </row>
    <row r="305" spans="2:121" s="47" customFormat="1">
      <c r="B305" s="47">
        <v>305</v>
      </c>
      <c r="C305" s="46"/>
      <c r="D305" s="56"/>
      <c r="E305" s="111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132"/>
      <c r="W305" s="132"/>
      <c r="X305" s="132"/>
      <c r="Y305" s="132"/>
      <c r="Z305" s="132"/>
      <c r="AA305" s="132"/>
      <c r="AB305" s="111"/>
      <c r="AC305" s="111"/>
      <c r="AD305" s="85"/>
      <c r="AE305" s="85"/>
      <c r="AF305" s="85"/>
      <c r="AG305" s="85"/>
      <c r="AH305" s="85"/>
      <c r="AI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85"/>
      <c r="AX305" s="85"/>
      <c r="AY305" s="85"/>
      <c r="AZ305" s="85"/>
      <c r="BA305" s="85"/>
      <c r="BB305" s="85"/>
      <c r="BC305" s="85"/>
      <c r="BD305" s="85"/>
      <c r="BE305" s="85"/>
      <c r="BF305" s="85"/>
      <c r="BG305" s="85"/>
      <c r="BH305" s="85"/>
      <c r="BI305" s="85"/>
      <c r="BJ305" s="85"/>
      <c r="BK305" s="85"/>
      <c r="BL305" s="85"/>
      <c r="BM305" s="85"/>
      <c r="BN305" s="85"/>
      <c r="BO305" s="85"/>
      <c r="BP305" s="85"/>
      <c r="BQ305" s="85"/>
      <c r="BR305" s="85"/>
      <c r="BS305" s="85"/>
      <c r="BT305" s="85"/>
      <c r="BU305" s="85"/>
      <c r="BV305" s="99"/>
      <c r="BW305" s="99"/>
      <c r="BX305" s="99"/>
      <c r="BY305" s="634"/>
      <c r="BZ305" s="634"/>
      <c r="CA305" s="634"/>
      <c r="CB305" s="634"/>
      <c r="CC305" s="634"/>
      <c r="CD305" s="99"/>
      <c r="CE305" s="99"/>
      <c r="CF305" s="99"/>
      <c r="CG305" s="99"/>
      <c r="CH305" s="99"/>
      <c r="CI305" s="85"/>
      <c r="CJ305" s="85"/>
      <c r="CK305" s="85"/>
      <c r="CL305" s="99"/>
      <c r="CM305" s="85"/>
      <c r="CN305" s="85"/>
      <c r="CO305" s="85"/>
      <c r="CP305" s="85"/>
      <c r="CQ305" s="85"/>
      <c r="CR305" s="85"/>
      <c r="CS305" s="85"/>
      <c r="CT305" s="85"/>
      <c r="CU305" s="85"/>
      <c r="CV305" s="85"/>
      <c r="CW305" s="85"/>
      <c r="CX305" s="85"/>
      <c r="CY305" s="85"/>
      <c r="CZ305" s="85"/>
      <c r="DA305" s="85"/>
      <c r="DB305" s="85"/>
      <c r="DC305" s="85"/>
      <c r="DD305" s="85"/>
      <c r="DE305" s="85"/>
      <c r="DF305" s="85"/>
      <c r="DG305" s="85"/>
      <c r="DH305" s="85"/>
      <c r="DI305" s="85"/>
      <c r="DJ305" s="85"/>
      <c r="DK305" s="85"/>
      <c r="DL305" s="85"/>
      <c r="DM305" s="85"/>
      <c r="DN305" s="85"/>
      <c r="DO305" s="85"/>
      <c r="DP305" s="85"/>
      <c r="DQ305" s="85"/>
    </row>
    <row r="306" spans="2:121">
      <c r="B306" s="47">
        <v>306</v>
      </c>
      <c r="C306" s="25"/>
      <c r="D306" s="11" t="s">
        <v>652</v>
      </c>
      <c r="E306" s="10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127"/>
      <c r="T306" s="127"/>
      <c r="U306" s="79"/>
      <c r="V306" s="73"/>
      <c r="W306" s="73"/>
      <c r="X306" s="73"/>
      <c r="Y306" s="73"/>
      <c r="Z306" s="73"/>
      <c r="AA306" s="73"/>
      <c r="AB306" s="10"/>
      <c r="AC306" s="10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  <c r="AT306" s="79"/>
      <c r="AU306" s="79"/>
      <c r="AV306" s="79"/>
      <c r="AW306" s="79"/>
      <c r="AX306" s="79"/>
      <c r="AY306" s="79"/>
      <c r="AZ306" s="79"/>
      <c r="BA306" s="79"/>
      <c r="BB306" s="79"/>
      <c r="BC306" s="79"/>
      <c r="BD306" s="79"/>
      <c r="BE306" s="79"/>
      <c r="BF306" s="79"/>
      <c r="BG306" s="79"/>
      <c r="BH306" s="79"/>
      <c r="BI306" s="79"/>
      <c r="BJ306" s="79"/>
      <c r="BK306" s="79"/>
      <c r="BL306" s="79"/>
      <c r="BM306" s="79"/>
      <c r="BN306" s="79"/>
      <c r="BO306" s="79"/>
      <c r="BP306" s="79"/>
      <c r="BQ306" s="79"/>
      <c r="BR306" s="79"/>
      <c r="BS306" s="79"/>
      <c r="BT306" s="79"/>
      <c r="BU306" s="79"/>
      <c r="BV306" s="101"/>
      <c r="BW306" s="101"/>
      <c r="BX306" s="101"/>
      <c r="BY306" s="101"/>
      <c r="BZ306" s="101"/>
      <c r="CA306" s="101"/>
      <c r="CB306" s="101"/>
      <c r="CC306" s="101"/>
      <c r="CD306" s="101"/>
      <c r="CE306" s="101"/>
      <c r="CF306" s="101"/>
      <c r="CG306" s="101"/>
      <c r="CH306" s="79"/>
      <c r="CI306" s="79"/>
      <c r="CJ306" s="79"/>
      <c r="CK306" s="79"/>
      <c r="CL306" s="79"/>
      <c r="CM306" s="79"/>
      <c r="CN306" s="79"/>
      <c r="CO306" s="79"/>
      <c r="CP306" s="79"/>
      <c r="CQ306" s="79"/>
      <c r="CR306" s="79"/>
      <c r="CS306" s="79"/>
      <c r="CT306" s="79"/>
      <c r="CU306" s="79"/>
      <c r="CV306" s="79"/>
      <c r="CW306" s="79"/>
      <c r="CX306" s="79"/>
      <c r="CY306" s="79"/>
      <c r="CZ306" s="79"/>
      <c r="DA306" s="79"/>
      <c r="DB306" s="79"/>
      <c r="DC306" s="79"/>
      <c r="DD306" s="79"/>
      <c r="DE306" s="79"/>
      <c r="DF306" s="79"/>
      <c r="DG306" s="79"/>
      <c r="DH306" s="79"/>
      <c r="DI306" s="79"/>
      <c r="DJ306" s="79"/>
      <c r="DK306" s="79"/>
      <c r="DL306" s="79"/>
      <c r="DM306" s="79"/>
      <c r="DN306" s="79"/>
      <c r="DO306" s="79"/>
      <c r="DP306" s="79"/>
      <c r="DQ306" s="79"/>
    </row>
    <row r="307" spans="2:121" s="47" customFormat="1">
      <c r="B307" s="47">
        <v>307</v>
      </c>
      <c r="C307" s="46"/>
      <c r="D307" s="642"/>
      <c r="E307" s="53"/>
      <c r="F307" s="643"/>
      <c r="G307" s="643"/>
      <c r="H307" s="643"/>
      <c r="I307" s="643"/>
      <c r="J307" s="643"/>
      <c r="K307" s="643"/>
      <c r="L307" s="643"/>
      <c r="M307" s="643"/>
      <c r="N307" s="643"/>
      <c r="O307" s="643"/>
      <c r="P307" s="643"/>
      <c r="Q307" s="643"/>
      <c r="R307" s="643"/>
      <c r="S307" s="643"/>
      <c r="T307" s="643"/>
      <c r="U307" s="643"/>
      <c r="V307" s="648"/>
      <c r="W307" s="648"/>
      <c r="X307" s="648"/>
      <c r="Y307" s="648"/>
      <c r="Z307" s="648"/>
      <c r="AA307" s="648"/>
      <c r="AB307" s="53"/>
      <c r="AC307" s="53"/>
      <c r="AD307" s="643"/>
      <c r="AE307" s="643"/>
      <c r="AF307" s="643"/>
      <c r="AG307" s="643"/>
      <c r="AH307" s="643"/>
      <c r="AI307" s="643"/>
      <c r="AJ307" s="643"/>
      <c r="AK307" s="643"/>
      <c r="AL307" s="643"/>
      <c r="AM307" s="643"/>
      <c r="AN307" s="643"/>
      <c r="AO307" s="643"/>
      <c r="AP307" s="643"/>
      <c r="AQ307" s="643"/>
      <c r="AR307" s="643"/>
      <c r="AS307" s="643"/>
      <c r="AT307" s="643"/>
      <c r="AU307" s="643"/>
      <c r="AV307" s="643"/>
      <c r="AW307" s="643"/>
      <c r="AX307" s="643"/>
      <c r="AY307" s="643"/>
      <c r="AZ307" s="643"/>
      <c r="BA307" s="643"/>
      <c r="BB307" s="643"/>
      <c r="BC307" s="643"/>
      <c r="BD307" s="643"/>
      <c r="BE307" s="643"/>
      <c r="BF307" s="643"/>
      <c r="BG307" s="643"/>
      <c r="BH307" s="643"/>
      <c r="BI307" s="643"/>
      <c r="BJ307" s="643"/>
      <c r="BK307" s="643"/>
      <c r="BL307" s="643"/>
      <c r="BM307" s="643"/>
      <c r="BN307" s="643"/>
      <c r="BO307" s="643"/>
      <c r="BP307" s="643"/>
      <c r="BQ307" s="643"/>
      <c r="BR307" s="795"/>
      <c r="BS307" s="643"/>
      <c r="BT307" s="643"/>
      <c r="BU307" s="643"/>
      <c r="BV307" s="643"/>
      <c r="BW307" s="643"/>
      <c r="BX307" s="643"/>
      <c r="BY307" s="643"/>
      <c r="BZ307" s="643"/>
      <c r="CA307" s="643"/>
      <c r="CB307" s="643"/>
      <c r="CC307" s="643"/>
      <c r="CD307" s="643"/>
      <c r="CE307" s="643"/>
      <c r="CF307" s="643"/>
      <c r="CG307" s="643"/>
      <c r="CH307" s="643"/>
      <c r="CI307" s="643"/>
      <c r="CJ307" s="643"/>
      <c r="CK307" s="643"/>
      <c r="CL307" s="643"/>
      <c r="CM307" s="643"/>
      <c r="CN307" s="643"/>
      <c r="CO307" s="643"/>
      <c r="CP307" s="643"/>
      <c r="CQ307" s="643"/>
      <c r="CR307" s="643"/>
      <c r="CS307" s="643"/>
      <c r="CT307" s="643"/>
      <c r="CU307" s="643"/>
      <c r="CV307" s="643"/>
      <c r="CW307" s="643"/>
      <c r="CX307" s="643"/>
      <c r="CY307" s="643"/>
      <c r="CZ307" s="643"/>
      <c r="DA307" s="643"/>
      <c r="DB307" s="643"/>
      <c r="DC307" s="643"/>
      <c r="DD307" s="643"/>
      <c r="DE307" s="643"/>
      <c r="DF307" s="643"/>
      <c r="DG307" s="643"/>
      <c r="DH307" s="643"/>
      <c r="DI307" s="643"/>
      <c r="DJ307" s="643"/>
      <c r="DK307" s="643"/>
      <c r="DL307" s="643"/>
      <c r="DM307" s="643"/>
      <c r="DN307" s="643"/>
      <c r="DO307" s="643"/>
      <c r="DP307" s="643"/>
      <c r="DQ307" s="643"/>
    </row>
    <row r="308" spans="2:121" s="47" customFormat="1">
      <c r="B308" s="47">
        <v>308</v>
      </c>
      <c r="C308" s="46"/>
      <c r="D308" s="636" t="s">
        <v>188</v>
      </c>
      <c r="E308" s="119"/>
      <c r="F308" s="639"/>
      <c r="G308" s="638"/>
      <c r="H308" s="638"/>
      <c r="I308" s="638"/>
      <c r="J308" s="638"/>
      <c r="K308" s="638"/>
      <c r="L308" s="638"/>
      <c r="M308" s="638"/>
      <c r="N308" s="638"/>
      <c r="O308" s="638"/>
      <c r="P308" s="758" t="s">
        <v>105</v>
      </c>
      <c r="Q308" s="638">
        <v>2283.3999999999996</v>
      </c>
      <c r="R308" s="638">
        <v>2768.3850000000002</v>
      </c>
      <c r="S308" s="638">
        <v>5006.529629183904</v>
      </c>
      <c r="T308" s="638">
        <v>10250.505949667837</v>
      </c>
      <c r="U308" s="638">
        <v>11430.469297095457</v>
      </c>
      <c r="V308" s="640"/>
      <c r="W308" s="640"/>
      <c r="X308" s="640"/>
      <c r="Y308" s="640"/>
      <c r="Z308" s="640"/>
      <c r="AA308" s="640"/>
      <c r="AB308" s="119"/>
      <c r="AC308" s="119"/>
      <c r="AD308" s="639"/>
      <c r="AE308" s="639"/>
      <c r="AF308" s="639"/>
      <c r="AG308" s="639"/>
      <c r="AH308" s="639"/>
      <c r="AI308" s="639"/>
      <c r="AJ308" s="639"/>
      <c r="AK308" s="639"/>
      <c r="AL308" s="639"/>
      <c r="AM308" s="639"/>
      <c r="AN308" s="639"/>
      <c r="AO308" s="639"/>
      <c r="AP308" s="639"/>
      <c r="AQ308" s="639"/>
      <c r="AR308" s="639"/>
      <c r="AS308" s="639"/>
      <c r="AT308" s="639"/>
      <c r="AU308" s="639"/>
      <c r="AV308" s="639"/>
      <c r="AW308" s="639"/>
      <c r="AX308" s="639"/>
      <c r="AY308" s="639"/>
      <c r="AZ308" s="639"/>
      <c r="BA308" s="639"/>
      <c r="BB308" s="639"/>
      <c r="BC308" s="639"/>
      <c r="BD308" s="639"/>
      <c r="BE308" s="639"/>
      <c r="BF308" s="639"/>
      <c r="BG308" s="639"/>
      <c r="BH308" s="639"/>
      <c r="BI308" s="639"/>
      <c r="BJ308" s="639"/>
      <c r="BK308" s="639"/>
      <c r="BL308" s="639"/>
      <c r="BM308" s="639"/>
      <c r="BN308" s="639"/>
      <c r="BO308" s="639"/>
      <c r="BP308" s="639"/>
      <c r="BQ308" s="639"/>
      <c r="BR308" s="639"/>
      <c r="BS308" s="639"/>
      <c r="BT308" s="639"/>
      <c r="BU308" s="639"/>
      <c r="BV308" s="667"/>
      <c r="BW308" s="667"/>
      <c r="BX308" s="667"/>
      <c r="BY308" s="667"/>
      <c r="BZ308" s="667"/>
      <c r="CA308" s="667"/>
      <c r="CB308" s="667"/>
      <c r="CC308" s="667">
        <v>771.09514385964917</v>
      </c>
      <c r="CD308" s="667">
        <v>580.88658735350543</v>
      </c>
      <c r="CE308" s="846">
        <v>660.65252827557742</v>
      </c>
      <c r="CF308" s="846">
        <v>736.96137437091738</v>
      </c>
      <c r="CG308" s="667">
        <v>789.88450999999986</v>
      </c>
      <c r="CH308" s="667">
        <v>957.83523748800008</v>
      </c>
      <c r="CI308" s="667">
        <v>1082.8214471629362</v>
      </c>
      <c r="CJ308" s="667">
        <v>1441.3755161679999</v>
      </c>
      <c r="CK308" s="667">
        <v>1524.4974283649681</v>
      </c>
      <c r="CL308" s="667">
        <v>1751.3639754334276</v>
      </c>
      <c r="CM308" s="667">
        <v>2318</v>
      </c>
      <c r="CN308" s="667">
        <v>2997.2840517878394</v>
      </c>
      <c r="CO308" s="667">
        <v>3183.8579224465693</v>
      </c>
      <c r="CP308" s="667">
        <v>2931.3273228610487</v>
      </c>
      <c r="CQ308" s="667">
        <v>3495.0014796241958</v>
      </c>
      <c r="CR308" s="667">
        <v>4546.8951288314784</v>
      </c>
      <c r="CS308" s="667">
        <v>5463.0605652378217</v>
      </c>
      <c r="CT308" s="667">
        <v>5854.0520394931536</v>
      </c>
      <c r="CU308" s="667"/>
      <c r="CV308" s="667"/>
      <c r="CW308" s="667"/>
      <c r="CX308" s="667"/>
      <c r="CY308" s="667"/>
      <c r="CZ308" s="667"/>
      <c r="DA308" s="667"/>
      <c r="DB308" s="667"/>
      <c r="DC308" s="667"/>
      <c r="DD308" s="667"/>
      <c r="DE308" s="667"/>
      <c r="DF308" s="667"/>
      <c r="DG308" s="667"/>
      <c r="DH308" s="667"/>
      <c r="DI308" s="667"/>
      <c r="DJ308" s="667"/>
      <c r="DK308" s="667"/>
      <c r="DL308" s="667"/>
      <c r="DM308" s="667"/>
      <c r="DN308" s="667"/>
      <c r="DO308" s="667"/>
      <c r="DP308" s="667"/>
      <c r="DQ308" s="667"/>
    </row>
    <row r="309" spans="2:121" s="47" customFormat="1">
      <c r="B309" s="47">
        <v>309</v>
      </c>
      <c r="C309" s="46"/>
      <c r="D309" s="636" t="s">
        <v>582</v>
      </c>
      <c r="E309" s="119"/>
      <c r="F309" s="639"/>
      <c r="G309" s="638"/>
      <c r="H309" s="638"/>
      <c r="I309" s="638"/>
      <c r="J309" s="638"/>
      <c r="K309" s="638"/>
      <c r="L309" s="638"/>
      <c r="M309" s="638"/>
      <c r="N309" s="638"/>
      <c r="O309" s="638"/>
      <c r="P309" s="758" t="s">
        <v>105</v>
      </c>
      <c r="Q309" s="638">
        <v>619.78</v>
      </c>
      <c r="R309" s="638">
        <v>2775.1684399999995</v>
      </c>
      <c r="S309" s="638">
        <v>5961.8789999999999</v>
      </c>
      <c r="T309" s="638">
        <v>8174.7454090328283</v>
      </c>
      <c r="U309" s="638">
        <v>14957.871695778153</v>
      </c>
      <c r="V309" s="640"/>
      <c r="W309" s="640"/>
      <c r="X309" s="640"/>
      <c r="Y309" s="640"/>
      <c r="Z309" s="640"/>
      <c r="AA309" s="640"/>
      <c r="AB309" s="119"/>
      <c r="AC309" s="119"/>
      <c r="AD309" s="639"/>
      <c r="AE309" s="639"/>
      <c r="AF309" s="639"/>
      <c r="AG309" s="639"/>
      <c r="AH309" s="639"/>
      <c r="AI309" s="639"/>
      <c r="AJ309" s="639"/>
      <c r="AK309" s="639"/>
      <c r="AL309" s="639"/>
      <c r="AM309" s="639"/>
      <c r="AN309" s="639"/>
      <c r="AO309" s="639"/>
      <c r="AP309" s="639"/>
      <c r="AQ309" s="639"/>
      <c r="AR309" s="639"/>
      <c r="AS309" s="639"/>
      <c r="AT309" s="639"/>
      <c r="AU309" s="639"/>
      <c r="AV309" s="639"/>
      <c r="AW309" s="639"/>
      <c r="AX309" s="639"/>
      <c r="AY309" s="639"/>
      <c r="AZ309" s="639"/>
      <c r="BA309" s="639"/>
      <c r="BB309" s="639"/>
      <c r="BC309" s="639"/>
      <c r="BD309" s="639"/>
      <c r="BE309" s="639"/>
      <c r="BF309" s="639"/>
      <c r="BG309" s="639"/>
      <c r="BH309" s="639"/>
      <c r="BI309" s="639"/>
      <c r="BJ309" s="639"/>
      <c r="BK309" s="639"/>
      <c r="BL309" s="639"/>
      <c r="BM309" s="639"/>
      <c r="BN309" s="639"/>
      <c r="BO309" s="639"/>
      <c r="BP309" s="639"/>
      <c r="BQ309" s="639"/>
      <c r="BR309" s="639"/>
      <c r="BS309" s="639"/>
      <c r="BT309" s="639"/>
      <c r="BU309" s="639"/>
      <c r="BV309" s="667"/>
      <c r="BW309" s="667"/>
      <c r="BX309" s="667"/>
      <c r="BY309" s="667"/>
      <c r="BZ309" s="846">
        <v>154.39999999999998</v>
      </c>
      <c r="CA309" s="846">
        <v>0</v>
      </c>
      <c r="CB309" s="667">
        <v>173.4</v>
      </c>
      <c r="CC309" s="667">
        <v>291.98</v>
      </c>
      <c r="CD309" s="639">
        <v>407.24997264649448</v>
      </c>
      <c r="CE309" s="846">
        <v>545.38643172442255</v>
      </c>
      <c r="CF309" s="846">
        <v>694.92385999999988</v>
      </c>
      <c r="CG309" s="667">
        <v>1003.3668099999999</v>
      </c>
      <c r="CH309" s="667">
        <v>1103.647425872</v>
      </c>
      <c r="CI309" s="667">
        <v>1330.5049453409683</v>
      </c>
      <c r="CJ309" s="667">
        <v>1627.8607581519998</v>
      </c>
      <c r="CK309" s="667">
        <v>1899.8658706350316</v>
      </c>
      <c r="CL309" s="667">
        <v>1579.430007382573</v>
      </c>
      <c r="CM309" s="667">
        <v>1708.0000000000002</v>
      </c>
      <c r="CN309" s="667">
        <v>2164.7051485134398</v>
      </c>
      <c r="CO309" s="667">
        <v>2648.3363345204298</v>
      </c>
      <c r="CP309" s="667">
        <v>2619.8716957781526</v>
      </c>
      <c r="CQ309" s="667">
        <v>3193</v>
      </c>
      <c r="CR309" s="667">
        <v>4154</v>
      </c>
      <c r="CS309" s="667">
        <v>4991</v>
      </c>
      <c r="CT309" s="667">
        <v>5348.2060797615213</v>
      </c>
      <c r="CV309" s="667"/>
      <c r="CW309" s="667"/>
      <c r="CX309" s="667"/>
      <c r="CY309" s="667"/>
      <c r="CZ309" s="667"/>
      <c r="DA309" s="667"/>
      <c r="DB309" s="667"/>
      <c r="DC309" s="667"/>
      <c r="DD309" s="667"/>
      <c r="DE309" s="667"/>
      <c r="DF309" s="667"/>
      <c r="DG309" s="667"/>
      <c r="DH309" s="667"/>
      <c r="DI309" s="667"/>
      <c r="DJ309" s="667"/>
      <c r="DK309" s="667"/>
      <c r="DL309" s="667"/>
      <c r="DM309" s="667"/>
      <c r="DN309" s="667"/>
      <c r="DO309" s="667"/>
      <c r="DP309" s="667"/>
      <c r="DQ309" s="667"/>
    </row>
    <row r="310" spans="2:121" s="47" customFormat="1">
      <c r="B310" s="47">
        <v>310</v>
      </c>
      <c r="C310" s="46"/>
      <c r="D310" s="636" t="s">
        <v>942</v>
      </c>
      <c r="E310" s="119"/>
      <c r="F310" s="639"/>
      <c r="G310" s="638"/>
      <c r="H310" s="638"/>
      <c r="I310" s="638"/>
      <c r="J310" s="638"/>
      <c r="K310" s="638"/>
      <c r="L310" s="638"/>
      <c r="M310" s="638"/>
      <c r="N310" s="638"/>
      <c r="O310" s="638"/>
      <c r="P310" s="758" t="s">
        <v>105</v>
      </c>
      <c r="Q310" s="638">
        <v>358.82</v>
      </c>
      <c r="R310" s="638">
        <v>763.64755999999943</v>
      </c>
      <c r="S310" s="638">
        <v>3330.4965896370222</v>
      </c>
      <c r="T310" s="638">
        <v>9837.799832442719</v>
      </c>
      <c r="U310" s="638">
        <v>11437.799832442719</v>
      </c>
      <c r="V310" s="668"/>
      <c r="W310" s="668"/>
      <c r="X310" s="668"/>
      <c r="Y310" s="668"/>
      <c r="Z310" s="668"/>
      <c r="AA310" s="668"/>
      <c r="AB310" s="119"/>
      <c r="AC310" s="119"/>
      <c r="AD310" s="639"/>
      <c r="AE310" s="639"/>
      <c r="AF310" s="639"/>
      <c r="AG310" s="639"/>
      <c r="AH310" s="639"/>
      <c r="AI310" s="639"/>
      <c r="AJ310" s="639"/>
      <c r="AK310" s="639"/>
      <c r="AL310" s="639"/>
      <c r="AM310" s="639"/>
      <c r="AN310" s="639"/>
      <c r="AO310" s="639"/>
      <c r="AP310" s="639"/>
      <c r="AQ310" s="639"/>
      <c r="AR310" s="639"/>
      <c r="AS310" s="639"/>
      <c r="AT310" s="639"/>
      <c r="AU310" s="639"/>
      <c r="AV310" s="639"/>
      <c r="AW310" s="639"/>
      <c r="AX310" s="639"/>
      <c r="AY310" s="639"/>
      <c r="AZ310" s="639"/>
      <c r="BA310" s="639"/>
      <c r="BB310" s="639"/>
      <c r="BC310" s="639"/>
      <c r="BD310" s="639"/>
      <c r="BE310" s="639"/>
      <c r="BF310" s="639"/>
      <c r="BG310" s="639"/>
      <c r="BH310" s="639"/>
      <c r="BI310" s="639"/>
      <c r="BJ310" s="639"/>
      <c r="BK310" s="639"/>
      <c r="BL310" s="639"/>
      <c r="BM310" s="639"/>
      <c r="BN310" s="639"/>
      <c r="BO310" s="639"/>
      <c r="BP310" s="639"/>
      <c r="BQ310" s="639"/>
      <c r="BR310" s="639"/>
      <c r="BS310" s="639"/>
      <c r="BT310" s="639"/>
      <c r="BU310" s="639"/>
      <c r="BV310" s="667"/>
      <c r="BW310" s="667"/>
      <c r="BX310" s="667"/>
      <c r="BY310" s="667"/>
      <c r="BZ310" s="667"/>
      <c r="CA310" s="667"/>
      <c r="CB310" s="667"/>
      <c r="CC310" s="846">
        <v>59.924856140350869</v>
      </c>
      <c r="CD310" s="667">
        <v>160.85943999999998</v>
      </c>
      <c r="CE310" s="846">
        <v>201.24103999999997</v>
      </c>
      <c r="CF310" s="846">
        <v>59.975399999999524</v>
      </c>
      <c r="CG310" s="667">
        <v>341.57167999999996</v>
      </c>
      <c r="CH310" s="667">
        <v>452.52058463999998</v>
      </c>
      <c r="CI310" s="667">
        <v>762.10307131702234</v>
      </c>
      <c r="CJ310" s="667">
        <v>815.87293367999985</v>
      </c>
      <c r="CK310" s="667">
        <v>1300</v>
      </c>
      <c r="CL310" s="667">
        <v>1300</v>
      </c>
      <c r="CM310" s="667">
        <v>2074</v>
      </c>
      <c r="CN310" s="667">
        <v>3163.7998324427194</v>
      </c>
      <c r="CO310" s="667">
        <v>3300</v>
      </c>
      <c r="CP310" s="667">
        <v>2900</v>
      </c>
      <c r="CQ310" s="667">
        <v>3611.9985203758042</v>
      </c>
      <c r="CR310" s="667">
        <v>4699.1048711685216</v>
      </c>
      <c r="CS310" s="667">
        <v>5645.9394347621792</v>
      </c>
      <c r="CT310" s="667">
        <v>6050.0195573953943</v>
      </c>
      <c r="CU310" s="667">
        <v>6800.0195573953943</v>
      </c>
      <c r="CV310" s="667">
        <v>7550.0195573953943</v>
      </c>
      <c r="CW310" s="667">
        <v>8300.0195573953933</v>
      </c>
      <c r="CX310" s="667">
        <v>9050.0195573953933</v>
      </c>
      <c r="CY310" s="667">
        <v>9800.0195573953933</v>
      </c>
      <c r="CZ310" s="667">
        <v>10550.019557395393</v>
      </c>
      <c r="DA310" s="667">
        <v>11300.019557395393</v>
      </c>
      <c r="DB310" s="667">
        <v>12050.019557395393</v>
      </c>
      <c r="DC310" s="667">
        <v>12800.019557395393</v>
      </c>
      <c r="DD310" s="667">
        <v>13550.019557395393</v>
      </c>
      <c r="DE310" s="667">
        <v>14300.019557395393</v>
      </c>
      <c r="DF310" s="667">
        <v>15050.019557395393</v>
      </c>
      <c r="DG310" s="667">
        <v>15800.019557395393</v>
      </c>
      <c r="DH310" s="667">
        <v>16550.019557395393</v>
      </c>
      <c r="DI310" s="667">
        <v>17300.019557395393</v>
      </c>
      <c r="DJ310" s="667">
        <v>18050.019557395393</v>
      </c>
      <c r="DK310" s="667">
        <v>18800.019557395393</v>
      </c>
      <c r="DL310" s="667">
        <v>19550.019557395393</v>
      </c>
      <c r="DM310" s="667">
        <v>20300.019557395393</v>
      </c>
      <c r="DN310" s="667"/>
      <c r="DO310" s="667"/>
      <c r="DP310" s="667"/>
      <c r="DQ310" s="667"/>
    </row>
    <row r="311" spans="2:121" s="47" customFormat="1">
      <c r="B311" s="47">
        <v>311</v>
      </c>
      <c r="C311" s="46"/>
      <c r="D311" s="642" t="s">
        <v>273</v>
      </c>
      <c r="E311" s="53"/>
      <c r="F311" s="643"/>
      <c r="G311" s="643"/>
      <c r="H311" s="643"/>
      <c r="I311" s="643"/>
      <c r="J311" s="643"/>
      <c r="K311" s="643"/>
      <c r="L311" s="643"/>
      <c r="M311" s="643"/>
      <c r="N311" s="643"/>
      <c r="O311" s="643"/>
      <c r="P311" s="758" t="s">
        <v>105</v>
      </c>
      <c r="Q311" s="847">
        <v>3262</v>
      </c>
      <c r="R311" s="847">
        <v>6307.2009999999991</v>
      </c>
      <c r="S311" s="847">
        <v>14298.905218820924</v>
      </c>
      <c r="T311" s="847">
        <v>28188.777272526997</v>
      </c>
      <c r="U311" s="847">
        <v>48251.199018639199</v>
      </c>
      <c r="V311" s="648"/>
      <c r="W311" s="648"/>
      <c r="X311" s="648"/>
      <c r="Y311" s="648"/>
      <c r="Z311" s="648"/>
      <c r="AA311" s="648"/>
      <c r="AB311" s="53"/>
      <c r="AC311" s="53"/>
      <c r="AD311" s="643"/>
      <c r="AE311" s="643"/>
      <c r="AF311" s="643"/>
      <c r="AG311" s="643"/>
      <c r="AH311" s="643"/>
      <c r="AI311" s="643"/>
      <c r="AJ311" s="643"/>
      <c r="AK311" s="643"/>
      <c r="AL311" s="643"/>
      <c r="AM311" s="643"/>
      <c r="AN311" s="643"/>
      <c r="AO311" s="643"/>
      <c r="AP311" s="643"/>
      <c r="AQ311" s="643"/>
      <c r="AR311" s="643"/>
      <c r="AS311" s="643"/>
      <c r="AT311" s="643"/>
      <c r="AU311" s="643"/>
      <c r="AV311" s="643"/>
      <c r="AW311" s="643"/>
      <c r="AX311" s="643"/>
      <c r="AY311" s="643"/>
      <c r="AZ311" s="643"/>
      <c r="BA311" s="643"/>
      <c r="BB311" s="643"/>
      <c r="BC311" s="643"/>
      <c r="BD311" s="643"/>
      <c r="BE311" s="643"/>
      <c r="BF311" s="643"/>
      <c r="BG311" s="643"/>
      <c r="BH311" s="643"/>
      <c r="BI311" s="643"/>
      <c r="BJ311" s="643"/>
      <c r="BK311" s="643"/>
      <c r="BL311" s="643"/>
      <c r="BM311" s="643"/>
      <c r="BN311" s="643"/>
      <c r="BO311" s="643"/>
      <c r="BP311" s="643"/>
      <c r="BQ311" s="643"/>
      <c r="BR311" s="795"/>
      <c r="BS311" s="643"/>
      <c r="BT311" s="643"/>
      <c r="BU311" s="643"/>
      <c r="BV311" s="643">
        <v>264.20429114611602</v>
      </c>
      <c r="BW311" s="643">
        <v>313.375</v>
      </c>
      <c r="BX311" s="643">
        <v>443.94</v>
      </c>
      <c r="BY311" s="643">
        <v>518</v>
      </c>
      <c r="BZ311" s="643">
        <v>554</v>
      </c>
      <c r="CA311" s="643">
        <v>718</v>
      </c>
      <c r="CB311" s="643">
        <v>867</v>
      </c>
      <c r="CC311" s="643">
        <v>1123</v>
      </c>
      <c r="CD311" s="643">
        <v>1148.9959999999999</v>
      </c>
      <c r="CE311" s="643">
        <v>1407.28</v>
      </c>
      <c r="CF311" s="643">
        <v>1616.1019999999999</v>
      </c>
      <c r="CG311" s="643">
        <v>2134.8229999999999</v>
      </c>
      <c r="CH311" s="643">
        <v>2514.003248</v>
      </c>
      <c r="CI311" s="643">
        <v>3175.4294638209267</v>
      </c>
      <c r="CJ311" s="643">
        <v>3885.1092079999994</v>
      </c>
      <c r="CK311" s="643">
        <v>4724.3632989999996</v>
      </c>
      <c r="CL311" s="643">
        <v>4630.7939828160006</v>
      </c>
      <c r="CM311" s="643">
        <v>6100</v>
      </c>
      <c r="CN311" s="643">
        <v>8325.7890327439982</v>
      </c>
      <c r="CO311" s="643">
        <v>9132.1942569669991</v>
      </c>
      <c r="CP311" s="643">
        <v>8451.1990186392013</v>
      </c>
      <c r="CQ311" s="643">
        <v>10300</v>
      </c>
      <c r="CR311" s="643">
        <v>13400</v>
      </c>
      <c r="CS311" s="643">
        <v>16100</v>
      </c>
      <c r="CT311" s="643">
        <v>17252.277676650068</v>
      </c>
      <c r="CU311" s="643"/>
      <c r="CV311" s="643"/>
      <c r="CW311" s="643"/>
      <c r="CX311" s="643"/>
      <c r="CY311" s="643"/>
      <c r="CZ311" s="643"/>
      <c r="DA311" s="643"/>
      <c r="DB311" s="643"/>
      <c r="DC311" s="643"/>
      <c r="DD311" s="643"/>
      <c r="DE311" s="643"/>
      <c r="DF311" s="643"/>
      <c r="DG311" s="643"/>
      <c r="DH311" s="643"/>
      <c r="DI311" s="643"/>
      <c r="DJ311" s="643"/>
      <c r="DK311" s="643"/>
      <c r="DL311" s="643"/>
      <c r="DM311" s="643"/>
      <c r="DN311" s="643"/>
      <c r="DO311" s="643"/>
      <c r="DP311" s="643"/>
      <c r="DQ311" s="643"/>
    </row>
    <row r="312" spans="2:121" s="47" customFormat="1">
      <c r="B312" s="47">
        <v>312</v>
      </c>
      <c r="C312" s="46"/>
      <c r="D312" s="636"/>
      <c r="E312" s="121"/>
      <c r="F312" s="667"/>
      <c r="G312" s="667"/>
      <c r="H312" s="667"/>
      <c r="I312" s="667"/>
      <c r="J312" s="667"/>
      <c r="K312" s="667"/>
      <c r="L312" s="667"/>
      <c r="M312" s="667"/>
      <c r="N312" s="667"/>
      <c r="O312" s="726"/>
      <c r="P312" s="726"/>
      <c r="Q312" s="726"/>
      <c r="R312" s="726"/>
      <c r="S312" s="638"/>
      <c r="T312" s="638"/>
      <c r="U312" s="638"/>
      <c r="V312" s="640"/>
      <c r="W312" s="640"/>
      <c r="X312" s="640"/>
      <c r="Y312" s="640"/>
      <c r="Z312" s="640"/>
      <c r="AA312" s="640"/>
      <c r="AB312" s="121"/>
      <c r="AC312" s="121"/>
      <c r="AD312" s="667"/>
      <c r="AE312" s="667"/>
      <c r="AF312" s="667"/>
      <c r="AG312" s="667"/>
      <c r="AH312" s="667"/>
      <c r="AI312" s="667"/>
      <c r="AJ312" s="667"/>
      <c r="AK312" s="667"/>
      <c r="AL312" s="667"/>
      <c r="AM312" s="667"/>
      <c r="AN312" s="667"/>
      <c r="AO312" s="667"/>
      <c r="AP312" s="667"/>
      <c r="AQ312" s="667"/>
      <c r="AR312" s="667"/>
      <c r="AS312" s="667"/>
      <c r="AT312" s="667"/>
      <c r="AU312" s="667"/>
      <c r="AV312" s="667"/>
      <c r="AW312" s="667"/>
      <c r="AX312" s="667"/>
      <c r="AY312" s="667"/>
      <c r="AZ312" s="667"/>
      <c r="BA312" s="667"/>
      <c r="BB312" s="667"/>
      <c r="BC312" s="667"/>
      <c r="BD312" s="667"/>
      <c r="BE312" s="667"/>
      <c r="BF312" s="667"/>
      <c r="BG312" s="667"/>
      <c r="BH312" s="667"/>
      <c r="BI312" s="667"/>
      <c r="BJ312" s="667"/>
      <c r="BK312" s="667"/>
      <c r="BL312" s="667"/>
      <c r="BM312" s="667"/>
      <c r="BN312" s="667"/>
      <c r="BO312" s="667"/>
      <c r="BP312" s="667"/>
      <c r="BQ312" s="667"/>
      <c r="BR312" s="733"/>
      <c r="BS312" s="667"/>
      <c r="BT312" s="667"/>
      <c r="BU312" s="667"/>
      <c r="BV312" s="651"/>
      <c r="BW312" s="651"/>
      <c r="BX312" s="651"/>
      <c r="BY312" s="651"/>
      <c r="BZ312" s="651"/>
      <c r="CA312" s="651"/>
      <c r="CB312" s="651"/>
      <c r="CC312" s="651"/>
      <c r="CD312" s="848"/>
      <c r="CE312" s="848"/>
      <c r="CF312" s="848"/>
      <c r="CG312" s="100"/>
      <c r="CH312" s="667"/>
      <c r="CI312" s="667"/>
      <c r="CJ312" s="667"/>
      <c r="CK312" s="667"/>
      <c r="CL312" s="667"/>
      <c r="CM312" s="667"/>
      <c r="CN312" s="667"/>
      <c r="CO312" s="667"/>
      <c r="CP312" s="667"/>
      <c r="CQ312" s="667"/>
      <c r="CR312" s="667"/>
      <c r="CS312" s="667"/>
      <c r="CT312" s="667"/>
      <c r="CU312" s="667"/>
      <c r="CV312" s="667"/>
      <c r="CW312" s="667"/>
      <c r="CX312" s="667"/>
      <c r="CY312" s="667"/>
      <c r="CZ312" s="667"/>
      <c r="DA312" s="667"/>
      <c r="DB312" s="667"/>
      <c r="DC312" s="667"/>
      <c r="DD312" s="667"/>
      <c r="DE312" s="667"/>
      <c r="DF312" s="667"/>
      <c r="DG312" s="667"/>
      <c r="DH312" s="667"/>
      <c r="DI312" s="667"/>
      <c r="DJ312" s="667"/>
      <c r="DK312" s="667"/>
      <c r="DL312" s="667"/>
      <c r="DM312" s="667"/>
      <c r="DN312" s="667"/>
      <c r="DO312" s="667"/>
      <c r="DP312" s="667"/>
      <c r="DQ312" s="667"/>
    </row>
    <row r="313" spans="2:121" s="47" customFormat="1">
      <c r="B313" s="47">
        <v>313</v>
      </c>
      <c r="C313" s="46"/>
      <c r="D313" s="754" t="s">
        <v>573</v>
      </c>
      <c r="E313" s="121"/>
      <c r="F313" s="667"/>
      <c r="G313" s="667"/>
      <c r="H313" s="667"/>
      <c r="I313" s="667"/>
      <c r="J313" s="667"/>
      <c r="K313" s="667"/>
      <c r="L313" s="667"/>
      <c r="M313" s="667"/>
      <c r="N313" s="667"/>
      <c r="O313" s="726"/>
      <c r="P313" s="758" t="s">
        <v>105</v>
      </c>
      <c r="Q313" s="100">
        <v>0.7</v>
      </c>
      <c r="R313" s="832">
        <v>0.43892449281384888</v>
      </c>
      <c r="S313" s="832">
        <v>0.35013377266072532</v>
      </c>
      <c r="T313" s="832">
        <v>0.36363783538983296</v>
      </c>
      <c r="U313" s="832">
        <v>0.23689503120284996</v>
      </c>
      <c r="V313" s="640"/>
      <c r="W313" s="640"/>
      <c r="X313" s="640"/>
      <c r="Y313" s="640"/>
      <c r="Z313" s="640"/>
      <c r="AA313" s="640"/>
      <c r="AB313" s="121"/>
      <c r="AC313" s="121"/>
      <c r="AD313" s="667"/>
      <c r="AE313" s="667"/>
      <c r="AF313" s="667"/>
      <c r="AG313" s="667"/>
      <c r="AH313" s="667"/>
      <c r="AI313" s="667"/>
      <c r="AJ313" s="667"/>
      <c r="AK313" s="667"/>
      <c r="AL313" s="667"/>
      <c r="AM313" s="667"/>
      <c r="AN313" s="667"/>
      <c r="AO313" s="667"/>
      <c r="AP313" s="667"/>
      <c r="AQ313" s="667"/>
      <c r="AR313" s="667"/>
      <c r="AS313" s="667"/>
      <c r="AT313" s="667"/>
      <c r="AU313" s="667"/>
      <c r="AV313" s="667"/>
      <c r="AW313" s="667"/>
      <c r="AX313" s="667"/>
      <c r="AY313" s="667"/>
      <c r="AZ313" s="667"/>
      <c r="BA313" s="667"/>
      <c r="BB313" s="667"/>
      <c r="BC313" s="667"/>
      <c r="BD313" s="667"/>
      <c r="BE313" s="667"/>
      <c r="BF313" s="667"/>
      <c r="BG313" s="667"/>
      <c r="BH313" s="667"/>
      <c r="BI313" s="667"/>
      <c r="BJ313" s="667"/>
      <c r="BK313" s="667"/>
      <c r="BL313" s="667"/>
      <c r="BM313" s="667"/>
      <c r="BN313" s="667"/>
      <c r="BO313" s="667"/>
      <c r="BP313" s="667"/>
      <c r="BQ313" s="667"/>
      <c r="BR313" s="733"/>
      <c r="BS313" s="667"/>
      <c r="BT313" s="667"/>
      <c r="BU313" s="667"/>
      <c r="BV313" s="651"/>
      <c r="BW313" s="651"/>
      <c r="BX313" s="651"/>
      <c r="BY313" s="651"/>
      <c r="BZ313" s="720"/>
      <c r="CA313" s="720"/>
      <c r="CB313" s="720"/>
      <c r="CC313" s="100">
        <v>0.68663859649122816</v>
      </c>
      <c r="CD313" s="100">
        <v>0.50556014760147594</v>
      </c>
      <c r="CE313" s="100">
        <v>0.46945350482887371</v>
      </c>
      <c r="CF313" s="100">
        <v>0.45601167152253846</v>
      </c>
      <c r="CG313" s="100">
        <v>0.36999999999999994</v>
      </c>
      <c r="CH313" s="100">
        <v>0.38100000000000001</v>
      </c>
      <c r="CI313" s="100">
        <v>0.34100000000000008</v>
      </c>
      <c r="CJ313" s="100">
        <v>0.37100000000000005</v>
      </c>
      <c r="CK313" s="100">
        <v>0.3226884411466952</v>
      </c>
      <c r="CL313" s="100">
        <v>0.37819950140999742</v>
      </c>
      <c r="CM313" s="100">
        <v>0.32</v>
      </c>
      <c r="CN313" s="100">
        <v>0.3</v>
      </c>
      <c r="CO313" s="100">
        <v>0.28000000000000003</v>
      </c>
      <c r="CP313" s="100">
        <v>0.27</v>
      </c>
      <c r="CQ313" s="100">
        <v>0.27</v>
      </c>
      <c r="CR313" s="100">
        <v>0.27</v>
      </c>
      <c r="CS313" s="100">
        <v>0.27</v>
      </c>
      <c r="CT313" s="100">
        <v>0.27</v>
      </c>
      <c r="CU313" s="667"/>
      <c r="CV313" s="667"/>
      <c r="CW313" s="667"/>
      <c r="CX313" s="667"/>
      <c r="CY313" s="667"/>
      <c r="CZ313" s="667"/>
      <c r="DA313" s="667"/>
      <c r="DB313" s="667"/>
      <c r="DC313" s="667"/>
      <c r="DD313" s="667"/>
      <c r="DE313" s="667"/>
      <c r="DF313" s="667"/>
      <c r="DG313" s="667"/>
      <c r="DH313" s="667"/>
      <c r="DI313" s="667"/>
      <c r="DJ313" s="667"/>
      <c r="DK313" s="667"/>
      <c r="DL313" s="667"/>
      <c r="DM313" s="667"/>
      <c r="DN313" s="667"/>
      <c r="DO313" s="667"/>
      <c r="DP313" s="667"/>
      <c r="DQ313" s="667"/>
    </row>
    <row r="314" spans="2:121" s="47" customFormat="1">
      <c r="B314" s="47">
        <v>314</v>
      </c>
      <c r="C314" s="46"/>
      <c r="D314" s="754" t="s">
        <v>571</v>
      </c>
      <c r="E314" s="121"/>
      <c r="F314" s="667"/>
      <c r="G314" s="667"/>
      <c r="H314" s="667"/>
      <c r="I314" s="667"/>
      <c r="J314" s="667"/>
      <c r="K314" s="667"/>
      <c r="L314" s="667"/>
      <c r="M314" s="667"/>
      <c r="N314" s="667"/>
      <c r="O314" s="726"/>
      <c r="P314" s="758" t="s">
        <v>105</v>
      </c>
      <c r="Q314" s="720">
        <v>0.19</v>
      </c>
      <c r="R314" s="720">
        <v>0.44</v>
      </c>
      <c r="S314" s="832">
        <v>0.41694653602939341</v>
      </c>
      <c r="T314" s="832">
        <v>0.28999999999999998</v>
      </c>
      <c r="U314" s="832">
        <v>0.31</v>
      </c>
      <c r="V314" s="640"/>
      <c r="W314" s="640"/>
      <c r="X314" s="640"/>
      <c r="Y314" s="640"/>
      <c r="Z314" s="640"/>
      <c r="AA314" s="640"/>
      <c r="AB314" s="121"/>
      <c r="AC314" s="121"/>
      <c r="AD314" s="667"/>
      <c r="AE314" s="667"/>
      <c r="AF314" s="667"/>
      <c r="AG314" s="667"/>
      <c r="AH314" s="667"/>
      <c r="AI314" s="667"/>
      <c r="AJ314" s="667"/>
      <c r="AK314" s="667"/>
      <c r="AL314" s="667"/>
      <c r="AM314" s="667"/>
      <c r="AN314" s="667"/>
      <c r="AO314" s="667"/>
      <c r="AP314" s="667"/>
      <c r="AQ314" s="667"/>
      <c r="AR314" s="667"/>
      <c r="AS314" s="667"/>
      <c r="AT314" s="667"/>
      <c r="AU314" s="667"/>
      <c r="AV314" s="667"/>
      <c r="AW314" s="667"/>
      <c r="AX314" s="667"/>
      <c r="AY314" s="667"/>
      <c r="AZ314" s="667"/>
      <c r="BA314" s="667"/>
      <c r="BB314" s="667"/>
      <c r="BC314" s="667"/>
      <c r="BD314" s="667"/>
      <c r="BE314" s="667"/>
      <c r="BF314" s="667"/>
      <c r="BG314" s="667"/>
      <c r="BH314" s="667"/>
      <c r="BI314" s="667"/>
      <c r="BJ314" s="667"/>
      <c r="BK314" s="667"/>
      <c r="BL314" s="667"/>
      <c r="BM314" s="667"/>
      <c r="BN314" s="667"/>
      <c r="BO314" s="667"/>
      <c r="BP314" s="667"/>
      <c r="BQ314" s="667"/>
      <c r="BR314" s="733"/>
      <c r="BS314" s="667"/>
      <c r="BT314" s="667"/>
      <c r="BU314" s="667"/>
      <c r="BV314" s="651"/>
      <c r="BW314" s="651"/>
      <c r="BX314" s="651"/>
      <c r="BY314" s="651"/>
      <c r="BZ314" s="720">
        <v>0.27870036101083029</v>
      </c>
      <c r="CA314" s="720">
        <v>0</v>
      </c>
      <c r="CB314" s="720">
        <v>0.2</v>
      </c>
      <c r="CC314" s="100">
        <v>0.26</v>
      </c>
      <c r="CD314" s="720">
        <v>0.35443985239852405</v>
      </c>
      <c r="CE314" s="720">
        <v>0.38754649517112627</v>
      </c>
      <c r="CF314" s="100">
        <v>0.43</v>
      </c>
      <c r="CG314" s="100">
        <v>0.47</v>
      </c>
      <c r="CH314" s="100">
        <v>0.439</v>
      </c>
      <c r="CI314" s="100">
        <v>0.41899999999999998</v>
      </c>
      <c r="CJ314" s="100">
        <v>0.41899999999999998</v>
      </c>
      <c r="CK314" s="100">
        <v>0.4021422042282764</v>
      </c>
      <c r="CL314" s="100">
        <v>0.34107110211413821</v>
      </c>
      <c r="CM314" s="100">
        <v>0.28000000000000003</v>
      </c>
      <c r="CN314" s="100">
        <v>0.26</v>
      </c>
      <c r="CO314" s="100">
        <v>0.28999999999999998</v>
      </c>
      <c r="CP314" s="100">
        <v>0.31</v>
      </c>
      <c r="CQ314" s="100">
        <v>0.31</v>
      </c>
      <c r="CR314" s="100">
        <v>0.31</v>
      </c>
      <c r="CS314" s="100">
        <v>0.31</v>
      </c>
      <c r="CT314" s="100">
        <v>0.31</v>
      </c>
      <c r="CU314" s="667"/>
      <c r="CV314" s="667"/>
      <c r="CW314" s="667"/>
      <c r="CX314" s="667"/>
      <c r="CY314" s="667"/>
      <c r="CZ314" s="667"/>
      <c r="DA314" s="667"/>
      <c r="DB314" s="667"/>
      <c r="DC314" s="667"/>
      <c r="DD314" s="667"/>
      <c r="DE314" s="667"/>
      <c r="DF314" s="667"/>
      <c r="DG314" s="667"/>
      <c r="DH314" s="667"/>
      <c r="DI314" s="667"/>
      <c r="DJ314" s="667"/>
      <c r="DK314" s="667"/>
      <c r="DL314" s="667"/>
      <c r="DM314" s="667"/>
      <c r="DN314" s="667"/>
      <c r="DO314" s="667"/>
      <c r="DP314" s="667"/>
      <c r="DQ314" s="667"/>
    </row>
    <row r="315" spans="2:121" s="47" customFormat="1">
      <c r="B315" s="47">
        <v>315</v>
      </c>
      <c r="C315" s="46"/>
      <c r="D315" s="754" t="s">
        <v>572</v>
      </c>
      <c r="E315" s="121"/>
      <c r="F315" s="667"/>
      <c r="G315" s="667"/>
      <c r="H315" s="667"/>
      <c r="I315" s="667"/>
      <c r="J315" s="667"/>
      <c r="K315" s="667"/>
      <c r="L315" s="667"/>
      <c r="M315" s="667"/>
      <c r="N315" s="667"/>
      <c r="O315" s="726"/>
      <c r="P315" s="758" t="s">
        <v>105</v>
      </c>
      <c r="Q315" s="720">
        <v>0.11</v>
      </c>
      <c r="R315" s="720">
        <v>0.12107550718615112</v>
      </c>
      <c r="S315" s="832">
        <v>0.23291969130988144</v>
      </c>
      <c r="T315" s="832">
        <v>0.34899704011038163</v>
      </c>
      <c r="U315" s="832">
        <v>0.23704695562123448</v>
      </c>
      <c r="V315" s="849"/>
      <c r="W315" s="849"/>
      <c r="X315" s="849"/>
      <c r="Y315" s="849"/>
      <c r="Z315" s="849"/>
      <c r="AA315" s="849"/>
      <c r="AB315" s="121"/>
      <c r="AC315" s="121"/>
      <c r="AD315" s="667"/>
      <c r="AE315" s="667"/>
      <c r="AF315" s="667"/>
      <c r="AG315" s="667"/>
      <c r="AH315" s="667"/>
      <c r="AI315" s="667"/>
      <c r="AJ315" s="667"/>
      <c r="AK315" s="667"/>
      <c r="AL315" s="667"/>
      <c r="AM315" s="667"/>
      <c r="AN315" s="667"/>
      <c r="AO315" s="667"/>
      <c r="AP315" s="667"/>
      <c r="AQ315" s="667"/>
      <c r="AR315" s="667"/>
      <c r="AS315" s="667"/>
      <c r="AT315" s="667"/>
      <c r="AU315" s="667"/>
      <c r="AV315" s="667"/>
      <c r="AW315" s="667"/>
      <c r="AX315" s="667"/>
      <c r="AY315" s="667"/>
      <c r="AZ315" s="667"/>
      <c r="BA315" s="667"/>
      <c r="BB315" s="667"/>
      <c r="BC315" s="667"/>
      <c r="BD315" s="667"/>
      <c r="BE315" s="667"/>
      <c r="BF315" s="667"/>
      <c r="BG315" s="667"/>
      <c r="BH315" s="667"/>
      <c r="BI315" s="667"/>
      <c r="BJ315" s="667"/>
      <c r="BK315" s="667"/>
      <c r="BL315" s="667"/>
      <c r="BM315" s="667"/>
      <c r="BN315" s="667"/>
      <c r="BO315" s="667"/>
      <c r="BP315" s="667"/>
      <c r="BQ315" s="667"/>
      <c r="BR315" s="733"/>
      <c r="BS315" s="667"/>
      <c r="BT315" s="667"/>
      <c r="BU315" s="667"/>
      <c r="BV315" s="651"/>
      <c r="BW315" s="651"/>
      <c r="BX315" s="651"/>
      <c r="BY315" s="651"/>
      <c r="BZ315" s="720"/>
      <c r="CA315" s="720"/>
      <c r="CB315" s="720"/>
      <c r="CC315" s="701">
        <v>5.3361403508771922E-2</v>
      </c>
      <c r="CD315" s="701">
        <v>0.13999999999999999</v>
      </c>
      <c r="CE315" s="701">
        <v>0.14299999999999999</v>
      </c>
      <c r="CF315" s="701">
        <v>3.711114768746003E-2</v>
      </c>
      <c r="CG315" s="701">
        <v>0.16</v>
      </c>
      <c r="CH315" s="678">
        <v>0.18</v>
      </c>
      <c r="CI315" s="678">
        <v>0.24</v>
      </c>
      <c r="CJ315" s="678">
        <v>0.21</v>
      </c>
      <c r="CK315" s="678">
        <v>0.2751693546250284</v>
      </c>
      <c r="CL315" s="678">
        <v>0.28072939647586437</v>
      </c>
      <c r="CM315" s="100">
        <v>0.34</v>
      </c>
      <c r="CN315" s="100">
        <v>0.38</v>
      </c>
      <c r="CO315" s="833">
        <v>0.36135893599530172</v>
      </c>
      <c r="CP315" s="100">
        <v>0.34</v>
      </c>
      <c r="CQ315" s="100">
        <v>0.35067946799765087</v>
      </c>
      <c r="CR315" s="100">
        <v>0.35067946799765087</v>
      </c>
      <c r="CS315" s="100">
        <v>0.35067946799765087</v>
      </c>
      <c r="CT315" s="100">
        <v>0.35067946799765087</v>
      </c>
      <c r="CU315" s="667"/>
      <c r="CV315" s="667"/>
      <c r="CW315" s="667"/>
      <c r="CX315" s="667"/>
      <c r="CY315" s="667"/>
      <c r="CZ315" s="667"/>
      <c r="DA315" s="667"/>
      <c r="DB315" s="667"/>
      <c r="DC315" s="667"/>
      <c r="DD315" s="667"/>
      <c r="DE315" s="667"/>
      <c r="DF315" s="667"/>
      <c r="DG315" s="667"/>
      <c r="DH315" s="667"/>
      <c r="DI315" s="667"/>
      <c r="DJ315" s="667"/>
      <c r="DK315" s="667"/>
      <c r="DL315" s="667"/>
      <c r="DM315" s="667"/>
      <c r="DN315" s="667"/>
      <c r="DO315" s="667"/>
      <c r="DP315" s="667"/>
      <c r="DQ315" s="667"/>
    </row>
    <row r="316" spans="2:121" s="47" customFormat="1">
      <c r="B316" s="47">
        <v>316</v>
      </c>
      <c r="C316" s="46"/>
      <c r="D316" s="754" t="s">
        <v>742</v>
      </c>
      <c r="E316" s="53"/>
      <c r="F316" s="643"/>
      <c r="G316" s="643"/>
      <c r="H316" s="643"/>
      <c r="I316" s="643"/>
      <c r="J316" s="643"/>
      <c r="K316" s="643"/>
      <c r="L316" s="643"/>
      <c r="M316" s="643"/>
      <c r="N316" s="643"/>
      <c r="O316" s="6"/>
      <c r="P316" s="6"/>
      <c r="Q316" s="6"/>
      <c r="R316" s="6"/>
      <c r="S316" s="822"/>
      <c r="T316" s="822"/>
      <c r="U316" s="644"/>
      <c r="V316" s="645"/>
      <c r="W316" s="645"/>
      <c r="X316" s="645"/>
      <c r="Y316" s="645"/>
      <c r="Z316" s="645"/>
      <c r="AA316" s="645"/>
      <c r="AB316" s="53"/>
      <c r="AC316" s="53"/>
      <c r="AD316" s="643"/>
      <c r="AE316" s="643"/>
      <c r="AF316" s="643"/>
      <c r="AG316" s="643"/>
      <c r="AH316" s="643"/>
      <c r="AI316" s="643"/>
      <c r="AJ316" s="643"/>
      <c r="AK316" s="643"/>
      <c r="AL316" s="643"/>
      <c r="AM316" s="643"/>
      <c r="AN316" s="643"/>
      <c r="AO316" s="643"/>
      <c r="AP316" s="643"/>
      <c r="AQ316" s="643"/>
      <c r="AR316" s="643"/>
      <c r="AS316" s="643"/>
      <c r="AT316" s="643"/>
      <c r="AU316" s="643"/>
      <c r="AV316" s="643"/>
      <c r="AW316" s="643"/>
      <c r="AX316" s="643"/>
      <c r="AY316" s="643"/>
      <c r="AZ316" s="643"/>
      <c r="BA316" s="643"/>
      <c r="BB316" s="643"/>
      <c r="BC316" s="643"/>
      <c r="BD316" s="643"/>
      <c r="BE316" s="643"/>
      <c r="BF316" s="643"/>
      <c r="BG316" s="643"/>
      <c r="BH316" s="643"/>
      <c r="BI316" s="643"/>
      <c r="BJ316" s="643"/>
      <c r="BK316" s="643"/>
      <c r="BL316" s="643"/>
      <c r="BM316" s="643"/>
      <c r="BN316" s="643"/>
      <c r="BO316" s="643"/>
      <c r="BP316" s="643"/>
      <c r="BQ316" s="643"/>
      <c r="BR316" s="795"/>
      <c r="BS316" s="643"/>
      <c r="BT316" s="643"/>
      <c r="BU316" s="643"/>
      <c r="BV316" s="646"/>
      <c r="BW316" s="646"/>
      <c r="BX316" s="646"/>
      <c r="BY316" s="646"/>
      <c r="BZ316" s="646"/>
      <c r="CA316" s="646"/>
      <c r="CB316" s="646"/>
      <c r="CC316" s="646"/>
      <c r="CD316" s="646"/>
      <c r="CE316" s="850"/>
      <c r="CF316" s="646"/>
      <c r="CG316" s="643"/>
      <c r="CH316" s="643"/>
      <c r="CI316" s="643"/>
      <c r="CJ316" s="643"/>
      <c r="CK316" s="643"/>
      <c r="CL316" s="643"/>
      <c r="CM316" s="100">
        <v>0.06</v>
      </c>
      <c r="CN316" s="100">
        <v>5.9999999999999942E-2</v>
      </c>
      <c r="CO316" s="100">
        <v>6.864106400469816E-2</v>
      </c>
      <c r="CP316" s="100">
        <v>7.9999999999999849E-2</v>
      </c>
      <c r="CQ316" s="100">
        <v>6.9320532002349111E-2</v>
      </c>
      <c r="CR316" s="100">
        <v>6.9320532002349111E-2</v>
      </c>
      <c r="CS316" s="100">
        <v>6.9320532002349111E-2</v>
      </c>
      <c r="CT316" s="100">
        <v>6.9320532002349111E-2</v>
      </c>
      <c r="CU316" s="643"/>
      <c r="CV316" s="643"/>
      <c r="CW316" s="643"/>
      <c r="CX316" s="643"/>
      <c r="CY316" s="643"/>
      <c r="CZ316" s="643"/>
      <c r="DA316" s="643"/>
      <c r="DB316" s="643"/>
      <c r="DC316" s="643"/>
      <c r="DD316" s="643"/>
      <c r="DE316" s="643"/>
      <c r="DF316" s="643"/>
      <c r="DG316" s="643"/>
      <c r="DH316" s="643"/>
      <c r="DI316" s="643"/>
      <c r="DJ316" s="643"/>
      <c r="DK316" s="643"/>
      <c r="DL316" s="643"/>
      <c r="DM316" s="643"/>
      <c r="DN316" s="643"/>
      <c r="DO316" s="643"/>
      <c r="DP316" s="643"/>
      <c r="DQ316" s="643"/>
    </row>
    <row r="317" spans="2:121" s="47" customFormat="1" ht="2.25" customHeight="1">
      <c r="B317" s="47">
        <v>317</v>
      </c>
      <c r="C317" s="46"/>
      <c r="D317" s="56"/>
      <c r="E317" s="111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132"/>
      <c r="W317" s="132"/>
      <c r="X317" s="132"/>
      <c r="Y317" s="132"/>
      <c r="Z317" s="132"/>
      <c r="AA317" s="132"/>
      <c r="AB317" s="111"/>
      <c r="AC317" s="111"/>
      <c r="AD317" s="85"/>
      <c r="AE317" s="85"/>
      <c r="AF317" s="85"/>
      <c r="AG317" s="85"/>
      <c r="AH317" s="85"/>
      <c r="AI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85"/>
      <c r="AX317" s="85"/>
      <c r="AY317" s="85"/>
      <c r="AZ317" s="85"/>
      <c r="BA317" s="85"/>
      <c r="BB317" s="85"/>
      <c r="BC317" s="85"/>
      <c r="BD317" s="85"/>
      <c r="BE317" s="85"/>
      <c r="BF317" s="85"/>
      <c r="BG317" s="85"/>
      <c r="BH317" s="85"/>
      <c r="BI317" s="85"/>
      <c r="BJ317" s="85"/>
      <c r="BK317" s="85"/>
      <c r="BL317" s="85"/>
      <c r="BM317" s="85"/>
      <c r="BN317" s="85"/>
      <c r="BO317" s="85"/>
      <c r="BP317" s="85"/>
      <c r="BQ317" s="85"/>
      <c r="BR317" s="85"/>
      <c r="BS317" s="85"/>
      <c r="BT317" s="85"/>
      <c r="BU317" s="85"/>
      <c r="BV317" s="99"/>
      <c r="BW317" s="99"/>
      <c r="BX317" s="99"/>
      <c r="BY317" s="634"/>
      <c r="BZ317" s="634"/>
      <c r="CA317" s="634"/>
      <c r="CB317" s="634"/>
      <c r="CC317" s="634"/>
      <c r="CD317" s="99"/>
      <c r="CE317" s="99"/>
      <c r="CF317" s="99"/>
      <c r="CG317" s="99"/>
      <c r="CH317" s="99"/>
      <c r="CI317" s="85"/>
      <c r="CJ317" s="85"/>
      <c r="CK317" s="85"/>
      <c r="CL317" s="99"/>
      <c r="CM317" s="85"/>
      <c r="CN317" s="85"/>
      <c r="CO317" s="85"/>
      <c r="CP317" s="85"/>
      <c r="CQ317" s="85"/>
      <c r="CR317" s="85"/>
      <c r="CS317" s="85"/>
      <c r="CT317" s="85"/>
      <c r="CU317" s="85"/>
      <c r="CV317" s="85"/>
      <c r="CW317" s="85"/>
      <c r="CX317" s="85"/>
      <c r="CY317" s="85"/>
      <c r="CZ317" s="85"/>
      <c r="DA317" s="85"/>
      <c r="DB317" s="85"/>
      <c r="DC317" s="85"/>
      <c r="DD317" s="85"/>
      <c r="DE317" s="85"/>
      <c r="DF317" s="85"/>
      <c r="DG317" s="85"/>
      <c r="DH317" s="85"/>
      <c r="DI317" s="85"/>
      <c r="DJ317" s="85"/>
      <c r="DK317" s="85"/>
      <c r="DL317" s="85"/>
      <c r="DM317" s="85"/>
      <c r="DN317" s="85"/>
      <c r="DO317" s="85"/>
      <c r="DP317" s="85"/>
      <c r="DQ317" s="85"/>
    </row>
    <row r="318" spans="2:121" s="47" customFormat="1">
      <c r="B318" s="47">
        <v>318</v>
      </c>
      <c r="C318" s="83"/>
      <c r="D318" s="794"/>
      <c r="E318" s="11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131"/>
      <c r="W318" s="131"/>
      <c r="X318" s="131"/>
      <c r="Y318" s="131"/>
      <c r="Z318" s="131"/>
      <c r="AA318" s="131"/>
      <c r="AB318" s="114"/>
      <c r="AC318" s="11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99"/>
      <c r="CE318" s="99"/>
      <c r="CF318" s="99"/>
      <c r="CG318" s="99"/>
      <c r="CH318" s="99"/>
      <c r="CI318" s="85"/>
      <c r="CJ318" s="85"/>
      <c r="CK318" s="85"/>
      <c r="CL318" s="851"/>
      <c r="CM318" s="851"/>
      <c r="CN318" s="851"/>
      <c r="CO318" s="851"/>
      <c r="CP318" s="851"/>
      <c r="CQ318" s="851"/>
      <c r="CR318" s="85"/>
      <c r="CS318" s="85"/>
      <c r="CT318" s="85"/>
      <c r="CU318" s="85"/>
      <c r="CV318" s="85"/>
      <c r="CW318" s="85"/>
      <c r="CX318" s="85"/>
      <c r="CY318" s="85"/>
      <c r="CZ318" s="85"/>
      <c r="DA318" s="85"/>
      <c r="DB318" s="85"/>
      <c r="DC318" s="85"/>
      <c r="DD318" s="85"/>
      <c r="DE318" s="85"/>
      <c r="DF318" s="85"/>
      <c r="DG318" s="85"/>
      <c r="DH318" s="85"/>
      <c r="DI318" s="85"/>
      <c r="DJ318" s="85"/>
      <c r="DK318" s="85"/>
      <c r="DL318" s="85"/>
      <c r="DM318" s="85"/>
      <c r="DN318" s="85"/>
      <c r="DO318" s="85"/>
      <c r="DP318" s="85"/>
      <c r="DQ318" s="85"/>
    </row>
    <row r="319" spans="2:121" s="47" customFormat="1">
      <c r="B319" s="47">
        <v>319</v>
      </c>
      <c r="C319" s="681"/>
      <c r="D319" s="636"/>
      <c r="E319" s="121"/>
      <c r="F319" s="667"/>
      <c r="G319" s="667"/>
      <c r="H319" s="667"/>
      <c r="I319" s="667"/>
      <c r="J319" s="667"/>
      <c r="K319" s="667"/>
      <c r="L319" s="667"/>
      <c r="M319" s="667"/>
      <c r="N319" s="667"/>
      <c r="O319" s="110"/>
      <c r="P319" s="110"/>
      <c r="Q319" s="110"/>
      <c r="R319" s="110"/>
      <c r="S319" s="852"/>
      <c r="T319" s="852"/>
      <c r="U319" s="852"/>
      <c r="V319" s="853"/>
      <c r="W319" s="853"/>
      <c r="X319" s="853"/>
      <c r="Y319" s="853"/>
      <c r="Z319" s="853"/>
      <c r="AA319" s="853"/>
      <c r="AB319" s="121"/>
      <c r="AC319" s="121"/>
      <c r="AD319" s="667"/>
      <c r="AE319" s="667"/>
      <c r="AF319" s="667"/>
      <c r="AG319" s="667"/>
      <c r="AH319" s="667"/>
      <c r="AI319" s="667"/>
      <c r="AJ319" s="667"/>
      <c r="AK319" s="667"/>
      <c r="AL319" s="667"/>
      <c r="AM319" s="667"/>
      <c r="AN319" s="667"/>
      <c r="AO319" s="667"/>
      <c r="AP319" s="667"/>
      <c r="AQ319" s="667"/>
      <c r="AR319" s="667"/>
      <c r="AS319" s="667"/>
      <c r="AT319" s="667"/>
      <c r="AU319" s="667"/>
      <c r="AV319" s="667"/>
      <c r="AW319" s="667"/>
      <c r="AX319" s="667"/>
      <c r="AY319" s="667"/>
      <c r="AZ319" s="667"/>
      <c r="BA319" s="667"/>
      <c r="BB319" s="667"/>
      <c r="BC319" s="667"/>
      <c r="BD319" s="667"/>
      <c r="BE319" s="667"/>
      <c r="BF319" s="667"/>
      <c r="BG319" s="667"/>
      <c r="BH319" s="667"/>
      <c r="BI319" s="667"/>
      <c r="BJ319" s="667"/>
      <c r="BK319" s="667"/>
      <c r="BL319" s="667"/>
      <c r="BM319" s="667"/>
      <c r="BN319" s="667"/>
      <c r="BO319" s="667"/>
      <c r="BP319" s="667"/>
      <c r="BQ319" s="667"/>
      <c r="BR319" s="854"/>
      <c r="BS319" s="667"/>
      <c r="BT319" s="667"/>
      <c r="BU319" s="667"/>
      <c r="BV319" s="651"/>
      <c r="BW319" s="651"/>
      <c r="BX319" s="651"/>
      <c r="BY319" s="651"/>
      <c r="BZ319" s="651"/>
      <c r="CA319" s="651"/>
      <c r="CB319" s="651"/>
      <c r="CC319" s="651"/>
      <c r="CD319" s="651"/>
      <c r="CE319" s="651"/>
      <c r="CF319" s="651"/>
      <c r="CG319" s="667"/>
      <c r="CH319" s="667"/>
      <c r="CI319" s="667"/>
      <c r="CJ319" s="667"/>
      <c r="CK319" s="667"/>
      <c r="CL319" s="100"/>
      <c r="CM319" s="100"/>
      <c r="CN319" s="100"/>
      <c r="CO319" s="100"/>
      <c r="CP319" s="100"/>
      <c r="CQ319" s="100"/>
      <c r="CR319" s="667"/>
      <c r="CS319" s="667"/>
      <c r="CT319" s="667"/>
      <c r="CU319" s="667"/>
      <c r="CV319" s="667"/>
      <c r="CW319" s="667"/>
      <c r="CX319" s="667"/>
      <c r="CY319" s="667"/>
      <c r="CZ319" s="667"/>
      <c r="DA319" s="667"/>
      <c r="DB319" s="667"/>
      <c r="DC319" s="667"/>
      <c r="DD319" s="667"/>
      <c r="DE319" s="667"/>
      <c r="DF319" s="667"/>
      <c r="DG319" s="667"/>
      <c r="DH319" s="667"/>
      <c r="DI319" s="667"/>
      <c r="DJ319" s="667"/>
      <c r="DK319" s="667"/>
      <c r="DL319" s="667"/>
      <c r="DM319" s="667"/>
      <c r="DN319" s="667"/>
      <c r="DO319" s="667"/>
      <c r="DP319" s="667"/>
      <c r="DQ319" s="667"/>
    </row>
    <row r="320" spans="2:121" s="47" customFormat="1" outlineLevel="1">
      <c r="B320" s="47">
        <v>320</v>
      </c>
      <c r="C320" s="46"/>
      <c r="D320" s="669"/>
      <c r="E320" s="121"/>
      <c r="F320" s="667"/>
      <c r="G320" s="667"/>
      <c r="H320" s="667"/>
      <c r="I320" s="667"/>
      <c r="J320" s="667"/>
      <c r="K320" s="667"/>
      <c r="L320" s="667"/>
      <c r="M320" s="667"/>
      <c r="N320" s="667"/>
      <c r="O320" s="726"/>
      <c r="P320" s="758"/>
      <c r="Q320" s="100"/>
      <c r="R320" s="100"/>
      <c r="S320" s="638"/>
      <c r="T320" s="638"/>
      <c r="U320" s="638"/>
      <c r="V320" s="640"/>
      <c r="W320" s="640"/>
      <c r="X320" s="640"/>
      <c r="Y320" s="640"/>
      <c r="Z320" s="640"/>
      <c r="AA320" s="640"/>
      <c r="AB320" s="121"/>
      <c r="AC320" s="121"/>
      <c r="AD320" s="667"/>
      <c r="AE320" s="667"/>
      <c r="AF320" s="667"/>
      <c r="AG320" s="667"/>
      <c r="AH320" s="667"/>
      <c r="AI320" s="667"/>
      <c r="AJ320" s="667"/>
      <c r="AK320" s="667"/>
      <c r="AL320" s="667"/>
      <c r="AM320" s="667"/>
      <c r="AN320" s="667"/>
      <c r="AO320" s="667"/>
      <c r="AP320" s="667"/>
      <c r="AQ320" s="667"/>
      <c r="AR320" s="667"/>
      <c r="AS320" s="667"/>
      <c r="AT320" s="667"/>
      <c r="AU320" s="667"/>
      <c r="AV320" s="667"/>
      <c r="AW320" s="667"/>
      <c r="AX320" s="667"/>
      <c r="AY320" s="667"/>
      <c r="AZ320" s="667"/>
      <c r="BA320" s="667"/>
      <c r="BB320" s="667"/>
      <c r="BC320" s="667"/>
      <c r="BD320" s="667"/>
      <c r="BE320" s="667"/>
      <c r="BF320" s="667"/>
      <c r="BG320" s="667"/>
      <c r="BH320" s="667"/>
      <c r="BI320" s="667"/>
      <c r="BJ320" s="667"/>
      <c r="BK320" s="667"/>
      <c r="BL320" s="667"/>
      <c r="BM320" s="667"/>
      <c r="BN320" s="667"/>
      <c r="BO320" s="667"/>
      <c r="BP320" s="667"/>
      <c r="BQ320" s="667"/>
      <c r="BR320" s="733"/>
      <c r="BS320" s="667"/>
      <c r="BT320" s="667"/>
      <c r="BU320" s="667"/>
      <c r="BV320" s="651"/>
      <c r="BW320" s="651"/>
      <c r="BX320" s="651"/>
      <c r="BY320" s="651"/>
      <c r="BZ320" s="720"/>
      <c r="CA320" s="100"/>
      <c r="CB320" s="720"/>
      <c r="CC320" s="720"/>
      <c r="CD320" s="720"/>
      <c r="CE320" s="720"/>
      <c r="CF320" s="100"/>
      <c r="CG320" s="100"/>
      <c r="CH320" s="100"/>
      <c r="CI320" s="720"/>
      <c r="CJ320" s="720"/>
      <c r="CK320" s="720"/>
      <c r="CL320" s="720"/>
      <c r="CM320" s="720"/>
      <c r="CN320" s="720"/>
      <c r="CO320" s="720"/>
      <c r="CP320" s="720"/>
      <c r="CQ320" s="720"/>
      <c r="CR320" s="720"/>
      <c r="CS320" s="720"/>
      <c r="CT320" s="720"/>
      <c r="CU320" s="667"/>
      <c r="CV320" s="667"/>
      <c r="CW320" s="667"/>
      <c r="CX320" s="667"/>
      <c r="CY320" s="667"/>
      <c r="CZ320" s="667"/>
      <c r="DA320" s="667"/>
      <c r="DB320" s="667"/>
      <c r="DC320" s="667"/>
      <c r="DD320" s="667"/>
      <c r="DE320" s="667"/>
      <c r="DF320" s="667"/>
      <c r="DG320" s="667"/>
      <c r="DH320" s="667"/>
      <c r="DI320" s="667"/>
      <c r="DJ320" s="667"/>
      <c r="DK320" s="667"/>
      <c r="DL320" s="667"/>
      <c r="DM320" s="667"/>
      <c r="DN320" s="667"/>
      <c r="DO320" s="667"/>
      <c r="DP320" s="667"/>
      <c r="DQ320" s="667"/>
    </row>
    <row r="321" spans="2:121" s="47" customFormat="1" outlineLevel="1">
      <c r="B321" s="47">
        <v>321</v>
      </c>
      <c r="C321" s="46"/>
      <c r="D321" s="636"/>
      <c r="E321" s="121"/>
      <c r="F321" s="667"/>
      <c r="G321" s="667"/>
      <c r="H321" s="667"/>
      <c r="I321" s="667"/>
      <c r="J321" s="667"/>
      <c r="K321" s="667"/>
      <c r="L321" s="667"/>
      <c r="M321" s="667"/>
      <c r="N321" s="667"/>
      <c r="O321" s="726"/>
      <c r="P321" s="758"/>
      <c r="Q321" s="100"/>
      <c r="R321" s="100"/>
      <c r="S321" s="638"/>
      <c r="T321" s="638"/>
      <c r="U321" s="638"/>
      <c r="V321" s="640"/>
      <c r="W321" s="640"/>
      <c r="X321" s="640"/>
      <c r="Y321" s="640"/>
      <c r="Z321" s="640"/>
      <c r="AA321" s="640"/>
      <c r="AB321" s="121"/>
      <c r="AC321" s="121"/>
      <c r="AD321" s="667"/>
      <c r="AE321" s="667"/>
      <c r="AF321" s="667"/>
      <c r="AG321" s="667"/>
      <c r="AH321" s="667"/>
      <c r="AI321" s="667"/>
      <c r="AJ321" s="667"/>
      <c r="AK321" s="667"/>
      <c r="AL321" s="667"/>
      <c r="AM321" s="667"/>
      <c r="AN321" s="667"/>
      <c r="AO321" s="667"/>
      <c r="AP321" s="667"/>
      <c r="AQ321" s="667"/>
      <c r="AR321" s="667"/>
      <c r="AS321" s="667"/>
      <c r="AT321" s="667"/>
      <c r="AU321" s="667"/>
      <c r="AV321" s="667"/>
      <c r="AW321" s="667"/>
      <c r="AX321" s="667"/>
      <c r="AY321" s="667"/>
      <c r="AZ321" s="667"/>
      <c r="BA321" s="667"/>
      <c r="BB321" s="667"/>
      <c r="BC321" s="667"/>
      <c r="BD321" s="667"/>
      <c r="BE321" s="667"/>
      <c r="BF321" s="667"/>
      <c r="BG321" s="667"/>
      <c r="BH321" s="667"/>
      <c r="BI321" s="667"/>
      <c r="BJ321" s="667"/>
      <c r="BK321" s="667"/>
      <c r="BL321" s="667"/>
      <c r="BM321" s="667"/>
      <c r="BN321" s="667"/>
      <c r="BO321" s="667"/>
      <c r="BP321" s="667"/>
      <c r="BQ321" s="667"/>
      <c r="BR321" s="733"/>
      <c r="BS321" s="667"/>
      <c r="BT321" s="667"/>
      <c r="BU321" s="667"/>
      <c r="BV321" s="651"/>
      <c r="BW321" s="651"/>
      <c r="BX321" s="651"/>
      <c r="BY321" s="651"/>
      <c r="BZ321" s="720"/>
      <c r="CA321" s="100"/>
      <c r="CB321" s="720"/>
      <c r="CC321" s="100"/>
      <c r="CD321" s="720"/>
      <c r="CE321" s="720"/>
      <c r="CF321" s="720"/>
      <c r="CG321" s="100"/>
      <c r="CH321" s="100"/>
      <c r="CI321" s="720"/>
      <c r="CJ321" s="720"/>
      <c r="CK321" s="720"/>
      <c r="CL321" s="720"/>
      <c r="CM321" s="720"/>
      <c r="CN321" s="720"/>
      <c r="CO321" s="720"/>
      <c r="CP321" s="720"/>
      <c r="CQ321" s="720"/>
      <c r="CR321" s="720"/>
      <c r="CS321" s="720"/>
      <c r="CT321" s="720"/>
      <c r="CU321" s="667"/>
      <c r="CV321" s="667"/>
      <c r="CW321" s="667"/>
      <c r="CX321" s="667"/>
      <c r="CY321" s="667"/>
      <c r="CZ321" s="667"/>
      <c r="DA321" s="667"/>
      <c r="DB321" s="667"/>
      <c r="DC321" s="667"/>
      <c r="DD321" s="667"/>
      <c r="DE321" s="667"/>
      <c r="DF321" s="667"/>
      <c r="DG321" s="667"/>
      <c r="DH321" s="667"/>
      <c r="DI321" s="667"/>
      <c r="DJ321" s="667"/>
      <c r="DK321" s="667"/>
      <c r="DL321" s="667"/>
      <c r="DM321" s="667"/>
      <c r="DN321" s="667"/>
      <c r="DO321" s="667"/>
      <c r="DP321" s="667"/>
      <c r="DQ321" s="667"/>
    </row>
    <row r="322" spans="2:121" s="47" customFormat="1" outlineLevel="1">
      <c r="B322" s="47">
        <v>322</v>
      </c>
      <c r="C322" s="681"/>
      <c r="D322" s="636"/>
      <c r="E322" s="121"/>
      <c r="F322" s="667"/>
      <c r="G322" s="667"/>
      <c r="H322" s="667"/>
      <c r="I322" s="667"/>
      <c r="J322" s="667"/>
      <c r="K322" s="667"/>
      <c r="L322" s="667"/>
      <c r="M322" s="667"/>
      <c r="N322" s="667"/>
      <c r="O322" s="110"/>
      <c r="P322" s="758"/>
      <c r="Q322" s="100"/>
      <c r="R322" s="100"/>
      <c r="S322" s="852"/>
      <c r="T322" s="852"/>
      <c r="U322" s="852"/>
      <c r="V322" s="853"/>
      <c r="W322" s="853"/>
      <c r="X322" s="853"/>
      <c r="Y322" s="853"/>
      <c r="Z322" s="853"/>
      <c r="AA322" s="853"/>
      <c r="AB322" s="121"/>
      <c r="AC322" s="121"/>
      <c r="AD322" s="667"/>
      <c r="AE322" s="667"/>
      <c r="AF322" s="667"/>
      <c r="AG322" s="667"/>
      <c r="AH322" s="667"/>
      <c r="AI322" s="667"/>
      <c r="AJ322" s="667"/>
      <c r="AK322" s="667"/>
      <c r="AL322" s="667"/>
      <c r="AM322" s="667"/>
      <c r="AN322" s="667"/>
      <c r="AO322" s="667"/>
      <c r="AP322" s="667"/>
      <c r="AQ322" s="667"/>
      <c r="AR322" s="667"/>
      <c r="AS322" s="667"/>
      <c r="AT322" s="667"/>
      <c r="AU322" s="667"/>
      <c r="AV322" s="667"/>
      <c r="AW322" s="667"/>
      <c r="AX322" s="667"/>
      <c r="AY322" s="667"/>
      <c r="AZ322" s="667"/>
      <c r="BA322" s="667"/>
      <c r="BB322" s="667"/>
      <c r="BC322" s="667"/>
      <c r="BD322" s="667"/>
      <c r="BE322" s="667"/>
      <c r="BF322" s="667"/>
      <c r="BG322" s="667"/>
      <c r="BH322" s="667"/>
      <c r="BI322" s="667"/>
      <c r="BJ322" s="667"/>
      <c r="BK322" s="667"/>
      <c r="BL322" s="667"/>
      <c r="BM322" s="667"/>
      <c r="BN322" s="667"/>
      <c r="BO322" s="667"/>
      <c r="BP322" s="667"/>
      <c r="BQ322" s="667"/>
      <c r="BR322" s="854"/>
      <c r="BS322" s="667"/>
      <c r="BT322" s="667"/>
      <c r="BU322" s="667"/>
      <c r="BV322" s="651"/>
      <c r="BW322" s="651"/>
      <c r="BX322" s="651"/>
      <c r="BY322" s="651"/>
      <c r="BZ322" s="720"/>
      <c r="CA322" s="100"/>
      <c r="CB322" s="720"/>
      <c r="CC322" s="100"/>
      <c r="CD322" s="720"/>
      <c r="CE322" s="100"/>
      <c r="CF322" s="100"/>
      <c r="CG322" s="100"/>
      <c r="CH322" s="100"/>
      <c r="CI322" s="720"/>
      <c r="CJ322" s="720"/>
      <c r="CK322" s="720"/>
      <c r="CL322" s="720"/>
      <c r="CM322" s="720"/>
      <c r="CN322" s="720"/>
      <c r="CO322" s="720"/>
      <c r="CP322" s="720"/>
      <c r="CQ322" s="720"/>
      <c r="CR322" s="720"/>
      <c r="CS322" s="720"/>
      <c r="CT322" s="720"/>
      <c r="CU322" s="667"/>
      <c r="CV322" s="667"/>
      <c r="CW322" s="667"/>
      <c r="CX322" s="667"/>
      <c r="CY322" s="667"/>
      <c r="CZ322" s="667"/>
      <c r="DA322" s="667"/>
      <c r="DB322" s="667"/>
      <c r="DC322" s="667"/>
      <c r="DD322" s="667"/>
      <c r="DE322" s="667"/>
      <c r="DF322" s="667"/>
      <c r="DG322" s="667"/>
      <c r="DH322" s="667"/>
      <c r="DI322" s="667"/>
      <c r="DJ322" s="667"/>
      <c r="DK322" s="667"/>
      <c r="DL322" s="667"/>
      <c r="DM322" s="667"/>
      <c r="DN322" s="667"/>
      <c r="DO322" s="667"/>
      <c r="DP322" s="667"/>
      <c r="DQ322" s="667"/>
    </row>
    <row r="323" spans="2:121" s="55" customFormat="1" outlineLevel="1">
      <c r="B323" s="47">
        <v>323</v>
      </c>
      <c r="C323" s="779"/>
      <c r="D323" s="636"/>
      <c r="E323" s="81"/>
      <c r="F323" s="798"/>
      <c r="G323" s="798"/>
      <c r="H323" s="798"/>
      <c r="I323" s="798"/>
      <c r="J323" s="798"/>
      <c r="K323" s="798"/>
      <c r="L323" s="798"/>
      <c r="M323" s="798"/>
      <c r="N323" s="798"/>
      <c r="O323" s="798"/>
      <c r="P323" s="758"/>
      <c r="Q323" s="798"/>
      <c r="R323" s="798"/>
      <c r="S323" s="798"/>
      <c r="T323" s="798"/>
      <c r="U323" s="798"/>
      <c r="V323" s="856"/>
      <c r="W323" s="856"/>
      <c r="X323" s="856"/>
      <c r="Y323" s="856"/>
      <c r="Z323" s="856"/>
      <c r="AA323" s="856"/>
      <c r="AB323" s="81"/>
      <c r="AC323" s="81"/>
      <c r="AD323" s="798"/>
      <c r="AE323" s="798"/>
      <c r="AF323" s="798"/>
      <c r="AG323" s="798"/>
      <c r="AH323" s="798"/>
      <c r="AI323" s="798"/>
      <c r="AJ323" s="798"/>
      <c r="AK323" s="798"/>
      <c r="AL323" s="798"/>
      <c r="AM323" s="798"/>
      <c r="AN323" s="798"/>
      <c r="AO323" s="798"/>
      <c r="AP323" s="798"/>
      <c r="AQ323" s="798"/>
      <c r="AR323" s="798"/>
      <c r="AS323" s="798"/>
      <c r="AT323" s="798"/>
      <c r="AU323" s="798"/>
      <c r="AV323" s="798"/>
      <c r="AW323" s="798"/>
      <c r="AX323" s="798"/>
      <c r="AY323" s="798"/>
      <c r="AZ323" s="798"/>
      <c r="BA323" s="798"/>
      <c r="BB323" s="798"/>
      <c r="BC323" s="798"/>
      <c r="BD323" s="798"/>
      <c r="BE323" s="798"/>
      <c r="BF323" s="798"/>
      <c r="BG323" s="798"/>
      <c r="BH323" s="798"/>
      <c r="BI323" s="798"/>
      <c r="BJ323" s="798"/>
      <c r="BK323" s="798"/>
      <c r="BL323" s="798"/>
      <c r="BM323" s="798"/>
      <c r="BN323" s="798"/>
      <c r="BO323" s="798"/>
      <c r="BP323" s="798"/>
      <c r="BQ323" s="798"/>
      <c r="BR323" s="822"/>
      <c r="BS323" s="798"/>
      <c r="BT323" s="798"/>
      <c r="BU323" s="798"/>
      <c r="BV323" s="798"/>
      <c r="BW323" s="798"/>
      <c r="BX323" s="798"/>
      <c r="BY323" s="798"/>
      <c r="BZ323" s="798"/>
      <c r="CA323" s="798"/>
      <c r="CB323" s="798"/>
      <c r="CC323" s="798"/>
      <c r="CD323" s="798"/>
      <c r="CE323" s="798"/>
      <c r="CF323" s="798"/>
      <c r="CG323" s="798"/>
      <c r="CH323" s="798"/>
      <c r="CI323" s="798"/>
      <c r="CJ323" s="798"/>
      <c r="CK323" s="798"/>
      <c r="CL323" s="798"/>
      <c r="CM323" s="798"/>
      <c r="CN323" s="798"/>
      <c r="CO323" s="798"/>
      <c r="CP323" s="798"/>
      <c r="CQ323" s="798"/>
      <c r="CR323" s="798"/>
      <c r="CS323" s="798"/>
      <c r="CT323" s="798"/>
      <c r="CU323" s="798"/>
      <c r="CV323" s="798"/>
      <c r="CW323" s="798"/>
      <c r="CX323" s="798"/>
      <c r="CY323" s="798"/>
      <c r="CZ323" s="798"/>
      <c r="DA323" s="798"/>
      <c r="DB323" s="798"/>
      <c r="DC323" s="798"/>
      <c r="DD323" s="798"/>
      <c r="DE323" s="798"/>
      <c r="DF323" s="798"/>
      <c r="DG323" s="798"/>
      <c r="DH323" s="798"/>
      <c r="DI323" s="798"/>
      <c r="DJ323" s="798"/>
      <c r="DK323" s="798"/>
      <c r="DL323" s="798"/>
      <c r="DM323" s="798"/>
      <c r="DN323" s="798"/>
      <c r="DO323" s="798"/>
      <c r="DP323" s="798"/>
      <c r="DQ323" s="798"/>
    </row>
    <row r="324" spans="2:121" s="47" customFormat="1" outlineLevel="1">
      <c r="B324" s="47">
        <v>324</v>
      </c>
      <c r="C324" s="681"/>
      <c r="D324" s="636"/>
      <c r="E324" s="121"/>
      <c r="F324" s="667"/>
      <c r="G324" s="667"/>
      <c r="H324" s="667"/>
      <c r="I324" s="667"/>
      <c r="J324" s="667"/>
      <c r="K324" s="667"/>
      <c r="L324" s="667"/>
      <c r="M324" s="667"/>
      <c r="N324" s="667"/>
      <c r="O324" s="110"/>
      <c r="P324" s="110"/>
      <c r="Q324" s="110"/>
      <c r="R324" s="110"/>
      <c r="S324" s="852"/>
      <c r="T324" s="852"/>
      <c r="U324" s="852"/>
      <c r="V324" s="853"/>
      <c r="W324" s="853"/>
      <c r="X324" s="853"/>
      <c r="Y324" s="853"/>
      <c r="Z324" s="853"/>
      <c r="AA324" s="853"/>
      <c r="AB324" s="121"/>
      <c r="AC324" s="121"/>
      <c r="AD324" s="667"/>
      <c r="AE324" s="667"/>
      <c r="AF324" s="667"/>
      <c r="AG324" s="667"/>
      <c r="AH324" s="667"/>
      <c r="AI324" s="667"/>
      <c r="AJ324" s="667"/>
      <c r="AK324" s="667"/>
      <c r="AL324" s="667"/>
      <c r="AM324" s="667"/>
      <c r="AN324" s="667"/>
      <c r="AO324" s="667"/>
      <c r="AP324" s="667"/>
      <c r="AQ324" s="667"/>
      <c r="AR324" s="667"/>
      <c r="AS324" s="667"/>
      <c r="AT324" s="667"/>
      <c r="AU324" s="667"/>
      <c r="AV324" s="667"/>
      <c r="AW324" s="667"/>
      <c r="AX324" s="667"/>
      <c r="AY324" s="667"/>
      <c r="AZ324" s="667"/>
      <c r="BA324" s="667"/>
      <c r="BB324" s="667"/>
      <c r="BC324" s="667"/>
      <c r="BD324" s="667"/>
      <c r="BE324" s="667"/>
      <c r="BF324" s="667"/>
      <c r="BG324" s="667"/>
      <c r="BH324" s="667"/>
      <c r="BI324" s="667"/>
      <c r="BJ324" s="667"/>
      <c r="BK324" s="667"/>
      <c r="BL324" s="667"/>
      <c r="BM324" s="667"/>
      <c r="BN324" s="667"/>
      <c r="BO324" s="667"/>
      <c r="BP324" s="667"/>
      <c r="BQ324" s="667"/>
      <c r="BR324" s="854"/>
      <c r="BS324" s="667"/>
      <c r="BT324" s="667"/>
      <c r="BU324" s="667"/>
      <c r="BV324" s="651"/>
      <c r="BW324" s="651"/>
      <c r="BX324" s="651"/>
      <c r="BY324" s="651"/>
      <c r="BZ324" s="651"/>
      <c r="CA324" s="651"/>
      <c r="CB324" s="651"/>
      <c r="CC324" s="651"/>
      <c r="CD324" s="651"/>
      <c r="CE324" s="651"/>
      <c r="CF324" s="651"/>
      <c r="CG324" s="667"/>
      <c r="CH324" s="667"/>
      <c r="CI324" s="667"/>
      <c r="CJ324" s="667"/>
      <c r="CK324" s="667"/>
      <c r="CL324" s="667"/>
      <c r="CM324" s="667"/>
      <c r="CN324" s="667"/>
      <c r="CO324" s="667"/>
      <c r="CP324" s="667"/>
      <c r="CQ324" s="667"/>
      <c r="CR324" s="667"/>
      <c r="CS324" s="667"/>
      <c r="CT324" s="667"/>
      <c r="CU324" s="667"/>
      <c r="CV324" s="667"/>
      <c r="CW324" s="667"/>
      <c r="CX324" s="667"/>
      <c r="CY324" s="667"/>
      <c r="CZ324" s="667"/>
      <c r="DA324" s="667"/>
      <c r="DB324" s="667"/>
      <c r="DC324" s="667"/>
      <c r="DD324" s="667"/>
      <c r="DE324" s="667"/>
      <c r="DF324" s="667"/>
      <c r="DG324" s="667"/>
      <c r="DH324" s="667"/>
      <c r="DI324" s="667"/>
      <c r="DJ324" s="667"/>
      <c r="DK324" s="667"/>
      <c r="DL324" s="667"/>
      <c r="DM324" s="667"/>
      <c r="DN324" s="667"/>
      <c r="DO324" s="667"/>
      <c r="DP324" s="667"/>
      <c r="DQ324" s="667"/>
    </row>
    <row r="325" spans="2:121" s="47" customFormat="1" ht="2.25" customHeight="1" outlineLevel="1">
      <c r="B325" s="47">
        <v>325</v>
      </c>
      <c r="C325" s="46"/>
      <c r="D325" s="56"/>
      <c r="E325" s="111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7"/>
      <c r="Q325" s="857"/>
      <c r="R325" s="857"/>
      <c r="S325" s="85"/>
      <c r="T325" s="85"/>
      <c r="U325" s="85"/>
      <c r="V325" s="132"/>
      <c r="W325" s="132"/>
      <c r="X325" s="132"/>
      <c r="Y325" s="132"/>
      <c r="Z325" s="132"/>
      <c r="AA325" s="132"/>
      <c r="AB325" s="111"/>
      <c r="AC325" s="111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5"/>
      <c r="BO325" s="85"/>
      <c r="BP325" s="85"/>
      <c r="BQ325" s="85"/>
      <c r="BR325" s="85"/>
      <c r="BS325" s="85"/>
      <c r="BT325" s="85"/>
      <c r="BU325" s="85"/>
      <c r="BV325" s="99"/>
      <c r="BW325" s="99"/>
      <c r="BX325" s="99"/>
      <c r="BY325" s="634"/>
      <c r="BZ325" s="634"/>
      <c r="CA325" s="634"/>
      <c r="CB325" s="634"/>
      <c r="CC325" s="634"/>
      <c r="CD325" s="99"/>
      <c r="CE325" s="99"/>
      <c r="CF325" s="99"/>
      <c r="CG325" s="99"/>
      <c r="CH325" s="99"/>
      <c r="CI325" s="85"/>
      <c r="CJ325" s="85"/>
      <c r="CK325" s="85"/>
      <c r="CL325" s="99"/>
      <c r="CM325" s="85"/>
      <c r="CN325" s="85"/>
      <c r="CO325" s="85"/>
      <c r="CP325" s="85"/>
      <c r="CQ325" s="85"/>
      <c r="CR325" s="85"/>
      <c r="CS325" s="85"/>
      <c r="CT325" s="85"/>
      <c r="CU325" s="85"/>
      <c r="CV325" s="85"/>
      <c r="CW325" s="85"/>
      <c r="CX325" s="85"/>
      <c r="CY325" s="85"/>
      <c r="CZ325" s="85"/>
      <c r="DA325" s="85"/>
      <c r="DB325" s="85"/>
      <c r="DC325" s="85"/>
      <c r="DD325" s="85"/>
      <c r="DE325" s="85"/>
      <c r="DF325" s="85"/>
      <c r="DG325" s="85"/>
      <c r="DH325" s="85"/>
      <c r="DI325" s="85"/>
      <c r="DJ325" s="85"/>
      <c r="DK325" s="85"/>
      <c r="DL325" s="85"/>
      <c r="DM325" s="85"/>
      <c r="DN325" s="85"/>
      <c r="DO325" s="85"/>
      <c r="DP325" s="85"/>
      <c r="DQ325" s="85"/>
    </row>
    <row r="326" spans="2:121" s="47" customFormat="1" outlineLevel="1">
      <c r="B326" s="47">
        <v>326</v>
      </c>
      <c r="C326" s="46"/>
      <c r="D326" s="858"/>
      <c r="E326" s="121"/>
      <c r="F326" s="667"/>
      <c r="G326" s="667"/>
      <c r="H326" s="667"/>
      <c r="I326" s="667"/>
      <c r="J326" s="667"/>
      <c r="K326" s="667"/>
      <c r="L326" s="667"/>
      <c r="M326" s="667"/>
      <c r="N326" s="667"/>
      <c r="O326" s="726"/>
      <c r="P326" s="726"/>
      <c r="Q326" s="726"/>
      <c r="R326" s="726"/>
      <c r="S326" s="638"/>
      <c r="T326" s="638"/>
      <c r="U326" s="638"/>
      <c r="V326" s="640"/>
      <c r="W326" s="640"/>
      <c r="X326" s="640"/>
      <c r="Y326" s="640"/>
      <c r="Z326" s="640"/>
      <c r="AA326" s="640"/>
      <c r="AB326" s="121"/>
      <c r="AC326" s="121"/>
      <c r="AD326" s="667"/>
      <c r="AE326" s="667"/>
      <c r="AF326" s="667"/>
      <c r="AG326" s="667"/>
      <c r="AH326" s="667"/>
      <c r="AI326" s="667"/>
      <c r="AJ326" s="667"/>
      <c r="AK326" s="667"/>
      <c r="AL326" s="667"/>
      <c r="AM326" s="667"/>
      <c r="AN326" s="667"/>
      <c r="AO326" s="667"/>
      <c r="AP326" s="667"/>
      <c r="AQ326" s="667"/>
      <c r="AR326" s="667"/>
      <c r="AS326" s="667"/>
      <c r="AT326" s="667"/>
      <c r="AU326" s="667"/>
      <c r="AV326" s="667"/>
      <c r="AW326" s="667"/>
      <c r="AX326" s="667"/>
      <c r="AY326" s="667"/>
      <c r="AZ326" s="667"/>
      <c r="BA326" s="667"/>
      <c r="BB326" s="667"/>
      <c r="BC326" s="667"/>
      <c r="BD326" s="667"/>
      <c r="BE326" s="667"/>
      <c r="BF326" s="667"/>
      <c r="BG326" s="667"/>
      <c r="BH326" s="667"/>
      <c r="BI326" s="667"/>
      <c r="BJ326" s="667"/>
      <c r="BK326" s="667"/>
      <c r="BL326" s="667"/>
      <c r="BM326" s="667"/>
      <c r="BN326" s="667"/>
      <c r="BO326" s="667"/>
      <c r="BP326" s="667"/>
      <c r="BQ326" s="667"/>
      <c r="BR326" s="733"/>
      <c r="BS326" s="667"/>
      <c r="BT326" s="667"/>
      <c r="BU326" s="667"/>
      <c r="BV326" s="651"/>
      <c r="BW326" s="651"/>
      <c r="BX326" s="651"/>
      <c r="BY326" s="651"/>
      <c r="BZ326" s="651"/>
      <c r="CA326" s="651"/>
      <c r="CB326" s="651"/>
      <c r="CC326" s="651"/>
      <c r="CD326" s="651"/>
      <c r="CE326" s="651"/>
      <c r="CF326" s="639"/>
      <c r="CG326" s="667"/>
      <c r="CH326" s="667"/>
      <c r="CI326" s="667"/>
      <c r="CJ326" s="667"/>
      <c r="CK326" s="667"/>
      <c r="CL326" s="667"/>
      <c r="CM326" s="667"/>
      <c r="CN326" s="667"/>
      <c r="CO326" s="667"/>
      <c r="CP326" s="667"/>
      <c r="CQ326" s="667"/>
      <c r="CR326" s="667"/>
      <c r="CS326" s="667"/>
      <c r="CT326" s="667"/>
      <c r="CU326" s="667"/>
      <c r="CV326" s="667"/>
      <c r="CW326" s="667"/>
      <c r="CX326" s="667"/>
      <c r="CY326" s="667"/>
      <c r="CZ326" s="667"/>
      <c r="DA326" s="667"/>
      <c r="DB326" s="667"/>
      <c r="DC326" s="667"/>
      <c r="DD326" s="667"/>
      <c r="DE326" s="667"/>
      <c r="DF326" s="667"/>
      <c r="DG326" s="667"/>
      <c r="DH326" s="667"/>
      <c r="DI326" s="667"/>
      <c r="DJ326" s="667"/>
      <c r="DK326" s="667"/>
      <c r="DL326" s="667"/>
      <c r="DM326" s="667"/>
      <c r="DN326" s="667"/>
      <c r="DO326" s="667"/>
      <c r="DP326" s="667"/>
      <c r="DQ326" s="667"/>
    </row>
    <row r="327" spans="2:121" s="47" customFormat="1" outlineLevel="1">
      <c r="B327" s="47">
        <v>327</v>
      </c>
      <c r="C327" s="46"/>
      <c r="D327" s="859"/>
      <c r="E327" s="121"/>
      <c r="F327" s="667"/>
      <c r="G327" s="667"/>
      <c r="H327" s="667"/>
      <c r="I327" s="667"/>
      <c r="J327" s="667"/>
      <c r="K327" s="667"/>
      <c r="L327" s="667"/>
      <c r="M327" s="667"/>
      <c r="N327" s="667"/>
      <c r="O327" s="726"/>
      <c r="P327" s="758"/>
      <c r="Q327" s="846"/>
      <c r="R327" s="846"/>
      <c r="S327" s="638"/>
      <c r="T327" s="638"/>
      <c r="U327" s="638"/>
      <c r="V327" s="640"/>
      <c r="W327" s="640"/>
      <c r="X327" s="640"/>
      <c r="Y327" s="640"/>
      <c r="Z327" s="640"/>
      <c r="AA327" s="640"/>
      <c r="AB327" s="121"/>
      <c r="AC327" s="121"/>
      <c r="AD327" s="667"/>
      <c r="AE327" s="667"/>
      <c r="AF327" s="667"/>
      <c r="AG327" s="667"/>
      <c r="AH327" s="667"/>
      <c r="AI327" s="667"/>
      <c r="AJ327" s="667"/>
      <c r="AK327" s="667"/>
      <c r="AL327" s="667"/>
      <c r="AM327" s="667"/>
      <c r="AN327" s="667"/>
      <c r="AO327" s="667"/>
      <c r="AP327" s="667"/>
      <c r="AQ327" s="667"/>
      <c r="AR327" s="667"/>
      <c r="AS327" s="667"/>
      <c r="AT327" s="667"/>
      <c r="AU327" s="667"/>
      <c r="AV327" s="667"/>
      <c r="AW327" s="667"/>
      <c r="AX327" s="667"/>
      <c r="AY327" s="667"/>
      <c r="AZ327" s="667"/>
      <c r="BA327" s="667"/>
      <c r="BB327" s="667"/>
      <c r="BC327" s="667"/>
      <c r="BD327" s="667"/>
      <c r="BE327" s="667"/>
      <c r="BF327" s="667"/>
      <c r="BG327" s="667"/>
      <c r="BH327" s="667"/>
      <c r="BI327" s="667"/>
      <c r="BJ327" s="667"/>
      <c r="BK327" s="667"/>
      <c r="BL327" s="667"/>
      <c r="BM327" s="667"/>
      <c r="BN327" s="667"/>
      <c r="BO327" s="667"/>
      <c r="BP327" s="667"/>
      <c r="BQ327" s="667"/>
      <c r="BR327" s="733"/>
      <c r="BS327" s="667"/>
      <c r="BT327" s="667"/>
      <c r="BU327" s="667"/>
      <c r="BV327" s="651"/>
      <c r="BW327" s="651"/>
      <c r="BX327" s="651"/>
      <c r="BY327" s="651"/>
      <c r="BZ327" s="651"/>
      <c r="CA327" s="651"/>
      <c r="CB327" s="651"/>
      <c r="CC327" s="651"/>
      <c r="CD327" s="651"/>
      <c r="CE327" s="651"/>
      <c r="CF327" s="651"/>
      <c r="CG327" s="651"/>
      <c r="CH327" s="667"/>
      <c r="CI327" s="651"/>
      <c r="CJ327" s="651"/>
      <c r="CK327" s="651"/>
      <c r="CL327" s="651"/>
      <c r="CM327" s="651"/>
      <c r="CN327" s="651"/>
      <c r="CO327" s="651"/>
      <c r="CP327" s="651"/>
      <c r="CQ327" s="651"/>
      <c r="CR327" s="651"/>
      <c r="CS327" s="651"/>
      <c r="CT327" s="651"/>
      <c r="CU327" s="667"/>
      <c r="CV327" s="667"/>
      <c r="CW327" s="667"/>
      <c r="CX327" s="667"/>
      <c r="CY327" s="667"/>
      <c r="CZ327" s="667"/>
      <c r="DA327" s="667"/>
      <c r="DB327" s="667"/>
      <c r="DC327" s="667"/>
      <c r="DD327" s="667"/>
      <c r="DE327" s="667"/>
      <c r="DF327" s="667"/>
      <c r="DG327" s="667"/>
      <c r="DH327" s="667"/>
      <c r="DI327" s="667"/>
      <c r="DJ327" s="667"/>
      <c r="DK327" s="667"/>
      <c r="DL327" s="667"/>
      <c r="DM327" s="667"/>
      <c r="DN327" s="667"/>
      <c r="DO327" s="667"/>
      <c r="DP327" s="667"/>
      <c r="DQ327" s="667"/>
    </row>
    <row r="328" spans="2:121" s="47" customFormat="1" outlineLevel="1">
      <c r="B328" s="47">
        <v>328</v>
      </c>
      <c r="C328" s="46"/>
      <c r="D328" s="859"/>
      <c r="E328" s="121"/>
      <c r="F328" s="667"/>
      <c r="G328" s="667"/>
      <c r="H328" s="667"/>
      <c r="I328" s="667"/>
      <c r="J328" s="667"/>
      <c r="K328" s="667"/>
      <c r="L328" s="667"/>
      <c r="M328" s="667"/>
      <c r="N328" s="667"/>
      <c r="O328" s="726"/>
      <c r="P328" s="758"/>
      <c r="Q328" s="846"/>
      <c r="R328" s="846"/>
      <c r="S328" s="638"/>
      <c r="T328" s="638"/>
      <c r="U328" s="638"/>
      <c r="V328" s="640"/>
      <c r="W328" s="640"/>
      <c r="X328" s="640"/>
      <c r="Y328" s="640"/>
      <c r="Z328" s="640"/>
      <c r="AA328" s="640"/>
      <c r="AB328" s="121"/>
      <c r="AC328" s="121"/>
      <c r="AD328" s="667"/>
      <c r="AE328" s="667"/>
      <c r="AF328" s="667"/>
      <c r="AG328" s="667"/>
      <c r="AH328" s="667"/>
      <c r="AI328" s="667"/>
      <c r="AJ328" s="667"/>
      <c r="AK328" s="667"/>
      <c r="AL328" s="667"/>
      <c r="AM328" s="667"/>
      <c r="AN328" s="667"/>
      <c r="AO328" s="667"/>
      <c r="AP328" s="667"/>
      <c r="AQ328" s="667"/>
      <c r="AR328" s="667"/>
      <c r="AS328" s="667"/>
      <c r="AT328" s="667"/>
      <c r="AU328" s="667"/>
      <c r="AV328" s="667"/>
      <c r="AW328" s="667"/>
      <c r="AX328" s="667"/>
      <c r="AY328" s="667"/>
      <c r="AZ328" s="667"/>
      <c r="BA328" s="667"/>
      <c r="BB328" s="667"/>
      <c r="BC328" s="667"/>
      <c r="BD328" s="667"/>
      <c r="BE328" s="667"/>
      <c r="BF328" s="667"/>
      <c r="BG328" s="667"/>
      <c r="BH328" s="667"/>
      <c r="BI328" s="667"/>
      <c r="BJ328" s="667"/>
      <c r="BK328" s="667"/>
      <c r="BL328" s="667"/>
      <c r="BM328" s="667"/>
      <c r="BN328" s="667"/>
      <c r="BO328" s="667"/>
      <c r="BP328" s="667"/>
      <c r="BQ328" s="667"/>
      <c r="BR328" s="733"/>
      <c r="BS328" s="667"/>
      <c r="BT328" s="667"/>
      <c r="BU328" s="667"/>
      <c r="BV328" s="651"/>
      <c r="BW328" s="651"/>
      <c r="BX328" s="651"/>
      <c r="BY328" s="651"/>
      <c r="BZ328" s="651"/>
      <c r="CA328" s="651"/>
      <c r="CB328" s="651"/>
      <c r="CC328" s="651"/>
      <c r="CD328" s="651"/>
      <c r="CE328" s="651"/>
      <c r="CF328" s="651"/>
      <c r="CG328" s="651"/>
      <c r="CH328" s="667"/>
      <c r="CI328" s="651"/>
      <c r="CJ328" s="651"/>
      <c r="CK328" s="651"/>
      <c r="CL328" s="651"/>
      <c r="CM328" s="651"/>
      <c r="CN328" s="651"/>
      <c r="CO328" s="651"/>
      <c r="CP328" s="651"/>
      <c r="CQ328" s="651"/>
      <c r="CR328" s="651"/>
      <c r="CS328" s="651"/>
      <c r="CT328" s="651"/>
      <c r="CU328" s="667"/>
      <c r="CV328" s="667"/>
      <c r="CW328" s="667"/>
      <c r="CX328" s="667"/>
      <c r="CY328" s="667"/>
      <c r="CZ328" s="667"/>
      <c r="DA328" s="667"/>
      <c r="DB328" s="667"/>
      <c r="DC328" s="667"/>
      <c r="DD328" s="667"/>
      <c r="DE328" s="667"/>
      <c r="DF328" s="667"/>
      <c r="DG328" s="667"/>
      <c r="DH328" s="667"/>
      <c r="DI328" s="667"/>
      <c r="DJ328" s="667"/>
      <c r="DK328" s="667"/>
      <c r="DL328" s="667"/>
      <c r="DM328" s="667"/>
      <c r="DN328" s="667"/>
      <c r="DO328" s="667"/>
      <c r="DP328" s="667"/>
      <c r="DQ328" s="667"/>
    </row>
    <row r="329" spans="2:121" s="47" customFormat="1" outlineLevel="1">
      <c r="B329" s="47">
        <v>329</v>
      </c>
      <c r="C329" s="46"/>
      <c r="D329" s="859"/>
      <c r="E329" s="121"/>
      <c r="F329" s="667"/>
      <c r="G329" s="667"/>
      <c r="H329" s="667"/>
      <c r="I329" s="667"/>
      <c r="J329" s="667"/>
      <c r="K329" s="667"/>
      <c r="L329" s="667"/>
      <c r="M329" s="667"/>
      <c r="N329" s="667"/>
      <c r="O329" s="726"/>
      <c r="P329" s="758"/>
      <c r="Q329" s="846"/>
      <c r="R329" s="846"/>
      <c r="S329" s="638"/>
      <c r="T329" s="638"/>
      <c r="U329" s="638"/>
      <c r="V329" s="640"/>
      <c r="W329" s="640"/>
      <c r="X329" s="640"/>
      <c r="Y329" s="640"/>
      <c r="Z329" s="640"/>
      <c r="AA329" s="640"/>
      <c r="AB329" s="121"/>
      <c r="AC329" s="121"/>
      <c r="AD329" s="667"/>
      <c r="AE329" s="667"/>
      <c r="AF329" s="667"/>
      <c r="AG329" s="667"/>
      <c r="AH329" s="667"/>
      <c r="AI329" s="667"/>
      <c r="AJ329" s="667"/>
      <c r="AK329" s="667"/>
      <c r="AL329" s="667"/>
      <c r="AM329" s="667"/>
      <c r="AN329" s="667"/>
      <c r="AO329" s="667"/>
      <c r="AP329" s="667"/>
      <c r="AQ329" s="667"/>
      <c r="AR329" s="667"/>
      <c r="AS329" s="667"/>
      <c r="AT329" s="667"/>
      <c r="AU329" s="667"/>
      <c r="AV329" s="667"/>
      <c r="AW329" s="667"/>
      <c r="AX329" s="667"/>
      <c r="AY329" s="667"/>
      <c r="AZ329" s="667"/>
      <c r="BA329" s="667"/>
      <c r="BB329" s="667"/>
      <c r="BC329" s="667"/>
      <c r="BD329" s="667"/>
      <c r="BE329" s="667"/>
      <c r="BF329" s="667"/>
      <c r="BG329" s="667"/>
      <c r="BH329" s="667"/>
      <c r="BI329" s="667"/>
      <c r="BJ329" s="667"/>
      <c r="BK329" s="667"/>
      <c r="BL329" s="667"/>
      <c r="BM329" s="667"/>
      <c r="BN329" s="667"/>
      <c r="BO329" s="667"/>
      <c r="BP329" s="667"/>
      <c r="BQ329" s="667"/>
      <c r="BR329" s="733"/>
      <c r="BS329" s="667"/>
      <c r="BT329" s="667"/>
      <c r="BU329" s="667"/>
      <c r="BV329" s="651"/>
      <c r="BW329" s="651"/>
      <c r="BX329" s="651"/>
      <c r="BY329" s="651"/>
      <c r="BZ329" s="651"/>
      <c r="CA329" s="639"/>
      <c r="CB329" s="651"/>
      <c r="CC329" s="639"/>
      <c r="CD329" s="651"/>
      <c r="CE329" s="651"/>
      <c r="CF329" s="651"/>
      <c r="CG329" s="651"/>
      <c r="CH329" s="667"/>
      <c r="CI329" s="651"/>
      <c r="CJ329" s="651"/>
      <c r="CK329" s="651"/>
      <c r="CL329" s="651"/>
      <c r="CM329" s="651"/>
      <c r="CN329" s="651"/>
      <c r="CO329" s="651"/>
      <c r="CP329" s="651"/>
      <c r="CQ329" s="651"/>
      <c r="CR329" s="651"/>
      <c r="CS329" s="651"/>
      <c r="CT329" s="651"/>
      <c r="CU329" s="667"/>
      <c r="CV329" s="667"/>
      <c r="CW329" s="667"/>
      <c r="CX329" s="667"/>
      <c r="CY329" s="667"/>
      <c r="CZ329" s="667"/>
      <c r="DA329" s="667"/>
      <c r="DB329" s="667"/>
      <c r="DC329" s="667"/>
      <c r="DD329" s="667"/>
      <c r="DE329" s="667"/>
      <c r="DF329" s="667"/>
      <c r="DG329" s="667"/>
      <c r="DH329" s="667"/>
      <c r="DI329" s="667"/>
      <c r="DJ329" s="667"/>
      <c r="DK329" s="667"/>
      <c r="DL329" s="667"/>
      <c r="DM329" s="667"/>
      <c r="DN329" s="667"/>
      <c r="DO329" s="667"/>
      <c r="DP329" s="667"/>
      <c r="DQ329" s="667"/>
    </row>
    <row r="330" spans="2:121" s="47" customFormat="1" outlineLevel="1">
      <c r="B330" s="47">
        <v>330</v>
      </c>
      <c r="C330" s="46"/>
      <c r="D330" s="859"/>
      <c r="E330" s="121"/>
      <c r="F330" s="667"/>
      <c r="G330" s="667"/>
      <c r="H330" s="667"/>
      <c r="I330" s="667"/>
      <c r="J330" s="667"/>
      <c r="K330" s="667"/>
      <c r="L330" s="667"/>
      <c r="M330" s="667"/>
      <c r="N330" s="667"/>
      <c r="O330" s="726"/>
      <c r="P330" s="846"/>
      <c r="Q330" s="846"/>
      <c r="R330" s="846"/>
      <c r="S330" s="638"/>
      <c r="T330" s="638"/>
      <c r="U330" s="638"/>
      <c r="V330" s="640"/>
      <c r="W330" s="640"/>
      <c r="X330" s="640"/>
      <c r="Y330" s="640"/>
      <c r="Z330" s="640"/>
      <c r="AA330" s="640"/>
      <c r="AB330" s="121"/>
      <c r="AC330" s="121"/>
      <c r="AD330" s="667"/>
      <c r="AE330" s="667"/>
      <c r="AF330" s="667"/>
      <c r="AG330" s="667"/>
      <c r="AH330" s="667"/>
      <c r="AI330" s="667"/>
      <c r="AJ330" s="667"/>
      <c r="AK330" s="667"/>
      <c r="AL330" s="667"/>
      <c r="AM330" s="667"/>
      <c r="AN330" s="667"/>
      <c r="AO330" s="667"/>
      <c r="AP330" s="667"/>
      <c r="AQ330" s="667"/>
      <c r="AR330" s="667"/>
      <c r="AS330" s="667"/>
      <c r="AT330" s="667"/>
      <c r="AU330" s="667"/>
      <c r="AV330" s="667"/>
      <c r="AW330" s="667"/>
      <c r="AX330" s="667"/>
      <c r="AY330" s="667"/>
      <c r="AZ330" s="667"/>
      <c r="BA330" s="667"/>
      <c r="BB330" s="667"/>
      <c r="BC330" s="667"/>
      <c r="BD330" s="667"/>
      <c r="BE330" s="667"/>
      <c r="BF330" s="667"/>
      <c r="BG330" s="667"/>
      <c r="BH330" s="667"/>
      <c r="BI330" s="667"/>
      <c r="BJ330" s="667"/>
      <c r="BK330" s="667"/>
      <c r="BL330" s="667"/>
      <c r="BM330" s="667"/>
      <c r="BN330" s="667"/>
      <c r="BO330" s="667"/>
      <c r="BP330" s="667"/>
      <c r="BQ330" s="667"/>
      <c r="BR330" s="733"/>
      <c r="BS330" s="667"/>
      <c r="BT330" s="667"/>
      <c r="BU330" s="667"/>
      <c r="BV330" s="651"/>
      <c r="BW330" s="651"/>
      <c r="BX330" s="651"/>
      <c r="BY330" s="651"/>
      <c r="BZ330" s="667"/>
      <c r="CA330" s="667"/>
      <c r="CB330" s="667"/>
      <c r="CC330" s="667"/>
      <c r="CD330" s="667"/>
      <c r="CE330" s="667"/>
      <c r="CF330" s="667"/>
      <c r="CG330" s="667"/>
      <c r="CH330" s="667"/>
      <c r="CI330" s="667"/>
      <c r="CJ330" s="667"/>
      <c r="CK330" s="667"/>
      <c r="CL330" s="667"/>
      <c r="CM330" s="667"/>
      <c r="CN330" s="667"/>
      <c r="CO330" s="667"/>
      <c r="CP330" s="667"/>
      <c r="CQ330" s="667"/>
      <c r="CR330" s="667"/>
      <c r="CS330" s="667"/>
      <c r="CT330" s="667"/>
      <c r="CU330" s="667"/>
      <c r="CV330" s="667"/>
      <c r="CW330" s="667"/>
      <c r="CX330" s="667"/>
      <c r="CY330" s="667"/>
      <c r="CZ330" s="667"/>
      <c r="DA330" s="667"/>
      <c r="DB330" s="667"/>
      <c r="DC330" s="667"/>
      <c r="DD330" s="667"/>
      <c r="DE330" s="667"/>
      <c r="DF330" s="667"/>
      <c r="DG330" s="667"/>
      <c r="DH330" s="667"/>
      <c r="DI330" s="667"/>
      <c r="DJ330" s="667"/>
      <c r="DK330" s="667"/>
      <c r="DL330" s="667"/>
      <c r="DM330" s="667"/>
      <c r="DN330" s="667"/>
      <c r="DO330" s="667"/>
      <c r="DP330" s="667"/>
      <c r="DQ330" s="667"/>
    </row>
    <row r="331" spans="2:121" s="51" customFormat="1" outlineLevel="1">
      <c r="B331" s="47">
        <v>331</v>
      </c>
      <c r="C331" s="641"/>
      <c r="D331" s="786"/>
      <c r="E331" s="53"/>
      <c r="F331" s="643"/>
      <c r="G331" s="643"/>
      <c r="H331" s="643"/>
      <c r="I331" s="643"/>
      <c r="J331" s="643"/>
      <c r="K331" s="643"/>
      <c r="L331" s="643"/>
      <c r="M331" s="643"/>
      <c r="N331" s="643"/>
      <c r="O331" s="6"/>
      <c r="P331" s="860"/>
      <c r="Q331" s="860"/>
      <c r="R331" s="860"/>
      <c r="S331" s="860"/>
      <c r="T331" s="860"/>
      <c r="U331" s="860"/>
      <c r="V331" s="645"/>
      <c r="W331" s="645"/>
      <c r="X331" s="645"/>
      <c r="Y331" s="645"/>
      <c r="Z331" s="645"/>
      <c r="AA331" s="645"/>
      <c r="AB331" s="53"/>
      <c r="AC331" s="53"/>
      <c r="AD331" s="643"/>
      <c r="AE331" s="643"/>
      <c r="AF331" s="643"/>
      <c r="AG331" s="643"/>
      <c r="AH331" s="643"/>
      <c r="AI331" s="643"/>
      <c r="AJ331" s="643"/>
      <c r="AK331" s="643"/>
      <c r="AL331" s="643"/>
      <c r="AM331" s="643"/>
      <c r="AN331" s="643"/>
      <c r="AO331" s="643"/>
      <c r="AP331" s="643"/>
      <c r="AQ331" s="643"/>
      <c r="AR331" s="643"/>
      <c r="AS331" s="643"/>
      <c r="AT331" s="643"/>
      <c r="AU331" s="643"/>
      <c r="AV331" s="643"/>
      <c r="AW331" s="643"/>
      <c r="AX331" s="643"/>
      <c r="AY331" s="643"/>
      <c r="AZ331" s="643"/>
      <c r="BA331" s="643"/>
      <c r="BB331" s="643"/>
      <c r="BC331" s="643"/>
      <c r="BD331" s="643"/>
      <c r="BE331" s="643"/>
      <c r="BF331" s="643"/>
      <c r="BG331" s="643"/>
      <c r="BH331" s="643"/>
      <c r="BI331" s="643"/>
      <c r="BJ331" s="643"/>
      <c r="BK331" s="643"/>
      <c r="BL331" s="643"/>
      <c r="BM331" s="643"/>
      <c r="BN331" s="643"/>
      <c r="BO331" s="643"/>
      <c r="BP331" s="643"/>
      <c r="BQ331" s="643"/>
      <c r="BR331" s="795"/>
      <c r="BS331" s="643"/>
      <c r="BT331" s="643"/>
      <c r="BU331" s="643"/>
      <c r="BV331" s="646"/>
      <c r="BW331" s="646"/>
      <c r="BX331" s="646"/>
      <c r="BY331" s="646"/>
      <c r="BZ331" s="646"/>
      <c r="CA331" s="654"/>
      <c r="CB331" s="654"/>
      <c r="CC331" s="654"/>
      <c r="CD331" s="654"/>
      <c r="CE331" s="654"/>
      <c r="CF331" s="654"/>
      <c r="CG331" s="654"/>
      <c r="CH331" s="654"/>
      <c r="CI331" s="654"/>
      <c r="CJ331" s="654"/>
      <c r="CK331" s="654"/>
      <c r="CL331" s="654"/>
      <c r="CM331" s="654"/>
      <c r="CN331" s="654"/>
      <c r="CO331" s="654"/>
      <c r="CP331" s="654"/>
      <c r="CQ331" s="654"/>
      <c r="CR331" s="654"/>
      <c r="CS331" s="654"/>
      <c r="CT331" s="654"/>
      <c r="CU331" s="643"/>
      <c r="CV331" s="643"/>
      <c r="CW331" s="643"/>
      <c r="CX331" s="643"/>
      <c r="CY331" s="643"/>
      <c r="CZ331" s="643"/>
      <c r="DA331" s="643"/>
      <c r="DB331" s="643"/>
      <c r="DC331" s="643"/>
      <c r="DD331" s="643"/>
      <c r="DE331" s="643"/>
      <c r="DF331" s="643"/>
      <c r="DG331" s="643"/>
      <c r="DH331" s="643"/>
      <c r="DI331" s="643"/>
      <c r="DJ331" s="643"/>
      <c r="DK331" s="643"/>
      <c r="DL331" s="643"/>
      <c r="DM331" s="643"/>
      <c r="DN331" s="643"/>
      <c r="DO331" s="643"/>
      <c r="DP331" s="643"/>
      <c r="DQ331" s="643"/>
    </row>
    <row r="332" spans="2:121" s="47" customFormat="1" outlineLevel="1">
      <c r="B332" s="47">
        <v>332</v>
      </c>
      <c r="C332" s="46"/>
      <c r="D332" s="861"/>
      <c r="E332" s="121"/>
      <c r="F332" s="667"/>
      <c r="G332" s="667"/>
      <c r="H332" s="667"/>
      <c r="I332" s="667"/>
      <c r="J332" s="667"/>
      <c r="K332" s="667"/>
      <c r="L332" s="667"/>
      <c r="M332" s="667"/>
      <c r="N332" s="667"/>
      <c r="O332" s="726"/>
      <c r="P332" s="726"/>
      <c r="Q332" s="656"/>
      <c r="R332" s="656"/>
      <c r="S332" s="656"/>
      <c r="T332" s="656"/>
      <c r="U332" s="656"/>
      <c r="V332" s="640"/>
      <c r="W332" s="640"/>
      <c r="X332" s="640"/>
      <c r="Y332" s="640"/>
      <c r="Z332" s="640"/>
      <c r="AA332" s="640"/>
      <c r="AB332" s="121"/>
      <c r="AC332" s="121"/>
      <c r="AD332" s="667"/>
      <c r="AE332" s="667"/>
      <c r="AF332" s="667"/>
      <c r="AG332" s="667"/>
      <c r="AH332" s="667"/>
      <c r="AI332" s="667"/>
      <c r="AJ332" s="667"/>
      <c r="AK332" s="667"/>
      <c r="AL332" s="667"/>
      <c r="AM332" s="667"/>
      <c r="AN332" s="667"/>
      <c r="AO332" s="667"/>
      <c r="AP332" s="667"/>
      <c r="AQ332" s="667"/>
      <c r="AR332" s="667"/>
      <c r="AS332" s="667"/>
      <c r="AT332" s="667"/>
      <c r="AU332" s="667"/>
      <c r="AV332" s="667"/>
      <c r="AW332" s="667"/>
      <c r="AX332" s="667"/>
      <c r="AY332" s="667"/>
      <c r="AZ332" s="667"/>
      <c r="BA332" s="667"/>
      <c r="BB332" s="667"/>
      <c r="BC332" s="667"/>
      <c r="BD332" s="667"/>
      <c r="BE332" s="667"/>
      <c r="BF332" s="667"/>
      <c r="BG332" s="667"/>
      <c r="BH332" s="667"/>
      <c r="BI332" s="667"/>
      <c r="BJ332" s="667"/>
      <c r="BK332" s="667"/>
      <c r="BL332" s="667"/>
      <c r="BM332" s="667"/>
      <c r="BN332" s="667"/>
      <c r="BO332" s="667"/>
      <c r="BP332" s="667"/>
      <c r="BQ332" s="667"/>
      <c r="BR332" s="733"/>
      <c r="BS332" s="667"/>
      <c r="BT332" s="667"/>
      <c r="BU332" s="667"/>
      <c r="BV332" s="651"/>
      <c r="BW332" s="651"/>
      <c r="BX332" s="651"/>
      <c r="BY332" s="651"/>
      <c r="BZ332" s="651"/>
      <c r="CA332" s="651"/>
      <c r="CB332" s="651"/>
      <c r="CC332" s="656"/>
      <c r="CD332" s="656"/>
      <c r="CE332" s="656"/>
      <c r="CF332" s="656"/>
      <c r="CG332" s="656"/>
      <c r="CH332" s="656"/>
      <c r="CI332" s="656"/>
      <c r="CJ332" s="656"/>
      <c r="CK332" s="656"/>
      <c r="CL332" s="656"/>
      <c r="CM332" s="656"/>
      <c r="CN332" s="656"/>
      <c r="CO332" s="656"/>
      <c r="CP332" s="656"/>
      <c r="CQ332" s="656"/>
      <c r="CR332" s="656"/>
      <c r="CS332" s="656"/>
      <c r="CT332" s="656"/>
      <c r="CU332" s="667"/>
      <c r="CV332" s="667"/>
      <c r="CW332" s="667"/>
      <c r="CX332" s="667"/>
      <c r="CY332" s="667"/>
      <c r="CZ332" s="667"/>
      <c r="DA332" s="667"/>
      <c r="DB332" s="667"/>
      <c r="DC332" s="667"/>
      <c r="DD332" s="667"/>
      <c r="DE332" s="667"/>
      <c r="DF332" s="667"/>
      <c r="DG332" s="667"/>
      <c r="DH332" s="667"/>
      <c r="DI332" s="667"/>
      <c r="DJ332" s="667"/>
      <c r="DK332" s="667"/>
      <c r="DL332" s="667"/>
      <c r="DM332" s="667"/>
      <c r="DN332" s="667"/>
      <c r="DO332" s="667"/>
      <c r="DP332" s="667"/>
      <c r="DQ332" s="667"/>
    </row>
    <row r="333" spans="2:121" s="47" customFormat="1" outlineLevel="1">
      <c r="B333" s="47">
        <v>333</v>
      </c>
      <c r="C333" s="46"/>
      <c r="D333" s="636"/>
      <c r="E333" s="121"/>
      <c r="F333" s="667"/>
      <c r="G333" s="667"/>
      <c r="H333" s="667"/>
      <c r="I333" s="667"/>
      <c r="J333" s="667"/>
      <c r="K333" s="667"/>
      <c r="L333" s="667"/>
      <c r="M333" s="667"/>
      <c r="N333" s="667"/>
      <c r="O333" s="726"/>
      <c r="P333" s="726"/>
      <c r="Q333" s="726"/>
      <c r="R333" s="726"/>
      <c r="S333" s="638"/>
      <c r="T333" s="638"/>
      <c r="U333" s="638"/>
      <c r="V333" s="640"/>
      <c r="W333" s="640"/>
      <c r="X333" s="640"/>
      <c r="Y333" s="640"/>
      <c r="Z333" s="640"/>
      <c r="AA333" s="640"/>
      <c r="AB333" s="121"/>
      <c r="AC333" s="121"/>
      <c r="AD333" s="667"/>
      <c r="AE333" s="667"/>
      <c r="AF333" s="667"/>
      <c r="AG333" s="667"/>
      <c r="AH333" s="667"/>
      <c r="AI333" s="667"/>
      <c r="AJ333" s="667"/>
      <c r="AK333" s="667"/>
      <c r="AL333" s="667"/>
      <c r="AM333" s="667"/>
      <c r="AN333" s="667"/>
      <c r="AO333" s="667"/>
      <c r="AP333" s="667"/>
      <c r="AQ333" s="667"/>
      <c r="AR333" s="667"/>
      <c r="AS333" s="667"/>
      <c r="AT333" s="667"/>
      <c r="AU333" s="667"/>
      <c r="AV333" s="667"/>
      <c r="AW333" s="667"/>
      <c r="AX333" s="667"/>
      <c r="AY333" s="667"/>
      <c r="AZ333" s="667"/>
      <c r="BA333" s="667"/>
      <c r="BB333" s="667"/>
      <c r="BC333" s="667"/>
      <c r="BD333" s="667"/>
      <c r="BE333" s="667"/>
      <c r="BF333" s="667"/>
      <c r="BG333" s="667"/>
      <c r="BH333" s="667"/>
      <c r="BI333" s="667"/>
      <c r="BJ333" s="667"/>
      <c r="BK333" s="667"/>
      <c r="BL333" s="667"/>
      <c r="BM333" s="667"/>
      <c r="BN333" s="667"/>
      <c r="BO333" s="667"/>
      <c r="BP333" s="667"/>
      <c r="BQ333" s="667"/>
      <c r="BR333" s="733"/>
      <c r="BS333" s="667"/>
      <c r="BT333" s="667"/>
      <c r="BU333" s="667"/>
      <c r="BV333" s="651"/>
      <c r="BW333" s="651"/>
      <c r="BX333" s="651"/>
      <c r="BY333" s="651"/>
      <c r="BZ333" s="651"/>
      <c r="CA333" s="651"/>
      <c r="CB333" s="651"/>
      <c r="CC333" s="651"/>
      <c r="CD333" s="651"/>
      <c r="CE333" s="651"/>
      <c r="CF333" s="639"/>
      <c r="CG333" s="667"/>
      <c r="CH333" s="667"/>
      <c r="CI333" s="667"/>
      <c r="CJ333" s="667"/>
      <c r="CK333" s="667"/>
      <c r="CL333" s="667"/>
      <c r="CM333" s="667"/>
      <c r="CN333" s="667"/>
      <c r="CO333" s="667"/>
      <c r="CP333" s="667"/>
      <c r="CQ333" s="667"/>
      <c r="CR333" s="667"/>
      <c r="CS333" s="667"/>
      <c r="CT333" s="667"/>
      <c r="CU333" s="667"/>
      <c r="CV333" s="667"/>
      <c r="CW333" s="667"/>
      <c r="CX333" s="667"/>
      <c r="CY333" s="667"/>
      <c r="CZ333" s="667"/>
      <c r="DA333" s="667"/>
      <c r="DB333" s="667"/>
      <c r="DC333" s="667"/>
      <c r="DD333" s="667"/>
      <c r="DE333" s="667"/>
      <c r="DF333" s="667"/>
      <c r="DG333" s="667"/>
      <c r="DH333" s="667"/>
      <c r="DI333" s="667"/>
      <c r="DJ333" s="667"/>
      <c r="DK333" s="667"/>
      <c r="DL333" s="667"/>
      <c r="DM333" s="667"/>
      <c r="DN333" s="667"/>
      <c r="DO333" s="667"/>
      <c r="DP333" s="667"/>
      <c r="DQ333" s="667"/>
    </row>
    <row r="334" spans="2:121" s="47" customFormat="1" ht="2.25" customHeight="1" outlineLevel="1">
      <c r="B334" s="47">
        <v>334</v>
      </c>
      <c r="C334" s="46"/>
      <c r="D334" s="56"/>
      <c r="E334" s="111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132"/>
      <c r="W334" s="132"/>
      <c r="X334" s="132"/>
      <c r="Y334" s="132"/>
      <c r="Z334" s="132"/>
      <c r="AA334" s="132"/>
      <c r="AB334" s="111"/>
      <c r="AC334" s="111"/>
      <c r="AD334" s="85"/>
      <c r="AE334" s="85"/>
      <c r="AF334" s="85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  <c r="AY334" s="85"/>
      <c r="AZ334" s="85"/>
      <c r="BA334" s="85"/>
      <c r="BB334" s="85"/>
      <c r="BC334" s="85"/>
      <c r="BD334" s="85"/>
      <c r="BE334" s="85"/>
      <c r="BF334" s="85"/>
      <c r="BG334" s="85"/>
      <c r="BH334" s="85"/>
      <c r="BI334" s="85"/>
      <c r="BJ334" s="85"/>
      <c r="BK334" s="85"/>
      <c r="BL334" s="85"/>
      <c r="BM334" s="85"/>
      <c r="BN334" s="85"/>
      <c r="BO334" s="85"/>
      <c r="BP334" s="85"/>
      <c r="BQ334" s="85"/>
      <c r="BR334" s="85"/>
      <c r="BS334" s="85"/>
      <c r="BT334" s="85"/>
      <c r="BU334" s="85"/>
      <c r="BV334" s="99"/>
      <c r="BW334" s="99"/>
      <c r="BX334" s="99"/>
      <c r="BY334" s="634"/>
      <c r="BZ334" s="634"/>
      <c r="CA334" s="634"/>
      <c r="CB334" s="634"/>
      <c r="CC334" s="634"/>
      <c r="CD334" s="99"/>
      <c r="CE334" s="99"/>
      <c r="CF334" s="99"/>
      <c r="CG334" s="99"/>
      <c r="CH334" s="99"/>
      <c r="CI334" s="85"/>
      <c r="CJ334" s="85"/>
      <c r="CK334" s="85"/>
      <c r="CL334" s="85"/>
      <c r="CM334" s="85"/>
      <c r="CN334" s="85"/>
      <c r="CO334" s="85"/>
      <c r="CP334" s="85"/>
      <c r="CQ334" s="85"/>
      <c r="CR334" s="85"/>
      <c r="CS334" s="85"/>
      <c r="CT334" s="85"/>
      <c r="CU334" s="85"/>
      <c r="CV334" s="85"/>
      <c r="CW334" s="85"/>
      <c r="CX334" s="85"/>
      <c r="CY334" s="85"/>
      <c r="CZ334" s="85"/>
      <c r="DA334" s="85"/>
      <c r="DB334" s="85"/>
      <c r="DC334" s="85"/>
      <c r="DD334" s="85"/>
      <c r="DE334" s="85"/>
      <c r="DF334" s="85"/>
      <c r="DG334" s="85"/>
      <c r="DH334" s="85"/>
      <c r="DI334" s="85"/>
      <c r="DJ334" s="85"/>
      <c r="DK334" s="85"/>
      <c r="DL334" s="85"/>
      <c r="DM334" s="85"/>
      <c r="DN334" s="85"/>
      <c r="DO334" s="85"/>
      <c r="DP334" s="85"/>
      <c r="DQ334" s="85"/>
    </row>
    <row r="335" spans="2:121" s="47" customFormat="1" outlineLevel="1">
      <c r="B335" s="47">
        <v>335</v>
      </c>
      <c r="C335" s="46"/>
      <c r="D335" s="858"/>
      <c r="E335" s="121"/>
      <c r="F335" s="667"/>
      <c r="G335" s="667"/>
      <c r="H335" s="667"/>
      <c r="I335" s="667"/>
      <c r="J335" s="667"/>
      <c r="K335" s="667"/>
      <c r="L335" s="667"/>
      <c r="M335" s="667"/>
      <c r="N335" s="667"/>
      <c r="O335" s="726"/>
      <c r="P335" s="726"/>
      <c r="Q335" s="726"/>
      <c r="R335" s="726"/>
      <c r="S335" s="638"/>
      <c r="T335" s="638"/>
      <c r="U335" s="638"/>
      <c r="V335" s="640"/>
      <c r="W335" s="640"/>
      <c r="X335" s="640"/>
      <c r="Y335" s="640"/>
      <c r="Z335" s="640"/>
      <c r="AA335" s="640"/>
      <c r="AB335" s="121"/>
      <c r="AC335" s="121"/>
      <c r="AD335" s="667"/>
      <c r="AE335" s="667"/>
      <c r="AF335" s="667"/>
      <c r="AG335" s="667"/>
      <c r="AH335" s="667"/>
      <c r="AI335" s="667"/>
      <c r="AJ335" s="667"/>
      <c r="AK335" s="667"/>
      <c r="AL335" s="667"/>
      <c r="AM335" s="667"/>
      <c r="AN335" s="667"/>
      <c r="AO335" s="667"/>
      <c r="AP335" s="667"/>
      <c r="AQ335" s="667"/>
      <c r="AR335" s="667"/>
      <c r="AS335" s="667"/>
      <c r="AT335" s="667"/>
      <c r="AU335" s="667"/>
      <c r="AV335" s="667"/>
      <c r="AW335" s="667"/>
      <c r="AX335" s="667"/>
      <c r="AY335" s="667"/>
      <c r="AZ335" s="667"/>
      <c r="BA335" s="667"/>
      <c r="BB335" s="667"/>
      <c r="BC335" s="667"/>
      <c r="BD335" s="667"/>
      <c r="BE335" s="667"/>
      <c r="BF335" s="667"/>
      <c r="BG335" s="667"/>
      <c r="BH335" s="667"/>
      <c r="BI335" s="667"/>
      <c r="BJ335" s="667"/>
      <c r="BK335" s="667"/>
      <c r="BL335" s="667"/>
      <c r="BM335" s="667"/>
      <c r="BN335" s="667"/>
      <c r="BO335" s="667"/>
      <c r="BP335" s="667"/>
      <c r="BQ335" s="667"/>
      <c r="BR335" s="733"/>
      <c r="BS335" s="667"/>
      <c r="BT335" s="667"/>
      <c r="BU335" s="667"/>
      <c r="BV335" s="651"/>
      <c r="BW335" s="651"/>
      <c r="BX335" s="651"/>
      <c r="BY335" s="651"/>
      <c r="BZ335" s="651"/>
      <c r="CA335" s="651"/>
      <c r="CB335" s="651"/>
      <c r="CC335" s="651"/>
      <c r="CD335" s="651"/>
      <c r="CE335" s="651"/>
      <c r="CF335" s="639"/>
      <c r="CG335" s="667"/>
      <c r="CH335" s="667"/>
      <c r="CI335" s="667"/>
      <c r="CJ335" s="667"/>
      <c r="CK335" s="667"/>
      <c r="CL335" s="667"/>
      <c r="CM335" s="667"/>
      <c r="CN335" s="667"/>
      <c r="CO335" s="667"/>
      <c r="CP335" s="667"/>
      <c r="CQ335" s="667"/>
      <c r="CR335" s="667"/>
      <c r="CS335" s="667"/>
      <c r="CT335" s="667"/>
      <c r="CU335" s="667"/>
      <c r="CV335" s="667"/>
      <c r="CW335" s="667"/>
      <c r="CX335" s="667"/>
      <c r="CY335" s="667"/>
      <c r="CZ335" s="667"/>
      <c r="DA335" s="667"/>
      <c r="DB335" s="667"/>
      <c r="DC335" s="667"/>
      <c r="DD335" s="667"/>
      <c r="DE335" s="667"/>
      <c r="DF335" s="667"/>
      <c r="DG335" s="667"/>
      <c r="DH335" s="667"/>
      <c r="DI335" s="667"/>
      <c r="DJ335" s="667"/>
      <c r="DK335" s="667"/>
      <c r="DL335" s="667"/>
      <c r="DM335" s="667"/>
      <c r="DN335" s="667"/>
      <c r="DO335" s="667"/>
      <c r="DP335" s="667"/>
      <c r="DQ335" s="667"/>
    </row>
    <row r="336" spans="2:121" s="47" customFormat="1" outlineLevel="1">
      <c r="B336" s="47">
        <v>336</v>
      </c>
      <c r="C336" s="46"/>
      <c r="D336" s="859"/>
      <c r="E336" s="121"/>
      <c r="F336" s="667"/>
      <c r="G336" s="667"/>
      <c r="H336" s="667"/>
      <c r="I336" s="667"/>
      <c r="J336" s="667"/>
      <c r="K336" s="667"/>
      <c r="L336" s="667"/>
      <c r="M336" s="667"/>
      <c r="N336" s="667"/>
      <c r="O336" s="726"/>
      <c r="P336" s="758"/>
      <c r="Q336" s="639"/>
      <c r="R336" s="639"/>
      <c r="S336" s="638"/>
      <c r="T336" s="638"/>
      <c r="U336" s="638"/>
      <c r="V336" s="640"/>
      <c r="W336" s="640"/>
      <c r="X336" s="640"/>
      <c r="Y336" s="640"/>
      <c r="Z336" s="640"/>
      <c r="AA336" s="640"/>
      <c r="AB336" s="121"/>
      <c r="AC336" s="121"/>
      <c r="AD336" s="667"/>
      <c r="AE336" s="667"/>
      <c r="AF336" s="667"/>
      <c r="AG336" s="667"/>
      <c r="AH336" s="667"/>
      <c r="AI336" s="667"/>
      <c r="AJ336" s="667"/>
      <c r="AK336" s="667"/>
      <c r="AL336" s="667"/>
      <c r="AM336" s="667"/>
      <c r="AN336" s="667"/>
      <c r="AO336" s="667"/>
      <c r="AP336" s="667"/>
      <c r="AQ336" s="667"/>
      <c r="AR336" s="667"/>
      <c r="AS336" s="667"/>
      <c r="AT336" s="667"/>
      <c r="AU336" s="667"/>
      <c r="AV336" s="667"/>
      <c r="AW336" s="667"/>
      <c r="AX336" s="667"/>
      <c r="AY336" s="667"/>
      <c r="AZ336" s="667"/>
      <c r="BA336" s="667"/>
      <c r="BB336" s="667"/>
      <c r="BC336" s="667"/>
      <c r="BD336" s="667"/>
      <c r="BE336" s="667"/>
      <c r="BF336" s="667"/>
      <c r="BG336" s="667"/>
      <c r="BH336" s="667"/>
      <c r="BI336" s="667"/>
      <c r="BJ336" s="667"/>
      <c r="BK336" s="667"/>
      <c r="BL336" s="667"/>
      <c r="BM336" s="667"/>
      <c r="BN336" s="667"/>
      <c r="BO336" s="667"/>
      <c r="BP336" s="667"/>
      <c r="BQ336" s="667"/>
      <c r="BR336" s="733"/>
      <c r="BS336" s="667"/>
      <c r="BT336" s="667"/>
      <c r="BU336" s="667"/>
      <c r="BV336" s="651"/>
      <c r="BW336" s="651"/>
      <c r="BX336" s="651"/>
      <c r="BY336" s="651"/>
      <c r="BZ336" s="639"/>
      <c r="CA336" s="639"/>
      <c r="CB336" s="639"/>
      <c r="CC336" s="639"/>
      <c r="CD336" s="639"/>
      <c r="CE336" s="639"/>
      <c r="CF336" s="639"/>
      <c r="CG336" s="639"/>
      <c r="CH336" s="639"/>
      <c r="CI336" s="639"/>
      <c r="CJ336" s="639"/>
      <c r="CK336" s="639"/>
      <c r="CL336" s="639"/>
      <c r="CM336" s="639"/>
      <c r="CN336" s="639"/>
      <c r="CO336" s="639"/>
      <c r="CP336" s="639"/>
      <c r="CQ336" s="639"/>
      <c r="CR336" s="639"/>
      <c r="CS336" s="639"/>
      <c r="CT336" s="639"/>
      <c r="CU336" s="667"/>
      <c r="CV336" s="667"/>
      <c r="CW336" s="667"/>
      <c r="CX336" s="667"/>
      <c r="CY336" s="667"/>
      <c r="CZ336" s="667"/>
      <c r="DA336" s="667"/>
      <c r="DB336" s="667"/>
      <c r="DC336" s="667"/>
      <c r="DD336" s="667"/>
      <c r="DE336" s="667"/>
      <c r="DF336" s="667"/>
      <c r="DG336" s="667"/>
      <c r="DH336" s="667"/>
      <c r="DI336" s="667"/>
      <c r="DJ336" s="667"/>
      <c r="DK336" s="667"/>
      <c r="DL336" s="667"/>
      <c r="DM336" s="667"/>
      <c r="DN336" s="667"/>
      <c r="DO336" s="667"/>
      <c r="DP336" s="667"/>
      <c r="DQ336" s="667"/>
    </row>
    <row r="337" spans="2:121" s="47" customFormat="1" outlineLevel="1">
      <c r="B337" s="47">
        <v>337</v>
      </c>
      <c r="C337" s="46"/>
      <c r="D337" s="859"/>
      <c r="E337" s="121"/>
      <c r="F337" s="667"/>
      <c r="G337" s="667"/>
      <c r="H337" s="667"/>
      <c r="I337" s="667"/>
      <c r="J337" s="667"/>
      <c r="K337" s="667"/>
      <c r="L337" s="667"/>
      <c r="M337" s="667"/>
      <c r="N337" s="667"/>
      <c r="O337" s="726"/>
      <c r="P337" s="758"/>
      <c r="Q337" s="639"/>
      <c r="R337" s="639"/>
      <c r="S337" s="638"/>
      <c r="T337" s="638"/>
      <c r="U337" s="638"/>
      <c r="V337" s="640"/>
      <c r="W337" s="640"/>
      <c r="X337" s="640"/>
      <c r="Y337" s="640"/>
      <c r="Z337" s="640"/>
      <c r="AA337" s="640"/>
      <c r="AB337" s="121"/>
      <c r="AC337" s="121"/>
      <c r="AD337" s="667"/>
      <c r="AE337" s="667"/>
      <c r="AF337" s="667"/>
      <c r="AG337" s="667"/>
      <c r="AH337" s="667"/>
      <c r="AI337" s="667"/>
      <c r="AJ337" s="667"/>
      <c r="AK337" s="667"/>
      <c r="AL337" s="667"/>
      <c r="AM337" s="667"/>
      <c r="AN337" s="667"/>
      <c r="AO337" s="667"/>
      <c r="AP337" s="667"/>
      <c r="AQ337" s="667"/>
      <c r="AR337" s="667"/>
      <c r="AS337" s="667"/>
      <c r="AT337" s="667"/>
      <c r="AU337" s="667"/>
      <c r="AV337" s="667"/>
      <c r="AW337" s="667"/>
      <c r="AX337" s="667"/>
      <c r="AY337" s="667"/>
      <c r="AZ337" s="667"/>
      <c r="BA337" s="667"/>
      <c r="BB337" s="667"/>
      <c r="BC337" s="667"/>
      <c r="BD337" s="667"/>
      <c r="BE337" s="667"/>
      <c r="BF337" s="667"/>
      <c r="BG337" s="667"/>
      <c r="BH337" s="667"/>
      <c r="BI337" s="667"/>
      <c r="BJ337" s="667"/>
      <c r="BK337" s="667"/>
      <c r="BL337" s="667"/>
      <c r="BM337" s="667"/>
      <c r="BN337" s="667"/>
      <c r="BO337" s="667"/>
      <c r="BP337" s="667"/>
      <c r="BQ337" s="667"/>
      <c r="BR337" s="733"/>
      <c r="BS337" s="667"/>
      <c r="BT337" s="667"/>
      <c r="BU337" s="667"/>
      <c r="BV337" s="651"/>
      <c r="BW337" s="651"/>
      <c r="BX337" s="651"/>
      <c r="BY337" s="651"/>
      <c r="BZ337" s="639"/>
      <c r="CA337" s="639"/>
      <c r="CB337" s="639"/>
      <c r="CC337" s="639"/>
      <c r="CD337" s="639"/>
      <c r="CE337" s="639"/>
      <c r="CF337" s="639"/>
      <c r="CG337" s="639"/>
      <c r="CH337" s="639"/>
      <c r="CI337" s="639"/>
      <c r="CJ337" s="639"/>
      <c r="CK337" s="639"/>
      <c r="CL337" s="639"/>
      <c r="CM337" s="639"/>
      <c r="CN337" s="639"/>
      <c r="CO337" s="639"/>
      <c r="CP337" s="639"/>
      <c r="CQ337" s="639"/>
      <c r="CR337" s="639"/>
      <c r="CS337" s="639"/>
      <c r="CT337" s="639"/>
      <c r="CU337" s="667"/>
      <c r="CV337" s="667"/>
      <c r="CW337" s="667"/>
      <c r="CX337" s="667"/>
      <c r="CY337" s="667"/>
      <c r="CZ337" s="667"/>
      <c r="DA337" s="667"/>
      <c r="DB337" s="667"/>
      <c r="DC337" s="667"/>
      <c r="DD337" s="667"/>
      <c r="DE337" s="667"/>
      <c r="DF337" s="667"/>
      <c r="DG337" s="667"/>
      <c r="DH337" s="667"/>
      <c r="DI337" s="667"/>
      <c r="DJ337" s="667"/>
      <c r="DK337" s="667"/>
      <c r="DL337" s="667"/>
      <c r="DM337" s="667"/>
      <c r="DN337" s="667"/>
      <c r="DO337" s="667"/>
      <c r="DP337" s="667"/>
      <c r="DQ337" s="667"/>
    </row>
    <row r="338" spans="2:121" s="47" customFormat="1" outlineLevel="1">
      <c r="B338" s="47">
        <v>338</v>
      </c>
      <c r="C338" s="46"/>
      <c r="D338" s="859"/>
      <c r="E338" s="121"/>
      <c r="F338" s="667"/>
      <c r="G338" s="667"/>
      <c r="H338" s="667"/>
      <c r="I338" s="667"/>
      <c r="J338" s="667"/>
      <c r="K338" s="667"/>
      <c r="L338" s="667"/>
      <c r="M338" s="667"/>
      <c r="N338" s="667"/>
      <c r="O338" s="726"/>
      <c r="P338" s="758"/>
      <c r="Q338" s="639"/>
      <c r="R338" s="639"/>
      <c r="S338" s="638"/>
      <c r="T338" s="638"/>
      <c r="U338" s="638"/>
      <c r="V338" s="640"/>
      <c r="W338" s="640"/>
      <c r="X338" s="640"/>
      <c r="Y338" s="640"/>
      <c r="Z338" s="640"/>
      <c r="AA338" s="640"/>
      <c r="AB338" s="121"/>
      <c r="AC338" s="121"/>
      <c r="AD338" s="667"/>
      <c r="AE338" s="667"/>
      <c r="AF338" s="667"/>
      <c r="AG338" s="667"/>
      <c r="AH338" s="667"/>
      <c r="AI338" s="667"/>
      <c r="AJ338" s="667"/>
      <c r="AK338" s="667"/>
      <c r="AL338" s="667"/>
      <c r="AM338" s="667"/>
      <c r="AN338" s="667"/>
      <c r="AO338" s="667"/>
      <c r="AP338" s="667"/>
      <c r="AQ338" s="667"/>
      <c r="AR338" s="667"/>
      <c r="AS338" s="667"/>
      <c r="AT338" s="667"/>
      <c r="AU338" s="667"/>
      <c r="AV338" s="667"/>
      <c r="AW338" s="667"/>
      <c r="AX338" s="667"/>
      <c r="AY338" s="667"/>
      <c r="AZ338" s="667"/>
      <c r="BA338" s="667"/>
      <c r="BB338" s="667"/>
      <c r="BC338" s="667"/>
      <c r="BD338" s="667"/>
      <c r="BE338" s="667"/>
      <c r="BF338" s="667"/>
      <c r="BG338" s="667"/>
      <c r="BH338" s="667"/>
      <c r="BI338" s="667"/>
      <c r="BJ338" s="667"/>
      <c r="BK338" s="667"/>
      <c r="BL338" s="667"/>
      <c r="BM338" s="667"/>
      <c r="BN338" s="667"/>
      <c r="BO338" s="667"/>
      <c r="BP338" s="667"/>
      <c r="BQ338" s="667"/>
      <c r="BR338" s="733"/>
      <c r="BS338" s="667"/>
      <c r="BT338" s="667"/>
      <c r="BU338" s="667"/>
      <c r="BV338" s="651"/>
      <c r="BW338" s="651"/>
      <c r="BX338" s="651"/>
      <c r="BY338" s="651"/>
      <c r="BZ338" s="639"/>
      <c r="CA338" s="639"/>
      <c r="CB338" s="639"/>
      <c r="CC338" s="639"/>
      <c r="CD338" s="639"/>
      <c r="CE338" s="639"/>
      <c r="CF338" s="639"/>
      <c r="CG338" s="639"/>
      <c r="CH338" s="639"/>
      <c r="CI338" s="639"/>
      <c r="CJ338" s="639"/>
      <c r="CK338" s="639"/>
      <c r="CL338" s="639"/>
      <c r="CM338" s="639"/>
      <c r="CN338" s="639"/>
      <c r="CO338" s="639"/>
      <c r="CP338" s="639"/>
      <c r="CQ338" s="639"/>
      <c r="CR338" s="639"/>
      <c r="CS338" s="639"/>
      <c r="CT338" s="639"/>
      <c r="CU338" s="667"/>
      <c r="CV338" s="667"/>
      <c r="CW338" s="667"/>
      <c r="CX338" s="667"/>
      <c r="CY338" s="667"/>
      <c r="CZ338" s="667"/>
      <c r="DA338" s="667"/>
      <c r="DB338" s="667"/>
      <c r="DC338" s="667"/>
      <c r="DD338" s="667"/>
      <c r="DE338" s="667"/>
      <c r="DF338" s="667"/>
      <c r="DG338" s="667"/>
      <c r="DH338" s="667"/>
      <c r="DI338" s="667"/>
      <c r="DJ338" s="667"/>
      <c r="DK338" s="667"/>
      <c r="DL338" s="667"/>
      <c r="DM338" s="667"/>
      <c r="DN338" s="667"/>
      <c r="DO338" s="667"/>
      <c r="DP338" s="667"/>
      <c r="DQ338" s="667"/>
    </row>
    <row r="339" spans="2:121" s="47" customFormat="1" outlineLevel="1">
      <c r="B339" s="47">
        <v>339</v>
      </c>
      <c r="C339" s="46"/>
      <c r="D339" s="636"/>
      <c r="E339" s="121"/>
      <c r="F339" s="667"/>
      <c r="G339" s="667"/>
      <c r="H339" s="667"/>
      <c r="I339" s="667"/>
      <c r="J339" s="667"/>
      <c r="K339" s="667"/>
      <c r="L339" s="667"/>
      <c r="M339" s="667"/>
      <c r="N339" s="667"/>
      <c r="O339" s="726"/>
      <c r="P339" s="726"/>
      <c r="Q339" s="651"/>
      <c r="R339" s="651"/>
      <c r="S339" s="638"/>
      <c r="T339" s="638"/>
      <c r="U339" s="638"/>
      <c r="V339" s="640"/>
      <c r="W339" s="640"/>
      <c r="X339" s="640"/>
      <c r="Y339" s="640"/>
      <c r="Z339" s="640"/>
      <c r="AA339" s="640"/>
      <c r="AB339" s="121"/>
      <c r="AC339" s="121"/>
      <c r="AD339" s="667"/>
      <c r="AE339" s="667"/>
      <c r="AF339" s="667"/>
      <c r="AG339" s="667"/>
      <c r="AH339" s="667"/>
      <c r="AI339" s="667"/>
      <c r="AJ339" s="667"/>
      <c r="AK339" s="667"/>
      <c r="AL339" s="667"/>
      <c r="AM339" s="667"/>
      <c r="AN339" s="667"/>
      <c r="AO339" s="667"/>
      <c r="AP339" s="667"/>
      <c r="AQ339" s="667"/>
      <c r="AR339" s="667"/>
      <c r="AS339" s="667"/>
      <c r="AT339" s="667"/>
      <c r="AU339" s="667"/>
      <c r="AV339" s="667"/>
      <c r="AW339" s="667"/>
      <c r="AX339" s="667"/>
      <c r="AY339" s="667"/>
      <c r="AZ339" s="667"/>
      <c r="BA339" s="667"/>
      <c r="BB339" s="667"/>
      <c r="BC339" s="667"/>
      <c r="BD339" s="667"/>
      <c r="BE339" s="667"/>
      <c r="BF339" s="667"/>
      <c r="BG339" s="667"/>
      <c r="BH339" s="667"/>
      <c r="BI339" s="667"/>
      <c r="BJ339" s="667"/>
      <c r="BK339" s="667"/>
      <c r="BL339" s="667"/>
      <c r="BM339" s="667"/>
      <c r="BN339" s="667"/>
      <c r="BO339" s="667"/>
      <c r="BP339" s="667"/>
      <c r="BQ339" s="667"/>
      <c r="BR339" s="733"/>
      <c r="BS339" s="667"/>
      <c r="BT339" s="667"/>
      <c r="BU339" s="667"/>
      <c r="BV339" s="651"/>
      <c r="BW339" s="651"/>
      <c r="BX339" s="651"/>
      <c r="BY339" s="651"/>
      <c r="BZ339" s="651"/>
      <c r="CA339" s="651"/>
      <c r="CB339" s="651"/>
      <c r="CC339" s="651"/>
      <c r="CD339" s="651"/>
      <c r="CE339" s="651"/>
      <c r="CF339" s="639"/>
      <c r="CG339" s="667"/>
      <c r="CH339" s="667"/>
      <c r="CI339" s="667"/>
      <c r="CJ339" s="667"/>
      <c r="CK339" s="667"/>
      <c r="CL339" s="667"/>
      <c r="CM339" s="667"/>
      <c r="CN339" s="667"/>
      <c r="CO339" s="667"/>
      <c r="CP339" s="667"/>
      <c r="CQ339" s="667"/>
      <c r="CR339" s="667"/>
      <c r="CS339" s="667"/>
      <c r="CT339" s="667"/>
      <c r="CU339" s="667"/>
      <c r="CV339" s="667"/>
      <c r="CW339" s="667"/>
      <c r="CX339" s="667"/>
      <c r="CY339" s="667"/>
      <c r="CZ339" s="667"/>
      <c r="DA339" s="667"/>
      <c r="DB339" s="667"/>
      <c r="DC339" s="667"/>
      <c r="DD339" s="667"/>
      <c r="DE339" s="667"/>
      <c r="DF339" s="667"/>
      <c r="DG339" s="667"/>
      <c r="DH339" s="667"/>
      <c r="DI339" s="667"/>
      <c r="DJ339" s="667"/>
      <c r="DK339" s="667"/>
      <c r="DL339" s="667"/>
      <c r="DM339" s="667"/>
      <c r="DN339" s="667"/>
      <c r="DO339" s="667"/>
      <c r="DP339" s="667"/>
      <c r="DQ339" s="667"/>
    </row>
    <row r="340" spans="2:121" s="56" customFormat="1" outlineLevel="1">
      <c r="B340" s="47">
        <v>340</v>
      </c>
      <c r="C340" s="862"/>
      <c r="D340" s="863"/>
      <c r="E340" s="52"/>
      <c r="F340" s="738"/>
      <c r="G340" s="738"/>
      <c r="H340" s="738"/>
      <c r="I340" s="738"/>
      <c r="J340" s="738"/>
      <c r="K340" s="738"/>
      <c r="L340" s="738"/>
      <c r="M340" s="738"/>
      <c r="N340" s="738"/>
      <c r="O340" s="738"/>
      <c r="P340" s="758"/>
      <c r="Q340" s="758"/>
      <c r="R340" s="656"/>
      <c r="S340" s="738"/>
      <c r="T340" s="738"/>
      <c r="U340" s="738"/>
      <c r="V340" s="864"/>
      <c r="W340" s="864"/>
      <c r="X340" s="864"/>
      <c r="Y340" s="864"/>
      <c r="Z340" s="864"/>
      <c r="AA340" s="864"/>
      <c r="AB340" s="52"/>
      <c r="AC340" s="52"/>
      <c r="AD340" s="738"/>
      <c r="AE340" s="738"/>
      <c r="AF340" s="738"/>
      <c r="AG340" s="738"/>
      <c r="AH340" s="738"/>
      <c r="AI340" s="738"/>
      <c r="AJ340" s="738"/>
      <c r="AK340" s="738"/>
      <c r="AL340" s="738"/>
      <c r="AM340" s="738"/>
      <c r="AN340" s="738"/>
      <c r="AO340" s="738"/>
      <c r="AP340" s="738"/>
      <c r="AQ340" s="738"/>
      <c r="AR340" s="738"/>
      <c r="AS340" s="738"/>
      <c r="AT340" s="738"/>
      <c r="AU340" s="738"/>
      <c r="AV340" s="738"/>
      <c r="AW340" s="738"/>
      <c r="AX340" s="738"/>
      <c r="AY340" s="738"/>
      <c r="AZ340" s="738"/>
      <c r="BA340" s="738"/>
      <c r="BB340" s="738"/>
      <c r="BC340" s="738"/>
      <c r="BD340" s="738"/>
      <c r="BE340" s="738"/>
      <c r="BF340" s="738"/>
      <c r="BG340" s="738"/>
      <c r="BH340" s="738"/>
      <c r="BI340" s="738"/>
      <c r="BJ340" s="738"/>
      <c r="BK340" s="738"/>
      <c r="BL340" s="738"/>
      <c r="BM340" s="738"/>
      <c r="BN340" s="738"/>
      <c r="BO340" s="738"/>
      <c r="BP340" s="738"/>
      <c r="BQ340" s="738"/>
      <c r="BR340" s="738"/>
      <c r="BS340" s="738"/>
      <c r="BT340" s="865"/>
      <c r="BU340" s="865"/>
      <c r="BV340" s="656"/>
      <c r="BW340" s="656"/>
      <c r="BX340" s="656"/>
      <c r="BY340" s="656"/>
      <c r="BZ340" s="656"/>
      <c r="CA340" s="656"/>
      <c r="CB340" s="656"/>
      <c r="CC340" s="656"/>
      <c r="CD340" s="656"/>
      <c r="CE340" s="656"/>
      <c r="CF340" s="656"/>
      <c r="CG340" s="656"/>
      <c r="CH340" s="656"/>
      <c r="CI340" s="656"/>
      <c r="CJ340" s="656"/>
      <c r="CK340" s="656"/>
      <c r="CL340" s="656"/>
      <c r="CM340" s="656"/>
      <c r="CN340" s="656"/>
      <c r="CO340" s="656"/>
      <c r="CP340" s="656"/>
      <c r="CQ340" s="656"/>
      <c r="CR340" s="656"/>
      <c r="CS340" s="656"/>
      <c r="CT340" s="656"/>
      <c r="CU340" s="889"/>
      <c r="CV340" s="889"/>
      <c r="CW340" s="889"/>
      <c r="CX340" s="889"/>
      <c r="CY340" s="889"/>
      <c r="CZ340" s="889"/>
      <c r="DA340" s="889"/>
      <c r="DB340" s="889"/>
      <c r="DC340" s="889"/>
      <c r="DD340" s="889"/>
      <c r="DE340" s="889"/>
      <c r="DF340" s="889"/>
      <c r="DG340" s="889"/>
      <c r="DH340" s="889"/>
      <c r="DI340" s="889"/>
      <c r="DJ340" s="889"/>
      <c r="DK340" s="889"/>
      <c r="DL340" s="889"/>
      <c r="DM340" s="889"/>
      <c r="DN340" s="889"/>
      <c r="DO340" s="889"/>
      <c r="DP340" s="889"/>
      <c r="DQ340" s="889"/>
    </row>
    <row r="341" spans="2:121" s="56" customFormat="1" outlineLevel="1">
      <c r="B341" s="47">
        <v>341</v>
      </c>
      <c r="C341" s="862"/>
      <c r="D341" s="863"/>
      <c r="E341" s="52"/>
      <c r="F341" s="738"/>
      <c r="G341" s="738"/>
      <c r="H341" s="738"/>
      <c r="I341" s="738"/>
      <c r="J341" s="738"/>
      <c r="K341" s="738"/>
      <c r="L341" s="738"/>
      <c r="M341" s="738"/>
      <c r="N341" s="738"/>
      <c r="O341" s="738"/>
      <c r="P341" s="758"/>
      <c r="Q341" s="758"/>
      <c r="R341" s="656"/>
      <c r="S341" s="738"/>
      <c r="T341" s="738"/>
      <c r="U341" s="738"/>
      <c r="V341" s="864"/>
      <c r="W341" s="864"/>
      <c r="X341" s="864"/>
      <c r="Y341" s="864"/>
      <c r="Z341" s="864"/>
      <c r="AA341" s="864"/>
      <c r="AB341" s="52"/>
      <c r="AC341" s="52"/>
      <c r="AD341" s="738"/>
      <c r="AE341" s="738"/>
      <c r="AF341" s="738"/>
      <c r="AG341" s="738"/>
      <c r="AH341" s="738"/>
      <c r="AI341" s="738"/>
      <c r="AJ341" s="738"/>
      <c r="AK341" s="738"/>
      <c r="AL341" s="738"/>
      <c r="AM341" s="738"/>
      <c r="AN341" s="738"/>
      <c r="AO341" s="738"/>
      <c r="AP341" s="738"/>
      <c r="AQ341" s="738"/>
      <c r="AR341" s="738"/>
      <c r="AS341" s="738"/>
      <c r="AT341" s="738"/>
      <c r="AU341" s="738"/>
      <c r="AV341" s="738"/>
      <c r="AW341" s="738"/>
      <c r="AX341" s="738"/>
      <c r="AY341" s="738"/>
      <c r="AZ341" s="738"/>
      <c r="BA341" s="738"/>
      <c r="BB341" s="738"/>
      <c r="BC341" s="738"/>
      <c r="BD341" s="738"/>
      <c r="BE341" s="738"/>
      <c r="BF341" s="738"/>
      <c r="BG341" s="738"/>
      <c r="BH341" s="738"/>
      <c r="BI341" s="738"/>
      <c r="BJ341" s="738"/>
      <c r="BK341" s="738"/>
      <c r="BL341" s="738"/>
      <c r="BM341" s="738"/>
      <c r="BN341" s="738"/>
      <c r="BO341" s="738"/>
      <c r="BP341" s="738"/>
      <c r="BQ341" s="738"/>
      <c r="BR341" s="738"/>
      <c r="BS341" s="738"/>
      <c r="BT341" s="738"/>
      <c r="BU341" s="738"/>
      <c r="BV341" s="866"/>
      <c r="BW341" s="866"/>
      <c r="BX341" s="866"/>
      <c r="BY341" s="656"/>
      <c r="BZ341" s="656"/>
      <c r="CA341" s="656"/>
      <c r="CB341" s="656"/>
      <c r="CC341" s="656"/>
      <c r="CD341" s="656"/>
      <c r="CE341" s="656"/>
      <c r="CF341" s="656"/>
      <c r="CG341" s="656"/>
      <c r="CH341" s="656"/>
      <c r="CI341" s="656"/>
      <c r="CJ341" s="656"/>
      <c r="CK341" s="656"/>
      <c r="CL341" s="656"/>
      <c r="CM341" s="656"/>
      <c r="CN341" s="656"/>
      <c r="CO341" s="656"/>
      <c r="CP341" s="656"/>
      <c r="CQ341" s="656"/>
      <c r="CR341" s="656"/>
      <c r="CS341" s="656"/>
      <c r="CT341" s="656"/>
      <c r="CU341" s="889"/>
      <c r="CV341" s="889"/>
      <c r="CW341" s="889"/>
      <c r="CX341" s="889"/>
      <c r="CY341" s="889"/>
      <c r="CZ341" s="889"/>
      <c r="DA341" s="889"/>
      <c r="DB341" s="889"/>
      <c r="DC341" s="889"/>
      <c r="DD341" s="889"/>
      <c r="DE341" s="889"/>
      <c r="DF341" s="889"/>
      <c r="DG341" s="889"/>
      <c r="DH341" s="889"/>
      <c r="DI341" s="889"/>
      <c r="DJ341" s="889"/>
      <c r="DK341" s="889"/>
      <c r="DL341" s="889"/>
      <c r="DM341" s="889"/>
      <c r="DN341" s="889"/>
      <c r="DO341" s="889"/>
      <c r="DP341" s="889"/>
      <c r="DQ341" s="889"/>
    </row>
    <row r="342" spans="2:121" s="56" customFormat="1" outlineLevel="1">
      <c r="B342" s="47">
        <v>342</v>
      </c>
      <c r="C342" s="862"/>
      <c r="D342" s="863"/>
      <c r="E342" s="52"/>
      <c r="F342" s="738"/>
      <c r="G342" s="738"/>
      <c r="H342" s="738"/>
      <c r="I342" s="738"/>
      <c r="J342" s="738"/>
      <c r="K342" s="738"/>
      <c r="L342" s="738"/>
      <c r="M342" s="738"/>
      <c r="N342" s="738"/>
      <c r="O342" s="738"/>
      <c r="P342" s="758"/>
      <c r="Q342" s="758"/>
      <c r="R342" s="656"/>
      <c r="S342" s="738"/>
      <c r="T342" s="738"/>
      <c r="U342" s="738"/>
      <c r="V342" s="864"/>
      <c r="W342" s="864"/>
      <c r="X342" s="864"/>
      <c r="Y342" s="864"/>
      <c r="Z342" s="864"/>
      <c r="AA342" s="864"/>
      <c r="AB342" s="52"/>
      <c r="AC342" s="52"/>
      <c r="AD342" s="738"/>
      <c r="AE342" s="738"/>
      <c r="AF342" s="738"/>
      <c r="AG342" s="738"/>
      <c r="AH342" s="738"/>
      <c r="AI342" s="738"/>
      <c r="AJ342" s="738"/>
      <c r="AK342" s="738"/>
      <c r="AL342" s="738"/>
      <c r="AM342" s="738"/>
      <c r="AN342" s="738"/>
      <c r="AO342" s="738"/>
      <c r="AP342" s="738"/>
      <c r="AQ342" s="738"/>
      <c r="AR342" s="738"/>
      <c r="AS342" s="738"/>
      <c r="AT342" s="738"/>
      <c r="AU342" s="738"/>
      <c r="AV342" s="738"/>
      <c r="AW342" s="738"/>
      <c r="AX342" s="738"/>
      <c r="AY342" s="738"/>
      <c r="AZ342" s="738"/>
      <c r="BA342" s="738"/>
      <c r="BB342" s="738"/>
      <c r="BC342" s="738"/>
      <c r="BD342" s="738"/>
      <c r="BE342" s="738"/>
      <c r="BF342" s="738"/>
      <c r="BG342" s="738"/>
      <c r="BH342" s="738"/>
      <c r="BI342" s="738"/>
      <c r="BJ342" s="738"/>
      <c r="BK342" s="738"/>
      <c r="BL342" s="738"/>
      <c r="BM342" s="738"/>
      <c r="BN342" s="738"/>
      <c r="BO342" s="738"/>
      <c r="BP342" s="738"/>
      <c r="BQ342" s="738"/>
      <c r="BR342" s="738"/>
      <c r="BS342" s="738"/>
      <c r="BT342" s="865"/>
      <c r="BU342" s="865"/>
      <c r="BV342" s="656"/>
      <c r="BW342" s="656"/>
      <c r="BX342" s="656"/>
      <c r="BY342" s="656"/>
      <c r="BZ342" s="656"/>
      <c r="CA342" s="656"/>
      <c r="CB342" s="656"/>
      <c r="CC342" s="656"/>
      <c r="CD342" s="656"/>
      <c r="CE342" s="656"/>
      <c r="CF342" s="656"/>
      <c r="CG342" s="656"/>
      <c r="CH342" s="656"/>
      <c r="CI342" s="656"/>
      <c r="CJ342" s="656"/>
      <c r="CK342" s="656"/>
      <c r="CL342" s="656"/>
      <c r="CM342" s="656"/>
      <c r="CN342" s="656"/>
      <c r="CO342" s="656"/>
      <c r="CP342" s="656"/>
      <c r="CQ342" s="656"/>
      <c r="CR342" s="656"/>
      <c r="CS342" s="656"/>
      <c r="CT342" s="656"/>
      <c r="CU342" s="889"/>
      <c r="CV342" s="889"/>
      <c r="CW342" s="889"/>
      <c r="CX342" s="889"/>
      <c r="CY342" s="889"/>
      <c r="CZ342" s="889"/>
      <c r="DA342" s="889"/>
      <c r="DB342" s="889"/>
      <c r="DC342" s="889"/>
      <c r="DD342" s="889"/>
      <c r="DE342" s="889"/>
      <c r="DF342" s="889"/>
      <c r="DG342" s="889"/>
      <c r="DH342" s="889"/>
      <c r="DI342" s="889"/>
      <c r="DJ342" s="889"/>
      <c r="DK342" s="889"/>
      <c r="DL342" s="889"/>
      <c r="DM342" s="889"/>
      <c r="DN342" s="889"/>
      <c r="DO342" s="889"/>
      <c r="DP342" s="889"/>
      <c r="DQ342" s="889"/>
    </row>
    <row r="343" spans="2:121" s="874" customFormat="1" outlineLevel="1">
      <c r="B343" s="47">
        <v>343</v>
      </c>
      <c r="C343" s="867"/>
      <c r="D343" s="868"/>
      <c r="E343" s="69"/>
      <c r="F343" s="869"/>
      <c r="G343" s="869"/>
      <c r="H343" s="869"/>
      <c r="I343" s="869"/>
      <c r="J343" s="869"/>
      <c r="K343" s="869"/>
      <c r="L343" s="869"/>
      <c r="M343" s="869"/>
      <c r="N343" s="869"/>
      <c r="O343" s="869"/>
      <c r="P343" s="869"/>
      <c r="Q343" s="758"/>
      <c r="R343" s="758"/>
      <c r="S343" s="869"/>
      <c r="T343" s="869"/>
      <c r="U343" s="869"/>
      <c r="V343" s="870"/>
      <c r="W343" s="870"/>
      <c r="X343" s="870"/>
      <c r="Y343" s="870"/>
      <c r="Z343" s="870"/>
      <c r="AA343" s="870"/>
      <c r="AB343" s="69"/>
      <c r="AC343" s="69"/>
      <c r="AD343" s="869"/>
      <c r="AE343" s="869"/>
      <c r="AF343" s="869"/>
      <c r="AG343" s="869"/>
      <c r="AH343" s="869"/>
      <c r="AI343" s="869"/>
      <c r="AJ343" s="869"/>
      <c r="AK343" s="869"/>
      <c r="AL343" s="869"/>
      <c r="AM343" s="869"/>
      <c r="AN343" s="869"/>
      <c r="AO343" s="869"/>
      <c r="AP343" s="869"/>
      <c r="AQ343" s="869"/>
      <c r="AR343" s="869"/>
      <c r="AS343" s="869"/>
      <c r="AT343" s="869"/>
      <c r="AU343" s="869"/>
      <c r="AV343" s="869"/>
      <c r="AW343" s="869"/>
      <c r="AX343" s="869"/>
      <c r="AY343" s="869"/>
      <c r="AZ343" s="869"/>
      <c r="BA343" s="869"/>
      <c r="BB343" s="869"/>
      <c r="BC343" s="869"/>
      <c r="BD343" s="869"/>
      <c r="BE343" s="869"/>
      <c r="BF343" s="869"/>
      <c r="BG343" s="869"/>
      <c r="BH343" s="869"/>
      <c r="BI343" s="869"/>
      <c r="BJ343" s="869"/>
      <c r="BK343" s="869"/>
      <c r="BL343" s="869"/>
      <c r="BM343" s="869"/>
      <c r="BN343" s="869"/>
      <c r="BO343" s="869"/>
      <c r="BP343" s="869"/>
      <c r="BQ343" s="869"/>
      <c r="BR343" s="869"/>
      <c r="BS343" s="869"/>
      <c r="BT343" s="871"/>
      <c r="BU343" s="871"/>
      <c r="BV343" s="872"/>
      <c r="BW343" s="872"/>
      <c r="BX343" s="872"/>
      <c r="BY343" s="872"/>
      <c r="BZ343" s="869"/>
      <c r="CA343" s="656"/>
      <c r="CB343" s="656"/>
      <c r="CC343" s="656"/>
      <c r="CD343" s="656"/>
      <c r="CE343" s="656"/>
      <c r="CF343" s="656"/>
      <c r="CG343" s="873"/>
      <c r="CH343" s="873"/>
      <c r="CI343" s="873"/>
      <c r="CJ343" s="873"/>
      <c r="CK343" s="873"/>
      <c r="CL343" s="873"/>
      <c r="CM343" s="872"/>
      <c r="CN343" s="872"/>
      <c r="CO343" s="872"/>
      <c r="CP343" s="872"/>
      <c r="CQ343" s="872"/>
      <c r="CR343" s="872"/>
      <c r="CS343" s="872"/>
      <c r="CT343" s="872"/>
      <c r="CU343" s="1421"/>
      <c r="CV343" s="1421"/>
      <c r="CW343" s="1421"/>
      <c r="CX343" s="1421"/>
      <c r="CY343" s="1421"/>
      <c r="CZ343" s="1421"/>
      <c r="DA343" s="1421"/>
      <c r="DB343" s="1421"/>
      <c r="DC343" s="1421"/>
      <c r="DD343" s="1421"/>
      <c r="DE343" s="1421"/>
      <c r="DF343" s="1421"/>
      <c r="DG343" s="1421"/>
      <c r="DH343" s="1421"/>
      <c r="DI343" s="1421"/>
      <c r="DJ343" s="1421"/>
      <c r="DK343" s="1421"/>
      <c r="DL343" s="1421"/>
      <c r="DM343" s="1421"/>
      <c r="DN343" s="1421"/>
      <c r="DO343" s="1421"/>
      <c r="DP343" s="1421"/>
      <c r="DQ343" s="1421"/>
    </row>
    <row r="344" spans="2:121" s="47" customFormat="1" outlineLevel="1">
      <c r="B344" s="47">
        <v>344</v>
      </c>
      <c r="C344" s="83"/>
      <c r="D344" s="875"/>
      <c r="E344" s="118"/>
      <c r="F344" s="637"/>
      <c r="G344" s="637"/>
      <c r="H344" s="637"/>
      <c r="I344" s="637"/>
      <c r="J344" s="637"/>
      <c r="K344" s="637"/>
      <c r="L344" s="637"/>
      <c r="M344" s="637"/>
      <c r="N344" s="637"/>
      <c r="O344" s="637"/>
      <c r="P344" s="637"/>
      <c r="Q344" s="637"/>
      <c r="R344" s="637"/>
      <c r="S344" s="637"/>
      <c r="T344" s="637"/>
      <c r="U344" s="637"/>
      <c r="V344" s="650"/>
      <c r="W344" s="650"/>
      <c r="X344" s="650"/>
      <c r="Y344" s="650"/>
      <c r="Z344" s="650"/>
      <c r="AA344" s="650"/>
      <c r="AB344" s="118"/>
      <c r="AC344" s="118"/>
      <c r="AD344" s="637"/>
      <c r="AE344" s="637"/>
      <c r="AF344" s="637"/>
      <c r="AG344" s="637"/>
      <c r="AH344" s="637"/>
      <c r="AI344" s="637"/>
      <c r="AJ344" s="637"/>
      <c r="AK344" s="637"/>
      <c r="AL344" s="637"/>
      <c r="AM344" s="637"/>
      <c r="AN344" s="637"/>
      <c r="AO344" s="637"/>
      <c r="AP344" s="637"/>
      <c r="AQ344" s="637"/>
      <c r="AR344" s="637"/>
      <c r="AS344" s="637"/>
      <c r="AT344" s="637"/>
      <c r="AU344" s="637"/>
      <c r="AV344" s="637"/>
      <c r="AW344" s="637"/>
      <c r="AX344" s="637"/>
      <c r="AY344" s="637"/>
      <c r="AZ344" s="637"/>
      <c r="BA344" s="637"/>
      <c r="BB344" s="637"/>
      <c r="BC344" s="637"/>
      <c r="BD344" s="637"/>
      <c r="BE344" s="637"/>
      <c r="BF344" s="637"/>
      <c r="BG344" s="637"/>
      <c r="BH344" s="637"/>
      <c r="BI344" s="637"/>
      <c r="BJ344" s="637"/>
      <c r="BK344" s="637"/>
      <c r="BL344" s="637"/>
      <c r="BM344" s="637"/>
      <c r="BN344" s="637"/>
      <c r="BO344" s="637"/>
      <c r="BP344" s="637"/>
      <c r="BQ344" s="637"/>
      <c r="BR344" s="637"/>
      <c r="BS344" s="637"/>
      <c r="BT344" s="876"/>
      <c r="BU344" s="876"/>
      <c r="BV344" s="758"/>
      <c r="BW344" s="758"/>
      <c r="BX344" s="758"/>
      <c r="BY344" s="758"/>
      <c r="BZ344" s="758"/>
      <c r="CA344" s="758"/>
      <c r="CB344" s="758"/>
      <c r="CC344" s="758"/>
      <c r="CD344" s="877"/>
      <c r="CE344" s="877"/>
      <c r="CF344" s="877"/>
      <c r="CG344" s="877"/>
      <c r="CH344" s="99"/>
      <c r="CI344" s="85"/>
      <c r="CJ344" s="85"/>
      <c r="CK344" s="85"/>
      <c r="CL344" s="99"/>
      <c r="CM344" s="85"/>
      <c r="CN344" s="85"/>
      <c r="CO344" s="85"/>
      <c r="CP344" s="85"/>
      <c r="CQ344" s="85"/>
      <c r="CR344" s="85"/>
      <c r="CS344" s="85"/>
      <c r="CT344" s="85"/>
      <c r="CU344" s="85"/>
      <c r="CV344" s="85"/>
      <c r="CW344" s="85"/>
      <c r="CX344" s="85"/>
      <c r="CY344" s="85"/>
      <c r="CZ344" s="85"/>
      <c r="DA344" s="85"/>
      <c r="DB344" s="85"/>
      <c r="DC344" s="85"/>
      <c r="DD344" s="85"/>
      <c r="DE344" s="85"/>
      <c r="DF344" s="85"/>
      <c r="DG344" s="85"/>
      <c r="DH344" s="85"/>
      <c r="DI344" s="85"/>
      <c r="DJ344" s="85"/>
      <c r="DK344" s="85"/>
      <c r="DL344" s="85"/>
      <c r="DM344" s="85"/>
      <c r="DN344" s="85"/>
      <c r="DO344" s="85"/>
      <c r="DP344" s="85"/>
      <c r="DQ344" s="85"/>
    </row>
    <row r="345" spans="2:121" s="47" customFormat="1" ht="2.25" customHeight="1" outlineLevel="1">
      <c r="B345" s="47">
        <v>345</v>
      </c>
      <c r="C345" s="46"/>
      <c r="D345" s="56"/>
      <c r="E345" s="111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132"/>
      <c r="W345" s="132"/>
      <c r="X345" s="132"/>
      <c r="Y345" s="132"/>
      <c r="Z345" s="132"/>
      <c r="AA345" s="132"/>
      <c r="AB345" s="111"/>
      <c r="AC345" s="111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  <c r="AY345" s="85"/>
      <c r="AZ345" s="85"/>
      <c r="BA345" s="85"/>
      <c r="BB345" s="85"/>
      <c r="BC345" s="85"/>
      <c r="BD345" s="85"/>
      <c r="BE345" s="85"/>
      <c r="BF345" s="85"/>
      <c r="BG345" s="85"/>
      <c r="BH345" s="85"/>
      <c r="BI345" s="85"/>
      <c r="BJ345" s="85"/>
      <c r="BK345" s="85"/>
      <c r="BL345" s="85"/>
      <c r="BM345" s="85"/>
      <c r="BN345" s="85"/>
      <c r="BO345" s="85"/>
      <c r="BP345" s="85"/>
      <c r="BQ345" s="85"/>
      <c r="BR345" s="85"/>
      <c r="BS345" s="85"/>
      <c r="BT345" s="85"/>
      <c r="BU345" s="85"/>
      <c r="BV345" s="99"/>
      <c r="BW345" s="99"/>
      <c r="BX345" s="99"/>
      <c r="BY345" s="634"/>
      <c r="BZ345" s="634"/>
      <c r="CA345" s="634"/>
      <c r="CB345" s="634"/>
      <c r="CC345" s="634"/>
      <c r="CD345" s="99"/>
      <c r="CE345" s="99"/>
      <c r="CF345" s="99"/>
      <c r="CG345" s="99"/>
      <c r="CH345" s="99"/>
      <c r="CI345" s="85"/>
      <c r="CJ345" s="85"/>
      <c r="CK345" s="85"/>
      <c r="CL345" s="99"/>
      <c r="CM345" s="85"/>
      <c r="CN345" s="85"/>
      <c r="CO345" s="85"/>
      <c r="CP345" s="85"/>
      <c r="CQ345" s="85"/>
      <c r="CR345" s="85"/>
      <c r="CS345" s="85"/>
      <c r="CT345" s="85"/>
      <c r="CU345" s="85"/>
      <c r="CV345" s="85"/>
      <c r="CW345" s="85"/>
      <c r="CX345" s="85"/>
      <c r="CY345" s="85"/>
      <c r="CZ345" s="85"/>
      <c r="DA345" s="85"/>
      <c r="DB345" s="85"/>
      <c r="DC345" s="85"/>
      <c r="DD345" s="85"/>
      <c r="DE345" s="85"/>
      <c r="DF345" s="85"/>
      <c r="DG345" s="85"/>
      <c r="DH345" s="85"/>
      <c r="DI345" s="85"/>
      <c r="DJ345" s="85"/>
      <c r="DK345" s="85"/>
      <c r="DL345" s="85"/>
      <c r="DM345" s="85"/>
      <c r="DN345" s="85"/>
      <c r="DO345" s="85"/>
      <c r="DP345" s="85"/>
      <c r="DQ345" s="85"/>
    </row>
    <row r="346" spans="2:121" s="47" customFormat="1" outlineLevel="1">
      <c r="B346" s="47">
        <v>346</v>
      </c>
      <c r="C346" s="83"/>
      <c r="D346" s="794"/>
      <c r="E346" s="11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131"/>
      <c r="W346" s="131"/>
      <c r="X346" s="131"/>
      <c r="Y346" s="131"/>
      <c r="Z346" s="131"/>
      <c r="AA346" s="131"/>
      <c r="AB346" s="114"/>
      <c r="AC346" s="11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99"/>
      <c r="CE346" s="99"/>
      <c r="CF346" s="99"/>
      <c r="CG346" s="99"/>
      <c r="CH346" s="99"/>
      <c r="CI346" s="85"/>
      <c r="CJ346" s="85"/>
      <c r="CK346" s="85"/>
      <c r="CL346" s="99"/>
      <c r="CM346" s="85"/>
      <c r="CN346" s="85"/>
      <c r="CO346" s="85"/>
      <c r="CP346" s="85"/>
      <c r="CQ346" s="85"/>
      <c r="CR346" s="85"/>
      <c r="CS346" s="85"/>
      <c r="CT346" s="85"/>
      <c r="CU346" s="85"/>
      <c r="CV346" s="85"/>
      <c r="CW346" s="85"/>
      <c r="CX346" s="85"/>
      <c r="CY346" s="85"/>
      <c r="CZ346" s="85"/>
      <c r="DA346" s="85"/>
      <c r="DB346" s="85"/>
      <c r="DC346" s="85"/>
      <c r="DD346" s="85"/>
      <c r="DE346" s="85"/>
      <c r="DF346" s="85"/>
      <c r="DG346" s="85"/>
      <c r="DH346" s="85"/>
      <c r="DI346" s="85"/>
      <c r="DJ346" s="85"/>
      <c r="DK346" s="85"/>
      <c r="DL346" s="85"/>
      <c r="DM346" s="85"/>
      <c r="DN346" s="85"/>
      <c r="DO346" s="85"/>
      <c r="DP346" s="85"/>
      <c r="DQ346" s="85"/>
    </row>
    <row r="347" spans="2:121" s="47" customFormat="1" outlineLevel="1">
      <c r="B347" s="47">
        <v>347</v>
      </c>
      <c r="C347" s="681"/>
      <c r="D347" s="636"/>
      <c r="E347" s="121"/>
      <c r="F347" s="667"/>
      <c r="G347" s="667"/>
      <c r="H347" s="667"/>
      <c r="I347" s="667"/>
      <c r="J347" s="667"/>
      <c r="K347" s="667"/>
      <c r="L347" s="667"/>
      <c r="M347" s="667"/>
      <c r="N347" s="667"/>
      <c r="O347" s="110"/>
      <c r="P347" s="110"/>
      <c r="Q347" s="110"/>
      <c r="R347" s="110"/>
      <c r="S347" s="852"/>
      <c r="T347" s="852"/>
      <c r="U347" s="852"/>
      <c r="V347" s="853"/>
      <c r="W347" s="853"/>
      <c r="X347" s="853"/>
      <c r="Y347" s="853"/>
      <c r="Z347" s="853"/>
      <c r="AA347" s="853"/>
      <c r="AB347" s="121"/>
      <c r="AC347" s="121"/>
      <c r="AD347" s="667"/>
      <c r="AE347" s="667"/>
      <c r="AF347" s="667"/>
      <c r="AG347" s="667"/>
      <c r="AH347" s="667"/>
      <c r="AI347" s="667"/>
      <c r="AJ347" s="667"/>
      <c r="AK347" s="667"/>
      <c r="AL347" s="667"/>
      <c r="AM347" s="667"/>
      <c r="AN347" s="667"/>
      <c r="AO347" s="667"/>
      <c r="AP347" s="667"/>
      <c r="AQ347" s="667"/>
      <c r="AR347" s="667"/>
      <c r="AS347" s="667"/>
      <c r="AT347" s="667"/>
      <c r="AU347" s="667"/>
      <c r="AV347" s="667"/>
      <c r="AW347" s="667"/>
      <c r="AX347" s="667"/>
      <c r="AY347" s="667"/>
      <c r="AZ347" s="667"/>
      <c r="BA347" s="667"/>
      <c r="BB347" s="667"/>
      <c r="BC347" s="667"/>
      <c r="BD347" s="667"/>
      <c r="BE347" s="667"/>
      <c r="BF347" s="667"/>
      <c r="BG347" s="667"/>
      <c r="BH347" s="667"/>
      <c r="BI347" s="667"/>
      <c r="BJ347" s="667"/>
      <c r="BK347" s="667"/>
      <c r="BL347" s="667"/>
      <c r="BM347" s="667"/>
      <c r="BN347" s="667"/>
      <c r="BO347" s="667"/>
      <c r="BP347" s="667"/>
      <c r="BQ347" s="667"/>
      <c r="BR347" s="854"/>
      <c r="BS347" s="667"/>
      <c r="BT347" s="667"/>
      <c r="BU347" s="667"/>
      <c r="BV347" s="651"/>
      <c r="BW347" s="651"/>
      <c r="BX347" s="651"/>
      <c r="BY347" s="651"/>
      <c r="BZ347" s="651"/>
      <c r="CA347" s="651"/>
      <c r="CB347" s="651"/>
      <c r="CC347" s="651"/>
      <c r="CD347" s="651"/>
      <c r="CE347" s="651"/>
      <c r="CF347" s="651"/>
      <c r="CG347" s="667"/>
      <c r="CH347" s="667"/>
      <c r="CI347" s="667"/>
      <c r="CJ347" s="667"/>
      <c r="CK347" s="667"/>
      <c r="CL347" s="667"/>
      <c r="CM347" s="667"/>
      <c r="CN347" s="667"/>
      <c r="CO347" s="667"/>
      <c r="CP347" s="667"/>
      <c r="CQ347" s="667"/>
      <c r="CR347" s="667"/>
      <c r="CS347" s="667"/>
      <c r="CT347" s="667"/>
      <c r="CU347" s="667"/>
      <c r="CV347" s="667"/>
      <c r="CW347" s="667"/>
      <c r="CX347" s="667"/>
      <c r="CY347" s="667"/>
      <c r="CZ347" s="667"/>
      <c r="DA347" s="667"/>
      <c r="DB347" s="667"/>
      <c r="DC347" s="667"/>
      <c r="DD347" s="667"/>
      <c r="DE347" s="667"/>
      <c r="DF347" s="667"/>
      <c r="DG347" s="667"/>
      <c r="DH347" s="667"/>
      <c r="DI347" s="667"/>
      <c r="DJ347" s="667"/>
      <c r="DK347" s="667"/>
      <c r="DL347" s="667"/>
      <c r="DM347" s="667"/>
      <c r="DN347" s="667"/>
      <c r="DO347" s="667"/>
      <c r="DP347" s="667"/>
      <c r="DQ347" s="667"/>
    </row>
    <row r="348" spans="2:121" s="47" customFormat="1" outlineLevel="1">
      <c r="B348" s="47">
        <v>348</v>
      </c>
      <c r="C348" s="46"/>
      <c r="D348" s="669"/>
      <c r="E348" s="121"/>
      <c r="F348" s="667"/>
      <c r="G348" s="667"/>
      <c r="H348" s="667"/>
      <c r="I348" s="667"/>
      <c r="J348" s="667"/>
      <c r="K348" s="667"/>
      <c r="L348" s="667"/>
      <c r="M348" s="667"/>
      <c r="N348" s="667"/>
      <c r="O348" s="726"/>
      <c r="P348" s="758"/>
      <c r="Q348" s="100"/>
      <c r="R348" s="100"/>
      <c r="S348" s="638"/>
      <c r="T348" s="638"/>
      <c r="U348" s="638"/>
      <c r="V348" s="640"/>
      <c r="W348" s="640"/>
      <c r="X348" s="640"/>
      <c r="Y348" s="640"/>
      <c r="Z348" s="640"/>
      <c r="AA348" s="640"/>
      <c r="AB348" s="121"/>
      <c r="AC348" s="121"/>
      <c r="AD348" s="667"/>
      <c r="AE348" s="667"/>
      <c r="AF348" s="667"/>
      <c r="AG348" s="667"/>
      <c r="AH348" s="667"/>
      <c r="AI348" s="667"/>
      <c r="AJ348" s="667"/>
      <c r="AK348" s="667"/>
      <c r="AL348" s="667"/>
      <c r="AM348" s="667"/>
      <c r="AN348" s="667"/>
      <c r="AO348" s="667"/>
      <c r="AP348" s="667"/>
      <c r="AQ348" s="667"/>
      <c r="AR348" s="667"/>
      <c r="AS348" s="667"/>
      <c r="AT348" s="667"/>
      <c r="AU348" s="667"/>
      <c r="AV348" s="667"/>
      <c r="AW348" s="667"/>
      <c r="AX348" s="667"/>
      <c r="AY348" s="667"/>
      <c r="AZ348" s="667"/>
      <c r="BA348" s="667"/>
      <c r="BB348" s="667"/>
      <c r="BC348" s="667"/>
      <c r="BD348" s="667"/>
      <c r="BE348" s="667"/>
      <c r="BF348" s="667"/>
      <c r="BG348" s="667"/>
      <c r="BH348" s="667"/>
      <c r="BI348" s="667"/>
      <c r="BJ348" s="667"/>
      <c r="BK348" s="667"/>
      <c r="BL348" s="667"/>
      <c r="BM348" s="667"/>
      <c r="BN348" s="667"/>
      <c r="BO348" s="667"/>
      <c r="BP348" s="667"/>
      <c r="BQ348" s="667"/>
      <c r="BR348" s="733"/>
      <c r="BS348" s="667"/>
      <c r="BT348" s="667"/>
      <c r="BU348" s="667"/>
      <c r="BV348" s="651"/>
      <c r="BW348" s="651"/>
      <c r="BX348" s="651"/>
      <c r="BY348" s="651"/>
      <c r="BZ348" s="100"/>
      <c r="CA348" s="100"/>
      <c r="CB348" s="720"/>
      <c r="CC348" s="720"/>
      <c r="CD348" s="100"/>
      <c r="CE348" s="720"/>
      <c r="CF348" s="100"/>
      <c r="CG348" s="100"/>
      <c r="CH348" s="100"/>
      <c r="CI348" s="720"/>
      <c r="CJ348" s="720"/>
      <c r="CK348" s="720"/>
      <c r="CL348" s="720"/>
      <c r="CM348" s="720"/>
      <c r="CN348" s="720"/>
      <c r="CO348" s="720"/>
      <c r="CP348" s="720"/>
      <c r="CQ348" s="720"/>
      <c r="CR348" s="720"/>
      <c r="CS348" s="720"/>
      <c r="CT348" s="720"/>
      <c r="CU348" s="667"/>
      <c r="CV348" s="667"/>
      <c r="CW348" s="667"/>
      <c r="CX348" s="667"/>
      <c r="CY348" s="667"/>
      <c r="CZ348" s="667"/>
      <c r="DA348" s="667"/>
      <c r="DB348" s="667"/>
      <c r="DC348" s="667"/>
      <c r="DD348" s="667"/>
      <c r="DE348" s="667"/>
      <c r="DF348" s="667"/>
      <c r="DG348" s="667"/>
      <c r="DH348" s="667"/>
      <c r="DI348" s="667"/>
      <c r="DJ348" s="667"/>
      <c r="DK348" s="667"/>
      <c r="DL348" s="667"/>
      <c r="DM348" s="667"/>
      <c r="DN348" s="667"/>
      <c r="DO348" s="667"/>
      <c r="DP348" s="667"/>
      <c r="DQ348" s="667"/>
    </row>
    <row r="349" spans="2:121" s="47" customFormat="1" outlineLevel="1">
      <c r="B349" s="47">
        <v>349</v>
      </c>
      <c r="C349" s="46"/>
      <c r="D349" s="669"/>
      <c r="E349" s="121"/>
      <c r="F349" s="667"/>
      <c r="G349" s="667"/>
      <c r="H349" s="667"/>
      <c r="I349" s="667"/>
      <c r="J349" s="667"/>
      <c r="K349" s="667"/>
      <c r="L349" s="667"/>
      <c r="M349" s="667"/>
      <c r="N349" s="667"/>
      <c r="O349" s="726"/>
      <c r="P349" s="758"/>
      <c r="Q349" s="100"/>
      <c r="R349" s="100"/>
      <c r="S349" s="638"/>
      <c r="T349" s="638"/>
      <c r="U349" s="638"/>
      <c r="V349" s="640"/>
      <c r="W349" s="640"/>
      <c r="X349" s="640"/>
      <c r="Y349" s="640"/>
      <c r="Z349" s="640"/>
      <c r="AA349" s="640"/>
      <c r="AB349" s="121"/>
      <c r="AC349" s="121"/>
      <c r="AD349" s="667"/>
      <c r="AE349" s="667"/>
      <c r="AF349" s="667"/>
      <c r="AG349" s="667"/>
      <c r="AH349" s="667"/>
      <c r="AI349" s="667"/>
      <c r="AJ349" s="667"/>
      <c r="AK349" s="667"/>
      <c r="AL349" s="667"/>
      <c r="AM349" s="667"/>
      <c r="AN349" s="667"/>
      <c r="AO349" s="667"/>
      <c r="AP349" s="667"/>
      <c r="AQ349" s="667"/>
      <c r="AR349" s="667"/>
      <c r="AS349" s="667"/>
      <c r="AT349" s="667"/>
      <c r="AU349" s="667"/>
      <c r="AV349" s="667"/>
      <c r="AW349" s="667"/>
      <c r="AX349" s="667"/>
      <c r="AY349" s="667"/>
      <c r="AZ349" s="667"/>
      <c r="BA349" s="667"/>
      <c r="BB349" s="667"/>
      <c r="BC349" s="667"/>
      <c r="BD349" s="667"/>
      <c r="BE349" s="667"/>
      <c r="BF349" s="667"/>
      <c r="BG349" s="667"/>
      <c r="BH349" s="667"/>
      <c r="BI349" s="667"/>
      <c r="BJ349" s="667"/>
      <c r="BK349" s="667"/>
      <c r="BL349" s="667"/>
      <c r="BM349" s="667"/>
      <c r="BN349" s="667"/>
      <c r="BO349" s="667"/>
      <c r="BP349" s="667"/>
      <c r="BQ349" s="667"/>
      <c r="BR349" s="733"/>
      <c r="BS349" s="667"/>
      <c r="BT349" s="667"/>
      <c r="BU349" s="667"/>
      <c r="BV349" s="651"/>
      <c r="BW349" s="651"/>
      <c r="BX349" s="651"/>
      <c r="BY349" s="651"/>
      <c r="BZ349" s="100"/>
      <c r="CA349" s="100"/>
      <c r="CB349" s="720"/>
      <c r="CC349" s="100"/>
      <c r="CD349" s="100"/>
      <c r="CE349" s="720"/>
      <c r="CF349" s="720"/>
      <c r="CG349" s="100"/>
      <c r="CH349" s="100"/>
      <c r="CI349" s="720"/>
      <c r="CJ349" s="878"/>
      <c r="CK349" s="720"/>
      <c r="CL349" s="720"/>
      <c r="CM349" s="720"/>
      <c r="CN349" s="720"/>
      <c r="CO349" s="720"/>
      <c r="CP349" s="720"/>
      <c r="CQ349" s="720"/>
      <c r="CR349" s="720"/>
      <c r="CS349" s="720"/>
      <c r="CT349" s="720"/>
      <c r="CU349" s="667"/>
      <c r="CV349" s="667"/>
      <c r="CW349" s="667"/>
      <c r="CX349" s="667"/>
      <c r="CY349" s="667"/>
      <c r="CZ349" s="667"/>
      <c r="DA349" s="667"/>
      <c r="DB349" s="667"/>
      <c r="DC349" s="667"/>
      <c r="DD349" s="667"/>
      <c r="DE349" s="667"/>
      <c r="DF349" s="667"/>
      <c r="DG349" s="667"/>
      <c r="DH349" s="667"/>
      <c r="DI349" s="667"/>
      <c r="DJ349" s="667"/>
      <c r="DK349" s="667"/>
      <c r="DL349" s="667"/>
      <c r="DM349" s="667"/>
      <c r="DN349" s="667"/>
      <c r="DO349" s="667"/>
      <c r="DP349" s="667"/>
      <c r="DQ349" s="667"/>
    </row>
    <row r="350" spans="2:121" s="47" customFormat="1" outlineLevel="1">
      <c r="B350" s="47">
        <v>350</v>
      </c>
      <c r="C350" s="681"/>
      <c r="D350" s="669"/>
      <c r="E350" s="121"/>
      <c r="F350" s="667"/>
      <c r="G350" s="667"/>
      <c r="H350" s="667"/>
      <c r="I350" s="667"/>
      <c r="J350" s="667"/>
      <c r="K350" s="667"/>
      <c r="L350" s="667"/>
      <c r="M350" s="667"/>
      <c r="N350" s="667"/>
      <c r="O350" s="110"/>
      <c r="P350" s="758"/>
      <c r="Q350" s="833"/>
      <c r="R350" s="833"/>
      <c r="S350" s="852"/>
      <c r="T350" s="852"/>
      <c r="U350" s="852"/>
      <c r="V350" s="853"/>
      <c r="W350" s="853"/>
      <c r="X350" s="853"/>
      <c r="Y350" s="853"/>
      <c r="Z350" s="853"/>
      <c r="AA350" s="853"/>
      <c r="AB350" s="121"/>
      <c r="AC350" s="121"/>
      <c r="AD350" s="667"/>
      <c r="AE350" s="667"/>
      <c r="AF350" s="667"/>
      <c r="AG350" s="667"/>
      <c r="AH350" s="667"/>
      <c r="AI350" s="667"/>
      <c r="AJ350" s="667"/>
      <c r="AK350" s="667"/>
      <c r="AL350" s="667"/>
      <c r="AM350" s="667"/>
      <c r="AN350" s="667"/>
      <c r="AO350" s="667"/>
      <c r="AP350" s="667"/>
      <c r="AQ350" s="667"/>
      <c r="AR350" s="667"/>
      <c r="AS350" s="667"/>
      <c r="AT350" s="667"/>
      <c r="AU350" s="667"/>
      <c r="AV350" s="667"/>
      <c r="AW350" s="667"/>
      <c r="AX350" s="667"/>
      <c r="AY350" s="667"/>
      <c r="AZ350" s="667"/>
      <c r="BA350" s="667"/>
      <c r="BB350" s="667"/>
      <c r="BC350" s="667"/>
      <c r="BD350" s="667"/>
      <c r="BE350" s="667"/>
      <c r="BF350" s="667"/>
      <c r="BG350" s="667"/>
      <c r="BH350" s="667"/>
      <c r="BI350" s="667"/>
      <c r="BJ350" s="667"/>
      <c r="BK350" s="667"/>
      <c r="BL350" s="667"/>
      <c r="BM350" s="667"/>
      <c r="BN350" s="667"/>
      <c r="BO350" s="667"/>
      <c r="BP350" s="667"/>
      <c r="BQ350" s="667"/>
      <c r="BR350" s="854"/>
      <c r="BS350" s="667"/>
      <c r="BT350" s="667"/>
      <c r="BU350" s="667"/>
      <c r="BV350" s="651"/>
      <c r="BW350" s="651"/>
      <c r="BX350" s="651"/>
      <c r="BY350" s="651"/>
      <c r="BZ350" s="701"/>
      <c r="CA350" s="100"/>
      <c r="CB350" s="701"/>
      <c r="CC350" s="701"/>
      <c r="CD350" s="720"/>
      <c r="CE350" s="720"/>
      <c r="CF350" s="100"/>
      <c r="CG350" s="100"/>
      <c r="CH350" s="100"/>
      <c r="CI350" s="720"/>
      <c r="CJ350" s="720"/>
      <c r="CK350" s="720"/>
      <c r="CL350" s="720"/>
      <c r="CM350" s="720"/>
      <c r="CN350" s="720"/>
      <c r="CO350" s="720"/>
      <c r="CP350" s="720"/>
      <c r="CQ350" s="720"/>
      <c r="CR350" s="720"/>
      <c r="CS350" s="720"/>
      <c r="CT350" s="720"/>
      <c r="CU350" s="667"/>
      <c r="CV350" s="667"/>
      <c r="CW350" s="667"/>
      <c r="CX350" s="667"/>
      <c r="CY350" s="667"/>
      <c r="CZ350" s="667"/>
      <c r="DA350" s="667"/>
      <c r="DB350" s="667"/>
      <c r="DC350" s="667"/>
      <c r="DD350" s="667"/>
      <c r="DE350" s="667"/>
      <c r="DF350" s="667"/>
      <c r="DG350" s="667"/>
      <c r="DH350" s="667"/>
      <c r="DI350" s="667"/>
      <c r="DJ350" s="667"/>
      <c r="DK350" s="667"/>
      <c r="DL350" s="667"/>
      <c r="DM350" s="667"/>
      <c r="DN350" s="667"/>
      <c r="DO350" s="667"/>
      <c r="DP350" s="667"/>
      <c r="DQ350" s="667"/>
    </row>
    <row r="351" spans="2:121" s="47" customFormat="1" outlineLevel="1">
      <c r="B351" s="47">
        <v>351</v>
      </c>
      <c r="C351" s="46"/>
      <c r="D351" s="879"/>
      <c r="E351" s="121"/>
      <c r="F351" s="667"/>
      <c r="G351" s="667"/>
      <c r="H351" s="667"/>
      <c r="I351" s="667"/>
      <c r="J351" s="667"/>
      <c r="K351" s="667"/>
      <c r="L351" s="667"/>
      <c r="M351" s="667"/>
      <c r="N351" s="667"/>
      <c r="O351" s="726"/>
      <c r="P351" s="758"/>
      <c r="Q351" s="833"/>
      <c r="R351" s="833"/>
      <c r="S351" s="638"/>
      <c r="T351" s="638"/>
      <c r="U351" s="638"/>
      <c r="V351" s="640"/>
      <c r="W351" s="640"/>
      <c r="X351" s="640"/>
      <c r="Y351" s="640"/>
      <c r="Z351" s="640"/>
      <c r="AA351" s="640"/>
      <c r="AB351" s="121"/>
      <c r="AC351" s="121"/>
      <c r="AD351" s="667"/>
      <c r="AE351" s="667"/>
      <c r="AF351" s="667"/>
      <c r="AG351" s="667"/>
      <c r="AH351" s="667"/>
      <c r="AI351" s="667"/>
      <c r="AJ351" s="667"/>
      <c r="AK351" s="667"/>
      <c r="AL351" s="667"/>
      <c r="AM351" s="667"/>
      <c r="AN351" s="667"/>
      <c r="AO351" s="667"/>
      <c r="AP351" s="667"/>
      <c r="AQ351" s="667"/>
      <c r="AR351" s="667"/>
      <c r="AS351" s="667"/>
      <c r="AT351" s="667"/>
      <c r="AU351" s="667"/>
      <c r="AV351" s="667"/>
      <c r="AW351" s="667"/>
      <c r="AX351" s="667"/>
      <c r="AY351" s="667"/>
      <c r="AZ351" s="667"/>
      <c r="BA351" s="667"/>
      <c r="BB351" s="667"/>
      <c r="BC351" s="667"/>
      <c r="BD351" s="667"/>
      <c r="BE351" s="667"/>
      <c r="BF351" s="667"/>
      <c r="BG351" s="667"/>
      <c r="BH351" s="667"/>
      <c r="BI351" s="667"/>
      <c r="BJ351" s="667"/>
      <c r="BK351" s="667"/>
      <c r="BL351" s="667"/>
      <c r="BM351" s="667"/>
      <c r="BN351" s="667"/>
      <c r="BO351" s="667"/>
      <c r="BP351" s="667"/>
      <c r="BQ351" s="667"/>
      <c r="BR351" s="733"/>
      <c r="BS351" s="667"/>
      <c r="BT351" s="667"/>
      <c r="BU351" s="667"/>
      <c r="BV351" s="651"/>
      <c r="BW351" s="651"/>
      <c r="BX351" s="651"/>
      <c r="BY351" s="651"/>
      <c r="BZ351" s="651"/>
      <c r="CA351" s="651"/>
      <c r="CB351" s="651"/>
      <c r="CC351" s="651"/>
      <c r="CD351" s="651"/>
      <c r="CE351" s="651"/>
      <c r="CF351" s="639"/>
      <c r="CG351" s="667"/>
      <c r="CH351" s="667"/>
      <c r="CI351" s="667"/>
      <c r="CJ351" s="667"/>
      <c r="CK351" s="667"/>
      <c r="CL351" s="667"/>
      <c r="CM351" s="667"/>
      <c r="CN351" s="667"/>
      <c r="CO351" s="667"/>
      <c r="CP351" s="667"/>
      <c r="CQ351" s="667"/>
      <c r="CR351" s="667"/>
      <c r="CS351" s="667"/>
      <c r="CT351" s="667"/>
      <c r="CU351" s="667"/>
      <c r="CV351" s="667"/>
      <c r="CW351" s="667"/>
      <c r="CX351" s="667"/>
      <c r="CY351" s="667"/>
      <c r="CZ351" s="667"/>
      <c r="DA351" s="667"/>
      <c r="DB351" s="667"/>
      <c r="DC351" s="667"/>
      <c r="DD351" s="667"/>
      <c r="DE351" s="667"/>
      <c r="DF351" s="667"/>
      <c r="DG351" s="667"/>
      <c r="DH351" s="667"/>
      <c r="DI351" s="667"/>
      <c r="DJ351" s="667"/>
      <c r="DK351" s="667"/>
      <c r="DL351" s="667"/>
      <c r="DM351" s="667"/>
      <c r="DN351" s="667"/>
      <c r="DO351" s="667"/>
      <c r="DP351" s="667"/>
      <c r="DQ351" s="667"/>
    </row>
    <row r="352" spans="2:121" s="55" customFormat="1" outlineLevel="1">
      <c r="B352" s="47">
        <v>352</v>
      </c>
      <c r="C352" s="779"/>
      <c r="D352" s="855"/>
      <c r="E352" s="81"/>
      <c r="F352" s="798"/>
      <c r="G352" s="798"/>
      <c r="H352" s="798"/>
      <c r="I352" s="798"/>
      <c r="J352" s="798"/>
      <c r="K352" s="798"/>
      <c r="L352" s="798"/>
      <c r="M352" s="798"/>
      <c r="N352" s="798"/>
      <c r="O352" s="798"/>
      <c r="P352" s="758"/>
      <c r="Q352" s="798"/>
      <c r="R352" s="798"/>
      <c r="S352" s="798"/>
      <c r="T352" s="798"/>
      <c r="U352" s="798"/>
      <c r="V352" s="856"/>
      <c r="W352" s="856"/>
      <c r="X352" s="856"/>
      <c r="Y352" s="856"/>
      <c r="Z352" s="856"/>
      <c r="AA352" s="856"/>
      <c r="AB352" s="81"/>
      <c r="AC352" s="81"/>
      <c r="AD352" s="798"/>
      <c r="AE352" s="798"/>
      <c r="AF352" s="798"/>
      <c r="AG352" s="798"/>
      <c r="AH352" s="798"/>
      <c r="AI352" s="798"/>
      <c r="AJ352" s="798"/>
      <c r="AK352" s="798"/>
      <c r="AL352" s="798"/>
      <c r="AM352" s="798"/>
      <c r="AN352" s="798"/>
      <c r="AO352" s="798"/>
      <c r="AP352" s="798"/>
      <c r="AQ352" s="798"/>
      <c r="AR352" s="798"/>
      <c r="AS352" s="798"/>
      <c r="AT352" s="798"/>
      <c r="AU352" s="798"/>
      <c r="AV352" s="798"/>
      <c r="AW352" s="798"/>
      <c r="AX352" s="798"/>
      <c r="AY352" s="798"/>
      <c r="AZ352" s="798"/>
      <c r="BA352" s="798"/>
      <c r="BB352" s="798"/>
      <c r="BC352" s="798"/>
      <c r="BD352" s="798"/>
      <c r="BE352" s="798"/>
      <c r="BF352" s="798"/>
      <c r="BG352" s="798"/>
      <c r="BH352" s="798"/>
      <c r="BI352" s="798"/>
      <c r="BJ352" s="798"/>
      <c r="BK352" s="798"/>
      <c r="BL352" s="798"/>
      <c r="BM352" s="798"/>
      <c r="BN352" s="798"/>
      <c r="BO352" s="798"/>
      <c r="BP352" s="798"/>
      <c r="BQ352" s="798"/>
      <c r="BR352" s="822"/>
      <c r="BS352" s="798"/>
      <c r="BT352" s="798"/>
      <c r="BU352" s="798"/>
      <c r="BV352" s="798"/>
      <c r="BW352" s="798"/>
      <c r="BX352" s="798"/>
      <c r="BY352" s="798"/>
      <c r="BZ352" s="798"/>
      <c r="CA352" s="798"/>
      <c r="CB352" s="798"/>
      <c r="CC352" s="798"/>
      <c r="CD352" s="798"/>
      <c r="CE352" s="798"/>
      <c r="CF352" s="798"/>
      <c r="CG352" s="798"/>
      <c r="CH352" s="798"/>
      <c r="CI352" s="798"/>
      <c r="CJ352" s="798"/>
      <c r="CK352" s="798"/>
      <c r="CL352" s="798"/>
      <c r="CM352" s="798"/>
      <c r="CN352" s="798"/>
      <c r="CO352" s="798"/>
      <c r="CP352" s="798"/>
      <c r="CQ352" s="798"/>
      <c r="CR352" s="798"/>
      <c r="CS352" s="798"/>
      <c r="CT352" s="798"/>
      <c r="CU352" s="798"/>
      <c r="CV352" s="798"/>
      <c r="CW352" s="798"/>
      <c r="CX352" s="798"/>
      <c r="CY352" s="798"/>
      <c r="CZ352" s="798"/>
      <c r="DA352" s="798"/>
      <c r="DB352" s="798"/>
      <c r="DC352" s="798"/>
      <c r="DD352" s="798"/>
      <c r="DE352" s="798"/>
      <c r="DF352" s="798"/>
      <c r="DG352" s="798"/>
      <c r="DH352" s="798"/>
      <c r="DI352" s="798"/>
      <c r="DJ352" s="798"/>
      <c r="DK352" s="798"/>
      <c r="DL352" s="798"/>
      <c r="DM352" s="798"/>
      <c r="DN352" s="798"/>
      <c r="DO352" s="798"/>
      <c r="DP352" s="798"/>
      <c r="DQ352" s="798"/>
    </row>
    <row r="353" spans="2:121" s="47" customFormat="1" outlineLevel="1">
      <c r="B353" s="47">
        <v>353</v>
      </c>
      <c r="C353" s="681"/>
      <c r="D353" s="636"/>
      <c r="E353" s="121"/>
      <c r="F353" s="667"/>
      <c r="G353" s="667"/>
      <c r="H353" s="667"/>
      <c r="I353" s="667"/>
      <c r="J353" s="667"/>
      <c r="K353" s="667"/>
      <c r="L353" s="667"/>
      <c r="M353" s="667"/>
      <c r="N353" s="667"/>
      <c r="O353" s="110"/>
      <c r="P353" s="110"/>
      <c r="Q353" s="110"/>
      <c r="R353" s="110"/>
      <c r="S353" s="852"/>
      <c r="T353" s="852"/>
      <c r="U353" s="852"/>
      <c r="V353" s="853"/>
      <c r="W353" s="853"/>
      <c r="X353" s="853"/>
      <c r="Y353" s="853"/>
      <c r="Z353" s="853"/>
      <c r="AA353" s="853"/>
      <c r="AB353" s="121"/>
      <c r="AC353" s="121"/>
      <c r="AD353" s="667"/>
      <c r="AE353" s="667"/>
      <c r="AF353" s="667"/>
      <c r="AG353" s="667"/>
      <c r="AH353" s="667"/>
      <c r="AI353" s="667"/>
      <c r="AJ353" s="667"/>
      <c r="AK353" s="667"/>
      <c r="AL353" s="667"/>
      <c r="AM353" s="667"/>
      <c r="AN353" s="667"/>
      <c r="AO353" s="667"/>
      <c r="AP353" s="667"/>
      <c r="AQ353" s="667"/>
      <c r="AR353" s="667"/>
      <c r="AS353" s="667"/>
      <c r="AT353" s="667"/>
      <c r="AU353" s="667"/>
      <c r="AV353" s="667"/>
      <c r="AW353" s="667"/>
      <c r="AX353" s="667"/>
      <c r="AY353" s="667"/>
      <c r="AZ353" s="667"/>
      <c r="BA353" s="667"/>
      <c r="BB353" s="667"/>
      <c r="BC353" s="667"/>
      <c r="BD353" s="667"/>
      <c r="BE353" s="667"/>
      <c r="BF353" s="667"/>
      <c r="BG353" s="667"/>
      <c r="BH353" s="667"/>
      <c r="BI353" s="667"/>
      <c r="BJ353" s="667"/>
      <c r="BK353" s="667"/>
      <c r="BL353" s="667"/>
      <c r="BM353" s="667"/>
      <c r="BN353" s="667"/>
      <c r="BO353" s="667"/>
      <c r="BP353" s="667"/>
      <c r="BQ353" s="667"/>
      <c r="BR353" s="854"/>
      <c r="BS353" s="667"/>
      <c r="BT353" s="667"/>
      <c r="BU353" s="667"/>
      <c r="BV353" s="651"/>
      <c r="BW353" s="651"/>
      <c r="BX353" s="651"/>
      <c r="BY353" s="651"/>
      <c r="BZ353" s="651"/>
      <c r="CA353" s="651"/>
      <c r="CB353" s="651"/>
      <c r="CC353" s="651"/>
      <c r="CD353" s="651"/>
      <c r="CE353" s="651"/>
      <c r="CF353" s="651"/>
      <c r="CG353" s="667"/>
      <c r="CH353" s="667"/>
      <c r="CI353" s="667"/>
      <c r="CJ353" s="667"/>
      <c r="CK353" s="667"/>
      <c r="CL353" s="667"/>
      <c r="CM353" s="667"/>
      <c r="CN353" s="667"/>
      <c r="CO353" s="667"/>
      <c r="CP353" s="667"/>
      <c r="CQ353" s="667"/>
      <c r="CR353" s="667"/>
      <c r="CS353" s="667"/>
      <c r="CT353" s="667"/>
      <c r="CU353" s="667"/>
      <c r="CV353" s="667"/>
      <c r="CW353" s="667"/>
      <c r="CX353" s="667"/>
      <c r="CY353" s="667"/>
      <c r="CZ353" s="667"/>
      <c r="DA353" s="667"/>
      <c r="DB353" s="667"/>
      <c r="DC353" s="667"/>
      <c r="DD353" s="667"/>
      <c r="DE353" s="667"/>
      <c r="DF353" s="667"/>
      <c r="DG353" s="667"/>
      <c r="DH353" s="667"/>
      <c r="DI353" s="667"/>
      <c r="DJ353" s="667"/>
      <c r="DK353" s="667"/>
      <c r="DL353" s="667"/>
      <c r="DM353" s="667"/>
      <c r="DN353" s="667"/>
      <c r="DO353" s="667"/>
      <c r="DP353" s="667"/>
      <c r="DQ353" s="667"/>
    </row>
    <row r="354" spans="2:121" s="47" customFormat="1" ht="2.25" customHeight="1" outlineLevel="1">
      <c r="B354" s="47">
        <v>354</v>
      </c>
      <c r="C354" s="46"/>
      <c r="D354" s="56"/>
      <c r="E354" s="111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7"/>
      <c r="R354" s="857"/>
      <c r="S354" s="85"/>
      <c r="T354" s="85"/>
      <c r="U354" s="85"/>
      <c r="V354" s="132"/>
      <c r="W354" s="132"/>
      <c r="X354" s="132"/>
      <c r="Y354" s="132"/>
      <c r="Z354" s="132"/>
      <c r="AA354" s="132"/>
      <c r="AB354" s="111"/>
      <c r="AC354" s="111"/>
      <c r="AD354" s="85"/>
      <c r="AE354" s="85"/>
      <c r="AF354" s="85"/>
      <c r="AG354" s="85"/>
      <c r="AH354" s="85"/>
      <c r="AI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  <c r="AU354" s="85"/>
      <c r="AV354" s="85"/>
      <c r="AW354" s="85"/>
      <c r="AX354" s="85"/>
      <c r="AY354" s="85"/>
      <c r="AZ354" s="85"/>
      <c r="BA354" s="85"/>
      <c r="BB354" s="85"/>
      <c r="BC354" s="85"/>
      <c r="BD354" s="85"/>
      <c r="BE354" s="85"/>
      <c r="BF354" s="85"/>
      <c r="BG354" s="85"/>
      <c r="BH354" s="85"/>
      <c r="BI354" s="85"/>
      <c r="BJ354" s="85"/>
      <c r="BK354" s="85"/>
      <c r="BL354" s="85"/>
      <c r="BM354" s="85"/>
      <c r="BN354" s="85"/>
      <c r="BO354" s="85"/>
      <c r="BP354" s="85"/>
      <c r="BQ354" s="85"/>
      <c r="BR354" s="85"/>
      <c r="BS354" s="85"/>
      <c r="BT354" s="85"/>
      <c r="BU354" s="85"/>
      <c r="BV354" s="99"/>
      <c r="BW354" s="99"/>
      <c r="BX354" s="99"/>
      <c r="BY354" s="634"/>
      <c r="BZ354" s="634"/>
      <c r="CA354" s="634"/>
      <c r="CB354" s="634"/>
      <c r="CC354" s="634"/>
      <c r="CD354" s="99"/>
      <c r="CE354" s="99"/>
      <c r="CF354" s="99"/>
      <c r="CG354" s="99"/>
      <c r="CH354" s="99"/>
      <c r="CI354" s="85"/>
      <c r="CJ354" s="85"/>
      <c r="CK354" s="85"/>
      <c r="CL354" s="99"/>
      <c r="CM354" s="85"/>
      <c r="CN354" s="85"/>
      <c r="CO354" s="85"/>
      <c r="CP354" s="85"/>
      <c r="CQ354" s="85"/>
      <c r="CR354" s="85"/>
      <c r="CS354" s="85"/>
      <c r="CT354" s="85"/>
      <c r="CU354" s="85"/>
      <c r="CV354" s="85"/>
      <c r="CW354" s="85"/>
      <c r="CX354" s="85"/>
      <c r="CY354" s="85"/>
      <c r="CZ354" s="85"/>
      <c r="DA354" s="85"/>
      <c r="DB354" s="85"/>
      <c r="DC354" s="85"/>
      <c r="DD354" s="85"/>
      <c r="DE354" s="85"/>
      <c r="DF354" s="85"/>
      <c r="DG354" s="85"/>
      <c r="DH354" s="85"/>
      <c r="DI354" s="85"/>
      <c r="DJ354" s="85"/>
      <c r="DK354" s="85"/>
      <c r="DL354" s="85"/>
      <c r="DM354" s="85"/>
      <c r="DN354" s="85"/>
      <c r="DO354" s="85"/>
      <c r="DP354" s="85"/>
      <c r="DQ354" s="85"/>
    </row>
    <row r="355" spans="2:121" s="47" customFormat="1" outlineLevel="1">
      <c r="B355" s="47">
        <v>355</v>
      </c>
      <c r="C355" s="46"/>
      <c r="D355" s="858"/>
      <c r="E355" s="121"/>
      <c r="F355" s="667"/>
      <c r="G355" s="667"/>
      <c r="H355" s="667"/>
      <c r="I355" s="667"/>
      <c r="J355" s="667"/>
      <c r="K355" s="667"/>
      <c r="L355" s="667"/>
      <c r="M355" s="667"/>
      <c r="N355" s="667"/>
      <c r="O355" s="726"/>
      <c r="P355" s="726"/>
      <c r="Q355" s="726"/>
      <c r="R355" s="726"/>
      <c r="S355" s="638"/>
      <c r="T355" s="638"/>
      <c r="U355" s="638"/>
      <c r="V355" s="640"/>
      <c r="W355" s="640"/>
      <c r="X355" s="640"/>
      <c r="Y355" s="640"/>
      <c r="Z355" s="640"/>
      <c r="AA355" s="640"/>
      <c r="AB355" s="121"/>
      <c r="AC355" s="121"/>
      <c r="AD355" s="667"/>
      <c r="AE355" s="667"/>
      <c r="AF355" s="667"/>
      <c r="AG355" s="667"/>
      <c r="AH355" s="667"/>
      <c r="AI355" s="667"/>
      <c r="AJ355" s="667"/>
      <c r="AK355" s="667"/>
      <c r="AL355" s="667"/>
      <c r="AM355" s="667"/>
      <c r="AN355" s="667"/>
      <c r="AO355" s="667"/>
      <c r="AP355" s="667"/>
      <c r="AQ355" s="667"/>
      <c r="AR355" s="667"/>
      <c r="AS355" s="667"/>
      <c r="AT355" s="667"/>
      <c r="AU355" s="667"/>
      <c r="AV355" s="667"/>
      <c r="AW355" s="667"/>
      <c r="AX355" s="667"/>
      <c r="AY355" s="667"/>
      <c r="AZ355" s="667"/>
      <c r="BA355" s="667"/>
      <c r="BB355" s="667"/>
      <c r="BC355" s="667"/>
      <c r="BD355" s="667"/>
      <c r="BE355" s="667"/>
      <c r="BF355" s="667"/>
      <c r="BG355" s="667"/>
      <c r="BH355" s="667"/>
      <c r="BI355" s="667"/>
      <c r="BJ355" s="667"/>
      <c r="BK355" s="667"/>
      <c r="BL355" s="667"/>
      <c r="BM355" s="667"/>
      <c r="BN355" s="667"/>
      <c r="BO355" s="667"/>
      <c r="BP355" s="667"/>
      <c r="BQ355" s="667"/>
      <c r="BR355" s="733"/>
      <c r="BS355" s="667"/>
      <c r="BT355" s="667"/>
      <c r="BU355" s="667"/>
      <c r="BV355" s="651"/>
      <c r="BW355" s="651"/>
      <c r="BX355" s="651"/>
      <c r="BY355" s="651"/>
      <c r="BZ355" s="651"/>
      <c r="CA355" s="651"/>
      <c r="CB355" s="651"/>
      <c r="CC355" s="651"/>
      <c r="CD355" s="651"/>
      <c r="CE355" s="651"/>
      <c r="CF355" s="639"/>
      <c r="CG355" s="667"/>
      <c r="CH355" s="667"/>
      <c r="CI355" s="667"/>
      <c r="CJ355" s="667"/>
      <c r="CK355" s="667"/>
      <c r="CL355" s="667"/>
      <c r="CM355" s="667"/>
      <c r="CN355" s="667"/>
      <c r="CO355" s="667"/>
      <c r="CP355" s="667"/>
      <c r="CQ355" s="667"/>
      <c r="CR355" s="667"/>
      <c r="CS355" s="667"/>
      <c r="CT355" s="667"/>
      <c r="CU355" s="667"/>
      <c r="CV355" s="667"/>
      <c r="CW355" s="667"/>
      <c r="CX355" s="667"/>
      <c r="CY355" s="667"/>
      <c r="CZ355" s="667"/>
      <c r="DA355" s="667"/>
      <c r="DB355" s="667"/>
      <c r="DC355" s="667"/>
      <c r="DD355" s="667"/>
      <c r="DE355" s="667"/>
      <c r="DF355" s="667"/>
      <c r="DG355" s="667"/>
      <c r="DH355" s="667"/>
      <c r="DI355" s="667"/>
      <c r="DJ355" s="667"/>
      <c r="DK355" s="667"/>
      <c r="DL355" s="667"/>
      <c r="DM355" s="667"/>
      <c r="DN355" s="667"/>
      <c r="DO355" s="667"/>
      <c r="DP355" s="667"/>
      <c r="DQ355" s="667"/>
    </row>
    <row r="356" spans="2:121" s="47" customFormat="1" outlineLevel="1">
      <c r="B356" s="47">
        <v>356</v>
      </c>
      <c r="C356" s="46"/>
      <c r="D356" s="859"/>
      <c r="E356" s="121"/>
      <c r="F356" s="667"/>
      <c r="G356" s="667"/>
      <c r="H356" s="667"/>
      <c r="I356" s="667"/>
      <c r="J356" s="667"/>
      <c r="K356" s="667"/>
      <c r="L356" s="667"/>
      <c r="M356" s="667"/>
      <c r="N356" s="667"/>
      <c r="O356" s="726"/>
      <c r="P356" s="758"/>
      <c r="Q356" s="726"/>
      <c r="R356" s="726"/>
      <c r="S356" s="638"/>
      <c r="T356" s="638"/>
      <c r="U356" s="638"/>
      <c r="V356" s="640"/>
      <c r="W356" s="640"/>
      <c r="X356" s="640"/>
      <c r="Y356" s="640"/>
      <c r="Z356" s="640"/>
      <c r="AA356" s="640"/>
      <c r="AB356" s="121"/>
      <c r="AC356" s="121"/>
      <c r="AD356" s="667"/>
      <c r="AE356" s="667"/>
      <c r="AF356" s="667"/>
      <c r="AG356" s="667"/>
      <c r="AH356" s="667"/>
      <c r="AI356" s="667"/>
      <c r="AJ356" s="667"/>
      <c r="AK356" s="667"/>
      <c r="AL356" s="667"/>
      <c r="AM356" s="667"/>
      <c r="AN356" s="667"/>
      <c r="AO356" s="667"/>
      <c r="AP356" s="667"/>
      <c r="AQ356" s="667"/>
      <c r="AR356" s="667"/>
      <c r="AS356" s="667"/>
      <c r="AT356" s="667"/>
      <c r="AU356" s="667"/>
      <c r="AV356" s="667"/>
      <c r="AW356" s="667"/>
      <c r="AX356" s="667"/>
      <c r="AY356" s="667"/>
      <c r="AZ356" s="667"/>
      <c r="BA356" s="667"/>
      <c r="BB356" s="667"/>
      <c r="BC356" s="667"/>
      <c r="BD356" s="667"/>
      <c r="BE356" s="667"/>
      <c r="BF356" s="667"/>
      <c r="BG356" s="667"/>
      <c r="BH356" s="667"/>
      <c r="BI356" s="667"/>
      <c r="BJ356" s="667"/>
      <c r="BK356" s="667"/>
      <c r="BL356" s="667"/>
      <c r="BM356" s="667"/>
      <c r="BN356" s="667"/>
      <c r="BO356" s="667"/>
      <c r="BP356" s="667"/>
      <c r="BQ356" s="667"/>
      <c r="BR356" s="733"/>
      <c r="BS356" s="667"/>
      <c r="BT356" s="667"/>
      <c r="BU356" s="667"/>
      <c r="BV356" s="651"/>
      <c r="BW356" s="651"/>
      <c r="BX356" s="651"/>
      <c r="BY356" s="651"/>
      <c r="BZ356" s="639"/>
      <c r="CA356" s="639"/>
      <c r="CB356" s="639"/>
      <c r="CC356" s="639"/>
      <c r="CD356" s="639"/>
      <c r="CE356" s="639"/>
      <c r="CF356" s="639"/>
      <c r="CG356" s="639"/>
      <c r="CH356" s="639"/>
      <c r="CI356" s="639"/>
      <c r="CJ356" s="639"/>
      <c r="CK356" s="639"/>
      <c r="CL356" s="639"/>
      <c r="CM356" s="639"/>
      <c r="CN356" s="639"/>
      <c r="CO356" s="639"/>
      <c r="CP356" s="639"/>
      <c r="CQ356" s="639"/>
      <c r="CR356" s="639"/>
      <c r="CS356" s="639"/>
      <c r="CT356" s="639"/>
      <c r="CU356" s="667"/>
      <c r="CV356" s="667"/>
      <c r="CW356" s="667"/>
      <c r="CX356" s="667"/>
      <c r="CY356" s="667"/>
      <c r="CZ356" s="667"/>
      <c r="DA356" s="667"/>
      <c r="DB356" s="667"/>
      <c r="DC356" s="667"/>
      <c r="DD356" s="667"/>
      <c r="DE356" s="667"/>
      <c r="DF356" s="667"/>
      <c r="DG356" s="667"/>
      <c r="DH356" s="667"/>
      <c r="DI356" s="667"/>
      <c r="DJ356" s="667"/>
      <c r="DK356" s="667"/>
      <c r="DL356" s="667"/>
      <c r="DM356" s="667"/>
      <c r="DN356" s="667"/>
      <c r="DO356" s="667"/>
      <c r="DP356" s="667"/>
      <c r="DQ356" s="667"/>
    </row>
    <row r="357" spans="2:121" s="47" customFormat="1" outlineLevel="1">
      <c r="B357" s="47">
        <v>357</v>
      </c>
      <c r="C357" s="46"/>
      <c r="D357" s="859"/>
      <c r="E357" s="121"/>
      <c r="F357" s="667"/>
      <c r="G357" s="667"/>
      <c r="H357" s="667"/>
      <c r="I357" s="667"/>
      <c r="J357" s="667"/>
      <c r="K357" s="667"/>
      <c r="L357" s="667"/>
      <c r="M357" s="667"/>
      <c r="N357" s="667"/>
      <c r="O357" s="726"/>
      <c r="P357" s="758"/>
      <c r="Q357" s="726"/>
      <c r="R357" s="726"/>
      <c r="S357" s="638"/>
      <c r="T357" s="638"/>
      <c r="U357" s="638"/>
      <c r="V357" s="640"/>
      <c r="W357" s="640"/>
      <c r="X357" s="640"/>
      <c r="Y357" s="640"/>
      <c r="Z357" s="640"/>
      <c r="AA357" s="640"/>
      <c r="AB357" s="121"/>
      <c r="AC357" s="121"/>
      <c r="AD357" s="667"/>
      <c r="AE357" s="667"/>
      <c r="AF357" s="667"/>
      <c r="AG357" s="667"/>
      <c r="AH357" s="667"/>
      <c r="AI357" s="667"/>
      <c r="AJ357" s="667"/>
      <c r="AK357" s="667"/>
      <c r="AL357" s="667"/>
      <c r="AM357" s="667"/>
      <c r="AN357" s="667"/>
      <c r="AO357" s="667"/>
      <c r="AP357" s="667"/>
      <c r="AQ357" s="667"/>
      <c r="AR357" s="667"/>
      <c r="AS357" s="667"/>
      <c r="AT357" s="667"/>
      <c r="AU357" s="667"/>
      <c r="AV357" s="667"/>
      <c r="AW357" s="667"/>
      <c r="AX357" s="667"/>
      <c r="AY357" s="667"/>
      <c r="AZ357" s="667"/>
      <c r="BA357" s="667"/>
      <c r="BB357" s="667"/>
      <c r="BC357" s="667"/>
      <c r="BD357" s="667"/>
      <c r="BE357" s="667"/>
      <c r="BF357" s="667"/>
      <c r="BG357" s="667"/>
      <c r="BH357" s="667"/>
      <c r="BI357" s="667"/>
      <c r="BJ357" s="667"/>
      <c r="BK357" s="667"/>
      <c r="BL357" s="667"/>
      <c r="BM357" s="667"/>
      <c r="BN357" s="667"/>
      <c r="BO357" s="667"/>
      <c r="BP357" s="667"/>
      <c r="BQ357" s="667"/>
      <c r="BR357" s="733"/>
      <c r="BS357" s="667"/>
      <c r="BT357" s="667"/>
      <c r="BU357" s="667"/>
      <c r="BV357" s="651"/>
      <c r="BW357" s="651"/>
      <c r="BX357" s="651"/>
      <c r="BY357" s="651"/>
      <c r="BZ357" s="639"/>
      <c r="CA357" s="639"/>
      <c r="CB357" s="639"/>
      <c r="CC357" s="639"/>
      <c r="CD357" s="639"/>
      <c r="CE357" s="639"/>
      <c r="CF357" s="639"/>
      <c r="CG357" s="667"/>
      <c r="CH357" s="639"/>
      <c r="CI357" s="639"/>
      <c r="CJ357" s="639"/>
      <c r="CK357" s="639"/>
      <c r="CL357" s="639"/>
      <c r="CM357" s="639"/>
      <c r="CN357" s="639"/>
      <c r="CO357" s="639"/>
      <c r="CP357" s="639"/>
      <c r="CQ357" s="639"/>
      <c r="CR357" s="639"/>
      <c r="CS357" s="639"/>
      <c r="CT357" s="639"/>
      <c r="CU357" s="667"/>
      <c r="CV357" s="667"/>
      <c r="CW357" s="667"/>
      <c r="CX357" s="667"/>
      <c r="CY357" s="667"/>
      <c r="CZ357" s="667"/>
      <c r="DA357" s="667"/>
      <c r="DB357" s="667"/>
      <c r="DC357" s="667"/>
      <c r="DD357" s="667"/>
      <c r="DE357" s="667"/>
      <c r="DF357" s="667"/>
      <c r="DG357" s="667"/>
      <c r="DH357" s="667"/>
      <c r="DI357" s="667"/>
      <c r="DJ357" s="667"/>
      <c r="DK357" s="667"/>
      <c r="DL357" s="667"/>
      <c r="DM357" s="667"/>
      <c r="DN357" s="667"/>
      <c r="DO357" s="667"/>
      <c r="DP357" s="667"/>
      <c r="DQ357" s="667"/>
    </row>
    <row r="358" spans="2:121" s="47" customFormat="1" outlineLevel="1">
      <c r="B358" s="47">
        <v>358</v>
      </c>
      <c r="C358" s="46"/>
      <c r="D358" s="859"/>
      <c r="E358" s="121"/>
      <c r="F358" s="667"/>
      <c r="G358" s="667"/>
      <c r="H358" s="667"/>
      <c r="I358" s="667"/>
      <c r="J358" s="667"/>
      <c r="K358" s="667"/>
      <c r="L358" s="667"/>
      <c r="M358" s="667"/>
      <c r="N358" s="667"/>
      <c r="O358" s="726"/>
      <c r="P358" s="758"/>
      <c r="Q358" s="726"/>
      <c r="R358" s="726"/>
      <c r="S358" s="638"/>
      <c r="T358" s="638"/>
      <c r="U358" s="638"/>
      <c r="V358" s="640"/>
      <c r="W358" s="640"/>
      <c r="X358" s="640"/>
      <c r="Y358" s="640"/>
      <c r="Z358" s="640"/>
      <c r="AA358" s="640"/>
      <c r="AB358" s="121"/>
      <c r="AC358" s="121"/>
      <c r="AD358" s="667"/>
      <c r="AE358" s="667"/>
      <c r="AF358" s="667"/>
      <c r="AG358" s="667"/>
      <c r="AH358" s="667"/>
      <c r="AI358" s="667"/>
      <c r="AJ358" s="667"/>
      <c r="AK358" s="667"/>
      <c r="AL358" s="667"/>
      <c r="AM358" s="667"/>
      <c r="AN358" s="667"/>
      <c r="AO358" s="667"/>
      <c r="AP358" s="667"/>
      <c r="AQ358" s="667"/>
      <c r="AR358" s="667"/>
      <c r="AS358" s="667"/>
      <c r="AT358" s="667"/>
      <c r="AU358" s="667"/>
      <c r="AV358" s="667"/>
      <c r="AW358" s="667"/>
      <c r="AX358" s="667"/>
      <c r="AY358" s="667"/>
      <c r="AZ358" s="667"/>
      <c r="BA358" s="667"/>
      <c r="BB358" s="667"/>
      <c r="BC358" s="667"/>
      <c r="BD358" s="667"/>
      <c r="BE358" s="667"/>
      <c r="BF358" s="667"/>
      <c r="BG358" s="667"/>
      <c r="BH358" s="667"/>
      <c r="BI358" s="667"/>
      <c r="BJ358" s="667"/>
      <c r="BK358" s="667"/>
      <c r="BL358" s="667"/>
      <c r="BM358" s="667"/>
      <c r="BN358" s="667"/>
      <c r="BO358" s="667"/>
      <c r="BP358" s="667"/>
      <c r="BQ358" s="667"/>
      <c r="BR358" s="733"/>
      <c r="BS358" s="667"/>
      <c r="BT358" s="667"/>
      <c r="BU358" s="667"/>
      <c r="BV358" s="651"/>
      <c r="BW358" s="651"/>
      <c r="BX358" s="651"/>
      <c r="BY358" s="651"/>
      <c r="BZ358" s="639"/>
      <c r="CA358" s="639"/>
      <c r="CB358" s="639"/>
      <c r="CC358" s="639"/>
      <c r="CD358" s="639"/>
      <c r="CE358" s="639"/>
      <c r="CF358" s="639"/>
      <c r="CG358" s="639"/>
      <c r="CH358" s="639"/>
      <c r="CI358" s="639"/>
      <c r="CJ358" s="639"/>
      <c r="CK358" s="639"/>
      <c r="CL358" s="639"/>
      <c r="CM358" s="639"/>
      <c r="CN358" s="639"/>
      <c r="CO358" s="639"/>
      <c r="CP358" s="639"/>
      <c r="CQ358" s="639"/>
      <c r="CR358" s="639"/>
      <c r="CS358" s="639"/>
      <c r="CT358" s="639"/>
      <c r="CU358" s="667"/>
      <c r="CV358" s="667"/>
      <c r="CW358" s="667"/>
      <c r="CX358" s="667"/>
      <c r="CY358" s="667"/>
      <c r="CZ358" s="667"/>
      <c r="DA358" s="667"/>
      <c r="DB358" s="667"/>
      <c r="DC358" s="667"/>
      <c r="DD358" s="667"/>
      <c r="DE358" s="667"/>
      <c r="DF358" s="667"/>
      <c r="DG358" s="667"/>
      <c r="DH358" s="667"/>
      <c r="DI358" s="667"/>
      <c r="DJ358" s="667"/>
      <c r="DK358" s="667"/>
      <c r="DL358" s="667"/>
      <c r="DM358" s="667"/>
      <c r="DN358" s="667"/>
      <c r="DO358" s="667"/>
      <c r="DP358" s="667"/>
      <c r="DQ358" s="667"/>
    </row>
    <row r="359" spans="2:121" s="47" customFormat="1" outlineLevel="1">
      <c r="B359" s="47">
        <v>359</v>
      </c>
      <c r="C359" s="46"/>
      <c r="D359" s="859"/>
      <c r="E359" s="121"/>
      <c r="F359" s="667"/>
      <c r="G359" s="667"/>
      <c r="H359" s="667"/>
      <c r="I359" s="667"/>
      <c r="J359" s="667"/>
      <c r="K359" s="667"/>
      <c r="L359" s="667"/>
      <c r="M359" s="667"/>
      <c r="N359" s="667"/>
      <c r="O359" s="726"/>
      <c r="P359" s="880"/>
      <c r="Q359" s="880"/>
      <c r="R359" s="880"/>
      <c r="S359" s="638"/>
      <c r="T359" s="638"/>
      <c r="U359" s="638"/>
      <c r="V359" s="640"/>
      <c r="W359" s="640"/>
      <c r="X359" s="640"/>
      <c r="Y359" s="640"/>
      <c r="Z359" s="640"/>
      <c r="AA359" s="640"/>
      <c r="AB359" s="121"/>
      <c r="AC359" s="121"/>
      <c r="AD359" s="667"/>
      <c r="AE359" s="667"/>
      <c r="AF359" s="667"/>
      <c r="AG359" s="667"/>
      <c r="AH359" s="667"/>
      <c r="AI359" s="667"/>
      <c r="AJ359" s="667"/>
      <c r="AK359" s="667"/>
      <c r="AL359" s="667"/>
      <c r="AM359" s="667"/>
      <c r="AN359" s="667"/>
      <c r="AO359" s="667"/>
      <c r="AP359" s="667"/>
      <c r="AQ359" s="667"/>
      <c r="AR359" s="667"/>
      <c r="AS359" s="667"/>
      <c r="AT359" s="667"/>
      <c r="AU359" s="667"/>
      <c r="AV359" s="667"/>
      <c r="AW359" s="667"/>
      <c r="AX359" s="667"/>
      <c r="AY359" s="667"/>
      <c r="AZ359" s="667"/>
      <c r="BA359" s="667"/>
      <c r="BB359" s="667"/>
      <c r="BC359" s="667"/>
      <c r="BD359" s="667"/>
      <c r="BE359" s="667"/>
      <c r="BF359" s="667"/>
      <c r="BG359" s="667"/>
      <c r="BH359" s="667"/>
      <c r="BI359" s="667"/>
      <c r="BJ359" s="667"/>
      <c r="BK359" s="667"/>
      <c r="BL359" s="667"/>
      <c r="BM359" s="667"/>
      <c r="BN359" s="667"/>
      <c r="BO359" s="667"/>
      <c r="BP359" s="667"/>
      <c r="BQ359" s="667"/>
      <c r="BR359" s="733"/>
      <c r="BS359" s="667"/>
      <c r="BT359" s="667"/>
      <c r="BU359" s="667"/>
      <c r="BV359" s="651"/>
      <c r="BW359" s="651"/>
      <c r="BX359" s="651"/>
      <c r="BY359" s="651"/>
      <c r="BZ359" s="639"/>
      <c r="CA359" s="639"/>
      <c r="CB359" s="639"/>
      <c r="CC359" s="639"/>
      <c r="CD359" s="639"/>
      <c r="CE359" s="639"/>
      <c r="CF359" s="639"/>
      <c r="CG359" s="639"/>
      <c r="CH359" s="639"/>
      <c r="CI359" s="639"/>
      <c r="CJ359" s="639"/>
      <c r="CK359" s="639"/>
      <c r="CL359" s="639"/>
      <c r="CM359" s="639"/>
      <c r="CN359" s="639"/>
      <c r="CO359" s="639"/>
      <c r="CP359" s="639"/>
      <c r="CQ359" s="639"/>
      <c r="CR359" s="639"/>
      <c r="CS359" s="639"/>
      <c r="CT359" s="639"/>
      <c r="CU359" s="667"/>
      <c r="CV359" s="667"/>
      <c r="CW359" s="667"/>
      <c r="CX359" s="667"/>
      <c r="CY359" s="667"/>
      <c r="CZ359" s="667"/>
      <c r="DA359" s="667"/>
      <c r="DB359" s="667"/>
      <c r="DC359" s="667"/>
      <c r="DD359" s="667"/>
      <c r="DE359" s="667"/>
      <c r="DF359" s="667"/>
      <c r="DG359" s="667"/>
      <c r="DH359" s="667"/>
      <c r="DI359" s="667"/>
      <c r="DJ359" s="667"/>
      <c r="DK359" s="667"/>
      <c r="DL359" s="667"/>
      <c r="DM359" s="667"/>
      <c r="DN359" s="667"/>
      <c r="DO359" s="667"/>
      <c r="DP359" s="667"/>
      <c r="DQ359" s="667"/>
    </row>
    <row r="360" spans="2:121" s="51" customFormat="1" outlineLevel="1">
      <c r="B360" s="47">
        <v>360</v>
      </c>
      <c r="C360" s="641"/>
      <c r="D360" s="786"/>
      <c r="E360" s="53"/>
      <c r="F360" s="643"/>
      <c r="G360" s="643"/>
      <c r="H360" s="643"/>
      <c r="I360" s="643"/>
      <c r="J360" s="643"/>
      <c r="K360" s="643"/>
      <c r="L360" s="643"/>
      <c r="M360" s="643"/>
      <c r="N360" s="643"/>
      <c r="O360" s="6"/>
      <c r="P360" s="758"/>
      <c r="Q360" s="860"/>
      <c r="R360" s="860"/>
      <c r="S360" s="860"/>
      <c r="T360" s="860"/>
      <c r="U360" s="860"/>
      <c r="V360" s="645"/>
      <c r="W360" s="645"/>
      <c r="X360" s="645"/>
      <c r="Y360" s="645"/>
      <c r="Z360" s="645"/>
      <c r="AA360" s="645"/>
      <c r="AB360" s="53"/>
      <c r="AC360" s="53"/>
      <c r="AD360" s="643"/>
      <c r="AE360" s="643"/>
      <c r="AF360" s="643"/>
      <c r="AG360" s="643"/>
      <c r="AH360" s="643"/>
      <c r="AI360" s="643"/>
      <c r="AJ360" s="643"/>
      <c r="AK360" s="643"/>
      <c r="AL360" s="643"/>
      <c r="AM360" s="643"/>
      <c r="AN360" s="643"/>
      <c r="AO360" s="643"/>
      <c r="AP360" s="643"/>
      <c r="AQ360" s="643"/>
      <c r="AR360" s="643"/>
      <c r="AS360" s="643"/>
      <c r="AT360" s="643"/>
      <c r="AU360" s="643"/>
      <c r="AV360" s="643"/>
      <c r="AW360" s="643"/>
      <c r="AX360" s="643"/>
      <c r="AY360" s="643"/>
      <c r="AZ360" s="643"/>
      <c r="BA360" s="643"/>
      <c r="BB360" s="643"/>
      <c r="BC360" s="643"/>
      <c r="BD360" s="643"/>
      <c r="BE360" s="643"/>
      <c r="BF360" s="643"/>
      <c r="BG360" s="643"/>
      <c r="BH360" s="643"/>
      <c r="BI360" s="643"/>
      <c r="BJ360" s="643"/>
      <c r="BK360" s="643"/>
      <c r="BL360" s="643"/>
      <c r="BM360" s="643"/>
      <c r="BN360" s="643"/>
      <c r="BO360" s="643"/>
      <c r="BP360" s="643"/>
      <c r="BQ360" s="643"/>
      <c r="BR360" s="795"/>
      <c r="BS360" s="643"/>
      <c r="BT360" s="643"/>
      <c r="BU360" s="643"/>
      <c r="BV360" s="646"/>
      <c r="BW360" s="646"/>
      <c r="BX360" s="646"/>
      <c r="BY360" s="646"/>
      <c r="BZ360" s="654"/>
      <c r="CA360" s="654"/>
      <c r="CB360" s="654"/>
      <c r="CC360" s="654"/>
      <c r="CD360" s="654"/>
      <c r="CE360" s="654"/>
      <c r="CF360" s="654"/>
      <c r="CG360" s="654"/>
      <c r="CH360" s="654"/>
      <c r="CI360" s="654"/>
      <c r="CJ360" s="654"/>
      <c r="CK360" s="654"/>
      <c r="CL360" s="654"/>
      <c r="CM360" s="654"/>
      <c r="CN360" s="654"/>
      <c r="CO360" s="654"/>
      <c r="CP360" s="654"/>
      <c r="CQ360" s="654"/>
      <c r="CR360" s="654"/>
      <c r="CS360" s="654"/>
      <c r="CT360" s="654"/>
      <c r="CU360" s="643"/>
      <c r="CV360" s="643"/>
      <c r="CW360" s="643"/>
      <c r="CX360" s="643"/>
      <c r="CY360" s="643"/>
      <c r="CZ360" s="643"/>
      <c r="DA360" s="643"/>
      <c r="DB360" s="643"/>
      <c r="DC360" s="643"/>
      <c r="DD360" s="643"/>
      <c r="DE360" s="643"/>
      <c r="DF360" s="643"/>
      <c r="DG360" s="643"/>
      <c r="DH360" s="643"/>
      <c r="DI360" s="643"/>
      <c r="DJ360" s="643"/>
      <c r="DK360" s="643"/>
      <c r="DL360" s="643"/>
      <c r="DM360" s="643"/>
      <c r="DN360" s="643"/>
      <c r="DO360" s="643"/>
      <c r="DP360" s="643"/>
      <c r="DQ360" s="643"/>
    </row>
    <row r="361" spans="2:121" s="47" customFormat="1" outlineLevel="1">
      <c r="B361" s="47">
        <v>361</v>
      </c>
      <c r="C361" s="46"/>
      <c r="D361" s="861"/>
      <c r="E361" s="121"/>
      <c r="F361" s="667"/>
      <c r="G361" s="667"/>
      <c r="H361" s="667"/>
      <c r="I361" s="667"/>
      <c r="J361" s="667"/>
      <c r="K361" s="667"/>
      <c r="L361" s="667"/>
      <c r="M361" s="667"/>
      <c r="N361" s="667"/>
      <c r="O361" s="726"/>
      <c r="P361" s="758"/>
      <c r="Q361" s="656"/>
      <c r="R361" s="656"/>
      <c r="S361" s="656"/>
      <c r="T361" s="656"/>
      <c r="U361" s="656"/>
      <c r="V361" s="640"/>
      <c r="W361" s="640"/>
      <c r="X361" s="640"/>
      <c r="Y361" s="640"/>
      <c r="Z361" s="640"/>
      <c r="AA361" s="640"/>
      <c r="AB361" s="121"/>
      <c r="AC361" s="121"/>
      <c r="AD361" s="667"/>
      <c r="AE361" s="667"/>
      <c r="AF361" s="667"/>
      <c r="AG361" s="667"/>
      <c r="AH361" s="667"/>
      <c r="AI361" s="667"/>
      <c r="AJ361" s="667"/>
      <c r="AK361" s="667"/>
      <c r="AL361" s="667"/>
      <c r="AM361" s="667"/>
      <c r="AN361" s="667"/>
      <c r="AO361" s="667"/>
      <c r="AP361" s="667"/>
      <c r="AQ361" s="667"/>
      <c r="AR361" s="667"/>
      <c r="AS361" s="667"/>
      <c r="AT361" s="667"/>
      <c r="AU361" s="667"/>
      <c r="AV361" s="667"/>
      <c r="AW361" s="667"/>
      <c r="AX361" s="667"/>
      <c r="AY361" s="667"/>
      <c r="AZ361" s="667"/>
      <c r="BA361" s="667"/>
      <c r="BB361" s="667"/>
      <c r="BC361" s="667"/>
      <c r="BD361" s="667"/>
      <c r="BE361" s="667"/>
      <c r="BF361" s="667"/>
      <c r="BG361" s="667"/>
      <c r="BH361" s="667"/>
      <c r="BI361" s="667"/>
      <c r="BJ361" s="667"/>
      <c r="BK361" s="667"/>
      <c r="BL361" s="667"/>
      <c r="BM361" s="667"/>
      <c r="BN361" s="667"/>
      <c r="BO361" s="667"/>
      <c r="BP361" s="667"/>
      <c r="BQ361" s="667"/>
      <c r="BR361" s="733"/>
      <c r="BS361" s="667"/>
      <c r="BT361" s="667"/>
      <c r="BU361" s="667"/>
      <c r="BV361" s="651"/>
      <c r="BW361" s="651"/>
      <c r="BX361" s="651"/>
      <c r="BY361" s="651"/>
      <c r="BZ361" s="651"/>
      <c r="CA361" s="651"/>
      <c r="CB361" s="651"/>
      <c r="CC361" s="651"/>
      <c r="CD361" s="651"/>
      <c r="CE361" s="656"/>
      <c r="CF361" s="656"/>
      <c r="CG361" s="656"/>
      <c r="CH361" s="656"/>
      <c r="CI361" s="656"/>
      <c r="CJ361" s="656"/>
      <c r="CK361" s="656"/>
      <c r="CL361" s="656"/>
      <c r="CM361" s="656"/>
      <c r="CN361" s="656"/>
      <c r="CO361" s="656"/>
      <c r="CP361" s="656"/>
      <c r="CQ361" s="656"/>
      <c r="CR361" s="656"/>
      <c r="CS361" s="656"/>
      <c r="CT361" s="656"/>
      <c r="CU361" s="667"/>
      <c r="CV361" s="667"/>
      <c r="CW361" s="667"/>
      <c r="CX361" s="667"/>
      <c r="CY361" s="667"/>
      <c r="CZ361" s="667"/>
      <c r="DA361" s="667"/>
      <c r="DB361" s="667"/>
      <c r="DC361" s="667"/>
      <c r="DD361" s="667"/>
      <c r="DE361" s="667"/>
      <c r="DF361" s="667"/>
      <c r="DG361" s="667"/>
      <c r="DH361" s="667"/>
      <c r="DI361" s="667"/>
      <c r="DJ361" s="667"/>
      <c r="DK361" s="667"/>
      <c r="DL361" s="667"/>
      <c r="DM361" s="667"/>
      <c r="DN361" s="667"/>
      <c r="DO361" s="667"/>
      <c r="DP361" s="667"/>
      <c r="DQ361" s="667"/>
    </row>
    <row r="362" spans="2:121" s="47" customFormat="1" outlineLevel="1">
      <c r="B362" s="47">
        <v>362</v>
      </c>
      <c r="C362" s="46"/>
      <c r="D362" s="636"/>
      <c r="E362" s="121"/>
      <c r="F362" s="667"/>
      <c r="G362" s="667"/>
      <c r="H362" s="667"/>
      <c r="I362" s="667"/>
      <c r="J362" s="667"/>
      <c r="K362" s="667"/>
      <c r="L362" s="667"/>
      <c r="M362" s="667"/>
      <c r="N362" s="667"/>
      <c r="O362" s="726"/>
      <c r="P362" s="726"/>
      <c r="Q362" s="726"/>
      <c r="R362" s="726"/>
      <c r="S362" s="638"/>
      <c r="T362" s="638"/>
      <c r="U362" s="638"/>
      <c r="V362" s="640"/>
      <c r="W362" s="640"/>
      <c r="X362" s="640"/>
      <c r="Y362" s="640"/>
      <c r="Z362" s="640"/>
      <c r="AA362" s="640"/>
      <c r="AB362" s="121"/>
      <c r="AC362" s="121"/>
      <c r="AD362" s="667"/>
      <c r="AE362" s="667"/>
      <c r="AF362" s="667"/>
      <c r="AG362" s="667"/>
      <c r="AH362" s="667"/>
      <c r="AI362" s="667"/>
      <c r="AJ362" s="667"/>
      <c r="AK362" s="667"/>
      <c r="AL362" s="667"/>
      <c r="AM362" s="667"/>
      <c r="AN362" s="667"/>
      <c r="AO362" s="667"/>
      <c r="AP362" s="667"/>
      <c r="AQ362" s="667"/>
      <c r="AR362" s="667"/>
      <c r="AS362" s="667"/>
      <c r="AT362" s="667"/>
      <c r="AU362" s="667"/>
      <c r="AV362" s="667"/>
      <c r="AW362" s="667"/>
      <c r="AX362" s="667"/>
      <c r="AY362" s="667"/>
      <c r="AZ362" s="667"/>
      <c r="BA362" s="667"/>
      <c r="BB362" s="667"/>
      <c r="BC362" s="667"/>
      <c r="BD362" s="667"/>
      <c r="BE362" s="667"/>
      <c r="BF362" s="667"/>
      <c r="BG362" s="667"/>
      <c r="BH362" s="667"/>
      <c r="BI362" s="667"/>
      <c r="BJ362" s="667"/>
      <c r="BK362" s="667"/>
      <c r="BL362" s="667"/>
      <c r="BM362" s="667"/>
      <c r="BN362" s="667"/>
      <c r="BO362" s="667"/>
      <c r="BP362" s="667"/>
      <c r="BQ362" s="667"/>
      <c r="BR362" s="733"/>
      <c r="BS362" s="667"/>
      <c r="BT362" s="667"/>
      <c r="BU362" s="667"/>
      <c r="BV362" s="651"/>
      <c r="BW362" s="651"/>
      <c r="BX362" s="651"/>
      <c r="BY362" s="651"/>
      <c r="BZ362" s="651"/>
      <c r="CA362" s="651"/>
      <c r="CB362" s="651"/>
      <c r="CC362" s="651"/>
      <c r="CD362" s="651"/>
      <c r="CE362" s="651"/>
      <c r="CF362" s="639"/>
      <c r="CG362" s="667"/>
      <c r="CH362" s="100"/>
      <c r="CI362" s="667"/>
      <c r="CJ362" s="667"/>
      <c r="CK362" s="667"/>
      <c r="CL362" s="667"/>
      <c r="CM362" s="667"/>
      <c r="CN362" s="667"/>
      <c r="CO362" s="667"/>
      <c r="CP362" s="667"/>
      <c r="CQ362" s="667"/>
      <c r="CR362" s="667"/>
      <c r="CS362" s="667"/>
      <c r="CT362" s="667"/>
      <c r="CU362" s="667"/>
      <c r="CV362" s="667"/>
      <c r="CW362" s="667"/>
      <c r="CX362" s="667"/>
      <c r="CY362" s="667"/>
      <c r="CZ362" s="667"/>
      <c r="DA362" s="667"/>
      <c r="DB362" s="667"/>
      <c r="DC362" s="667"/>
      <c r="DD362" s="667"/>
      <c r="DE362" s="667"/>
      <c r="DF362" s="667"/>
      <c r="DG362" s="667"/>
      <c r="DH362" s="667"/>
      <c r="DI362" s="667"/>
      <c r="DJ362" s="667"/>
      <c r="DK362" s="667"/>
      <c r="DL362" s="667"/>
      <c r="DM362" s="667"/>
      <c r="DN362" s="667"/>
      <c r="DO362" s="667"/>
      <c r="DP362" s="667"/>
      <c r="DQ362" s="667"/>
    </row>
    <row r="363" spans="2:121" s="47" customFormat="1" ht="2.25" customHeight="1" outlineLevel="1">
      <c r="B363" s="47">
        <v>363</v>
      </c>
      <c r="C363" s="46"/>
      <c r="D363" s="874"/>
      <c r="E363" s="111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132"/>
      <c r="W363" s="132"/>
      <c r="X363" s="132"/>
      <c r="Y363" s="132"/>
      <c r="Z363" s="132"/>
      <c r="AA363" s="132"/>
      <c r="AB363" s="111"/>
      <c r="AC363" s="111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5"/>
      <c r="AZ363" s="85"/>
      <c r="BA363" s="85"/>
      <c r="BB363" s="85"/>
      <c r="BC363" s="85"/>
      <c r="BD363" s="85"/>
      <c r="BE363" s="85"/>
      <c r="BF363" s="85"/>
      <c r="BG363" s="85"/>
      <c r="BH363" s="85"/>
      <c r="BI363" s="85"/>
      <c r="BJ363" s="85"/>
      <c r="BK363" s="85"/>
      <c r="BL363" s="85"/>
      <c r="BM363" s="85"/>
      <c r="BN363" s="85"/>
      <c r="BO363" s="85"/>
      <c r="BP363" s="85"/>
      <c r="BQ363" s="85"/>
      <c r="BR363" s="85"/>
      <c r="BS363" s="85"/>
      <c r="BT363" s="85"/>
      <c r="BU363" s="85"/>
      <c r="BV363" s="99"/>
      <c r="BW363" s="99"/>
      <c r="BX363" s="99"/>
      <c r="BY363" s="634"/>
      <c r="BZ363" s="634"/>
      <c r="CA363" s="634"/>
      <c r="CB363" s="634"/>
      <c r="CC363" s="634"/>
      <c r="CD363" s="99"/>
      <c r="CE363" s="99"/>
      <c r="CF363" s="99"/>
      <c r="CG363" s="99"/>
      <c r="CH363" s="99"/>
      <c r="CI363" s="85"/>
      <c r="CJ363" s="85"/>
      <c r="CK363" s="85"/>
      <c r="CL363" s="85"/>
      <c r="CM363" s="85"/>
      <c r="CN363" s="85"/>
      <c r="CO363" s="85"/>
      <c r="CP363" s="85"/>
      <c r="CQ363" s="85"/>
      <c r="CR363" s="85"/>
      <c r="CS363" s="85"/>
      <c r="CT363" s="85"/>
      <c r="CU363" s="85"/>
      <c r="CV363" s="85"/>
      <c r="CW363" s="85"/>
      <c r="CX363" s="85"/>
      <c r="CY363" s="85"/>
      <c r="CZ363" s="85"/>
      <c r="DA363" s="85"/>
      <c r="DB363" s="85"/>
      <c r="DC363" s="85"/>
      <c r="DD363" s="85"/>
      <c r="DE363" s="85"/>
      <c r="DF363" s="85"/>
      <c r="DG363" s="85"/>
      <c r="DH363" s="85"/>
      <c r="DI363" s="85"/>
      <c r="DJ363" s="85"/>
      <c r="DK363" s="85"/>
      <c r="DL363" s="85"/>
      <c r="DM363" s="85"/>
      <c r="DN363" s="85"/>
      <c r="DO363" s="85"/>
      <c r="DP363" s="85"/>
      <c r="DQ363" s="85"/>
    </row>
    <row r="364" spans="2:121" s="47" customFormat="1" outlineLevel="1">
      <c r="B364" s="47">
        <v>364</v>
      </c>
      <c r="C364" s="46"/>
      <c r="D364" s="858"/>
      <c r="E364" s="121"/>
      <c r="F364" s="667"/>
      <c r="G364" s="667"/>
      <c r="H364" s="667"/>
      <c r="I364" s="667"/>
      <c r="J364" s="667"/>
      <c r="K364" s="667"/>
      <c r="L364" s="667"/>
      <c r="M364" s="667"/>
      <c r="N364" s="667"/>
      <c r="O364" s="726"/>
      <c r="P364" s="726"/>
      <c r="Q364" s="726"/>
      <c r="R364" s="726"/>
      <c r="S364" s="638"/>
      <c r="T364" s="638"/>
      <c r="U364" s="638"/>
      <c r="V364" s="640"/>
      <c r="W364" s="640"/>
      <c r="X364" s="640"/>
      <c r="Y364" s="640"/>
      <c r="Z364" s="640"/>
      <c r="AA364" s="640"/>
      <c r="AB364" s="121"/>
      <c r="AC364" s="121"/>
      <c r="AD364" s="667"/>
      <c r="AE364" s="667"/>
      <c r="AF364" s="667"/>
      <c r="AG364" s="667"/>
      <c r="AH364" s="667"/>
      <c r="AI364" s="667"/>
      <c r="AJ364" s="667"/>
      <c r="AK364" s="667"/>
      <c r="AL364" s="667"/>
      <c r="AM364" s="667"/>
      <c r="AN364" s="667"/>
      <c r="AO364" s="667"/>
      <c r="AP364" s="667"/>
      <c r="AQ364" s="667"/>
      <c r="AR364" s="667"/>
      <c r="AS364" s="667"/>
      <c r="AT364" s="667"/>
      <c r="AU364" s="667"/>
      <c r="AV364" s="667"/>
      <c r="AW364" s="667"/>
      <c r="AX364" s="667"/>
      <c r="AY364" s="667"/>
      <c r="AZ364" s="667"/>
      <c r="BA364" s="667"/>
      <c r="BB364" s="667"/>
      <c r="BC364" s="667"/>
      <c r="BD364" s="667"/>
      <c r="BE364" s="667"/>
      <c r="BF364" s="667"/>
      <c r="BG364" s="667"/>
      <c r="BH364" s="667"/>
      <c r="BI364" s="667"/>
      <c r="BJ364" s="667"/>
      <c r="BK364" s="667"/>
      <c r="BL364" s="667"/>
      <c r="BM364" s="667"/>
      <c r="BN364" s="667"/>
      <c r="BO364" s="667"/>
      <c r="BP364" s="667"/>
      <c r="BQ364" s="667"/>
      <c r="BR364" s="733"/>
      <c r="BS364" s="667"/>
      <c r="BT364" s="667"/>
      <c r="BU364" s="667"/>
      <c r="BV364" s="651"/>
      <c r="BW364" s="651"/>
      <c r="BX364" s="651"/>
      <c r="BY364" s="651"/>
      <c r="BZ364" s="651"/>
      <c r="CA364" s="651"/>
      <c r="CB364" s="651"/>
      <c r="CC364" s="651"/>
      <c r="CD364" s="651"/>
      <c r="CE364" s="651"/>
      <c r="CF364" s="639"/>
      <c r="CG364" s="667"/>
      <c r="CH364" s="667"/>
      <c r="CI364" s="667"/>
      <c r="CJ364" s="667"/>
      <c r="CK364" s="667"/>
      <c r="CL364" s="667"/>
      <c r="CM364" s="667"/>
      <c r="CN364" s="667"/>
      <c r="CO364" s="667"/>
      <c r="CP364" s="667"/>
      <c r="CQ364" s="667"/>
      <c r="CR364" s="667"/>
      <c r="CS364" s="667"/>
      <c r="CT364" s="667"/>
      <c r="CU364" s="667"/>
      <c r="CV364" s="667"/>
      <c r="CW364" s="667"/>
      <c r="CX364" s="667"/>
      <c r="CY364" s="667"/>
      <c r="CZ364" s="667"/>
      <c r="DA364" s="667"/>
      <c r="DB364" s="667"/>
      <c r="DC364" s="667"/>
      <c r="DD364" s="667"/>
      <c r="DE364" s="667"/>
      <c r="DF364" s="667"/>
      <c r="DG364" s="667"/>
      <c r="DH364" s="667"/>
      <c r="DI364" s="667"/>
      <c r="DJ364" s="667"/>
      <c r="DK364" s="667"/>
      <c r="DL364" s="667"/>
      <c r="DM364" s="667"/>
      <c r="DN364" s="667"/>
      <c r="DO364" s="667"/>
      <c r="DP364" s="667"/>
      <c r="DQ364" s="667"/>
    </row>
    <row r="365" spans="2:121" s="47" customFormat="1" outlineLevel="1">
      <c r="B365" s="47">
        <v>365</v>
      </c>
      <c r="C365" s="681"/>
      <c r="D365" s="859"/>
      <c r="E365" s="121"/>
      <c r="F365" s="667"/>
      <c r="G365" s="667"/>
      <c r="H365" s="667"/>
      <c r="I365" s="667"/>
      <c r="J365" s="667"/>
      <c r="K365" s="667"/>
      <c r="L365" s="667"/>
      <c r="M365" s="667"/>
      <c r="N365" s="667"/>
      <c r="O365" s="110"/>
      <c r="P365" s="758"/>
      <c r="Q365" s="110"/>
      <c r="R365" s="110"/>
      <c r="S365" s="110"/>
      <c r="T365" s="110"/>
      <c r="U365" s="852"/>
      <c r="V365" s="853"/>
      <c r="W365" s="853"/>
      <c r="X365" s="853"/>
      <c r="Y365" s="853"/>
      <c r="Z365" s="853"/>
      <c r="AA365" s="853"/>
      <c r="AB365" s="121"/>
      <c r="AC365" s="121"/>
      <c r="AD365" s="667"/>
      <c r="AE365" s="667"/>
      <c r="AF365" s="667"/>
      <c r="AG365" s="667"/>
      <c r="AH365" s="667"/>
      <c r="AI365" s="667"/>
      <c r="AJ365" s="667"/>
      <c r="AK365" s="667"/>
      <c r="AL365" s="667"/>
      <c r="AM365" s="667"/>
      <c r="AN365" s="667"/>
      <c r="AO365" s="667"/>
      <c r="AP365" s="667"/>
      <c r="AQ365" s="667"/>
      <c r="AR365" s="667"/>
      <c r="AS365" s="667"/>
      <c r="AT365" s="667"/>
      <c r="AU365" s="667"/>
      <c r="AV365" s="667"/>
      <c r="AW365" s="667"/>
      <c r="AX365" s="667"/>
      <c r="AY365" s="667"/>
      <c r="AZ365" s="667"/>
      <c r="BA365" s="667"/>
      <c r="BB365" s="667"/>
      <c r="BC365" s="667"/>
      <c r="BD365" s="667"/>
      <c r="BE365" s="667"/>
      <c r="BF365" s="667"/>
      <c r="BG365" s="667"/>
      <c r="BH365" s="667"/>
      <c r="BI365" s="667"/>
      <c r="BJ365" s="667"/>
      <c r="BK365" s="667"/>
      <c r="BL365" s="667"/>
      <c r="BM365" s="667"/>
      <c r="BN365" s="667"/>
      <c r="BO365" s="667"/>
      <c r="BP365" s="667"/>
      <c r="BQ365" s="667"/>
      <c r="BR365" s="854"/>
      <c r="BS365" s="667"/>
      <c r="BT365" s="667"/>
      <c r="BU365" s="667"/>
      <c r="BV365" s="651"/>
      <c r="BW365" s="651"/>
      <c r="BX365" s="651"/>
      <c r="BY365" s="651"/>
      <c r="BZ365" s="639"/>
      <c r="CA365" s="880"/>
      <c r="CB365" s="639"/>
      <c r="CC365" s="639"/>
      <c r="CD365" s="639"/>
      <c r="CE365" s="639"/>
      <c r="CF365" s="639"/>
      <c r="CG365" s="639"/>
      <c r="CH365" s="639"/>
      <c r="CI365" s="639"/>
      <c r="CJ365" s="639"/>
      <c r="CK365" s="639"/>
      <c r="CL365" s="639"/>
      <c r="CM365" s="639"/>
      <c r="CN365" s="639"/>
      <c r="CO365" s="639"/>
      <c r="CP365" s="639"/>
      <c r="CQ365" s="639"/>
      <c r="CR365" s="639"/>
      <c r="CS365" s="639"/>
      <c r="CT365" s="639"/>
      <c r="CU365" s="667"/>
      <c r="CV365" s="667"/>
      <c r="CW365" s="667"/>
      <c r="CX365" s="667"/>
      <c r="CY365" s="667"/>
      <c r="CZ365" s="667"/>
      <c r="DA365" s="667"/>
      <c r="DB365" s="667"/>
      <c r="DC365" s="667"/>
      <c r="DD365" s="667"/>
      <c r="DE365" s="667"/>
      <c r="DF365" s="667"/>
      <c r="DG365" s="667"/>
      <c r="DH365" s="667"/>
      <c r="DI365" s="667"/>
      <c r="DJ365" s="667"/>
      <c r="DK365" s="667"/>
      <c r="DL365" s="667"/>
      <c r="DM365" s="667"/>
      <c r="DN365" s="667"/>
      <c r="DO365" s="667"/>
      <c r="DP365" s="667"/>
      <c r="DQ365" s="667"/>
    </row>
    <row r="366" spans="2:121" s="47" customFormat="1" outlineLevel="1">
      <c r="B366" s="47">
        <v>366</v>
      </c>
      <c r="C366" s="681"/>
      <c r="D366" s="859"/>
      <c r="E366" s="121"/>
      <c r="F366" s="667"/>
      <c r="G366" s="667"/>
      <c r="H366" s="667"/>
      <c r="I366" s="667"/>
      <c r="J366" s="667"/>
      <c r="K366" s="667"/>
      <c r="L366" s="667"/>
      <c r="M366" s="667"/>
      <c r="N366" s="667"/>
      <c r="O366" s="110"/>
      <c r="P366" s="758"/>
      <c r="Q366" s="110"/>
      <c r="R366" s="110"/>
      <c r="S366" s="110"/>
      <c r="T366" s="110"/>
      <c r="U366" s="852"/>
      <c r="V366" s="853"/>
      <c r="W366" s="853"/>
      <c r="X366" s="853"/>
      <c r="Y366" s="853"/>
      <c r="Z366" s="853"/>
      <c r="AA366" s="853"/>
      <c r="AB366" s="121"/>
      <c r="AC366" s="121"/>
      <c r="AD366" s="667"/>
      <c r="AE366" s="667"/>
      <c r="AF366" s="667"/>
      <c r="AG366" s="667"/>
      <c r="AH366" s="667"/>
      <c r="AI366" s="667"/>
      <c r="AJ366" s="667"/>
      <c r="AK366" s="667"/>
      <c r="AL366" s="667"/>
      <c r="AM366" s="667"/>
      <c r="AN366" s="667"/>
      <c r="AO366" s="667"/>
      <c r="AP366" s="667"/>
      <c r="AQ366" s="667"/>
      <c r="AR366" s="667"/>
      <c r="AS366" s="667"/>
      <c r="AT366" s="667"/>
      <c r="AU366" s="667"/>
      <c r="AV366" s="667"/>
      <c r="AW366" s="667"/>
      <c r="AX366" s="667"/>
      <c r="AY366" s="667"/>
      <c r="AZ366" s="667"/>
      <c r="BA366" s="667"/>
      <c r="BB366" s="667"/>
      <c r="BC366" s="667"/>
      <c r="BD366" s="667"/>
      <c r="BE366" s="667"/>
      <c r="BF366" s="667"/>
      <c r="BG366" s="667"/>
      <c r="BH366" s="667"/>
      <c r="BI366" s="667"/>
      <c r="BJ366" s="667"/>
      <c r="BK366" s="667"/>
      <c r="BL366" s="667"/>
      <c r="BM366" s="667"/>
      <c r="BN366" s="667"/>
      <c r="BO366" s="667"/>
      <c r="BP366" s="667"/>
      <c r="BQ366" s="667"/>
      <c r="BR366" s="854"/>
      <c r="BS366" s="667"/>
      <c r="BT366" s="667"/>
      <c r="BU366" s="667"/>
      <c r="BV366" s="651"/>
      <c r="BW366" s="651"/>
      <c r="BX366" s="651"/>
      <c r="BY366" s="651"/>
      <c r="BZ366" s="639"/>
      <c r="CA366" s="639"/>
      <c r="CB366" s="846"/>
      <c r="CC366" s="880"/>
      <c r="CD366" s="846"/>
      <c r="CE366" s="639"/>
      <c r="CF366" s="639"/>
      <c r="CG366" s="846"/>
      <c r="CH366" s="846"/>
      <c r="CI366" s="639"/>
      <c r="CJ366" s="639"/>
      <c r="CK366" s="639"/>
      <c r="CL366" s="639"/>
      <c r="CM366" s="639"/>
      <c r="CN366" s="639"/>
      <c r="CO366" s="639"/>
      <c r="CP366" s="639"/>
      <c r="CQ366" s="639"/>
      <c r="CR366" s="639"/>
      <c r="CS366" s="639"/>
      <c r="CT366" s="639"/>
      <c r="CU366" s="667"/>
      <c r="CV366" s="667"/>
      <c r="CW366" s="667"/>
      <c r="CX366" s="667"/>
      <c r="CY366" s="667"/>
      <c r="CZ366" s="667"/>
      <c r="DA366" s="667"/>
      <c r="DB366" s="667"/>
      <c r="DC366" s="667"/>
      <c r="DD366" s="667"/>
      <c r="DE366" s="667"/>
      <c r="DF366" s="667"/>
      <c r="DG366" s="667"/>
      <c r="DH366" s="667"/>
      <c r="DI366" s="667"/>
      <c r="DJ366" s="667"/>
      <c r="DK366" s="667"/>
      <c r="DL366" s="667"/>
      <c r="DM366" s="667"/>
      <c r="DN366" s="667"/>
      <c r="DO366" s="667"/>
      <c r="DP366" s="667"/>
      <c r="DQ366" s="667"/>
    </row>
    <row r="367" spans="2:121" s="47" customFormat="1" outlineLevel="1">
      <c r="B367" s="47">
        <v>367</v>
      </c>
      <c r="C367" s="681"/>
      <c r="D367" s="859"/>
      <c r="E367" s="121"/>
      <c r="F367" s="667"/>
      <c r="G367" s="667"/>
      <c r="H367" s="667"/>
      <c r="I367" s="667"/>
      <c r="J367" s="667"/>
      <c r="K367" s="667"/>
      <c r="L367" s="667"/>
      <c r="M367" s="667"/>
      <c r="N367" s="667"/>
      <c r="O367" s="110"/>
      <c r="P367" s="758"/>
      <c r="Q367" s="110"/>
      <c r="R367" s="110"/>
      <c r="S367" s="110"/>
      <c r="T367" s="110"/>
      <c r="U367" s="852"/>
      <c r="V367" s="853"/>
      <c r="W367" s="853"/>
      <c r="X367" s="853"/>
      <c r="Y367" s="853"/>
      <c r="Z367" s="853"/>
      <c r="AA367" s="853"/>
      <c r="AB367" s="121"/>
      <c r="AC367" s="121"/>
      <c r="AD367" s="667"/>
      <c r="AE367" s="667"/>
      <c r="AF367" s="667"/>
      <c r="AG367" s="667"/>
      <c r="AH367" s="667"/>
      <c r="AI367" s="667"/>
      <c r="AJ367" s="667"/>
      <c r="AK367" s="667"/>
      <c r="AL367" s="667"/>
      <c r="AM367" s="667"/>
      <c r="AN367" s="667"/>
      <c r="AO367" s="667"/>
      <c r="AP367" s="667"/>
      <c r="AQ367" s="667"/>
      <c r="AR367" s="667"/>
      <c r="AS367" s="667"/>
      <c r="AT367" s="667"/>
      <c r="AU367" s="667"/>
      <c r="AV367" s="667"/>
      <c r="AW367" s="667"/>
      <c r="AX367" s="667"/>
      <c r="AY367" s="667"/>
      <c r="AZ367" s="667"/>
      <c r="BA367" s="667"/>
      <c r="BB367" s="667"/>
      <c r="BC367" s="667"/>
      <c r="BD367" s="667"/>
      <c r="BE367" s="667"/>
      <c r="BF367" s="667"/>
      <c r="BG367" s="667"/>
      <c r="BH367" s="667"/>
      <c r="BI367" s="667"/>
      <c r="BJ367" s="667"/>
      <c r="BK367" s="667"/>
      <c r="BL367" s="667"/>
      <c r="BM367" s="667"/>
      <c r="BN367" s="667"/>
      <c r="BO367" s="667"/>
      <c r="BP367" s="667"/>
      <c r="BQ367" s="667"/>
      <c r="BR367" s="854"/>
      <c r="BS367" s="667"/>
      <c r="BT367" s="667"/>
      <c r="BU367" s="667"/>
      <c r="BV367" s="651"/>
      <c r="BW367" s="651"/>
      <c r="BX367" s="651"/>
      <c r="BY367" s="651"/>
      <c r="BZ367" s="639"/>
      <c r="CA367" s="639"/>
      <c r="CB367" s="639"/>
      <c r="CC367" s="639"/>
      <c r="CD367" s="639"/>
      <c r="CE367" s="639"/>
      <c r="CF367" s="639"/>
      <c r="CG367" s="639"/>
      <c r="CH367" s="846"/>
      <c r="CI367" s="639"/>
      <c r="CJ367" s="639"/>
      <c r="CK367" s="639"/>
      <c r="CL367" s="639"/>
      <c r="CM367" s="639"/>
      <c r="CN367" s="639"/>
      <c r="CO367" s="639"/>
      <c r="CP367" s="639"/>
      <c r="CQ367" s="639"/>
      <c r="CR367" s="639"/>
      <c r="CS367" s="639"/>
      <c r="CT367" s="639"/>
      <c r="CU367" s="667"/>
      <c r="CV367" s="667"/>
      <c r="CW367" s="667"/>
      <c r="CX367" s="667"/>
      <c r="CY367" s="667"/>
      <c r="CZ367" s="667"/>
      <c r="DA367" s="667"/>
      <c r="DB367" s="667"/>
      <c r="DC367" s="667"/>
      <c r="DD367" s="667"/>
      <c r="DE367" s="667"/>
      <c r="DF367" s="667"/>
      <c r="DG367" s="667"/>
      <c r="DH367" s="667"/>
      <c r="DI367" s="667"/>
      <c r="DJ367" s="667"/>
      <c r="DK367" s="667"/>
      <c r="DL367" s="667"/>
      <c r="DM367" s="667"/>
      <c r="DN367" s="667"/>
      <c r="DO367" s="667"/>
      <c r="DP367" s="667"/>
      <c r="DQ367" s="667"/>
    </row>
    <row r="368" spans="2:121" s="47" customFormat="1" outlineLevel="1">
      <c r="B368" s="47">
        <v>368</v>
      </c>
      <c r="C368" s="681"/>
      <c r="D368" s="859"/>
      <c r="E368" s="121"/>
      <c r="F368" s="667"/>
      <c r="G368" s="667"/>
      <c r="H368" s="667"/>
      <c r="I368" s="667"/>
      <c r="J368" s="667"/>
      <c r="K368" s="667"/>
      <c r="L368" s="667"/>
      <c r="M368" s="667"/>
      <c r="N368" s="667"/>
      <c r="O368" s="110"/>
      <c r="P368" s="110"/>
      <c r="Q368" s="110"/>
      <c r="R368" s="110"/>
      <c r="S368" s="110"/>
      <c r="T368" s="110"/>
      <c r="U368" s="852"/>
      <c r="V368" s="853"/>
      <c r="W368" s="853"/>
      <c r="X368" s="853"/>
      <c r="Y368" s="853"/>
      <c r="Z368" s="853"/>
      <c r="AA368" s="853"/>
      <c r="AB368" s="121"/>
      <c r="AC368" s="121"/>
      <c r="AD368" s="667"/>
      <c r="AE368" s="667"/>
      <c r="AF368" s="667"/>
      <c r="AG368" s="667"/>
      <c r="AH368" s="667"/>
      <c r="AI368" s="667"/>
      <c r="AJ368" s="667"/>
      <c r="AK368" s="667"/>
      <c r="AL368" s="667"/>
      <c r="AM368" s="667"/>
      <c r="AN368" s="667"/>
      <c r="AO368" s="667"/>
      <c r="AP368" s="667"/>
      <c r="AQ368" s="667"/>
      <c r="AR368" s="667"/>
      <c r="AS368" s="667"/>
      <c r="AT368" s="667"/>
      <c r="AU368" s="667"/>
      <c r="AV368" s="667"/>
      <c r="AW368" s="667"/>
      <c r="AX368" s="667"/>
      <c r="AY368" s="667"/>
      <c r="AZ368" s="667"/>
      <c r="BA368" s="667"/>
      <c r="BB368" s="667"/>
      <c r="BC368" s="667"/>
      <c r="BD368" s="667"/>
      <c r="BE368" s="667"/>
      <c r="BF368" s="667"/>
      <c r="BG368" s="667"/>
      <c r="BH368" s="667"/>
      <c r="BI368" s="667"/>
      <c r="BJ368" s="667"/>
      <c r="BK368" s="667"/>
      <c r="BL368" s="667"/>
      <c r="BM368" s="667"/>
      <c r="BN368" s="667"/>
      <c r="BO368" s="667"/>
      <c r="BP368" s="667"/>
      <c r="BQ368" s="667"/>
      <c r="BR368" s="854"/>
      <c r="BS368" s="667"/>
      <c r="BT368" s="667"/>
      <c r="BU368" s="667"/>
      <c r="BV368" s="651"/>
      <c r="BW368" s="651"/>
      <c r="BX368" s="651"/>
      <c r="BY368" s="651"/>
      <c r="BZ368" s="651"/>
      <c r="CA368" s="651"/>
      <c r="CB368" s="651"/>
      <c r="CC368" s="848"/>
      <c r="CD368" s="651"/>
      <c r="CE368" s="651"/>
      <c r="CF368" s="651"/>
      <c r="CG368" s="846"/>
      <c r="CH368" s="667"/>
      <c r="CI368" s="667"/>
      <c r="CJ368" s="667"/>
      <c r="CK368" s="667"/>
      <c r="CL368" s="667"/>
      <c r="CM368" s="667"/>
      <c r="CN368" s="667"/>
      <c r="CO368" s="667"/>
      <c r="CP368" s="667"/>
      <c r="CQ368" s="667"/>
      <c r="CR368" s="667"/>
      <c r="CS368" s="667"/>
      <c r="CT368" s="667"/>
      <c r="CU368" s="667"/>
      <c r="CV368" s="667"/>
      <c r="CW368" s="667"/>
      <c r="CX368" s="667"/>
      <c r="CY368" s="667"/>
      <c r="CZ368" s="667"/>
      <c r="DA368" s="667"/>
      <c r="DB368" s="667"/>
      <c r="DC368" s="667"/>
      <c r="DD368" s="667"/>
      <c r="DE368" s="667"/>
      <c r="DF368" s="667"/>
      <c r="DG368" s="667"/>
      <c r="DH368" s="667"/>
      <c r="DI368" s="667"/>
      <c r="DJ368" s="667"/>
      <c r="DK368" s="667"/>
      <c r="DL368" s="667"/>
      <c r="DM368" s="667"/>
      <c r="DN368" s="667"/>
      <c r="DO368" s="667"/>
      <c r="DP368" s="667"/>
      <c r="DQ368" s="667"/>
    </row>
    <row r="369" spans="2:121" s="56" customFormat="1" outlineLevel="1">
      <c r="B369" s="47">
        <v>369</v>
      </c>
      <c r="C369" s="881"/>
      <c r="D369" s="863"/>
      <c r="E369" s="76"/>
      <c r="F369" s="866"/>
      <c r="G369" s="866"/>
      <c r="H369" s="866"/>
      <c r="I369" s="866"/>
      <c r="J369" s="866"/>
      <c r="K369" s="866"/>
      <c r="L369" s="866"/>
      <c r="M369" s="866"/>
      <c r="N369" s="866"/>
      <c r="O369" s="866"/>
      <c r="P369" s="758"/>
      <c r="Q369" s="758"/>
      <c r="R369" s="656"/>
      <c r="S369" s="656"/>
      <c r="T369" s="656"/>
      <c r="U369" s="866"/>
      <c r="V369" s="882"/>
      <c r="W369" s="882"/>
      <c r="X369" s="882"/>
      <c r="Y369" s="882"/>
      <c r="Z369" s="882"/>
      <c r="AA369" s="882"/>
      <c r="AB369" s="76"/>
      <c r="AC369" s="76"/>
      <c r="AD369" s="866"/>
      <c r="AE369" s="866"/>
      <c r="AF369" s="866"/>
      <c r="AG369" s="866"/>
      <c r="AH369" s="866"/>
      <c r="AI369" s="866"/>
      <c r="AJ369" s="866"/>
      <c r="AK369" s="866"/>
      <c r="AL369" s="866"/>
      <c r="AM369" s="866"/>
      <c r="AN369" s="866"/>
      <c r="AO369" s="866"/>
      <c r="AP369" s="866"/>
      <c r="AQ369" s="866"/>
      <c r="AR369" s="866"/>
      <c r="AS369" s="866"/>
      <c r="AT369" s="866"/>
      <c r="AU369" s="866"/>
      <c r="AV369" s="866"/>
      <c r="AW369" s="866"/>
      <c r="AX369" s="866"/>
      <c r="AY369" s="866"/>
      <c r="AZ369" s="866"/>
      <c r="BA369" s="866"/>
      <c r="BB369" s="866"/>
      <c r="BC369" s="866"/>
      <c r="BD369" s="866"/>
      <c r="BE369" s="866"/>
      <c r="BF369" s="866"/>
      <c r="BG369" s="866"/>
      <c r="BH369" s="866"/>
      <c r="BI369" s="866"/>
      <c r="BJ369" s="866"/>
      <c r="BK369" s="866"/>
      <c r="BL369" s="866"/>
      <c r="BM369" s="866"/>
      <c r="BN369" s="866"/>
      <c r="BO369" s="866"/>
      <c r="BP369" s="866"/>
      <c r="BQ369" s="866"/>
      <c r="BR369" s="866"/>
      <c r="BS369" s="866"/>
      <c r="BT369" s="656"/>
      <c r="BU369" s="656"/>
      <c r="BV369" s="656"/>
      <c r="BW369" s="656"/>
      <c r="BX369" s="656"/>
      <c r="BY369" s="656"/>
      <c r="BZ369" s="656"/>
      <c r="CA369" s="656"/>
      <c r="CB369" s="720"/>
      <c r="CC369" s="656"/>
      <c r="CD369" s="634"/>
      <c r="CE369" s="656"/>
      <c r="CF369" s="720"/>
      <c r="CG369" s="656"/>
      <c r="CH369" s="656"/>
      <c r="CI369" s="760"/>
      <c r="CJ369" s="760"/>
      <c r="CK369" s="760"/>
      <c r="CL369" s="656"/>
      <c r="CM369" s="760"/>
      <c r="CN369" s="656"/>
      <c r="CO369" s="760"/>
      <c r="CP369" s="760"/>
      <c r="CQ369" s="760"/>
      <c r="CR369" s="760"/>
      <c r="CS369" s="760"/>
      <c r="CT369" s="760"/>
      <c r="CU369" s="889"/>
      <c r="CV369" s="889"/>
      <c r="CW369" s="889"/>
      <c r="CX369" s="889"/>
      <c r="CY369" s="889"/>
      <c r="CZ369" s="889"/>
      <c r="DA369" s="889"/>
      <c r="DB369" s="889"/>
      <c r="DC369" s="889"/>
      <c r="DD369" s="889"/>
      <c r="DE369" s="889"/>
      <c r="DF369" s="889"/>
      <c r="DG369" s="889"/>
      <c r="DH369" s="889"/>
      <c r="DI369" s="889"/>
      <c r="DJ369" s="889"/>
      <c r="DK369" s="889"/>
      <c r="DL369" s="889"/>
      <c r="DM369" s="889"/>
      <c r="DN369" s="889"/>
      <c r="DO369" s="889"/>
      <c r="DP369" s="889"/>
      <c r="DQ369" s="889"/>
    </row>
    <row r="370" spans="2:121" s="56" customFormat="1" outlineLevel="1">
      <c r="B370" s="47">
        <v>370</v>
      </c>
      <c r="C370" s="881"/>
      <c r="D370" s="863"/>
      <c r="E370" s="76"/>
      <c r="F370" s="866"/>
      <c r="G370" s="866"/>
      <c r="H370" s="866"/>
      <c r="I370" s="866"/>
      <c r="J370" s="866"/>
      <c r="K370" s="866"/>
      <c r="L370" s="866"/>
      <c r="M370" s="866"/>
      <c r="N370" s="866"/>
      <c r="O370" s="866"/>
      <c r="P370" s="758"/>
      <c r="Q370" s="758"/>
      <c r="R370" s="656"/>
      <c r="S370" s="656"/>
      <c r="T370" s="656"/>
      <c r="U370" s="866"/>
      <c r="V370" s="882"/>
      <c r="W370" s="882"/>
      <c r="X370" s="882"/>
      <c r="Y370" s="882"/>
      <c r="Z370" s="882"/>
      <c r="AA370" s="882"/>
      <c r="AB370" s="76"/>
      <c r="AC370" s="76"/>
      <c r="AD370" s="866"/>
      <c r="AE370" s="866"/>
      <c r="AF370" s="866"/>
      <c r="AG370" s="866"/>
      <c r="AH370" s="866"/>
      <c r="AI370" s="866"/>
      <c r="AJ370" s="866"/>
      <c r="AK370" s="866"/>
      <c r="AL370" s="866"/>
      <c r="AM370" s="866"/>
      <c r="AN370" s="866"/>
      <c r="AO370" s="866"/>
      <c r="AP370" s="866"/>
      <c r="AQ370" s="866"/>
      <c r="AR370" s="866"/>
      <c r="AS370" s="866"/>
      <c r="AT370" s="866"/>
      <c r="AU370" s="866"/>
      <c r="AV370" s="866"/>
      <c r="AW370" s="866"/>
      <c r="AX370" s="866"/>
      <c r="AY370" s="866"/>
      <c r="AZ370" s="866"/>
      <c r="BA370" s="866"/>
      <c r="BB370" s="866"/>
      <c r="BC370" s="866"/>
      <c r="BD370" s="866"/>
      <c r="BE370" s="866"/>
      <c r="BF370" s="866"/>
      <c r="BG370" s="866"/>
      <c r="BH370" s="866"/>
      <c r="BI370" s="866"/>
      <c r="BJ370" s="866"/>
      <c r="BK370" s="866"/>
      <c r="BL370" s="866"/>
      <c r="BM370" s="866"/>
      <c r="BN370" s="866"/>
      <c r="BO370" s="866"/>
      <c r="BP370" s="866"/>
      <c r="BQ370" s="866"/>
      <c r="BR370" s="866"/>
      <c r="BS370" s="866"/>
      <c r="BT370" s="866"/>
      <c r="BU370" s="866"/>
      <c r="BV370" s="866"/>
      <c r="BW370" s="866"/>
      <c r="BX370" s="866"/>
      <c r="BY370" s="656"/>
      <c r="BZ370" s="656"/>
      <c r="CA370" s="656"/>
      <c r="CB370" s="634"/>
      <c r="CC370" s="634"/>
      <c r="CD370" s="656"/>
      <c r="CE370" s="634"/>
      <c r="CF370" s="634"/>
      <c r="CG370" s="634"/>
      <c r="CH370" s="634"/>
      <c r="CI370" s="760"/>
      <c r="CJ370" s="760"/>
      <c r="CK370" s="760"/>
      <c r="CL370" s="656"/>
      <c r="CM370" s="760"/>
      <c r="CN370" s="656"/>
      <c r="CO370" s="760"/>
      <c r="CP370" s="760"/>
      <c r="CQ370" s="760"/>
      <c r="CR370" s="760"/>
      <c r="CS370" s="760"/>
      <c r="CT370" s="760"/>
      <c r="CU370" s="889"/>
      <c r="CV370" s="889"/>
      <c r="CW370" s="889"/>
      <c r="CX370" s="889"/>
      <c r="CY370" s="889"/>
      <c r="CZ370" s="889"/>
      <c r="DA370" s="889"/>
      <c r="DB370" s="889"/>
      <c r="DC370" s="889"/>
      <c r="DD370" s="889"/>
      <c r="DE370" s="889"/>
      <c r="DF370" s="889"/>
      <c r="DG370" s="889"/>
      <c r="DH370" s="889"/>
      <c r="DI370" s="889"/>
      <c r="DJ370" s="889"/>
      <c r="DK370" s="889"/>
      <c r="DL370" s="889"/>
      <c r="DM370" s="889"/>
      <c r="DN370" s="889"/>
      <c r="DO370" s="889"/>
      <c r="DP370" s="889"/>
      <c r="DQ370" s="889"/>
    </row>
    <row r="371" spans="2:121" s="56" customFormat="1" outlineLevel="1">
      <c r="B371" s="47">
        <v>371</v>
      </c>
      <c r="C371" s="881"/>
      <c r="D371" s="863"/>
      <c r="E371" s="76"/>
      <c r="F371" s="866"/>
      <c r="G371" s="866"/>
      <c r="H371" s="866"/>
      <c r="I371" s="866"/>
      <c r="J371" s="866"/>
      <c r="K371" s="866"/>
      <c r="L371" s="866"/>
      <c r="M371" s="866"/>
      <c r="N371" s="866"/>
      <c r="O371" s="866"/>
      <c r="P371" s="758"/>
      <c r="Q371" s="758"/>
      <c r="R371" s="656"/>
      <c r="S371" s="656"/>
      <c r="T371" s="656"/>
      <c r="U371" s="866"/>
      <c r="V371" s="882"/>
      <c r="W371" s="882"/>
      <c r="X371" s="882"/>
      <c r="Y371" s="882"/>
      <c r="Z371" s="882"/>
      <c r="AA371" s="882"/>
      <c r="AB371" s="76"/>
      <c r="AC371" s="76"/>
      <c r="AD371" s="866"/>
      <c r="AE371" s="866"/>
      <c r="AF371" s="866"/>
      <c r="AG371" s="866"/>
      <c r="AH371" s="866"/>
      <c r="AI371" s="866"/>
      <c r="AJ371" s="866"/>
      <c r="AK371" s="866"/>
      <c r="AL371" s="866"/>
      <c r="AM371" s="866"/>
      <c r="AN371" s="866"/>
      <c r="AO371" s="866"/>
      <c r="AP371" s="866"/>
      <c r="AQ371" s="866"/>
      <c r="AR371" s="866"/>
      <c r="AS371" s="866"/>
      <c r="AT371" s="866"/>
      <c r="AU371" s="866"/>
      <c r="AV371" s="866"/>
      <c r="AW371" s="866"/>
      <c r="AX371" s="866"/>
      <c r="AY371" s="866"/>
      <c r="AZ371" s="866"/>
      <c r="BA371" s="866"/>
      <c r="BB371" s="866"/>
      <c r="BC371" s="866"/>
      <c r="BD371" s="866"/>
      <c r="BE371" s="866"/>
      <c r="BF371" s="866"/>
      <c r="BG371" s="866"/>
      <c r="BH371" s="866"/>
      <c r="BI371" s="866"/>
      <c r="BJ371" s="866"/>
      <c r="BK371" s="866"/>
      <c r="BL371" s="866"/>
      <c r="BM371" s="866"/>
      <c r="BN371" s="866"/>
      <c r="BO371" s="866"/>
      <c r="BP371" s="866"/>
      <c r="BQ371" s="866"/>
      <c r="BR371" s="866"/>
      <c r="BS371" s="866"/>
      <c r="BT371" s="656"/>
      <c r="BU371" s="656"/>
      <c r="BV371" s="656"/>
      <c r="BW371" s="656"/>
      <c r="BX371" s="656"/>
      <c r="BY371" s="656"/>
      <c r="BZ371" s="656"/>
      <c r="CA371" s="656"/>
      <c r="CB371" s="720"/>
      <c r="CC371" s="720"/>
      <c r="CD371" s="634"/>
      <c r="CE371" s="634"/>
      <c r="CF371" s="720"/>
      <c r="CG371" s="720"/>
      <c r="CH371" s="720"/>
      <c r="CI371" s="760"/>
      <c r="CJ371" s="760"/>
      <c r="CK371" s="760"/>
      <c r="CL371" s="656"/>
      <c r="CM371" s="760"/>
      <c r="CN371" s="760"/>
      <c r="CO371" s="760"/>
      <c r="CP371" s="760"/>
      <c r="CQ371" s="760"/>
      <c r="CR371" s="760"/>
      <c r="CS371" s="760"/>
      <c r="CT371" s="760"/>
      <c r="CU371" s="889"/>
      <c r="CV371" s="889"/>
      <c r="CW371" s="889"/>
      <c r="CX371" s="889"/>
      <c r="CY371" s="889"/>
      <c r="CZ371" s="889"/>
      <c r="DA371" s="889"/>
      <c r="DB371" s="889"/>
      <c r="DC371" s="889"/>
      <c r="DD371" s="889"/>
      <c r="DE371" s="889"/>
      <c r="DF371" s="889"/>
      <c r="DG371" s="889"/>
      <c r="DH371" s="889"/>
      <c r="DI371" s="889"/>
      <c r="DJ371" s="889"/>
      <c r="DK371" s="889"/>
      <c r="DL371" s="889"/>
      <c r="DM371" s="889"/>
      <c r="DN371" s="889"/>
      <c r="DO371" s="889"/>
      <c r="DP371" s="889"/>
      <c r="DQ371" s="889"/>
    </row>
    <row r="372" spans="2:121" s="874" customFormat="1" outlineLevel="1">
      <c r="B372" s="47">
        <v>372</v>
      </c>
      <c r="C372" s="883"/>
      <c r="D372" s="868"/>
      <c r="E372" s="77"/>
      <c r="F372" s="884"/>
      <c r="G372" s="884"/>
      <c r="H372" s="884"/>
      <c r="I372" s="884"/>
      <c r="J372" s="884"/>
      <c r="K372" s="884"/>
      <c r="L372" s="884"/>
      <c r="M372" s="884"/>
      <c r="N372" s="884"/>
      <c r="O372" s="884"/>
      <c r="P372" s="758"/>
      <c r="Q372" s="758"/>
      <c r="R372" s="758"/>
      <c r="S372" s="758"/>
      <c r="T372" s="758"/>
      <c r="U372" s="884"/>
      <c r="V372" s="885"/>
      <c r="W372" s="885"/>
      <c r="X372" s="885"/>
      <c r="Y372" s="885"/>
      <c r="Z372" s="885"/>
      <c r="AA372" s="885"/>
      <c r="AB372" s="77"/>
      <c r="AC372" s="77"/>
      <c r="AD372" s="884"/>
      <c r="AE372" s="884"/>
      <c r="AF372" s="884"/>
      <c r="AG372" s="884"/>
      <c r="AH372" s="884"/>
      <c r="AI372" s="884"/>
      <c r="AJ372" s="884"/>
      <c r="AK372" s="884"/>
      <c r="AL372" s="884"/>
      <c r="AM372" s="884"/>
      <c r="AN372" s="884"/>
      <c r="AO372" s="884"/>
      <c r="AP372" s="884"/>
      <c r="AQ372" s="884"/>
      <c r="AR372" s="884"/>
      <c r="AS372" s="884"/>
      <c r="AT372" s="884"/>
      <c r="AU372" s="884"/>
      <c r="AV372" s="884"/>
      <c r="AW372" s="884"/>
      <c r="AX372" s="884"/>
      <c r="AY372" s="884"/>
      <c r="AZ372" s="884"/>
      <c r="BA372" s="884"/>
      <c r="BB372" s="884"/>
      <c r="BC372" s="884"/>
      <c r="BD372" s="884"/>
      <c r="BE372" s="884"/>
      <c r="BF372" s="884"/>
      <c r="BG372" s="884"/>
      <c r="BH372" s="884"/>
      <c r="BI372" s="884"/>
      <c r="BJ372" s="884"/>
      <c r="BK372" s="884"/>
      <c r="BL372" s="884"/>
      <c r="BM372" s="884"/>
      <c r="BN372" s="884"/>
      <c r="BO372" s="884"/>
      <c r="BP372" s="884"/>
      <c r="BQ372" s="884"/>
      <c r="BR372" s="884"/>
      <c r="BS372" s="884"/>
      <c r="BT372" s="872"/>
      <c r="BU372" s="872"/>
      <c r="BV372" s="872"/>
      <c r="BW372" s="872"/>
      <c r="BX372" s="872"/>
      <c r="BY372" s="872"/>
      <c r="BZ372" s="872"/>
      <c r="CA372" s="872"/>
      <c r="CB372" s="720"/>
      <c r="CC372" s="872"/>
      <c r="CD372" s="872"/>
      <c r="CE372" s="873"/>
      <c r="CF372" s="873"/>
      <c r="CG372" s="873"/>
      <c r="CH372" s="873"/>
      <c r="CI372" s="873"/>
      <c r="CJ372" s="873"/>
      <c r="CK372" s="873"/>
      <c r="CL372" s="873"/>
      <c r="CM372" s="873"/>
      <c r="CN372" s="873"/>
      <c r="CO372" s="873"/>
      <c r="CP372" s="873"/>
      <c r="CQ372" s="873"/>
      <c r="CR372" s="873"/>
      <c r="CS372" s="873"/>
      <c r="CT372" s="873"/>
      <c r="CU372" s="1421"/>
      <c r="CV372" s="1421"/>
      <c r="CW372" s="1421"/>
      <c r="CX372" s="1421"/>
      <c r="CY372" s="1421"/>
      <c r="CZ372" s="1421"/>
      <c r="DA372" s="1421"/>
      <c r="DB372" s="1421"/>
      <c r="DC372" s="1421"/>
      <c r="DD372" s="1421"/>
      <c r="DE372" s="1421"/>
      <c r="DF372" s="1421"/>
      <c r="DG372" s="1421"/>
      <c r="DH372" s="1421"/>
      <c r="DI372" s="1421"/>
      <c r="DJ372" s="1421"/>
      <c r="DK372" s="1421"/>
      <c r="DL372" s="1421"/>
      <c r="DM372" s="1421"/>
      <c r="DN372" s="1421"/>
      <c r="DO372" s="1421"/>
      <c r="DP372" s="1421"/>
      <c r="DQ372" s="1421"/>
    </row>
    <row r="373" spans="2:121" s="47" customFormat="1" outlineLevel="1">
      <c r="B373" s="47">
        <v>373</v>
      </c>
      <c r="C373" s="886"/>
      <c r="D373" s="887"/>
      <c r="E373" s="128"/>
      <c r="F373" s="707"/>
      <c r="G373" s="707"/>
      <c r="H373" s="707"/>
      <c r="I373" s="707"/>
      <c r="J373" s="707"/>
      <c r="K373" s="707"/>
      <c r="L373" s="707"/>
      <c r="M373" s="707"/>
      <c r="N373" s="707"/>
      <c r="O373" s="707"/>
      <c r="P373" s="707"/>
      <c r="Q373" s="707"/>
      <c r="R373" s="707"/>
      <c r="S373" s="707"/>
      <c r="T373" s="707"/>
      <c r="U373" s="707"/>
      <c r="V373" s="888"/>
      <c r="W373" s="888"/>
      <c r="X373" s="888"/>
      <c r="Y373" s="888"/>
      <c r="Z373" s="888"/>
      <c r="AA373" s="888"/>
      <c r="AB373" s="128"/>
      <c r="AC373" s="128"/>
      <c r="AD373" s="707"/>
      <c r="AE373" s="707"/>
      <c r="AF373" s="707"/>
      <c r="AG373" s="707"/>
      <c r="AH373" s="707"/>
      <c r="AI373" s="707"/>
      <c r="AJ373" s="707"/>
      <c r="AK373" s="707"/>
      <c r="AL373" s="707"/>
      <c r="AM373" s="707"/>
      <c r="AN373" s="707"/>
      <c r="AO373" s="707"/>
      <c r="AP373" s="707"/>
      <c r="AQ373" s="707"/>
      <c r="AR373" s="707"/>
      <c r="AS373" s="707"/>
      <c r="AT373" s="707"/>
      <c r="AU373" s="707"/>
      <c r="AV373" s="707"/>
      <c r="AW373" s="707"/>
      <c r="AX373" s="707"/>
      <c r="AY373" s="707"/>
      <c r="AZ373" s="707"/>
      <c r="BA373" s="707"/>
      <c r="BB373" s="707"/>
      <c r="BC373" s="707"/>
      <c r="BD373" s="707"/>
      <c r="BE373" s="707"/>
      <c r="BF373" s="707"/>
      <c r="BG373" s="707"/>
      <c r="BH373" s="707"/>
      <c r="BI373" s="707"/>
      <c r="BJ373" s="707"/>
      <c r="BK373" s="707"/>
      <c r="BL373" s="707"/>
      <c r="BM373" s="707"/>
      <c r="BN373" s="707"/>
      <c r="BO373" s="707"/>
      <c r="BP373" s="707"/>
      <c r="BQ373" s="707"/>
      <c r="BR373" s="707"/>
      <c r="BS373" s="707"/>
      <c r="BT373" s="758"/>
      <c r="BU373" s="758"/>
      <c r="BV373" s="758"/>
      <c r="BW373" s="758"/>
      <c r="BX373" s="758"/>
      <c r="BY373" s="758"/>
      <c r="BZ373" s="758"/>
      <c r="CA373" s="758"/>
      <c r="CB373" s="758"/>
      <c r="CC373" s="758"/>
      <c r="CD373" s="877"/>
      <c r="CE373" s="877"/>
      <c r="CF373" s="877"/>
      <c r="CG373" s="877"/>
      <c r="CH373" s="99"/>
      <c r="CI373" s="889"/>
      <c r="CJ373" s="889"/>
      <c r="CK373" s="889"/>
      <c r="CL373" s="99"/>
      <c r="CM373" s="85"/>
      <c r="CN373" s="85"/>
      <c r="CO373" s="85"/>
      <c r="CP373" s="85"/>
      <c r="CQ373" s="85"/>
      <c r="CR373" s="85"/>
      <c r="CS373" s="85"/>
      <c r="CT373" s="85"/>
      <c r="CU373" s="85"/>
      <c r="CV373" s="85"/>
      <c r="CW373" s="85"/>
      <c r="CX373" s="85"/>
      <c r="CY373" s="85"/>
      <c r="CZ373" s="85"/>
      <c r="DA373" s="85"/>
      <c r="DB373" s="85"/>
      <c r="DC373" s="85"/>
      <c r="DD373" s="85"/>
      <c r="DE373" s="85"/>
      <c r="DF373" s="85"/>
      <c r="DG373" s="85"/>
      <c r="DH373" s="85"/>
      <c r="DI373" s="85"/>
      <c r="DJ373" s="85"/>
      <c r="DK373" s="85"/>
      <c r="DL373" s="85"/>
      <c r="DM373" s="85"/>
      <c r="DN373" s="85"/>
      <c r="DO373" s="85"/>
      <c r="DP373" s="85"/>
      <c r="DQ373" s="85"/>
    </row>
    <row r="374" spans="2:121" s="47" customFormat="1" ht="2.25" customHeight="1" outlineLevel="1">
      <c r="B374" s="47">
        <v>374</v>
      </c>
      <c r="C374" s="46"/>
      <c r="D374" s="56"/>
      <c r="E374" s="111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132"/>
      <c r="W374" s="132"/>
      <c r="X374" s="132"/>
      <c r="Y374" s="132"/>
      <c r="Z374" s="132"/>
      <c r="AA374" s="132"/>
      <c r="AB374" s="111"/>
      <c r="AC374" s="111"/>
      <c r="AD374" s="85"/>
      <c r="AE374" s="85"/>
      <c r="AF374" s="85"/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85"/>
      <c r="AX374" s="85"/>
      <c r="AY374" s="85"/>
      <c r="AZ374" s="85"/>
      <c r="BA374" s="85"/>
      <c r="BB374" s="85"/>
      <c r="BC374" s="85"/>
      <c r="BD374" s="85"/>
      <c r="BE374" s="85"/>
      <c r="BF374" s="85"/>
      <c r="BG374" s="85"/>
      <c r="BH374" s="85"/>
      <c r="BI374" s="85"/>
      <c r="BJ374" s="85"/>
      <c r="BK374" s="85"/>
      <c r="BL374" s="85"/>
      <c r="BM374" s="85"/>
      <c r="BN374" s="85"/>
      <c r="BO374" s="85"/>
      <c r="BP374" s="85"/>
      <c r="BQ374" s="85"/>
      <c r="BR374" s="85"/>
      <c r="BS374" s="85"/>
      <c r="BT374" s="85"/>
      <c r="BU374" s="85"/>
      <c r="BV374" s="99"/>
      <c r="BW374" s="99"/>
      <c r="BX374" s="99"/>
      <c r="BY374" s="634"/>
      <c r="BZ374" s="634"/>
      <c r="CA374" s="634"/>
      <c r="CB374" s="634"/>
      <c r="CC374" s="634"/>
      <c r="CD374" s="99"/>
      <c r="CE374" s="99"/>
      <c r="CF374" s="99"/>
      <c r="CG374" s="99"/>
      <c r="CH374" s="99"/>
      <c r="CI374" s="85"/>
      <c r="CJ374" s="85"/>
      <c r="CK374" s="85"/>
      <c r="CL374" s="99"/>
      <c r="CM374" s="85"/>
      <c r="CN374" s="85"/>
      <c r="CO374" s="85"/>
      <c r="CP374" s="85"/>
      <c r="CQ374" s="85"/>
      <c r="CR374" s="85"/>
      <c r="CS374" s="85"/>
      <c r="CT374" s="85"/>
      <c r="CU374" s="85"/>
      <c r="CV374" s="85"/>
      <c r="CW374" s="85"/>
      <c r="CX374" s="85"/>
      <c r="CY374" s="85"/>
      <c r="CZ374" s="85"/>
      <c r="DA374" s="85"/>
      <c r="DB374" s="85"/>
      <c r="DC374" s="85"/>
      <c r="DD374" s="85"/>
      <c r="DE374" s="85"/>
      <c r="DF374" s="85"/>
      <c r="DG374" s="85"/>
      <c r="DH374" s="85"/>
      <c r="DI374" s="85"/>
      <c r="DJ374" s="85"/>
      <c r="DK374" s="85"/>
      <c r="DL374" s="85"/>
      <c r="DM374" s="85"/>
      <c r="DN374" s="85"/>
      <c r="DO374" s="85"/>
      <c r="DP374" s="85"/>
      <c r="DQ374" s="85"/>
    </row>
    <row r="375" spans="2:121" s="47" customFormat="1" outlineLevel="1">
      <c r="B375" s="47">
        <v>375</v>
      </c>
      <c r="C375" s="46"/>
      <c r="D375" s="636"/>
      <c r="E375" s="121"/>
      <c r="F375" s="667"/>
      <c r="G375" s="667"/>
      <c r="H375" s="667"/>
      <c r="I375" s="667"/>
      <c r="J375" s="667"/>
      <c r="K375" s="667"/>
      <c r="L375" s="667"/>
      <c r="M375" s="667"/>
      <c r="N375" s="667"/>
      <c r="O375" s="667"/>
      <c r="P375" s="667"/>
      <c r="Q375" s="667"/>
      <c r="R375" s="667"/>
      <c r="S375" s="667"/>
      <c r="T375" s="667"/>
      <c r="U375" s="667"/>
      <c r="V375" s="668"/>
      <c r="W375" s="668"/>
      <c r="X375" s="668"/>
      <c r="Y375" s="668"/>
      <c r="Z375" s="668"/>
      <c r="AA375" s="668"/>
      <c r="AB375" s="121"/>
      <c r="AC375" s="121"/>
      <c r="AD375" s="667"/>
      <c r="AE375" s="667"/>
      <c r="AF375" s="667"/>
      <c r="AG375" s="667"/>
      <c r="AH375" s="667"/>
      <c r="AI375" s="667"/>
      <c r="AJ375" s="667"/>
      <c r="AK375" s="667"/>
      <c r="AL375" s="667"/>
      <c r="AM375" s="667"/>
      <c r="AN375" s="667"/>
      <c r="AO375" s="667"/>
      <c r="AP375" s="667"/>
      <c r="AQ375" s="667"/>
      <c r="AR375" s="667"/>
      <c r="AS375" s="667"/>
      <c r="AT375" s="667"/>
      <c r="AU375" s="667"/>
      <c r="AV375" s="667"/>
      <c r="AW375" s="667"/>
      <c r="AX375" s="667"/>
      <c r="AY375" s="667"/>
      <c r="AZ375" s="667"/>
      <c r="BA375" s="667"/>
      <c r="BB375" s="667"/>
      <c r="BC375" s="667"/>
      <c r="BD375" s="667"/>
      <c r="BE375" s="667"/>
      <c r="BF375" s="667"/>
      <c r="BG375" s="667"/>
      <c r="BH375" s="667"/>
      <c r="BI375" s="667"/>
      <c r="BJ375" s="667"/>
      <c r="BK375" s="667"/>
      <c r="BL375" s="667"/>
      <c r="BM375" s="667"/>
      <c r="BN375" s="667"/>
      <c r="BO375" s="667"/>
      <c r="BP375" s="667"/>
      <c r="BQ375" s="667"/>
      <c r="BR375" s="667"/>
      <c r="BS375" s="667"/>
      <c r="BT375" s="667"/>
      <c r="BU375" s="667"/>
      <c r="BV375" s="667"/>
      <c r="BW375" s="667"/>
      <c r="BX375" s="667"/>
      <c r="BY375" s="667"/>
      <c r="BZ375" s="667"/>
      <c r="CA375" s="667"/>
      <c r="CB375" s="667"/>
      <c r="CC375" s="667"/>
      <c r="CD375" s="667"/>
      <c r="CE375" s="667"/>
      <c r="CF375" s="667"/>
      <c r="CG375" s="667"/>
      <c r="CH375" s="667"/>
      <c r="CI375" s="667"/>
      <c r="CJ375" s="667"/>
      <c r="CK375" s="667"/>
      <c r="CL375" s="760"/>
      <c r="CM375" s="760"/>
      <c r="CN375" s="760"/>
      <c r="CO375" s="667"/>
      <c r="CP375" s="667"/>
      <c r="CQ375" s="667"/>
      <c r="CR375" s="667"/>
      <c r="CS375" s="667"/>
      <c r="CT375" s="667"/>
      <c r="CU375" s="667"/>
      <c r="CV375" s="667"/>
      <c r="CW375" s="667"/>
      <c r="CX375" s="667"/>
      <c r="CY375" s="667"/>
      <c r="CZ375" s="667"/>
      <c r="DA375" s="667"/>
      <c r="DB375" s="667"/>
      <c r="DC375" s="667"/>
      <c r="DD375" s="667"/>
      <c r="DE375" s="667"/>
      <c r="DF375" s="667"/>
      <c r="DG375" s="667"/>
      <c r="DH375" s="667"/>
      <c r="DI375" s="667"/>
      <c r="DJ375" s="667"/>
      <c r="DK375" s="667"/>
      <c r="DL375" s="667"/>
      <c r="DM375" s="667"/>
      <c r="DN375" s="667"/>
      <c r="DO375" s="667"/>
      <c r="DP375" s="667"/>
      <c r="DQ375" s="667"/>
    </row>
    <row r="376" spans="2:121" s="47" customFormat="1" outlineLevel="1">
      <c r="B376" s="47">
        <v>376</v>
      </c>
      <c r="C376" s="46"/>
      <c r="D376" s="636"/>
      <c r="E376" s="121"/>
      <c r="F376" s="667"/>
      <c r="G376" s="667"/>
      <c r="H376" s="667"/>
      <c r="I376" s="667"/>
      <c r="J376" s="667"/>
      <c r="K376" s="667"/>
      <c r="L376" s="667"/>
      <c r="M376" s="667"/>
      <c r="N376" s="667"/>
      <c r="O376" s="667"/>
      <c r="P376" s="667"/>
      <c r="Q376" s="667"/>
      <c r="R376" s="667"/>
      <c r="S376" s="667"/>
      <c r="T376" s="667"/>
      <c r="U376" s="644"/>
      <c r="V376" s="668"/>
      <c r="W376" s="668"/>
      <c r="X376" s="668"/>
      <c r="Y376" s="668"/>
      <c r="Z376" s="668"/>
      <c r="AA376" s="668"/>
      <c r="AB376" s="121"/>
      <c r="AC376" s="121"/>
      <c r="AD376" s="667"/>
      <c r="AE376" s="667"/>
      <c r="AF376" s="667"/>
      <c r="AG376" s="667"/>
      <c r="AH376" s="667"/>
      <c r="AI376" s="667"/>
      <c r="AJ376" s="667"/>
      <c r="AK376" s="667"/>
      <c r="AL376" s="667"/>
      <c r="AM376" s="667"/>
      <c r="AN376" s="667"/>
      <c r="AO376" s="667"/>
      <c r="AP376" s="667"/>
      <c r="AQ376" s="667"/>
      <c r="AR376" s="667"/>
      <c r="AS376" s="667"/>
      <c r="AT376" s="667"/>
      <c r="AU376" s="667"/>
      <c r="AV376" s="667"/>
      <c r="AW376" s="667"/>
      <c r="AX376" s="667"/>
      <c r="AY376" s="667"/>
      <c r="AZ376" s="667"/>
      <c r="BA376" s="667"/>
      <c r="BB376" s="667"/>
      <c r="BC376" s="667"/>
      <c r="BD376" s="667"/>
      <c r="BE376" s="667"/>
      <c r="BF376" s="667"/>
      <c r="BG376" s="667"/>
      <c r="BH376" s="667"/>
      <c r="BI376" s="667"/>
      <c r="BJ376" s="667"/>
      <c r="BK376" s="667"/>
      <c r="BL376" s="667"/>
      <c r="BM376" s="667"/>
      <c r="BN376" s="667"/>
      <c r="BO376" s="667"/>
      <c r="BP376" s="667"/>
      <c r="BQ376" s="667"/>
      <c r="BR376" s="667"/>
      <c r="BS376" s="667"/>
      <c r="BT376" s="667"/>
      <c r="BU376" s="667"/>
      <c r="BV376" s="667"/>
      <c r="BW376" s="667"/>
      <c r="BX376" s="667"/>
      <c r="BY376" s="667"/>
      <c r="BZ376" s="667"/>
      <c r="CA376" s="667"/>
      <c r="CB376" s="667"/>
      <c r="CC376" s="667"/>
      <c r="CD376" s="667"/>
      <c r="CE376" s="667"/>
      <c r="CF376" s="667"/>
      <c r="CG376" s="639"/>
      <c r="CH376" s="667"/>
      <c r="CI376" s="667"/>
      <c r="CJ376" s="667"/>
      <c r="CK376" s="667"/>
      <c r="CL376" s="667"/>
      <c r="CM376" s="667"/>
      <c r="CN376" s="667"/>
      <c r="CO376" s="667"/>
      <c r="CP376" s="667"/>
      <c r="CQ376" s="667"/>
      <c r="CR376" s="667"/>
      <c r="CS376" s="667"/>
      <c r="CT376" s="667"/>
      <c r="CU376" s="667"/>
      <c r="CV376" s="667"/>
      <c r="CW376" s="667"/>
      <c r="CX376" s="667"/>
      <c r="CY376" s="667"/>
      <c r="CZ376" s="667"/>
      <c r="DA376" s="667"/>
      <c r="DB376" s="667"/>
      <c r="DC376" s="667"/>
      <c r="DD376" s="667"/>
      <c r="DE376" s="667"/>
      <c r="DF376" s="667"/>
      <c r="DG376" s="667"/>
      <c r="DH376" s="667"/>
      <c r="DI376" s="667"/>
      <c r="DJ376" s="667"/>
      <c r="DK376" s="667"/>
      <c r="DL376" s="667"/>
      <c r="DM376" s="667"/>
      <c r="DN376" s="667"/>
      <c r="DO376" s="667"/>
      <c r="DP376" s="667"/>
      <c r="DQ376" s="667"/>
    </row>
    <row r="377" spans="2:121" s="47" customFormat="1" outlineLevel="1">
      <c r="B377" s="47">
        <v>377</v>
      </c>
      <c r="C377" s="83"/>
      <c r="D377" s="655"/>
      <c r="E377" s="122"/>
      <c r="F377" s="759"/>
      <c r="G377" s="759"/>
      <c r="H377" s="759"/>
      <c r="I377" s="759"/>
      <c r="J377" s="759"/>
      <c r="K377" s="759"/>
      <c r="L377" s="759"/>
      <c r="M377" s="759"/>
      <c r="N377" s="759"/>
      <c r="O377" s="759"/>
      <c r="P377" s="759"/>
      <c r="Q377" s="759"/>
      <c r="R377" s="759"/>
      <c r="S377" s="759"/>
      <c r="T377" s="759"/>
      <c r="U377" s="759"/>
      <c r="V377" s="762"/>
      <c r="W377" s="762"/>
      <c r="X377" s="762"/>
      <c r="Y377" s="762"/>
      <c r="Z377" s="762"/>
      <c r="AA377" s="762"/>
      <c r="AB377" s="122"/>
      <c r="AC377" s="122"/>
      <c r="AD377" s="759"/>
      <c r="AE377" s="759"/>
      <c r="AF377" s="759"/>
      <c r="AG377" s="759"/>
      <c r="AH377" s="759"/>
      <c r="AI377" s="759"/>
      <c r="AJ377" s="759"/>
      <c r="AK377" s="759"/>
      <c r="AL377" s="759"/>
      <c r="AM377" s="759"/>
      <c r="AN377" s="759"/>
      <c r="AO377" s="759"/>
      <c r="AP377" s="759"/>
      <c r="AQ377" s="759"/>
      <c r="AR377" s="759"/>
      <c r="AS377" s="759"/>
      <c r="AT377" s="759"/>
      <c r="AU377" s="759"/>
      <c r="AV377" s="759"/>
      <c r="AW377" s="759"/>
      <c r="AX377" s="759"/>
      <c r="AY377" s="759"/>
      <c r="AZ377" s="759"/>
      <c r="BA377" s="759"/>
      <c r="BB377" s="759"/>
      <c r="BC377" s="759"/>
      <c r="BD377" s="759"/>
      <c r="BE377" s="759"/>
      <c r="BF377" s="759"/>
      <c r="BG377" s="759"/>
      <c r="BH377" s="759"/>
      <c r="BI377" s="759"/>
      <c r="BJ377" s="759"/>
      <c r="BK377" s="759"/>
      <c r="BL377" s="759"/>
      <c r="BM377" s="759"/>
      <c r="BN377" s="759"/>
      <c r="BO377" s="759"/>
      <c r="BP377" s="759"/>
      <c r="BQ377" s="759"/>
      <c r="BR377" s="667"/>
      <c r="BS377" s="667"/>
      <c r="BT377" s="639"/>
      <c r="BU377" s="759"/>
      <c r="BV377" s="639"/>
      <c r="BW377" s="639"/>
      <c r="BX377" s="877"/>
      <c r="BY377" s="877"/>
      <c r="BZ377" s="656"/>
      <c r="CA377" s="634"/>
      <c r="CB377" s="634"/>
      <c r="CC377" s="634"/>
      <c r="CD377" s="656"/>
      <c r="CE377" s="634"/>
      <c r="CF377" s="877"/>
      <c r="CG377" s="877"/>
      <c r="CH377" s="99"/>
      <c r="CI377" s="85"/>
      <c r="CJ377" s="85"/>
      <c r="CK377" s="85"/>
      <c r="CL377" s="99"/>
      <c r="CM377" s="85"/>
      <c r="CN377" s="85"/>
      <c r="CO377" s="85"/>
      <c r="CP377" s="85"/>
      <c r="CQ377" s="85"/>
      <c r="CR377" s="85"/>
      <c r="CS377" s="85"/>
      <c r="CT377" s="85"/>
      <c r="CU377" s="85"/>
      <c r="CV377" s="85"/>
      <c r="CW377" s="85"/>
      <c r="CX377" s="85"/>
      <c r="CY377" s="85"/>
      <c r="CZ377" s="85"/>
      <c r="DA377" s="85"/>
      <c r="DB377" s="85"/>
      <c r="DC377" s="85"/>
      <c r="DD377" s="85"/>
      <c r="DE377" s="85"/>
      <c r="DF377" s="85"/>
      <c r="DG377" s="85"/>
      <c r="DH377" s="85"/>
      <c r="DI377" s="85"/>
      <c r="DJ377" s="85"/>
      <c r="DK377" s="85"/>
      <c r="DL377" s="85"/>
      <c r="DM377" s="85"/>
      <c r="DN377" s="85"/>
      <c r="DO377" s="85"/>
      <c r="DP377" s="85"/>
      <c r="DQ377" s="85"/>
    </row>
    <row r="378" spans="2:121" s="891" customFormat="1" outlineLevel="1" collapsed="1">
      <c r="B378" s="47">
        <v>378</v>
      </c>
      <c r="C378" s="83"/>
      <c r="D378" s="890"/>
      <c r="E378" s="129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662"/>
      <c r="W378" s="662"/>
      <c r="X378" s="662"/>
      <c r="Y378" s="662"/>
      <c r="Z378" s="662"/>
      <c r="AA378" s="662"/>
      <c r="AB378" s="129"/>
      <c r="AC378" s="129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  <c r="AU378" s="58"/>
      <c r="AV378" s="58"/>
      <c r="AW378" s="58"/>
      <c r="AX378" s="58"/>
      <c r="AY378" s="58"/>
      <c r="AZ378" s="58"/>
      <c r="BA378" s="58"/>
      <c r="BB378" s="58"/>
      <c r="BC378" s="58"/>
      <c r="BD378" s="58"/>
      <c r="BE378" s="58"/>
      <c r="BF378" s="58"/>
      <c r="BG378" s="58"/>
      <c r="BH378" s="58"/>
      <c r="BI378" s="58"/>
      <c r="BJ378" s="58"/>
      <c r="BK378" s="58"/>
      <c r="BL378" s="58"/>
      <c r="BM378" s="58"/>
      <c r="BN378" s="58"/>
      <c r="BO378" s="58"/>
      <c r="BP378" s="58"/>
      <c r="BQ378" s="58"/>
      <c r="BR378" s="58"/>
      <c r="BS378" s="58"/>
      <c r="BT378" s="58"/>
      <c r="BU378" s="58"/>
      <c r="BV378" s="663"/>
      <c r="BW378" s="663"/>
      <c r="BX378" s="663"/>
      <c r="BY378" s="663"/>
      <c r="BZ378" s="663"/>
      <c r="CA378" s="663"/>
      <c r="CB378" s="663"/>
      <c r="CC378" s="663"/>
      <c r="CD378" s="663"/>
      <c r="CE378" s="663"/>
      <c r="CF378" s="663"/>
      <c r="CG378" s="663"/>
      <c r="CH378" s="663"/>
      <c r="CI378" s="665"/>
      <c r="CJ378" s="665"/>
      <c r="CK378" s="665"/>
      <c r="CL378" s="663"/>
      <c r="CM378" s="665"/>
      <c r="CN378" s="665"/>
      <c r="CO378" s="665"/>
      <c r="CP378" s="665"/>
      <c r="CQ378" s="665"/>
      <c r="CR378" s="665"/>
      <c r="CS378" s="665"/>
      <c r="CT378" s="665"/>
      <c r="CU378" s="665"/>
      <c r="CV378" s="665"/>
      <c r="CW378" s="665"/>
      <c r="CX378" s="665"/>
      <c r="CY378" s="665"/>
      <c r="CZ378" s="665"/>
      <c r="DA378" s="665"/>
      <c r="DB378" s="665"/>
      <c r="DC378" s="665"/>
      <c r="DD378" s="665"/>
      <c r="DE378" s="665"/>
      <c r="DF378" s="665"/>
      <c r="DG378" s="665"/>
      <c r="DH378" s="665"/>
      <c r="DI378" s="665"/>
      <c r="DJ378" s="665"/>
      <c r="DK378" s="665"/>
      <c r="DL378" s="665"/>
      <c r="DM378" s="665"/>
      <c r="DN378" s="665"/>
      <c r="DO378" s="665"/>
      <c r="DP378" s="665"/>
      <c r="DQ378" s="665"/>
    </row>
    <row r="379" spans="2:121" s="47" customFormat="1" ht="2.25" customHeight="1" outlineLevel="1">
      <c r="B379" s="47">
        <v>379</v>
      </c>
      <c r="C379" s="46"/>
      <c r="D379" s="56"/>
      <c r="E379" s="111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132"/>
      <c r="W379" s="132"/>
      <c r="X379" s="132"/>
      <c r="Y379" s="132"/>
      <c r="Z379" s="132"/>
      <c r="AA379" s="132"/>
      <c r="AB379" s="111"/>
      <c r="AC379" s="111"/>
      <c r="AD379" s="85"/>
      <c r="AE379" s="85"/>
      <c r="AF379" s="85"/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5"/>
      <c r="BA379" s="85"/>
      <c r="BB379" s="85"/>
      <c r="BC379" s="85"/>
      <c r="BD379" s="85"/>
      <c r="BE379" s="85"/>
      <c r="BF379" s="85"/>
      <c r="BG379" s="85"/>
      <c r="BH379" s="85"/>
      <c r="BI379" s="85"/>
      <c r="BJ379" s="85"/>
      <c r="BK379" s="85"/>
      <c r="BL379" s="85"/>
      <c r="BM379" s="85"/>
      <c r="BN379" s="85"/>
      <c r="BO379" s="85"/>
      <c r="BP379" s="85"/>
      <c r="BQ379" s="85"/>
      <c r="BR379" s="85"/>
      <c r="BS379" s="85"/>
      <c r="BT379" s="85"/>
      <c r="BU379" s="85"/>
      <c r="BV379" s="99"/>
      <c r="BW379" s="99"/>
      <c r="BX379" s="99"/>
      <c r="BY379" s="634"/>
      <c r="BZ379" s="634"/>
      <c r="CA379" s="634"/>
      <c r="CB379" s="634"/>
      <c r="CC379" s="634"/>
      <c r="CD379" s="99"/>
      <c r="CE379" s="99"/>
      <c r="CF379" s="99"/>
      <c r="CG379" s="99"/>
      <c r="CH379" s="99"/>
      <c r="CI379" s="85"/>
      <c r="CJ379" s="85"/>
      <c r="CK379" s="85"/>
      <c r="CL379" s="99"/>
      <c r="CM379" s="85"/>
      <c r="CN379" s="85"/>
      <c r="CO379" s="85"/>
      <c r="CP379" s="85"/>
      <c r="CQ379" s="85"/>
      <c r="CR379" s="85"/>
      <c r="CS379" s="85"/>
      <c r="CT379" s="85"/>
      <c r="CU379" s="85"/>
      <c r="CV379" s="85"/>
      <c r="CW379" s="85"/>
      <c r="CX379" s="85"/>
      <c r="CY379" s="85"/>
      <c r="CZ379" s="85"/>
      <c r="DA379" s="85"/>
      <c r="DB379" s="85"/>
      <c r="DC379" s="85"/>
      <c r="DD379" s="85"/>
      <c r="DE379" s="85"/>
      <c r="DF379" s="85"/>
      <c r="DG379" s="85"/>
      <c r="DH379" s="85"/>
      <c r="DI379" s="85"/>
      <c r="DJ379" s="85"/>
      <c r="DK379" s="85"/>
      <c r="DL379" s="85"/>
      <c r="DM379" s="85"/>
      <c r="DN379" s="85"/>
      <c r="DO379" s="85"/>
      <c r="DP379" s="85"/>
      <c r="DQ379" s="85"/>
    </row>
    <row r="380" spans="2:121" s="47" customFormat="1" outlineLevel="1">
      <c r="B380" s="47">
        <v>380</v>
      </c>
      <c r="C380" s="83"/>
      <c r="D380" s="84"/>
      <c r="E380" s="11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131"/>
      <c r="W380" s="131"/>
      <c r="X380" s="131"/>
      <c r="Y380" s="131"/>
      <c r="Z380" s="131"/>
      <c r="AA380" s="131"/>
      <c r="AB380" s="114"/>
      <c r="AC380" s="11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99"/>
      <c r="CE380" s="99"/>
      <c r="CF380" s="99"/>
      <c r="CG380" s="99"/>
      <c r="CH380" s="99"/>
      <c r="CI380" s="85"/>
      <c r="CJ380" s="85"/>
      <c r="CK380" s="85"/>
      <c r="CL380" s="99"/>
      <c r="CM380" s="85"/>
      <c r="CN380" s="85"/>
      <c r="CO380" s="85"/>
      <c r="CP380" s="85"/>
      <c r="CQ380" s="85"/>
      <c r="CR380" s="85"/>
      <c r="CS380" s="85"/>
      <c r="CT380" s="85"/>
      <c r="CU380" s="85"/>
      <c r="CV380" s="85"/>
      <c r="CW380" s="85"/>
      <c r="CX380" s="85"/>
      <c r="CY380" s="85"/>
      <c r="CZ380" s="85"/>
      <c r="DA380" s="85"/>
      <c r="DB380" s="85"/>
      <c r="DC380" s="85"/>
      <c r="DD380" s="85"/>
      <c r="DE380" s="85"/>
      <c r="DF380" s="85"/>
      <c r="DG380" s="85"/>
      <c r="DH380" s="85"/>
      <c r="DI380" s="85"/>
      <c r="DJ380" s="85"/>
      <c r="DK380" s="85"/>
      <c r="DL380" s="85"/>
      <c r="DM380" s="85"/>
      <c r="DN380" s="85"/>
      <c r="DO380" s="85"/>
      <c r="DP380" s="85"/>
      <c r="DQ380" s="85"/>
    </row>
    <row r="381" spans="2:121" s="47" customFormat="1" outlineLevel="1">
      <c r="B381" s="47">
        <v>381</v>
      </c>
      <c r="C381" s="46"/>
      <c r="D381" s="659"/>
      <c r="E381" s="121"/>
      <c r="F381" s="667"/>
      <c r="G381" s="667"/>
      <c r="H381" s="667"/>
      <c r="I381" s="667"/>
      <c r="J381" s="667"/>
      <c r="K381" s="667"/>
      <c r="L381" s="667"/>
      <c r="M381" s="667"/>
      <c r="N381" s="667"/>
      <c r="O381" s="687"/>
      <c r="P381" s="687"/>
      <c r="Q381" s="687"/>
      <c r="R381" s="687"/>
      <c r="S381" s="667"/>
      <c r="T381" s="667"/>
      <c r="U381" s="667"/>
      <c r="V381" s="668"/>
      <c r="W381" s="668"/>
      <c r="X381" s="668"/>
      <c r="Y381" s="668"/>
      <c r="Z381" s="668"/>
      <c r="AA381" s="668"/>
      <c r="AB381" s="121"/>
      <c r="AC381" s="121"/>
      <c r="AD381" s="667"/>
      <c r="AE381" s="667"/>
      <c r="AF381" s="667"/>
      <c r="AG381" s="667"/>
      <c r="AH381" s="667"/>
      <c r="AI381" s="667"/>
      <c r="AJ381" s="667"/>
      <c r="AK381" s="667"/>
      <c r="AL381" s="667"/>
      <c r="AM381" s="667"/>
      <c r="AN381" s="667"/>
      <c r="AO381" s="667"/>
      <c r="AP381" s="667"/>
      <c r="AQ381" s="667"/>
      <c r="AR381" s="667"/>
      <c r="AS381" s="667"/>
      <c r="AT381" s="667"/>
      <c r="AU381" s="667"/>
      <c r="AV381" s="667"/>
      <c r="AW381" s="667"/>
      <c r="AX381" s="667"/>
      <c r="AY381" s="667"/>
      <c r="AZ381" s="667"/>
      <c r="BA381" s="667"/>
      <c r="BB381" s="667"/>
      <c r="BC381" s="667"/>
      <c r="BD381" s="667"/>
      <c r="BE381" s="667"/>
      <c r="BF381" s="667"/>
      <c r="BG381" s="667"/>
      <c r="BH381" s="667"/>
      <c r="BI381" s="667"/>
      <c r="BJ381" s="667"/>
      <c r="BK381" s="667"/>
      <c r="BL381" s="667"/>
      <c r="BM381" s="667"/>
      <c r="BN381" s="667"/>
      <c r="BO381" s="667"/>
      <c r="BP381" s="667"/>
      <c r="BQ381" s="667"/>
      <c r="BR381" s="667"/>
      <c r="BS381" s="667"/>
      <c r="BT381" s="667"/>
      <c r="BU381" s="667"/>
      <c r="BV381" s="667"/>
      <c r="BW381" s="667"/>
      <c r="BX381" s="667"/>
      <c r="BY381" s="667"/>
      <c r="BZ381" s="667"/>
      <c r="CA381" s="667"/>
      <c r="CB381" s="667"/>
      <c r="CC381" s="667"/>
      <c r="CD381" s="667"/>
      <c r="CE381" s="667"/>
      <c r="CF381" s="667"/>
      <c r="CG381" s="667"/>
      <c r="CH381" s="667"/>
      <c r="CI381" s="667"/>
      <c r="CJ381" s="667"/>
      <c r="CK381" s="667"/>
      <c r="CL381" s="667"/>
      <c r="CM381" s="667"/>
      <c r="CN381" s="667"/>
      <c r="CO381" s="667"/>
      <c r="CP381" s="667"/>
      <c r="CQ381" s="667"/>
      <c r="CR381" s="667"/>
      <c r="CS381" s="667"/>
      <c r="CT381" s="667"/>
      <c r="CU381" s="667"/>
      <c r="CV381" s="667"/>
      <c r="CW381" s="667"/>
      <c r="CX381" s="667"/>
      <c r="CY381" s="667"/>
      <c r="CZ381" s="667"/>
      <c r="DA381" s="667"/>
      <c r="DB381" s="667"/>
      <c r="DC381" s="667"/>
      <c r="DD381" s="667"/>
      <c r="DE381" s="667"/>
      <c r="DF381" s="667"/>
      <c r="DG381" s="667"/>
      <c r="DH381" s="667"/>
      <c r="DI381" s="667"/>
      <c r="DJ381" s="667"/>
      <c r="DK381" s="667"/>
      <c r="DL381" s="667"/>
      <c r="DM381" s="667"/>
      <c r="DN381" s="667"/>
      <c r="DO381" s="667"/>
      <c r="DP381" s="667"/>
      <c r="DQ381" s="667"/>
    </row>
    <row r="382" spans="2:121" s="47" customFormat="1" outlineLevel="1">
      <c r="B382" s="47">
        <v>382</v>
      </c>
      <c r="C382" s="46"/>
      <c r="D382" s="669"/>
      <c r="E382" s="121"/>
      <c r="F382" s="667"/>
      <c r="G382" s="667"/>
      <c r="H382" s="667"/>
      <c r="I382" s="667"/>
      <c r="J382" s="667"/>
      <c r="K382" s="667"/>
      <c r="L382" s="667"/>
      <c r="M382" s="667"/>
      <c r="N382" s="667"/>
      <c r="O382" s="726"/>
      <c r="P382" s="758"/>
      <c r="Q382" s="832"/>
      <c r="R382" s="832"/>
      <c r="S382" s="832"/>
      <c r="T382" s="832"/>
      <c r="U382" s="832"/>
      <c r="V382" s="849"/>
      <c r="W382" s="849"/>
      <c r="X382" s="849"/>
      <c r="Y382" s="849"/>
      <c r="Z382" s="849"/>
      <c r="AA382" s="849"/>
      <c r="AB382" s="121"/>
      <c r="AC382" s="121"/>
      <c r="AD382" s="667"/>
      <c r="AE382" s="667"/>
      <c r="AF382" s="667"/>
      <c r="AG382" s="667"/>
      <c r="AH382" s="667"/>
      <c r="AI382" s="667"/>
      <c r="AJ382" s="667"/>
      <c r="AK382" s="667"/>
      <c r="AL382" s="667"/>
      <c r="AM382" s="667"/>
      <c r="AN382" s="667"/>
      <c r="AO382" s="667"/>
      <c r="AP382" s="667"/>
      <c r="AQ382" s="667"/>
      <c r="AR382" s="667"/>
      <c r="AS382" s="667"/>
      <c r="AT382" s="667"/>
      <c r="AU382" s="667"/>
      <c r="AV382" s="667"/>
      <c r="AW382" s="667"/>
      <c r="AX382" s="667"/>
      <c r="AY382" s="667"/>
      <c r="AZ382" s="667"/>
      <c r="BA382" s="667"/>
      <c r="BB382" s="667"/>
      <c r="BC382" s="667"/>
      <c r="BD382" s="667"/>
      <c r="BE382" s="667"/>
      <c r="BF382" s="667"/>
      <c r="BG382" s="667"/>
      <c r="BH382" s="667"/>
      <c r="BI382" s="667"/>
      <c r="BJ382" s="667"/>
      <c r="BK382" s="667"/>
      <c r="BL382" s="667"/>
      <c r="BM382" s="667"/>
      <c r="BN382" s="667"/>
      <c r="BO382" s="667"/>
      <c r="BP382" s="667"/>
      <c r="BQ382" s="667"/>
      <c r="BR382" s="733"/>
      <c r="BS382" s="667"/>
      <c r="BT382" s="667"/>
      <c r="BU382" s="667"/>
      <c r="BV382" s="651"/>
      <c r="BW382" s="651"/>
      <c r="BX382" s="651"/>
      <c r="BY382" s="651"/>
      <c r="BZ382" s="720"/>
      <c r="CA382" s="100"/>
      <c r="CB382" s="720"/>
      <c r="CC382" s="100"/>
      <c r="CD382" s="100"/>
      <c r="CE382" s="720"/>
      <c r="CF382" s="100"/>
      <c r="CG382" s="100"/>
      <c r="CH382" s="100"/>
      <c r="CI382" s="100"/>
      <c r="CJ382" s="667"/>
      <c r="CK382" s="667"/>
      <c r="CL382" s="667"/>
      <c r="CM382" s="667"/>
      <c r="CN382" s="667"/>
      <c r="CO382" s="667"/>
      <c r="CP382" s="667"/>
      <c r="CQ382" s="667"/>
      <c r="CR382" s="667"/>
      <c r="CS382" s="667"/>
      <c r="CT382" s="667"/>
      <c r="CU382" s="667"/>
      <c r="CV382" s="667"/>
      <c r="CW382" s="667"/>
      <c r="CX382" s="667"/>
      <c r="CY382" s="667"/>
      <c r="CZ382" s="667"/>
      <c r="DA382" s="667"/>
      <c r="DB382" s="667"/>
      <c r="DC382" s="667"/>
      <c r="DD382" s="667"/>
      <c r="DE382" s="667"/>
      <c r="DF382" s="667"/>
      <c r="DG382" s="667"/>
      <c r="DH382" s="667"/>
      <c r="DI382" s="667"/>
      <c r="DJ382" s="667"/>
      <c r="DK382" s="667"/>
      <c r="DL382" s="667"/>
      <c r="DM382" s="667"/>
      <c r="DN382" s="667"/>
      <c r="DO382" s="667"/>
      <c r="DP382" s="667"/>
      <c r="DQ382" s="667"/>
    </row>
    <row r="383" spans="2:121" s="47" customFormat="1" outlineLevel="1">
      <c r="B383" s="47">
        <v>383</v>
      </c>
      <c r="C383" s="46"/>
      <c r="D383" s="669"/>
      <c r="E383" s="121"/>
      <c r="F383" s="667"/>
      <c r="G383" s="667"/>
      <c r="H383" s="667"/>
      <c r="I383" s="667"/>
      <c r="J383" s="667"/>
      <c r="K383" s="667"/>
      <c r="L383" s="667"/>
      <c r="M383" s="667"/>
      <c r="N383" s="667"/>
      <c r="O383" s="726"/>
      <c r="P383" s="758"/>
      <c r="Q383" s="832"/>
      <c r="R383" s="832"/>
      <c r="S383" s="832"/>
      <c r="T383" s="832"/>
      <c r="U383" s="832"/>
      <c r="V383" s="849"/>
      <c r="W383" s="849"/>
      <c r="X383" s="849"/>
      <c r="Y383" s="849"/>
      <c r="Z383" s="849"/>
      <c r="AA383" s="849"/>
      <c r="AB383" s="121"/>
      <c r="AC383" s="121"/>
      <c r="AD383" s="667"/>
      <c r="AE383" s="667"/>
      <c r="AF383" s="667"/>
      <c r="AG383" s="667"/>
      <c r="AH383" s="667"/>
      <c r="AI383" s="667"/>
      <c r="AJ383" s="667"/>
      <c r="AK383" s="667"/>
      <c r="AL383" s="667"/>
      <c r="AM383" s="667"/>
      <c r="AN383" s="667"/>
      <c r="AO383" s="667"/>
      <c r="AP383" s="667"/>
      <c r="AQ383" s="667"/>
      <c r="AR383" s="667"/>
      <c r="AS383" s="667"/>
      <c r="AT383" s="667"/>
      <c r="AU383" s="667"/>
      <c r="AV383" s="667"/>
      <c r="AW383" s="667"/>
      <c r="AX383" s="667"/>
      <c r="AY383" s="667"/>
      <c r="AZ383" s="667"/>
      <c r="BA383" s="667"/>
      <c r="BB383" s="667"/>
      <c r="BC383" s="667"/>
      <c r="BD383" s="667"/>
      <c r="BE383" s="667"/>
      <c r="BF383" s="667"/>
      <c r="BG383" s="667"/>
      <c r="BH383" s="667"/>
      <c r="BI383" s="667"/>
      <c r="BJ383" s="667"/>
      <c r="BK383" s="667"/>
      <c r="BL383" s="667"/>
      <c r="BM383" s="667"/>
      <c r="BN383" s="667"/>
      <c r="BO383" s="667"/>
      <c r="BP383" s="667"/>
      <c r="BQ383" s="667"/>
      <c r="BR383" s="733"/>
      <c r="BS383" s="667"/>
      <c r="BT383" s="667"/>
      <c r="BU383" s="667"/>
      <c r="BV383" s="651"/>
      <c r="BW383" s="651"/>
      <c r="BX383" s="651"/>
      <c r="BY383" s="651"/>
      <c r="BZ383" s="720"/>
      <c r="CA383" s="100"/>
      <c r="CB383" s="720"/>
      <c r="CC383" s="100"/>
      <c r="CD383" s="720"/>
      <c r="CE383" s="720"/>
      <c r="CF383" s="720"/>
      <c r="CG383" s="100"/>
      <c r="CH383" s="100"/>
      <c r="CI383" s="100"/>
      <c r="CJ383" s="667"/>
      <c r="CK383" s="667"/>
      <c r="CL383" s="667"/>
      <c r="CM383" s="667"/>
      <c r="CN383" s="667"/>
      <c r="CO383" s="667"/>
      <c r="CP383" s="667"/>
      <c r="CQ383" s="667"/>
      <c r="CR383" s="667"/>
      <c r="CS383" s="667"/>
      <c r="CT383" s="667"/>
      <c r="CU383" s="667"/>
      <c r="CV383" s="667"/>
      <c r="CW383" s="667"/>
      <c r="CX383" s="667"/>
      <c r="CY383" s="667"/>
      <c r="CZ383" s="667"/>
      <c r="DA383" s="667"/>
      <c r="DB383" s="667"/>
      <c r="DC383" s="667"/>
      <c r="DD383" s="667"/>
      <c r="DE383" s="667"/>
      <c r="DF383" s="667"/>
      <c r="DG383" s="667"/>
      <c r="DH383" s="667"/>
      <c r="DI383" s="667"/>
      <c r="DJ383" s="667"/>
      <c r="DK383" s="667"/>
      <c r="DL383" s="667"/>
      <c r="DM383" s="667"/>
      <c r="DN383" s="667"/>
      <c r="DO383" s="667"/>
      <c r="DP383" s="667"/>
      <c r="DQ383" s="667"/>
    </row>
    <row r="384" spans="2:121" s="47" customFormat="1" outlineLevel="1">
      <c r="B384" s="47">
        <v>384</v>
      </c>
      <c r="C384" s="681"/>
      <c r="D384" s="669"/>
      <c r="E384" s="121"/>
      <c r="F384" s="667"/>
      <c r="G384" s="667"/>
      <c r="H384" s="667"/>
      <c r="I384" s="667"/>
      <c r="J384" s="667"/>
      <c r="K384" s="667"/>
      <c r="L384" s="667"/>
      <c r="M384" s="667"/>
      <c r="N384" s="667"/>
      <c r="O384" s="110"/>
      <c r="P384" s="758"/>
      <c r="Q384" s="832"/>
      <c r="R384" s="832"/>
      <c r="S384" s="832"/>
      <c r="T384" s="832"/>
      <c r="U384" s="832"/>
      <c r="V384" s="849"/>
      <c r="W384" s="849"/>
      <c r="X384" s="849"/>
      <c r="Y384" s="849"/>
      <c r="Z384" s="849"/>
      <c r="AA384" s="849"/>
      <c r="AB384" s="121"/>
      <c r="AC384" s="121"/>
      <c r="AD384" s="667"/>
      <c r="AE384" s="667"/>
      <c r="AF384" s="667"/>
      <c r="AG384" s="667"/>
      <c r="AH384" s="667"/>
      <c r="AI384" s="667"/>
      <c r="AJ384" s="667"/>
      <c r="AK384" s="667"/>
      <c r="AL384" s="667"/>
      <c r="AM384" s="667"/>
      <c r="AN384" s="667"/>
      <c r="AO384" s="667"/>
      <c r="AP384" s="667"/>
      <c r="AQ384" s="667"/>
      <c r="AR384" s="667"/>
      <c r="AS384" s="667"/>
      <c r="AT384" s="667"/>
      <c r="AU384" s="667"/>
      <c r="AV384" s="667"/>
      <c r="AW384" s="667"/>
      <c r="AX384" s="667"/>
      <c r="AY384" s="667"/>
      <c r="AZ384" s="667"/>
      <c r="BA384" s="667"/>
      <c r="BB384" s="667"/>
      <c r="BC384" s="667"/>
      <c r="BD384" s="667"/>
      <c r="BE384" s="667"/>
      <c r="BF384" s="667"/>
      <c r="BG384" s="667"/>
      <c r="BH384" s="667"/>
      <c r="BI384" s="667"/>
      <c r="BJ384" s="667"/>
      <c r="BK384" s="667"/>
      <c r="BL384" s="667"/>
      <c r="BM384" s="667"/>
      <c r="BN384" s="667"/>
      <c r="BO384" s="667"/>
      <c r="BP384" s="667"/>
      <c r="BQ384" s="667"/>
      <c r="BR384" s="854"/>
      <c r="BS384" s="667"/>
      <c r="BT384" s="667"/>
      <c r="BU384" s="667"/>
      <c r="BV384" s="651"/>
      <c r="BW384" s="651"/>
      <c r="BX384" s="651"/>
      <c r="BY384" s="651"/>
      <c r="BZ384" s="720"/>
      <c r="CA384" s="100"/>
      <c r="CB384" s="720"/>
      <c r="CC384" s="720"/>
      <c r="CD384" s="720"/>
      <c r="CE384" s="720"/>
      <c r="CF384" s="100"/>
      <c r="CG384" s="100"/>
      <c r="CH384" s="100"/>
      <c r="CI384" s="100"/>
      <c r="CJ384" s="667"/>
      <c r="CK384" s="667"/>
      <c r="CL384" s="667"/>
      <c r="CM384" s="667"/>
      <c r="CN384" s="667"/>
      <c r="CO384" s="667"/>
      <c r="CP384" s="667"/>
      <c r="CQ384" s="667"/>
      <c r="CR384" s="667"/>
      <c r="CS384" s="667"/>
      <c r="CT384" s="667"/>
      <c r="CU384" s="667"/>
      <c r="CV384" s="667"/>
      <c r="CW384" s="667"/>
      <c r="CX384" s="667"/>
      <c r="CY384" s="667"/>
      <c r="CZ384" s="667"/>
      <c r="DA384" s="667"/>
      <c r="DB384" s="667"/>
      <c r="DC384" s="667"/>
      <c r="DD384" s="667"/>
      <c r="DE384" s="667"/>
      <c r="DF384" s="667"/>
      <c r="DG384" s="667"/>
      <c r="DH384" s="667"/>
      <c r="DI384" s="667"/>
      <c r="DJ384" s="667"/>
      <c r="DK384" s="667"/>
      <c r="DL384" s="667"/>
      <c r="DM384" s="667"/>
      <c r="DN384" s="667"/>
      <c r="DO384" s="667"/>
      <c r="DP384" s="667"/>
      <c r="DQ384" s="667"/>
    </row>
    <row r="385" spans="2:121" s="47" customFormat="1" outlineLevel="1">
      <c r="B385" s="47">
        <v>385</v>
      </c>
      <c r="C385" s="681"/>
      <c r="D385" s="669"/>
      <c r="E385" s="121"/>
      <c r="F385" s="667"/>
      <c r="G385" s="667"/>
      <c r="H385" s="667"/>
      <c r="I385" s="667"/>
      <c r="J385" s="667"/>
      <c r="K385" s="667"/>
      <c r="L385" s="667"/>
      <c r="M385" s="667"/>
      <c r="N385" s="667"/>
      <c r="O385" s="110"/>
      <c r="P385" s="758"/>
      <c r="Q385" s="832"/>
      <c r="R385" s="832"/>
      <c r="S385" s="832"/>
      <c r="T385" s="832"/>
      <c r="U385" s="832"/>
      <c r="V385" s="849"/>
      <c r="W385" s="849"/>
      <c r="X385" s="849"/>
      <c r="Y385" s="849"/>
      <c r="Z385" s="849"/>
      <c r="AA385" s="849"/>
      <c r="AB385" s="121"/>
      <c r="AC385" s="121"/>
      <c r="AD385" s="667"/>
      <c r="AE385" s="667"/>
      <c r="AF385" s="667"/>
      <c r="AG385" s="667"/>
      <c r="AH385" s="667"/>
      <c r="AI385" s="667"/>
      <c r="AJ385" s="667"/>
      <c r="AK385" s="667"/>
      <c r="AL385" s="667"/>
      <c r="AM385" s="667"/>
      <c r="AN385" s="667"/>
      <c r="AO385" s="667"/>
      <c r="AP385" s="667"/>
      <c r="AQ385" s="667"/>
      <c r="AR385" s="667"/>
      <c r="AS385" s="667"/>
      <c r="AT385" s="667"/>
      <c r="AU385" s="667"/>
      <c r="AV385" s="667"/>
      <c r="AW385" s="667"/>
      <c r="AX385" s="667"/>
      <c r="AY385" s="667"/>
      <c r="AZ385" s="667"/>
      <c r="BA385" s="667"/>
      <c r="BB385" s="667"/>
      <c r="BC385" s="667"/>
      <c r="BD385" s="667"/>
      <c r="BE385" s="667"/>
      <c r="BF385" s="667"/>
      <c r="BG385" s="667"/>
      <c r="BH385" s="667"/>
      <c r="BI385" s="667"/>
      <c r="BJ385" s="667"/>
      <c r="BK385" s="667"/>
      <c r="BL385" s="667"/>
      <c r="BM385" s="667"/>
      <c r="BN385" s="667"/>
      <c r="BO385" s="667"/>
      <c r="BP385" s="667"/>
      <c r="BQ385" s="667"/>
      <c r="BR385" s="854"/>
      <c r="BS385" s="667"/>
      <c r="BT385" s="667"/>
      <c r="BU385" s="667"/>
      <c r="BV385" s="651"/>
      <c r="BW385" s="651"/>
      <c r="BX385" s="651"/>
      <c r="BY385" s="651"/>
      <c r="BZ385" s="720"/>
      <c r="CA385" s="100"/>
      <c r="CB385" s="720"/>
      <c r="CC385" s="720"/>
      <c r="CD385" s="720"/>
      <c r="CE385" s="720"/>
      <c r="CF385" s="100"/>
      <c r="CG385" s="100"/>
      <c r="CH385" s="100"/>
      <c r="CI385" s="667"/>
      <c r="CJ385" s="667"/>
      <c r="CK385" s="798"/>
      <c r="CL385" s="667"/>
      <c r="CM385" s="667"/>
      <c r="CN385" s="667"/>
      <c r="CO385" s="667"/>
      <c r="CP385" s="667"/>
      <c r="CQ385" s="667"/>
      <c r="CR385" s="667"/>
      <c r="CS385" s="667"/>
      <c r="CT385" s="667"/>
      <c r="CU385" s="667"/>
      <c r="CV385" s="667"/>
      <c r="CW385" s="667"/>
      <c r="CX385" s="667"/>
      <c r="CY385" s="667"/>
      <c r="CZ385" s="667"/>
      <c r="DA385" s="667"/>
      <c r="DB385" s="667"/>
      <c r="DC385" s="667"/>
      <c r="DD385" s="667"/>
      <c r="DE385" s="667"/>
      <c r="DF385" s="667"/>
      <c r="DG385" s="667"/>
      <c r="DH385" s="667"/>
      <c r="DI385" s="667"/>
      <c r="DJ385" s="667"/>
      <c r="DK385" s="667"/>
      <c r="DL385" s="667"/>
      <c r="DM385" s="667"/>
      <c r="DN385" s="667"/>
      <c r="DO385" s="667"/>
      <c r="DP385" s="667"/>
      <c r="DQ385" s="667"/>
    </row>
    <row r="386" spans="2:121" s="55" customFormat="1" outlineLevel="1">
      <c r="B386" s="47">
        <v>386</v>
      </c>
      <c r="C386" s="779"/>
      <c r="D386" s="855"/>
      <c r="E386" s="81"/>
      <c r="F386" s="798"/>
      <c r="G386" s="798"/>
      <c r="H386" s="798"/>
      <c r="I386" s="798"/>
      <c r="J386" s="798"/>
      <c r="K386" s="798"/>
      <c r="L386" s="798"/>
      <c r="M386" s="798"/>
      <c r="N386" s="798"/>
      <c r="O386" s="798"/>
      <c r="P386" s="758"/>
      <c r="Q386" s="798"/>
      <c r="R386" s="798"/>
      <c r="S386" s="798"/>
      <c r="T386" s="798"/>
      <c r="U386" s="798"/>
      <c r="V386" s="856"/>
      <c r="W386" s="856"/>
      <c r="X386" s="856"/>
      <c r="Y386" s="856"/>
      <c r="Z386" s="856"/>
      <c r="AA386" s="856"/>
      <c r="AB386" s="81"/>
      <c r="AC386" s="81"/>
      <c r="AD386" s="798"/>
      <c r="AE386" s="798"/>
      <c r="AF386" s="798"/>
      <c r="AG386" s="798"/>
      <c r="AH386" s="798"/>
      <c r="AI386" s="798"/>
      <c r="AJ386" s="798"/>
      <c r="AK386" s="798"/>
      <c r="AL386" s="798"/>
      <c r="AM386" s="798"/>
      <c r="AN386" s="798"/>
      <c r="AO386" s="798"/>
      <c r="AP386" s="798"/>
      <c r="AQ386" s="798"/>
      <c r="AR386" s="798"/>
      <c r="AS386" s="798"/>
      <c r="AT386" s="798"/>
      <c r="AU386" s="798"/>
      <c r="AV386" s="798"/>
      <c r="AW386" s="798"/>
      <c r="AX386" s="798"/>
      <c r="AY386" s="798"/>
      <c r="AZ386" s="798"/>
      <c r="BA386" s="798"/>
      <c r="BB386" s="798"/>
      <c r="BC386" s="798"/>
      <c r="BD386" s="798"/>
      <c r="BE386" s="798"/>
      <c r="BF386" s="798"/>
      <c r="BG386" s="798"/>
      <c r="BH386" s="798"/>
      <c r="BI386" s="798"/>
      <c r="BJ386" s="798"/>
      <c r="BK386" s="798"/>
      <c r="BL386" s="798"/>
      <c r="BM386" s="798"/>
      <c r="BN386" s="798"/>
      <c r="BO386" s="798"/>
      <c r="BP386" s="798"/>
      <c r="BQ386" s="798"/>
      <c r="BR386" s="822"/>
      <c r="BS386" s="798"/>
      <c r="BT386" s="798"/>
      <c r="BU386" s="798"/>
      <c r="BV386" s="798"/>
      <c r="BW386" s="798"/>
      <c r="BX386" s="798"/>
      <c r="BY386" s="798"/>
      <c r="BZ386" s="798"/>
      <c r="CA386" s="798"/>
      <c r="CB386" s="798"/>
      <c r="CC386" s="798"/>
      <c r="CD386" s="798"/>
      <c r="CE386" s="798"/>
      <c r="CF386" s="798"/>
      <c r="CG386" s="798"/>
      <c r="CH386" s="798"/>
      <c r="CI386" s="798"/>
      <c r="CJ386" s="798"/>
      <c r="CK386" s="798"/>
      <c r="CL386" s="798"/>
      <c r="CM386" s="798"/>
      <c r="CN386" s="798"/>
      <c r="CO386" s="798"/>
      <c r="CP386" s="798"/>
      <c r="CQ386" s="798"/>
      <c r="CR386" s="798"/>
      <c r="CS386" s="798"/>
      <c r="CT386" s="798"/>
      <c r="CU386" s="798"/>
      <c r="CV386" s="798"/>
      <c r="CW386" s="798"/>
      <c r="CX386" s="798"/>
      <c r="CY386" s="798"/>
      <c r="CZ386" s="798"/>
      <c r="DA386" s="798"/>
      <c r="DB386" s="798"/>
      <c r="DC386" s="798"/>
      <c r="DD386" s="798"/>
      <c r="DE386" s="798"/>
      <c r="DF386" s="798"/>
      <c r="DG386" s="798"/>
      <c r="DH386" s="798"/>
      <c r="DI386" s="798"/>
      <c r="DJ386" s="798"/>
      <c r="DK386" s="798"/>
      <c r="DL386" s="798"/>
      <c r="DM386" s="798"/>
      <c r="DN386" s="798"/>
      <c r="DO386" s="798"/>
      <c r="DP386" s="798"/>
      <c r="DQ386" s="798"/>
    </row>
    <row r="387" spans="2:121" s="47" customFormat="1" outlineLevel="1">
      <c r="B387" s="47">
        <v>387</v>
      </c>
      <c r="C387" s="681"/>
      <c r="D387" s="636"/>
      <c r="E387" s="121"/>
      <c r="F387" s="667"/>
      <c r="G387" s="667"/>
      <c r="H387" s="667"/>
      <c r="I387" s="667"/>
      <c r="J387" s="667"/>
      <c r="K387" s="667"/>
      <c r="L387" s="667"/>
      <c r="M387" s="667"/>
      <c r="N387" s="667"/>
      <c r="O387" s="110"/>
      <c r="P387" s="110"/>
      <c r="Q387" s="110"/>
      <c r="R387" s="110"/>
      <c r="S387" s="852"/>
      <c r="T387" s="852"/>
      <c r="U387" s="852"/>
      <c r="V387" s="853"/>
      <c r="W387" s="853"/>
      <c r="X387" s="853"/>
      <c r="Y387" s="853"/>
      <c r="Z387" s="853"/>
      <c r="AA387" s="853"/>
      <c r="AB387" s="121"/>
      <c r="AC387" s="121"/>
      <c r="AD387" s="667"/>
      <c r="AE387" s="667"/>
      <c r="AF387" s="667"/>
      <c r="AG387" s="667"/>
      <c r="AH387" s="667"/>
      <c r="AI387" s="667"/>
      <c r="AJ387" s="667"/>
      <c r="AK387" s="667"/>
      <c r="AL387" s="667"/>
      <c r="AM387" s="667"/>
      <c r="AN387" s="667"/>
      <c r="AO387" s="667"/>
      <c r="AP387" s="667"/>
      <c r="AQ387" s="667"/>
      <c r="AR387" s="667"/>
      <c r="AS387" s="667"/>
      <c r="AT387" s="667"/>
      <c r="AU387" s="667"/>
      <c r="AV387" s="667"/>
      <c r="AW387" s="667"/>
      <c r="AX387" s="667"/>
      <c r="AY387" s="667"/>
      <c r="AZ387" s="667"/>
      <c r="BA387" s="667"/>
      <c r="BB387" s="667"/>
      <c r="BC387" s="667"/>
      <c r="BD387" s="667"/>
      <c r="BE387" s="667"/>
      <c r="BF387" s="667"/>
      <c r="BG387" s="667"/>
      <c r="BH387" s="667"/>
      <c r="BI387" s="667"/>
      <c r="BJ387" s="667"/>
      <c r="BK387" s="667"/>
      <c r="BL387" s="667"/>
      <c r="BM387" s="667"/>
      <c r="BN387" s="667"/>
      <c r="BO387" s="667"/>
      <c r="BP387" s="667"/>
      <c r="BQ387" s="667"/>
      <c r="BR387" s="854"/>
      <c r="BS387" s="667"/>
      <c r="BT387" s="667"/>
      <c r="BU387" s="667"/>
      <c r="BV387" s="651"/>
      <c r="BW387" s="651"/>
      <c r="BX387" s="651"/>
      <c r="BY387" s="651"/>
      <c r="BZ387" s="651"/>
      <c r="CA387" s="651"/>
      <c r="CB387" s="651"/>
      <c r="CC387" s="651"/>
      <c r="CD387" s="651"/>
      <c r="CE387" s="651"/>
      <c r="CF387" s="651"/>
      <c r="CG387" s="667"/>
      <c r="CH387" s="667"/>
      <c r="CI387" s="667"/>
      <c r="CJ387" s="667"/>
      <c r="CK387" s="667"/>
      <c r="CL387" s="667"/>
      <c r="CM387" s="667"/>
      <c r="CN387" s="667"/>
      <c r="CO387" s="667"/>
      <c r="CP387" s="667"/>
      <c r="CQ387" s="667"/>
      <c r="CR387" s="667"/>
      <c r="CS387" s="667"/>
      <c r="CT387" s="667"/>
      <c r="CU387" s="667"/>
      <c r="CV387" s="667"/>
      <c r="CW387" s="667"/>
      <c r="CX387" s="667"/>
      <c r="CY387" s="667"/>
      <c r="CZ387" s="667"/>
      <c r="DA387" s="667"/>
      <c r="DB387" s="667"/>
      <c r="DC387" s="667"/>
      <c r="DD387" s="667"/>
      <c r="DE387" s="667"/>
      <c r="DF387" s="667"/>
      <c r="DG387" s="667"/>
      <c r="DH387" s="667"/>
      <c r="DI387" s="667"/>
      <c r="DJ387" s="667"/>
      <c r="DK387" s="667"/>
      <c r="DL387" s="667"/>
      <c r="DM387" s="667"/>
      <c r="DN387" s="667"/>
      <c r="DO387" s="667"/>
      <c r="DP387" s="667"/>
      <c r="DQ387" s="667"/>
    </row>
    <row r="388" spans="2:121" s="47" customFormat="1" ht="2.25" customHeight="1" outlineLevel="1">
      <c r="B388" s="47">
        <v>388</v>
      </c>
      <c r="C388" s="46"/>
      <c r="D388" s="56"/>
      <c r="E388" s="111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7"/>
      <c r="R388" s="85"/>
      <c r="S388" s="85"/>
      <c r="T388" s="85"/>
      <c r="U388" s="85"/>
      <c r="V388" s="132"/>
      <c r="W388" s="132"/>
      <c r="X388" s="132"/>
      <c r="Y388" s="132"/>
      <c r="Z388" s="132"/>
      <c r="AA388" s="132"/>
      <c r="AB388" s="111"/>
      <c r="AC388" s="111"/>
      <c r="AD388" s="85"/>
      <c r="AE388" s="85"/>
      <c r="AF388" s="85"/>
      <c r="AG388" s="85"/>
      <c r="AH388" s="85"/>
      <c r="AI388" s="85"/>
      <c r="AJ388" s="85"/>
      <c r="AK388" s="85"/>
      <c r="AL388" s="85"/>
      <c r="AM388" s="85"/>
      <c r="AN388" s="85"/>
      <c r="AO388" s="85"/>
      <c r="AP388" s="85"/>
      <c r="AQ388" s="85"/>
      <c r="AR388" s="85"/>
      <c r="AS388" s="85"/>
      <c r="AT388" s="85"/>
      <c r="AU388" s="85"/>
      <c r="AV388" s="85"/>
      <c r="AW388" s="85"/>
      <c r="AX388" s="85"/>
      <c r="AY388" s="85"/>
      <c r="AZ388" s="85"/>
      <c r="BA388" s="85"/>
      <c r="BB388" s="85"/>
      <c r="BC388" s="85"/>
      <c r="BD388" s="85"/>
      <c r="BE388" s="85"/>
      <c r="BF388" s="85"/>
      <c r="BG388" s="85"/>
      <c r="BH388" s="85"/>
      <c r="BI388" s="85"/>
      <c r="BJ388" s="85"/>
      <c r="BK388" s="85"/>
      <c r="BL388" s="85"/>
      <c r="BM388" s="85"/>
      <c r="BN388" s="85"/>
      <c r="BO388" s="85"/>
      <c r="BP388" s="85"/>
      <c r="BQ388" s="85"/>
      <c r="BR388" s="85"/>
      <c r="BS388" s="85"/>
      <c r="BT388" s="85"/>
      <c r="BU388" s="85"/>
      <c r="BV388" s="99"/>
      <c r="BW388" s="99"/>
      <c r="BX388" s="99"/>
      <c r="BY388" s="634"/>
      <c r="BZ388" s="634"/>
      <c r="CA388" s="634"/>
      <c r="CB388" s="634"/>
      <c r="CC388" s="634"/>
      <c r="CD388" s="99"/>
      <c r="CE388" s="99"/>
      <c r="CF388" s="99"/>
      <c r="CG388" s="99"/>
      <c r="CH388" s="99"/>
      <c r="CI388" s="85"/>
      <c r="CJ388" s="85"/>
      <c r="CK388" s="85"/>
      <c r="CL388" s="99"/>
      <c r="CM388" s="85"/>
      <c r="CN388" s="85"/>
      <c r="CO388" s="85"/>
      <c r="CP388" s="85"/>
      <c r="CQ388" s="85"/>
      <c r="CR388" s="85"/>
      <c r="CS388" s="85"/>
      <c r="CT388" s="85"/>
      <c r="CU388" s="85"/>
      <c r="CV388" s="85"/>
      <c r="CW388" s="85"/>
      <c r="CX388" s="85"/>
      <c r="CY388" s="85"/>
      <c r="CZ388" s="85"/>
      <c r="DA388" s="85"/>
      <c r="DB388" s="85"/>
      <c r="DC388" s="85"/>
      <c r="DD388" s="85"/>
      <c r="DE388" s="85"/>
      <c r="DF388" s="85"/>
      <c r="DG388" s="85"/>
      <c r="DH388" s="85"/>
      <c r="DI388" s="85"/>
      <c r="DJ388" s="85"/>
      <c r="DK388" s="85"/>
      <c r="DL388" s="85"/>
      <c r="DM388" s="85"/>
      <c r="DN388" s="85"/>
      <c r="DO388" s="85"/>
      <c r="DP388" s="85"/>
      <c r="DQ388" s="85"/>
    </row>
    <row r="389" spans="2:121" s="47" customFormat="1" outlineLevel="1">
      <c r="B389" s="47">
        <v>389</v>
      </c>
      <c r="C389" s="46"/>
      <c r="D389" s="858"/>
      <c r="E389" s="121"/>
      <c r="F389" s="667"/>
      <c r="G389" s="667"/>
      <c r="H389" s="667"/>
      <c r="I389" s="667"/>
      <c r="J389" s="667"/>
      <c r="K389" s="667"/>
      <c r="L389" s="667"/>
      <c r="M389" s="667"/>
      <c r="N389" s="667"/>
      <c r="O389" s="726"/>
      <c r="P389" s="726"/>
      <c r="Q389" s="726"/>
      <c r="R389" s="726"/>
      <c r="S389" s="638"/>
      <c r="T389" s="638"/>
      <c r="U389" s="638"/>
      <c r="V389" s="640"/>
      <c r="W389" s="640"/>
      <c r="X389" s="640"/>
      <c r="Y389" s="640"/>
      <c r="Z389" s="640"/>
      <c r="AA389" s="640"/>
      <c r="AB389" s="121"/>
      <c r="AC389" s="121"/>
      <c r="AD389" s="667"/>
      <c r="AE389" s="667"/>
      <c r="AF389" s="667"/>
      <c r="AG389" s="667"/>
      <c r="AH389" s="667"/>
      <c r="AI389" s="667"/>
      <c r="AJ389" s="667"/>
      <c r="AK389" s="667"/>
      <c r="AL389" s="667"/>
      <c r="AM389" s="667"/>
      <c r="AN389" s="667"/>
      <c r="AO389" s="667"/>
      <c r="AP389" s="667"/>
      <c r="AQ389" s="667"/>
      <c r="AR389" s="667"/>
      <c r="AS389" s="667"/>
      <c r="AT389" s="667"/>
      <c r="AU389" s="667"/>
      <c r="AV389" s="667"/>
      <c r="AW389" s="667"/>
      <c r="AX389" s="667"/>
      <c r="AY389" s="667"/>
      <c r="AZ389" s="667"/>
      <c r="BA389" s="667"/>
      <c r="BB389" s="667"/>
      <c r="BC389" s="667"/>
      <c r="BD389" s="667"/>
      <c r="BE389" s="667"/>
      <c r="BF389" s="667"/>
      <c r="BG389" s="667"/>
      <c r="BH389" s="667"/>
      <c r="BI389" s="667"/>
      <c r="BJ389" s="667"/>
      <c r="BK389" s="667"/>
      <c r="BL389" s="667"/>
      <c r="BM389" s="667"/>
      <c r="BN389" s="667"/>
      <c r="BO389" s="667"/>
      <c r="BP389" s="667"/>
      <c r="BQ389" s="667"/>
      <c r="BR389" s="733"/>
      <c r="BS389" s="667"/>
      <c r="BT389" s="667"/>
      <c r="BU389" s="667"/>
      <c r="BV389" s="651"/>
      <c r="BW389" s="651"/>
      <c r="BX389" s="651"/>
      <c r="BY389" s="651"/>
      <c r="BZ389" s="651"/>
      <c r="CA389" s="651"/>
      <c r="CB389" s="651"/>
      <c r="CC389" s="651"/>
      <c r="CD389" s="651"/>
      <c r="CE389" s="651"/>
      <c r="CF389" s="639"/>
      <c r="CG389" s="667"/>
      <c r="CH389" s="667"/>
      <c r="CI389" s="667"/>
      <c r="CJ389" s="667"/>
      <c r="CK389" s="667"/>
      <c r="CL389" s="667"/>
      <c r="CM389" s="667"/>
      <c r="CN389" s="667"/>
      <c r="CO389" s="667"/>
      <c r="CP389" s="667"/>
      <c r="CQ389" s="667"/>
      <c r="CR389" s="667"/>
      <c r="CS389" s="667"/>
      <c r="CT389" s="667"/>
      <c r="CU389" s="667"/>
      <c r="CV389" s="667"/>
      <c r="CW389" s="667"/>
      <c r="CX389" s="667"/>
      <c r="CY389" s="667"/>
      <c r="CZ389" s="667"/>
      <c r="DA389" s="667"/>
      <c r="DB389" s="667"/>
      <c r="DC389" s="667"/>
      <c r="DD389" s="667"/>
      <c r="DE389" s="667"/>
      <c r="DF389" s="667"/>
      <c r="DG389" s="667"/>
      <c r="DH389" s="667"/>
      <c r="DI389" s="667"/>
      <c r="DJ389" s="667"/>
      <c r="DK389" s="667"/>
      <c r="DL389" s="667"/>
      <c r="DM389" s="667"/>
      <c r="DN389" s="667"/>
      <c r="DO389" s="667"/>
      <c r="DP389" s="667"/>
      <c r="DQ389" s="667"/>
    </row>
    <row r="390" spans="2:121" s="47" customFormat="1" outlineLevel="1">
      <c r="B390" s="47">
        <v>390</v>
      </c>
      <c r="C390" s="46"/>
      <c r="D390" s="859"/>
      <c r="E390" s="121"/>
      <c r="F390" s="667"/>
      <c r="G390" s="667"/>
      <c r="H390" s="667"/>
      <c r="I390" s="667"/>
      <c r="J390" s="667"/>
      <c r="K390" s="667"/>
      <c r="L390" s="667"/>
      <c r="M390" s="667"/>
      <c r="N390" s="667"/>
      <c r="O390" s="726"/>
      <c r="P390" s="758"/>
      <c r="Q390" s="846"/>
      <c r="R390" s="667"/>
      <c r="S390" s="667"/>
      <c r="T390" s="667"/>
      <c r="U390" s="667"/>
      <c r="V390" s="668"/>
      <c r="W390" s="668"/>
      <c r="X390" s="668"/>
      <c r="Y390" s="668"/>
      <c r="Z390" s="668"/>
      <c r="AA390" s="668"/>
      <c r="AB390" s="121"/>
      <c r="AC390" s="121"/>
      <c r="AD390" s="667"/>
      <c r="AE390" s="667"/>
      <c r="AF390" s="667"/>
      <c r="AG390" s="667"/>
      <c r="AH390" s="667"/>
      <c r="AI390" s="667"/>
      <c r="AJ390" s="667"/>
      <c r="AK390" s="667"/>
      <c r="AL390" s="667"/>
      <c r="AM390" s="667"/>
      <c r="AN390" s="667"/>
      <c r="AO390" s="667"/>
      <c r="AP390" s="667"/>
      <c r="AQ390" s="667"/>
      <c r="AR390" s="667"/>
      <c r="AS390" s="667"/>
      <c r="AT390" s="667"/>
      <c r="AU390" s="667"/>
      <c r="AV390" s="667"/>
      <c r="AW390" s="667"/>
      <c r="AX390" s="667"/>
      <c r="AY390" s="667"/>
      <c r="AZ390" s="667"/>
      <c r="BA390" s="667"/>
      <c r="BB390" s="667"/>
      <c r="BC390" s="667"/>
      <c r="BD390" s="667"/>
      <c r="BE390" s="667"/>
      <c r="BF390" s="667"/>
      <c r="BG390" s="667"/>
      <c r="BH390" s="667"/>
      <c r="BI390" s="667"/>
      <c r="BJ390" s="667"/>
      <c r="BK390" s="667"/>
      <c r="BL390" s="667"/>
      <c r="BM390" s="667"/>
      <c r="BN390" s="667"/>
      <c r="BO390" s="667"/>
      <c r="BP390" s="667"/>
      <c r="BQ390" s="667"/>
      <c r="BR390" s="733"/>
      <c r="BS390" s="667"/>
      <c r="BT390" s="667"/>
      <c r="BU390" s="667"/>
      <c r="BV390" s="651"/>
      <c r="BW390" s="651"/>
      <c r="BX390" s="651"/>
      <c r="BY390" s="651"/>
      <c r="BZ390" s="651"/>
      <c r="CA390" s="651"/>
      <c r="CB390" s="651"/>
      <c r="CC390" s="667"/>
      <c r="CD390" s="667"/>
      <c r="CE390" s="651"/>
      <c r="CF390" s="651"/>
      <c r="CG390" s="651"/>
      <c r="CH390" s="667"/>
      <c r="CI390" s="667"/>
      <c r="CJ390" s="667"/>
      <c r="CK390" s="667"/>
      <c r="CL390" s="667"/>
      <c r="CM390" s="667"/>
      <c r="CN390" s="667"/>
      <c r="CO390" s="667"/>
      <c r="CP390" s="667"/>
      <c r="CQ390" s="667"/>
      <c r="CR390" s="667"/>
      <c r="CS390" s="667"/>
      <c r="CT390" s="667"/>
      <c r="CU390" s="667"/>
      <c r="CV390" s="667"/>
      <c r="CW390" s="667"/>
      <c r="CX390" s="667"/>
      <c r="CY390" s="667"/>
      <c r="CZ390" s="667"/>
      <c r="DA390" s="667"/>
      <c r="DB390" s="667"/>
      <c r="DC390" s="667"/>
      <c r="DD390" s="667"/>
      <c r="DE390" s="667"/>
      <c r="DF390" s="667"/>
      <c r="DG390" s="667"/>
      <c r="DH390" s="667"/>
      <c r="DI390" s="667"/>
      <c r="DJ390" s="667"/>
      <c r="DK390" s="667"/>
      <c r="DL390" s="667"/>
      <c r="DM390" s="667"/>
      <c r="DN390" s="667"/>
      <c r="DO390" s="667"/>
      <c r="DP390" s="667"/>
      <c r="DQ390" s="667"/>
    </row>
    <row r="391" spans="2:121" s="47" customFormat="1" outlineLevel="1">
      <c r="B391" s="47">
        <v>391</v>
      </c>
      <c r="C391" s="46"/>
      <c r="D391" s="859"/>
      <c r="E391" s="121"/>
      <c r="F391" s="667"/>
      <c r="G391" s="667"/>
      <c r="H391" s="667"/>
      <c r="I391" s="667"/>
      <c r="J391" s="667"/>
      <c r="K391" s="667"/>
      <c r="L391" s="667"/>
      <c r="M391" s="667"/>
      <c r="N391" s="667"/>
      <c r="O391" s="726"/>
      <c r="P391" s="758"/>
      <c r="Q391" s="846"/>
      <c r="R391" s="667"/>
      <c r="S391" s="667"/>
      <c r="T391" s="667"/>
      <c r="U391" s="667"/>
      <c r="V391" s="668"/>
      <c r="W391" s="668"/>
      <c r="X391" s="668"/>
      <c r="Y391" s="668"/>
      <c r="Z391" s="668"/>
      <c r="AA391" s="668"/>
      <c r="AB391" s="121"/>
      <c r="AC391" s="121"/>
      <c r="AD391" s="667"/>
      <c r="AE391" s="667"/>
      <c r="AF391" s="667"/>
      <c r="AG391" s="667"/>
      <c r="AH391" s="667"/>
      <c r="AI391" s="667"/>
      <c r="AJ391" s="667"/>
      <c r="AK391" s="667"/>
      <c r="AL391" s="667"/>
      <c r="AM391" s="667"/>
      <c r="AN391" s="667"/>
      <c r="AO391" s="667"/>
      <c r="AP391" s="667"/>
      <c r="AQ391" s="667"/>
      <c r="AR391" s="667"/>
      <c r="AS391" s="667"/>
      <c r="AT391" s="667"/>
      <c r="AU391" s="667"/>
      <c r="AV391" s="667"/>
      <c r="AW391" s="667"/>
      <c r="AX391" s="667"/>
      <c r="AY391" s="667"/>
      <c r="AZ391" s="667"/>
      <c r="BA391" s="667"/>
      <c r="BB391" s="667"/>
      <c r="BC391" s="667"/>
      <c r="BD391" s="667"/>
      <c r="BE391" s="667"/>
      <c r="BF391" s="667"/>
      <c r="BG391" s="667"/>
      <c r="BH391" s="667"/>
      <c r="BI391" s="667"/>
      <c r="BJ391" s="667"/>
      <c r="BK391" s="667"/>
      <c r="BL391" s="667"/>
      <c r="BM391" s="667"/>
      <c r="BN391" s="667"/>
      <c r="BO391" s="667"/>
      <c r="BP391" s="667"/>
      <c r="BQ391" s="667"/>
      <c r="BR391" s="733"/>
      <c r="BS391" s="667"/>
      <c r="BT391" s="667"/>
      <c r="BU391" s="667"/>
      <c r="BV391" s="651"/>
      <c r="BW391" s="651"/>
      <c r="BX391" s="651"/>
      <c r="BY391" s="651"/>
      <c r="BZ391" s="639"/>
      <c r="CA391" s="639"/>
      <c r="CB391" s="639"/>
      <c r="CC391" s="667"/>
      <c r="CD391" s="651"/>
      <c r="CE391" s="651"/>
      <c r="CF391" s="651"/>
      <c r="CG391" s="651"/>
      <c r="CH391" s="667"/>
      <c r="CI391" s="667"/>
      <c r="CJ391" s="667"/>
      <c r="CK391" s="667"/>
      <c r="CL391" s="667"/>
      <c r="CM391" s="667"/>
      <c r="CN391" s="667"/>
      <c r="CO391" s="667"/>
      <c r="CP391" s="667"/>
      <c r="CQ391" s="667"/>
      <c r="CR391" s="667"/>
      <c r="CS391" s="667"/>
      <c r="CT391" s="667"/>
      <c r="CU391" s="667"/>
      <c r="CV391" s="667"/>
      <c r="CW391" s="667"/>
      <c r="CX391" s="667"/>
      <c r="CY391" s="667"/>
      <c r="CZ391" s="667"/>
      <c r="DA391" s="667"/>
      <c r="DB391" s="667"/>
      <c r="DC391" s="667"/>
      <c r="DD391" s="667"/>
      <c r="DE391" s="667"/>
      <c r="DF391" s="667"/>
      <c r="DG391" s="667"/>
      <c r="DH391" s="667"/>
      <c r="DI391" s="667"/>
      <c r="DJ391" s="667"/>
      <c r="DK391" s="667"/>
      <c r="DL391" s="667"/>
      <c r="DM391" s="667"/>
      <c r="DN391" s="667"/>
      <c r="DO391" s="667"/>
      <c r="DP391" s="667"/>
      <c r="DQ391" s="667"/>
    </row>
    <row r="392" spans="2:121" s="47" customFormat="1" outlineLevel="1">
      <c r="B392" s="47">
        <v>392</v>
      </c>
      <c r="C392" s="46"/>
      <c r="D392" s="859"/>
      <c r="E392" s="121"/>
      <c r="F392" s="667"/>
      <c r="G392" s="667"/>
      <c r="H392" s="667"/>
      <c r="I392" s="667"/>
      <c r="J392" s="667"/>
      <c r="K392" s="667"/>
      <c r="L392" s="667"/>
      <c r="M392" s="667"/>
      <c r="N392" s="667"/>
      <c r="O392" s="726"/>
      <c r="P392" s="758"/>
      <c r="Q392" s="846"/>
      <c r="R392" s="667"/>
      <c r="S392" s="667"/>
      <c r="T392" s="667"/>
      <c r="U392" s="667"/>
      <c r="V392" s="668"/>
      <c r="W392" s="668"/>
      <c r="X392" s="668"/>
      <c r="Y392" s="668"/>
      <c r="Z392" s="668"/>
      <c r="AA392" s="668"/>
      <c r="AB392" s="121"/>
      <c r="AC392" s="121"/>
      <c r="AD392" s="667"/>
      <c r="AE392" s="667"/>
      <c r="AF392" s="667"/>
      <c r="AG392" s="667"/>
      <c r="AH392" s="667"/>
      <c r="AI392" s="667"/>
      <c r="AJ392" s="667"/>
      <c r="AK392" s="667"/>
      <c r="AL392" s="667"/>
      <c r="AM392" s="667"/>
      <c r="AN392" s="667"/>
      <c r="AO392" s="667"/>
      <c r="AP392" s="667"/>
      <c r="AQ392" s="667"/>
      <c r="AR392" s="667"/>
      <c r="AS392" s="667"/>
      <c r="AT392" s="667"/>
      <c r="AU392" s="667"/>
      <c r="AV392" s="667"/>
      <c r="AW392" s="667"/>
      <c r="AX392" s="667"/>
      <c r="AY392" s="667"/>
      <c r="AZ392" s="667"/>
      <c r="BA392" s="667"/>
      <c r="BB392" s="667"/>
      <c r="BC392" s="667"/>
      <c r="BD392" s="667"/>
      <c r="BE392" s="667"/>
      <c r="BF392" s="667"/>
      <c r="BG392" s="667"/>
      <c r="BH392" s="667"/>
      <c r="BI392" s="667"/>
      <c r="BJ392" s="667"/>
      <c r="BK392" s="667"/>
      <c r="BL392" s="667"/>
      <c r="BM392" s="667"/>
      <c r="BN392" s="667"/>
      <c r="BO392" s="667"/>
      <c r="BP392" s="667"/>
      <c r="BQ392" s="667"/>
      <c r="BR392" s="733"/>
      <c r="BS392" s="667"/>
      <c r="BT392" s="667"/>
      <c r="BU392" s="667"/>
      <c r="BV392" s="651"/>
      <c r="BW392" s="651"/>
      <c r="BX392" s="651"/>
      <c r="BY392" s="651"/>
      <c r="BZ392" s="639"/>
      <c r="CA392" s="639"/>
      <c r="CB392" s="639"/>
      <c r="CC392" s="667"/>
      <c r="CD392" s="651"/>
      <c r="CE392" s="651"/>
      <c r="CF392" s="651"/>
      <c r="CG392" s="651"/>
      <c r="CH392" s="667"/>
      <c r="CI392" s="667"/>
      <c r="CJ392" s="667"/>
      <c r="CK392" s="667"/>
      <c r="CL392" s="667"/>
      <c r="CM392" s="667"/>
      <c r="CN392" s="667"/>
      <c r="CO392" s="667"/>
      <c r="CP392" s="667"/>
      <c r="CQ392" s="667"/>
      <c r="CR392" s="667"/>
      <c r="CS392" s="667"/>
      <c r="CT392" s="667"/>
      <c r="CU392" s="667"/>
      <c r="CV392" s="667"/>
      <c r="CW392" s="667"/>
      <c r="CX392" s="667"/>
      <c r="CY392" s="667"/>
      <c r="CZ392" s="667"/>
      <c r="DA392" s="667"/>
      <c r="DB392" s="667"/>
      <c r="DC392" s="667"/>
      <c r="DD392" s="667"/>
      <c r="DE392" s="667"/>
      <c r="DF392" s="667"/>
      <c r="DG392" s="667"/>
      <c r="DH392" s="667"/>
      <c r="DI392" s="667"/>
      <c r="DJ392" s="667"/>
      <c r="DK392" s="667"/>
      <c r="DL392" s="667"/>
      <c r="DM392" s="667"/>
      <c r="DN392" s="667"/>
      <c r="DO392" s="667"/>
      <c r="DP392" s="667"/>
      <c r="DQ392" s="667"/>
    </row>
    <row r="393" spans="2:121" s="47" customFormat="1" outlineLevel="1">
      <c r="B393" s="47">
        <v>393</v>
      </c>
      <c r="C393" s="46"/>
      <c r="D393" s="859"/>
      <c r="E393" s="121"/>
      <c r="F393" s="667"/>
      <c r="G393" s="667"/>
      <c r="H393" s="667"/>
      <c r="I393" s="667"/>
      <c r="J393" s="667"/>
      <c r="K393" s="667"/>
      <c r="L393" s="667"/>
      <c r="M393" s="667"/>
      <c r="N393" s="667"/>
      <c r="O393" s="726"/>
      <c r="P393" s="726"/>
      <c r="Q393" s="846"/>
      <c r="R393" s="667"/>
      <c r="S393" s="667"/>
      <c r="T393" s="667"/>
      <c r="U393" s="667"/>
      <c r="V393" s="668"/>
      <c r="W393" s="668"/>
      <c r="X393" s="668"/>
      <c r="Y393" s="668"/>
      <c r="Z393" s="668"/>
      <c r="AA393" s="668"/>
      <c r="AB393" s="121"/>
      <c r="AC393" s="121"/>
      <c r="AD393" s="667"/>
      <c r="AE393" s="667"/>
      <c r="AF393" s="667"/>
      <c r="AG393" s="667"/>
      <c r="AH393" s="667"/>
      <c r="AI393" s="667"/>
      <c r="AJ393" s="667"/>
      <c r="AK393" s="667"/>
      <c r="AL393" s="667"/>
      <c r="AM393" s="667"/>
      <c r="AN393" s="667"/>
      <c r="AO393" s="667"/>
      <c r="AP393" s="667"/>
      <c r="AQ393" s="667"/>
      <c r="AR393" s="667"/>
      <c r="AS393" s="667"/>
      <c r="AT393" s="667"/>
      <c r="AU393" s="667"/>
      <c r="AV393" s="667"/>
      <c r="AW393" s="667"/>
      <c r="AX393" s="667"/>
      <c r="AY393" s="667"/>
      <c r="AZ393" s="667"/>
      <c r="BA393" s="667"/>
      <c r="BB393" s="667"/>
      <c r="BC393" s="667"/>
      <c r="BD393" s="667"/>
      <c r="BE393" s="667"/>
      <c r="BF393" s="667"/>
      <c r="BG393" s="667"/>
      <c r="BH393" s="667"/>
      <c r="BI393" s="667"/>
      <c r="BJ393" s="667"/>
      <c r="BK393" s="667"/>
      <c r="BL393" s="667"/>
      <c r="BM393" s="667"/>
      <c r="BN393" s="667"/>
      <c r="BO393" s="667"/>
      <c r="BP393" s="667"/>
      <c r="BQ393" s="667"/>
      <c r="BR393" s="733"/>
      <c r="BS393" s="667"/>
      <c r="BT393" s="667"/>
      <c r="BU393" s="667"/>
      <c r="BV393" s="651"/>
      <c r="BW393" s="651"/>
      <c r="BX393" s="651"/>
      <c r="BY393" s="651"/>
      <c r="BZ393" s="667"/>
      <c r="CA393" s="667"/>
      <c r="CB393" s="667"/>
      <c r="CC393" s="667"/>
      <c r="CD393" s="667"/>
      <c r="CE393" s="667"/>
      <c r="CF393" s="667"/>
      <c r="CG393" s="667"/>
      <c r="CH393" s="667"/>
      <c r="CI393" s="667"/>
      <c r="CJ393" s="667"/>
      <c r="CK393" s="667"/>
      <c r="CL393" s="667"/>
      <c r="CM393" s="667"/>
      <c r="CN393" s="667"/>
      <c r="CO393" s="667"/>
      <c r="CP393" s="667"/>
      <c r="CQ393" s="667"/>
      <c r="CR393" s="667"/>
      <c r="CS393" s="667"/>
      <c r="CT393" s="667"/>
      <c r="CU393" s="667"/>
      <c r="CV393" s="667"/>
      <c r="CW393" s="667"/>
      <c r="CX393" s="667"/>
      <c r="CY393" s="667"/>
      <c r="CZ393" s="667"/>
      <c r="DA393" s="667"/>
      <c r="DB393" s="667"/>
      <c r="DC393" s="667"/>
      <c r="DD393" s="667"/>
      <c r="DE393" s="667"/>
      <c r="DF393" s="667"/>
      <c r="DG393" s="667"/>
      <c r="DH393" s="667"/>
      <c r="DI393" s="667"/>
      <c r="DJ393" s="667"/>
      <c r="DK393" s="667"/>
      <c r="DL393" s="667"/>
      <c r="DM393" s="667"/>
      <c r="DN393" s="667"/>
      <c r="DO393" s="667"/>
      <c r="DP393" s="667"/>
      <c r="DQ393" s="667"/>
    </row>
    <row r="394" spans="2:121" s="51" customFormat="1" outlineLevel="1">
      <c r="B394" s="47">
        <v>394</v>
      </c>
      <c r="C394" s="641"/>
      <c r="D394" s="786"/>
      <c r="E394" s="53"/>
      <c r="F394" s="643"/>
      <c r="G394" s="643"/>
      <c r="H394" s="643"/>
      <c r="I394" s="643"/>
      <c r="J394" s="643"/>
      <c r="K394" s="643"/>
      <c r="L394" s="643"/>
      <c r="M394" s="643"/>
      <c r="N394" s="643"/>
      <c r="O394" s="6"/>
      <c r="P394" s="758"/>
      <c r="Q394" s="644"/>
      <c r="R394" s="644"/>
      <c r="S394" s="644"/>
      <c r="T394" s="644"/>
      <c r="U394" s="644"/>
      <c r="V394" s="645"/>
      <c r="W394" s="645"/>
      <c r="X394" s="645"/>
      <c r="Y394" s="645"/>
      <c r="Z394" s="645"/>
      <c r="AA394" s="645"/>
      <c r="AB394" s="53"/>
      <c r="AC394" s="53"/>
      <c r="AD394" s="643"/>
      <c r="AE394" s="643"/>
      <c r="AF394" s="643"/>
      <c r="AG394" s="643"/>
      <c r="AH394" s="643"/>
      <c r="AI394" s="643"/>
      <c r="AJ394" s="643"/>
      <c r="AK394" s="643"/>
      <c r="AL394" s="643"/>
      <c r="AM394" s="643"/>
      <c r="AN394" s="643"/>
      <c r="AO394" s="643"/>
      <c r="AP394" s="643"/>
      <c r="AQ394" s="643"/>
      <c r="AR394" s="643"/>
      <c r="AS394" s="643"/>
      <c r="AT394" s="643"/>
      <c r="AU394" s="643"/>
      <c r="AV394" s="643"/>
      <c r="AW394" s="643"/>
      <c r="AX394" s="643"/>
      <c r="AY394" s="643"/>
      <c r="AZ394" s="643"/>
      <c r="BA394" s="643"/>
      <c r="BB394" s="643"/>
      <c r="BC394" s="643"/>
      <c r="BD394" s="643"/>
      <c r="BE394" s="643"/>
      <c r="BF394" s="643"/>
      <c r="BG394" s="643"/>
      <c r="BH394" s="643"/>
      <c r="BI394" s="643"/>
      <c r="BJ394" s="643"/>
      <c r="BK394" s="643"/>
      <c r="BL394" s="643"/>
      <c r="BM394" s="643"/>
      <c r="BN394" s="643"/>
      <c r="BO394" s="643"/>
      <c r="BP394" s="643"/>
      <c r="BQ394" s="643"/>
      <c r="BR394" s="795"/>
      <c r="BS394" s="643"/>
      <c r="BT394" s="643"/>
      <c r="BU394" s="643"/>
      <c r="BV394" s="646"/>
      <c r="BW394" s="646"/>
      <c r="BX394" s="646"/>
      <c r="BY394" s="646"/>
      <c r="BZ394" s="646"/>
      <c r="CA394" s="646"/>
      <c r="CB394" s="646"/>
      <c r="CC394" s="654"/>
      <c r="CD394" s="654"/>
      <c r="CE394" s="654"/>
      <c r="CF394" s="654"/>
      <c r="CG394" s="654"/>
      <c r="CH394" s="654"/>
      <c r="CI394" s="654"/>
      <c r="CJ394" s="654"/>
      <c r="CK394" s="654"/>
      <c r="CL394" s="654"/>
      <c r="CM394" s="654"/>
      <c r="CN394" s="654"/>
      <c r="CO394" s="654"/>
      <c r="CP394" s="654"/>
      <c r="CQ394" s="654"/>
      <c r="CR394" s="654"/>
      <c r="CS394" s="654"/>
      <c r="CT394" s="654"/>
      <c r="CU394" s="643"/>
      <c r="CV394" s="643"/>
      <c r="CW394" s="643"/>
      <c r="CX394" s="643"/>
      <c r="CY394" s="643"/>
      <c r="CZ394" s="643"/>
      <c r="DA394" s="643"/>
      <c r="DB394" s="643"/>
      <c r="DC394" s="643"/>
      <c r="DD394" s="643"/>
      <c r="DE394" s="643"/>
      <c r="DF394" s="643"/>
      <c r="DG394" s="643"/>
      <c r="DH394" s="643"/>
      <c r="DI394" s="643"/>
      <c r="DJ394" s="643"/>
      <c r="DK394" s="643"/>
      <c r="DL394" s="643"/>
      <c r="DM394" s="643"/>
      <c r="DN394" s="643"/>
      <c r="DO394" s="643"/>
      <c r="DP394" s="643"/>
      <c r="DQ394" s="643"/>
    </row>
    <row r="395" spans="2:121" s="47" customFormat="1" outlineLevel="1">
      <c r="B395" s="47">
        <v>395</v>
      </c>
      <c r="C395" s="46"/>
      <c r="D395" s="861"/>
      <c r="E395" s="121"/>
      <c r="F395" s="667"/>
      <c r="G395" s="667"/>
      <c r="H395" s="667"/>
      <c r="I395" s="667"/>
      <c r="J395" s="667"/>
      <c r="K395" s="667"/>
      <c r="L395" s="667"/>
      <c r="M395" s="667"/>
      <c r="N395" s="667"/>
      <c r="O395" s="726"/>
      <c r="P395" s="758"/>
      <c r="Q395" s="758"/>
      <c r="R395" s="656"/>
      <c r="S395" s="656"/>
      <c r="T395" s="656"/>
      <c r="U395" s="656"/>
      <c r="V395" s="632"/>
      <c r="W395" s="632"/>
      <c r="X395" s="632"/>
      <c r="Y395" s="632"/>
      <c r="Z395" s="632"/>
      <c r="AA395" s="632"/>
      <c r="AB395" s="121"/>
      <c r="AC395" s="121"/>
      <c r="AD395" s="667"/>
      <c r="AE395" s="667"/>
      <c r="AF395" s="667"/>
      <c r="AG395" s="667"/>
      <c r="AH395" s="667"/>
      <c r="AI395" s="667"/>
      <c r="AJ395" s="667"/>
      <c r="AK395" s="667"/>
      <c r="AL395" s="667"/>
      <c r="AM395" s="667"/>
      <c r="AN395" s="667"/>
      <c r="AO395" s="667"/>
      <c r="AP395" s="667"/>
      <c r="AQ395" s="667"/>
      <c r="AR395" s="667"/>
      <c r="AS395" s="667"/>
      <c r="AT395" s="667"/>
      <c r="AU395" s="667"/>
      <c r="AV395" s="667"/>
      <c r="AW395" s="667"/>
      <c r="AX395" s="667"/>
      <c r="AY395" s="667"/>
      <c r="AZ395" s="667"/>
      <c r="BA395" s="667"/>
      <c r="BB395" s="667"/>
      <c r="BC395" s="667"/>
      <c r="BD395" s="667"/>
      <c r="BE395" s="667"/>
      <c r="BF395" s="667"/>
      <c r="BG395" s="667"/>
      <c r="BH395" s="667"/>
      <c r="BI395" s="667"/>
      <c r="BJ395" s="667"/>
      <c r="BK395" s="667"/>
      <c r="BL395" s="667"/>
      <c r="BM395" s="667"/>
      <c r="BN395" s="667"/>
      <c r="BO395" s="667"/>
      <c r="BP395" s="667"/>
      <c r="BQ395" s="667"/>
      <c r="BR395" s="733"/>
      <c r="BS395" s="667"/>
      <c r="BT395" s="667"/>
      <c r="BU395" s="667"/>
      <c r="BV395" s="651"/>
      <c r="BW395" s="651"/>
      <c r="BX395" s="651"/>
      <c r="BY395" s="651"/>
      <c r="BZ395" s="651"/>
      <c r="CA395" s="651"/>
      <c r="CB395" s="651"/>
      <c r="CC395" s="651"/>
      <c r="CD395" s="651"/>
      <c r="CE395" s="656"/>
      <c r="CF395" s="656"/>
      <c r="CG395" s="656"/>
      <c r="CH395" s="656"/>
      <c r="CI395" s="656"/>
      <c r="CJ395" s="656"/>
      <c r="CK395" s="656"/>
      <c r="CL395" s="656"/>
      <c r="CM395" s="656"/>
      <c r="CN395" s="656"/>
      <c r="CO395" s="656"/>
      <c r="CP395" s="656"/>
      <c r="CQ395" s="656"/>
      <c r="CR395" s="656"/>
      <c r="CS395" s="656"/>
      <c r="CT395" s="656"/>
      <c r="CU395" s="667"/>
      <c r="CV395" s="667"/>
      <c r="CW395" s="667"/>
      <c r="CX395" s="667"/>
      <c r="CY395" s="667"/>
      <c r="CZ395" s="667"/>
      <c r="DA395" s="667"/>
      <c r="DB395" s="667"/>
      <c r="DC395" s="667"/>
      <c r="DD395" s="667"/>
      <c r="DE395" s="667"/>
      <c r="DF395" s="667"/>
      <c r="DG395" s="667"/>
      <c r="DH395" s="667"/>
      <c r="DI395" s="667"/>
      <c r="DJ395" s="667"/>
      <c r="DK395" s="667"/>
      <c r="DL395" s="667"/>
      <c r="DM395" s="667"/>
      <c r="DN395" s="667"/>
      <c r="DO395" s="667"/>
      <c r="DP395" s="667"/>
      <c r="DQ395" s="667"/>
    </row>
    <row r="396" spans="2:121" s="47" customFormat="1" outlineLevel="1">
      <c r="B396" s="47">
        <v>396</v>
      </c>
      <c r="C396" s="46"/>
      <c r="D396" s="861"/>
      <c r="E396" s="121"/>
      <c r="F396" s="667"/>
      <c r="G396" s="667"/>
      <c r="H396" s="667"/>
      <c r="I396" s="667"/>
      <c r="J396" s="667"/>
      <c r="K396" s="667"/>
      <c r="L396" s="667"/>
      <c r="M396" s="667"/>
      <c r="N396" s="667"/>
      <c r="O396" s="726"/>
      <c r="P396" s="726"/>
      <c r="Q396" s="726"/>
      <c r="R396" s="726"/>
      <c r="S396" s="638"/>
      <c r="T396" s="638"/>
      <c r="U396" s="638"/>
      <c r="V396" s="640"/>
      <c r="W396" s="640"/>
      <c r="X396" s="640"/>
      <c r="Y396" s="640"/>
      <c r="Z396" s="640"/>
      <c r="AA396" s="640"/>
      <c r="AB396" s="121"/>
      <c r="AC396" s="121"/>
      <c r="AD396" s="667"/>
      <c r="AE396" s="667"/>
      <c r="AF396" s="667"/>
      <c r="AG396" s="667"/>
      <c r="AH396" s="667"/>
      <c r="AI396" s="667"/>
      <c r="AJ396" s="667"/>
      <c r="AK396" s="667"/>
      <c r="AL396" s="667"/>
      <c r="AM396" s="667"/>
      <c r="AN396" s="667"/>
      <c r="AO396" s="667"/>
      <c r="AP396" s="667"/>
      <c r="AQ396" s="667"/>
      <c r="AR396" s="667"/>
      <c r="AS396" s="667"/>
      <c r="AT396" s="667"/>
      <c r="AU396" s="667"/>
      <c r="AV396" s="667"/>
      <c r="AW396" s="667"/>
      <c r="AX396" s="667"/>
      <c r="AY396" s="667"/>
      <c r="AZ396" s="667"/>
      <c r="BA396" s="667"/>
      <c r="BB396" s="667"/>
      <c r="BC396" s="667"/>
      <c r="BD396" s="667"/>
      <c r="BE396" s="667"/>
      <c r="BF396" s="667"/>
      <c r="BG396" s="667"/>
      <c r="BH396" s="667"/>
      <c r="BI396" s="667"/>
      <c r="BJ396" s="667"/>
      <c r="BK396" s="667"/>
      <c r="BL396" s="667"/>
      <c r="BM396" s="667"/>
      <c r="BN396" s="667"/>
      <c r="BO396" s="667"/>
      <c r="BP396" s="667"/>
      <c r="BQ396" s="667"/>
      <c r="BR396" s="733"/>
      <c r="BS396" s="667"/>
      <c r="BT396" s="667"/>
      <c r="BU396" s="667"/>
      <c r="BV396" s="651"/>
      <c r="BW396" s="651"/>
      <c r="BX396" s="651"/>
      <c r="BY396" s="651"/>
      <c r="BZ396" s="651"/>
      <c r="CA396" s="651"/>
      <c r="CB396" s="651"/>
      <c r="CC396" s="651"/>
      <c r="CD396" s="651"/>
      <c r="CE396" s="656"/>
      <c r="CF396" s="656"/>
      <c r="CG396" s="656"/>
      <c r="CH396" s="656"/>
      <c r="CI396" s="667"/>
      <c r="CJ396" s="667"/>
      <c r="CK396" s="667"/>
      <c r="CL396" s="667"/>
      <c r="CM396" s="667"/>
      <c r="CN396" s="667"/>
      <c r="CO396" s="667"/>
      <c r="CP396" s="667"/>
      <c r="CQ396" s="667"/>
      <c r="CR396" s="667"/>
      <c r="CS396" s="667"/>
      <c r="CT396" s="667"/>
      <c r="CU396" s="667"/>
      <c r="CV396" s="667"/>
      <c r="CW396" s="667"/>
      <c r="CX396" s="667"/>
      <c r="CY396" s="667"/>
      <c r="CZ396" s="667"/>
      <c r="DA396" s="667"/>
      <c r="DB396" s="667"/>
      <c r="DC396" s="667"/>
      <c r="DD396" s="667"/>
      <c r="DE396" s="667"/>
      <c r="DF396" s="667"/>
      <c r="DG396" s="667"/>
      <c r="DH396" s="667"/>
      <c r="DI396" s="667"/>
      <c r="DJ396" s="667"/>
      <c r="DK396" s="667"/>
      <c r="DL396" s="667"/>
      <c r="DM396" s="667"/>
      <c r="DN396" s="667"/>
      <c r="DO396" s="667"/>
      <c r="DP396" s="667"/>
      <c r="DQ396" s="667"/>
    </row>
    <row r="397" spans="2:121" s="47" customFormat="1" ht="2.25" customHeight="1" outlineLevel="1">
      <c r="B397" s="47">
        <v>397</v>
      </c>
      <c r="C397" s="46"/>
      <c r="D397" s="874"/>
      <c r="E397" s="111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132"/>
      <c r="W397" s="132"/>
      <c r="X397" s="132"/>
      <c r="Y397" s="132"/>
      <c r="Z397" s="132"/>
      <c r="AA397" s="132"/>
      <c r="AB397" s="111"/>
      <c r="AC397" s="111"/>
      <c r="AD397" s="85"/>
      <c r="AE397" s="85"/>
      <c r="AF397" s="85"/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5"/>
      <c r="BA397" s="85"/>
      <c r="BB397" s="85"/>
      <c r="BC397" s="85"/>
      <c r="BD397" s="85"/>
      <c r="BE397" s="85"/>
      <c r="BF397" s="85"/>
      <c r="BG397" s="85"/>
      <c r="BH397" s="85"/>
      <c r="BI397" s="85"/>
      <c r="BJ397" s="85"/>
      <c r="BK397" s="85"/>
      <c r="BL397" s="85"/>
      <c r="BM397" s="85"/>
      <c r="BN397" s="85"/>
      <c r="BO397" s="85"/>
      <c r="BP397" s="85"/>
      <c r="BQ397" s="85"/>
      <c r="BR397" s="85"/>
      <c r="BS397" s="85"/>
      <c r="BT397" s="85"/>
      <c r="BU397" s="85"/>
      <c r="BV397" s="99"/>
      <c r="BW397" s="99"/>
      <c r="BX397" s="99"/>
      <c r="BY397" s="634"/>
      <c r="BZ397" s="634"/>
      <c r="CA397" s="634"/>
      <c r="CB397" s="634"/>
      <c r="CC397" s="634"/>
      <c r="CD397" s="99"/>
      <c r="CE397" s="99"/>
      <c r="CF397" s="99"/>
      <c r="CG397" s="99"/>
      <c r="CH397" s="99"/>
      <c r="CI397" s="85"/>
      <c r="CJ397" s="85"/>
      <c r="CK397" s="85"/>
      <c r="CL397" s="99"/>
      <c r="CM397" s="85"/>
      <c r="CN397" s="85"/>
      <c r="CO397" s="85"/>
      <c r="CP397" s="85"/>
      <c r="CQ397" s="85"/>
      <c r="CR397" s="85"/>
      <c r="CS397" s="85"/>
      <c r="CT397" s="85"/>
      <c r="CU397" s="85"/>
      <c r="CV397" s="85"/>
      <c r="CW397" s="85"/>
      <c r="CX397" s="85"/>
      <c r="CY397" s="85"/>
      <c r="CZ397" s="85"/>
      <c r="DA397" s="85"/>
      <c r="DB397" s="85"/>
      <c r="DC397" s="85"/>
      <c r="DD397" s="85"/>
      <c r="DE397" s="85"/>
      <c r="DF397" s="85"/>
      <c r="DG397" s="85"/>
      <c r="DH397" s="85"/>
      <c r="DI397" s="85"/>
      <c r="DJ397" s="85"/>
      <c r="DK397" s="85"/>
      <c r="DL397" s="85"/>
      <c r="DM397" s="85"/>
      <c r="DN397" s="85"/>
      <c r="DO397" s="85"/>
      <c r="DP397" s="85"/>
      <c r="DQ397" s="85"/>
    </row>
    <row r="398" spans="2:121" s="47" customFormat="1" outlineLevel="1">
      <c r="B398" s="47">
        <v>398</v>
      </c>
      <c r="C398" s="46"/>
      <c r="D398" s="858"/>
      <c r="E398" s="121"/>
      <c r="F398" s="667"/>
      <c r="G398" s="667"/>
      <c r="H398" s="667"/>
      <c r="I398" s="667"/>
      <c r="J398" s="667"/>
      <c r="K398" s="667"/>
      <c r="L398" s="667"/>
      <c r="M398" s="667"/>
      <c r="N398" s="667"/>
      <c r="O398" s="726"/>
      <c r="P398" s="726"/>
      <c r="Q398" s="726"/>
      <c r="R398" s="726"/>
      <c r="S398" s="638"/>
      <c r="T398" s="638"/>
      <c r="U398" s="638"/>
      <c r="V398" s="640"/>
      <c r="W398" s="640"/>
      <c r="X398" s="640"/>
      <c r="Y398" s="640"/>
      <c r="Z398" s="640"/>
      <c r="AA398" s="640"/>
      <c r="AB398" s="121"/>
      <c r="AC398" s="121"/>
      <c r="AD398" s="667"/>
      <c r="AE398" s="667"/>
      <c r="AF398" s="667"/>
      <c r="AG398" s="667"/>
      <c r="AH398" s="667"/>
      <c r="AI398" s="667"/>
      <c r="AJ398" s="667"/>
      <c r="AK398" s="667"/>
      <c r="AL398" s="667"/>
      <c r="AM398" s="667"/>
      <c r="AN398" s="667"/>
      <c r="AO398" s="667"/>
      <c r="AP398" s="667"/>
      <c r="AQ398" s="667"/>
      <c r="AR398" s="667"/>
      <c r="AS398" s="667"/>
      <c r="AT398" s="667"/>
      <c r="AU398" s="667"/>
      <c r="AV398" s="667"/>
      <c r="AW398" s="667"/>
      <c r="AX398" s="667"/>
      <c r="AY398" s="667"/>
      <c r="AZ398" s="667"/>
      <c r="BA398" s="667"/>
      <c r="BB398" s="667"/>
      <c r="BC398" s="667"/>
      <c r="BD398" s="667"/>
      <c r="BE398" s="667"/>
      <c r="BF398" s="667"/>
      <c r="BG398" s="667"/>
      <c r="BH398" s="667"/>
      <c r="BI398" s="667"/>
      <c r="BJ398" s="667"/>
      <c r="BK398" s="667"/>
      <c r="BL398" s="667"/>
      <c r="BM398" s="667"/>
      <c r="BN398" s="667"/>
      <c r="BO398" s="667"/>
      <c r="BP398" s="667"/>
      <c r="BQ398" s="667"/>
      <c r="BR398" s="733"/>
      <c r="BS398" s="667"/>
      <c r="BT398" s="667"/>
      <c r="BU398" s="667"/>
      <c r="BV398" s="651"/>
      <c r="BW398" s="651"/>
      <c r="BX398" s="651"/>
      <c r="BY398" s="651"/>
      <c r="BZ398" s="651"/>
      <c r="CA398" s="651"/>
      <c r="CB398" s="651"/>
      <c r="CC398" s="651"/>
      <c r="CD398" s="651"/>
      <c r="CE398" s="651"/>
      <c r="CF398" s="639"/>
      <c r="CG398" s="667"/>
      <c r="CH398" s="667"/>
      <c r="CI398" s="667"/>
      <c r="CJ398" s="667"/>
      <c r="CK398" s="667"/>
      <c r="CL398" s="667"/>
      <c r="CM398" s="667"/>
      <c r="CN398" s="667"/>
      <c r="CO398" s="667"/>
      <c r="CP398" s="667"/>
      <c r="CQ398" s="667"/>
      <c r="CR398" s="667"/>
      <c r="CS398" s="667"/>
      <c r="CT398" s="667"/>
      <c r="CU398" s="667"/>
      <c r="CV398" s="667"/>
      <c r="CW398" s="667"/>
      <c r="CX398" s="667"/>
      <c r="CY398" s="667"/>
      <c r="CZ398" s="667"/>
      <c r="DA398" s="667"/>
      <c r="DB398" s="667"/>
      <c r="DC398" s="667"/>
      <c r="DD398" s="667"/>
      <c r="DE398" s="667"/>
      <c r="DF398" s="667"/>
      <c r="DG398" s="667"/>
      <c r="DH398" s="667"/>
      <c r="DI398" s="667"/>
      <c r="DJ398" s="667"/>
      <c r="DK398" s="667"/>
      <c r="DL398" s="667"/>
      <c r="DM398" s="667"/>
      <c r="DN398" s="667"/>
      <c r="DO398" s="667"/>
      <c r="DP398" s="667"/>
      <c r="DQ398" s="667"/>
    </row>
    <row r="399" spans="2:121" s="47" customFormat="1" outlineLevel="1">
      <c r="B399" s="47">
        <v>399</v>
      </c>
      <c r="C399" s="46"/>
      <c r="D399" s="858"/>
      <c r="E399" s="121"/>
      <c r="F399" s="667"/>
      <c r="G399" s="667"/>
      <c r="H399" s="667"/>
      <c r="I399" s="667"/>
      <c r="J399" s="667"/>
      <c r="K399" s="667"/>
      <c r="L399" s="667"/>
      <c r="M399" s="667"/>
      <c r="N399" s="667"/>
      <c r="O399" s="726"/>
      <c r="P399" s="726"/>
      <c r="Q399" s="726"/>
      <c r="R399" s="726"/>
      <c r="S399" s="638"/>
      <c r="T399" s="638"/>
      <c r="U399" s="638"/>
      <c r="V399" s="640"/>
      <c r="W399" s="640"/>
      <c r="X399" s="640"/>
      <c r="Y399" s="640"/>
      <c r="Z399" s="640"/>
      <c r="AA399" s="640"/>
      <c r="AB399" s="121"/>
      <c r="AC399" s="121"/>
      <c r="AD399" s="667"/>
      <c r="AE399" s="667"/>
      <c r="AF399" s="667"/>
      <c r="AG399" s="667"/>
      <c r="AH399" s="667"/>
      <c r="AI399" s="667"/>
      <c r="AJ399" s="667"/>
      <c r="AK399" s="667"/>
      <c r="AL399" s="667"/>
      <c r="AM399" s="667"/>
      <c r="AN399" s="667"/>
      <c r="AO399" s="667"/>
      <c r="AP399" s="667"/>
      <c r="AQ399" s="667"/>
      <c r="AR399" s="667"/>
      <c r="AS399" s="667"/>
      <c r="AT399" s="667"/>
      <c r="AU399" s="667"/>
      <c r="AV399" s="667"/>
      <c r="AW399" s="667"/>
      <c r="AX399" s="667"/>
      <c r="AY399" s="667"/>
      <c r="AZ399" s="667"/>
      <c r="BA399" s="667"/>
      <c r="BB399" s="667"/>
      <c r="BC399" s="667"/>
      <c r="BD399" s="667"/>
      <c r="BE399" s="667"/>
      <c r="BF399" s="667"/>
      <c r="BG399" s="667"/>
      <c r="BH399" s="667"/>
      <c r="BI399" s="667"/>
      <c r="BJ399" s="667"/>
      <c r="BK399" s="667"/>
      <c r="BL399" s="667"/>
      <c r="BM399" s="667"/>
      <c r="BN399" s="667"/>
      <c r="BO399" s="667"/>
      <c r="BP399" s="667"/>
      <c r="BQ399" s="667"/>
      <c r="BR399" s="733"/>
      <c r="BS399" s="667"/>
      <c r="BT399" s="667"/>
      <c r="BU399" s="667"/>
      <c r="BV399" s="651"/>
      <c r="BW399" s="651"/>
      <c r="BX399" s="651"/>
      <c r="BY399" s="651"/>
      <c r="BZ399" s="651"/>
      <c r="CA399" s="651"/>
      <c r="CB399" s="651"/>
      <c r="CC399" s="651"/>
      <c r="CD399" s="892"/>
      <c r="CE399" s="651"/>
      <c r="CF399" s="639"/>
      <c r="CG399" s="667"/>
      <c r="CH399" s="892"/>
      <c r="CI399" s="667"/>
      <c r="CJ399" s="667"/>
      <c r="CK399" s="667"/>
      <c r="CL399" s="667"/>
      <c r="CM399" s="667"/>
      <c r="CN399" s="667"/>
      <c r="CO399" s="667"/>
      <c r="CP399" s="667"/>
      <c r="CQ399" s="667"/>
      <c r="CR399" s="667"/>
      <c r="CS399" s="667"/>
      <c r="CT399" s="667"/>
      <c r="CU399" s="667"/>
      <c r="CV399" s="667"/>
      <c r="CW399" s="667"/>
      <c r="CX399" s="667"/>
      <c r="CY399" s="667"/>
      <c r="CZ399" s="667"/>
      <c r="DA399" s="667"/>
      <c r="DB399" s="667"/>
      <c r="DC399" s="667"/>
      <c r="DD399" s="667"/>
      <c r="DE399" s="667"/>
      <c r="DF399" s="667"/>
      <c r="DG399" s="667"/>
      <c r="DH399" s="667"/>
      <c r="DI399" s="667"/>
      <c r="DJ399" s="667"/>
      <c r="DK399" s="667"/>
      <c r="DL399" s="667"/>
      <c r="DM399" s="667"/>
      <c r="DN399" s="667"/>
      <c r="DO399" s="667"/>
      <c r="DP399" s="667"/>
      <c r="DQ399" s="667"/>
    </row>
    <row r="400" spans="2:121" s="47" customFormat="1" outlineLevel="1">
      <c r="B400" s="47">
        <v>400</v>
      </c>
      <c r="C400" s="46"/>
      <c r="D400" s="859"/>
      <c r="E400" s="121"/>
      <c r="F400" s="667"/>
      <c r="G400" s="667"/>
      <c r="H400" s="667"/>
      <c r="I400" s="667"/>
      <c r="J400" s="667"/>
      <c r="K400" s="667"/>
      <c r="L400" s="667"/>
      <c r="M400" s="667"/>
      <c r="N400" s="667"/>
      <c r="O400" s="726"/>
      <c r="P400" s="758"/>
      <c r="Q400" s="639"/>
      <c r="R400" s="639"/>
      <c r="S400" s="639"/>
      <c r="T400" s="639"/>
      <c r="U400" s="639"/>
      <c r="V400" s="630"/>
      <c r="W400" s="630"/>
      <c r="X400" s="630"/>
      <c r="Y400" s="630"/>
      <c r="Z400" s="630"/>
      <c r="AA400" s="630"/>
      <c r="AB400" s="121"/>
      <c r="AC400" s="121"/>
      <c r="AD400" s="667"/>
      <c r="AE400" s="667"/>
      <c r="AF400" s="667"/>
      <c r="AG400" s="667"/>
      <c r="AH400" s="667"/>
      <c r="AI400" s="667"/>
      <c r="AJ400" s="667"/>
      <c r="AK400" s="667"/>
      <c r="AL400" s="667"/>
      <c r="AM400" s="667"/>
      <c r="AN400" s="667"/>
      <c r="AO400" s="667"/>
      <c r="AP400" s="667"/>
      <c r="AQ400" s="667"/>
      <c r="AR400" s="667"/>
      <c r="AS400" s="667"/>
      <c r="AT400" s="667"/>
      <c r="AU400" s="667"/>
      <c r="AV400" s="667"/>
      <c r="AW400" s="667"/>
      <c r="AX400" s="667"/>
      <c r="AY400" s="667"/>
      <c r="AZ400" s="667"/>
      <c r="BA400" s="667"/>
      <c r="BB400" s="667"/>
      <c r="BC400" s="667"/>
      <c r="BD400" s="667"/>
      <c r="BE400" s="667"/>
      <c r="BF400" s="667"/>
      <c r="BG400" s="667"/>
      <c r="BH400" s="667"/>
      <c r="BI400" s="667"/>
      <c r="BJ400" s="667"/>
      <c r="BK400" s="667"/>
      <c r="BL400" s="667"/>
      <c r="BM400" s="667"/>
      <c r="BN400" s="667"/>
      <c r="BO400" s="667"/>
      <c r="BP400" s="667"/>
      <c r="BQ400" s="667"/>
      <c r="BR400" s="733"/>
      <c r="BS400" s="667"/>
      <c r="BT400" s="667"/>
      <c r="BU400" s="667"/>
      <c r="BV400" s="651"/>
      <c r="BW400" s="651"/>
      <c r="BX400" s="651"/>
      <c r="BY400" s="651"/>
      <c r="BZ400" s="639"/>
      <c r="CA400" s="639"/>
      <c r="CB400" s="639"/>
      <c r="CC400" s="639"/>
      <c r="CD400" s="639"/>
      <c r="CE400" s="639"/>
      <c r="CF400" s="639"/>
      <c r="CG400" s="639"/>
      <c r="CH400" s="639"/>
      <c r="CI400" s="639"/>
      <c r="CJ400" s="639"/>
      <c r="CK400" s="639"/>
      <c r="CL400" s="639"/>
      <c r="CM400" s="639"/>
      <c r="CN400" s="639"/>
      <c r="CO400" s="639"/>
      <c r="CP400" s="639"/>
      <c r="CQ400" s="639"/>
      <c r="CR400" s="639"/>
      <c r="CS400" s="639"/>
      <c r="CT400" s="639"/>
      <c r="CU400" s="667"/>
      <c r="CV400" s="667"/>
      <c r="CW400" s="667"/>
      <c r="CX400" s="667"/>
      <c r="CY400" s="667"/>
      <c r="CZ400" s="667"/>
      <c r="DA400" s="667"/>
      <c r="DB400" s="667"/>
      <c r="DC400" s="667"/>
      <c r="DD400" s="667"/>
      <c r="DE400" s="667"/>
      <c r="DF400" s="667"/>
      <c r="DG400" s="667"/>
      <c r="DH400" s="667"/>
      <c r="DI400" s="667"/>
      <c r="DJ400" s="667"/>
      <c r="DK400" s="667"/>
      <c r="DL400" s="667"/>
      <c r="DM400" s="667"/>
      <c r="DN400" s="667"/>
      <c r="DO400" s="667"/>
      <c r="DP400" s="667"/>
      <c r="DQ400" s="667"/>
    </row>
    <row r="401" spans="2:121" s="47" customFormat="1" outlineLevel="1">
      <c r="B401" s="47">
        <v>401</v>
      </c>
      <c r="C401" s="46"/>
      <c r="D401" s="859"/>
      <c r="E401" s="121"/>
      <c r="F401" s="667"/>
      <c r="G401" s="667"/>
      <c r="H401" s="667"/>
      <c r="I401" s="667"/>
      <c r="J401" s="667"/>
      <c r="K401" s="667"/>
      <c r="L401" s="667"/>
      <c r="M401" s="667"/>
      <c r="N401" s="667"/>
      <c r="O401" s="726"/>
      <c r="P401" s="758"/>
      <c r="Q401" s="639"/>
      <c r="R401" s="639"/>
      <c r="S401" s="639"/>
      <c r="T401" s="639"/>
      <c r="U401" s="639"/>
      <c r="V401" s="630"/>
      <c r="W401" s="630"/>
      <c r="X401" s="630"/>
      <c r="Y401" s="630"/>
      <c r="Z401" s="630"/>
      <c r="AA401" s="630"/>
      <c r="AB401" s="121"/>
      <c r="AC401" s="121"/>
      <c r="AD401" s="667"/>
      <c r="AE401" s="667"/>
      <c r="AF401" s="667"/>
      <c r="AG401" s="667"/>
      <c r="AH401" s="667"/>
      <c r="AI401" s="667"/>
      <c r="AJ401" s="667"/>
      <c r="AK401" s="667"/>
      <c r="AL401" s="667"/>
      <c r="AM401" s="667"/>
      <c r="AN401" s="667"/>
      <c r="AO401" s="667"/>
      <c r="AP401" s="667"/>
      <c r="AQ401" s="667"/>
      <c r="AR401" s="667"/>
      <c r="AS401" s="667"/>
      <c r="AT401" s="667"/>
      <c r="AU401" s="667"/>
      <c r="AV401" s="667"/>
      <c r="AW401" s="667"/>
      <c r="AX401" s="667"/>
      <c r="AY401" s="667"/>
      <c r="AZ401" s="667"/>
      <c r="BA401" s="667"/>
      <c r="BB401" s="667"/>
      <c r="BC401" s="667"/>
      <c r="BD401" s="667"/>
      <c r="BE401" s="667"/>
      <c r="BF401" s="667"/>
      <c r="BG401" s="667"/>
      <c r="BH401" s="667"/>
      <c r="BI401" s="667"/>
      <c r="BJ401" s="667"/>
      <c r="BK401" s="667"/>
      <c r="BL401" s="667"/>
      <c r="BM401" s="667"/>
      <c r="BN401" s="667"/>
      <c r="BO401" s="667"/>
      <c r="BP401" s="667"/>
      <c r="BQ401" s="667"/>
      <c r="BR401" s="733"/>
      <c r="BS401" s="667"/>
      <c r="BT401" s="667"/>
      <c r="BU401" s="667"/>
      <c r="BV401" s="651"/>
      <c r="BW401" s="651"/>
      <c r="BX401" s="651"/>
      <c r="BY401" s="651"/>
      <c r="BZ401" s="639"/>
      <c r="CA401" s="639"/>
      <c r="CB401" s="639"/>
      <c r="CC401" s="639"/>
      <c r="CD401" s="639"/>
      <c r="CE401" s="639"/>
      <c r="CF401" s="639"/>
      <c r="CG401" s="639"/>
      <c r="CH401" s="639"/>
      <c r="CI401" s="639"/>
      <c r="CJ401" s="639"/>
      <c r="CK401" s="639"/>
      <c r="CL401" s="639"/>
      <c r="CM401" s="639"/>
      <c r="CN401" s="639"/>
      <c r="CO401" s="639"/>
      <c r="CP401" s="639"/>
      <c r="CQ401" s="639"/>
      <c r="CR401" s="639"/>
      <c r="CS401" s="639"/>
      <c r="CT401" s="639"/>
      <c r="CU401" s="667"/>
      <c r="CV401" s="667"/>
      <c r="CW401" s="667"/>
      <c r="CX401" s="667"/>
      <c r="CY401" s="667"/>
      <c r="CZ401" s="667"/>
      <c r="DA401" s="667"/>
      <c r="DB401" s="667"/>
      <c r="DC401" s="667"/>
      <c r="DD401" s="667"/>
      <c r="DE401" s="667"/>
      <c r="DF401" s="667"/>
      <c r="DG401" s="667"/>
      <c r="DH401" s="667"/>
      <c r="DI401" s="667"/>
      <c r="DJ401" s="667"/>
      <c r="DK401" s="667"/>
      <c r="DL401" s="667"/>
      <c r="DM401" s="667"/>
      <c r="DN401" s="667"/>
      <c r="DO401" s="667"/>
      <c r="DP401" s="667"/>
      <c r="DQ401" s="667"/>
    </row>
    <row r="402" spans="2:121" s="47" customFormat="1" outlineLevel="1">
      <c r="B402" s="47">
        <v>402</v>
      </c>
      <c r="C402" s="46"/>
      <c r="D402" s="859"/>
      <c r="E402" s="121"/>
      <c r="F402" s="667"/>
      <c r="G402" s="667"/>
      <c r="H402" s="667"/>
      <c r="I402" s="667"/>
      <c r="J402" s="667"/>
      <c r="K402" s="667"/>
      <c r="L402" s="667"/>
      <c r="M402" s="667"/>
      <c r="N402" s="667"/>
      <c r="O402" s="726"/>
      <c r="P402" s="758"/>
      <c r="Q402" s="639"/>
      <c r="R402" s="639"/>
      <c r="S402" s="639"/>
      <c r="T402" s="639"/>
      <c r="U402" s="639"/>
      <c r="V402" s="630"/>
      <c r="W402" s="630"/>
      <c r="X402" s="630"/>
      <c r="Y402" s="630"/>
      <c r="Z402" s="630"/>
      <c r="AA402" s="630"/>
      <c r="AB402" s="121"/>
      <c r="AC402" s="121"/>
      <c r="AD402" s="667"/>
      <c r="AE402" s="667"/>
      <c r="AF402" s="667"/>
      <c r="AG402" s="667"/>
      <c r="AH402" s="667"/>
      <c r="AI402" s="667"/>
      <c r="AJ402" s="667"/>
      <c r="AK402" s="667"/>
      <c r="AL402" s="667"/>
      <c r="AM402" s="667"/>
      <c r="AN402" s="667"/>
      <c r="AO402" s="667"/>
      <c r="AP402" s="667"/>
      <c r="AQ402" s="667"/>
      <c r="AR402" s="667"/>
      <c r="AS402" s="667"/>
      <c r="AT402" s="667"/>
      <c r="AU402" s="667"/>
      <c r="AV402" s="667"/>
      <c r="AW402" s="667"/>
      <c r="AX402" s="667"/>
      <c r="AY402" s="667"/>
      <c r="AZ402" s="667"/>
      <c r="BA402" s="667"/>
      <c r="BB402" s="667"/>
      <c r="BC402" s="667"/>
      <c r="BD402" s="667"/>
      <c r="BE402" s="667"/>
      <c r="BF402" s="667"/>
      <c r="BG402" s="667"/>
      <c r="BH402" s="667"/>
      <c r="BI402" s="667"/>
      <c r="BJ402" s="667"/>
      <c r="BK402" s="667"/>
      <c r="BL402" s="667"/>
      <c r="BM402" s="667"/>
      <c r="BN402" s="667"/>
      <c r="BO402" s="667"/>
      <c r="BP402" s="667"/>
      <c r="BQ402" s="667"/>
      <c r="BR402" s="733"/>
      <c r="BS402" s="667"/>
      <c r="BT402" s="667"/>
      <c r="BU402" s="667"/>
      <c r="BV402" s="651"/>
      <c r="BW402" s="651"/>
      <c r="BX402" s="651"/>
      <c r="BY402" s="651"/>
      <c r="BZ402" s="639"/>
      <c r="CA402" s="639"/>
      <c r="CB402" s="639"/>
      <c r="CC402" s="639"/>
      <c r="CD402" s="639"/>
      <c r="CE402" s="639"/>
      <c r="CF402" s="639"/>
      <c r="CG402" s="639"/>
      <c r="CH402" s="639"/>
      <c r="CI402" s="639"/>
      <c r="CJ402" s="639"/>
      <c r="CK402" s="639"/>
      <c r="CL402" s="639"/>
      <c r="CM402" s="639"/>
      <c r="CN402" s="639"/>
      <c r="CO402" s="639"/>
      <c r="CP402" s="639"/>
      <c r="CQ402" s="639"/>
      <c r="CR402" s="639"/>
      <c r="CS402" s="639"/>
      <c r="CT402" s="639"/>
      <c r="CU402" s="667"/>
      <c r="CV402" s="667"/>
      <c r="CW402" s="667"/>
      <c r="CX402" s="667"/>
      <c r="CY402" s="667"/>
      <c r="CZ402" s="667"/>
      <c r="DA402" s="667"/>
      <c r="DB402" s="667"/>
      <c r="DC402" s="667"/>
      <c r="DD402" s="667"/>
      <c r="DE402" s="667"/>
      <c r="DF402" s="667"/>
      <c r="DG402" s="667"/>
      <c r="DH402" s="667"/>
      <c r="DI402" s="667"/>
      <c r="DJ402" s="667"/>
      <c r="DK402" s="667"/>
      <c r="DL402" s="667"/>
      <c r="DM402" s="667"/>
      <c r="DN402" s="667"/>
      <c r="DO402" s="667"/>
      <c r="DP402" s="667"/>
      <c r="DQ402" s="667"/>
    </row>
    <row r="403" spans="2:121" s="47" customFormat="1" outlineLevel="1">
      <c r="B403" s="47">
        <v>403</v>
      </c>
      <c r="C403" s="46"/>
      <c r="D403" s="636"/>
      <c r="E403" s="121"/>
      <c r="F403" s="667"/>
      <c r="G403" s="667"/>
      <c r="H403" s="667"/>
      <c r="I403" s="667"/>
      <c r="J403" s="667"/>
      <c r="K403" s="667"/>
      <c r="L403" s="667"/>
      <c r="M403" s="667"/>
      <c r="N403" s="667"/>
      <c r="O403" s="726"/>
      <c r="P403" s="726"/>
      <c r="Q403" s="726"/>
      <c r="R403" s="726"/>
      <c r="S403" s="638"/>
      <c r="T403" s="638"/>
      <c r="U403" s="638"/>
      <c r="V403" s="640"/>
      <c r="W403" s="640"/>
      <c r="X403" s="640"/>
      <c r="Y403" s="640"/>
      <c r="Z403" s="640"/>
      <c r="AA403" s="640"/>
      <c r="AB403" s="121"/>
      <c r="AC403" s="121"/>
      <c r="AD403" s="667"/>
      <c r="AE403" s="667"/>
      <c r="AF403" s="667"/>
      <c r="AG403" s="667"/>
      <c r="AH403" s="667"/>
      <c r="AI403" s="667"/>
      <c r="AJ403" s="667"/>
      <c r="AK403" s="667"/>
      <c r="AL403" s="667"/>
      <c r="AM403" s="667"/>
      <c r="AN403" s="667"/>
      <c r="AO403" s="667"/>
      <c r="AP403" s="667"/>
      <c r="AQ403" s="667"/>
      <c r="AR403" s="667"/>
      <c r="AS403" s="667"/>
      <c r="AT403" s="667"/>
      <c r="AU403" s="667"/>
      <c r="AV403" s="667"/>
      <c r="AW403" s="667"/>
      <c r="AX403" s="667"/>
      <c r="AY403" s="667"/>
      <c r="AZ403" s="667"/>
      <c r="BA403" s="667"/>
      <c r="BB403" s="667"/>
      <c r="BC403" s="667"/>
      <c r="BD403" s="667"/>
      <c r="BE403" s="667"/>
      <c r="BF403" s="667"/>
      <c r="BG403" s="667"/>
      <c r="BH403" s="667"/>
      <c r="BI403" s="667"/>
      <c r="BJ403" s="667"/>
      <c r="BK403" s="667"/>
      <c r="BL403" s="667"/>
      <c r="BM403" s="667"/>
      <c r="BN403" s="667"/>
      <c r="BO403" s="667"/>
      <c r="BP403" s="667"/>
      <c r="BQ403" s="667"/>
      <c r="BR403" s="733"/>
      <c r="BS403" s="667"/>
      <c r="BT403" s="667"/>
      <c r="BU403" s="667"/>
      <c r="BV403" s="651"/>
      <c r="BW403" s="651"/>
      <c r="BX403" s="651"/>
      <c r="BY403" s="651"/>
      <c r="BZ403" s="651"/>
      <c r="CA403" s="651"/>
      <c r="CB403" s="651"/>
      <c r="CC403" s="651"/>
      <c r="CD403" s="651"/>
      <c r="CE403" s="651"/>
      <c r="CF403" s="639"/>
      <c r="CG403" s="667"/>
      <c r="CH403" s="667"/>
      <c r="CI403" s="667"/>
      <c r="CJ403" s="667"/>
      <c r="CK403" s="667"/>
      <c r="CL403" s="667"/>
      <c r="CM403" s="667"/>
      <c r="CN403" s="667"/>
      <c r="CO403" s="667"/>
      <c r="CP403" s="667"/>
      <c r="CQ403" s="667"/>
      <c r="CR403" s="667"/>
      <c r="CS403" s="667"/>
      <c r="CT403" s="667"/>
      <c r="CU403" s="667"/>
      <c r="CV403" s="667"/>
      <c r="CW403" s="667"/>
      <c r="CX403" s="667"/>
      <c r="CY403" s="667"/>
      <c r="CZ403" s="667"/>
      <c r="DA403" s="667"/>
      <c r="DB403" s="667"/>
      <c r="DC403" s="667"/>
      <c r="DD403" s="667"/>
      <c r="DE403" s="667"/>
      <c r="DF403" s="667"/>
      <c r="DG403" s="667"/>
      <c r="DH403" s="667"/>
      <c r="DI403" s="667"/>
      <c r="DJ403" s="667"/>
      <c r="DK403" s="667"/>
      <c r="DL403" s="667"/>
      <c r="DM403" s="667"/>
      <c r="DN403" s="667"/>
      <c r="DO403" s="667"/>
      <c r="DP403" s="667"/>
      <c r="DQ403" s="667"/>
    </row>
    <row r="404" spans="2:121" s="56" customFormat="1" outlineLevel="1">
      <c r="B404" s="47">
        <v>404</v>
      </c>
      <c r="C404" s="862"/>
      <c r="D404" s="863"/>
      <c r="E404" s="52"/>
      <c r="F404" s="738"/>
      <c r="G404" s="738"/>
      <c r="H404" s="738"/>
      <c r="I404" s="738"/>
      <c r="J404" s="738"/>
      <c r="K404" s="738"/>
      <c r="L404" s="738"/>
      <c r="M404" s="738"/>
      <c r="N404" s="738"/>
      <c r="O404" s="738"/>
      <c r="P404" s="758"/>
      <c r="Q404" s="656"/>
      <c r="R404" s="656"/>
      <c r="S404" s="656"/>
      <c r="T404" s="656"/>
      <c r="U404" s="656"/>
      <c r="V404" s="632"/>
      <c r="W404" s="632"/>
      <c r="X404" s="632"/>
      <c r="Y404" s="632"/>
      <c r="Z404" s="632"/>
      <c r="AA404" s="632"/>
      <c r="AB404" s="52"/>
      <c r="AC404" s="52"/>
      <c r="AD404" s="738"/>
      <c r="AE404" s="738"/>
      <c r="AF404" s="738"/>
      <c r="AG404" s="738"/>
      <c r="AH404" s="738"/>
      <c r="AI404" s="738"/>
      <c r="AJ404" s="738"/>
      <c r="AK404" s="738"/>
      <c r="AL404" s="738"/>
      <c r="AM404" s="738"/>
      <c r="AN404" s="738"/>
      <c r="AO404" s="738"/>
      <c r="AP404" s="738"/>
      <c r="AQ404" s="738"/>
      <c r="AR404" s="738"/>
      <c r="AS404" s="738"/>
      <c r="AT404" s="738"/>
      <c r="AU404" s="738"/>
      <c r="AV404" s="738"/>
      <c r="AW404" s="738"/>
      <c r="AX404" s="738"/>
      <c r="AY404" s="738"/>
      <c r="AZ404" s="738"/>
      <c r="BA404" s="738"/>
      <c r="BB404" s="738"/>
      <c r="BC404" s="738"/>
      <c r="BD404" s="738"/>
      <c r="BE404" s="738"/>
      <c r="BF404" s="738"/>
      <c r="BG404" s="738"/>
      <c r="BH404" s="738"/>
      <c r="BI404" s="738"/>
      <c r="BJ404" s="738"/>
      <c r="BK404" s="738"/>
      <c r="BL404" s="738"/>
      <c r="BM404" s="738"/>
      <c r="BN404" s="738"/>
      <c r="BO404" s="738"/>
      <c r="BP404" s="738"/>
      <c r="BQ404" s="738"/>
      <c r="BR404" s="738"/>
      <c r="BS404" s="738"/>
      <c r="BT404" s="865"/>
      <c r="BU404" s="865"/>
      <c r="BV404" s="656"/>
      <c r="BW404" s="656"/>
      <c r="BX404" s="656"/>
      <c r="BY404" s="656"/>
      <c r="BZ404" s="656"/>
      <c r="CA404" s="656"/>
      <c r="CB404" s="656"/>
      <c r="CC404" s="656"/>
      <c r="CD404" s="656"/>
      <c r="CE404" s="656"/>
      <c r="CF404" s="634"/>
      <c r="CG404" s="656"/>
      <c r="CH404" s="656"/>
      <c r="CI404" s="656"/>
      <c r="CJ404" s="656"/>
      <c r="CK404" s="656"/>
      <c r="CL404" s="656"/>
      <c r="CM404" s="656"/>
      <c r="CN404" s="656"/>
      <c r="CO404" s="656"/>
      <c r="CP404" s="656"/>
      <c r="CQ404" s="656"/>
      <c r="CR404" s="656"/>
      <c r="CS404" s="656"/>
      <c r="CT404" s="656"/>
      <c r="CU404" s="889"/>
      <c r="CV404" s="889"/>
      <c r="CW404" s="889"/>
      <c r="CX404" s="889"/>
      <c r="CY404" s="889"/>
      <c r="CZ404" s="889"/>
      <c r="DA404" s="889"/>
      <c r="DB404" s="889"/>
      <c r="DC404" s="889"/>
      <c r="DD404" s="889"/>
      <c r="DE404" s="889"/>
      <c r="DF404" s="889"/>
      <c r="DG404" s="889"/>
      <c r="DH404" s="889"/>
      <c r="DI404" s="889"/>
      <c r="DJ404" s="889"/>
      <c r="DK404" s="889"/>
      <c r="DL404" s="889"/>
      <c r="DM404" s="889"/>
      <c r="DN404" s="889"/>
      <c r="DO404" s="889"/>
      <c r="DP404" s="889"/>
      <c r="DQ404" s="889"/>
    </row>
    <row r="405" spans="2:121" s="56" customFormat="1" outlineLevel="1">
      <c r="B405" s="47">
        <v>405</v>
      </c>
      <c r="C405" s="862"/>
      <c r="D405" s="863"/>
      <c r="E405" s="52"/>
      <c r="F405" s="738"/>
      <c r="G405" s="738"/>
      <c r="H405" s="738"/>
      <c r="I405" s="738"/>
      <c r="J405" s="738"/>
      <c r="K405" s="738"/>
      <c r="L405" s="738"/>
      <c r="M405" s="738"/>
      <c r="N405" s="738"/>
      <c r="O405" s="738"/>
      <c r="P405" s="758"/>
      <c r="Q405" s="656"/>
      <c r="R405" s="656"/>
      <c r="S405" s="656"/>
      <c r="T405" s="656"/>
      <c r="U405" s="656"/>
      <c r="V405" s="632"/>
      <c r="W405" s="632"/>
      <c r="X405" s="632"/>
      <c r="Y405" s="632"/>
      <c r="Z405" s="632"/>
      <c r="AA405" s="632"/>
      <c r="AB405" s="52"/>
      <c r="AC405" s="52"/>
      <c r="AD405" s="738"/>
      <c r="AE405" s="738"/>
      <c r="AF405" s="738"/>
      <c r="AG405" s="738"/>
      <c r="AH405" s="738"/>
      <c r="AI405" s="738"/>
      <c r="AJ405" s="738"/>
      <c r="AK405" s="738"/>
      <c r="AL405" s="738"/>
      <c r="AM405" s="738"/>
      <c r="AN405" s="738"/>
      <c r="AO405" s="738"/>
      <c r="AP405" s="738"/>
      <c r="AQ405" s="738"/>
      <c r="AR405" s="738"/>
      <c r="AS405" s="738"/>
      <c r="AT405" s="738"/>
      <c r="AU405" s="738"/>
      <c r="AV405" s="738"/>
      <c r="AW405" s="738"/>
      <c r="AX405" s="738"/>
      <c r="AY405" s="738"/>
      <c r="AZ405" s="738"/>
      <c r="BA405" s="738"/>
      <c r="BB405" s="738"/>
      <c r="BC405" s="738"/>
      <c r="BD405" s="738"/>
      <c r="BE405" s="738"/>
      <c r="BF405" s="738"/>
      <c r="BG405" s="738"/>
      <c r="BH405" s="738"/>
      <c r="BI405" s="738"/>
      <c r="BJ405" s="738"/>
      <c r="BK405" s="738"/>
      <c r="BL405" s="738"/>
      <c r="BM405" s="738"/>
      <c r="BN405" s="738"/>
      <c r="BO405" s="738"/>
      <c r="BP405" s="738"/>
      <c r="BQ405" s="738"/>
      <c r="BR405" s="738"/>
      <c r="BS405" s="738"/>
      <c r="BT405" s="738"/>
      <c r="BU405" s="738"/>
      <c r="BV405" s="866"/>
      <c r="BW405" s="866"/>
      <c r="BX405" s="866"/>
      <c r="BY405" s="656"/>
      <c r="BZ405" s="656"/>
      <c r="CA405" s="656"/>
      <c r="CB405" s="656"/>
      <c r="CC405" s="656"/>
      <c r="CD405" s="656"/>
      <c r="CE405" s="656"/>
      <c r="CF405" s="634"/>
      <c r="CG405" s="656"/>
      <c r="CH405" s="656"/>
      <c r="CI405" s="889"/>
      <c r="CJ405" s="656"/>
      <c r="CK405" s="656"/>
      <c r="CL405" s="656"/>
      <c r="CM405" s="656"/>
      <c r="CN405" s="656"/>
      <c r="CO405" s="656"/>
      <c r="CP405" s="656"/>
      <c r="CQ405" s="656"/>
      <c r="CR405" s="656"/>
      <c r="CS405" s="656"/>
      <c r="CT405" s="656"/>
      <c r="CU405" s="889"/>
      <c r="CV405" s="889"/>
      <c r="CW405" s="889"/>
      <c r="CX405" s="889"/>
      <c r="CY405" s="889"/>
      <c r="CZ405" s="889"/>
      <c r="DA405" s="889"/>
      <c r="DB405" s="889"/>
      <c r="DC405" s="889"/>
      <c r="DD405" s="889"/>
      <c r="DE405" s="889"/>
      <c r="DF405" s="889"/>
      <c r="DG405" s="889"/>
      <c r="DH405" s="889"/>
      <c r="DI405" s="889"/>
      <c r="DJ405" s="889"/>
      <c r="DK405" s="889"/>
      <c r="DL405" s="889"/>
      <c r="DM405" s="889"/>
      <c r="DN405" s="889"/>
      <c r="DO405" s="889"/>
      <c r="DP405" s="889"/>
      <c r="DQ405" s="889"/>
    </row>
    <row r="406" spans="2:121" s="56" customFormat="1" outlineLevel="1">
      <c r="B406" s="47">
        <v>406</v>
      </c>
      <c r="C406" s="862"/>
      <c r="D406" s="863"/>
      <c r="E406" s="52"/>
      <c r="F406" s="738"/>
      <c r="G406" s="738"/>
      <c r="H406" s="738"/>
      <c r="I406" s="738"/>
      <c r="J406" s="738"/>
      <c r="K406" s="738"/>
      <c r="L406" s="738"/>
      <c r="M406" s="738"/>
      <c r="N406" s="738"/>
      <c r="O406" s="738"/>
      <c r="P406" s="758"/>
      <c r="Q406" s="656"/>
      <c r="R406" s="656"/>
      <c r="S406" s="656"/>
      <c r="T406" s="656"/>
      <c r="U406" s="656"/>
      <c r="V406" s="632"/>
      <c r="W406" s="632"/>
      <c r="X406" s="632"/>
      <c r="Y406" s="632"/>
      <c r="Z406" s="632"/>
      <c r="AA406" s="632"/>
      <c r="AB406" s="52"/>
      <c r="AC406" s="52"/>
      <c r="AD406" s="738"/>
      <c r="AE406" s="738"/>
      <c r="AF406" s="738"/>
      <c r="AG406" s="738"/>
      <c r="AH406" s="738"/>
      <c r="AI406" s="738"/>
      <c r="AJ406" s="738"/>
      <c r="AK406" s="738"/>
      <c r="AL406" s="738"/>
      <c r="AM406" s="738"/>
      <c r="AN406" s="738"/>
      <c r="AO406" s="738"/>
      <c r="AP406" s="738"/>
      <c r="AQ406" s="738"/>
      <c r="AR406" s="738"/>
      <c r="AS406" s="738"/>
      <c r="AT406" s="738"/>
      <c r="AU406" s="738"/>
      <c r="AV406" s="738"/>
      <c r="AW406" s="738"/>
      <c r="AX406" s="738"/>
      <c r="AY406" s="738"/>
      <c r="AZ406" s="738"/>
      <c r="BA406" s="738"/>
      <c r="BB406" s="738"/>
      <c r="BC406" s="738"/>
      <c r="BD406" s="738"/>
      <c r="BE406" s="738"/>
      <c r="BF406" s="738"/>
      <c r="BG406" s="738"/>
      <c r="BH406" s="738"/>
      <c r="BI406" s="738"/>
      <c r="BJ406" s="738"/>
      <c r="BK406" s="738"/>
      <c r="BL406" s="738"/>
      <c r="BM406" s="738"/>
      <c r="BN406" s="738"/>
      <c r="BO406" s="738"/>
      <c r="BP406" s="738"/>
      <c r="BQ406" s="738"/>
      <c r="BR406" s="738"/>
      <c r="BS406" s="738"/>
      <c r="BT406" s="865"/>
      <c r="BU406" s="865"/>
      <c r="BV406" s="656"/>
      <c r="BW406" s="656"/>
      <c r="BX406" s="656"/>
      <c r="BY406" s="656"/>
      <c r="BZ406" s="656"/>
      <c r="CA406" s="656"/>
      <c r="CB406" s="656"/>
      <c r="CC406" s="656"/>
      <c r="CD406" s="656"/>
      <c r="CE406" s="656"/>
      <c r="CF406" s="656"/>
      <c r="CG406" s="656"/>
      <c r="CH406" s="656"/>
      <c r="CI406" s="889"/>
      <c r="CJ406" s="889"/>
      <c r="CK406" s="656"/>
      <c r="CL406" s="656"/>
      <c r="CM406" s="656"/>
      <c r="CN406" s="656"/>
      <c r="CO406" s="656"/>
      <c r="CP406" s="656"/>
      <c r="CQ406" s="656"/>
      <c r="CR406" s="656"/>
      <c r="CS406" s="656"/>
      <c r="CT406" s="656"/>
      <c r="CU406" s="889"/>
      <c r="CV406" s="889"/>
      <c r="CW406" s="889"/>
      <c r="CX406" s="889"/>
      <c r="CY406" s="889"/>
      <c r="CZ406" s="889"/>
      <c r="DA406" s="889"/>
      <c r="DB406" s="889"/>
      <c r="DC406" s="889"/>
      <c r="DD406" s="889"/>
      <c r="DE406" s="889"/>
      <c r="DF406" s="889"/>
      <c r="DG406" s="889"/>
      <c r="DH406" s="889"/>
      <c r="DI406" s="889"/>
      <c r="DJ406" s="889"/>
      <c r="DK406" s="889"/>
      <c r="DL406" s="889"/>
      <c r="DM406" s="889"/>
      <c r="DN406" s="889"/>
      <c r="DO406" s="889"/>
      <c r="DP406" s="889"/>
      <c r="DQ406" s="889"/>
    </row>
    <row r="407" spans="2:121" s="874" customFormat="1" outlineLevel="1">
      <c r="B407" s="47">
        <v>407</v>
      </c>
      <c r="C407" s="867"/>
      <c r="D407" s="868"/>
      <c r="E407" s="69"/>
      <c r="F407" s="869"/>
      <c r="G407" s="869"/>
      <c r="H407" s="869"/>
      <c r="I407" s="869"/>
      <c r="J407" s="869"/>
      <c r="K407" s="869"/>
      <c r="L407" s="869"/>
      <c r="M407" s="869"/>
      <c r="N407" s="869"/>
      <c r="O407" s="869"/>
      <c r="P407" s="869"/>
      <c r="Q407" s="869"/>
      <c r="R407" s="869"/>
      <c r="S407" s="869"/>
      <c r="T407" s="869"/>
      <c r="U407" s="869"/>
      <c r="V407" s="870"/>
      <c r="W407" s="632"/>
      <c r="X407" s="632"/>
      <c r="Y407" s="632"/>
      <c r="Z407" s="632"/>
      <c r="AA407" s="632"/>
      <c r="AB407" s="69"/>
      <c r="AC407" s="69"/>
      <c r="AD407" s="869"/>
      <c r="AE407" s="869"/>
      <c r="AF407" s="869"/>
      <c r="AG407" s="869"/>
      <c r="AH407" s="869"/>
      <c r="AI407" s="869"/>
      <c r="AJ407" s="869"/>
      <c r="AK407" s="869"/>
      <c r="AL407" s="869"/>
      <c r="AM407" s="869"/>
      <c r="AN407" s="869"/>
      <c r="AO407" s="869"/>
      <c r="AP407" s="869"/>
      <c r="AQ407" s="869"/>
      <c r="AR407" s="869"/>
      <c r="AS407" s="869"/>
      <c r="AT407" s="869"/>
      <c r="AU407" s="869"/>
      <c r="AV407" s="869"/>
      <c r="AW407" s="869"/>
      <c r="AX407" s="869"/>
      <c r="AY407" s="869"/>
      <c r="AZ407" s="869"/>
      <c r="BA407" s="869"/>
      <c r="BB407" s="869"/>
      <c r="BC407" s="869"/>
      <c r="BD407" s="869"/>
      <c r="BE407" s="869"/>
      <c r="BF407" s="869"/>
      <c r="BG407" s="869"/>
      <c r="BH407" s="869"/>
      <c r="BI407" s="869"/>
      <c r="BJ407" s="869"/>
      <c r="BK407" s="869"/>
      <c r="BL407" s="869"/>
      <c r="BM407" s="869"/>
      <c r="BN407" s="869"/>
      <c r="BO407" s="869"/>
      <c r="BP407" s="869"/>
      <c r="BQ407" s="869"/>
      <c r="BR407" s="869"/>
      <c r="BS407" s="869"/>
      <c r="BT407" s="871"/>
      <c r="BU407" s="871"/>
      <c r="BV407" s="872"/>
      <c r="BW407" s="872"/>
      <c r="BX407" s="872"/>
      <c r="BY407" s="872"/>
      <c r="BZ407" s="656"/>
      <c r="CA407" s="656"/>
      <c r="CB407" s="656"/>
      <c r="CC407" s="656"/>
      <c r="CD407" s="656"/>
      <c r="CE407" s="656"/>
      <c r="CF407" s="656"/>
      <c r="CG407" s="873"/>
      <c r="CH407" s="893"/>
      <c r="CI407" s="873"/>
      <c r="CJ407" s="873"/>
      <c r="CK407" s="894"/>
      <c r="CL407" s="873"/>
      <c r="CM407" s="873"/>
      <c r="CN407" s="873"/>
      <c r="CO407" s="873"/>
      <c r="CP407" s="873"/>
      <c r="CQ407" s="873"/>
      <c r="CR407" s="872"/>
      <c r="CS407" s="872"/>
      <c r="CT407" s="872"/>
      <c r="CU407" s="1421"/>
      <c r="CV407" s="1421"/>
      <c r="CW407" s="1421"/>
      <c r="CX407" s="1421"/>
      <c r="CY407" s="1421"/>
      <c r="CZ407" s="1421"/>
      <c r="DA407" s="1421"/>
      <c r="DB407" s="1421"/>
      <c r="DC407" s="1421"/>
      <c r="DD407" s="1421"/>
      <c r="DE407" s="1421"/>
      <c r="DF407" s="1421"/>
      <c r="DG407" s="1421"/>
      <c r="DH407" s="1421"/>
      <c r="DI407" s="1421"/>
      <c r="DJ407" s="1421"/>
      <c r="DK407" s="1421"/>
      <c r="DL407" s="1421"/>
      <c r="DM407" s="1421"/>
      <c r="DN407" s="1421"/>
      <c r="DO407" s="1421"/>
      <c r="DP407" s="1421"/>
      <c r="DQ407" s="1421"/>
    </row>
    <row r="408" spans="2:121" s="47" customFormat="1" outlineLevel="1">
      <c r="B408" s="47">
        <v>408</v>
      </c>
      <c r="C408" s="83"/>
      <c r="D408" s="875"/>
      <c r="E408" s="118"/>
      <c r="F408" s="637"/>
      <c r="G408" s="637"/>
      <c r="H408" s="637"/>
      <c r="I408" s="637"/>
      <c r="J408" s="637"/>
      <c r="K408" s="637"/>
      <c r="L408" s="637"/>
      <c r="M408" s="637"/>
      <c r="N408" s="637"/>
      <c r="O408" s="637"/>
      <c r="P408" s="637"/>
      <c r="Q408" s="637"/>
      <c r="R408" s="637"/>
      <c r="S408" s="637"/>
      <c r="T408" s="637"/>
      <c r="U408" s="637"/>
      <c r="V408" s="650"/>
      <c r="W408" s="650"/>
      <c r="X408" s="650"/>
      <c r="Y408" s="650"/>
      <c r="Z408" s="650"/>
      <c r="AA408" s="650"/>
      <c r="AB408" s="118"/>
      <c r="AC408" s="118"/>
      <c r="AD408" s="637"/>
      <c r="AE408" s="637"/>
      <c r="AF408" s="637"/>
      <c r="AG408" s="637"/>
      <c r="AH408" s="637"/>
      <c r="AI408" s="637"/>
      <c r="AJ408" s="637"/>
      <c r="AK408" s="637"/>
      <c r="AL408" s="637"/>
      <c r="AM408" s="637"/>
      <c r="AN408" s="637"/>
      <c r="AO408" s="637"/>
      <c r="AP408" s="637"/>
      <c r="AQ408" s="637"/>
      <c r="AR408" s="637"/>
      <c r="AS408" s="637"/>
      <c r="AT408" s="637"/>
      <c r="AU408" s="637"/>
      <c r="AV408" s="637"/>
      <c r="AW408" s="637"/>
      <c r="AX408" s="637"/>
      <c r="AY408" s="637"/>
      <c r="AZ408" s="637"/>
      <c r="BA408" s="637"/>
      <c r="BB408" s="637"/>
      <c r="BC408" s="637"/>
      <c r="BD408" s="637"/>
      <c r="BE408" s="637"/>
      <c r="BF408" s="637"/>
      <c r="BG408" s="637"/>
      <c r="BH408" s="637"/>
      <c r="BI408" s="637"/>
      <c r="BJ408" s="637"/>
      <c r="BK408" s="637"/>
      <c r="BL408" s="637"/>
      <c r="BM408" s="637"/>
      <c r="BN408" s="637"/>
      <c r="BO408" s="637"/>
      <c r="BP408" s="637"/>
      <c r="BQ408" s="637"/>
      <c r="BR408" s="637"/>
      <c r="BS408" s="637"/>
      <c r="BT408" s="876"/>
      <c r="BU408" s="876"/>
      <c r="BV408" s="758"/>
      <c r="BW408" s="758"/>
      <c r="BX408" s="758"/>
      <c r="BY408" s="758"/>
      <c r="BZ408" s="758"/>
      <c r="CA408" s="758"/>
      <c r="CB408" s="758"/>
      <c r="CC408" s="758"/>
      <c r="CD408" s="877"/>
      <c r="CE408" s="877"/>
      <c r="CF408" s="877"/>
      <c r="CG408" s="877"/>
      <c r="CH408" s="99"/>
      <c r="CI408" s="85"/>
      <c r="CJ408" s="85"/>
      <c r="CK408" s="85"/>
      <c r="CL408" s="99"/>
      <c r="CM408" s="85"/>
      <c r="CN408" s="842"/>
      <c r="CO408" s="85"/>
      <c r="CP408" s="85"/>
      <c r="CQ408" s="85"/>
      <c r="CR408" s="85"/>
      <c r="CS408" s="85"/>
      <c r="CT408" s="85"/>
      <c r="CU408" s="85"/>
      <c r="CV408" s="85"/>
      <c r="CW408" s="85"/>
      <c r="CX408" s="85"/>
      <c r="CY408" s="85"/>
      <c r="CZ408" s="85"/>
      <c r="DA408" s="85"/>
      <c r="DB408" s="85"/>
      <c r="DC408" s="85"/>
      <c r="DD408" s="85"/>
      <c r="DE408" s="85"/>
      <c r="DF408" s="85"/>
      <c r="DG408" s="85"/>
      <c r="DH408" s="85"/>
      <c r="DI408" s="85"/>
      <c r="DJ408" s="85"/>
      <c r="DK408" s="85"/>
      <c r="DL408" s="85"/>
      <c r="DM408" s="85"/>
      <c r="DN408" s="85"/>
      <c r="DO408" s="85"/>
      <c r="DP408" s="85"/>
      <c r="DQ408" s="85"/>
    </row>
    <row r="409" spans="2:121" s="51" customFormat="1">
      <c r="B409" s="47">
        <v>409</v>
      </c>
      <c r="C409" s="641"/>
      <c r="D409" s="716" t="s">
        <v>655</v>
      </c>
      <c r="E409" s="53"/>
      <c r="F409" s="643"/>
      <c r="G409" s="643"/>
      <c r="H409" s="643"/>
      <c r="I409" s="643"/>
      <c r="J409" s="643"/>
      <c r="K409" s="643"/>
      <c r="L409" s="643"/>
      <c r="M409" s="643"/>
      <c r="N409" s="643"/>
      <c r="O409" s="6"/>
      <c r="P409" s="6"/>
      <c r="Q409" s="6"/>
      <c r="R409" s="6"/>
      <c r="S409" s="644"/>
      <c r="T409" s="644"/>
      <c r="U409" s="644"/>
      <c r="V409" s="645"/>
      <c r="W409" s="645"/>
      <c r="X409" s="645"/>
      <c r="Y409" s="645"/>
      <c r="Z409" s="645"/>
      <c r="AA409" s="645"/>
      <c r="AB409" s="53"/>
      <c r="AC409" s="53"/>
      <c r="AD409" s="643"/>
      <c r="AE409" s="643"/>
      <c r="AF409" s="643"/>
      <c r="AG409" s="643"/>
      <c r="AH409" s="643"/>
      <c r="AI409" s="643"/>
      <c r="AJ409" s="643"/>
      <c r="AK409" s="643"/>
      <c r="AL409" s="643"/>
      <c r="AM409" s="643"/>
      <c r="AN409" s="643"/>
      <c r="AO409" s="643"/>
      <c r="AP409" s="643"/>
      <c r="AQ409" s="643"/>
      <c r="AR409" s="643"/>
      <c r="AS409" s="643"/>
      <c r="AT409" s="643"/>
      <c r="AU409" s="643"/>
      <c r="AV409" s="643"/>
      <c r="AW409" s="643"/>
      <c r="AX409" s="643"/>
      <c r="AY409" s="643"/>
      <c r="AZ409" s="643"/>
      <c r="BA409" s="643"/>
      <c r="BB409" s="643"/>
      <c r="BC409" s="643"/>
      <c r="BD409" s="643"/>
      <c r="BE409" s="643"/>
      <c r="BF409" s="643"/>
      <c r="BG409" s="643"/>
      <c r="BH409" s="643"/>
      <c r="BI409" s="643"/>
      <c r="BJ409" s="643"/>
      <c r="BK409" s="643"/>
      <c r="BL409" s="643"/>
      <c r="BM409" s="643"/>
      <c r="BN409" s="643"/>
      <c r="BO409" s="643"/>
      <c r="BP409" s="643"/>
      <c r="BQ409" s="643"/>
      <c r="BR409" s="795"/>
      <c r="BS409" s="643"/>
      <c r="BT409" s="643"/>
      <c r="BU409" s="643"/>
      <c r="BV409" s="646"/>
      <c r="BW409" s="646"/>
      <c r="BX409" s="646"/>
      <c r="BY409" s="646"/>
      <c r="BZ409" s="646"/>
      <c r="CA409" s="646"/>
      <c r="CB409" s="646"/>
      <c r="CC409" s="646">
        <v>0.3</v>
      </c>
      <c r="CD409" s="646">
        <v>0.62</v>
      </c>
      <c r="CE409" s="646"/>
      <c r="CF409" s="646">
        <v>1</v>
      </c>
      <c r="CG409" s="646">
        <v>1.2</v>
      </c>
      <c r="CH409" s="768">
        <v>3.1</v>
      </c>
      <c r="CI409" s="768">
        <v>4.5</v>
      </c>
      <c r="CJ409" s="768">
        <v>6.1</v>
      </c>
      <c r="CK409" s="768">
        <v>7.9</v>
      </c>
      <c r="CL409" s="768">
        <v>8</v>
      </c>
      <c r="CM409" s="768">
        <v>9.5</v>
      </c>
      <c r="CN409" s="768">
        <v>13.7</v>
      </c>
      <c r="CO409" s="768">
        <v>14</v>
      </c>
      <c r="CP409" s="768">
        <v>14</v>
      </c>
      <c r="CQ409" s="768">
        <v>15.1</v>
      </c>
      <c r="CR409" s="768">
        <v>16.8</v>
      </c>
      <c r="CS409" s="768">
        <v>20</v>
      </c>
      <c r="CT409" s="768">
        <v>20.2</v>
      </c>
      <c r="CU409" s="643"/>
      <c r="CV409" s="643"/>
      <c r="CW409" s="643"/>
      <c r="CX409" s="643"/>
      <c r="CY409" s="643"/>
      <c r="CZ409" s="643"/>
      <c r="DA409" s="643"/>
      <c r="DB409" s="643"/>
      <c r="DC409" s="643"/>
      <c r="DD409" s="643"/>
      <c r="DE409" s="643"/>
      <c r="DF409" s="643"/>
      <c r="DG409" s="643"/>
      <c r="DH409" s="643"/>
      <c r="DI409" s="643"/>
      <c r="DJ409" s="643"/>
      <c r="DK409" s="643"/>
      <c r="DL409" s="643"/>
      <c r="DM409" s="643"/>
      <c r="DN409" s="643"/>
      <c r="DO409" s="643"/>
      <c r="DP409" s="643"/>
      <c r="DQ409" s="643"/>
    </row>
    <row r="410" spans="2:121" s="47" customFormat="1">
      <c r="B410" s="47">
        <v>410</v>
      </c>
      <c r="C410" s="83"/>
      <c r="D410" s="655" t="s">
        <v>484</v>
      </c>
      <c r="E410" s="122"/>
      <c r="F410" s="759"/>
      <c r="G410" s="759"/>
      <c r="H410" s="759"/>
      <c r="I410" s="759"/>
      <c r="J410" s="759"/>
      <c r="K410" s="759"/>
      <c r="L410" s="759"/>
      <c r="M410" s="759"/>
      <c r="N410" s="759"/>
      <c r="O410" s="759"/>
      <c r="P410" s="759"/>
      <c r="Q410" s="759"/>
      <c r="R410" s="759"/>
      <c r="S410" s="759"/>
      <c r="T410" s="759"/>
      <c r="U410" s="759"/>
      <c r="V410" s="762"/>
      <c r="W410" s="762"/>
      <c r="X410" s="762"/>
      <c r="Y410" s="762"/>
      <c r="Z410" s="762"/>
      <c r="AA410" s="762"/>
      <c r="AB410" s="122"/>
      <c r="AC410" s="122"/>
      <c r="AD410" s="759"/>
      <c r="AE410" s="759"/>
      <c r="AF410" s="759"/>
      <c r="AG410" s="759"/>
      <c r="AH410" s="759"/>
      <c r="AI410" s="759"/>
      <c r="AJ410" s="759"/>
      <c r="AK410" s="759"/>
      <c r="AL410" s="759"/>
      <c r="AM410" s="759"/>
      <c r="AN410" s="759"/>
      <c r="AO410" s="759"/>
      <c r="AP410" s="759"/>
      <c r="AQ410" s="759"/>
      <c r="AR410" s="759"/>
      <c r="AS410" s="759"/>
      <c r="AT410" s="759"/>
      <c r="AU410" s="759"/>
      <c r="AV410" s="759"/>
      <c r="AW410" s="759"/>
      <c r="AX410" s="759"/>
      <c r="AY410" s="759"/>
      <c r="AZ410" s="759"/>
      <c r="BA410" s="759"/>
      <c r="BB410" s="759"/>
      <c r="BC410" s="759"/>
      <c r="BD410" s="759"/>
      <c r="BE410" s="759"/>
      <c r="BF410" s="759"/>
      <c r="BG410" s="759"/>
      <c r="BH410" s="759"/>
      <c r="BI410" s="759"/>
      <c r="BJ410" s="759"/>
      <c r="BK410" s="759"/>
      <c r="BL410" s="759"/>
      <c r="BM410" s="759"/>
      <c r="BN410" s="759"/>
      <c r="BO410" s="759"/>
      <c r="BP410" s="759"/>
      <c r="BQ410" s="759"/>
      <c r="BR410" s="667"/>
      <c r="BS410" s="667"/>
      <c r="BT410" s="639"/>
      <c r="BU410" s="759"/>
      <c r="BV410" s="639" t="s">
        <v>276</v>
      </c>
      <c r="BW410" s="639" t="s">
        <v>276</v>
      </c>
      <c r="BX410" s="877"/>
      <c r="BY410" s="877"/>
      <c r="BZ410" s="656"/>
      <c r="CA410" s="634"/>
      <c r="CB410" s="634"/>
      <c r="CC410" s="634"/>
      <c r="CD410" s="656"/>
      <c r="CE410" s="634"/>
      <c r="CF410" s="877"/>
      <c r="CG410" s="656">
        <v>3</v>
      </c>
      <c r="CH410" s="656">
        <v>4</v>
      </c>
      <c r="CI410" s="760" t="s">
        <v>105</v>
      </c>
      <c r="CJ410" s="656">
        <v>5.0999999999999996</v>
      </c>
      <c r="CK410" s="656">
        <v>5.5833333333333339</v>
      </c>
      <c r="CL410" s="656">
        <v>1.5806451612903225</v>
      </c>
      <c r="CM410" s="656">
        <v>1.1111111111111112</v>
      </c>
      <c r="CN410" s="656">
        <v>1.2459016393442623</v>
      </c>
      <c r="CO410" s="656">
        <v>0.77215189873417711</v>
      </c>
      <c r="CP410" s="656">
        <v>0.75</v>
      </c>
      <c r="CQ410" s="656">
        <v>0.58947368421052637</v>
      </c>
      <c r="CR410" s="656">
        <v>0.22627737226277378</v>
      </c>
      <c r="CS410" s="656">
        <v>0.4285714285714286</v>
      </c>
      <c r="CT410" s="656">
        <v>0.44285714285714284</v>
      </c>
      <c r="CU410" s="85"/>
      <c r="CV410" s="85"/>
      <c r="CW410" s="85"/>
      <c r="CX410" s="85"/>
      <c r="CY410" s="85"/>
      <c r="CZ410" s="85"/>
      <c r="DA410" s="85"/>
      <c r="DB410" s="85"/>
      <c r="DC410" s="85"/>
      <c r="DD410" s="85"/>
      <c r="DE410" s="85"/>
      <c r="DF410" s="85"/>
      <c r="DG410" s="85"/>
      <c r="DH410" s="85"/>
      <c r="DI410" s="85"/>
      <c r="DJ410" s="85"/>
      <c r="DK410" s="85"/>
      <c r="DL410" s="85"/>
      <c r="DM410" s="85"/>
      <c r="DN410" s="85"/>
      <c r="DO410" s="85"/>
      <c r="DP410" s="85"/>
      <c r="DQ410" s="85"/>
    </row>
    <row r="411" spans="2:121" s="47" customFormat="1">
      <c r="B411" s="47">
        <v>411</v>
      </c>
      <c r="C411" s="46"/>
      <c r="D411" s="786"/>
      <c r="E411" s="53"/>
      <c r="F411" s="643"/>
      <c r="G411" s="643"/>
      <c r="H411" s="643"/>
      <c r="I411" s="643"/>
      <c r="J411" s="643"/>
      <c r="K411" s="643"/>
      <c r="L411" s="643"/>
      <c r="M411" s="643"/>
      <c r="N411" s="643"/>
      <c r="O411" s="643"/>
      <c r="P411" s="643"/>
      <c r="Q411" s="643"/>
      <c r="R411" s="643"/>
      <c r="S411" s="643"/>
      <c r="T411" s="643"/>
      <c r="U411" s="643"/>
      <c r="V411" s="648"/>
      <c r="W411" s="648"/>
      <c r="X411" s="648"/>
      <c r="Y411" s="648"/>
      <c r="Z411" s="648"/>
      <c r="AA411" s="648"/>
      <c r="AB411" s="53"/>
      <c r="AC411" s="53"/>
      <c r="AD411" s="643"/>
      <c r="AE411" s="643"/>
      <c r="AF411" s="643"/>
      <c r="AG411" s="643"/>
      <c r="AH411" s="643"/>
      <c r="AI411" s="643"/>
      <c r="AJ411" s="643"/>
      <c r="AK411" s="643"/>
      <c r="AL411" s="643"/>
      <c r="AM411" s="643"/>
      <c r="AN411" s="643"/>
      <c r="AO411" s="643"/>
      <c r="AP411" s="643"/>
      <c r="AQ411" s="643"/>
      <c r="AR411" s="643"/>
      <c r="AS411" s="643"/>
      <c r="AT411" s="643"/>
      <c r="AU411" s="643"/>
      <c r="AV411" s="643"/>
      <c r="AW411" s="643"/>
      <c r="AX411" s="643"/>
      <c r="AY411" s="643"/>
      <c r="AZ411" s="643"/>
      <c r="BA411" s="643"/>
      <c r="BB411" s="643"/>
      <c r="BC411" s="643"/>
      <c r="BD411" s="643"/>
      <c r="BE411" s="643"/>
      <c r="BF411" s="643"/>
      <c r="BG411" s="643"/>
      <c r="BH411" s="643"/>
      <c r="BI411" s="643"/>
      <c r="BJ411" s="643"/>
      <c r="BK411" s="643"/>
      <c r="BL411" s="643"/>
      <c r="BM411" s="643"/>
      <c r="BN411" s="643"/>
      <c r="BO411" s="643"/>
      <c r="BP411" s="643"/>
      <c r="BQ411" s="643"/>
      <c r="BR411" s="795"/>
      <c r="BS411" s="643"/>
      <c r="BT411" s="643"/>
      <c r="BU411" s="643"/>
      <c r="BV411" s="643"/>
      <c r="BW411" s="643"/>
      <c r="BX411" s="643"/>
      <c r="BY411" s="643"/>
      <c r="BZ411" s="643"/>
      <c r="CA411" s="643"/>
      <c r="CB411" s="643"/>
      <c r="CC411" s="643"/>
      <c r="CD411" s="643"/>
      <c r="CE411" s="643"/>
      <c r="CF411" s="643"/>
      <c r="CG411" s="643"/>
      <c r="CH411" s="643"/>
      <c r="CI411" s="643"/>
      <c r="CJ411" s="643"/>
      <c r="CK411" s="643"/>
      <c r="CL411" s="643"/>
      <c r="CM411" s="643"/>
      <c r="CN411" s="643"/>
      <c r="CO411" s="643"/>
      <c r="CP411" s="643"/>
      <c r="CQ411" s="643"/>
      <c r="CR411" s="643"/>
      <c r="CS411" s="643"/>
      <c r="CT411" s="643"/>
      <c r="CU411" s="643"/>
      <c r="CV411" s="643"/>
      <c r="CW411" s="643"/>
      <c r="CX411" s="643"/>
      <c r="CY411" s="643"/>
      <c r="CZ411" s="643"/>
      <c r="DA411" s="643"/>
      <c r="DB411" s="643"/>
      <c r="DC411" s="643"/>
      <c r="DD411" s="643"/>
      <c r="DE411" s="643"/>
      <c r="DF411" s="643"/>
      <c r="DG411" s="643"/>
      <c r="DH411" s="643"/>
      <c r="DI411" s="643"/>
      <c r="DJ411" s="643"/>
      <c r="DK411" s="643"/>
      <c r="DL411" s="643"/>
      <c r="DM411" s="643"/>
      <c r="DN411" s="643"/>
      <c r="DO411" s="643"/>
      <c r="DP411" s="643"/>
      <c r="DQ411" s="643"/>
    </row>
    <row r="412" spans="2:121" s="51" customFormat="1">
      <c r="B412" s="47">
        <v>412</v>
      </c>
      <c r="C412" s="641"/>
      <c r="D412" s="716" t="s">
        <v>656</v>
      </c>
      <c r="E412" s="53"/>
      <c r="F412" s="643"/>
      <c r="G412" s="643"/>
      <c r="H412" s="643"/>
      <c r="I412" s="643"/>
      <c r="J412" s="643"/>
      <c r="K412" s="643"/>
      <c r="L412" s="643"/>
      <c r="M412" s="643"/>
      <c r="N412" s="643"/>
      <c r="O412" s="6"/>
      <c r="P412" s="6"/>
      <c r="Q412" s="6"/>
      <c r="R412" s="6"/>
      <c r="S412" s="644"/>
      <c r="T412" s="644"/>
      <c r="U412" s="644"/>
      <c r="V412" s="645"/>
      <c r="W412" s="645"/>
      <c r="X412" s="645"/>
      <c r="Y412" s="645"/>
      <c r="Z412" s="645"/>
      <c r="AA412" s="645"/>
      <c r="AB412" s="53"/>
      <c r="AC412" s="53"/>
      <c r="AD412" s="643"/>
      <c r="AE412" s="643"/>
      <c r="AF412" s="643"/>
      <c r="AG412" s="643"/>
      <c r="AH412" s="643"/>
      <c r="AI412" s="643"/>
      <c r="AJ412" s="643"/>
      <c r="AK412" s="643"/>
      <c r="AL412" s="643"/>
      <c r="AM412" s="643"/>
      <c r="AN412" s="643"/>
      <c r="AO412" s="643"/>
      <c r="AP412" s="643"/>
      <c r="AQ412" s="643"/>
      <c r="AR412" s="643"/>
      <c r="AS412" s="643"/>
      <c r="AT412" s="643"/>
      <c r="AU412" s="643"/>
      <c r="AV412" s="643"/>
      <c r="AW412" s="643"/>
      <c r="AX412" s="643"/>
      <c r="AY412" s="643"/>
      <c r="AZ412" s="643"/>
      <c r="BA412" s="643"/>
      <c r="BB412" s="643"/>
      <c r="BC412" s="643"/>
      <c r="BD412" s="643"/>
      <c r="BE412" s="643"/>
      <c r="BF412" s="643"/>
      <c r="BG412" s="643"/>
      <c r="BH412" s="643"/>
      <c r="BI412" s="643"/>
      <c r="BJ412" s="643"/>
      <c r="BK412" s="643"/>
      <c r="BL412" s="643"/>
      <c r="BM412" s="643"/>
      <c r="BN412" s="643"/>
      <c r="BO412" s="643"/>
      <c r="BP412" s="643"/>
      <c r="BQ412" s="643"/>
      <c r="BR412" s="795"/>
      <c r="BS412" s="643"/>
      <c r="BT412" s="643"/>
      <c r="BU412" s="643"/>
      <c r="BV412" s="646"/>
      <c r="BW412" s="646"/>
      <c r="BX412" s="646"/>
      <c r="BY412" s="646"/>
      <c r="BZ412" s="646"/>
      <c r="CA412" s="646"/>
      <c r="CB412" s="646"/>
      <c r="CC412" s="646"/>
      <c r="CD412" s="646">
        <v>0.55769230769230771</v>
      </c>
      <c r="CE412" s="646"/>
      <c r="CF412" s="646"/>
      <c r="CG412" s="646"/>
      <c r="CH412" s="646">
        <v>2.9</v>
      </c>
      <c r="CI412" s="654" t="s">
        <v>105</v>
      </c>
      <c r="CJ412" s="654" t="s">
        <v>105</v>
      </c>
      <c r="CK412" s="654"/>
      <c r="CL412" s="654" t="s">
        <v>105</v>
      </c>
      <c r="CM412" s="654" t="s">
        <v>105</v>
      </c>
      <c r="CN412" s="646">
        <v>5.5</v>
      </c>
      <c r="CO412" s="646">
        <v>6</v>
      </c>
      <c r="CP412" s="760" t="s">
        <v>105</v>
      </c>
      <c r="CQ412" s="760" t="s">
        <v>105</v>
      </c>
      <c r="CR412" s="760" t="s">
        <v>105</v>
      </c>
      <c r="CS412" s="760" t="s">
        <v>105</v>
      </c>
      <c r="CT412" s="760" t="s">
        <v>105</v>
      </c>
      <c r="CU412" s="643"/>
      <c r="CV412" s="643"/>
      <c r="CW412" s="643"/>
      <c r="CX412" s="643"/>
      <c r="CY412" s="643"/>
      <c r="CZ412" s="643"/>
      <c r="DA412" s="643"/>
      <c r="DB412" s="643"/>
      <c r="DC412" s="643"/>
      <c r="DD412" s="643"/>
      <c r="DE412" s="643"/>
      <c r="DF412" s="643"/>
      <c r="DG412" s="643"/>
      <c r="DH412" s="643"/>
      <c r="DI412" s="643"/>
      <c r="DJ412" s="643"/>
      <c r="DK412" s="643"/>
      <c r="DL412" s="643"/>
      <c r="DM412" s="643"/>
      <c r="DN412" s="643"/>
      <c r="DO412" s="643"/>
      <c r="DP412" s="643"/>
      <c r="DQ412" s="643"/>
    </row>
    <row r="413" spans="2:121" s="47" customFormat="1">
      <c r="B413" s="47">
        <v>413</v>
      </c>
      <c r="C413" s="83"/>
      <c r="D413" s="655" t="s">
        <v>484</v>
      </c>
      <c r="E413" s="122"/>
      <c r="F413" s="759"/>
      <c r="G413" s="759"/>
      <c r="H413" s="759"/>
      <c r="I413" s="759"/>
      <c r="J413" s="759"/>
      <c r="K413" s="759"/>
      <c r="L413" s="759"/>
      <c r="M413" s="759"/>
      <c r="N413" s="759"/>
      <c r="O413" s="759"/>
      <c r="P413" s="759"/>
      <c r="Q413" s="759"/>
      <c r="R413" s="759"/>
      <c r="S413" s="759"/>
      <c r="T413" s="759"/>
      <c r="U413" s="759"/>
      <c r="V413" s="762"/>
      <c r="W413" s="762"/>
      <c r="X413" s="762"/>
      <c r="Y413" s="762"/>
      <c r="Z413" s="762"/>
      <c r="AA413" s="762"/>
      <c r="AB413" s="122"/>
      <c r="AC413" s="122"/>
      <c r="AD413" s="759"/>
      <c r="AE413" s="759"/>
      <c r="AF413" s="759"/>
      <c r="AG413" s="759"/>
      <c r="AH413" s="759"/>
      <c r="AI413" s="759"/>
      <c r="AJ413" s="759"/>
      <c r="AK413" s="759"/>
      <c r="AL413" s="759"/>
      <c r="AM413" s="759"/>
      <c r="AN413" s="759"/>
      <c r="AO413" s="759"/>
      <c r="AP413" s="759"/>
      <c r="AQ413" s="759"/>
      <c r="AR413" s="759"/>
      <c r="AS413" s="759"/>
      <c r="AT413" s="759"/>
      <c r="AU413" s="759"/>
      <c r="AV413" s="759"/>
      <c r="AW413" s="759"/>
      <c r="AX413" s="759"/>
      <c r="AY413" s="759"/>
      <c r="AZ413" s="759"/>
      <c r="BA413" s="759"/>
      <c r="BB413" s="759"/>
      <c r="BC413" s="759"/>
      <c r="BD413" s="759"/>
      <c r="BE413" s="759"/>
      <c r="BF413" s="759"/>
      <c r="BG413" s="759"/>
      <c r="BH413" s="759"/>
      <c r="BI413" s="759"/>
      <c r="BJ413" s="759"/>
      <c r="BK413" s="759"/>
      <c r="BL413" s="759"/>
      <c r="BM413" s="759"/>
      <c r="BN413" s="759"/>
      <c r="BO413" s="759"/>
      <c r="BP413" s="759"/>
      <c r="BQ413" s="759"/>
      <c r="BR413" s="667"/>
      <c r="BS413" s="667"/>
      <c r="BT413" s="639"/>
      <c r="BU413" s="759"/>
      <c r="BV413" s="639" t="s">
        <v>276</v>
      </c>
      <c r="BW413" s="639" t="s">
        <v>276</v>
      </c>
      <c r="BX413" s="877"/>
      <c r="BY413" s="877"/>
      <c r="BZ413" s="656"/>
      <c r="CA413" s="634"/>
      <c r="CB413" s="634"/>
      <c r="CC413" s="634"/>
      <c r="CD413" s="656"/>
      <c r="CE413" s="634"/>
      <c r="CF413" s="877"/>
      <c r="CG413" s="656"/>
      <c r="CH413" s="656">
        <v>4.2</v>
      </c>
      <c r="CI413" s="760" t="s">
        <v>105</v>
      </c>
      <c r="CJ413" s="760" t="s">
        <v>105</v>
      </c>
      <c r="CK413" s="760" t="s">
        <v>105</v>
      </c>
      <c r="CL413" s="760" t="s">
        <v>105</v>
      </c>
      <c r="CM413" s="760" t="s">
        <v>105</v>
      </c>
      <c r="CN413" s="760" t="s">
        <v>105</v>
      </c>
      <c r="CO413" s="760" t="s">
        <v>105</v>
      </c>
      <c r="CP413" s="760" t="s">
        <v>105</v>
      </c>
      <c r="CQ413" s="760" t="s">
        <v>105</v>
      </c>
      <c r="CR413" s="760" t="s">
        <v>105</v>
      </c>
      <c r="CS413" s="760" t="s">
        <v>105</v>
      </c>
      <c r="CT413" s="760" t="s">
        <v>105</v>
      </c>
      <c r="CU413" s="85"/>
      <c r="CV413" s="85"/>
      <c r="CW413" s="85"/>
      <c r="CX413" s="85"/>
      <c r="CY413" s="85"/>
      <c r="CZ413" s="85"/>
      <c r="DA413" s="85"/>
      <c r="DB413" s="85"/>
      <c r="DC413" s="85"/>
      <c r="DD413" s="85"/>
      <c r="DE413" s="85"/>
      <c r="DF413" s="85"/>
      <c r="DG413" s="85"/>
      <c r="DH413" s="85"/>
      <c r="DI413" s="85"/>
      <c r="DJ413" s="85"/>
      <c r="DK413" s="85"/>
      <c r="DL413" s="85"/>
      <c r="DM413" s="85"/>
      <c r="DN413" s="85"/>
      <c r="DO413" s="85"/>
      <c r="DP413" s="85"/>
      <c r="DQ413" s="85"/>
    </row>
    <row r="414" spans="2:121" s="47" customFormat="1">
      <c r="B414" s="47">
        <v>414</v>
      </c>
      <c r="C414" s="83"/>
      <c r="D414" s="655"/>
      <c r="E414" s="122"/>
      <c r="F414" s="759"/>
      <c r="G414" s="759"/>
      <c r="H414" s="759"/>
      <c r="I414" s="759"/>
      <c r="J414" s="759"/>
      <c r="K414" s="759"/>
      <c r="L414" s="759"/>
      <c r="M414" s="759"/>
      <c r="N414" s="759"/>
      <c r="O414" s="759"/>
      <c r="P414" s="759"/>
      <c r="Q414" s="759"/>
      <c r="R414" s="759"/>
      <c r="S414" s="759"/>
      <c r="T414" s="759"/>
      <c r="U414" s="759"/>
      <c r="V414" s="762"/>
      <c r="W414" s="762"/>
      <c r="X414" s="762"/>
      <c r="Y414" s="762"/>
      <c r="Z414" s="762"/>
      <c r="AA414" s="762"/>
      <c r="AB414" s="122"/>
      <c r="AC414" s="122"/>
      <c r="AD414" s="759"/>
      <c r="AE414" s="759"/>
      <c r="AF414" s="759"/>
      <c r="AG414" s="759"/>
      <c r="AH414" s="759"/>
      <c r="AI414" s="759"/>
      <c r="AJ414" s="759"/>
      <c r="AK414" s="759"/>
      <c r="AL414" s="759"/>
      <c r="AM414" s="759"/>
      <c r="AN414" s="759"/>
      <c r="AO414" s="759"/>
      <c r="AP414" s="759"/>
      <c r="AQ414" s="759"/>
      <c r="AR414" s="759"/>
      <c r="AS414" s="759"/>
      <c r="AT414" s="759"/>
      <c r="AU414" s="759"/>
      <c r="AV414" s="759"/>
      <c r="AW414" s="759"/>
      <c r="AX414" s="759"/>
      <c r="AY414" s="759"/>
      <c r="AZ414" s="759"/>
      <c r="BA414" s="759"/>
      <c r="BB414" s="759"/>
      <c r="BC414" s="759"/>
      <c r="BD414" s="759"/>
      <c r="BE414" s="759"/>
      <c r="BF414" s="759"/>
      <c r="BG414" s="759"/>
      <c r="BH414" s="759"/>
      <c r="BI414" s="759"/>
      <c r="BJ414" s="759"/>
      <c r="BK414" s="759"/>
      <c r="BL414" s="759"/>
      <c r="BM414" s="759"/>
      <c r="BN414" s="759"/>
      <c r="BO414" s="759"/>
      <c r="BP414" s="759"/>
      <c r="BQ414" s="759"/>
      <c r="BR414" s="667"/>
      <c r="BS414" s="667"/>
      <c r="BT414" s="639"/>
      <c r="BU414" s="759"/>
      <c r="BV414" s="639"/>
      <c r="BW414" s="639"/>
      <c r="BX414" s="877"/>
      <c r="BY414" s="877"/>
      <c r="BZ414" s="656"/>
      <c r="CA414" s="634"/>
      <c r="CB414" s="634"/>
      <c r="CC414" s="634"/>
      <c r="CD414" s="656"/>
      <c r="CE414" s="634"/>
      <c r="CF414" s="877"/>
      <c r="CG414" s="656"/>
      <c r="CH414" s="656"/>
      <c r="CI414" s="760"/>
      <c r="CJ414" s="760"/>
      <c r="CK414" s="760"/>
      <c r="CL414" s="760"/>
      <c r="CM414" s="760"/>
      <c r="CN414" s="760"/>
      <c r="CO414" s="760"/>
      <c r="CP414" s="85"/>
      <c r="CQ414" s="85"/>
      <c r="CR414" s="85"/>
      <c r="CS414" s="85"/>
      <c r="CT414" s="85"/>
      <c r="CU414" s="85"/>
      <c r="CV414" s="85"/>
      <c r="CW414" s="85"/>
      <c r="CX414" s="85"/>
      <c r="CY414" s="85"/>
      <c r="CZ414" s="85"/>
      <c r="DA414" s="85"/>
      <c r="DB414" s="85"/>
      <c r="DC414" s="85"/>
      <c r="DD414" s="85"/>
      <c r="DE414" s="85"/>
      <c r="DF414" s="85"/>
      <c r="DG414" s="85"/>
      <c r="DH414" s="85"/>
      <c r="DI414" s="85"/>
      <c r="DJ414" s="85"/>
      <c r="DK414" s="85"/>
      <c r="DL414" s="85"/>
      <c r="DM414" s="85"/>
      <c r="DN414" s="85"/>
      <c r="DO414" s="85"/>
      <c r="DP414" s="85"/>
      <c r="DQ414" s="85"/>
    </row>
    <row r="415" spans="2:121" s="47" customFormat="1">
      <c r="B415" s="47">
        <v>415</v>
      </c>
      <c r="C415" s="83"/>
      <c r="D415" s="84" t="s">
        <v>778</v>
      </c>
      <c r="E415" s="11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131"/>
      <c r="W415" s="131"/>
      <c r="X415" s="131"/>
      <c r="Y415" s="131"/>
      <c r="Z415" s="131"/>
      <c r="AA415" s="131"/>
      <c r="AB415" s="114"/>
      <c r="AC415" s="11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99"/>
      <c r="CE415" s="99"/>
      <c r="CF415" s="99"/>
      <c r="CG415" s="99"/>
      <c r="CH415" s="99"/>
      <c r="CI415" s="842"/>
      <c r="CJ415" s="842"/>
      <c r="CK415" s="842"/>
      <c r="CL415" s="58"/>
      <c r="CM415" s="58"/>
      <c r="CN415" s="58"/>
      <c r="CO415" s="58"/>
      <c r="CP415" s="85"/>
      <c r="CQ415" s="85"/>
      <c r="CR415" s="85"/>
      <c r="CS415" s="85"/>
      <c r="CT415" s="85"/>
      <c r="CU415" s="85"/>
      <c r="CV415" s="85"/>
      <c r="CW415" s="85"/>
      <c r="CX415" s="85"/>
      <c r="CY415" s="85"/>
      <c r="CZ415" s="85"/>
      <c r="DA415" s="85"/>
      <c r="DB415" s="85"/>
      <c r="DC415" s="85"/>
      <c r="DD415" s="85"/>
      <c r="DE415" s="85"/>
      <c r="DF415" s="85"/>
      <c r="DG415" s="85"/>
      <c r="DH415" s="85"/>
      <c r="DI415" s="85"/>
      <c r="DJ415" s="85"/>
      <c r="DK415" s="85"/>
      <c r="DL415" s="85"/>
      <c r="DM415" s="85"/>
      <c r="DN415" s="85"/>
      <c r="DO415" s="85"/>
      <c r="DP415" s="85"/>
      <c r="DQ415" s="85"/>
    </row>
    <row r="416" spans="2:121" s="47" customFormat="1">
      <c r="B416" s="47">
        <v>416</v>
      </c>
      <c r="C416" s="83"/>
      <c r="D416" s="716" t="s">
        <v>779</v>
      </c>
      <c r="E416" s="122"/>
      <c r="F416" s="759"/>
      <c r="G416" s="759"/>
      <c r="H416" s="759"/>
      <c r="I416" s="759"/>
      <c r="J416" s="759"/>
      <c r="K416" s="759"/>
      <c r="L416" s="759"/>
      <c r="M416" s="759"/>
      <c r="N416" s="759"/>
      <c r="O416" s="759"/>
      <c r="P416" s="759"/>
      <c r="Q416" s="759"/>
      <c r="R416" s="759"/>
      <c r="S416" s="759"/>
      <c r="T416" s="759"/>
      <c r="U416" s="759"/>
      <c r="V416" s="762"/>
      <c r="W416" s="762"/>
      <c r="X416" s="762"/>
      <c r="Y416" s="762"/>
      <c r="Z416" s="762"/>
      <c r="AA416" s="762"/>
      <c r="AB416" s="122"/>
      <c r="AC416" s="122"/>
      <c r="AD416" s="759"/>
      <c r="AE416" s="759"/>
      <c r="AF416" s="759"/>
      <c r="AG416" s="759"/>
      <c r="AH416" s="759"/>
      <c r="AI416" s="759"/>
      <c r="AJ416" s="759"/>
      <c r="AK416" s="759"/>
      <c r="AL416" s="759"/>
      <c r="AM416" s="759"/>
      <c r="AN416" s="759"/>
      <c r="AO416" s="759"/>
      <c r="AP416" s="759"/>
      <c r="AQ416" s="759"/>
      <c r="AR416" s="759"/>
      <c r="AS416" s="759"/>
      <c r="AT416" s="759"/>
      <c r="AU416" s="759"/>
      <c r="AV416" s="759"/>
      <c r="AW416" s="759"/>
      <c r="AX416" s="759"/>
      <c r="AY416" s="759"/>
      <c r="AZ416" s="759"/>
      <c r="BA416" s="759"/>
      <c r="BB416" s="759"/>
      <c r="BC416" s="759"/>
      <c r="BD416" s="759"/>
      <c r="BE416" s="759"/>
      <c r="BF416" s="759"/>
      <c r="BG416" s="759"/>
      <c r="BH416" s="759"/>
      <c r="BI416" s="759"/>
      <c r="BJ416" s="759"/>
      <c r="BK416" s="759"/>
      <c r="BL416" s="759"/>
      <c r="BM416" s="759"/>
      <c r="BN416" s="759"/>
      <c r="BO416" s="759"/>
      <c r="BP416" s="759"/>
      <c r="BQ416" s="759"/>
      <c r="BR416" s="667"/>
      <c r="BS416" s="667"/>
      <c r="BT416" s="639"/>
      <c r="BU416" s="759"/>
      <c r="BV416" s="639"/>
      <c r="BW416" s="639"/>
      <c r="BX416" s="877"/>
      <c r="BY416" s="877"/>
      <c r="BZ416" s="656"/>
      <c r="CA416" s="634"/>
      <c r="CB416" s="634"/>
      <c r="CC416" s="634"/>
      <c r="CD416" s="656"/>
      <c r="CE416" s="634"/>
      <c r="CF416" s="877"/>
      <c r="CG416" s="656"/>
      <c r="CH416" s="656"/>
      <c r="CI416" s="760"/>
      <c r="CJ416" s="760"/>
      <c r="CK416" s="760"/>
      <c r="CL416" s="760"/>
      <c r="CM416" s="760"/>
      <c r="CN416" s="760"/>
      <c r="CO416" s="760"/>
      <c r="CP416" s="768">
        <v>650</v>
      </c>
      <c r="CQ416" s="768">
        <v>810</v>
      </c>
      <c r="CR416" s="768">
        <v>919</v>
      </c>
      <c r="CS416" s="768">
        <v>1200</v>
      </c>
      <c r="CT416" s="768">
        <v>922</v>
      </c>
      <c r="CU416" s="85"/>
      <c r="CV416" s="85"/>
      <c r="CW416" s="85"/>
      <c r="CX416" s="85"/>
      <c r="CY416" s="85"/>
      <c r="CZ416" s="85"/>
      <c r="DA416" s="85"/>
      <c r="DB416" s="85"/>
      <c r="DC416" s="85"/>
      <c r="DD416" s="85"/>
      <c r="DE416" s="85"/>
      <c r="DF416" s="85"/>
      <c r="DG416" s="85"/>
      <c r="DH416" s="85"/>
      <c r="DI416" s="85"/>
      <c r="DJ416" s="85"/>
      <c r="DK416" s="85"/>
      <c r="DL416" s="85"/>
      <c r="DM416" s="85"/>
      <c r="DN416" s="85"/>
      <c r="DO416" s="85"/>
      <c r="DP416" s="85"/>
      <c r="DQ416" s="85"/>
    </row>
    <row r="417" spans="2:121" s="47" customFormat="1">
      <c r="B417" s="47">
        <v>417</v>
      </c>
      <c r="C417" s="83"/>
      <c r="D417" s="655" t="s">
        <v>484</v>
      </c>
      <c r="E417" s="122"/>
      <c r="F417" s="759"/>
      <c r="G417" s="759"/>
      <c r="H417" s="759"/>
      <c r="I417" s="759"/>
      <c r="J417" s="759"/>
      <c r="K417" s="759"/>
      <c r="L417" s="759"/>
      <c r="M417" s="759"/>
      <c r="N417" s="759"/>
      <c r="O417" s="759"/>
      <c r="P417" s="759"/>
      <c r="Q417" s="759"/>
      <c r="R417" s="759"/>
      <c r="S417" s="759"/>
      <c r="T417" s="759"/>
      <c r="U417" s="759"/>
      <c r="V417" s="762"/>
      <c r="W417" s="762"/>
      <c r="X417" s="762"/>
      <c r="Y417" s="762"/>
      <c r="Z417" s="762"/>
      <c r="AA417" s="762"/>
      <c r="AB417" s="122"/>
      <c r="AC417" s="122"/>
      <c r="AD417" s="759"/>
      <c r="AE417" s="759"/>
      <c r="AF417" s="759"/>
      <c r="AG417" s="759"/>
      <c r="AH417" s="759"/>
      <c r="AI417" s="759"/>
      <c r="AJ417" s="759"/>
      <c r="AK417" s="759"/>
      <c r="AL417" s="759"/>
      <c r="AM417" s="759"/>
      <c r="AN417" s="759"/>
      <c r="AO417" s="759"/>
      <c r="AP417" s="759"/>
      <c r="AQ417" s="759"/>
      <c r="AR417" s="759"/>
      <c r="AS417" s="759"/>
      <c r="AT417" s="759"/>
      <c r="AU417" s="759"/>
      <c r="AV417" s="759"/>
      <c r="AW417" s="759"/>
      <c r="AX417" s="759"/>
      <c r="AY417" s="759"/>
      <c r="AZ417" s="759"/>
      <c r="BA417" s="759"/>
      <c r="BB417" s="759"/>
      <c r="BC417" s="759"/>
      <c r="BD417" s="759"/>
      <c r="BE417" s="759"/>
      <c r="BF417" s="759"/>
      <c r="BG417" s="759"/>
      <c r="BH417" s="759"/>
      <c r="BI417" s="759"/>
      <c r="BJ417" s="759"/>
      <c r="BK417" s="759"/>
      <c r="BL417" s="759"/>
      <c r="BM417" s="759"/>
      <c r="BN417" s="759"/>
      <c r="BO417" s="759"/>
      <c r="BP417" s="759"/>
      <c r="BQ417" s="759"/>
      <c r="BR417" s="667"/>
      <c r="BS417" s="667"/>
      <c r="BT417" s="639"/>
      <c r="BU417" s="759"/>
      <c r="BV417" s="639"/>
      <c r="BW417" s="639"/>
      <c r="BX417" s="877"/>
      <c r="BY417" s="877"/>
      <c r="BZ417" s="656"/>
      <c r="CA417" s="634"/>
      <c r="CB417" s="634"/>
      <c r="CC417" s="634"/>
      <c r="CD417" s="656"/>
      <c r="CE417" s="634"/>
      <c r="CF417" s="877"/>
      <c r="CG417" s="656"/>
      <c r="CH417" s="656"/>
      <c r="CI417" s="760"/>
      <c r="CJ417" s="760"/>
      <c r="CK417" s="760"/>
      <c r="CL417" s="760"/>
      <c r="CM417" s="760"/>
      <c r="CN417" s="760"/>
      <c r="CO417" s="760"/>
      <c r="CP417" s="768"/>
      <c r="CQ417" s="85"/>
      <c r="CR417" s="85"/>
      <c r="CS417" s="85"/>
      <c r="CT417" s="85"/>
      <c r="CU417" s="85"/>
      <c r="CV417" s="85"/>
      <c r="CW417" s="85"/>
      <c r="CX417" s="85"/>
      <c r="CY417" s="85"/>
      <c r="CZ417" s="85"/>
      <c r="DA417" s="85"/>
      <c r="DB417" s="85"/>
      <c r="DC417" s="85"/>
      <c r="DD417" s="85"/>
      <c r="DE417" s="85"/>
      <c r="DF417" s="85"/>
      <c r="DG417" s="85"/>
      <c r="DH417" s="85"/>
      <c r="DI417" s="85"/>
      <c r="DJ417" s="85"/>
      <c r="DK417" s="85"/>
      <c r="DL417" s="85"/>
      <c r="DM417" s="85"/>
      <c r="DN417" s="85"/>
      <c r="DO417" s="85"/>
      <c r="DP417" s="85"/>
      <c r="DQ417" s="85"/>
    </row>
    <row r="418" spans="2:121" s="47" customFormat="1">
      <c r="B418" s="47">
        <v>418</v>
      </c>
      <c r="C418" s="83"/>
      <c r="D418" s="716" t="s">
        <v>780</v>
      </c>
      <c r="E418" s="122"/>
      <c r="F418" s="759"/>
      <c r="G418" s="759"/>
      <c r="H418" s="759"/>
      <c r="I418" s="759"/>
      <c r="J418" s="759"/>
      <c r="K418" s="759"/>
      <c r="L418" s="759"/>
      <c r="M418" s="759"/>
      <c r="N418" s="759"/>
      <c r="O418" s="759"/>
      <c r="P418" s="759"/>
      <c r="Q418" s="759"/>
      <c r="R418" s="759"/>
      <c r="S418" s="759"/>
      <c r="T418" s="759"/>
      <c r="U418" s="759"/>
      <c r="V418" s="762"/>
      <c r="W418" s="762"/>
      <c r="X418" s="762"/>
      <c r="Y418" s="762"/>
      <c r="Z418" s="762"/>
      <c r="AA418" s="762"/>
      <c r="AB418" s="122"/>
      <c r="AC418" s="122"/>
      <c r="AD418" s="759"/>
      <c r="AE418" s="759"/>
      <c r="AF418" s="759"/>
      <c r="AG418" s="759"/>
      <c r="AH418" s="759"/>
      <c r="AI418" s="759"/>
      <c r="AJ418" s="759"/>
      <c r="AK418" s="759"/>
      <c r="AL418" s="759"/>
      <c r="AM418" s="759"/>
      <c r="AN418" s="759"/>
      <c r="AO418" s="759"/>
      <c r="AP418" s="759"/>
      <c r="AQ418" s="759"/>
      <c r="AR418" s="759"/>
      <c r="AS418" s="759"/>
      <c r="AT418" s="759"/>
      <c r="AU418" s="759"/>
      <c r="AV418" s="759"/>
      <c r="AW418" s="759"/>
      <c r="AX418" s="759"/>
      <c r="AY418" s="759"/>
      <c r="AZ418" s="759"/>
      <c r="BA418" s="759"/>
      <c r="BB418" s="759"/>
      <c r="BC418" s="759"/>
      <c r="BD418" s="759"/>
      <c r="BE418" s="759"/>
      <c r="BF418" s="759"/>
      <c r="BG418" s="759"/>
      <c r="BH418" s="759"/>
      <c r="BI418" s="759"/>
      <c r="BJ418" s="759"/>
      <c r="BK418" s="759"/>
      <c r="BL418" s="759"/>
      <c r="BM418" s="759"/>
      <c r="BN418" s="759"/>
      <c r="BO418" s="759"/>
      <c r="BP418" s="759"/>
      <c r="BQ418" s="759"/>
      <c r="BR418" s="667"/>
      <c r="BS418" s="667"/>
      <c r="BT418" s="639"/>
      <c r="BU418" s="759"/>
      <c r="BV418" s="639"/>
      <c r="BW418" s="639"/>
      <c r="BX418" s="877"/>
      <c r="BY418" s="877"/>
      <c r="BZ418" s="656"/>
      <c r="CA418" s="634"/>
      <c r="CB418" s="634"/>
      <c r="CC418" s="634"/>
      <c r="CD418" s="656"/>
      <c r="CE418" s="634"/>
      <c r="CF418" s="877"/>
      <c r="CG418" s="656"/>
      <c r="CH418" s="656"/>
      <c r="CI418" s="760"/>
      <c r="CJ418" s="760"/>
      <c r="CK418" s="760"/>
      <c r="CL418" s="760"/>
      <c r="CM418" s="687">
        <v>11.4</v>
      </c>
      <c r="CN418" s="895">
        <v>13.663366336633661</v>
      </c>
      <c r="CO418" s="896">
        <v>14.9</v>
      </c>
      <c r="CP418" s="687">
        <v>15.7</v>
      </c>
      <c r="CQ418" s="687">
        <v>19.3</v>
      </c>
      <c r="CR418" s="687">
        <v>20.7</v>
      </c>
      <c r="CS418" s="687">
        <v>22.3</v>
      </c>
      <c r="CT418" s="687">
        <v>22.8</v>
      </c>
      <c r="CU418" s="85"/>
      <c r="CV418" s="85"/>
      <c r="CW418" s="85"/>
      <c r="CX418" s="85"/>
      <c r="CY418" s="85"/>
      <c r="CZ418" s="85"/>
      <c r="DA418" s="85"/>
      <c r="DB418" s="85"/>
      <c r="DC418" s="85"/>
      <c r="DD418" s="85"/>
      <c r="DE418" s="85"/>
      <c r="DF418" s="85"/>
      <c r="DG418" s="85"/>
      <c r="DH418" s="85"/>
      <c r="DI418" s="85"/>
      <c r="DJ418" s="85"/>
      <c r="DK418" s="85"/>
      <c r="DL418" s="85"/>
      <c r="DM418" s="85"/>
      <c r="DN418" s="85"/>
      <c r="DO418" s="85"/>
      <c r="DP418" s="85"/>
      <c r="DQ418" s="85"/>
    </row>
    <row r="419" spans="2:121" s="47" customFormat="1">
      <c r="B419" s="47">
        <v>419</v>
      </c>
      <c r="C419" s="46"/>
      <c r="D419" s="655" t="s">
        <v>484</v>
      </c>
      <c r="E419" s="53"/>
      <c r="F419" s="643"/>
      <c r="G419" s="643"/>
      <c r="H419" s="643"/>
      <c r="I419" s="643"/>
      <c r="J419" s="643"/>
      <c r="K419" s="643"/>
      <c r="L419" s="643"/>
      <c r="M419" s="643"/>
      <c r="N419" s="643"/>
      <c r="O419" s="643"/>
      <c r="P419" s="643"/>
      <c r="Q419" s="643"/>
      <c r="R419" s="643"/>
      <c r="S419" s="643"/>
      <c r="T419" s="643"/>
      <c r="U419" s="643"/>
      <c r="V419" s="648"/>
      <c r="W419" s="648"/>
      <c r="X419" s="648"/>
      <c r="Y419" s="648"/>
      <c r="Z419" s="648"/>
      <c r="AA419" s="648"/>
      <c r="AB419" s="53"/>
      <c r="AC419" s="53"/>
      <c r="AD419" s="643"/>
      <c r="AE419" s="643"/>
      <c r="AF419" s="643"/>
      <c r="AG419" s="643"/>
      <c r="AH419" s="643"/>
      <c r="AI419" s="643"/>
      <c r="AJ419" s="643"/>
      <c r="AK419" s="643"/>
      <c r="AL419" s="643"/>
      <c r="AM419" s="643"/>
      <c r="AN419" s="643"/>
      <c r="AO419" s="643"/>
      <c r="AP419" s="643"/>
      <c r="AQ419" s="643"/>
      <c r="AR419" s="643"/>
      <c r="AS419" s="643"/>
      <c r="AT419" s="643"/>
      <c r="AU419" s="643"/>
      <c r="AV419" s="643"/>
      <c r="AW419" s="643"/>
      <c r="AX419" s="643"/>
      <c r="AY419" s="643"/>
      <c r="AZ419" s="643"/>
      <c r="BA419" s="643"/>
      <c r="BB419" s="643"/>
      <c r="BC419" s="643"/>
      <c r="BD419" s="643"/>
      <c r="BE419" s="643"/>
      <c r="BF419" s="643"/>
      <c r="BG419" s="643"/>
      <c r="BH419" s="643"/>
      <c r="BI419" s="643"/>
      <c r="BJ419" s="643"/>
      <c r="BK419" s="643"/>
      <c r="BL419" s="643"/>
      <c r="BM419" s="643"/>
      <c r="BN419" s="643"/>
      <c r="BO419" s="643"/>
      <c r="BP419" s="643"/>
      <c r="BQ419" s="643"/>
      <c r="BR419" s="795"/>
      <c r="BS419" s="643"/>
      <c r="BT419" s="643"/>
      <c r="BU419" s="643"/>
      <c r="BV419" s="643"/>
      <c r="BW419" s="643"/>
      <c r="BX419" s="643"/>
      <c r="BY419" s="643"/>
      <c r="BZ419" s="643"/>
      <c r="CA419" s="643"/>
      <c r="CB419" s="643"/>
      <c r="CC419" s="643"/>
      <c r="CD419" s="643"/>
      <c r="CE419" s="643"/>
      <c r="CF419" s="643"/>
      <c r="CG419" s="643"/>
      <c r="CH419" s="643"/>
      <c r="CI419" s="643"/>
      <c r="CJ419" s="643"/>
      <c r="CK419" s="643"/>
      <c r="CL419" s="798"/>
      <c r="CM419" s="798"/>
      <c r="CN419" s="798"/>
      <c r="CO419" s="798"/>
      <c r="CP419" s="643"/>
      <c r="CQ419" s="643"/>
      <c r="CR419" s="643"/>
      <c r="CS419" s="643"/>
      <c r="CT419" s="643"/>
      <c r="CU419" s="643"/>
      <c r="CV419" s="643"/>
      <c r="CW419" s="643"/>
      <c r="CX419" s="643"/>
      <c r="CY419" s="643"/>
      <c r="CZ419" s="643"/>
      <c r="DA419" s="643"/>
      <c r="DB419" s="643"/>
      <c r="DC419" s="643"/>
      <c r="DD419" s="643"/>
      <c r="DE419" s="643"/>
      <c r="DF419" s="643"/>
      <c r="DG419" s="643"/>
      <c r="DH419" s="643"/>
      <c r="DI419" s="643"/>
      <c r="DJ419" s="643"/>
      <c r="DK419" s="643"/>
      <c r="DL419" s="643"/>
      <c r="DM419" s="643"/>
      <c r="DN419" s="643"/>
      <c r="DO419" s="643"/>
      <c r="DP419" s="643"/>
      <c r="DQ419" s="643"/>
    </row>
    <row r="420" spans="2:121" s="47" customFormat="1" ht="2.25" customHeight="1">
      <c r="B420" s="47">
        <v>420</v>
      </c>
      <c r="C420" s="46"/>
      <c r="D420" s="56"/>
      <c r="E420" s="111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132"/>
      <c r="W420" s="132"/>
      <c r="X420" s="132"/>
      <c r="Y420" s="132"/>
      <c r="Z420" s="132"/>
      <c r="AA420" s="132"/>
      <c r="AB420" s="111"/>
      <c r="AC420" s="111"/>
      <c r="AD420" s="85"/>
      <c r="AE420" s="85"/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5"/>
      <c r="AZ420" s="85"/>
      <c r="BA420" s="85"/>
      <c r="BB420" s="85"/>
      <c r="BC420" s="85"/>
      <c r="BD420" s="85"/>
      <c r="BE420" s="85"/>
      <c r="BF420" s="85"/>
      <c r="BG420" s="85"/>
      <c r="BH420" s="85"/>
      <c r="BI420" s="85"/>
      <c r="BJ420" s="85"/>
      <c r="BK420" s="85"/>
      <c r="BL420" s="85"/>
      <c r="BM420" s="85"/>
      <c r="BN420" s="85"/>
      <c r="BO420" s="85"/>
      <c r="BP420" s="85"/>
      <c r="BQ420" s="85"/>
      <c r="BR420" s="85"/>
      <c r="BS420" s="85"/>
      <c r="BT420" s="85"/>
      <c r="BU420" s="85"/>
      <c r="BV420" s="99"/>
      <c r="BW420" s="99"/>
      <c r="BX420" s="99"/>
      <c r="BY420" s="634"/>
      <c r="BZ420" s="634"/>
      <c r="CA420" s="634"/>
      <c r="CB420" s="634"/>
      <c r="CC420" s="634"/>
      <c r="CD420" s="99"/>
      <c r="CE420" s="99"/>
      <c r="CF420" s="99"/>
      <c r="CG420" s="99"/>
      <c r="CH420" s="99"/>
      <c r="CI420" s="85"/>
      <c r="CJ420" s="85"/>
      <c r="CK420" s="85"/>
      <c r="CL420" s="99"/>
      <c r="CM420" s="85"/>
      <c r="CN420" s="85"/>
      <c r="CO420" s="85"/>
      <c r="CP420" s="85"/>
      <c r="CQ420" s="85"/>
      <c r="CR420" s="85"/>
      <c r="CS420" s="85"/>
      <c r="CT420" s="85"/>
      <c r="CU420" s="85"/>
      <c r="CV420" s="85"/>
      <c r="CW420" s="85"/>
      <c r="CX420" s="85"/>
      <c r="CY420" s="85"/>
      <c r="CZ420" s="85"/>
      <c r="DA420" s="85"/>
      <c r="DB420" s="85"/>
      <c r="DC420" s="85"/>
      <c r="DD420" s="85"/>
      <c r="DE420" s="85"/>
      <c r="DF420" s="85"/>
      <c r="DG420" s="85"/>
      <c r="DH420" s="85"/>
      <c r="DI420" s="85"/>
      <c r="DJ420" s="85"/>
      <c r="DK420" s="85"/>
      <c r="DL420" s="85"/>
      <c r="DM420" s="85"/>
      <c r="DN420" s="85"/>
      <c r="DO420" s="85"/>
      <c r="DP420" s="85"/>
      <c r="DQ420" s="85"/>
    </row>
    <row r="421" spans="2:121" s="47" customFormat="1" hidden="1" outlineLevel="1">
      <c r="B421" s="47">
        <v>421</v>
      </c>
      <c r="C421" s="83"/>
      <c r="D421" s="84"/>
      <c r="E421" s="11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131"/>
      <c r="W421" s="131"/>
      <c r="X421" s="131"/>
      <c r="Y421" s="131"/>
      <c r="Z421" s="131"/>
      <c r="AA421" s="131"/>
      <c r="AB421" s="114"/>
      <c r="AC421" s="11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99"/>
      <c r="CE421" s="99"/>
      <c r="CF421" s="99"/>
      <c r="CG421" s="99"/>
      <c r="CH421" s="99"/>
      <c r="CI421" s="842"/>
      <c r="CJ421" s="842"/>
      <c r="CK421" s="842"/>
      <c r="CL421" s="58"/>
      <c r="CM421" s="58"/>
      <c r="CN421" s="58"/>
      <c r="CO421" s="58"/>
      <c r="CP421" s="85"/>
      <c r="CQ421" s="85"/>
      <c r="CR421" s="85"/>
      <c r="CS421" s="85"/>
      <c r="CT421" s="85"/>
      <c r="CU421" s="85"/>
      <c r="CV421" s="85"/>
      <c r="CW421" s="85"/>
      <c r="CX421" s="85"/>
      <c r="CY421" s="85"/>
      <c r="CZ421" s="85"/>
      <c r="DA421" s="85"/>
      <c r="DB421" s="85"/>
      <c r="DC421" s="85"/>
      <c r="DD421" s="85"/>
      <c r="DE421" s="85"/>
      <c r="DF421" s="85"/>
      <c r="DG421" s="85"/>
      <c r="DH421" s="85"/>
      <c r="DI421" s="85"/>
      <c r="DJ421" s="85"/>
      <c r="DK421" s="85"/>
      <c r="DL421" s="85"/>
      <c r="DM421" s="85"/>
      <c r="DN421" s="85"/>
      <c r="DO421" s="85"/>
      <c r="DP421" s="85"/>
      <c r="DQ421" s="85"/>
    </row>
    <row r="422" spans="2:121" s="47" customFormat="1" hidden="1" outlineLevel="1">
      <c r="B422" s="47">
        <v>422</v>
      </c>
      <c r="C422" s="46"/>
      <c r="D422" s="642"/>
      <c r="E422" s="53"/>
      <c r="F422" s="643"/>
      <c r="G422" s="643"/>
      <c r="H422" s="643"/>
      <c r="I422" s="643"/>
      <c r="J422" s="643"/>
      <c r="K422" s="643"/>
      <c r="L422" s="643"/>
      <c r="M422" s="643"/>
      <c r="N422" s="643"/>
      <c r="O422" s="643"/>
      <c r="P422" s="643"/>
      <c r="Q422" s="643"/>
      <c r="R422" s="643"/>
      <c r="S422" s="643"/>
      <c r="T422" s="643"/>
      <c r="U422" s="643"/>
      <c r="V422" s="648"/>
      <c r="W422" s="648"/>
      <c r="X422" s="648"/>
      <c r="Y422" s="648"/>
      <c r="Z422" s="648"/>
      <c r="AA422" s="648"/>
      <c r="AB422" s="53"/>
      <c r="AC422" s="53"/>
      <c r="AD422" s="643"/>
      <c r="AE422" s="643"/>
      <c r="AF422" s="643"/>
      <c r="AG422" s="643"/>
      <c r="AH422" s="643"/>
      <c r="AI422" s="643"/>
      <c r="AJ422" s="643"/>
      <c r="AK422" s="643"/>
      <c r="AL422" s="643"/>
      <c r="AM422" s="643"/>
      <c r="AN422" s="643"/>
      <c r="AO422" s="643"/>
      <c r="AP422" s="643"/>
      <c r="AQ422" s="643"/>
      <c r="AR422" s="643"/>
      <c r="AS422" s="643"/>
      <c r="AT422" s="643"/>
      <c r="AU422" s="643"/>
      <c r="AV422" s="643"/>
      <c r="AW422" s="643"/>
      <c r="AX422" s="643"/>
      <c r="AY422" s="643"/>
      <c r="AZ422" s="643"/>
      <c r="BA422" s="643"/>
      <c r="BB422" s="643"/>
      <c r="BC422" s="643"/>
      <c r="BD422" s="643"/>
      <c r="BE422" s="643"/>
      <c r="BF422" s="643"/>
      <c r="BG422" s="643"/>
      <c r="BH422" s="643"/>
      <c r="BI422" s="643"/>
      <c r="BJ422" s="643"/>
      <c r="BK422" s="643"/>
      <c r="BL422" s="643"/>
      <c r="BM422" s="643"/>
      <c r="BN422" s="643"/>
      <c r="BO422" s="643"/>
      <c r="BP422" s="643"/>
      <c r="BQ422" s="643"/>
      <c r="BR422" s="795"/>
      <c r="BS422" s="643"/>
      <c r="BT422" s="643"/>
      <c r="BU422" s="643"/>
      <c r="BV422" s="643"/>
      <c r="BW422" s="643"/>
      <c r="BX422" s="643"/>
      <c r="BY422" s="643"/>
      <c r="BZ422" s="643"/>
      <c r="CA422" s="643"/>
      <c r="CB422" s="643"/>
      <c r="CC422" s="643"/>
      <c r="CD422" s="643"/>
      <c r="CE422" s="643"/>
      <c r="CF422" s="643"/>
      <c r="CG422" s="643"/>
      <c r="CH422" s="643"/>
      <c r="CI422" s="643"/>
      <c r="CJ422" s="643"/>
      <c r="CK422" s="643"/>
      <c r="CL422" s="643"/>
      <c r="CM422" s="643"/>
      <c r="CN422" s="643"/>
      <c r="CO422" s="643"/>
      <c r="CP422" s="643"/>
      <c r="CQ422" s="643"/>
      <c r="CR422" s="643"/>
      <c r="CS422" s="643"/>
      <c r="CT422" s="643"/>
      <c r="CU422" s="643"/>
      <c r="CV422" s="643"/>
      <c r="CW422" s="643"/>
      <c r="CX422" s="643"/>
      <c r="CY422" s="643"/>
      <c r="CZ422" s="643"/>
      <c r="DA422" s="643"/>
      <c r="DB422" s="643"/>
      <c r="DC422" s="643"/>
      <c r="DD422" s="643"/>
      <c r="DE422" s="643"/>
      <c r="DF422" s="643"/>
      <c r="DG422" s="643"/>
      <c r="DH422" s="643"/>
      <c r="DI422" s="643"/>
      <c r="DJ422" s="643"/>
      <c r="DK422" s="643"/>
      <c r="DL422" s="643"/>
      <c r="DM422" s="643"/>
      <c r="DN422" s="643"/>
      <c r="DO422" s="643"/>
      <c r="DP422" s="643"/>
      <c r="DQ422" s="643"/>
    </row>
    <row r="423" spans="2:121" s="47" customFormat="1" hidden="1" outlineLevel="1">
      <c r="B423" s="47">
        <v>423</v>
      </c>
      <c r="C423" s="46"/>
      <c r="D423" s="642"/>
      <c r="E423" s="53"/>
      <c r="F423" s="643"/>
      <c r="G423" s="643"/>
      <c r="H423" s="643"/>
      <c r="I423" s="643"/>
      <c r="J423" s="643"/>
      <c r="K423" s="643"/>
      <c r="L423" s="643"/>
      <c r="M423" s="643"/>
      <c r="N423" s="643"/>
      <c r="O423" s="6"/>
      <c r="P423" s="6"/>
      <c r="Q423" s="6"/>
      <c r="R423" s="6"/>
      <c r="S423" s="6"/>
      <c r="T423" s="6"/>
      <c r="U423" s="6"/>
      <c r="V423" s="645"/>
      <c r="W423" s="645"/>
      <c r="X423" s="645"/>
      <c r="Y423" s="645"/>
      <c r="Z423" s="645"/>
      <c r="AA423" s="645"/>
      <c r="AB423" s="53"/>
      <c r="AC423" s="53"/>
      <c r="AD423" s="643"/>
      <c r="AE423" s="643"/>
      <c r="AF423" s="643"/>
      <c r="AG423" s="643"/>
      <c r="AH423" s="643"/>
      <c r="AI423" s="643"/>
      <c r="AJ423" s="643"/>
      <c r="AK423" s="643"/>
      <c r="AL423" s="643"/>
      <c r="AM423" s="643"/>
      <c r="AN423" s="643"/>
      <c r="AO423" s="643"/>
      <c r="AP423" s="643"/>
      <c r="AQ423" s="643"/>
      <c r="AR423" s="643"/>
      <c r="AS423" s="643"/>
      <c r="AT423" s="643"/>
      <c r="AU423" s="643"/>
      <c r="AV423" s="643"/>
      <c r="AW423" s="643"/>
      <c r="AX423" s="643"/>
      <c r="AY423" s="643"/>
      <c r="AZ423" s="643"/>
      <c r="BA423" s="643"/>
      <c r="BB423" s="643"/>
      <c r="BC423" s="643"/>
      <c r="BD423" s="643"/>
      <c r="BE423" s="643"/>
      <c r="BF423" s="643"/>
      <c r="BG423" s="643"/>
      <c r="BH423" s="643"/>
      <c r="BI423" s="643"/>
      <c r="BJ423" s="643"/>
      <c r="BK423" s="643"/>
      <c r="BL423" s="643"/>
      <c r="BM423" s="643"/>
      <c r="BN423" s="643"/>
      <c r="BO423" s="643"/>
      <c r="BP423" s="643"/>
      <c r="BQ423" s="643"/>
      <c r="BR423" s="795"/>
      <c r="BS423" s="643"/>
      <c r="BT423" s="643"/>
      <c r="BU423" s="643"/>
      <c r="BV423" s="646"/>
      <c r="BW423" s="646"/>
      <c r="BX423" s="646"/>
      <c r="BY423" s="646"/>
      <c r="BZ423" s="646"/>
      <c r="CA423" s="646"/>
      <c r="CB423" s="646"/>
      <c r="CC423" s="646"/>
      <c r="CD423" s="646"/>
      <c r="CE423" s="646"/>
      <c r="CF423" s="646"/>
      <c r="CG423" s="646"/>
      <c r="CH423" s="646"/>
      <c r="CI423" s="646"/>
      <c r="CJ423" s="646"/>
      <c r="CK423" s="646"/>
      <c r="CL423" s="646"/>
      <c r="CM423" s="646"/>
      <c r="CN423" s="646"/>
      <c r="CO423" s="646"/>
      <c r="CP423" s="646"/>
      <c r="CQ423" s="646"/>
      <c r="CR423" s="646"/>
      <c r="CS423" s="646"/>
      <c r="CT423" s="646"/>
      <c r="CU423" s="643"/>
      <c r="CV423" s="643"/>
      <c r="CW423" s="643"/>
      <c r="CX423" s="643"/>
      <c r="CY423" s="643"/>
      <c r="CZ423" s="643"/>
      <c r="DA423" s="643"/>
      <c r="DB423" s="643"/>
      <c r="DC423" s="643"/>
      <c r="DD423" s="643"/>
      <c r="DE423" s="643"/>
      <c r="DF423" s="643"/>
      <c r="DG423" s="643"/>
      <c r="DH423" s="643"/>
      <c r="DI423" s="643"/>
      <c r="DJ423" s="643"/>
      <c r="DK423" s="643"/>
      <c r="DL423" s="643"/>
      <c r="DM423" s="643"/>
      <c r="DN423" s="643"/>
      <c r="DO423" s="643"/>
      <c r="DP423" s="643"/>
      <c r="DQ423" s="643"/>
    </row>
    <row r="424" spans="2:121" s="47" customFormat="1" hidden="1" outlineLevel="1">
      <c r="B424" s="47">
        <v>424</v>
      </c>
      <c r="C424" s="46"/>
      <c r="D424" s="636"/>
      <c r="E424" s="121"/>
      <c r="F424" s="667"/>
      <c r="G424" s="667"/>
      <c r="H424" s="667"/>
      <c r="I424" s="667"/>
      <c r="J424" s="667"/>
      <c r="K424" s="667"/>
      <c r="L424" s="667"/>
      <c r="M424" s="667"/>
      <c r="N424" s="667"/>
      <c r="O424" s="726"/>
      <c r="P424" s="726"/>
      <c r="Q424" s="726"/>
      <c r="R424" s="726"/>
      <c r="S424" s="726"/>
      <c r="T424" s="726"/>
      <c r="U424" s="726"/>
      <c r="V424" s="640"/>
      <c r="W424" s="640"/>
      <c r="X424" s="640"/>
      <c r="Y424" s="640"/>
      <c r="Z424" s="640"/>
      <c r="AA424" s="640"/>
      <c r="AB424" s="121"/>
      <c r="AC424" s="121"/>
      <c r="AD424" s="667"/>
      <c r="AE424" s="667"/>
      <c r="AF424" s="667"/>
      <c r="AG424" s="667"/>
      <c r="AH424" s="667"/>
      <c r="AI424" s="667"/>
      <c r="AJ424" s="667"/>
      <c r="AK424" s="667"/>
      <c r="AL424" s="667"/>
      <c r="AM424" s="667"/>
      <c r="AN424" s="667"/>
      <c r="AO424" s="667"/>
      <c r="AP424" s="667"/>
      <c r="AQ424" s="667"/>
      <c r="AR424" s="667"/>
      <c r="AS424" s="667"/>
      <c r="AT424" s="667"/>
      <c r="AU424" s="667"/>
      <c r="AV424" s="667"/>
      <c r="AW424" s="667"/>
      <c r="AX424" s="667"/>
      <c r="AY424" s="667"/>
      <c r="AZ424" s="667"/>
      <c r="BA424" s="667"/>
      <c r="BB424" s="667"/>
      <c r="BC424" s="667"/>
      <c r="BD424" s="667"/>
      <c r="BE424" s="667"/>
      <c r="BF424" s="667"/>
      <c r="BG424" s="667"/>
      <c r="BH424" s="667"/>
      <c r="BI424" s="667"/>
      <c r="BJ424" s="667"/>
      <c r="BK424" s="667"/>
      <c r="BL424" s="667"/>
      <c r="BM424" s="667"/>
      <c r="BN424" s="667"/>
      <c r="BO424" s="667"/>
      <c r="BP424" s="667"/>
      <c r="BQ424" s="667"/>
      <c r="BR424" s="733"/>
      <c r="BS424" s="667"/>
      <c r="BT424" s="667"/>
      <c r="BU424" s="667"/>
      <c r="BV424" s="651"/>
      <c r="BW424" s="651"/>
      <c r="BX424" s="651"/>
      <c r="BY424" s="639"/>
      <c r="BZ424" s="639"/>
      <c r="CA424" s="639"/>
      <c r="CB424" s="639"/>
      <c r="CC424" s="639"/>
      <c r="CD424" s="639"/>
      <c r="CE424" s="639"/>
      <c r="CF424" s="639"/>
      <c r="CG424" s="639"/>
      <c r="CH424" s="639"/>
      <c r="CI424" s="639"/>
      <c r="CJ424" s="639"/>
      <c r="CK424" s="639"/>
      <c r="CL424" s="639"/>
      <c r="CM424" s="639"/>
      <c r="CN424" s="639"/>
      <c r="CO424" s="639"/>
      <c r="CP424" s="639"/>
      <c r="CQ424" s="639"/>
      <c r="CR424" s="639"/>
      <c r="CS424" s="639"/>
      <c r="CT424" s="639"/>
      <c r="CU424" s="667"/>
      <c r="CV424" s="667"/>
      <c r="CW424" s="667"/>
      <c r="CX424" s="667"/>
      <c r="CY424" s="667"/>
      <c r="CZ424" s="667"/>
      <c r="DA424" s="667"/>
      <c r="DB424" s="667"/>
      <c r="DC424" s="667"/>
      <c r="DD424" s="667"/>
      <c r="DE424" s="667"/>
      <c r="DF424" s="667"/>
      <c r="DG424" s="667"/>
      <c r="DH424" s="667"/>
      <c r="DI424" s="667"/>
      <c r="DJ424" s="667"/>
      <c r="DK424" s="667"/>
      <c r="DL424" s="667"/>
      <c r="DM424" s="667"/>
      <c r="DN424" s="667"/>
      <c r="DO424" s="667"/>
      <c r="DP424" s="667"/>
      <c r="DQ424" s="667"/>
    </row>
    <row r="425" spans="2:121" s="47" customFormat="1" hidden="1" outlineLevel="1">
      <c r="B425" s="47">
        <v>425</v>
      </c>
      <c r="C425" s="46"/>
      <c r="D425" s="636"/>
      <c r="E425" s="121"/>
      <c r="F425" s="667"/>
      <c r="G425" s="667"/>
      <c r="H425" s="667"/>
      <c r="I425" s="667"/>
      <c r="J425" s="667"/>
      <c r="K425" s="667"/>
      <c r="L425" s="667"/>
      <c r="M425" s="667"/>
      <c r="N425" s="667"/>
      <c r="O425" s="726"/>
      <c r="P425" s="726"/>
      <c r="Q425" s="726"/>
      <c r="R425" s="726"/>
      <c r="S425" s="726"/>
      <c r="T425" s="726"/>
      <c r="U425" s="726"/>
      <c r="V425" s="640"/>
      <c r="W425" s="640"/>
      <c r="X425" s="640"/>
      <c r="Y425" s="640"/>
      <c r="Z425" s="640"/>
      <c r="AA425" s="640"/>
      <c r="AB425" s="121"/>
      <c r="AC425" s="121"/>
      <c r="AD425" s="667"/>
      <c r="AE425" s="667"/>
      <c r="AF425" s="667"/>
      <c r="AG425" s="667"/>
      <c r="AH425" s="667"/>
      <c r="AI425" s="667"/>
      <c r="AJ425" s="667"/>
      <c r="AK425" s="667"/>
      <c r="AL425" s="667"/>
      <c r="AM425" s="667"/>
      <c r="AN425" s="667"/>
      <c r="AO425" s="667"/>
      <c r="AP425" s="667"/>
      <c r="AQ425" s="667"/>
      <c r="AR425" s="667"/>
      <c r="AS425" s="667"/>
      <c r="AT425" s="667"/>
      <c r="AU425" s="667"/>
      <c r="AV425" s="667"/>
      <c r="AW425" s="667"/>
      <c r="AX425" s="667"/>
      <c r="AY425" s="667"/>
      <c r="AZ425" s="667"/>
      <c r="BA425" s="667"/>
      <c r="BB425" s="667"/>
      <c r="BC425" s="667"/>
      <c r="BD425" s="667"/>
      <c r="BE425" s="667"/>
      <c r="BF425" s="667"/>
      <c r="BG425" s="667"/>
      <c r="BH425" s="667"/>
      <c r="BI425" s="667"/>
      <c r="BJ425" s="667"/>
      <c r="BK425" s="667"/>
      <c r="BL425" s="667"/>
      <c r="BM425" s="667"/>
      <c r="BN425" s="667"/>
      <c r="BO425" s="667"/>
      <c r="BP425" s="667"/>
      <c r="BQ425" s="667"/>
      <c r="BR425" s="733"/>
      <c r="BS425" s="667"/>
      <c r="BT425" s="667"/>
      <c r="BU425" s="667"/>
      <c r="BV425" s="651"/>
      <c r="BW425" s="651"/>
      <c r="BX425" s="651"/>
      <c r="BY425" s="651"/>
      <c r="BZ425" s="651"/>
      <c r="CA425" s="651"/>
      <c r="CB425" s="639"/>
      <c r="CC425" s="639"/>
      <c r="CD425" s="639"/>
      <c r="CE425" s="639"/>
      <c r="CF425" s="639"/>
      <c r="CG425" s="639"/>
      <c r="CH425" s="639"/>
      <c r="CI425" s="639"/>
      <c r="CJ425" s="639"/>
      <c r="CK425" s="639"/>
      <c r="CL425" s="639"/>
      <c r="CM425" s="639"/>
      <c r="CN425" s="639"/>
      <c r="CO425" s="639"/>
      <c r="CP425" s="639"/>
      <c r="CQ425" s="639"/>
      <c r="CR425" s="639"/>
      <c r="CS425" s="639"/>
      <c r="CT425" s="639"/>
      <c r="CU425" s="667"/>
      <c r="CV425" s="667"/>
      <c r="CW425" s="667"/>
      <c r="CX425" s="667"/>
      <c r="CY425" s="667"/>
      <c r="CZ425" s="667"/>
      <c r="DA425" s="667"/>
      <c r="DB425" s="667"/>
      <c r="DC425" s="667"/>
      <c r="DD425" s="667"/>
      <c r="DE425" s="667"/>
      <c r="DF425" s="667"/>
      <c r="DG425" s="667"/>
      <c r="DH425" s="667"/>
      <c r="DI425" s="667"/>
      <c r="DJ425" s="667"/>
      <c r="DK425" s="667"/>
      <c r="DL425" s="667"/>
      <c r="DM425" s="667"/>
      <c r="DN425" s="667"/>
      <c r="DO425" s="667"/>
      <c r="DP425" s="667"/>
      <c r="DQ425" s="667"/>
    </row>
    <row r="426" spans="2:121" s="47" customFormat="1" hidden="1" outlineLevel="1">
      <c r="B426" s="47">
        <v>426</v>
      </c>
      <c r="C426" s="46"/>
      <c r="D426" s="659"/>
      <c r="E426" s="121"/>
      <c r="F426" s="667"/>
      <c r="G426" s="667"/>
      <c r="H426" s="667"/>
      <c r="I426" s="667"/>
      <c r="J426" s="667"/>
      <c r="K426" s="667"/>
      <c r="L426" s="667"/>
      <c r="M426" s="667"/>
      <c r="N426" s="667"/>
      <c r="O426" s="638"/>
      <c r="P426" s="638"/>
      <c r="Q426" s="638"/>
      <c r="R426" s="638"/>
      <c r="S426" s="638"/>
      <c r="T426" s="638"/>
      <c r="U426" s="638"/>
      <c r="V426" s="640"/>
      <c r="W426" s="640"/>
      <c r="X426" s="640"/>
      <c r="Y426" s="640"/>
      <c r="Z426" s="640"/>
      <c r="AA426" s="640"/>
      <c r="AB426" s="121"/>
      <c r="AC426" s="121"/>
      <c r="AD426" s="667"/>
      <c r="AE426" s="667"/>
      <c r="AF426" s="667"/>
      <c r="AG426" s="667"/>
      <c r="AH426" s="667"/>
      <c r="AI426" s="667"/>
      <c r="AJ426" s="667"/>
      <c r="AK426" s="667"/>
      <c r="AL426" s="667"/>
      <c r="AM426" s="667"/>
      <c r="AN426" s="667"/>
      <c r="AO426" s="667"/>
      <c r="AP426" s="667"/>
      <c r="AQ426" s="667"/>
      <c r="AR426" s="667"/>
      <c r="AS426" s="667"/>
      <c r="AT426" s="667"/>
      <c r="AU426" s="667"/>
      <c r="AV426" s="667"/>
      <c r="AW426" s="667"/>
      <c r="AX426" s="667"/>
      <c r="AY426" s="667"/>
      <c r="AZ426" s="667"/>
      <c r="BA426" s="667"/>
      <c r="BB426" s="667"/>
      <c r="BC426" s="667"/>
      <c r="BD426" s="667"/>
      <c r="BE426" s="667"/>
      <c r="BF426" s="667"/>
      <c r="BG426" s="667"/>
      <c r="BH426" s="667"/>
      <c r="BI426" s="667"/>
      <c r="BJ426" s="667"/>
      <c r="BK426" s="667"/>
      <c r="BL426" s="667"/>
      <c r="BM426" s="667"/>
      <c r="BN426" s="667"/>
      <c r="BO426" s="667"/>
      <c r="BP426" s="667"/>
      <c r="BQ426" s="667"/>
      <c r="BR426" s="733"/>
      <c r="BS426" s="667"/>
      <c r="BT426" s="667"/>
      <c r="BU426" s="667"/>
      <c r="BV426" s="651"/>
      <c r="BW426" s="651"/>
      <c r="BX426" s="651"/>
      <c r="BY426" s="651"/>
      <c r="BZ426" s="651"/>
      <c r="CA426" s="651"/>
      <c r="CB426" s="651"/>
      <c r="CC426" s="651"/>
      <c r="CD426" s="651"/>
      <c r="CE426" s="651"/>
      <c r="CF426" s="651"/>
      <c r="CG426" s="667"/>
      <c r="CH426" s="667"/>
      <c r="CI426" s="667"/>
      <c r="CJ426" s="667"/>
      <c r="CK426" s="667"/>
      <c r="CL426" s="667"/>
      <c r="CM426" s="667"/>
      <c r="CN426" s="667"/>
      <c r="CO426" s="667"/>
      <c r="CP426" s="667"/>
      <c r="CQ426" s="667"/>
      <c r="CR426" s="667"/>
      <c r="CS426" s="667"/>
      <c r="CT426" s="667"/>
      <c r="CU426" s="667"/>
      <c r="CV426" s="667"/>
      <c r="CW426" s="667"/>
      <c r="CX426" s="667"/>
      <c r="CY426" s="667"/>
      <c r="CZ426" s="667"/>
      <c r="DA426" s="667"/>
      <c r="DB426" s="667"/>
      <c r="DC426" s="667"/>
      <c r="DD426" s="667"/>
      <c r="DE426" s="667"/>
      <c r="DF426" s="667"/>
      <c r="DG426" s="667"/>
      <c r="DH426" s="667"/>
      <c r="DI426" s="667"/>
      <c r="DJ426" s="667"/>
      <c r="DK426" s="667"/>
      <c r="DL426" s="667"/>
      <c r="DM426" s="667"/>
      <c r="DN426" s="667"/>
      <c r="DO426" s="667"/>
      <c r="DP426" s="667"/>
      <c r="DQ426" s="667"/>
    </row>
    <row r="427" spans="2:121" s="47" customFormat="1" hidden="1" outlineLevel="1">
      <c r="B427" s="47">
        <v>427</v>
      </c>
      <c r="C427" s="46"/>
      <c r="D427" s="111"/>
      <c r="E427" s="118"/>
      <c r="F427" s="637"/>
      <c r="G427" s="637"/>
      <c r="H427" s="637"/>
      <c r="I427" s="637"/>
      <c r="J427" s="637"/>
      <c r="K427" s="637"/>
      <c r="L427" s="637"/>
      <c r="M427" s="637"/>
      <c r="N427" s="637"/>
      <c r="O427" s="637"/>
      <c r="P427" s="637"/>
      <c r="Q427" s="637"/>
      <c r="R427" s="637"/>
      <c r="S427" s="637"/>
      <c r="T427" s="637"/>
      <c r="U427" s="637"/>
      <c r="V427" s="650"/>
      <c r="W427" s="650"/>
      <c r="X427" s="650"/>
      <c r="Y427" s="650"/>
      <c r="Z427" s="650"/>
      <c r="AA427" s="650"/>
      <c r="AB427" s="118"/>
      <c r="AC427" s="118"/>
      <c r="AD427" s="637"/>
      <c r="AE427" s="637"/>
      <c r="AF427" s="637"/>
      <c r="AG427" s="637"/>
      <c r="AH427" s="637"/>
      <c r="AI427" s="637"/>
      <c r="AJ427" s="637"/>
      <c r="AK427" s="637"/>
      <c r="AL427" s="637"/>
      <c r="AM427" s="637"/>
      <c r="AN427" s="637"/>
      <c r="AO427" s="637"/>
      <c r="AP427" s="637"/>
      <c r="AQ427" s="637"/>
      <c r="AR427" s="637"/>
      <c r="AS427" s="637"/>
      <c r="AT427" s="637"/>
      <c r="AU427" s="637"/>
      <c r="AV427" s="637"/>
      <c r="AW427" s="637"/>
      <c r="AX427" s="637"/>
      <c r="AY427" s="637"/>
      <c r="AZ427" s="637"/>
      <c r="BA427" s="637"/>
      <c r="BB427" s="637"/>
      <c r="BC427" s="637"/>
      <c r="BD427" s="637"/>
      <c r="BE427" s="637"/>
      <c r="BF427" s="637"/>
      <c r="BG427" s="637"/>
      <c r="BH427" s="637"/>
      <c r="BI427" s="637"/>
      <c r="BJ427" s="637"/>
      <c r="BK427" s="637"/>
      <c r="BL427" s="637"/>
      <c r="BM427" s="637"/>
      <c r="BN427" s="637"/>
      <c r="BO427" s="637"/>
      <c r="BP427" s="637"/>
      <c r="BQ427" s="637"/>
      <c r="BR427" s="637"/>
      <c r="BS427" s="637"/>
      <c r="BT427" s="637"/>
      <c r="BU427" s="637"/>
      <c r="BV427" s="707"/>
      <c r="BW427" s="707"/>
      <c r="BX427" s="707"/>
      <c r="BY427" s="707"/>
      <c r="BZ427" s="707"/>
      <c r="CA427" s="707"/>
      <c r="CB427" s="99"/>
      <c r="CC427" s="99"/>
      <c r="CD427" s="99"/>
      <c r="CE427" s="99"/>
      <c r="CF427" s="897"/>
      <c r="CG427" s="99"/>
      <c r="CH427" s="99"/>
      <c r="CI427" s="85"/>
      <c r="CJ427" s="85"/>
      <c r="CK427" s="85"/>
      <c r="CL427" s="99"/>
      <c r="CM427" s="85"/>
      <c r="CN427" s="85"/>
      <c r="CO427" s="85"/>
      <c r="CP427" s="85"/>
      <c r="CQ427" s="85"/>
      <c r="CR427" s="85"/>
      <c r="CS427" s="85"/>
      <c r="CT427" s="85"/>
      <c r="CU427" s="85"/>
      <c r="CV427" s="85"/>
      <c r="CW427" s="85"/>
      <c r="CX427" s="85"/>
      <c r="CY427" s="85"/>
      <c r="CZ427" s="85"/>
      <c r="DA427" s="85"/>
      <c r="DB427" s="85"/>
      <c r="DC427" s="85"/>
      <c r="DD427" s="85"/>
      <c r="DE427" s="85"/>
      <c r="DF427" s="85"/>
      <c r="DG427" s="85"/>
      <c r="DH427" s="85"/>
      <c r="DI427" s="85"/>
      <c r="DJ427" s="85"/>
      <c r="DK427" s="85"/>
      <c r="DL427" s="85"/>
      <c r="DM427" s="85"/>
      <c r="DN427" s="85"/>
      <c r="DO427" s="85"/>
      <c r="DP427" s="85"/>
      <c r="DQ427" s="85"/>
    </row>
    <row r="428" spans="2:121" s="47" customFormat="1" hidden="1" outlineLevel="1">
      <c r="B428" s="47">
        <v>428</v>
      </c>
      <c r="C428" s="898"/>
      <c r="D428" s="899"/>
      <c r="E428" s="900"/>
      <c r="F428" s="901"/>
      <c r="G428" s="901"/>
      <c r="H428" s="901"/>
      <c r="I428" s="901"/>
      <c r="J428" s="901"/>
      <c r="K428" s="901"/>
      <c r="L428" s="901"/>
      <c r="M428" s="901"/>
      <c r="N428" s="901"/>
      <c r="O428" s="901"/>
      <c r="P428" s="901"/>
      <c r="Q428" s="901"/>
      <c r="R428" s="901"/>
      <c r="S428" s="901"/>
      <c r="T428" s="901"/>
      <c r="U428" s="901"/>
      <c r="V428" s="902"/>
      <c r="W428" s="902"/>
      <c r="X428" s="902"/>
      <c r="Y428" s="902"/>
      <c r="Z428" s="902"/>
      <c r="AA428" s="902"/>
      <c r="AB428" s="900"/>
      <c r="AC428" s="900"/>
      <c r="AD428" s="901"/>
      <c r="AE428" s="901"/>
      <c r="AF428" s="901"/>
      <c r="AG428" s="901"/>
      <c r="AH428" s="901"/>
      <c r="AI428" s="901"/>
      <c r="AJ428" s="901"/>
      <c r="AK428" s="901"/>
      <c r="AL428" s="901"/>
      <c r="AM428" s="901"/>
      <c r="AN428" s="901"/>
      <c r="AO428" s="901"/>
      <c r="AP428" s="901"/>
      <c r="AQ428" s="901"/>
      <c r="AR428" s="901"/>
      <c r="AS428" s="901"/>
      <c r="AT428" s="901"/>
      <c r="AU428" s="901"/>
      <c r="AV428" s="901"/>
      <c r="AW428" s="901"/>
      <c r="AX428" s="901"/>
      <c r="AY428" s="901"/>
      <c r="AZ428" s="901"/>
      <c r="BA428" s="901"/>
      <c r="BB428" s="901"/>
      <c r="BC428" s="901"/>
      <c r="BD428" s="901"/>
      <c r="BE428" s="901"/>
      <c r="BF428" s="901"/>
      <c r="BG428" s="901"/>
      <c r="BH428" s="901"/>
      <c r="BI428" s="901"/>
      <c r="BJ428" s="901"/>
      <c r="BK428" s="901"/>
      <c r="BL428" s="901"/>
      <c r="BM428" s="901"/>
      <c r="BN428" s="901"/>
      <c r="BO428" s="901"/>
      <c r="BP428" s="901"/>
      <c r="BQ428" s="901"/>
      <c r="BR428" s="901"/>
      <c r="BS428" s="901"/>
      <c r="BT428" s="901"/>
      <c r="BU428" s="901"/>
      <c r="BV428" s="903"/>
      <c r="BW428" s="903"/>
      <c r="BX428" s="903"/>
      <c r="BY428" s="903"/>
      <c r="BZ428" s="903"/>
      <c r="CA428" s="903"/>
      <c r="CB428" s="903"/>
      <c r="CC428" s="903"/>
      <c r="CD428" s="903"/>
      <c r="CE428" s="903"/>
      <c r="CF428" s="903"/>
      <c r="CG428" s="903"/>
      <c r="CH428" s="901"/>
      <c r="CI428" s="901"/>
      <c r="CJ428" s="901"/>
      <c r="CK428" s="901"/>
      <c r="CL428" s="901"/>
      <c r="CM428" s="901"/>
      <c r="CN428" s="901"/>
      <c r="CO428" s="901"/>
      <c r="CP428" s="901"/>
      <c r="CQ428" s="901"/>
      <c r="CR428" s="901"/>
      <c r="CS428" s="901"/>
      <c r="CT428" s="901"/>
      <c r="CU428" s="901"/>
      <c r="CV428" s="901"/>
      <c r="CW428" s="901"/>
      <c r="CX428" s="901"/>
      <c r="CY428" s="901"/>
      <c r="CZ428" s="901"/>
      <c r="DA428" s="901"/>
      <c r="DB428" s="901"/>
      <c r="DC428" s="901"/>
      <c r="DD428" s="901"/>
      <c r="DE428" s="901"/>
      <c r="DF428" s="901"/>
      <c r="DG428" s="901"/>
      <c r="DH428" s="901"/>
      <c r="DI428" s="901"/>
      <c r="DJ428" s="901"/>
      <c r="DK428" s="901"/>
      <c r="DL428" s="901"/>
      <c r="DM428" s="901"/>
      <c r="DN428" s="901"/>
      <c r="DO428" s="901"/>
      <c r="DP428" s="901"/>
      <c r="DQ428" s="901"/>
    </row>
    <row r="429" spans="2:121" s="47" customFormat="1" hidden="1" outlineLevel="1">
      <c r="B429" s="47">
        <v>429</v>
      </c>
      <c r="C429" s="46"/>
      <c r="D429" s="904"/>
      <c r="E429" s="111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132"/>
      <c r="W429" s="132"/>
      <c r="X429" s="132"/>
      <c r="Y429" s="132"/>
      <c r="Z429" s="132"/>
      <c r="AA429" s="132"/>
      <c r="AB429" s="111"/>
      <c r="AC429" s="111"/>
      <c r="AD429" s="85"/>
      <c r="AE429" s="85"/>
      <c r="AF429" s="85"/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  <c r="BA429" s="85"/>
      <c r="BB429" s="85"/>
      <c r="BC429" s="85"/>
      <c r="BD429" s="85"/>
      <c r="BE429" s="85"/>
      <c r="BF429" s="85"/>
      <c r="BG429" s="85"/>
      <c r="BH429" s="85"/>
      <c r="BI429" s="85"/>
      <c r="BJ429" s="85"/>
      <c r="BK429" s="85"/>
      <c r="BL429" s="85"/>
      <c r="BM429" s="85"/>
      <c r="BN429" s="85"/>
      <c r="BO429" s="85"/>
      <c r="BP429" s="85"/>
      <c r="BQ429" s="85"/>
      <c r="BR429" s="759"/>
      <c r="BS429" s="759"/>
      <c r="BT429" s="759"/>
      <c r="BU429" s="759"/>
      <c r="BV429" s="905"/>
      <c r="BW429" s="905"/>
      <c r="BX429" s="905"/>
      <c r="BY429" s="905"/>
      <c r="BZ429" s="905"/>
      <c r="CA429" s="905"/>
      <c r="CB429" s="905"/>
      <c r="CC429" s="905"/>
      <c r="CD429" s="905"/>
      <c r="CE429" s="905"/>
      <c r="CF429" s="905"/>
      <c r="CG429" s="905"/>
      <c r="CH429" s="905"/>
      <c r="CI429" s="905"/>
      <c r="CJ429" s="905"/>
      <c r="CK429" s="905"/>
      <c r="CL429" s="905"/>
      <c r="CM429" s="634"/>
      <c r="CN429" s="634"/>
      <c r="CO429" s="634"/>
      <c r="CP429" s="634"/>
      <c r="CQ429" s="634"/>
      <c r="CR429" s="634"/>
      <c r="CS429" s="634"/>
      <c r="CT429" s="634"/>
      <c r="CU429" s="634"/>
      <c r="CV429" s="634"/>
      <c r="CW429" s="634"/>
      <c r="CX429" s="634"/>
      <c r="CY429" s="634"/>
      <c r="CZ429" s="634"/>
      <c r="DA429" s="634"/>
      <c r="DB429" s="634"/>
      <c r="DC429" s="634"/>
      <c r="DD429" s="634"/>
      <c r="DE429" s="634"/>
      <c r="DF429" s="634"/>
      <c r="DG429" s="634"/>
      <c r="DH429" s="634"/>
      <c r="DI429" s="634"/>
      <c r="DJ429" s="634"/>
      <c r="DK429" s="634"/>
      <c r="DL429" s="634"/>
      <c r="DM429" s="634"/>
      <c r="DN429" s="634"/>
      <c r="DO429" s="634"/>
      <c r="DP429" s="634"/>
      <c r="DQ429" s="634"/>
    </row>
    <row r="430" spans="2:121" s="47" customFormat="1" hidden="1" outlineLevel="1">
      <c r="B430" s="47">
        <v>430</v>
      </c>
      <c r="C430" s="83"/>
      <c r="D430" s="669"/>
      <c r="E430" s="118"/>
      <c r="F430" s="637"/>
      <c r="G430" s="637"/>
      <c r="H430" s="637"/>
      <c r="I430" s="637"/>
      <c r="J430" s="637"/>
      <c r="K430" s="637"/>
      <c r="L430" s="637"/>
      <c r="M430" s="637"/>
      <c r="N430" s="637"/>
      <c r="O430" s="698"/>
      <c r="P430" s="698"/>
      <c r="Q430" s="698"/>
      <c r="R430" s="698"/>
      <c r="S430" s="698"/>
      <c r="T430" s="698"/>
      <c r="U430" s="698"/>
      <c r="V430" s="699"/>
      <c r="W430" s="699"/>
      <c r="X430" s="699"/>
      <c r="Y430" s="699"/>
      <c r="Z430" s="699"/>
      <c r="AA430" s="699"/>
      <c r="AB430" s="118"/>
      <c r="AC430" s="118"/>
      <c r="AD430" s="637"/>
      <c r="AE430" s="637"/>
      <c r="AF430" s="637"/>
      <c r="AG430" s="637"/>
      <c r="AH430" s="637"/>
      <c r="AI430" s="637"/>
      <c r="AJ430" s="637"/>
      <c r="AK430" s="637"/>
      <c r="AL430" s="637"/>
      <c r="AM430" s="637"/>
      <c r="AN430" s="637"/>
      <c r="AO430" s="637"/>
      <c r="AP430" s="637"/>
      <c r="AQ430" s="637"/>
      <c r="AR430" s="637"/>
      <c r="AS430" s="637"/>
      <c r="AT430" s="637"/>
      <c r="AU430" s="637"/>
      <c r="AV430" s="637"/>
      <c r="AW430" s="637"/>
      <c r="AX430" s="637"/>
      <c r="AY430" s="637"/>
      <c r="AZ430" s="637"/>
      <c r="BA430" s="637"/>
      <c r="BB430" s="637"/>
      <c r="BC430" s="637"/>
      <c r="BD430" s="637"/>
      <c r="BE430" s="637"/>
      <c r="BF430" s="637"/>
      <c r="BG430" s="637"/>
      <c r="BH430" s="637"/>
      <c r="BI430" s="637"/>
      <c r="BJ430" s="637"/>
      <c r="BK430" s="637"/>
      <c r="BL430" s="637"/>
      <c r="BM430" s="637"/>
      <c r="BN430" s="637"/>
      <c r="BO430" s="637"/>
      <c r="BP430" s="637"/>
      <c r="BQ430" s="637"/>
      <c r="BR430" s="759"/>
      <c r="BS430" s="759"/>
      <c r="BT430" s="657"/>
      <c r="BU430" s="657"/>
      <c r="BV430" s="720"/>
      <c r="BW430" s="720"/>
      <c r="BX430" s="720"/>
      <c r="BY430" s="720"/>
      <c r="BZ430" s="698"/>
      <c r="CA430" s="698"/>
      <c r="CB430" s="698"/>
      <c r="CC430" s="720"/>
      <c r="CD430" s="720"/>
      <c r="CE430" s="720"/>
      <c r="CF430" s="720"/>
      <c r="CG430" s="720"/>
      <c r="CH430" s="720"/>
      <c r="CI430" s="100"/>
      <c r="CJ430" s="906"/>
      <c r="CK430" s="906"/>
      <c r="CL430" s="906"/>
      <c r="CM430" s="906"/>
      <c r="CN430" s="906"/>
      <c r="CO430" s="906"/>
      <c r="CP430" s="906"/>
      <c r="CQ430" s="906"/>
      <c r="CR430" s="906"/>
      <c r="CS430" s="906"/>
      <c r="CT430" s="906"/>
      <c r="CU430" s="100"/>
      <c r="CV430" s="100"/>
      <c r="CW430" s="100"/>
      <c r="CX430" s="100"/>
      <c r="CY430" s="100"/>
      <c r="CZ430" s="100"/>
      <c r="DA430" s="100"/>
      <c r="DB430" s="100"/>
      <c r="DC430" s="100"/>
      <c r="DD430" s="100"/>
      <c r="DE430" s="100"/>
      <c r="DF430" s="100"/>
      <c r="DG430" s="100"/>
      <c r="DH430" s="100"/>
      <c r="DI430" s="100"/>
      <c r="DJ430" s="100"/>
      <c r="DK430" s="100"/>
      <c r="DL430" s="100"/>
      <c r="DM430" s="100"/>
      <c r="DN430" s="100"/>
      <c r="DO430" s="100"/>
      <c r="DP430" s="100"/>
      <c r="DQ430" s="100"/>
    </row>
    <row r="431" spans="2:121" s="47" customFormat="1" hidden="1" outlineLevel="1">
      <c r="B431" s="47">
        <v>431</v>
      </c>
      <c r="C431" s="83"/>
      <c r="D431" s="669"/>
      <c r="E431" s="118"/>
      <c r="F431" s="637"/>
      <c r="G431" s="637"/>
      <c r="H431" s="637"/>
      <c r="I431" s="637"/>
      <c r="J431" s="637"/>
      <c r="K431" s="637"/>
      <c r="L431" s="637"/>
      <c r="M431" s="637"/>
      <c r="N431" s="637"/>
      <c r="O431" s="698"/>
      <c r="P431" s="698"/>
      <c r="Q431" s="698"/>
      <c r="R431" s="698"/>
      <c r="S431" s="698"/>
      <c r="T431" s="698"/>
      <c r="U431" s="698"/>
      <c r="V431" s="699"/>
      <c r="W431" s="699"/>
      <c r="X431" s="699"/>
      <c r="Y431" s="699"/>
      <c r="Z431" s="699"/>
      <c r="AA431" s="699"/>
      <c r="AB431" s="118"/>
      <c r="AC431" s="118"/>
      <c r="AD431" s="637"/>
      <c r="AE431" s="637"/>
      <c r="AF431" s="637"/>
      <c r="AG431" s="637"/>
      <c r="AH431" s="637"/>
      <c r="AI431" s="637"/>
      <c r="AJ431" s="637"/>
      <c r="AK431" s="637"/>
      <c r="AL431" s="637"/>
      <c r="AM431" s="637"/>
      <c r="AN431" s="637"/>
      <c r="AO431" s="637"/>
      <c r="AP431" s="637"/>
      <c r="AQ431" s="637"/>
      <c r="AR431" s="637"/>
      <c r="AS431" s="637"/>
      <c r="AT431" s="637"/>
      <c r="AU431" s="637"/>
      <c r="AV431" s="637"/>
      <c r="AW431" s="637"/>
      <c r="AX431" s="637"/>
      <c r="AY431" s="637"/>
      <c r="AZ431" s="637"/>
      <c r="BA431" s="637"/>
      <c r="BB431" s="637"/>
      <c r="BC431" s="637"/>
      <c r="BD431" s="637"/>
      <c r="BE431" s="637"/>
      <c r="BF431" s="637"/>
      <c r="BG431" s="637"/>
      <c r="BH431" s="637"/>
      <c r="BI431" s="637"/>
      <c r="BJ431" s="637"/>
      <c r="BK431" s="637"/>
      <c r="BL431" s="637"/>
      <c r="BM431" s="637"/>
      <c r="BN431" s="637"/>
      <c r="BO431" s="637"/>
      <c r="BP431" s="637"/>
      <c r="BQ431" s="637"/>
      <c r="BR431" s="759"/>
      <c r="BS431" s="759"/>
      <c r="BT431" s="759"/>
      <c r="BU431" s="720"/>
      <c r="BV431" s="720"/>
      <c r="BW431" s="100"/>
      <c r="BX431" s="100"/>
      <c r="BY431" s="720"/>
      <c r="BZ431" s="698"/>
      <c r="CA431" s="698"/>
      <c r="CB431" s="698"/>
      <c r="CC431" s="100"/>
      <c r="CD431" s="720"/>
      <c r="CE431" s="100"/>
      <c r="CF431" s="100"/>
      <c r="CG431" s="720"/>
      <c r="CH431" s="720"/>
      <c r="CI431" s="100"/>
      <c r="CJ431" s="906"/>
      <c r="CK431" s="906"/>
      <c r="CL431" s="906"/>
      <c r="CM431" s="906"/>
      <c r="CN431" s="906"/>
      <c r="CO431" s="906"/>
      <c r="CP431" s="906"/>
      <c r="CQ431" s="906"/>
      <c r="CR431" s="906"/>
      <c r="CS431" s="906"/>
      <c r="CT431" s="906"/>
      <c r="CU431" s="100"/>
      <c r="CV431" s="100"/>
      <c r="CW431" s="100"/>
      <c r="CX431" s="100"/>
      <c r="CY431" s="100"/>
      <c r="CZ431" s="100"/>
      <c r="DA431" s="100"/>
      <c r="DB431" s="100"/>
      <c r="DC431" s="100"/>
      <c r="DD431" s="100"/>
      <c r="DE431" s="100"/>
      <c r="DF431" s="100"/>
      <c r="DG431" s="100"/>
      <c r="DH431" s="100"/>
      <c r="DI431" s="100"/>
      <c r="DJ431" s="100"/>
      <c r="DK431" s="100"/>
      <c r="DL431" s="100"/>
      <c r="DM431" s="100"/>
      <c r="DN431" s="100"/>
      <c r="DO431" s="100"/>
      <c r="DP431" s="100"/>
      <c r="DQ431" s="100"/>
    </row>
    <row r="432" spans="2:121" s="47" customFormat="1" hidden="1" outlineLevel="1">
      <c r="B432" s="47">
        <v>432</v>
      </c>
      <c r="C432" s="83"/>
      <c r="D432" s="669"/>
      <c r="E432" s="118"/>
      <c r="F432" s="637"/>
      <c r="G432" s="637"/>
      <c r="H432" s="637"/>
      <c r="I432" s="637"/>
      <c r="J432" s="637"/>
      <c r="K432" s="637"/>
      <c r="L432" s="637"/>
      <c r="M432" s="637"/>
      <c r="N432" s="637"/>
      <c r="O432" s="698"/>
      <c r="P432" s="698"/>
      <c r="Q432" s="698"/>
      <c r="R432" s="698"/>
      <c r="S432" s="698"/>
      <c r="T432" s="698"/>
      <c r="U432" s="698"/>
      <c r="V432" s="699"/>
      <c r="W432" s="699"/>
      <c r="X432" s="699"/>
      <c r="Y432" s="699"/>
      <c r="Z432" s="699"/>
      <c r="AA432" s="699"/>
      <c r="AB432" s="118"/>
      <c r="AC432" s="118"/>
      <c r="AD432" s="637"/>
      <c r="AE432" s="637"/>
      <c r="AF432" s="637"/>
      <c r="AG432" s="637"/>
      <c r="AH432" s="637"/>
      <c r="AI432" s="637"/>
      <c r="AJ432" s="637"/>
      <c r="AK432" s="637"/>
      <c r="AL432" s="637"/>
      <c r="AM432" s="637"/>
      <c r="AN432" s="637"/>
      <c r="AO432" s="637"/>
      <c r="AP432" s="637"/>
      <c r="AQ432" s="637"/>
      <c r="AR432" s="637"/>
      <c r="AS432" s="637"/>
      <c r="AT432" s="637"/>
      <c r="AU432" s="637"/>
      <c r="AV432" s="637"/>
      <c r="AW432" s="637"/>
      <c r="AX432" s="637"/>
      <c r="AY432" s="637"/>
      <c r="AZ432" s="637"/>
      <c r="BA432" s="637"/>
      <c r="BB432" s="637"/>
      <c r="BC432" s="637"/>
      <c r="BD432" s="637"/>
      <c r="BE432" s="637"/>
      <c r="BF432" s="637"/>
      <c r="BG432" s="637"/>
      <c r="BH432" s="637"/>
      <c r="BI432" s="637"/>
      <c r="BJ432" s="637"/>
      <c r="BK432" s="637"/>
      <c r="BL432" s="637"/>
      <c r="BM432" s="637"/>
      <c r="BN432" s="637"/>
      <c r="BO432" s="637"/>
      <c r="BP432" s="637"/>
      <c r="BQ432" s="637"/>
      <c r="BR432" s="759"/>
      <c r="BS432" s="759"/>
      <c r="BT432" s="657"/>
      <c r="BU432" s="657"/>
      <c r="BV432" s="720"/>
      <c r="BW432" s="720"/>
      <c r="BX432" s="720"/>
      <c r="BY432" s="720"/>
      <c r="BZ432" s="698"/>
      <c r="CA432" s="698"/>
      <c r="CB432" s="698"/>
      <c r="CC432" s="720"/>
      <c r="CD432" s="906"/>
      <c r="CE432" s="906"/>
      <c r="CF432" s="906"/>
      <c r="CG432" s="906"/>
      <c r="CH432" s="906"/>
      <c r="CI432" s="906"/>
      <c r="CJ432" s="906"/>
      <c r="CK432" s="906"/>
      <c r="CL432" s="906"/>
      <c r="CM432" s="906"/>
      <c r="CN432" s="906"/>
      <c r="CO432" s="906"/>
      <c r="CP432" s="906"/>
      <c r="CQ432" s="906"/>
      <c r="CR432" s="906"/>
      <c r="CS432" s="906"/>
      <c r="CT432" s="906"/>
      <c r="CU432" s="100"/>
      <c r="CV432" s="100"/>
      <c r="CW432" s="100"/>
      <c r="CX432" s="100"/>
      <c r="CY432" s="100"/>
      <c r="CZ432" s="100"/>
      <c r="DA432" s="100"/>
      <c r="DB432" s="100"/>
      <c r="DC432" s="100"/>
      <c r="DD432" s="100"/>
      <c r="DE432" s="100"/>
      <c r="DF432" s="100"/>
      <c r="DG432" s="100"/>
      <c r="DH432" s="100"/>
      <c r="DI432" s="100"/>
      <c r="DJ432" s="100"/>
      <c r="DK432" s="100"/>
      <c r="DL432" s="100"/>
      <c r="DM432" s="100"/>
      <c r="DN432" s="100"/>
      <c r="DO432" s="100"/>
      <c r="DP432" s="100"/>
      <c r="DQ432" s="100"/>
    </row>
    <row r="433" spans="2:121" s="908" customFormat="1" hidden="1" outlineLevel="1">
      <c r="B433" s="47">
        <v>433</v>
      </c>
      <c r="C433" s="907"/>
      <c r="D433" s="669"/>
      <c r="E433" s="82"/>
      <c r="F433" s="637"/>
      <c r="G433" s="637"/>
      <c r="H433" s="637"/>
      <c r="I433" s="637"/>
      <c r="J433" s="637"/>
      <c r="K433" s="637"/>
      <c r="L433" s="637"/>
      <c r="M433" s="637"/>
      <c r="N433" s="637"/>
      <c r="O433" s="720"/>
      <c r="P433" s="759"/>
      <c r="Q433" s="759"/>
      <c r="R433" s="759"/>
      <c r="S433" s="759"/>
      <c r="T433" s="759"/>
      <c r="U433" s="759"/>
      <c r="V433" s="762"/>
      <c r="W433" s="762"/>
      <c r="X433" s="762"/>
      <c r="Y433" s="762"/>
      <c r="Z433" s="762"/>
      <c r="AA433" s="762"/>
      <c r="AB433" s="82"/>
      <c r="AC433" s="82"/>
      <c r="AD433" s="637"/>
      <c r="AE433" s="637"/>
      <c r="AF433" s="637"/>
      <c r="AG433" s="637"/>
      <c r="AH433" s="637"/>
      <c r="AI433" s="637"/>
      <c r="AJ433" s="637"/>
      <c r="AK433" s="637"/>
      <c r="AL433" s="637"/>
      <c r="AM433" s="637"/>
      <c r="AN433" s="637"/>
      <c r="AO433" s="637"/>
      <c r="AP433" s="637"/>
      <c r="AQ433" s="637"/>
      <c r="AR433" s="637"/>
      <c r="AS433" s="637"/>
      <c r="AT433" s="637"/>
      <c r="AU433" s="637"/>
      <c r="AV433" s="637"/>
      <c r="AW433" s="637"/>
      <c r="AX433" s="637"/>
      <c r="AY433" s="637"/>
      <c r="AZ433" s="637"/>
      <c r="BA433" s="637"/>
      <c r="BB433" s="637"/>
      <c r="BC433" s="637"/>
      <c r="BD433" s="637"/>
      <c r="BE433" s="637"/>
      <c r="BF433" s="637"/>
      <c r="BG433" s="637"/>
      <c r="BH433" s="637"/>
      <c r="BI433" s="637"/>
      <c r="BJ433" s="637"/>
      <c r="BK433" s="637"/>
      <c r="BL433" s="637"/>
      <c r="BM433" s="637"/>
      <c r="BN433" s="637"/>
      <c r="BO433" s="637"/>
      <c r="BP433" s="637"/>
      <c r="BQ433" s="637"/>
      <c r="BR433" s="759"/>
      <c r="BS433" s="759"/>
      <c r="BT433" s="657"/>
      <c r="BU433" s="657"/>
      <c r="BV433" s="720"/>
      <c r="BW433" s="720"/>
      <c r="BX433" s="720"/>
      <c r="BY433" s="720"/>
      <c r="BZ433" s="759"/>
      <c r="CA433" s="759"/>
      <c r="CB433" s="759"/>
      <c r="CC433" s="759"/>
      <c r="CD433" s="759"/>
      <c r="CE433" s="759"/>
      <c r="CF433" s="759"/>
      <c r="CG433" s="759"/>
      <c r="CH433" s="759"/>
      <c r="CI433" s="759"/>
      <c r="CJ433" s="759"/>
      <c r="CK433" s="759"/>
      <c r="CL433" s="759"/>
      <c r="CM433" s="759"/>
      <c r="CN433" s="759"/>
      <c r="CO433" s="759"/>
      <c r="CP433" s="759"/>
      <c r="CQ433" s="759"/>
      <c r="CR433" s="759"/>
      <c r="CS433" s="759"/>
      <c r="CT433" s="759"/>
      <c r="CU433" s="759"/>
      <c r="CV433" s="759"/>
      <c r="CW433" s="759"/>
      <c r="CX433" s="759"/>
      <c r="CY433" s="759"/>
      <c r="CZ433" s="759"/>
      <c r="DA433" s="759"/>
      <c r="DB433" s="759"/>
      <c r="DC433" s="759"/>
      <c r="DD433" s="759"/>
      <c r="DE433" s="759"/>
      <c r="DF433" s="759"/>
      <c r="DG433" s="759"/>
      <c r="DH433" s="759"/>
      <c r="DI433" s="759"/>
      <c r="DJ433" s="759"/>
      <c r="DK433" s="759"/>
      <c r="DL433" s="759"/>
      <c r="DM433" s="759"/>
      <c r="DN433" s="759"/>
      <c r="DO433" s="759"/>
      <c r="DP433" s="759"/>
      <c r="DQ433" s="759"/>
    </row>
    <row r="434" spans="2:121" s="908" customFormat="1" hidden="1" outlineLevel="1">
      <c r="B434" s="47">
        <v>434</v>
      </c>
      <c r="C434" s="907"/>
      <c r="D434" s="909"/>
      <c r="E434" s="82"/>
      <c r="F434" s="637"/>
      <c r="G434" s="637"/>
      <c r="H434" s="637"/>
      <c r="I434" s="637"/>
      <c r="J434" s="637"/>
      <c r="K434" s="637"/>
      <c r="L434" s="637"/>
      <c r="M434" s="637"/>
      <c r="N434" s="637"/>
      <c r="O434" s="720"/>
      <c r="P434" s="720"/>
      <c r="Q434" s="720"/>
      <c r="R434" s="720"/>
      <c r="S434" s="720"/>
      <c r="T434" s="720"/>
      <c r="U434" s="637"/>
      <c r="V434" s="650"/>
      <c r="W434" s="650"/>
      <c r="X434" s="650"/>
      <c r="Y434" s="650"/>
      <c r="Z434" s="650"/>
      <c r="AA434" s="650"/>
      <c r="AB434" s="82"/>
      <c r="AC434" s="82"/>
      <c r="AD434" s="637"/>
      <c r="AE434" s="637"/>
      <c r="AF434" s="637"/>
      <c r="AG434" s="637"/>
      <c r="AH434" s="637"/>
      <c r="AI434" s="637"/>
      <c r="AJ434" s="637"/>
      <c r="AK434" s="637"/>
      <c r="AL434" s="637"/>
      <c r="AM434" s="637"/>
      <c r="AN434" s="637"/>
      <c r="AO434" s="637"/>
      <c r="AP434" s="637"/>
      <c r="AQ434" s="637"/>
      <c r="AR434" s="637"/>
      <c r="AS434" s="637"/>
      <c r="AT434" s="637"/>
      <c r="AU434" s="637"/>
      <c r="AV434" s="637"/>
      <c r="AW434" s="637"/>
      <c r="AX434" s="637"/>
      <c r="AY434" s="637"/>
      <c r="AZ434" s="637"/>
      <c r="BA434" s="637"/>
      <c r="BB434" s="637"/>
      <c r="BC434" s="637"/>
      <c r="BD434" s="637"/>
      <c r="BE434" s="637"/>
      <c r="BF434" s="637"/>
      <c r="BG434" s="637"/>
      <c r="BH434" s="637"/>
      <c r="BI434" s="637"/>
      <c r="BJ434" s="637"/>
      <c r="BK434" s="637"/>
      <c r="BL434" s="637"/>
      <c r="BM434" s="637"/>
      <c r="BN434" s="637"/>
      <c r="BO434" s="637"/>
      <c r="BP434" s="637"/>
      <c r="BQ434" s="637"/>
      <c r="BR434" s="759"/>
      <c r="BS434" s="759"/>
      <c r="BT434" s="657"/>
      <c r="BU434" s="657"/>
      <c r="BV434" s="720"/>
      <c r="BW434" s="720"/>
      <c r="BX434" s="720"/>
      <c r="BY434" s="720"/>
      <c r="BZ434" s="759"/>
      <c r="CA434" s="759"/>
      <c r="CB434" s="759"/>
      <c r="CC434" s="759"/>
      <c r="CD434" s="759"/>
      <c r="CE434" s="759"/>
      <c r="CF434" s="759"/>
      <c r="CG434" s="759"/>
      <c r="CH434" s="759"/>
      <c r="CI434" s="759"/>
      <c r="CJ434" s="759"/>
      <c r="CK434" s="759"/>
      <c r="CL434" s="759"/>
      <c r="CM434" s="759"/>
      <c r="CN434" s="759"/>
      <c r="CO434" s="759"/>
      <c r="CP434" s="759"/>
      <c r="CQ434" s="759"/>
      <c r="CR434" s="759"/>
      <c r="CS434" s="759"/>
      <c r="CT434" s="759"/>
      <c r="CU434" s="759"/>
      <c r="CV434" s="759"/>
      <c r="CW434" s="759"/>
      <c r="CX434" s="759"/>
      <c r="CY434" s="759"/>
      <c r="CZ434" s="759"/>
      <c r="DA434" s="759"/>
      <c r="DB434" s="759"/>
      <c r="DC434" s="759"/>
      <c r="DD434" s="759"/>
      <c r="DE434" s="759"/>
      <c r="DF434" s="759"/>
      <c r="DG434" s="759"/>
      <c r="DH434" s="759"/>
      <c r="DI434" s="759"/>
      <c r="DJ434" s="759"/>
      <c r="DK434" s="759"/>
      <c r="DL434" s="759"/>
      <c r="DM434" s="759"/>
      <c r="DN434" s="759"/>
      <c r="DO434" s="759"/>
      <c r="DP434" s="759"/>
      <c r="DQ434" s="759"/>
    </row>
    <row r="435" spans="2:121" s="47" customFormat="1" hidden="1" outlineLevel="1">
      <c r="B435" s="47">
        <v>435</v>
      </c>
      <c r="C435" s="83"/>
      <c r="D435" s="750"/>
      <c r="E435" s="118"/>
      <c r="F435" s="637"/>
      <c r="G435" s="637"/>
      <c r="H435" s="637"/>
      <c r="I435" s="637"/>
      <c r="J435" s="637"/>
      <c r="K435" s="637"/>
      <c r="L435" s="637"/>
      <c r="M435" s="637"/>
      <c r="N435" s="637"/>
      <c r="O435" s="698"/>
      <c r="P435" s="720"/>
      <c r="Q435" s="720"/>
      <c r="R435" s="720"/>
      <c r="S435" s="720"/>
      <c r="T435" s="720"/>
      <c r="U435" s="637"/>
      <c r="V435" s="650"/>
      <c r="W435" s="650"/>
      <c r="X435" s="650"/>
      <c r="Y435" s="650"/>
      <c r="Z435" s="650"/>
      <c r="AA435" s="650"/>
      <c r="AB435" s="118"/>
      <c r="AC435" s="118"/>
      <c r="AD435" s="637"/>
      <c r="AE435" s="637"/>
      <c r="AF435" s="637"/>
      <c r="AG435" s="637"/>
      <c r="AH435" s="637"/>
      <c r="AI435" s="637"/>
      <c r="AJ435" s="637"/>
      <c r="AK435" s="637"/>
      <c r="AL435" s="637"/>
      <c r="AM435" s="637"/>
      <c r="AN435" s="637"/>
      <c r="AO435" s="637"/>
      <c r="AP435" s="637"/>
      <c r="AQ435" s="637"/>
      <c r="AR435" s="637"/>
      <c r="AS435" s="637"/>
      <c r="AT435" s="637"/>
      <c r="AU435" s="637"/>
      <c r="AV435" s="637"/>
      <c r="AW435" s="637"/>
      <c r="AX435" s="637"/>
      <c r="AY435" s="637"/>
      <c r="AZ435" s="637"/>
      <c r="BA435" s="637"/>
      <c r="BB435" s="637"/>
      <c r="BC435" s="637"/>
      <c r="BD435" s="637"/>
      <c r="BE435" s="637"/>
      <c r="BF435" s="637"/>
      <c r="BG435" s="637"/>
      <c r="BH435" s="637"/>
      <c r="BI435" s="637"/>
      <c r="BJ435" s="637"/>
      <c r="BK435" s="637"/>
      <c r="BL435" s="637"/>
      <c r="BM435" s="637"/>
      <c r="BN435" s="637"/>
      <c r="BO435" s="637"/>
      <c r="BP435" s="637"/>
      <c r="BQ435" s="637"/>
      <c r="BR435" s="759"/>
      <c r="BS435" s="759"/>
      <c r="BT435" s="657"/>
      <c r="BU435" s="657"/>
      <c r="BV435" s="720"/>
      <c r="BW435" s="720"/>
      <c r="BX435" s="720"/>
      <c r="BY435" s="720"/>
      <c r="BZ435" s="698"/>
      <c r="CA435" s="698"/>
      <c r="CB435" s="698"/>
      <c r="CC435" s="720"/>
      <c r="CD435" s="720"/>
      <c r="CE435" s="720"/>
      <c r="CF435" s="720"/>
      <c r="CG435" s="720"/>
      <c r="CH435" s="720"/>
      <c r="CI435" s="720"/>
      <c r="CJ435" s="720"/>
      <c r="CK435" s="720"/>
      <c r="CL435" s="720"/>
      <c r="CM435" s="720"/>
      <c r="CN435" s="720"/>
      <c r="CO435" s="720"/>
      <c r="CP435" s="720"/>
      <c r="CQ435" s="720"/>
      <c r="CR435" s="720"/>
      <c r="CS435" s="720"/>
      <c r="CT435" s="720"/>
      <c r="CU435" s="85"/>
      <c r="CV435" s="85"/>
      <c r="CW435" s="85"/>
      <c r="CX435" s="85"/>
      <c r="CY435" s="85"/>
      <c r="CZ435" s="85"/>
      <c r="DA435" s="85"/>
      <c r="DB435" s="85"/>
      <c r="DC435" s="85"/>
      <c r="DD435" s="85"/>
      <c r="DE435" s="85"/>
      <c r="DF435" s="85"/>
      <c r="DG435" s="85"/>
      <c r="DH435" s="85"/>
      <c r="DI435" s="85"/>
      <c r="DJ435" s="85"/>
      <c r="DK435" s="85"/>
      <c r="DL435" s="85"/>
      <c r="DM435" s="85"/>
      <c r="DN435" s="85"/>
      <c r="DO435" s="85"/>
      <c r="DP435" s="85"/>
      <c r="DQ435" s="85"/>
    </row>
    <row r="436" spans="2:121" s="47" customFormat="1" hidden="1" outlineLevel="1">
      <c r="B436" s="47">
        <v>436</v>
      </c>
      <c r="C436" s="83"/>
      <c r="D436" s="750"/>
      <c r="E436" s="118"/>
      <c r="F436" s="637"/>
      <c r="G436" s="637"/>
      <c r="H436" s="637"/>
      <c r="I436" s="637"/>
      <c r="J436" s="637"/>
      <c r="K436" s="637"/>
      <c r="L436" s="637"/>
      <c r="M436" s="637"/>
      <c r="N436" s="637"/>
      <c r="O436" s="698"/>
      <c r="P436" s="720"/>
      <c r="Q436" s="720"/>
      <c r="R436" s="720"/>
      <c r="S436" s="720"/>
      <c r="T436" s="720"/>
      <c r="U436" s="637"/>
      <c r="V436" s="650"/>
      <c r="W436" s="650"/>
      <c r="X436" s="650"/>
      <c r="Y436" s="650"/>
      <c r="Z436" s="650"/>
      <c r="AA436" s="650"/>
      <c r="AB436" s="118"/>
      <c r="AC436" s="118"/>
      <c r="AD436" s="637"/>
      <c r="AE436" s="637"/>
      <c r="AF436" s="637"/>
      <c r="AG436" s="637"/>
      <c r="AH436" s="637"/>
      <c r="AI436" s="637"/>
      <c r="AJ436" s="637"/>
      <c r="AK436" s="637"/>
      <c r="AL436" s="637"/>
      <c r="AM436" s="637"/>
      <c r="AN436" s="637"/>
      <c r="AO436" s="637"/>
      <c r="AP436" s="637"/>
      <c r="AQ436" s="637"/>
      <c r="AR436" s="637"/>
      <c r="AS436" s="637"/>
      <c r="AT436" s="637"/>
      <c r="AU436" s="637"/>
      <c r="AV436" s="637"/>
      <c r="AW436" s="637"/>
      <c r="AX436" s="637"/>
      <c r="AY436" s="637"/>
      <c r="AZ436" s="637"/>
      <c r="BA436" s="637"/>
      <c r="BB436" s="637"/>
      <c r="BC436" s="637"/>
      <c r="BD436" s="637"/>
      <c r="BE436" s="637"/>
      <c r="BF436" s="637"/>
      <c r="BG436" s="637"/>
      <c r="BH436" s="637"/>
      <c r="BI436" s="637"/>
      <c r="BJ436" s="637"/>
      <c r="BK436" s="637"/>
      <c r="BL436" s="637"/>
      <c r="BM436" s="637"/>
      <c r="BN436" s="637"/>
      <c r="BO436" s="637"/>
      <c r="BP436" s="637"/>
      <c r="BQ436" s="637"/>
      <c r="BR436" s="759"/>
      <c r="BS436" s="759"/>
      <c r="BT436" s="657"/>
      <c r="BU436" s="657"/>
      <c r="BV436" s="720"/>
      <c r="BW436" s="720"/>
      <c r="BX436" s="720"/>
      <c r="BY436" s="720"/>
      <c r="BZ436" s="698"/>
      <c r="CA436" s="698"/>
      <c r="CB436" s="698"/>
      <c r="CC436" s="720"/>
      <c r="CD436" s="720"/>
      <c r="CE436" s="720"/>
      <c r="CF436" s="720"/>
      <c r="CG436" s="720"/>
      <c r="CH436" s="720"/>
      <c r="CI436" s="720"/>
      <c r="CJ436" s="720"/>
      <c r="CK436" s="720"/>
      <c r="CL436" s="720"/>
      <c r="CM436" s="720"/>
      <c r="CN436" s="720"/>
      <c r="CO436" s="720"/>
      <c r="CP436" s="720"/>
      <c r="CQ436" s="720"/>
      <c r="CR436" s="720"/>
      <c r="CS436" s="720"/>
      <c r="CT436" s="720"/>
      <c r="CU436" s="85"/>
      <c r="CV436" s="85"/>
      <c r="CW436" s="85"/>
      <c r="CX436" s="85"/>
      <c r="CY436" s="85"/>
      <c r="CZ436" s="85"/>
      <c r="DA436" s="85"/>
      <c r="DB436" s="85"/>
      <c r="DC436" s="85"/>
      <c r="DD436" s="85"/>
      <c r="DE436" s="85"/>
      <c r="DF436" s="85"/>
      <c r="DG436" s="85"/>
      <c r="DH436" s="85"/>
      <c r="DI436" s="85"/>
      <c r="DJ436" s="85"/>
      <c r="DK436" s="85"/>
      <c r="DL436" s="85"/>
      <c r="DM436" s="85"/>
      <c r="DN436" s="85"/>
      <c r="DO436" s="85"/>
      <c r="DP436" s="85"/>
      <c r="DQ436" s="85"/>
    </row>
    <row r="437" spans="2:121" s="51" customFormat="1" hidden="1" outlineLevel="1">
      <c r="B437" s="47">
        <v>437</v>
      </c>
      <c r="C437" s="652"/>
      <c r="D437" s="716"/>
      <c r="E437" s="55"/>
      <c r="F437" s="781"/>
      <c r="G437" s="781"/>
      <c r="H437" s="781"/>
      <c r="I437" s="781"/>
      <c r="J437" s="781"/>
      <c r="K437" s="781"/>
      <c r="L437" s="781"/>
      <c r="M437" s="781"/>
      <c r="N437" s="781"/>
      <c r="O437" s="798"/>
      <c r="P437" s="798"/>
      <c r="Q437" s="798"/>
      <c r="R437" s="798"/>
      <c r="S437" s="798"/>
      <c r="T437" s="798"/>
      <c r="U437" s="798"/>
      <c r="V437" s="856"/>
      <c r="W437" s="856"/>
      <c r="X437" s="856"/>
      <c r="Y437" s="856"/>
      <c r="Z437" s="856"/>
      <c r="AA437" s="856"/>
      <c r="AB437" s="55"/>
      <c r="AC437" s="55"/>
      <c r="AD437" s="781"/>
      <c r="AE437" s="781"/>
      <c r="AF437" s="781"/>
      <c r="AG437" s="781"/>
      <c r="AH437" s="781"/>
      <c r="AI437" s="781"/>
      <c r="AJ437" s="781"/>
      <c r="AK437" s="781"/>
      <c r="AL437" s="781"/>
      <c r="AM437" s="781"/>
      <c r="AN437" s="781"/>
      <c r="AO437" s="781"/>
      <c r="AP437" s="781"/>
      <c r="AQ437" s="781"/>
      <c r="AR437" s="781"/>
      <c r="AS437" s="781"/>
      <c r="AT437" s="781"/>
      <c r="AU437" s="781"/>
      <c r="AV437" s="781"/>
      <c r="AW437" s="781"/>
      <c r="AX437" s="781"/>
      <c r="AY437" s="781"/>
      <c r="AZ437" s="781"/>
      <c r="BA437" s="781"/>
      <c r="BB437" s="781"/>
      <c r="BC437" s="781"/>
      <c r="BD437" s="781"/>
      <c r="BE437" s="781"/>
      <c r="BF437" s="781"/>
      <c r="BG437" s="781"/>
      <c r="BH437" s="781"/>
      <c r="BI437" s="781"/>
      <c r="BJ437" s="781"/>
      <c r="BK437" s="781"/>
      <c r="BL437" s="781"/>
      <c r="BM437" s="781"/>
      <c r="BN437" s="781"/>
      <c r="BO437" s="781"/>
      <c r="BP437" s="781"/>
      <c r="BQ437" s="781"/>
      <c r="BR437" s="781"/>
      <c r="BS437" s="781"/>
      <c r="BT437" s="781"/>
      <c r="BU437" s="781"/>
      <c r="BV437" s="798"/>
      <c r="BW437" s="798"/>
      <c r="BX437" s="798"/>
      <c r="BY437" s="798"/>
      <c r="BZ437" s="798"/>
      <c r="CA437" s="798"/>
      <c r="CB437" s="798"/>
      <c r="CC437" s="798"/>
      <c r="CD437" s="798"/>
      <c r="CE437" s="798"/>
      <c r="CF437" s="798"/>
      <c r="CG437" s="798"/>
      <c r="CH437" s="798"/>
      <c r="CI437" s="798"/>
      <c r="CJ437" s="798"/>
      <c r="CK437" s="798"/>
      <c r="CL437" s="798"/>
      <c r="CM437" s="798"/>
      <c r="CN437" s="798"/>
      <c r="CO437" s="798"/>
      <c r="CP437" s="798"/>
      <c r="CQ437" s="798"/>
      <c r="CR437" s="798"/>
      <c r="CS437" s="798"/>
      <c r="CT437" s="798"/>
      <c r="CU437" s="798"/>
      <c r="CV437" s="798"/>
      <c r="CW437" s="798"/>
      <c r="CX437" s="798"/>
      <c r="CY437" s="798"/>
      <c r="CZ437" s="798"/>
      <c r="DA437" s="798"/>
      <c r="DB437" s="798"/>
      <c r="DC437" s="798"/>
      <c r="DD437" s="798"/>
      <c r="DE437" s="798"/>
      <c r="DF437" s="798"/>
      <c r="DG437" s="798"/>
      <c r="DH437" s="798"/>
      <c r="DI437" s="798"/>
      <c r="DJ437" s="798"/>
      <c r="DK437" s="798"/>
      <c r="DL437" s="798"/>
      <c r="DM437" s="798"/>
      <c r="DN437" s="798"/>
      <c r="DO437" s="798"/>
      <c r="DP437" s="798"/>
      <c r="DQ437" s="798"/>
    </row>
    <row r="438" spans="2:121" s="47" customFormat="1" hidden="1" outlineLevel="1">
      <c r="B438" s="47">
        <v>438</v>
      </c>
      <c r="C438" s="46"/>
      <c r="D438" s="633"/>
      <c r="E438" s="111"/>
      <c r="F438" s="85"/>
      <c r="G438" s="85"/>
      <c r="H438" s="85"/>
      <c r="I438" s="85"/>
      <c r="J438" s="85"/>
      <c r="K438" s="85"/>
      <c r="L438" s="85"/>
      <c r="M438" s="85"/>
      <c r="N438" s="85"/>
      <c r="O438" s="905"/>
      <c r="P438" s="905"/>
      <c r="Q438" s="905"/>
      <c r="R438" s="905"/>
      <c r="S438" s="85"/>
      <c r="T438" s="85"/>
      <c r="U438" s="85"/>
      <c r="V438" s="132"/>
      <c r="W438" s="132"/>
      <c r="X438" s="132"/>
      <c r="Y438" s="132"/>
      <c r="Z438" s="132"/>
      <c r="AA438" s="132"/>
      <c r="AB438" s="111"/>
      <c r="AC438" s="111"/>
      <c r="AD438" s="85"/>
      <c r="AE438" s="85"/>
      <c r="AF438" s="85"/>
      <c r="AG438" s="85"/>
      <c r="AH438" s="85"/>
      <c r="AI438" s="85"/>
      <c r="AJ438" s="85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  <c r="AU438" s="85"/>
      <c r="AV438" s="85"/>
      <c r="AW438" s="85"/>
      <c r="AX438" s="85"/>
      <c r="AY438" s="85"/>
      <c r="AZ438" s="85"/>
      <c r="BA438" s="85"/>
      <c r="BB438" s="85"/>
      <c r="BC438" s="85"/>
      <c r="BD438" s="85"/>
      <c r="BE438" s="85"/>
      <c r="BF438" s="85"/>
      <c r="BG438" s="85"/>
      <c r="BH438" s="85"/>
      <c r="BI438" s="85"/>
      <c r="BJ438" s="85"/>
      <c r="BK438" s="85"/>
      <c r="BL438" s="85"/>
      <c r="BM438" s="85"/>
      <c r="BN438" s="85"/>
      <c r="BO438" s="85"/>
      <c r="BP438" s="85"/>
      <c r="BQ438" s="85"/>
      <c r="BR438" s="759"/>
      <c r="BS438" s="759"/>
      <c r="BT438" s="759"/>
      <c r="BU438" s="759"/>
      <c r="BV438" s="905"/>
      <c r="BW438" s="905"/>
      <c r="BX438" s="905"/>
      <c r="BY438" s="905"/>
      <c r="BZ438" s="905"/>
      <c r="CA438" s="905"/>
      <c r="CB438" s="905"/>
      <c r="CC438" s="905"/>
      <c r="CD438" s="905"/>
      <c r="CE438" s="905"/>
      <c r="CF438" s="905"/>
      <c r="CG438" s="905"/>
      <c r="CH438" s="905"/>
      <c r="CI438" s="905"/>
      <c r="CJ438" s="905"/>
      <c r="CK438" s="905"/>
      <c r="CL438" s="905"/>
      <c r="CM438" s="634"/>
      <c r="CN438" s="634"/>
      <c r="CO438" s="634"/>
      <c r="CP438" s="634"/>
      <c r="CQ438" s="634"/>
      <c r="CR438" s="634"/>
      <c r="CS438" s="634"/>
      <c r="CT438" s="634"/>
      <c r="CU438" s="634"/>
      <c r="CV438" s="634"/>
      <c r="CW438" s="634"/>
      <c r="CX438" s="634"/>
      <c r="CY438" s="634"/>
      <c r="CZ438" s="634"/>
      <c r="DA438" s="634"/>
      <c r="DB438" s="634"/>
      <c r="DC438" s="634"/>
      <c r="DD438" s="634"/>
      <c r="DE438" s="634"/>
      <c r="DF438" s="634"/>
      <c r="DG438" s="634"/>
      <c r="DH438" s="634"/>
      <c r="DI438" s="634"/>
      <c r="DJ438" s="634"/>
      <c r="DK438" s="634"/>
      <c r="DL438" s="634"/>
      <c r="DM438" s="634"/>
      <c r="DN438" s="634"/>
      <c r="DO438" s="634"/>
      <c r="DP438" s="634"/>
      <c r="DQ438" s="634"/>
    </row>
    <row r="439" spans="2:121" s="47" customFormat="1" hidden="1" outlineLevel="1">
      <c r="B439" s="47">
        <v>439</v>
      </c>
      <c r="C439" s="83"/>
      <c r="D439" s="84"/>
      <c r="E439" s="11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131"/>
      <c r="W439" s="131"/>
      <c r="X439" s="131"/>
      <c r="Y439" s="131"/>
      <c r="Z439" s="131"/>
      <c r="AA439" s="131"/>
      <c r="AB439" s="114"/>
      <c r="AC439" s="11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99"/>
      <c r="CE439" s="99"/>
      <c r="CF439" s="99"/>
      <c r="CG439" s="99"/>
      <c r="CH439" s="99"/>
      <c r="CI439" s="85"/>
      <c r="CJ439" s="85"/>
      <c r="CK439" s="85"/>
      <c r="CL439" s="99"/>
      <c r="CM439" s="85"/>
      <c r="CN439" s="85"/>
      <c r="CO439" s="85"/>
      <c r="CP439" s="85"/>
      <c r="CQ439" s="85"/>
      <c r="CR439" s="85"/>
      <c r="CS439" s="85"/>
      <c r="CT439" s="85"/>
      <c r="CU439" s="85"/>
      <c r="CV439" s="85"/>
      <c r="CW439" s="85"/>
      <c r="CX439" s="85"/>
      <c r="CY439" s="85"/>
      <c r="CZ439" s="85"/>
      <c r="DA439" s="85"/>
      <c r="DB439" s="85"/>
      <c r="DC439" s="85"/>
      <c r="DD439" s="85"/>
      <c r="DE439" s="85"/>
      <c r="DF439" s="85"/>
      <c r="DG439" s="85"/>
      <c r="DH439" s="85"/>
      <c r="DI439" s="85"/>
      <c r="DJ439" s="85"/>
      <c r="DK439" s="85"/>
      <c r="DL439" s="85"/>
      <c r="DM439" s="85"/>
      <c r="DN439" s="85"/>
      <c r="DO439" s="85"/>
      <c r="DP439" s="85"/>
      <c r="DQ439" s="85"/>
    </row>
    <row r="440" spans="2:121" s="47" customFormat="1" hidden="1" outlineLevel="1">
      <c r="B440" s="47">
        <v>440</v>
      </c>
      <c r="C440" s="46"/>
      <c r="D440" s="633"/>
      <c r="E440" s="111"/>
      <c r="F440" s="85"/>
      <c r="G440" s="85"/>
      <c r="H440" s="85"/>
      <c r="I440" s="85"/>
      <c r="J440" s="85"/>
      <c r="K440" s="85"/>
      <c r="L440" s="85"/>
      <c r="M440" s="85"/>
      <c r="N440" s="85"/>
      <c r="O440" s="634"/>
      <c r="P440" s="634"/>
      <c r="Q440" s="634"/>
      <c r="R440" s="634"/>
      <c r="S440" s="634"/>
      <c r="T440" s="634"/>
      <c r="U440" s="85"/>
      <c r="V440" s="132"/>
      <c r="W440" s="132"/>
      <c r="X440" s="132"/>
      <c r="Y440" s="132"/>
      <c r="Z440" s="132"/>
      <c r="AA440" s="132"/>
      <c r="AB440" s="111"/>
      <c r="AC440" s="111"/>
      <c r="AD440" s="85"/>
      <c r="AE440" s="85"/>
      <c r="AF440" s="85"/>
      <c r="AG440" s="85"/>
      <c r="AH440" s="85"/>
      <c r="AI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5"/>
      <c r="AW440" s="85"/>
      <c r="AX440" s="85"/>
      <c r="AY440" s="85"/>
      <c r="AZ440" s="85"/>
      <c r="BA440" s="85"/>
      <c r="BB440" s="85"/>
      <c r="BC440" s="85"/>
      <c r="BD440" s="85"/>
      <c r="BE440" s="85"/>
      <c r="BF440" s="85"/>
      <c r="BG440" s="85"/>
      <c r="BH440" s="85"/>
      <c r="BI440" s="85"/>
      <c r="BJ440" s="85"/>
      <c r="BK440" s="85"/>
      <c r="BL440" s="85"/>
      <c r="BM440" s="85"/>
      <c r="BN440" s="85"/>
      <c r="BO440" s="85"/>
      <c r="BP440" s="85"/>
      <c r="BQ440" s="85"/>
      <c r="BR440" s="85"/>
      <c r="BS440" s="85"/>
      <c r="BT440" s="85"/>
      <c r="BU440" s="85"/>
      <c r="BV440" s="634"/>
      <c r="BW440" s="634"/>
      <c r="BX440" s="634"/>
      <c r="BY440" s="634"/>
      <c r="BZ440" s="634"/>
      <c r="CA440" s="634"/>
      <c r="CB440" s="634"/>
      <c r="CC440" s="634"/>
      <c r="CD440" s="634"/>
      <c r="CE440" s="634"/>
      <c r="CF440" s="634"/>
      <c r="CG440" s="634"/>
      <c r="CH440" s="634"/>
      <c r="CI440" s="634"/>
      <c r="CJ440" s="634"/>
      <c r="CK440" s="634"/>
      <c r="CL440" s="634"/>
      <c r="CM440" s="634"/>
      <c r="CN440" s="634"/>
      <c r="CO440" s="634"/>
      <c r="CP440" s="634"/>
      <c r="CQ440" s="634"/>
      <c r="CR440" s="634"/>
      <c r="CS440" s="634"/>
      <c r="CT440" s="634"/>
      <c r="CU440" s="634"/>
      <c r="CV440" s="634"/>
      <c r="CW440" s="634"/>
      <c r="CX440" s="634"/>
      <c r="CY440" s="634"/>
      <c r="CZ440" s="634"/>
      <c r="DA440" s="634"/>
      <c r="DB440" s="634"/>
      <c r="DC440" s="634"/>
      <c r="DD440" s="634"/>
      <c r="DE440" s="634"/>
      <c r="DF440" s="634"/>
      <c r="DG440" s="634"/>
      <c r="DH440" s="634"/>
      <c r="DI440" s="634"/>
      <c r="DJ440" s="634"/>
      <c r="DK440" s="634"/>
      <c r="DL440" s="634"/>
      <c r="DM440" s="634"/>
      <c r="DN440" s="634"/>
      <c r="DO440" s="634"/>
      <c r="DP440" s="634"/>
      <c r="DQ440" s="634"/>
    </row>
    <row r="441" spans="2:121" s="47" customFormat="1" ht="12" hidden="1" customHeight="1" outlineLevel="1">
      <c r="B441" s="47">
        <v>441</v>
      </c>
      <c r="C441" s="83"/>
      <c r="D441" s="636"/>
      <c r="E441" s="118"/>
      <c r="F441" s="637"/>
      <c r="G441" s="637"/>
      <c r="H441" s="637"/>
      <c r="I441" s="637"/>
      <c r="J441" s="637"/>
      <c r="K441" s="637"/>
      <c r="L441" s="637"/>
      <c r="M441" s="637"/>
      <c r="N441" s="637"/>
      <c r="O441" s="638"/>
      <c r="P441" s="638"/>
      <c r="Q441" s="638"/>
      <c r="R441" s="638"/>
      <c r="S441" s="638"/>
      <c r="T441" s="638"/>
      <c r="U441" s="638"/>
      <c r="V441" s="630"/>
      <c r="W441" s="630"/>
      <c r="X441" s="630"/>
      <c r="Y441" s="630"/>
      <c r="Z441" s="630"/>
      <c r="AA441" s="630"/>
      <c r="AB441" s="118"/>
      <c r="AC441" s="118"/>
      <c r="AD441" s="637"/>
      <c r="AE441" s="637"/>
      <c r="AF441" s="637"/>
      <c r="AG441" s="637"/>
      <c r="AH441" s="637"/>
      <c r="AI441" s="637"/>
      <c r="AJ441" s="637"/>
      <c r="AK441" s="637"/>
      <c r="AL441" s="637"/>
      <c r="AM441" s="637"/>
      <c r="AN441" s="637"/>
      <c r="AO441" s="637"/>
      <c r="AP441" s="637"/>
      <c r="AQ441" s="637"/>
      <c r="AR441" s="637"/>
      <c r="AS441" s="637"/>
      <c r="AT441" s="637"/>
      <c r="AU441" s="637"/>
      <c r="AV441" s="637"/>
      <c r="AW441" s="637"/>
      <c r="AX441" s="637"/>
      <c r="AY441" s="637"/>
      <c r="AZ441" s="637"/>
      <c r="BA441" s="637"/>
      <c r="BB441" s="637"/>
      <c r="BC441" s="637"/>
      <c r="BD441" s="637"/>
      <c r="BE441" s="637"/>
      <c r="BF441" s="637"/>
      <c r="BG441" s="637"/>
      <c r="BH441" s="637"/>
      <c r="BI441" s="637"/>
      <c r="BJ441" s="637"/>
      <c r="BK441" s="637"/>
      <c r="BL441" s="637"/>
      <c r="BM441" s="637"/>
      <c r="BN441" s="637"/>
      <c r="BO441" s="637"/>
      <c r="BP441" s="637"/>
      <c r="BQ441" s="637"/>
      <c r="BR441" s="637"/>
      <c r="BS441" s="639"/>
      <c r="BT441" s="639"/>
      <c r="BU441" s="639"/>
      <c r="BV441" s="639"/>
      <c r="BW441" s="639"/>
      <c r="BX441" s="639"/>
      <c r="BY441" s="639"/>
      <c r="BZ441" s="639"/>
      <c r="CA441" s="639"/>
      <c r="CB441" s="639"/>
      <c r="CC441" s="639"/>
      <c r="CD441" s="639"/>
      <c r="CE441" s="639"/>
      <c r="CF441" s="639"/>
      <c r="CG441" s="639"/>
      <c r="CH441" s="639"/>
      <c r="CI441" s="639"/>
      <c r="CJ441" s="639"/>
      <c r="CK441" s="639"/>
      <c r="CL441" s="639"/>
      <c r="CM441" s="639"/>
      <c r="CN441" s="639"/>
      <c r="CO441" s="639"/>
      <c r="CP441" s="639"/>
      <c r="CQ441" s="639"/>
      <c r="CR441" s="639"/>
      <c r="CS441" s="639"/>
      <c r="CT441" s="639"/>
      <c r="CU441" s="639"/>
      <c r="CV441" s="639"/>
      <c r="CW441" s="639"/>
      <c r="CX441" s="639"/>
      <c r="CY441" s="639"/>
      <c r="CZ441" s="639"/>
      <c r="DA441" s="639"/>
      <c r="DB441" s="639"/>
      <c r="DC441" s="639"/>
      <c r="DD441" s="639"/>
      <c r="DE441" s="639"/>
      <c r="DF441" s="639"/>
      <c r="DG441" s="639"/>
      <c r="DH441" s="639"/>
      <c r="DI441" s="639"/>
      <c r="DJ441" s="639"/>
      <c r="DK441" s="639"/>
      <c r="DL441" s="639"/>
      <c r="DM441" s="639"/>
      <c r="DN441" s="639"/>
      <c r="DO441" s="639"/>
      <c r="DP441" s="639"/>
      <c r="DQ441" s="639"/>
    </row>
    <row r="442" spans="2:121" s="47" customFormat="1" ht="12" hidden="1" customHeight="1" outlineLevel="1">
      <c r="B442" s="47">
        <v>442</v>
      </c>
      <c r="C442" s="83"/>
      <c r="D442" s="636"/>
      <c r="E442" s="118"/>
      <c r="F442" s="637"/>
      <c r="G442" s="637"/>
      <c r="H442" s="637"/>
      <c r="I442" s="637"/>
      <c r="J442" s="637"/>
      <c r="K442" s="637"/>
      <c r="L442" s="637"/>
      <c r="M442" s="637"/>
      <c r="N442" s="637"/>
      <c r="O442" s="638"/>
      <c r="P442" s="638"/>
      <c r="Q442" s="638"/>
      <c r="R442" s="638"/>
      <c r="S442" s="638"/>
      <c r="T442" s="638"/>
      <c r="U442" s="638"/>
      <c r="V442" s="630"/>
      <c r="W442" s="630"/>
      <c r="X442" s="630"/>
      <c r="Y442" s="630"/>
      <c r="Z442" s="630"/>
      <c r="AA442" s="630"/>
      <c r="AB442" s="118"/>
      <c r="AC442" s="118"/>
      <c r="AD442" s="637"/>
      <c r="AE442" s="637"/>
      <c r="AF442" s="637"/>
      <c r="AG442" s="637"/>
      <c r="AH442" s="637"/>
      <c r="AI442" s="637"/>
      <c r="AJ442" s="637"/>
      <c r="AK442" s="637"/>
      <c r="AL442" s="637"/>
      <c r="AM442" s="637"/>
      <c r="AN442" s="637"/>
      <c r="AO442" s="637"/>
      <c r="AP442" s="637"/>
      <c r="AQ442" s="637"/>
      <c r="AR442" s="637"/>
      <c r="AS442" s="637"/>
      <c r="AT442" s="637"/>
      <c r="AU442" s="637"/>
      <c r="AV442" s="637"/>
      <c r="AW442" s="637"/>
      <c r="AX442" s="637"/>
      <c r="AY442" s="637"/>
      <c r="AZ442" s="637"/>
      <c r="BA442" s="637"/>
      <c r="BB442" s="637"/>
      <c r="BC442" s="637"/>
      <c r="BD442" s="637"/>
      <c r="BE442" s="637"/>
      <c r="BF442" s="637"/>
      <c r="BG442" s="637"/>
      <c r="BH442" s="637"/>
      <c r="BI442" s="637"/>
      <c r="BJ442" s="637"/>
      <c r="BK442" s="637"/>
      <c r="BL442" s="637"/>
      <c r="BM442" s="637"/>
      <c r="BN442" s="637"/>
      <c r="BO442" s="637"/>
      <c r="BP442" s="637"/>
      <c r="BQ442" s="637"/>
      <c r="BR442" s="637"/>
      <c r="BS442" s="639"/>
      <c r="BT442" s="639"/>
      <c r="BU442" s="639"/>
      <c r="BV442" s="639"/>
      <c r="BW442" s="639"/>
      <c r="BX442" s="639"/>
      <c r="BY442" s="639"/>
      <c r="BZ442" s="639"/>
      <c r="CA442" s="639"/>
      <c r="CB442" s="639"/>
      <c r="CC442" s="639"/>
      <c r="CD442" s="639"/>
      <c r="CE442" s="639"/>
      <c r="CF442" s="639"/>
      <c r="CG442" s="639"/>
      <c r="CH442" s="639"/>
      <c r="CI442" s="639"/>
      <c r="CJ442" s="639"/>
      <c r="CK442" s="639"/>
      <c r="CL442" s="639"/>
      <c r="CM442" s="639"/>
      <c r="CN442" s="639"/>
      <c r="CO442" s="639"/>
      <c r="CP442" s="639"/>
      <c r="CQ442" s="639"/>
      <c r="CR442" s="639"/>
      <c r="CS442" s="639"/>
      <c r="CT442" s="639"/>
      <c r="CU442" s="639"/>
      <c r="CV442" s="639"/>
      <c r="CW442" s="639"/>
      <c r="CX442" s="639"/>
      <c r="CY442" s="639"/>
      <c r="CZ442" s="639"/>
      <c r="DA442" s="639"/>
      <c r="DB442" s="639"/>
      <c r="DC442" s="639"/>
      <c r="DD442" s="639"/>
      <c r="DE442" s="639"/>
      <c r="DF442" s="639"/>
      <c r="DG442" s="639"/>
      <c r="DH442" s="639"/>
      <c r="DI442" s="639"/>
      <c r="DJ442" s="639"/>
      <c r="DK442" s="639"/>
      <c r="DL442" s="639"/>
      <c r="DM442" s="639"/>
      <c r="DN442" s="639"/>
      <c r="DO442" s="639"/>
      <c r="DP442" s="639"/>
      <c r="DQ442" s="639"/>
    </row>
    <row r="443" spans="2:121" s="47" customFormat="1" ht="12" hidden="1" customHeight="1" outlineLevel="1">
      <c r="B443" s="47">
        <v>443</v>
      </c>
      <c r="C443" s="83"/>
      <c r="D443" s="636"/>
      <c r="E443" s="118"/>
      <c r="F443" s="637"/>
      <c r="G443" s="637"/>
      <c r="H443" s="637"/>
      <c r="I443" s="637"/>
      <c r="J443" s="637"/>
      <c r="K443" s="637"/>
      <c r="L443" s="637"/>
      <c r="M443" s="637"/>
      <c r="N443" s="637"/>
      <c r="O443" s="638"/>
      <c r="P443" s="638"/>
      <c r="Q443" s="638"/>
      <c r="R443" s="638"/>
      <c r="S443" s="638"/>
      <c r="T443" s="638"/>
      <c r="U443" s="638"/>
      <c r="V443" s="630"/>
      <c r="W443" s="630"/>
      <c r="X443" s="630"/>
      <c r="Y443" s="630"/>
      <c r="Z443" s="630"/>
      <c r="AA443" s="630"/>
      <c r="AB443" s="118"/>
      <c r="AC443" s="118"/>
      <c r="AD443" s="637"/>
      <c r="AE443" s="637"/>
      <c r="AF443" s="637"/>
      <c r="AG443" s="637"/>
      <c r="AH443" s="637"/>
      <c r="AI443" s="637"/>
      <c r="AJ443" s="637"/>
      <c r="AK443" s="637"/>
      <c r="AL443" s="637"/>
      <c r="AM443" s="637"/>
      <c r="AN443" s="637"/>
      <c r="AO443" s="637"/>
      <c r="AP443" s="637"/>
      <c r="AQ443" s="637"/>
      <c r="AR443" s="637"/>
      <c r="AS443" s="637"/>
      <c r="AT443" s="637"/>
      <c r="AU443" s="637"/>
      <c r="AV443" s="637"/>
      <c r="AW443" s="637"/>
      <c r="AX443" s="637"/>
      <c r="AY443" s="637"/>
      <c r="AZ443" s="637"/>
      <c r="BA443" s="637"/>
      <c r="BB443" s="637"/>
      <c r="BC443" s="637"/>
      <c r="BD443" s="637"/>
      <c r="BE443" s="637"/>
      <c r="BF443" s="637"/>
      <c r="BG443" s="637"/>
      <c r="BH443" s="637"/>
      <c r="BI443" s="637"/>
      <c r="BJ443" s="637"/>
      <c r="BK443" s="637"/>
      <c r="BL443" s="637"/>
      <c r="BM443" s="637"/>
      <c r="BN443" s="637"/>
      <c r="BO443" s="637"/>
      <c r="BP443" s="637"/>
      <c r="BQ443" s="637"/>
      <c r="BR443" s="637"/>
      <c r="BS443" s="639"/>
      <c r="BT443" s="639"/>
      <c r="BU443" s="639"/>
      <c r="BV443" s="639"/>
      <c r="BW443" s="639"/>
      <c r="BX443" s="639"/>
      <c r="BY443" s="639"/>
      <c r="BZ443" s="639"/>
      <c r="CA443" s="639"/>
      <c r="CB443" s="639"/>
      <c r="CC443" s="639"/>
      <c r="CD443" s="639"/>
      <c r="CE443" s="639"/>
      <c r="CF443" s="639"/>
      <c r="CG443" s="639"/>
      <c r="CH443" s="639"/>
      <c r="CI443" s="639"/>
      <c r="CJ443" s="639"/>
      <c r="CK443" s="639"/>
      <c r="CL443" s="639"/>
      <c r="CM443" s="639"/>
      <c r="CN443" s="639"/>
      <c r="CO443" s="639"/>
      <c r="CP443" s="639"/>
      <c r="CQ443" s="639"/>
      <c r="CR443" s="639"/>
      <c r="CS443" s="639"/>
      <c r="CT443" s="639"/>
      <c r="CU443" s="639"/>
      <c r="CV443" s="639"/>
      <c r="CW443" s="639"/>
      <c r="CX443" s="639"/>
      <c r="CY443" s="639"/>
      <c r="CZ443" s="639"/>
      <c r="DA443" s="639"/>
      <c r="DB443" s="639"/>
      <c r="DC443" s="639"/>
      <c r="DD443" s="639"/>
      <c r="DE443" s="639"/>
      <c r="DF443" s="639"/>
      <c r="DG443" s="639"/>
      <c r="DH443" s="639"/>
      <c r="DI443" s="639"/>
      <c r="DJ443" s="639"/>
      <c r="DK443" s="639"/>
      <c r="DL443" s="639"/>
      <c r="DM443" s="639"/>
      <c r="DN443" s="639"/>
      <c r="DO443" s="639"/>
      <c r="DP443" s="639"/>
      <c r="DQ443" s="639"/>
    </row>
    <row r="444" spans="2:121" s="47" customFormat="1" ht="12" hidden="1" customHeight="1" outlineLevel="1">
      <c r="B444" s="47">
        <v>444</v>
      </c>
      <c r="C444" s="83"/>
      <c r="D444" s="636"/>
      <c r="E444" s="118"/>
      <c r="F444" s="637"/>
      <c r="G444" s="637"/>
      <c r="H444" s="637"/>
      <c r="I444" s="637"/>
      <c r="J444" s="637"/>
      <c r="K444" s="637"/>
      <c r="L444" s="637"/>
      <c r="M444" s="637"/>
      <c r="N444" s="637"/>
      <c r="O444" s="638"/>
      <c r="P444" s="638"/>
      <c r="Q444" s="638"/>
      <c r="R444" s="638"/>
      <c r="S444" s="638"/>
      <c r="T444" s="638"/>
      <c r="U444" s="638"/>
      <c r="V444" s="630"/>
      <c r="W444" s="630"/>
      <c r="X444" s="630"/>
      <c r="Y444" s="630"/>
      <c r="Z444" s="630"/>
      <c r="AA444" s="630"/>
      <c r="AB444" s="118"/>
      <c r="AC444" s="118"/>
      <c r="AD444" s="637"/>
      <c r="AE444" s="637"/>
      <c r="AF444" s="637"/>
      <c r="AG444" s="637"/>
      <c r="AH444" s="637"/>
      <c r="AI444" s="637"/>
      <c r="AJ444" s="637"/>
      <c r="AK444" s="637"/>
      <c r="AL444" s="637"/>
      <c r="AM444" s="637"/>
      <c r="AN444" s="637"/>
      <c r="AO444" s="637"/>
      <c r="AP444" s="637"/>
      <c r="AQ444" s="637"/>
      <c r="AR444" s="637"/>
      <c r="AS444" s="637"/>
      <c r="AT444" s="637"/>
      <c r="AU444" s="637"/>
      <c r="AV444" s="637"/>
      <c r="AW444" s="637"/>
      <c r="AX444" s="637"/>
      <c r="AY444" s="637"/>
      <c r="AZ444" s="637"/>
      <c r="BA444" s="637"/>
      <c r="BB444" s="637"/>
      <c r="BC444" s="637"/>
      <c r="BD444" s="637"/>
      <c r="BE444" s="637"/>
      <c r="BF444" s="637"/>
      <c r="BG444" s="637"/>
      <c r="BH444" s="637"/>
      <c r="BI444" s="637"/>
      <c r="BJ444" s="637"/>
      <c r="BK444" s="637"/>
      <c r="BL444" s="637"/>
      <c r="BM444" s="637"/>
      <c r="BN444" s="637"/>
      <c r="BO444" s="637"/>
      <c r="BP444" s="637"/>
      <c r="BQ444" s="637"/>
      <c r="BR444" s="637"/>
      <c r="BS444" s="639"/>
      <c r="BT444" s="639"/>
      <c r="BU444" s="639"/>
      <c r="BV444" s="639"/>
      <c r="BW444" s="639"/>
      <c r="BX444" s="639"/>
      <c r="BY444" s="639"/>
      <c r="BZ444" s="639"/>
      <c r="CA444" s="639"/>
      <c r="CB444" s="639"/>
      <c r="CC444" s="639"/>
      <c r="CD444" s="639"/>
      <c r="CE444" s="639"/>
      <c r="CF444" s="639"/>
      <c r="CG444" s="639"/>
      <c r="CH444" s="639"/>
      <c r="CI444" s="639"/>
      <c r="CJ444" s="639"/>
      <c r="CK444" s="639"/>
      <c r="CL444" s="639"/>
      <c r="CM444" s="639"/>
      <c r="CN444" s="639"/>
      <c r="CO444" s="639"/>
      <c r="CP444" s="639"/>
      <c r="CQ444" s="639"/>
      <c r="CR444" s="639"/>
      <c r="CS444" s="639"/>
      <c r="CT444" s="639"/>
      <c r="CU444" s="639"/>
      <c r="CV444" s="639"/>
      <c r="CW444" s="639"/>
      <c r="CX444" s="639"/>
      <c r="CY444" s="639"/>
      <c r="CZ444" s="639"/>
      <c r="DA444" s="639"/>
      <c r="DB444" s="639"/>
      <c r="DC444" s="639"/>
      <c r="DD444" s="639"/>
      <c r="DE444" s="639"/>
      <c r="DF444" s="639"/>
      <c r="DG444" s="639"/>
      <c r="DH444" s="639"/>
      <c r="DI444" s="639"/>
      <c r="DJ444" s="639"/>
      <c r="DK444" s="639"/>
      <c r="DL444" s="639"/>
      <c r="DM444" s="639"/>
      <c r="DN444" s="639"/>
      <c r="DO444" s="639"/>
      <c r="DP444" s="639"/>
      <c r="DQ444" s="639"/>
    </row>
    <row r="445" spans="2:121" s="51" customFormat="1" hidden="1" outlineLevel="1">
      <c r="B445" s="47">
        <v>445</v>
      </c>
      <c r="C445" s="641"/>
      <c r="D445" s="642"/>
      <c r="E445" s="53"/>
      <c r="F445" s="643"/>
      <c r="G445" s="643"/>
      <c r="H445" s="643"/>
      <c r="I445" s="643"/>
      <c r="J445" s="643"/>
      <c r="K445" s="643"/>
      <c r="L445" s="643"/>
      <c r="M445" s="643"/>
      <c r="N445" s="643"/>
      <c r="O445" s="644"/>
      <c r="P445" s="644"/>
      <c r="Q445" s="644"/>
      <c r="R445" s="644"/>
      <c r="S445" s="644"/>
      <c r="T445" s="644"/>
      <c r="U445" s="644"/>
      <c r="V445" s="631"/>
      <c r="W445" s="631"/>
      <c r="X445" s="631"/>
      <c r="Y445" s="631"/>
      <c r="Z445" s="631"/>
      <c r="AA445" s="631"/>
      <c r="AB445" s="53"/>
      <c r="AC445" s="53"/>
      <c r="AD445" s="643"/>
      <c r="AE445" s="643"/>
      <c r="AF445" s="643"/>
      <c r="AG445" s="643"/>
      <c r="AH445" s="643"/>
      <c r="AI445" s="643"/>
      <c r="AJ445" s="643"/>
      <c r="AK445" s="643"/>
      <c r="AL445" s="643"/>
      <c r="AM445" s="643"/>
      <c r="AN445" s="643"/>
      <c r="AO445" s="643"/>
      <c r="AP445" s="643"/>
      <c r="AQ445" s="643"/>
      <c r="AR445" s="643"/>
      <c r="AS445" s="643"/>
      <c r="AT445" s="643"/>
      <c r="AU445" s="643"/>
      <c r="AV445" s="643"/>
      <c r="AW445" s="643"/>
      <c r="AX445" s="643"/>
      <c r="AY445" s="643"/>
      <c r="AZ445" s="643"/>
      <c r="BA445" s="643"/>
      <c r="BB445" s="643"/>
      <c r="BC445" s="643"/>
      <c r="BD445" s="643"/>
      <c r="BE445" s="643"/>
      <c r="BF445" s="643"/>
      <c r="BG445" s="643"/>
      <c r="BH445" s="643"/>
      <c r="BI445" s="643"/>
      <c r="BJ445" s="643"/>
      <c r="BK445" s="643"/>
      <c r="BL445" s="643"/>
      <c r="BM445" s="643"/>
      <c r="BN445" s="643"/>
      <c r="BO445" s="643"/>
      <c r="BP445" s="643"/>
      <c r="BQ445" s="643"/>
      <c r="BR445" s="643"/>
      <c r="BS445" s="646"/>
      <c r="BT445" s="646"/>
      <c r="BU445" s="646"/>
      <c r="BV445" s="654"/>
      <c r="BW445" s="654"/>
      <c r="BX445" s="654"/>
      <c r="BY445" s="654"/>
      <c r="BZ445" s="654"/>
      <c r="CA445" s="654"/>
      <c r="CB445" s="654"/>
      <c r="CC445" s="654"/>
      <c r="CD445" s="654"/>
      <c r="CE445" s="654"/>
      <c r="CF445" s="654"/>
      <c r="CG445" s="654"/>
      <c r="CH445" s="654"/>
      <c r="CI445" s="654"/>
      <c r="CJ445" s="654"/>
      <c r="CK445" s="654"/>
      <c r="CL445" s="654"/>
      <c r="CM445" s="654"/>
      <c r="CN445" s="654"/>
      <c r="CO445" s="654"/>
      <c r="CP445" s="654"/>
      <c r="CQ445" s="654"/>
      <c r="CR445" s="654"/>
      <c r="CS445" s="654"/>
      <c r="CT445" s="654"/>
      <c r="CU445" s="654"/>
      <c r="CV445" s="654"/>
      <c r="CW445" s="654"/>
      <c r="CX445" s="654"/>
      <c r="CY445" s="654"/>
      <c r="CZ445" s="654"/>
      <c r="DA445" s="654"/>
      <c r="DB445" s="654"/>
      <c r="DC445" s="654"/>
      <c r="DD445" s="654"/>
      <c r="DE445" s="654"/>
      <c r="DF445" s="654"/>
      <c r="DG445" s="654"/>
      <c r="DH445" s="654"/>
      <c r="DI445" s="654"/>
      <c r="DJ445" s="654"/>
      <c r="DK445" s="654"/>
      <c r="DL445" s="654"/>
      <c r="DM445" s="654"/>
      <c r="DN445" s="654"/>
      <c r="DO445" s="654"/>
      <c r="DP445" s="654"/>
      <c r="DQ445" s="654"/>
    </row>
    <row r="446" spans="2:121" s="47" customFormat="1" hidden="1" outlineLevel="1">
      <c r="B446" s="47">
        <v>446</v>
      </c>
      <c r="C446" s="46"/>
      <c r="D446" s="633"/>
      <c r="E446" s="111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132"/>
      <c r="W446" s="132"/>
      <c r="X446" s="132"/>
      <c r="Y446" s="132"/>
      <c r="Z446" s="132"/>
      <c r="AA446" s="132"/>
      <c r="AB446" s="111"/>
      <c r="AC446" s="111"/>
      <c r="AD446" s="85"/>
      <c r="AE446" s="85"/>
      <c r="AF446" s="85"/>
      <c r="AG446" s="85"/>
      <c r="AH446" s="85"/>
      <c r="AI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5"/>
      <c r="AW446" s="85"/>
      <c r="AX446" s="85"/>
      <c r="AY446" s="85"/>
      <c r="AZ446" s="85"/>
      <c r="BA446" s="85"/>
      <c r="BB446" s="85"/>
      <c r="BC446" s="85"/>
      <c r="BD446" s="85"/>
      <c r="BE446" s="85"/>
      <c r="BF446" s="85"/>
      <c r="BG446" s="85"/>
      <c r="BH446" s="85"/>
      <c r="BI446" s="85"/>
      <c r="BJ446" s="85"/>
      <c r="BK446" s="85"/>
      <c r="BL446" s="85"/>
      <c r="BM446" s="85"/>
      <c r="BN446" s="85"/>
      <c r="BO446" s="85"/>
      <c r="BP446" s="85"/>
      <c r="BQ446" s="85"/>
      <c r="BR446" s="85"/>
      <c r="BS446" s="85"/>
      <c r="BT446" s="85"/>
      <c r="BU446" s="85"/>
      <c r="BV446" s="634"/>
      <c r="BW446" s="634"/>
      <c r="BX446" s="634"/>
      <c r="BY446" s="634"/>
      <c r="BZ446" s="634"/>
      <c r="CA446" s="634"/>
      <c r="CB446" s="634"/>
      <c r="CC446" s="634"/>
      <c r="CD446" s="634"/>
      <c r="CE446" s="634"/>
      <c r="CF446" s="634"/>
      <c r="CG446" s="634"/>
      <c r="CH446" s="634"/>
      <c r="CI446" s="85"/>
      <c r="CJ446" s="634"/>
      <c r="CK446" s="634"/>
      <c r="CL446" s="634"/>
      <c r="CM446" s="634"/>
      <c r="CN446" s="634"/>
      <c r="CO446" s="634"/>
      <c r="CP446" s="634"/>
      <c r="CQ446" s="634"/>
      <c r="CR446" s="634"/>
      <c r="CS446" s="634"/>
      <c r="CT446" s="634"/>
      <c r="CU446" s="634"/>
      <c r="CV446" s="634"/>
      <c r="CW446" s="634"/>
      <c r="CX446" s="634"/>
      <c r="CY446" s="634"/>
      <c r="CZ446" s="634"/>
      <c r="DA446" s="634"/>
      <c r="DB446" s="634"/>
      <c r="DC446" s="634"/>
      <c r="DD446" s="634"/>
      <c r="DE446" s="634"/>
      <c r="DF446" s="634"/>
      <c r="DG446" s="634"/>
      <c r="DH446" s="634"/>
      <c r="DI446" s="634"/>
      <c r="DJ446" s="634"/>
      <c r="DK446" s="634"/>
      <c r="DL446" s="634"/>
      <c r="DM446" s="634"/>
      <c r="DN446" s="634"/>
      <c r="DO446" s="634"/>
      <c r="DP446" s="634"/>
      <c r="DQ446" s="634"/>
    </row>
    <row r="447" spans="2:121" s="47" customFormat="1" hidden="1" outlineLevel="1">
      <c r="B447" s="47">
        <v>447</v>
      </c>
      <c r="C447" s="46"/>
      <c r="D447" s="910"/>
      <c r="E447" s="111"/>
      <c r="F447" s="85"/>
      <c r="G447" s="85"/>
      <c r="H447" s="85"/>
      <c r="I447" s="85"/>
      <c r="J447" s="85"/>
      <c r="K447" s="85"/>
      <c r="L447" s="85"/>
      <c r="M447" s="85"/>
      <c r="N447" s="85"/>
      <c r="O447" s="656"/>
      <c r="P447" s="656"/>
      <c r="Q447" s="656"/>
      <c r="R447" s="656"/>
      <c r="S447" s="656"/>
      <c r="T447" s="656"/>
      <c r="U447" s="656"/>
      <c r="V447" s="632"/>
      <c r="W447" s="632"/>
      <c r="X447" s="632"/>
      <c r="Y447" s="632"/>
      <c r="Z447" s="632"/>
      <c r="AA447" s="632"/>
      <c r="AB447" s="111"/>
      <c r="AC447" s="111"/>
      <c r="AD447" s="85"/>
      <c r="AE447" s="85"/>
      <c r="AF447" s="85"/>
      <c r="AG447" s="85"/>
      <c r="AH447" s="85"/>
      <c r="AI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5"/>
      <c r="AW447" s="85"/>
      <c r="AX447" s="85"/>
      <c r="AY447" s="85"/>
      <c r="AZ447" s="85"/>
      <c r="BA447" s="85"/>
      <c r="BB447" s="85"/>
      <c r="BC447" s="85"/>
      <c r="BD447" s="85"/>
      <c r="BE447" s="85"/>
      <c r="BF447" s="85"/>
      <c r="BG447" s="85"/>
      <c r="BH447" s="85"/>
      <c r="BI447" s="85"/>
      <c r="BJ447" s="85"/>
      <c r="BK447" s="85"/>
      <c r="BL447" s="85"/>
      <c r="BM447" s="85"/>
      <c r="BN447" s="85"/>
      <c r="BO447" s="85"/>
      <c r="BP447" s="85"/>
      <c r="BQ447" s="85"/>
      <c r="BR447" s="85"/>
      <c r="BS447" s="85"/>
      <c r="BT447" s="85"/>
      <c r="BU447" s="85"/>
      <c r="BV447" s="758"/>
      <c r="BW447" s="758"/>
      <c r="BX447" s="656"/>
      <c r="BY447" s="656"/>
      <c r="BZ447" s="656"/>
      <c r="CA447" s="656"/>
      <c r="CB447" s="656"/>
      <c r="CC447" s="656"/>
      <c r="CD447" s="656"/>
      <c r="CE447" s="656"/>
      <c r="CF447" s="656"/>
      <c r="CG447" s="656"/>
      <c r="CH447" s="656"/>
      <c r="CI447" s="656"/>
      <c r="CJ447" s="656"/>
      <c r="CK447" s="656"/>
      <c r="CL447" s="656"/>
      <c r="CM447" s="656"/>
      <c r="CN447" s="656"/>
      <c r="CO447" s="656"/>
      <c r="CP447" s="656"/>
      <c r="CQ447" s="656"/>
      <c r="CR447" s="656"/>
      <c r="CS447" s="656"/>
      <c r="CT447" s="656"/>
      <c r="CU447" s="656"/>
      <c r="CV447" s="656"/>
      <c r="CW447" s="656"/>
      <c r="CX447" s="656"/>
      <c r="CY447" s="656"/>
      <c r="CZ447" s="656"/>
      <c r="DA447" s="656"/>
      <c r="DB447" s="656"/>
      <c r="DC447" s="656"/>
      <c r="DD447" s="656"/>
      <c r="DE447" s="656"/>
      <c r="DF447" s="656"/>
      <c r="DG447" s="656"/>
      <c r="DH447" s="656"/>
      <c r="DI447" s="656"/>
      <c r="DJ447" s="656"/>
      <c r="DK447" s="656"/>
      <c r="DL447" s="656"/>
      <c r="DM447" s="656"/>
      <c r="DN447" s="656"/>
      <c r="DO447" s="656"/>
      <c r="DP447" s="656"/>
      <c r="DQ447" s="656"/>
    </row>
    <row r="448" spans="2:121" s="47" customFormat="1" hidden="1" outlineLevel="1">
      <c r="B448" s="47">
        <v>448</v>
      </c>
      <c r="C448" s="46"/>
      <c r="D448" s="910"/>
      <c r="E448" s="111"/>
      <c r="F448" s="85"/>
      <c r="G448" s="85"/>
      <c r="H448" s="85"/>
      <c r="I448" s="85"/>
      <c r="J448" s="85"/>
      <c r="K448" s="85"/>
      <c r="L448" s="85"/>
      <c r="M448" s="85"/>
      <c r="N448" s="85"/>
      <c r="O448" s="656"/>
      <c r="P448" s="656"/>
      <c r="Q448" s="656"/>
      <c r="R448" s="656"/>
      <c r="S448" s="656"/>
      <c r="T448" s="656"/>
      <c r="U448" s="656"/>
      <c r="V448" s="632"/>
      <c r="W448" s="632"/>
      <c r="X448" s="632"/>
      <c r="Y448" s="632"/>
      <c r="Z448" s="632"/>
      <c r="AA448" s="632"/>
      <c r="AB448" s="111"/>
      <c r="AC448" s="111"/>
      <c r="AD448" s="85"/>
      <c r="AE448" s="85"/>
      <c r="AF448" s="85"/>
      <c r="AG448" s="85"/>
      <c r="AH448" s="85"/>
      <c r="AI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5"/>
      <c r="AW448" s="85"/>
      <c r="AX448" s="85"/>
      <c r="AY448" s="85"/>
      <c r="AZ448" s="85"/>
      <c r="BA448" s="85"/>
      <c r="BB448" s="85"/>
      <c r="BC448" s="85"/>
      <c r="BD448" s="85"/>
      <c r="BE448" s="85"/>
      <c r="BF448" s="85"/>
      <c r="BG448" s="85"/>
      <c r="BH448" s="85"/>
      <c r="BI448" s="85"/>
      <c r="BJ448" s="85"/>
      <c r="BK448" s="85"/>
      <c r="BL448" s="85"/>
      <c r="BM448" s="85"/>
      <c r="BN448" s="85"/>
      <c r="BO448" s="85"/>
      <c r="BP448" s="85"/>
      <c r="BQ448" s="85"/>
      <c r="BR448" s="85"/>
      <c r="BS448" s="85"/>
      <c r="BT448" s="85"/>
      <c r="BU448" s="85"/>
      <c r="BV448" s="758"/>
      <c r="BW448" s="758"/>
      <c r="BX448" s="656"/>
      <c r="BY448" s="656"/>
      <c r="BZ448" s="656"/>
      <c r="CA448" s="656"/>
      <c r="CB448" s="656"/>
      <c r="CC448" s="656"/>
      <c r="CD448" s="656"/>
      <c r="CE448" s="656"/>
      <c r="CF448" s="656"/>
      <c r="CG448" s="656"/>
      <c r="CH448" s="656"/>
      <c r="CI448" s="656"/>
      <c r="CJ448" s="656"/>
      <c r="CK448" s="656"/>
      <c r="CL448" s="656"/>
      <c r="CM448" s="656"/>
      <c r="CN448" s="656"/>
      <c r="CO448" s="656"/>
      <c r="CP448" s="656"/>
      <c r="CQ448" s="656"/>
      <c r="CR448" s="656"/>
      <c r="CS448" s="656"/>
      <c r="CT448" s="656"/>
      <c r="CU448" s="656"/>
      <c r="CV448" s="656"/>
      <c r="CW448" s="656"/>
      <c r="CX448" s="656"/>
      <c r="CY448" s="656"/>
      <c r="CZ448" s="656"/>
      <c r="DA448" s="656"/>
      <c r="DB448" s="656"/>
      <c r="DC448" s="656"/>
      <c r="DD448" s="656"/>
      <c r="DE448" s="656"/>
      <c r="DF448" s="656"/>
      <c r="DG448" s="656"/>
      <c r="DH448" s="656"/>
      <c r="DI448" s="656"/>
      <c r="DJ448" s="656"/>
      <c r="DK448" s="656"/>
      <c r="DL448" s="656"/>
      <c r="DM448" s="656"/>
      <c r="DN448" s="656"/>
      <c r="DO448" s="656"/>
      <c r="DP448" s="656"/>
      <c r="DQ448" s="656"/>
    </row>
    <row r="449" spans="2:121" s="47" customFormat="1" hidden="1" outlineLevel="1">
      <c r="B449" s="47">
        <v>449</v>
      </c>
      <c r="C449" s="46"/>
      <c r="D449" s="910"/>
      <c r="E449" s="111"/>
      <c r="F449" s="85"/>
      <c r="G449" s="85"/>
      <c r="H449" s="85"/>
      <c r="I449" s="85"/>
      <c r="J449" s="85"/>
      <c r="K449" s="85"/>
      <c r="L449" s="85"/>
      <c r="M449" s="85"/>
      <c r="N449" s="85"/>
      <c r="O449" s="656"/>
      <c r="P449" s="656"/>
      <c r="Q449" s="656"/>
      <c r="R449" s="656"/>
      <c r="S449" s="656"/>
      <c r="T449" s="656"/>
      <c r="U449" s="656"/>
      <c r="V449" s="632"/>
      <c r="W449" s="632"/>
      <c r="X449" s="632"/>
      <c r="Y449" s="632"/>
      <c r="Z449" s="632"/>
      <c r="AA449" s="632"/>
      <c r="AB449" s="111"/>
      <c r="AC449" s="111"/>
      <c r="AD449" s="85"/>
      <c r="AE449" s="85"/>
      <c r="AF449" s="85"/>
      <c r="AG449" s="85"/>
      <c r="AH449" s="85"/>
      <c r="AI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5"/>
      <c r="BC449" s="85"/>
      <c r="BD449" s="85"/>
      <c r="BE449" s="85"/>
      <c r="BF449" s="85"/>
      <c r="BG449" s="85"/>
      <c r="BH449" s="85"/>
      <c r="BI449" s="85"/>
      <c r="BJ449" s="85"/>
      <c r="BK449" s="85"/>
      <c r="BL449" s="85"/>
      <c r="BM449" s="85"/>
      <c r="BN449" s="85"/>
      <c r="BO449" s="85"/>
      <c r="BP449" s="85"/>
      <c r="BQ449" s="85"/>
      <c r="BR449" s="85"/>
      <c r="BS449" s="85"/>
      <c r="BT449" s="85"/>
      <c r="BU449" s="85"/>
      <c r="BV449" s="758"/>
      <c r="BW449" s="758"/>
      <c r="BX449" s="656"/>
      <c r="BY449" s="656"/>
      <c r="BZ449" s="656"/>
      <c r="CA449" s="656"/>
      <c r="CB449" s="656"/>
      <c r="CC449" s="656"/>
      <c r="CD449" s="656"/>
      <c r="CE449" s="656"/>
      <c r="CF449" s="656"/>
      <c r="CG449" s="656"/>
      <c r="CH449" s="656"/>
      <c r="CI449" s="656"/>
      <c r="CJ449" s="656"/>
      <c r="CK449" s="656"/>
      <c r="CL449" s="656"/>
      <c r="CM449" s="656"/>
      <c r="CN449" s="656"/>
      <c r="CO449" s="656"/>
      <c r="CP449" s="656"/>
      <c r="CQ449" s="656"/>
      <c r="CR449" s="656"/>
      <c r="CS449" s="656"/>
      <c r="CT449" s="656"/>
      <c r="CU449" s="656"/>
      <c r="CV449" s="656"/>
      <c r="CW449" s="656"/>
      <c r="CX449" s="656"/>
      <c r="CY449" s="656"/>
      <c r="CZ449" s="656"/>
      <c r="DA449" s="656"/>
      <c r="DB449" s="656"/>
      <c r="DC449" s="656"/>
      <c r="DD449" s="656"/>
      <c r="DE449" s="656"/>
      <c r="DF449" s="656"/>
      <c r="DG449" s="656"/>
      <c r="DH449" s="656"/>
      <c r="DI449" s="656"/>
      <c r="DJ449" s="656"/>
      <c r="DK449" s="656"/>
      <c r="DL449" s="656"/>
      <c r="DM449" s="656"/>
      <c r="DN449" s="656"/>
      <c r="DO449" s="656"/>
      <c r="DP449" s="656"/>
      <c r="DQ449" s="656"/>
    </row>
    <row r="450" spans="2:121" s="47" customFormat="1" hidden="1" outlineLevel="1">
      <c r="B450" s="47">
        <v>450</v>
      </c>
      <c r="C450" s="46"/>
      <c r="D450" s="910"/>
      <c r="E450" s="111"/>
      <c r="F450" s="85"/>
      <c r="G450" s="85"/>
      <c r="H450" s="85"/>
      <c r="I450" s="85"/>
      <c r="J450" s="85"/>
      <c r="K450" s="85"/>
      <c r="L450" s="85"/>
      <c r="M450" s="85"/>
      <c r="N450" s="85"/>
      <c r="O450" s="656"/>
      <c r="P450" s="656"/>
      <c r="Q450" s="656"/>
      <c r="R450" s="656"/>
      <c r="S450" s="656"/>
      <c r="T450" s="656"/>
      <c r="U450" s="656"/>
      <c r="V450" s="632"/>
      <c r="W450" s="632"/>
      <c r="X450" s="632"/>
      <c r="Y450" s="632"/>
      <c r="Z450" s="632"/>
      <c r="AA450" s="632"/>
      <c r="AB450" s="111"/>
      <c r="AC450" s="111"/>
      <c r="AD450" s="85"/>
      <c r="AE450" s="85"/>
      <c r="AF450" s="85"/>
      <c r="AG450" s="85"/>
      <c r="AH450" s="85"/>
      <c r="AI450" s="85"/>
      <c r="AJ450" s="85"/>
      <c r="AK450" s="85"/>
      <c r="AL450" s="85"/>
      <c r="AM450" s="85"/>
      <c r="AN450" s="85"/>
      <c r="AO450" s="85"/>
      <c r="AP450" s="85"/>
      <c r="AQ450" s="85"/>
      <c r="AR450" s="85"/>
      <c r="AS450" s="85"/>
      <c r="AT450" s="85"/>
      <c r="AU450" s="85"/>
      <c r="AV450" s="85"/>
      <c r="AW450" s="85"/>
      <c r="AX450" s="85"/>
      <c r="AY450" s="85"/>
      <c r="AZ450" s="85"/>
      <c r="BA450" s="85"/>
      <c r="BB450" s="85"/>
      <c r="BC450" s="85"/>
      <c r="BD450" s="85"/>
      <c r="BE450" s="85"/>
      <c r="BF450" s="85"/>
      <c r="BG450" s="85"/>
      <c r="BH450" s="85"/>
      <c r="BI450" s="85"/>
      <c r="BJ450" s="85"/>
      <c r="BK450" s="85"/>
      <c r="BL450" s="85"/>
      <c r="BM450" s="85"/>
      <c r="BN450" s="85"/>
      <c r="BO450" s="85"/>
      <c r="BP450" s="85"/>
      <c r="BQ450" s="85"/>
      <c r="BR450" s="85"/>
      <c r="BS450" s="85"/>
      <c r="BT450" s="85"/>
      <c r="BU450" s="85"/>
      <c r="BV450" s="758"/>
      <c r="BW450" s="758"/>
      <c r="BX450" s="656"/>
      <c r="BY450" s="656"/>
      <c r="BZ450" s="656"/>
      <c r="CA450" s="656"/>
      <c r="CB450" s="656"/>
      <c r="CC450" s="656"/>
      <c r="CD450" s="656"/>
      <c r="CE450" s="656"/>
      <c r="CF450" s="656"/>
      <c r="CG450" s="656"/>
      <c r="CH450" s="656"/>
      <c r="CI450" s="656"/>
      <c r="CJ450" s="656"/>
      <c r="CK450" s="656"/>
      <c r="CL450" s="656"/>
      <c r="CM450" s="656"/>
      <c r="CN450" s="656"/>
      <c r="CO450" s="656"/>
      <c r="CP450" s="656"/>
      <c r="CQ450" s="656"/>
      <c r="CR450" s="656"/>
      <c r="CS450" s="656"/>
      <c r="CT450" s="656"/>
      <c r="CU450" s="656"/>
      <c r="CV450" s="656"/>
      <c r="CW450" s="656"/>
      <c r="CX450" s="656"/>
      <c r="CY450" s="656"/>
      <c r="CZ450" s="656"/>
      <c r="DA450" s="656"/>
      <c r="DB450" s="656"/>
      <c r="DC450" s="656"/>
      <c r="DD450" s="656"/>
      <c r="DE450" s="656"/>
      <c r="DF450" s="656"/>
      <c r="DG450" s="656"/>
      <c r="DH450" s="656"/>
      <c r="DI450" s="656"/>
      <c r="DJ450" s="656"/>
      <c r="DK450" s="656"/>
      <c r="DL450" s="656"/>
      <c r="DM450" s="656"/>
      <c r="DN450" s="656"/>
      <c r="DO450" s="656"/>
      <c r="DP450" s="656"/>
      <c r="DQ450" s="656"/>
    </row>
    <row r="451" spans="2:121" s="51" customFormat="1" hidden="1" outlineLevel="1">
      <c r="B451" s="47">
        <v>451</v>
      </c>
      <c r="C451" s="641"/>
      <c r="D451" s="911"/>
      <c r="F451" s="711"/>
      <c r="G451" s="711"/>
      <c r="H451" s="711"/>
      <c r="I451" s="711"/>
      <c r="J451" s="711"/>
      <c r="K451" s="711"/>
      <c r="L451" s="711"/>
      <c r="M451" s="711"/>
      <c r="N451" s="711"/>
      <c r="O451" s="872"/>
      <c r="P451" s="872"/>
      <c r="Q451" s="872"/>
      <c r="R451" s="872"/>
      <c r="S451" s="872"/>
      <c r="T451" s="872"/>
      <c r="U451" s="872"/>
      <c r="V451" s="912"/>
      <c r="W451" s="912"/>
      <c r="X451" s="912"/>
      <c r="Y451" s="912"/>
      <c r="Z451" s="912"/>
      <c r="AA451" s="912"/>
      <c r="AD451" s="711"/>
      <c r="AE451" s="711"/>
      <c r="AF451" s="711"/>
      <c r="AG451" s="711"/>
      <c r="AH451" s="711"/>
      <c r="AI451" s="711"/>
      <c r="AJ451" s="711"/>
      <c r="AK451" s="711"/>
      <c r="AL451" s="711"/>
      <c r="AM451" s="711"/>
      <c r="AN451" s="711"/>
      <c r="AO451" s="711"/>
      <c r="AP451" s="711"/>
      <c r="AQ451" s="711"/>
      <c r="AR451" s="711"/>
      <c r="AS451" s="711"/>
      <c r="AT451" s="711"/>
      <c r="AU451" s="711"/>
      <c r="AV451" s="711"/>
      <c r="AW451" s="711"/>
      <c r="AX451" s="711"/>
      <c r="AY451" s="711"/>
      <c r="AZ451" s="711"/>
      <c r="BA451" s="711"/>
      <c r="BB451" s="711"/>
      <c r="BC451" s="711"/>
      <c r="BD451" s="711"/>
      <c r="BE451" s="711"/>
      <c r="BF451" s="711"/>
      <c r="BG451" s="711"/>
      <c r="BH451" s="711"/>
      <c r="BI451" s="711"/>
      <c r="BJ451" s="711"/>
      <c r="BK451" s="711"/>
      <c r="BL451" s="711"/>
      <c r="BM451" s="711"/>
      <c r="BN451" s="711"/>
      <c r="BO451" s="711"/>
      <c r="BP451" s="711"/>
      <c r="BQ451" s="711"/>
      <c r="BR451" s="711"/>
      <c r="BS451" s="711"/>
      <c r="BT451" s="711"/>
      <c r="BU451" s="711"/>
      <c r="BV451" s="913"/>
      <c r="BW451" s="913"/>
      <c r="BX451" s="872"/>
      <c r="BY451" s="872"/>
      <c r="BZ451" s="872"/>
      <c r="CA451" s="872"/>
      <c r="CB451" s="872"/>
      <c r="CC451" s="872"/>
      <c r="CD451" s="872"/>
      <c r="CE451" s="872"/>
      <c r="CF451" s="872"/>
      <c r="CG451" s="872"/>
      <c r="CH451" s="872"/>
      <c r="CI451" s="872"/>
      <c r="CJ451" s="872"/>
      <c r="CK451" s="872"/>
      <c r="CL451" s="872"/>
      <c r="CM451" s="872"/>
      <c r="CN451" s="872"/>
      <c r="CO451" s="872"/>
      <c r="CP451" s="872"/>
      <c r="CQ451" s="872"/>
      <c r="CR451" s="872"/>
      <c r="CS451" s="872"/>
      <c r="CT451" s="872"/>
      <c r="CU451" s="872"/>
      <c r="CV451" s="872"/>
      <c r="CW451" s="872"/>
      <c r="CX451" s="872"/>
      <c r="CY451" s="872"/>
      <c r="CZ451" s="872"/>
      <c r="DA451" s="872"/>
      <c r="DB451" s="872"/>
      <c r="DC451" s="872"/>
      <c r="DD451" s="872"/>
      <c r="DE451" s="872"/>
      <c r="DF451" s="872"/>
      <c r="DG451" s="872"/>
      <c r="DH451" s="872"/>
      <c r="DI451" s="872"/>
      <c r="DJ451" s="872"/>
      <c r="DK451" s="872"/>
      <c r="DL451" s="872"/>
      <c r="DM451" s="872"/>
      <c r="DN451" s="872"/>
      <c r="DO451" s="872"/>
      <c r="DP451" s="872"/>
      <c r="DQ451" s="872"/>
    </row>
    <row r="452" spans="2:121" s="47" customFormat="1" hidden="1" outlineLevel="1">
      <c r="B452" s="47">
        <v>452</v>
      </c>
      <c r="C452" s="83"/>
      <c r="D452" s="890"/>
      <c r="E452" s="129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662"/>
      <c r="W452" s="662"/>
      <c r="X452" s="662"/>
      <c r="Y452" s="662"/>
      <c r="Z452" s="662"/>
      <c r="AA452" s="662"/>
      <c r="AB452" s="129"/>
      <c r="AC452" s="129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  <c r="AU452" s="58"/>
      <c r="AV452" s="58"/>
      <c r="AW452" s="58"/>
      <c r="AX452" s="58"/>
      <c r="AY452" s="58"/>
      <c r="AZ452" s="58"/>
      <c r="BA452" s="58"/>
      <c r="BB452" s="58"/>
      <c r="BC452" s="58"/>
      <c r="BD452" s="58"/>
      <c r="BE452" s="58"/>
      <c r="BF452" s="58"/>
      <c r="BG452" s="58"/>
      <c r="BH452" s="58"/>
      <c r="BI452" s="58"/>
      <c r="BJ452" s="58"/>
      <c r="BK452" s="58"/>
      <c r="BL452" s="58"/>
      <c r="BM452" s="58"/>
      <c r="BN452" s="58"/>
      <c r="BO452" s="58"/>
      <c r="BP452" s="58"/>
      <c r="BQ452" s="58"/>
      <c r="BR452" s="58"/>
      <c r="BS452" s="58"/>
      <c r="BT452" s="58"/>
      <c r="BU452" s="58"/>
      <c r="BV452" s="663"/>
      <c r="BW452" s="663"/>
      <c r="BX452" s="663"/>
      <c r="BY452" s="663"/>
      <c r="BZ452" s="663"/>
      <c r="CA452" s="663"/>
      <c r="CB452" s="663"/>
      <c r="CC452" s="663"/>
      <c r="CD452" s="663"/>
      <c r="CE452" s="663"/>
      <c r="CF452" s="663"/>
      <c r="CG452" s="663"/>
      <c r="CH452" s="663"/>
      <c r="CI452" s="663"/>
      <c r="CJ452" s="663"/>
      <c r="CK452" s="663"/>
      <c r="CL452" s="663"/>
      <c r="CM452" s="663"/>
      <c r="CN452" s="663"/>
      <c r="CO452" s="663"/>
      <c r="CP452" s="663"/>
      <c r="CQ452" s="663"/>
      <c r="CR452" s="663"/>
      <c r="CS452" s="663"/>
      <c r="CT452" s="663"/>
      <c r="CU452" s="663"/>
      <c r="CV452" s="663"/>
      <c r="CW452" s="663"/>
      <c r="CX452" s="663"/>
      <c r="CY452" s="663"/>
      <c r="CZ452" s="663"/>
      <c r="DA452" s="663"/>
      <c r="DB452" s="663"/>
      <c r="DC452" s="663"/>
      <c r="DD452" s="663"/>
      <c r="DE452" s="663"/>
      <c r="DF452" s="663"/>
      <c r="DG452" s="663"/>
      <c r="DH452" s="663"/>
      <c r="DI452" s="663"/>
      <c r="DJ452" s="663"/>
      <c r="DK452" s="663"/>
      <c r="DL452" s="663"/>
      <c r="DM452" s="663"/>
      <c r="DN452" s="663"/>
      <c r="DO452" s="663"/>
      <c r="DP452" s="663"/>
      <c r="DQ452" s="663"/>
    </row>
    <row r="453" spans="2:121" s="47" customFormat="1" hidden="1" outlineLevel="1">
      <c r="B453" s="47">
        <v>453</v>
      </c>
      <c r="C453" s="83"/>
      <c r="D453" s="84"/>
      <c r="E453" s="11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131"/>
      <c r="W453" s="131"/>
      <c r="X453" s="131"/>
      <c r="Y453" s="131"/>
      <c r="Z453" s="131"/>
      <c r="AA453" s="131"/>
      <c r="AB453" s="114"/>
      <c r="AC453" s="11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99"/>
      <c r="CE453" s="99"/>
      <c r="CF453" s="99"/>
      <c r="CG453" s="99"/>
      <c r="CH453" s="99"/>
      <c r="CI453" s="85"/>
      <c r="CJ453" s="85"/>
      <c r="CK453" s="85"/>
      <c r="CL453" s="85"/>
      <c r="CM453" s="85"/>
      <c r="CN453" s="85"/>
      <c r="CO453" s="85"/>
      <c r="CP453" s="85"/>
      <c r="CQ453" s="85"/>
      <c r="CR453" s="85"/>
      <c r="CS453" s="85"/>
      <c r="CT453" s="85"/>
      <c r="CU453" s="85"/>
      <c r="CV453" s="85"/>
      <c r="CW453" s="85"/>
      <c r="CX453" s="85"/>
      <c r="CY453" s="85"/>
      <c r="CZ453" s="85"/>
      <c r="DA453" s="85"/>
      <c r="DB453" s="85"/>
      <c r="DC453" s="85"/>
      <c r="DD453" s="85"/>
      <c r="DE453" s="85"/>
      <c r="DF453" s="85"/>
      <c r="DG453" s="85"/>
      <c r="DH453" s="85"/>
      <c r="DI453" s="85"/>
      <c r="DJ453" s="85"/>
      <c r="DK453" s="85"/>
      <c r="DL453" s="85"/>
      <c r="DM453" s="85"/>
      <c r="DN453" s="85"/>
      <c r="DO453" s="85"/>
      <c r="DP453" s="85"/>
      <c r="DQ453" s="85"/>
    </row>
    <row r="454" spans="2:121" s="47" customFormat="1" hidden="1" outlineLevel="1">
      <c r="B454" s="47">
        <v>454</v>
      </c>
      <c r="C454" s="46"/>
      <c r="D454" s="633"/>
      <c r="E454" s="111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132"/>
      <c r="W454" s="132"/>
      <c r="X454" s="132"/>
      <c r="Y454" s="132"/>
      <c r="Z454" s="132"/>
      <c r="AA454" s="132"/>
      <c r="AB454" s="111"/>
      <c r="AC454" s="111"/>
      <c r="AD454" s="85"/>
      <c r="AE454" s="85"/>
      <c r="AF454" s="85"/>
      <c r="AG454" s="85"/>
      <c r="AH454" s="85"/>
      <c r="AI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85"/>
      <c r="AX454" s="85"/>
      <c r="AY454" s="85"/>
      <c r="AZ454" s="85"/>
      <c r="BA454" s="85"/>
      <c r="BB454" s="85"/>
      <c r="BC454" s="85"/>
      <c r="BD454" s="85"/>
      <c r="BE454" s="85"/>
      <c r="BF454" s="85"/>
      <c r="BG454" s="85"/>
      <c r="BH454" s="85"/>
      <c r="BI454" s="85"/>
      <c r="BJ454" s="85"/>
      <c r="BK454" s="85"/>
      <c r="BL454" s="85"/>
      <c r="BM454" s="85"/>
      <c r="BN454" s="85"/>
      <c r="BO454" s="85"/>
      <c r="BP454" s="85"/>
      <c r="BQ454" s="85"/>
      <c r="BR454" s="85"/>
      <c r="BS454" s="85"/>
      <c r="BT454" s="85"/>
      <c r="BU454" s="85"/>
      <c r="BV454" s="634"/>
      <c r="BW454" s="634"/>
      <c r="BX454" s="634"/>
      <c r="BY454" s="634"/>
      <c r="BZ454" s="634"/>
      <c r="CA454" s="634"/>
      <c r="CB454" s="634"/>
      <c r="CC454" s="634"/>
      <c r="CD454" s="634"/>
      <c r="CE454" s="634"/>
      <c r="CF454" s="634"/>
      <c r="CG454" s="634"/>
      <c r="CH454" s="634"/>
      <c r="CI454" s="634"/>
      <c r="CJ454" s="634"/>
      <c r="CK454" s="634"/>
      <c r="CL454" s="634"/>
      <c r="CM454" s="634"/>
      <c r="CN454" s="634"/>
      <c r="CO454" s="634"/>
      <c r="CP454" s="634"/>
      <c r="CQ454" s="634"/>
      <c r="CR454" s="634"/>
      <c r="CS454" s="634"/>
      <c r="CT454" s="634"/>
      <c r="CU454" s="634"/>
      <c r="CV454" s="634"/>
      <c r="CW454" s="634"/>
      <c r="CX454" s="634"/>
      <c r="CY454" s="634"/>
      <c r="CZ454" s="634"/>
      <c r="DA454" s="634"/>
      <c r="DB454" s="634"/>
      <c r="DC454" s="634"/>
      <c r="DD454" s="634"/>
      <c r="DE454" s="634"/>
      <c r="DF454" s="634"/>
      <c r="DG454" s="634"/>
      <c r="DH454" s="634"/>
      <c r="DI454" s="634"/>
      <c r="DJ454" s="634"/>
      <c r="DK454" s="634"/>
      <c r="DL454" s="634"/>
      <c r="DM454" s="634"/>
      <c r="DN454" s="634"/>
      <c r="DO454" s="634"/>
      <c r="DP454" s="634"/>
      <c r="DQ454" s="634"/>
    </row>
    <row r="455" spans="2:121" s="47" customFormat="1" ht="12" hidden="1" customHeight="1" outlineLevel="1">
      <c r="B455" s="47">
        <v>455</v>
      </c>
      <c r="C455" s="83"/>
      <c r="D455" s="636"/>
      <c r="E455" s="118"/>
      <c r="F455" s="637"/>
      <c r="G455" s="637"/>
      <c r="H455" s="637"/>
      <c r="I455" s="637"/>
      <c r="J455" s="637"/>
      <c r="K455" s="637"/>
      <c r="L455" s="637"/>
      <c r="M455" s="637"/>
      <c r="N455" s="637"/>
      <c r="O455" s="638"/>
      <c r="P455" s="638"/>
      <c r="Q455" s="638"/>
      <c r="R455" s="638"/>
      <c r="S455" s="638"/>
      <c r="T455" s="638"/>
      <c r="U455" s="638"/>
      <c r="V455" s="630"/>
      <c r="W455" s="630"/>
      <c r="X455" s="630"/>
      <c r="Y455" s="630"/>
      <c r="Z455" s="630"/>
      <c r="AA455" s="630"/>
      <c r="AB455" s="118"/>
      <c r="AC455" s="118"/>
      <c r="AD455" s="637"/>
      <c r="AE455" s="637"/>
      <c r="AF455" s="637"/>
      <c r="AG455" s="637"/>
      <c r="AH455" s="637"/>
      <c r="AI455" s="637"/>
      <c r="AJ455" s="637"/>
      <c r="AK455" s="637"/>
      <c r="AL455" s="637"/>
      <c r="AM455" s="637"/>
      <c r="AN455" s="637"/>
      <c r="AO455" s="637"/>
      <c r="AP455" s="637"/>
      <c r="AQ455" s="637"/>
      <c r="AR455" s="637"/>
      <c r="AS455" s="637"/>
      <c r="AT455" s="637"/>
      <c r="AU455" s="637"/>
      <c r="AV455" s="637"/>
      <c r="AW455" s="637"/>
      <c r="AX455" s="637"/>
      <c r="AY455" s="637"/>
      <c r="AZ455" s="637"/>
      <c r="BA455" s="637"/>
      <c r="BB455" s="637"/>
      <c r="BC455" s="637"/>
      <c r="BD455" s="637"/>
      <c r="BE455" s="637"/>
      <c r="BF455" s="637"/>
      <c r="BG455" s="637"/>
      <c r="BH455" s="637"/>
      <c r="BI455" s="637"/>
      <c r="BJ455" s="637"/>
      <c r="BK455" s="637"/>
      <c r="BL455" s="637"/>
      <c r="BM455" s="637"/>
      <c r="BN455" s="637"/>
      <c r="BO455" s="637"/>
      <c r="BP455" s="637"/>
      <c r="BQ455" s="637"/>
      <c r="BR455" s="637"/>
      <c r="BS455" s="639"/>
      <c r="BT455" s="639"/>
      <c r="BU455" s="639"/>
      <c r="BV455" s="639"/>
      <c r="BW455" s="639"/>
      <c r="BX455" s="639"/>
      <c r="BY455" s="639"/>
      <c r="BZ455" s="639"/>
      <c r="CA455" s="639"/>
      <c r="CB455" s="639"/>
      <c r="CC455" s="639"/>
      <c r="CD455" s="639"/>
      <c r="CE455" s="639"/>
      <c r="CF455" s="639"/>
      <c r="CG455" s="639"/>
      <c r="CH455" s="639"/>
      <c r="CI455" s="639"/>
      <c r="CJ455" s="639"/>
      <c r="CK455" s="639"/>
      <c r="CL455" s="639"/>
      <c r="CM455" s="639"/>
      <c r="CN455" s="639"/>
      <c r="CO455" s="639"/>
      <c r="CP455" s="639"/>
      <c r="CQ455" s="639"/>
      <c r="CR455" s="639"/>
      <c r="CS455" s="639"/>
      <c r="CT455" s="639"/>
      <c r="CU455" s="639"/>
      <c r="CV455" s="639"/>
      <c r="CW455" s="639"/>
      <c r="CX455" s="639"/>
      <c r="CY455" s="639"/>
      <c r="CZ455" s="639"/>
      <c r="DA455" s="639"/>
      <c r="DB455" s="639"/>
      <c r="DC455" s="639"/>
      <c r="DD455" s="639"/>
      <c r="DE455" s="639"/>
      <c r="DF455" s="639"/>
      <c r="DG455" s="639"/>
      <c r="DH455" s="639"/>
      <c r="DI455" s="639"/>
      <c r="DJ455" s="639"/>
      <c r="DK455" s="639"/>
      <c r="DL455" s="639"/>
      <c r="DM455" s="639"/>
      <c r="DN455" s="639"/>
      <c r="DO455" s="639"/>
      <c r="DP455" s="639"/>
      <c r="DQ455" s="639"/>
    </row>
    <row r="456" spans="2:121" s="47" customFormat="1" ht="12" hidden="1" customHeight="1" outlineLevel="1">
      <c r="B456" s="47">
        <v>456</v>
      </c>
      <c r="C456" s="83"/>
      <c r="D456" s="636"/>
      <c r="E456" s="118"/>
      <c r="F456" s="637"/>
      <c r="G456" s="637"/>
      <c r="H456" s="637"/>
      <c r="I456" s="637"/>
      <c r="J456" s="637"/>
      <c r="K456" s="637"/>
      <c r="L456" s="637"/>
      <c r="M456" s="637"/>
      <c r="N456" s="637"/>
      <c r="O456" s="638"/>
      <c r="P456" s="638"/>
      <c r="Q456" s="638"/>
      <c r="R456" s="638"/>
      <c r="S456" s="638"/>
      <c r="T456" s="638"/>
      <c r="U456" s="638"/>
      <c r="V456" s="630"/>
      <c r="W456" s="630"/>
      <c r="X456" s="630"/>
      <c r="Y456" s="630"/>
      <c r="Z456" s="630"/>
      <c r="AA456" s="630"/>
      <c r="AB456" s="118"/>
      <c r="AC456" s="118"/>
      <c r="AD456" s="637"/>
      <c r="AE456" s="637"/>
      <c r="AF456" s="637"/>
      <c r="AG456" s="637"/>
      <c r="AH456" s="637"/>
      <c r="AI456" s="637"/>
      <c r="AJ456" s="637"/>
      <c r="AK456" s="637"/>
      <c r="AL456" s="637"/>
      <c r="AM456" s="637"/>
      <c r="AN456" s="637"/>
      <c r="AO456" s="637"/>
      <c r="AP456" s="637"/>
      <c r="AQ456" s="637"/>
      <c r="AR456" s="637"/>
      <c r="AS456" s="637"/>
      <c r="AT456" s="637"/>
      <c r="AU456" s="637"/>
      <c r="AV456" s="637"/>
      <c r="AW456" s="637"/>
      <c r="AX456" s="637"/>
      <c r="AY456" s="637"/>
      <c r="AZ456" s="637"/>
      <c r="BA456" s="637"/>
      <c r="BB456" s="637"/>
      <c r="BC456" s="637"/>
      <c r="BD456" s="637"/>
      <c r="BE456" s="637"/>
      <c r="BF456" s="637"/>
      <c r="BG456" s="637"/>
      <c r="BH456" s="637"/>
      <c r="BI456" s="637"/>
      <c r="BJ456" s="637"/>
      <c r="BK456" s="637"/>
      <c r="BL456" s="637"/>
      <c r="BM456" s="637"/>
      <c r="BN456" s="637"/>
      <c r="BO456" s="637"/>
      <c r="BP456" s="637"/>
      <c r="BQ456" s="637"/>
      <c r="BR456" s="637"/>
      <c r="BS456" s="639"/>
      <c r="BT456" s="639"/>
      <c r="BU456" s="639"/>
      <c r="BV456" s="639"/>
      <c r="BW456" s="639"/>
      <c r="BX456" s="639"/>
      <c r="BY456" s="639"/>
      <c r="BZ456" s="639"/>
      <c r="CA456" s="639"/>
      <c r="CB456" s="639"/>
      <c r="CC456" s="639"/>
      <c r="CD456" s="639"/>
      <c r="CE456" s="639"/>
      <c r="CF456" s="639"/>
      <c r="CG456" s="639"/>
      <c r="CH456" s="639"/>
      <c r="CI456" s="639"/>
      <c r="CJ456" s="639"/>
      <c r="CK456" s="639"/>
      <c r="CL456" s="639"/>
      <c r="CM456" s="639"/>
      <c r="CN456" s="639"/>
      <c r="CO456" s="639"/>
      <c r="CP456" s="639"/>
      <c r="CQ456" s="639"/>
      <c r="CR456" s="639"/>
      <c r="CS456" s="639"/>
      <c r="CT456" s="639"/>
      <c r="CU456" s="639"/>
      <c r="CV456" s="639"/>
      <c r="CW456" s="639"/>
      <c r="CX456" s="639"/>
      <c r="CY456" s="639"/>
      <c r="CZ456" s="639"/>
      <c r="DA456" s="639"/>
      <c r="DB456" s="639"/>
      <c r="DC456" s="639"/>
      <c r="DD456" s="639"/>
      <c r="DE456" s="639"/>
      <c r="DF456" s="639"/>
      <c r="DG456" s="639"/>
      <c r="DH456" s="639"/>
      <c r="DI456" s="639"/>
      <c r="DJ456" s="639"/>
      <c r="DK456" s="639"/>
      <c r="DL456" s="639"/>
      <c r="DM456" s="639"/>
      <c r="DN456" s="639"/>
      <c r="DO456" s="639"/>
      <c r="DP456" s="639"/>
      <c r="DQ456" s="639"/>
    </row>
    <row r="457" spans="2:121" s="47" customFormat="1" ht="12" hidden="1" customHeight="1" outlineLevel="1">
      <c r="B457" s="47">
        <v>457</v>
      </c>
      <c r="C457" s="83"/>
      <c r="D457" s="636"/>
      <c r="E457" s="118"/>
      <c r="F457" s="637"/>
      <c r="G457" s="637"/>
      <c r="H457" s="637"/>
      <c r="I457" s="637"/>
      <c r="J457" s="637"/>
      <c r="K457" s="637"/>
      <c r="L457" s="637"/>
      <c r="M457" s="637"/>
      <c r="N457" s="637"/>
      <c r="O457" s="638"/>
      <c r="P457" s="638"/>
      <c r="Q457" s="638"/>
      <c r="R457" s="638"/>
      <c r="S457" s="638"/>
      <c r="T457" s="638"/>
      <c r="U457" s="638"/>
      <c r="V457" s="630"/>
      <c r="W457" s="630"/>
      <c r="X457" s="630"/>
      <c r="Y457" s="630"/>
      <c r="Z457" s="630"/>
      <c r="AA457" s="630"/>
      <c r="AB457" s="118"/>
      <c r="AC457" s="118"/>
      <c r="AD457" s="637"/>
      <c r="AE457" s="637"/>
      <c r="AF457" s="637"/>
      <c r="AG457" s="637"/>
      <c r="AH457" s="637"/>
      <c r="AI457" s="637"/>
      <c r="AJ457" s="637"/>
      <c r="AK457" s="637"/>
      <c r="AL457" s="637"/>
      <c r="AM457" s="637"/>
      <c r="AN457" s="637"/>
      <c r="AO457" s="637"/>
      <c r="AP457" s="637"/>
      <c r="AQ457" s="637"/>
      <c r="AR457" s="637"/>
      <c r="AS457" s="637"/>
      <c r="AT457" s="637"/>
      <c r="AU457" s="637"/>
      <c r="AV457" s="637"/>
      <c r="AW457" s="637"/>
      <c r="AX457" s="637"/>
      <c r="AY457" s="637"/>
      <c r="AZ457" s="637"/>
      <c r="BA457" s="637"/>
      <c r="BB457" s="637"/>
      <c r="BC457" s="637"/>
      <c r="BD457" s="637"/>
      <c r="BE457" s="637"/>
      <c r="BF457" s="637"/>
      <c r="BG457" s="637"/>
      <c r="BH457" s="637"/>
      <c r="BI457" s="637"/>
      <c r="BJ457" s="637"/>
      <c r="BK457" s="637"/>
      <c r="BL457" s="637"/>
      <c r="BM457" s="637"/>
      <c r="BN457" s="637"/>
      <c r="BO457" s="637"/>
      <c r="BP457" s="637"/>
      <c r="BQ457" s="637"/>
      <c r="BR457" s="637"/>
      <c r="BS457" s="639"/>
      <c r="BT457" s="639"/>
      <c r="BU457" s="639"/>
      <c r="BV457" s="639"/>
      <c r="BW457" s="639"/>
      <c r="BX457" s="639"/>
      <c r="BY457" s="639"/>
      <c r="BZ457" s="639"/>
      <c r="CA457" s="639"/>
      <c r="CB457" s="639"/>
      <c r="CC457" s="639"/>
      <c r="CD457" s="639"/>
      <c r="CE457" s="639"/>
      <c r="CF457" s="639"/>
      <c r="CG457" s="639"/>
      <c r="CH457" s="639"/>
      <c r="CI457" s="639"/>
      <c r="CJ457" s="639"/>
      <c r="CK457" s="639"/>
      <c r="CL457" s="639"/>
      <c r="CM457" s="639"/>
      <c r="CN457" s="639"/>
      <c r="CO457" s="639"/>
      <c r="CP457" s="639"/>
      <c r="CQ457" s="639"/>
      <c r="CR457" s="639"/>
      <c r="CS457" s="639"/>
      <c r="CT457" s="639"/>
      <c r="CU457" s="639"/>
      <c r="CV457" s="639"/>
      <c r="CW457" s="639"/>
      <c r="CX457" s="639"/>
      <c r="CY457" s="639"/>
      <c r="CZ457" s="639"/>
      <c r="DA457" s="639"/>
      <c r="DB457" s="639"/>
      <c r="DC457" s="639"/>
      <c r="DD457" s="639"/>
      <c r="DE457" s="639"/>
      <c r="DF457" s="639"/>
      <c r="DG457" s="639"/>
      <c r="DH457" s="639"/>
      <c r="DI457" s="639"/>
      <c r="DJ457" s="639"/>
      <c r="DK457" s="639"/>
      <c r="DL457" s="639"/>
      <c r="DM457" s="639"/>
      <c r="DN457" s="639"/>
      <c r="DO457" s="639"/>
      <c r="DP457" s="639"/>
      <c r="DQ457" s="639"/>
    </row>
    <row r="458" spans="2:121" s="47" customFormat="1" hidden="1" outlineLevel="1">
      <c r="B458" s="47">
        <v>458</v>
      </c>
      <c r="C458" s="46"/>
      <c r="D458" s="633"/>
      <c r="E458" s="111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132"/>
      <c r="W458" s="132"/>
      <c r="X458" s="132"/>
      <c r="Y458" s="132"/>
      <c r="Z458" s="132"/>
      <c r="AA458" s="132"/>
      <c r="AB458" s="111"/>
      <c r="AC458" s="111"/>
      <c r="AD458" s="85"/>
      <c r="AE458" s="85"/>
      <c r="AF458" s="85"/>
      <c r="AG458" s="85"/>
      <c r="AH458" s="85"/>
      <c r="AI458" s="85"/>
      <c r="AJ458" s="85"/>
      <c r="AK458" s="85"/>
      <c r="AL458" s="85"/>
      <c r="AM458" s="85"/>
      <c r="AN458" s="85"/>
      <c r="AO458" s="85"/>
      <c r="AP458" s="85"/>
      <c r="AQ458" s="85"/>
      <c r="AR458" s="85"/>
      <c r="AS458" s="85"/>
      <c r="AT458" s="85"/>
      <c r="AU458" s="85"/>
      <c r="AV458" s="85"/>
      <c r="AW458" s="85"/>
      <c r="AX458" s="85"/>
      <c r="AY458" s="85"/>
      <c r="AZ458" s="85"/>
      <c r="BA458" s="85"/>
      <c r="BB458" s="85"/>
      <c r="BC458" s="85"/>
      <c r="BD458" s="85"/>
      <c r="BE458" s="85"/>
      <c r="BF458" s="85"/>
      <c r="BG458" s="85"/>
      <c r="BH458" s="85"/>
      <c r="BI458" s="85"/>
      <c r="BJ458" s="85"/>
      <c r="BK458" s="85"/>
      <c r="BL458" s="85"/>
      <c r="BM458" s="85"/>
      <c r="BN458" s="85"/>
      <c r="BO458" s="85"/>
      <c r="BP458" s="85"/>
      <c r="BQ458" s="85"/>
      <c r="BR458" s="85"/>
      <c r="BS458" s="85"/>
      <c r="BT458" s="85"/>
      <c r="BU458" s="85"/>
      <c r="BV458" s="634"/>
      <c r="BW458" s="634"/>
      <c r="BX458" s="634"/>
      <c r="BY458" s="634"/>
      <c r="BZ458" s="634"/>
      <c r="CA458" s="634"/>
      <c r="CB458" s="634"/>
      <c r="CC458" s="634"/>
      <c r="CD458" s="634"/>
      <c r="CE458" s="634"/>
      <c r="CF458" s="634"/>
      <c r="CG458" s="634"/>
      <c r="CH458" s="634"/>
      <c r="CI458" s="634"/>
      <c r="CJ458" s="634"/>
      <c r="CK458" s="634"/>
      <c r="CL458" s="634"/>
      <c r="CM458" s="634"/>
      <c r="CN458" s="634"/>
      <c r="CO458" s="634"/>
      <c r="CP458" s="634"/>
      <c r="CQ458" s="634"/>
      <c r="CR458" s="634"/>
      <c r="CS458" s="634"/>
      <c r="CT458" s="634"/>
      <c r="CU458" s="634"/>
      <c r="CV458" s="634"/>
      <c r="CW458" s="634"/>
      <c r="CX458" s="634"/>
      <c r="CY458" s="634"/>
      <c r="CZ458" s="634"/>
      <c r="DA458" s="634"/>
      <c r="DB458" s="634"/>
      <c r="DC458" s="634"/>
      <c r="DD458" s="634"/>
      <c r="DE458" s="634"/>
      <c r="DF458" s="634"/>
      <c r="DG458" s="634"/>
      <c r="DH458" s="634"/>
      <c r="DI458" s="634"/>
      <c r="DJ458" s="634"/>
      <c r="DK458" s="634"/>
      <c r="DL458" s="634"/>
      <c r="DM458" s="634"/>
      <c r="DN458" s="634"/>
      <c r="DO458" s="634"/>
      <c r="DP458" s="634"/>
      <c r="DQ458" s="634"/>
    </row>
    <row r="459" spans="2:121" s="56" customFormat="1" hidden="1" outlineLevel="1">
      <c r="B459" s="47">
        <v>459</v>
      </c>
      <c r="C459" s="734"/>
      <c r="D459" s="910"/>
      <c r="F459" s="889"/>
      <c r="G459" s="889"/>
      <c r="H459" s="889"/>
      <c r="I459" s="889"/>
      <c r="J459" s="889"/>
      <c r="K459" s="889"/>
      <c r="L459" s="889"/>
      <c r="M459" s="889"/>
      <c r="N459" s="889"/>
      <c r="O459" s="656"/>
      <c r="P459" s="656"/>
      <c r="Q459" s="656"/>
      <c r="R459" s="656"/>
      <c r="S459" s="656"/>
      <c r="T459" s="656"/>
      <c r="U459" s="656"/>
      <c r="V459" s="632"/>
      <c r="W459" s="632"/>
      <c r="X459" s="632"/>
      <c r="Y459" s="632"/>
      <c r="Z459" s="632"/>
      <c r="AA459" s="632"/>
      <c r="AD459" s="889"/>
      <c r="AE459" s="889"/>
      <c r="AF459" s="889"/>
      <c r="AG459" s="889"/>
      <c r="AH459" s="889"/>
      <c r="AI459" s="889"/>
      <c r="AJ459" s="889"/>
      <c r="AK459" s="889"/>
      <c r="AL459" s="889"/>
      <c r="AM459" s="889"/>
      <c r="AN459" s="889"/>
      <c r="AO459" s="889"/>
      <c r="AP459" s="889"/>
      <c r="AQ459" s="889"/>
      <c r="AR459" s="889"/>
      <c r="AS459" s="889"/>
      <c r="AT459" s="889"/>
      <c r="AU459" s="889"/>
      <c r="AV459" s="889"/>
      <c r="AW459" s="889"/>
      <c r="AX459" s="889"/>
      <c r="AY459" s="889"/>
      <c r="AZ459" s="889"/>
      <c r="BA459" s="889"/>
      <c r="BB459" s="889"/>
      <c r="BC459" s="889"/>
      <c r="BD459" s="889"/>
      <c r="BE459" s="889"/>
      <c r="BF459" s="889"/>
      <c r="BG459" s="889"/>
      <c r="BH459" s="889"/>
      <c r="BI459" s="889"/>
      <c r="BJ459" s="889"/>
      <c r="BK459" s="889"/>
      <c r="BL459" s="889"/>
      <c r="BM459" s="889"/>
      <c r="BN459" s="889"/>
      <c r="BO459" s="889"/>
      <c r="BP459" s="889"/>
      <c r="BQ459" s="889"/>
      <c r="BR459" s="889"/>
      <c r="BS459" s="889"/>
      <c r="BT459" s="889"/>
      <c r="BU459" s="889"/>
      <c r="BV459" s="656"/>
      <c r="BW459" s="656"/>
      <c r="BX459" s="656"/>
      <c r="BY459" s="656"/>
      <c r="BZ459" s="656"/>
      <c r="CA459" s="656"/>
      <c r="CB459" s="656"/>
      <c r="CC459" s="656"/>
      <c r="CD459" s="656"/>
      <c r="CE459" s="656"/>
      <c r="CF459" s="656"/>
      <c r="CG459" s="656"/>
      <c r="CH459" s="656"/>
      <c r="CI459" s="656"/>
      <c r="CJ459" s="656"/>
      <c r="CK459" s="656"/>
      <c r="CL459" s="656"/>
      <c r="CM459" s="656"/>
      <c r="CN459" s="656"/>
      <c r="CO459" s="656"/>
      <c r="CP459" s="656"/>
      <c r="CQ459" s="656"/>
      <c r="CR459" s="656"/>
      <c r="CS459" s="656"/>
      <c r="CT459" s="656"/>
      <c r="CU459" s="656"/>
      <c r="CV459" s="656"/>
      <c r="CW459" s="656"/>
      <c r="CX459" s="656"/>
      <c r="CY459" s="656"/>
      <c r="CZ459" s="656"/>
      <c r="DA459" s="656"/>
      <c r="DB459" s="656"/>
      <c r="DC459" s="656"/>
      <c r="DD459" s="656"/>
      <c r="DE459" s="656"/>
      <c r="DF459" s="656"/>
      <c r="DG459" s="656"/>
      <c r="DH459" s="656"/>
      <c r="DI459" s="656"/>
      <c r="DJ459" s="656"/>
      <c r="DK459" s="656"/>
      <c r="DL459" s="656"/>
      <c r="DM459" s="656"/>
      <c r="DN459" s="656"/>
      <c r="DO459" s="656"/>
      <c r="DP459" s="656"/>
      <c r="DQ459" s="656"/>
    </row>
    <row r="460" spans="2:121" s="56" customFormat="1" hidden="1" outlineLevel="1">
      <c r="B460" s="47">
        <v>460</v>
      </c>
      <c r="C460" s="734"/>
      <c r="D460" s="910"/>
      <c r="F460" s="889"/>
      <c r="G460" s="889"/>
      <c r="H460" s="889"/>
      <c r="I460" s="889"/>
      <c r="J460" s="889"/>
      <c r="K460" s="889"/>
      <c r="L460" s="889"/>
      <c r="M460" s="889"/>
      <c r="N460" s="889"/>
      <c r="O460" s="656"/>
      <c r="P460" s="656"/>
      <c r="Q460" s="656"/>
      <c r="R460" s="656"/>
      <c r="S460" s="656"/>
      <c r="T460" s="656"/>
      <c r="U460" s="656"/>
      <c r="V460" s="632"/>
      <c r="W460" s="632"/>
      <c r="X460" s="632"/>
      <c r="Y460" s="632"/>
      <c r="Z460" s="632"/>
      <c r="AA460" s="632"/>
      <c r="AD460" s="889"/>
      <c r="AE460" s="889"/>
      <c r="AF460" s="889"/>
      <c r="AG460" s="889"/>
      <c r="AH460" s="889"/>
      <c r="AI460" s="889"/>
      <c r="AJ460" s="889"/>
      <c r="AK460" s="889"/>
      <c r="AL460" s="889"/>
      <c r="AM460" s="889"/>
      <c r="AN460" s="889"/>
      <c r="AO460" s="889"/>
      <c r="AP460" s="889"/>
      <c r="AQ460" s="889"/>
      <c r="AR460" s="889"/>
      <c r="AS460" s="889"/>
      <c r="AT460" s="889"/>
      <c r="AU460" s="889"/>
      <c r="AV460" s="889"/>
      <c r="AW460" s="889"/>
      <c r="AX460" s="889"/>
      <c r="AY460" s="889"/>
      <c r="AZ460" s="889"/>
      <c r="BA460" s="889"/>
      <c r="BB460" s="889"/>
      <c r="BC460" s="889"/>
      <c r="BD460" s="889"/>
      <c r="BE460" s="889"/>
      <c r="BF460" s="889"/>
      <c r="BG460" s="889"/>
      <c r="BH460" s="889"/>
      <c r="BI460" s="889"/>
      <c r="BJ460" s="889"/>
      <c r="BK460" s="889"/>
      <c r="BL460" s="889"/>
      <c r="BM460" s="889"/>
      <c r="BN460" s="889"/>
      <c r="BO460" s="889"/>
      <c r="BP460" s="889"/>
      <c r="BQ460" s="889"/>
      <c r="BR460" s="889"/>
      <c r="BS460" s="889"/>
      <c r="BT460" s="889"/>
      <c r="BU460" s="889"/>
      <c r="BV460" s="656"/>
      <c r="BW460" s="656"/>
      <c r="BX460" s="656"/>
      <c r="BY460" s="656"/>
      <c r="BZ460" s="656"/>
      <c r="CA460" s="656"/>
      <c r="CB460" s="656"/>
      <c r="CC460" s="656"/>
      <c r="CD460" s="656"/>
      <c r="CE460" s="656"/>
      <c r="CF460" s="656"/>
      <c r="CG460" s="656"/>
      <c r="CH460" s="656"/>
      <c r="CI460" s="656"/>
      <c r="CJ460" s="656"/>
      <c r="CK460" s="656"/>
      <c r="CL460" s="656"/>
      <c r="CM460" s="656"/>
      <c r="CN460" s="656"/>
      <c r="CO460" s="656"/>
      <c r="CP460" s="656"/>
      <c r="CQ460" s="656"/>
      <c r="CR460" s="656"/>
      <c r="CS460" s="656"/>
      <c r="CT460" s="656"/>
      <c r="CU460" s="656"/>
      <c r="CV460" s="656"/>
      <c r="CW460" s="656"/>
      <c r="CX460" s="656"/>
      <c r="CY460" s="656"/>
      <c r="CZ460" s="656"/>
      <c r="DA460" s="656"/>
      <c r="DB460" s="656"/>
      <c r="DC460" s="656"/>
      <c r="DD460" s="656"/>
      <c r="DE460" s="656"/>
      <c r="DF460" s="656"/>
      <c r="DG460" s="656"/>
      <c r="DH460" s="656"/>
      <c r="DI460" s="656"/>
      <c r="DJ460" s="656"/>
      <c r="DK460" s="656"/>
      <c r="DL460" s="656"/>
      <c r="DM460" s="656"/>
      <c r="DN460" s="656"/>
      <c r="DO460" s="656"/>
      <c r="DP460" s="656"/>
      <c r="DQ460" s="656"/>
    </row>
    <row r="461" spans="2:121" s="56" customFormat="1" hidden="1" outlineLevel="1">
      <c r="B461" s="47">
        <v>461</v>
      </c>
      <c r="C461" s="734"/>
      <c r="D461" s="910"/>
      <c r="F461" s="889"/>
      <c r="G461" s="889"/>
      <c r="H461" s="889"/>
      <c r="I461" s="889"/>
      <c r="J461" s="889"/>
      <c r="K461" s="889"/>
      <c r="L461" s="889"/>
      <c r="M461" s="889"/>
      <c r="N461" s="889"/>
      <c r="O461" s="656"/>
      <c r="P461" s="656"/>
      <c r="Q461" s="656"/>
      <c r="R461" s="656"/>
      <c r="S461" s="656"/>
      <c r="T461" s="656"/>
      <c r="U461" s="656"/>
      <c r="V461" s="632"/>
      <c r="W461" s="632"/>
      <c r="X461" s="632"/>
      <c r="Y461" s="632"/>
      <c r="Z461" s="632"/>
      <c r="AA461" s="632"/>
      <c r="AD461" s="889"/>
      <c r="AE461" s="889"/>
      <c r="AF461" s="889"/>
      <c r="AG461" s="889"/>
      <c r="AH461" s="889"/>
      <c r="AI461" s="889"/>
      <c r="AJ461" s="889"/>
      <c r="AK461" s="889"/>
      <c r="AL461" s="889"/>
      <c r="AM461" s="889"/>
      <c r="AN461" s="889"/>
      <c r="AO461" s="889"/>
      <c r="AP461" s="889"/>
      <c r="AQ461" s="889"/>
      <c r="AR461" s="889"/>
      <c r="AS461" s="889"/>
      <c r="AT461" s="889"/>
      <c r="AU461" s="889"/>
      <c r="AV461" s="889"/>
      <c r="AW461" s="889"/>
      <c r="AX461" s="889"/>
      <c r="AY461" s="889"/>
      <c r="AZ461" s="889"/>
      <c r="BA461" s="889"/>
      <c r="BB461" s="889"/>
      <c r="BC461" s="889"/>
      <c r="BD461" s="889"/>
      <c r="BE461" s="889"/>
      <c r="BF461" s="889"/>
      <c r="BG461" s="889"/>
      <c r="BH461" s="889"/>
      <c r="BI461" s="889"/>
      <c r="BJ461" s="889"/>
      <c r="BK461" s="889"/>
      <c r="BL461" s="889"/>
      <c r="BM461" s="889"/>
      <c r="BN461" s="889"/>
      <c r="BO461" s="889"/>
      <c r="BP461" s="889"/>
      <c r="BQ461" s="889"/>
      <c r="BR461" s="889"/>
      <c r="BS461" s="889"/>
      <c r="BT461" s="889"/>
      <c r="BU461" s="889"/>
      <c r="BV461" s="656"/>
      <c r="BW461" s="656"/>
      <c r="BX461" s="656"/>
      <c r="BY461" s="656"/>
      <c r="BZ461" s="656"/>
      <c r="CA461" s="656"/>
      <c r="CB461" s="656"/>
      <c r="CC461" s="656"/>
      <c r="CD461" s="656"/>
      <c r="CE461" s="656"/>
      <c r="CF461" s="656"/>
      <c r="CG461" s="656"/>
      <c r="CH461" s="656"/>
      <c r="CI461" s="656"/>
      <c r="CJ461" s="656"/>
      <c r="CK461" s="656"/>
      <c r="CL461" s="656"/>
      <c r="CM461" s="656"/>
      <c r="CN461" s="656"/>
      <c r="CO461" s="656"/>
      <c r="CP461" s="656"/>
      <c r="CQ461" s="656"/>
      <c r="CR461" s="656"/>
      <c r="CS461" s="656"/>
      <c r="CT461" s="656"/>
      <c r="CU461" s="656"/>
      <c r="CV461" s="656"/>
      <c r="CW461" s="656"/>
      <c r="CX461" s="656"/>
      <c r="CY461" s="656"/>
      <c r="CZ461" s="656"/>
      <c r="DA461" s="656"/>
      <c r="DB461" s="656"/>
      <c r="DC461" s="656"/>
      <c r="DD461" s="656"/>
      <c r="DE461" s="656"/>
      <c r="DF461" s="656"/>
      <c r="DG461" s="656"/>
      <c r="DH461" s="656"/>
      <c r="DI461" s="656"/>
      <c r="DJ461" s="656"/>
      <c r="DK461" s="656"/>
      <c r="DL461" s="656"/>
      <c r="DM461" s="656"/>
      <c r="DN461" s="656"/>
      <c r="DO461" s="656"/>
      <c r="DP461" s="656"/>
      <c r="DQ461" s="656"/>
    </row>
    <row r="462" spans="2:121" s="47" customFormat="1" hidden="1" outlineLevel="1">
      <c r="B462" s="47">
        <v>462</v>
      </c>
      <c r="C462" s="46"/>
      <c r="D462" s="750"/>
      <c r="E462" s="111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132"/>
      <c r="W462" s="132"/>
      <c r="X462" s="132"/>
      <c r="Y462" s="132"/>
      <c r="Z462" s="132"/>
      <c r="AA462" s="132"/>
      <c r="AB462" s="111"/>
      <c r="AC462" s="111"/>
      <c r="AD462" s="85"/>
      <c r="AE462" s="85"/>
      <c r="AF462" s="85"/>
      <c r="AG462" s="85"/>
      <c r="AH462" s="85"/>
      <c r="AI462" s="85"/>
      <c r="AJ462" s="85"/>
      <c r="AK462" s="85"/>
      <c r="AL462" s="85"/>
      <c r="AM462" s="85"/>
      <c r="AN462" s="85"/>
      <c r="AO462" s="85"/>
      <c r="AP462" s="85"/>
      <c r="AQ462" s="85"/>
      <c r="AR462" s="85"/>
      <c r="AS462" s="85"/>
      <c r="AT462" s="85"/>
      <c r="AU462" s="85"/>
      <c r="AV462" s="85"/>
      <c r="AW462" s="85"/>
      <c r="AX462" s="85"/>
      <c r="AY462" s="85"/>
      <c r="AZ462" s="85"/>
      <c r="BA462" s="85"/>
      <c r="BB462" s="85"/>
      <c r="BC462" s="85"/>
      <c r="BD462" s="85"/>
      <c r="BE462" s="85"/>
      <c r="BF462" s="85"/>
      <c r="BG462" s="85"/>
      <c r="BH462" s="85"/>
      <c r="BI462" s="85"/>
      <c r="BJ462" s="85"/>
      <c r="BK462" s="85"/>
      <c r="BL462" s="85"/>
      <c r="BM462" s="85"/>
      <c r="BN462" s="85"/>
      <c r="BO462" s="85"/>
      <c r="BP462" s="85"/>
      <c r="BQ462" s="85"/>
      <c r="BR462" s="85"/>
      <c r="BS462" s="85"/>
      <c r="BT462" s="85"/>
      <c r="BU462" s="85"/>
      <c r="BV462" s="758"/>
      <c r="BW462" s="758"/>
      <c r="BX462" s="656"/>
      <c r="BY462" s="656"/>
      <c r="BZ462" s="656"/>
      <c r="CA462" s="656"/>
      <c r="CB462" s="656"/>
      <c r="CC462" s="656"/>
      <c r="CD462" s="656"/>
      <c r="CE462" s="656"/>
      <c r="CF462" s="656"/>
      <c r="CG462" s="656"/>
      <c r="CH462" s="656"/>
      <c r="CI462" s="656"/>
      <c r="CJ462" s="656"/>
      <c r="CK462" s="656"/>
      <c r="CL462" s="656"/>
      <c r="CM462" s="656"/>
      <c r="CN462" s="656"/>
      <c r="CO462" s="656"/>
      <c r="CP462" s="656"/>
      <c r="CQ462" s="656"/>
      <c r="CR462" s="656"/>
      <c r="CS462" s="656"/>
      <c r="CT462" s="656"/>
      <c r="CU462" s="656"/>
      <c r="CV462" s="656"/>
      <c r="CW462" s="656"/>
      <c r="CX462" s="656"/>
      <c r="CY462" s="656"/>
      <c r="CZ462" s="656"/>
      <c r="DA462" s="656"/>
      <c r="DB462" s="656"/>
      <c r="DC462" s="656"/>
      <c r="DD462" s="656"/>
      <c r="DE462" s="656"/>
      <c r="DF462" s="656"/>
      <c r="DG462" s="656"/>
      <c r="DH462" s="656"/>
      <c r="DI462" s="656"/>
      <c r="DJ462" s="656"/>
      <c r="DK462" s="656"/>
      <c r="DL462" s="656"/>
      <c r="DM462" s="656"/>
      <c r="DN462" s="656"/>
      <c r="DO462" s="656"/>
      <c r="DP462" s="656"/>
      <c r="DQ462" s="656"/>
    </row>
    <row r="463" spans="2:121" s="47" customFormat="1" hidden="1" outlineLevel="1">
      <c r="B463" s="47">
        <v>463</v>
      </c>
      <c r="C463" s="83"/>
      <c r="D463" s="910"/>
      <c r="E463" s="118"/>
      <c r="F463" s="637"/>
      <c r="G463" s="637"/>
      <c r="H463" s="637"/>
      <c r="I463" s="637"/>
      <c r="J463" s="637"/>
      <c r="K463" s="637"/>
      <c r="L463" s="637"/>
      <c r="M463" s="637"/>
      <c r="N463" s="637"/>
      <c r="O463" s="914"/>
      <c r="P463" s="914"/>
      <c r="Q463" s="914"/>
      <c r="R463" s="914"/>
      <c r="S463" s="914"/>
      <c r="T463" s="914"/>
      <c r="U463" s="637"/>
      <c r="V463" s="650"/>
      <c r="W463" s="650"/>
      <c r="X463" s="650"/>
      <c r="Y463" s="650"/>
      <c r="Z463" s="650"/>
      <c r="AA463" s="650"/>
      <c r="AB463" s="118"/>
      <c r="AC463" s="118"/>
      <c r="AD463" s="637"/>
      <c r="AE463" s="637"/>
      <c r="AF463" s="637"/>
      <c r="AG463" s="637"/>
      <c r="AH463" s="637"/>
      <c r="AI463" s="637"/>
      <c r="AJ463" s="637"/>
      <c r="AK463" s="637"/>
      <c r="AL463" s="637"/>
      <c r="AM463" s="637"/>
      <c r="AN463" s="637"/>
      <c r="AO463" s="637"/>
      <c r="AP463" s="637"/>
      <c r="AQ463" s="637"/>
      <c r="AR463" s="637"/>
      <c r="AS463" s="637"/>
      <c r="AT463" s="637"/>
      <c r="AU463" s="637"/>
      <c r="AV463" s="637"/>
      <c r="AW463" s="637"/>
      <c r="AX463" s="637"/>
      <c r="AY463" s="637"/>
      <c r="AZ463" s="637"/>
      <c r="BA463" s="637"/>
      <c r="BB463" s="637"/>
      <c r="BC463" s="637"/>
      <c r="BD463" s="637"/>
      <c r="BE463" s="637"/>
      <c r="BF463" s="637"/>
      <c r="BG463" s="637"/>
      <c r="BH463" s="637"/>
      <c r="BI463" s="637"/>
      <c r="BJ463" s="637"/>
      <c r="BK463" s="637"/>
      <c r="BL463" s="637"/>
      <c r="BM463" s="637"/>
      <c r="BN463" s="637"/>
      <c r="BO463" s="637"/>
      <c r="BP463" s="637"/>
      <c r="BQ463" s="637"/>
      <c r="BR463" s="637"/>
      <c r="BS463" s="637"/>
      <c r="BT463" s="876"/>
      <c r="BU463" s="876"/>
      <c r="BV463" s="656"/>
      <c r="BW463" s="656"/>
      <c r="BX463" s="656"/>
      <c r="BY463" s="656"/>
      <c r="BZ463" s="656"/>
      <c r="CA463" s="656"/>
      <c r="CB463" s="656"/>
      <c r="CC463" s="656"/>
      <c r="CD463" s="634"/>
      <c r="CE463" s="656"/>
      <c r="CF463" s="914"/>
      <c r="CG463" s="914"/>
      <c r="CH463" s="914"/>
      <c r="CI463" s="914"/>
      <c r="CJ463" s="914"/>
      <c r="CK463" s="914"/>
      <c r="CL463" s="914"/>
      <c r="CM463" s="914"/>
      <c r="CN463" s="914"/>
      <c r="CO463" s="914"/>
      <c r="CP463" s="914"/>
      <c r="CQ463" s="914"/>
      <c r="CR463" s="914"/>
      <c r="CS463" s="914"/>
      <c r="CT463" s="914"/>
      <c r="CU463" s="85"/>
      <c r="CV463" s="85"/>
      <c r="CW463" s="85"/>
      <c r="CX463" s="85"/>
      <c r="CY463" s="85"/>
      <c r="CZ463" s="85"/>
      <c r="DA463" s="85"/>
      <c r="DB463" s="85"/>
      <c r="DC463" s="85"/>
      <c r="DD463" s="85"/>
      <c r="DE463" s="85"/>
      <c r="DF463" s="85"/>
      <c r="DG463" s="85"/>
      <c r="DH463" s="85"/>
      <c r="DI463" s="85"/>
      <c r="DJ463" s="85"/>
      <c r="DK463" s="85"/>
      <c r="DL463" s="85"/>
      <c r="DM463" s="85"/>
      <c r="DN463" s="85"/>
      <c r="DO463" s="85"/>
      <c r="DP463" s="85"/>
      <c r="DQ463" s="85"/>
    </row>
    <row r="464" spans="2:121" s="47" customFormat="1" hidden="1" outlineLevel="1">
      <c r="B464" s="47">
        <v>464</v>
      </c>
      <c r="C464" s="83"/>
      <c r="D464" s="910"/>
      <c r="E464" s="118"/>
      <c r="F464" s="637"/>
      <c r="G464" s="637"/>
      <c r="H464" s="637"/>
      <c r="I464" s="637"/>
      <c r="J464" s="637"/>
      <c r="K464" s="637"/>
      <c r="L464" s="637"/>
      <c r="M464" s="637"/>
      <c r="N464" s="637"/>
      <c r="O464" s="914"/>
      <c r="P464" s="914"/>
      <c r="Q464" s="914"/>
      <c r="R464" s="914"/>
      <c r="S464" s="914"/>
      <c r="T464" s="914"/>
      <c r="U464" s="637"/>
      <c r="V464" s="650"/>
      <c r="W464" s="650"/>
      <c r="X464" s="650"/>
      <c r="Y464" s="650"/>
      <c r="Z464" s="650"/>
      <c r="AA464" s="650"/>
      <c r="AB464" s="118"/>
      <c r="AC464" s="118"/>
      <c r="AD464" s="637"/>
      <c r="AE464" s="637"/>
      <c r="AF464" s="637"/>
      <c r="AG464" s="637"/>
      <c r="AH464" s="637"/>
      <c r="AI464" s="637"/>
      <c r="AJ464" s="637"/>
      <c r="AK464" s="637"/>
      <c r="AL464" s="637"/>
      <c r="AM464" s="637"/>
      <c r="AN464" s="637"/>
      <c r="AO464" s="637"/>
      <c r="AP464" s="637"/>
      <c r="AQ464" s="637"/>
      <c r="AR464" s="637"/>
      <c r="AS464" s="637"/>
      <c r="AT464" s="637"/>
      <c r="AU464" s="637"/>
      <c r="AV464" s="637"/>
      <c r="AW464" s="637"/>
      <c r="AX464" s="637"/>
      <c r="AY464" s="637"/>
      <c r="AZ464" s="637"/>
      <c r="BA464" s="637"/>
      <c r="BB464" s="637"/>
      <c r="BC464" s="637"/>
      <c r="BD464" s="637"/>
      <c r="BE464" s="637"/>
      <c r="BF464" s="637"/>
      <c r="BG464" s="637"/>
      <c r="BH464" s="637"/>
      <c r="BI464" s="637"/>
      <c r="BJ464" s="637"/>
      <c r="BK464" s="637"/>
      <c r="BL464" s="637"/>
      <c r="BM464" s="637"/>
      <c r="BN464" s="637"/>
      <c r="BO464" s="637"/>
      <c r="BP464" s="637"/>
      <c r="BQ464" s="637"/>
      <c r="BR464" s="637"/>
      <c r="BS464" s="637"/>
      <c r="BT464" s="637"/>
      <c r="BU464" s="637"/>
      <c r="BV464" s="866"/>
      <c r="BW464" s="866"/>
      <c r="BX464" s="866"/>
      <c r="BY464" s="634"/>
      <c r="BZ464" s="634"/>
      <c r="CA464" s="634"/>
      <c r="CB464" s="634"/>
      <c r="CC464" s="634"/>
      <c r="CD464" s="656"/>
      <c r="CE464" s="634"/>
      <c r="CF464" s="914"/>
      <c r="CG464" s="914"/>
      <c r="CH464" s="914"/>
      <c r="CI464" s="914"/>
      <c r="CJ464" s="914"/>
      <c r="CK464" s="914"/>
      <c r="CL464" s="914"/>
      <c r="CM464" s="914"/>
      <c r="CN464" s="914"/>
      <c r="CO464" s="914"/>
      <c r="CP464" s="914"/>
      <c r="CQ464" s="914"/>
      <c r="CR464" s="914"/>
      <c r="CS464" s="914"/>
      <c r="CT464" s="914"/>
      <c r="CU464" s="85"/>
      <c r="CV464" s="85"/>
      <c r="CW464" s="85"/>
      <c r="CX464" s="85"/>
      <c r="CY464" s="85"/>
      <c r="CZ464" s="85"/>
      <c r="DA464" s="85"/>
      <c r="DB464" s="85"/>
      <c r="DC464" s="85"/>
      <c r="DD464" s="85"/>
      <c r="DE464" s="85"/>
      <c r="DF464" s="85"/>
      <c r="DG464" s="85"/>
      <c r="DH464" s="85"/>
      <c r="DI464" s="85"/>
      <c r="DJ464" s="85"/>
      <c r="DK464" s="85"/>
      <c r="DL464" s="85"/>
      <c r="DM464" s="85"/>
      <c r="DN464" s="85"/>
      <c r="DO464" s="85"/>
      <c r="DP464" s="85"/>
      <c r="DQ464" s="85"/>
    </row>
    <row r="465" spans="2:121" s="47" customFormat="1" hidden="1" outlineLevel="1">
      <c r="B465" s="47">
        <v>465</v>
      </c>
      <c r="C465" s="83"/>
      <c r="D465" s="910"/>
      <c r="E465" s="118"/>
      <c r="F465" s="637"/>
      <c r="G465" s="637"/>
      <c r="H465" s="637"/>
      <c r="I465" s="637"/>
      <c r="J465" s="637"/>
      <c r="K465" s="637"/>
      <c r="L465" s="637"/>
      <c r="M465" s="637"/>
      <c r="N465" s="637"/>
      <c r="O465" s="914"/>
      <c r="P465" s="914"/>
      <c r="Q465" s="914"/>
      <c r="R465" s="914"/>
      <c r="S465" s="914"/>
      <c r="T465" s="914"/>
      <c r="U465" s="637"/>
      <c r="V465" s="650"/>
      <c r="W465" s="650"/>
      <c r="X465" s="650"/>
      <c r="Y465" s="650"/>
      <c r="Z465" s="650"/>
      <c r="AA465" s="650"/>
      <c r="AB465" s="118"/>
      <c r="AC465" s="118"/>
      <c r="AD465" s="637"/>
      <c r="AE465" s="637"/>
      <c r="AF465" s="637"/>
      <c r="AG465" s="637"/>
      <c r="AH465" s="637"/>
      <c r="AI465" s="637"/>
      <c r="AJ465" s="637"/>
      <c r="AK465" s="637"/>
      <c r="AL465" s="637"/>
      <c r="AM465" s="637"/>
      <c r="AN465" s="637"/>
      <c r="AO465" s="637"/>
      <c r="AP465" s="637"/>
      <c r="AQ465" s="637"/>
      <c r="AR465" s="637"/>
      <c r="AS465" s="637"/>
      <c r="AT465" s="637"/>
      <c r="AU465" s="637"/>
      <c r="AV465" s="637"/>
      <c r="AW465" s="637"/>
      <c r="AX465" s="637"/>
      <c r="AY465" s="637"/>
      <c r="AZ465" s="637"/>
      <c r="BA465" s="637"/>
      <c r="BB465" s="637"/>
      <c r="BC465" s="637"/>
      <c r="BD465" s="637"/>
      <c r="BE465" s="637"/>
      <c r="BF465" s="637"/>
      <c r="BG465" s="637"/>
      <c r="BH465" s="637"/>
      <c r="BI465" s="637"/>
      <c r="BJ465" s="637"/>
      <c r="BK465" s="637"/>
      <c r="BL465" s="637"/>
      <c r="BM465" s="637"/>
      <c r="BN465" s="637"/>
      <c r="BO465" s="637"/>
      <c r="BP465" s="637"/>
      <c r="BQ465" s="637"/>
      <c r="BR465" s="637"/>
      <c r="BS465" s="637"/>
      <c r="BT465" s="876"/>
      <c r="BU465" s="876"/>
      <c r="BV465" s="656"/>
      <c r="BW465" s="656"/>
      <c r="BX465" s="656"/>
      <c r="BY465" s="656"/>
      <c r="BZ465" s="656"/>
      <c r="CA465" s="656"/>
      <c r="CB465" s="656"/>
      <c r="CC465" s="656"/>
      <c r="CD465" s="634"/>
      <c r="CE465" s="634"/>
      <c r="CF465" s="914"/>
      <c r="CG465" s="914"/>
      <c r="CH465" s="914"/>
      <c r="CI465" s="914"/>
      <c r="CJ465" s="914"/>
      <c r="CK465" s="914"/>
      <c r="CL465" s="914"/>
      <c r="CM465" s="914"/>
      <c r="CN465" s="914"/>
      <c r="CO465" s="914"/>
      <c r="CP465" s="914"/>
      <c r="CQ465" s="914"/>
      <c r="CR465" s="914"/>
      <c r="CS465" s="914"/>
      <c r="CT465" s="914"/>
      <c r="CU465" s="85"/>
      <c r="CV465" s="85"/>
      <c r="CW465" s="85"/>
      <c r="CX465" s="85"/>
      <c r="CY465" s="85"/>
      <c r="CZ465" s="85"/>
      <c r="DA465" s="85"/>
      <c r="DB465" s="85"/>
      <c r="DC465" s="85"/>
      <c r="DD465" s="85"/>
      <c r="DE465" s="85"/>
      <c r="DF465" s="85"/>
      <c r="DG465" s="85"/>
      <c r="DH465" s="85"/>
      <c r="DI465" s="85"/>
      <c r="DJ465" s="85"/>
      <c r="DK465" s="85"/>
      <c r="DL465" s="85"/>
      <c r="DM465" s="85"/>
      <c r="DN465" s="85"/>
      <c r="DO465" s="85"/>
      <c r="DP465" s="85"/>
      <c r="DQ465" s="85"/>
    </row>
    <row r="466" spans="2:121" s="47" customFormat="1" hidden="1" outlineLevel="1">
      <c r="B466" s="47">
        <v>466</v>
      </c>
      <c r="C466" s="83"/>
      <c r="D466" s="910"/>
      <c r="E466" s="118"/>
      <c r="F466" s="637"/>
      <c r="G466" s="637"/>
      <c r="H466" s="637"/>
      <c r="I466" s="637"/>
      <c r="J466" s="637"/>
      <c r="K466" s="637"/>
      <c r="L466" s="637"/>
      <c r="M466" s="637"/>
      <c r="N466" s="637"/>
      <c r="O466" s="914"/>
      <c r="P466" s="914"/>
      <c r="Q466" s="914"/>
      <c r="R466" s="914"/>
      <c r="S466" s="914"/>
      <c r="T466" s="914"/>
      <c r="U466" s="637"/>
      <c r="V466" s="650"/>
      <c r="W466" s="650"/>
      <c r="X466" s="650"/>
      <c r="Y466" s="650"/>
      <c r="Z466" s="650"/>
      <c r="AA466" s="650"/>
      <c r="AB466" s="118"/>
      <c r="AC466" s="118"/>
      <c r="AD466" s="637"/>
      <c r="AE466" s="637"/>
      <c r="AF466" s="637"/>
      <c r="AG466" s="637"/>
      <c r="AH466" s="637"/>
      <c r="AI466" s="637"/>
      <c r="AJ466" s="637"/>
      <c r="AK466" s="637"/>
      <c r="AL466" s="637"/>
      <c r="AM466" s="637"/>
      <c r="AN466" s="637"/>
      <c r="AO466" s="637"/>
      <c r="AP466" s="637"/>
      <c r="AQ466" s="637"/>
      <c r="AR466" s="637"/>
      <c r="AS466" s="637"/>
      <c r="AT466" s="637"/>
      <c r="AU466" s="637"/>
      <c r="AV466" s="637"/>
      <c r="AW466" s="637"/>
      <c r="AX466" s="637"/>
      <c r="AY466" s="637"/>
      <c r="AZ466" s="637"/>
      <c r="BA466" s="637"/>
      <c r="BB466" s="637"/>
      <c r="BC466" s="637"/>
      <c r="BD466" s="637"/>
      <c r="BE466" s="637"/>
      <c r="BF466" s="637"/>
      <c r="BG466" s="637"/>
      <c r="BH466" s="637"/>
      <c r="BI466" s="637"/>
      <c r="BJ466" s="637"/>
      <c r="BK466" s="637"/>
      <c r="BL466" s="637"/>
      <c r="BM466" s="637"/>
      <c r="BN466" s="637"/>
      <c r="BO466" s="637"/>
      <c r="BP466" s="637"/>
      <c r="BQ466" s="637"/>
      <c r="BR466" s="637"/>
      <c r="BS466" s="637"/>
      <c r="BT466" s="876"/>
      <c r="BU466" s="876"/>
      <c r="BV466" s="656"/>
      <c r="BW466" s="656"/>
      <c r="BX466" s="656"/>
      <c r="BY466" s="656"/>
      <c r="BZ466" s="656"/>
      <c r="CA466" s="656"/>
      <c r="CB466" s="656"/>
      <c r="CC466" s="656"/>
      <c r="CD466" s="656"/>
      <c r="CE466" s="634"/>
      <c r="CF466" s="914"/>
      <c r="CG466" s="914"/>
      <c r="CH466" s="914"/>
      <c r="CI466" s="914"/>
      <c r="CJ466" s="914"/>
      <c r="CK466" s="914"/>
      <c r="CL466" s="914"/>
      <c r="CM466" s="914"/>
      <c r="CN466" s="914"/>
      <c r="CO466" s="914"/>
      <c r="CP466" s="914"/>
      <c r="CQ466" s="914"/>
      <c r="CR466" s="914"/>
      <c r="CS466" s="914"/>
      <c r="CT466" s="914"/>
      <c r="CU466" s="85"/>
      <c r="CV466" s="85"/>
      <c r="CW466" s="85"/>
      <c r="CX466" s="85"/>
      <c r="CY466" s="85"/>
      <c r="CZ466" s="85"/>
      <c r="DA466" s="85"/>
      <c r="DB466" s="85"/>
      <c r="DC466" s="85"/>
      <c r="DD466" s="85"/>
      <c r="DE466" s="85"/>
      <c r="DF466" s="85"/>
      <c r="DG466" s="85"/>
      <c r="DH466" s="85"/>
      <c r="DI466" s="85"/>
      <c r="DJ466" s="85"/>
      <c r="DK466" s="85"/>
      <c r="DL466" s="85"/>
      <c r="DM466" s="85"/>
      <c r="DN466" s="85"/>
      <c r="DO466" s="85"/>
      <c r="DP466" s="85"/>
      <c r="DQ466" s="85"/>
    </row>
    <row r="467" spans="2:121" s="47" customFormat="1" hidden="1" outlineLevel="1">
      <c r="B467" s="47">
        <v>467</v>
      </c>
      <c r="C467" s="83"/>
      <c r="D467" s="910"/>
      <c r="E467" s="118"/>
      <c r="F467" s="637"/>
      <c r="G467" s="637"/>
      <c r="H467" s="637"/>
      <c r="I467" s="637"/>
      <c r="J467" s="637"/>
      <c r="K467" s="637"/>
      <c r="L467" s="637"/>
      <c r="M467" s="637"/>
      <c r="N467" s="637"/>
      <c r="O467" s="914"/>
      <c r="P467" s="914"/>
      <c r="Q467" s="914"/>
      <c r="R467" s="914"/>
      <c r="S467" s="914"/>
      <c r="T467" s="914"/>
      <c r="U467" s="637"/>
      <c r="V467" s="650"/>
      <c r="W467" s="650"/>
      <c r="X467" s="650"/>
      <c r="Y467" s="650"/>
      <c r="Z467" s="650"/>
      <c r="AA467" s="650"/>
      <c r="AB467" s="118"/>
      <c r="AC467" s="118"/>
      <c r="AD467" s="637"/>
      <c r="AE467" s="637"/>
      <c r="AF467" s="637"/>
      <c r="AG467" s="637"/>
      <c r="AH467" s="637"/>
      <c r="AI467" s="637"/>
      <c r="AJ467" s="637"/>
      <c r="AK467" s="637"/>
      <c r="AL467" s="637"/>
      <c r="AM467" s="637"/>
      <c r="AN467" s="637"/>
      <c r="AO467" s="637"/>
      <c r="AP467" s="637"/>
      <c r="AQ467" s="637"/>
      <c r="AR467" s="637"/>
      <c r="AS467" s="637"/>
      <c r="AT467" s="637"/>
      <c r="AU467" s="637"/>
      <c r="AV467" s="637"/>
      <c r="AW467" s="637"/>
      <c r="AX467" s="637"/>
      <c r="AY467" s="637"/>
      <c r="AZ467" s="637"/>
      <c r="BA467" s="637"/>
      <c r="BB467" s="637"/>
      <c r="BC467" s="637"/>
      <c r="BD467" s="637"/>
      <c r="BE467" s="637"/>
      <c r="BF467" s="637"/>
      <c r="BG467" s="637"/>
      <c r="BH467" s="637"/>
      <c r="BI467" s="637"/>
      <c r="BJ467" s="637"/>
      <c r="BK467" s="637"/>
      <c r="BL467" s="637"/>
      <c r="BM467" s="637"/>
      <c r="BN467" s="637"/>
      <c r="BO467" s="637"/>
      <c r="BP467" s="637"/>
      <c r="BQ467" s="637"/>
      <c r="BR467" s="637"/>
      <c r="BS467" s="637"/>
      <c r="BT467" s="876"/>
      <c r="BU467" s="876"/>
      <c r="BV467" s="656"/>
      <c r="BW467" s="656"/>
      <c r="BX467" s="656"/>
      <c r="BY467" s="656"/>
      <c r="BZ467" s="656"/>
      <c r="CA467" s="656"/>
      <c r="CB467" s="656"/>
      <c r="CC467" s="656"/>
      <c r="CD467" s="634"/>
      <c r="CE467" s="634"/>
      <c r="CF467" s="914"/>
      <c r="CG467" s="914"/>
      <c r="CH467" s="914"/>
      <c r="CI467" s="914"/>
      <c r="CJ467" s="914"/>
      <c r="CK467" s="914"/>
      <c r="CL467" s="914"/>
      <c r="CM467" s="914"/>
      <c r="CN467" s="914"/>
      <c r="CO467" s="914"/>
      <c r="CP467" s="914"/>
      <c r="CQ467" s="914"/>
      <c r="CR467" s="914"/>
      <c r="CS467" s="914"/>
      <c r="CT467" s="914"/>
      <c r="CU467" s="85"/>
      <c r="CV467" s="85"/>
      <c r="CW467" s="85"/>
      <c r="CX467" s="85"/>
      <c r="CY467" s="85"/>
      <c r="CZ467" s="85"/>
      <c r="DA467" s="85"/>
      <c r="DB467" s="85"/>
      <c r="DC467" s="85"/>
      <c r="DD467" s="85"/>
      <c r="DE467" s="85"/>
      <c r="DF467" s="85"/>
      <c r="DG467" s="85"/>
      <c r="DH467" s="85"/>
      <c r="DI467" s="85"/>
      <c r="DJ467" s="85"/>
      <c r="DK467" s="85"/>
      <c r="DL467" s="85"/>
      <c r="DM467" s="85"/>
      <c r="DN467" s="85"/>
      <c r="DO467" s="85"/>
      <c r="DP467" s="85"/>
      <c r="DQ467" s="85"/>
    </row>
    <row r="468" spans="2:121" s="51" customFormat="1" hidden="1" outlineLevel="1">
      <c r="B468" s="47">
        <v>468</v>
      </c>
      <c r="C468" s="652"/>
      <c r="D468" s="911"/>
      <c r="E468" s="55"/>
      <c r="F468" s="781"/>
      <c r="G468" s="781"/>
      <c r="H468" s="781"/>
      <c r="I468" s="781"/>
      <c r="J468" s="781"/>
      <c r="K468" s="781"/>
      <c r="L468" s="781"/>
      <c r="M468" s="781"/>
      <c r="N468" s="781"/>
      <c r="O468" s="914"/>
      <c r="P468" s="914"/>
      <c r="Q468" s="914"/>
      <c r="R468" s="914"/>
      <c r="S468" s="914"/>
      <c r="T468" s="914"/>
      <c r="U468" s="781"/>
      <c r="V468" s="915"/>
      <c r="W468" s="915"/>
      <c r="X468" s="915"/>
      <c r="Y468" s="915"/>
      <c r="Z468" s="915"/>
      <c r="AA468" s="915"/>
      <c r="AB468" s="55"/>
      <c r="AC468" s="55"/>
      <c r="AD468" s="781"/>
      <c r="AE468" s="781"/>
      <c r="AF468" s="781"/>
      <c r="AG468" s="781"/>
      <c r="AH468" s="781"/>
      <c r="AI468" s="781"/>
      <c r="AJ468" s="781"/>
      <c r="AK468" s="781"/>
      <c r="AL468" s="781"/>
      <c r="AM468" s="781"/>
      <c r="AN468" s="781"/>
      <c r="AO468" s="781"/>
      <c r="AP468" s="781"/>
      <c r="AQ468" s="781"/>
      <c r="AR468" s="781"/>
      <c r="AS468" s="781"/>
      <c r="AT468" s="781"/>
      <c r="AU468" s="781"/>
      <c r="AV468" s="781"/>
      <c r="AW468" s="781"/>
      <c r="AX468" s="781"/>
      <c r="AY468" s="781"/>
      <c r="AZ468" s="781"/>
      <c r="BA468" s="781"/>
      <c r="BB468" s="781"/>
      <c r="BC468" s="781"/>
      <c r="BD468" s="781"/>
      <c r="BE468" s="781"/>
      <c r="BF468" s="781"/>
      <c r="BG468" s="781"/>
      <c r="BH468" s="781"/>
      <c r="BI468" s="781"/>
      <c r="BJ468" s="781"/>
      <c r="BK468" s="781"/>
      <c r="BL468" s="781"/>
      <c r="BM468" s="781"/>
      <c r="BN468" s="781"/>
      <c r="BO468" s="781"/>
      <c r="BP468" s="781"/>
      <c r="BQ468" s="781"/>
      <c r="BR468" s="781"/>
      <c r="BS468" s="781"/>
      <c r="BT468" s="781"/>
      <c r="BU468" s="781"/>
      <c r="BV468" s="873"/>
      <c r="BW468" s="873"/>
      <c r="BX468" s="873"/>
      <c r="BY468" s="873"/>
      <c r="BZ468" s="872"/>
      <c r="CA468" s="873"/>
      <c r="CB468" s="873"/>
      <c r="CC468" s="873"/>
      <c r="CD468" s="872"/>
      <c r="CE468" s="873"/>
      <c r="CF468" s="873"/>
      <c r="CG468" s="873"/>
      <c r="CH468" s="916"/>
      <c r="CI468" s="916"/>
      <c r="CJ468" s="916"/>
      <c r="CK468" s="916"/>
      <c r="CL468" s="916"/>
      <c r="CM468" s="916"/>
      <c r="CN468" s="916"/>
      <c r="CO468" s="916"/>
      <c r="CP468" s="916"/>
      <c r="CQ468" s="916"/>
      <c r="CR468" s="916"/>
      <c r="CS468" s="916"/>
      <c r="CT468" s="916"/>
      <c r="CU468" s="711"/>
      <c r="CV468" s="711"/>
      <c r="CW468" s="711"/>
      <c r="CX468" s="711"/>
      <c r="CY468" s="711"/>
      <c r="CZ468" s="711"/>
      <c r="DA468" s="711"/>
      <c r="DB468" s="711"/>
      <c r="DC468" s="711"/>
      <c r="DD468" s="711"/>
      <c r="DE468" s="711"/>
      <c r="DF468" s="711"/>
      <c r="DG468" s="711"/>
      <c r="DH468" s="711"/>
      <c r="DI468" s="711"/>
      <c r="DJ468" s="711"/>
      <c r="DK468" s="711"/>
      <c r="DL468" s="711"/>
      <c r="DM468" s="711"/>
      <c r="DN468" s="711"/>
      <c r="DO468" s="711"/>
      <c r="DP468" s="711"/>
      <c r="DQ468" s="711"/>
    </row>
    <row r="469" spans="2:121" s="47" customFormat="1" hidden="1" outlineLevel="1">
      <c r="B469" s="47">
        <v>469</v>
      </c>
      <c r="C469" s="83"/>
      <c r="D469" s="890"/>
      <c r="E469" s="129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662"/>
      <c r="W469" s="662"/>
      <c r="X469" s="662"/>
      <c r="Y469" s="662"/>
      <c r="Z469" s="662"/>
      <c r="AA469" s="662"/>
      <c r="AB469" s="129"/>
      <c r="AC469" s="129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  <c r="AU469" s="58"/>
      <c r="AV469" s="58"/>
      <c r="AW469" s="58"/>
      <c r="AX469" s="58"/>
      <c r="AY469" s="58"/>
      <c r="AZ469" s="58"/>
      <c r="BA469" s="58"/>
      <c r="BB469" s="58"/>
      <c r="BC469" s="58"/>
      <c r="BD469" s="58"/>
      <c r="BE469" s="58"/>
      <c r="BF469" s="58"/>
      <c r="BG469" s="58"/>
      <c r="BH469" s="58"/>
      <c r="BI469" s="58"/>
      <c r="BJ469" s="58"/>
      <c r="BK469" s="58"/>
      <c r="BL469" s="58"/>
      <c r="BM469" s="58"/>
      <c r="BN469" s="58"/>
      <c r="BO469" s="58"/>
      <c r="BP469" s="58"/>
      <c r="BQ469" s="58"/>
      <c r="BR469" s="58"/>
      <c r="BS469" s="58"/>
      <c r="BT469" s="58"/>
      <c r="BU469" s="58"/>
      <c r="BV469" s="663"/>
      <c r="BW469" s="663"/>
      <c r="BX469" s="663"/>
      <c r="BY469" s="663"/>
      <c r="BZ469" s="663"/>
      <c r="CA469" s="663"/>
      <c r="CB469" s="663"/>
      <c r="CC469" s="663"/>
      <c r="CD469" s="663"/>
      <c r="CE469" s="663"/>
      <c r="CF469" s="663"/>
      <c r="CG469" s="663"/>
      <c r="CH469" s="663"/>
      <c r="CI469" s="665"/>
      <c r="CJ469" s="665"/>
      <c r="CK469" s="665"/>
      <c r="CL469" s="663"/>
      <c r="CM469" s="665"/>
      <c r="CN469" s="665"/>
      <c r="CO469" s="665"/>
      <c r="CP469" s="665"/>
      <c r="CQ469" s="665"/>
      <c r="CR469" s="665"/>
      <c r="CS469" s="665"/>
      <c r="CT469" s="665"/>
      <c r="CU469" s="665"/>
      <c r="CV469" s="665"/>
      <c r="CW469" s="665"/>
      <c r="CX469" s="665"/>
      <c r="CY469" s="665"/>
      <c r="CZ469" s="665"/>
      <c r="DA469" s="665"/>
      <c r="DB469" s="665"/>
      <c r="DC469" s="665"/>
      <c r="DD469" s="665"/>
      <c r="DE469" s="665"/>
      <c r="DF469" s="665"/>
      <c r="DG469" s="665"/>
      <c r="DH469" s="665"/>
      <c r="DI469" s="665"/>
      <c r="DJ469" s="665"/>
      <c r="DK469" s="665"/>
      <c r="DL469" s="665"/>
      <c r="DM469" s="665"/>
      <c r="DN469" s="665"/>
      <c r="DO469" s="665"/>
      <c r="DP469" s="665"/>
      <c r="DQ469" s="665"/>
    </row>
    <row r="470" spans="2:121" s="47" customFormat="1" hidden="1" outlineLevel="1">
      <c r="B470" s="47">
        <v>470</v>
      </c>
      <c r="C470" s="83"/>
      <c r="D470" s="84"/>
      <c r="E470" s="11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131"/>
      <c r="W470" s="131"/>
      <c r="X470" s="131"/>
      <c r="Y470" s="131"/>
      <c r="Z470" s="131"/>
      <c r="AA470" s="131"/>
      <c r="AB470" s="114"/>
      <c r="AC470" s="11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99"/>
      <c r="CE470" s="99"/>
      <c r="CF470" s="99"/>
      <c r="CG470" s="99"/>
      <c r="CH470" s="99"/>
      <c r="CI470" s="85"/>
      <c r="CJ470" s="85"/>
      <c r="CK470" s="85"/>
      <c r="CL470" s="99"/>
      <c r="CM470" s="85"/>
      <c r="CN470" s="85"/>
      <c r="CO470" s="85"/>
      <c r="CP470" s="85"/>
      <c r="CQ470" s="85"/>
      <c r="CR470" s="85"/>
      <c r="CS470" s="85"/>
      <c r="CT470" s="85"/>
      <c r="CU470" s="85"/>
      <c r="CV470" s="85"/>
      <c r="CW470" s="85"/>
      <c r="CX470" s="85"/>
      <c r="CY470" s="85"/>
      <c r="CZ470" s="85"/>
      <c r="DA470" s="85"/>
      <c r="DB470" s="85"/>
      <c r="DC470" s="85"/>
      <c r="DD470" s="85"/>
      <c r="DE470" s="85"/>
      <c r="DF470" s="85"/>
      <c r="DG470" s="85"/>
      <c r="DH470" s="85"/>
      <c r="DI470" s="85"/>
      <c r="DJ470" s="85"/>
      <c r="DK470" s="85"/>
      <c r="DL470" s="85"/>
      <c r="DM470" s="85"/>
      <c r="DN470" s="85"/>
      <c r="DO470" s="85"/>
      <c r="DP470" s="85"/>
      <c r="DQ470" s="85"/>
    </row>
    <row r="471" spans="2:121" s="47" customFormat="1" ht="12" hidden="1" customHeight="1" outlineLevel="1">
      <c r="B471" s="47">
        <v>471</v>
      </c>
      <c r="C471" s="83"/>
      <c r="D471" s="636"/>
      <c r="E471" s="118"/>
      <c r="F471" s="637"/>
      <c r="G471" s="637"/>
      <c r="H471" s="637"/>
      <c r="I471" s="637"/>
      <c r="J471" s="637"/>
      <c r="K471" s="637"/>
      <c r="L471" s="637"/>
      <c r="M471" s="637"/>
      <c r="N471" s="637"/>
      <c r="O471" s="638"/>
      <c r="P471" s="638"/>
      <c r="Q471" s="638"/>
      <c r="R471" s="638"/>
      <c r="S471" s="637"/>
      <c r="T471" s="637"/>
      <c r="U471" s="85"/>
      <c r="V471" s="650"/>
      <c r="W471" s="650"/>
      <c r="X471" s="650"/>
      <c r="Y471" s="650"/>
      <c r="Z471" s="650"/>
      <c r="AA471" s="650"/>
      <c r="AB471" s="118"/>
      <c r="AC471" s="118"/>
      <c r="AD471" s="637"/>
      <c r="AE471" s="637"/>
      <c r="AF471" s="637"/>
      <c r="AG471" s="637"/>
      <c r="AH471" s="637"/>
      <c r="AI471" s="637"/>
      <c r="AJ471" s="637"/>
      <c r="AK471" s="637"/>
      <c r="AL471" s="637"/>
      <c r="AM471" s="637"/>
      <c r="AN471" s="637"/>
      <c r="AO471" s="637"/>
      <c r="AP471" s="637"/>
      <c r="AQ471" s="637"/>
      <c r="AR471" s="637"/>
      <c r="AS471" s="637"/>
      <c r="AT471" s="637"/>
      <c r="AU471" s="637"/>
      <c r="AV471" s="637"/>
      <c r="AW471" s="637"/>
      <c r="AX471" s="637"/>
      <c r="AY471" s="637"/>
      <c r="AZ471" s="637"/>
      <c r="BA471" s="637"/>
      <c r="BB471" s="637"/>
      <c r="BC471" s="637"/>
      <c r="BD471" s="637"/>
      <c r="BE471" s="637"/>
      <c r="BF471" s="637"/>
      <c r="BG471" s="637"/>
      <c r="BH471" s="637"/>
      <c r="BI471" s="637"/>
      <c r="BJ471" s="637"/>
      <c r="BK471" s="637"/>
      <c r="BL471" s="637"/>
      <c r="BM471" s="637"/>
      <c r="BN471" s="637"/>
      <c r="BO471" s="637"/>
      <c r="BP471" s="637"/>
      <c r="BQ471" s="637"/>
      <c r="BR471" s="637"/>
      <c r="BS471" s="639"/>
      <c r="BT471" s="639"/>
      <c r="BU471" s="639"/>
      <c r="BV471" s="639"/>
      <c r="BW471" s="639"/>
      <c r="BX471" s="639"/>
      <c r="BY471" s="639"/>
      <c r="BZ471" s="639"/>
      <c r="CA471" s="639"/>
      <c r="CB471" s="639"/>
      <c r="CC471" s="639"/>
      <c r="CD471" s="639"/>
      <c r="CE471" s="639"/>
      <c r="CF471" s="639"/>
      <c r="CG471" s="639"/>
      <c r="CH471" s="639"/>
      <c r="CI471" s="651"/>
      <c r="CJ471" s="651"/>
      <c r="CK471" s="651"/>
      <c r="CL471" s="667"/>
      <c r="CM471" s="667"/>
      <c r="CN471" s="667"/>
      <c r="CO471" s="667"/>
      <c r="CP471" s="667"/>
      <c r="CQ471" s="667"/>
      <c r="CR471" s="667"/>
      <c r="CS471" s="667"/>
      <c r="CT471" s="667"/>
      <c r="CU471" s="667"/>
      <c r="CV471" s="667"/>
      <c r="CW471" s="667"/>
      <c r="CX471" s="667"/>
      <c r="CY471" s="667"/>
      <c r="CZ471" s="667"/>
      <c r="DA471" s="667"/>
      <c r="DB471" s="667"/>
      <c r="DC471" s="667"/>
      <c r="DD471" s="667"/>
      <c r="DE471" s="667"/>
      <c r="DF471" s="667"/>
      <c r="DG471" s="667"/>
      <c r="DH471" s="667"/>
      <c r="DI471" s="667"/>
      <c r="DJ471" s="667"/>
      <c r="DK471" s="667"/>
      <c r="DL471" s="667"/>
      <c r="DM471" s="667"/>
      <c r="DN471" s="667"/>
      <c r="DO471" s="667"/>
      <c r="DP471" s="667"/>
      <c r="DQ471" s="667"/>
    </row>
    <row r="472" spans="2:121" s="47" customFormat="1" ht="12" hidden="1" customHeight="1" outlineLevel="1">
      <c r="B472" s="47">
        <v>472</v>
      </c>
      <c r="C472" s="83"/>
      <c r="D472" s="636"/>
      <c r="E472" s="118"/>
      <c r="F472" s="637"/>
      <c r="G472" s="637"/>
      <c r="H472" s="637"/>
      <c r="I472" s="637"/>
      <c r="J472" s="637"/>
      <c r="K472" s="637"/>
      <c r="L472" s="637"/>
      <c r="M472" s="637"/>
      <c r="N472" s="637"/>
      <c r="O472" s="638"/>
      <c r="P472" s="638"/>
      <c r="Q472" s="638"/>
      <c r="R472" s="638"/>
      <c r="S472" s="637"/>
      <c r="T472" s="637"/>
      <c r="U472" s="85"/>
      <c r="V472" s="650"/>
      <c r="W472" s="650"/>
      <c r="X472" s="650"/>
      <c r="Y472" s="650"/>
      <c r="Z472" s="650"/>
      <c r="AA472" s="650"/>
      <c r="AB472" s="118"/>
      <c r="AC472" s="118"/>
      <c r="AD472" s="637"/>
      <c r="AE472" s="637"/>
      <c r="AF472" s="637"/>
      <c r="AG472" s="637"/>
      <c r="AH472" s="637"/>
      <c r="AI472" s="637"/>
      <c r="AJ472" s="637"/>
      <c r="AK472" s="637"/>
      <c r="AL472" s="637"/>
      <c r="AM472" s="637"/>
      <c r="AN472" s="637"/>
      <c r="AO472" s="637"/>
      <c r="AP472" s="637"/>
      <c r="AQ472" s="637"/>
      <c r="AR472" s="637"/>
      <c r="AS472" s="637"/>
      <c r="AT472" s="637"/>
      <c r="AU472" s="637"/>
      <c r="AV472" s="637"/>
      <c r="AW472" s="637"/>
      <c r="AX472" s="637"/>
      <c r="AY472" s="637"/>
      <c r="AZ472" s="637"/>
      <c r="BA472" s="637"/>
      <c r="BB472" s="637"/>
      <c r="BC472" s="637"/>
      <c r="BD472" s="637"/>
      <c r="BE472" s="637"/>
      <c r="BF472" s="637"/>
      <c r="BG472" s="637"/>
      <c r="BH472" s="637"/>
      <c r="BI472" s="637"/>
      <c r="BJ472" s="637"/>
      <c r="BK472" s="637"/>
      <c r="BL472" s="637"/>
      <c r="BM472" s="637"/>
      <c r="BN472" s="637"/>
      <c r="BO472" s="637"/>
      <c r="BP472" s="637"/>
      <c r="BQ472" s="637"/>
      <c r="BR472" s="637"/>
      <c r="BS472" s="639"/>
      <c r="BT472" s="639"/>
      <c r="BU472" s="639"/>
      <c r="BV472" s="639"/>
      <c r="BW472" s="639"/>
      <c r="BX472" s="639"/>
      <c r="BY472" s="639"/>
      <c r="BZ472" s="639"/>
      <c r="CA472" s="639"/>
      <c r="CB472" s="639"/>
      <c r="CC472" s="639"/>
      <c r="CD472" s="639"/>
      <c r="CE472" s="639"/>
      <c r="CF472" s="639"/>
      <c r="CG472" s="639"/>
      <c r="CH472" s="639"/>
      <c r="CI472" s="651"/>
      <c r="CJ472" s="651"/>
      <c r="CK472" s="651"/>
      <c r="CL472" s="667"/>
      <c r="CM472" s="667"/>
      <c r="CN472" s="667"/>
      <c r="CO472" s="667"/>
      <c r="CP472" s="667"/>
      <c r="CQ472" s="667"/>
      <c r="CR472" s="667"/>
      <c r="CS472" s="667"/>
      <c r="CT472" s="667"/>
      <c r="CU472" s="667"/>
      <c r="CV472" s="667"/>
      <c r="CW472" s="667"/>
      <c r="CX472" s="667"/>
      <c r="CY472" s="667"/>
      <c r="CZ472" s="667"/>
      <c r="DA472" s="667"/>
      <c r="DB472" s="667"/>
      <c r="DC472" s="667"/>
      <c r="DD472" s="667"/>
      <c r="DE472" s="667"/>
      <c r="DF472" s="667"/>
      <c r="DG472" s="667"/>
      <c r="DH472" s="667"/>
      <c r="DI472" s="667"/>
      <c r="DJ472" s="667"/>
      <c r="DK472" s="667"/>
      <c r="DL472" s="667"/>
      <c r="DM472" s="667"/>
      <c r="DN472" s="667"/>
      <c r="DO472" s="667"/>
      <c r="DP472" s="667"/>
      <c r="DQ472" s="667"/>
    </row>
    <row r="473" spans="2:121" s="47" customFormat="1" ht="12" hidden="1" customHeight="1" outlineLevel="1">
      <c r="B473" s="47">
        <v>473</v>
      </c>
      <c r="C473" s="83"/>
      <c r="D473" s="636"/>
      <c r="E473" s="118"/>
      <c r="F473" s="637"/>
      <c r="G473" s="637"/>
      <c r="H473" s="637"/>
      <c r="I473" s="637"/>
      <c r="J473" s="637"/>
      <c r="K473" s="637"/>
      <c r="L473" s="637"/>
      <c r="M473" s="637"/>
      <c r="N473" s="637"/>
      <c r="O473" s="638"/>
      <c r="P473" s="638"/>
      <c r="Q473" s="638"/>
      <c r="R473" s="638"/>
      <c r="S473" s="637"/>
      <c r="T473" s="637"/>
      <c r="U473" s="85"/>
      <c r="V473" s="650"/>
      <c r="W473" s="650"/>
      <c r="X473" s="650"/>
      <c r="Y473" s="650"/>
      <c r="Z473" s="650"/>
      <c r="AA473" s="650"/>
      <c r="AB473" s="118"/>
      <c r="AC473" s="118"/>
      <c r="AD473" s="637"/>
      <c r="AE473" s="637"/>
      <c r="AF473" s="637"/>
      <c r="AG473" s="637"/>
      <c r="AH473" s="637"/>
      <c r="AI473" s="637"/>
      <c r="AJ473" s="637"/>
      <c r="AK473" s="637"/>
      <c r="AL473" s="637"/>
      <c r="AM473" s="637"/>
      <c r="AN473" s="637"/>
      <c r="AO473" s="637"/>
      <c r="AP473" s="637"/>
      <c r="AQ473" s="637"/>
      <c r="AR473" s="637"/>
      <c r="AS473" s="637"/>
      <c r="AT473" s="637"/>
      <c r="AU473" s="637"/>
      <c r="AV473" s="637"/>
      <c r="AW473" s="637"/>
      <c r="AX473" s="637"/>
      <c r="AY473" s="637"/>
      <c r="AZ473" s="637"/>
      <c r="BA473" s="637"/>
      <c r="BB473" s="637"/>
      <c r="BC473" s="637"/>
      <c r="BD473" s="637"/>
      <c r="BE473" s="637"/>
      <c r="BF473" s="637"/>
      <c r="BG473" s="637"/>
      <c r="BH473" s="637"/>
      <c r="BI473" s="637"/>
      <c r="BJ473" s="637"/>
      <c r="BK473" s="637"/>
      <c r="BL473" s="637"/>
      <c r="BM473" s="637"/>
      <c r="BN473" s="637"/>
      <c r="BO473" s="637"/>
      <c r="BP473" s="637"/>
      <c r="BQ473" s="637"/>
      <c r="BR473" s="637"/>
      <c r="BS473" s="639"/>
      <c r="BT473" s="639"/>
      <c r="BU473" s="639"/>
      <c r="BV473" s="639"/>
      <c r="BW473" s="639"/>
      <c r="BX473" s="639"/>
      <c r="BY473" s="639"/>
      <c r="BZ473" s="639"/>
      <c r="CA473" s="639"/>
      <c r="CB473" s="639"/>
      <c r="CC473" s="639"/>
      <c r="CD473" s="639"/>
      <c r="CE473" s="639"/>
      <c r="CF473" s="639"/>
      <c r="CG473" s="639"/>
      <c r="CH473" s="639"/>
      <c r="CI473" s="651"/>
      <c r="CJ473" s="651"/>
      <c r="CK473" s="651"/>
      <c r="CL473" s="667"/>
      <c r="CM473" s="667"/>
      <c r="CN473" s="667"/>
      <c r="CO473" s="667"/>
      <c r="CP473" s="667"/>
      <c r="CQ473" s="667"/>
      <c r="CR473" s="667"/>
      <c r="CS473" s="667"/>
      <c r="CT473" s="667"/>
      <c r="CU473" s="667"/>
      <c r="CV473" s="667"/>
      <c r="CW473" s="667"/>
      <c r="CX473" s="667"/>
      <c r="CY473" s="667"/>
      <c r="CZ473" s="667"/>
      <c r="DA473" s="667"/>
      <c r="DB473" s="667"/>
      <c r="DC473" s="667"/>
      <c r="DD473" s="667"/>
      <c r="DE473" s="667"/>
      <c r="DF473" s="667"/>
      <c r="DG473" s="667"/>
      <c r="DH473" s="667"/>
      <c r="DI473" s="667"/>
      <c r="DJ473" s="667"/>
      <c r="DK473" s="667"/>
      <c r="DL473" s="667"/>
      <c r="DM473" s="667"/>
      <c r="DN473" s="667"/>
      <c r="DO473" s="667"/>
      <c r="DP473" s="667"/>
      <c r="DQ473" s="667"/>
    </row>
    <row r="474" spans="2:121" s="47" customFormat="1" ht="12" hidden="1" customHeight="1" outlineLevel="1">
      <c r="B474" s="47">
        <v>474</v>
      </c>
      <c r="C474" s="83"/>
      <c r="D474" s="636"/>
      <c r="E474" s="118"/>
      <c r="F474" s="637"/>
      <c r="G474" s="637"/>
      <c r="H474" s="637"/>
      <c r="I474" s="637"/>
      <c r="J474" s="637"/>
      <c r="K474" s="637"/>
      <c r="L474" s="637"/>
      <c r="M474" s="637"/>
      <c r="N474" s="637"/>
      <c r="O474" s="638"/>
      <c r="P474" s="638"/>
      <c r="Q474" s="638"/>
      <c r="R474" s="638"/>
      <c r="S474" s="637"/>
      <c r="T474" s="637"/>
      <c r="U474" s="85"/>
      <c r="V474" s="650"/>
      <c r="W474" s="650"/>
      <c r="X474" s="650"/>
      <c r="Y474" s="650"/>
      <c r="Z474" s="650"/>
      <c r="AA474" s="650"/>
      <c r="AB474" s="118"/>
      <c r="AC474" s="118"/>
      <c r="AD474" s="637"/>
      <c r="AE474" s="637"/>
      <c r="AF474" s="637"/>
      <c r="AG474" s="637"/>
      <c r="AH474" s="637"/>
      <c r="AI474" s="637"/>
      <c r="AJ474" s="637"/>
      <c r="AK474" s="637"/>
      <c r="AL474" s="637"/>
      <c r="AM474" s="637"/>
      <c r="AN474" s="637"/>
      <c r="AO474" s="637"/>
      <c r="AP474" s="637"/>
      <c r="AQ474" s="637"/>
      <c r="AR474" s="637"/>
      <c r="AS474" s="637"/>
      <c r="AT474" s="637"/>
      <c r="AU474" s="637"/>
      <c r="AV474" s="637"/>
      <c r="AW474" s="637"/>
      <c r="AX474" s="637"/>
      <c r="AY474" s="637"/>
      <c r="AZ474" s="637"/>
      <c r="BA474" s="637"/>
      <c r="BB474" s="637"/>
      <c r="BC474" s="637"/>
      <c r="BD474" s="637"/>
      <c r="BE474" s="637"/>
      <c r="BF474" s="637"/>
      <c r="BG474" s="637"/>
      <c r="BH474" s="637"/>
      <c r="BI474" s="637"/>
      <c r="BJ474" s="637"/>
      <c r="BK474" s="637"/>
      <c r="BL474" s="637"/>
      <c r="BM474" s="637"/>
      <c r="BN474" s="637"/>
      <c r="BO474" s="637"/>
      <c r="BP474" s="637"/>
      <c r="BQ474" s="637"/>
      <c r="BR474" s="637"/>
      <c r="BS474" s="639"/>
      <c r="BT474" s="639"/>
      <c r="BU474" s="639"/>
      <c r="BV474" s="639"/>
      <c r="BW474" s="639"/>
      <c r="BX474" s="639"/>
      <c r="BY474" s="639"/>
      <c r="BZ474" s="639"/>
      <c r="CA474" s="639"/>
      <c r="CB474" s="639"/>
      <c r="CC474" s="639"/>
      <c r="CD474" s="639"/>
      <c r="CE474" s="639"/>
      <c r="CF474" s="639"/>
      <c r="CG474" s="639"/>
      <c r="CH474" s="639"/>
      <c r="CI474" s="651"/>
      <c r="CJ474" s="651"/>
      <c r="CK474" s="651"/>
      <c r="CL474" s="667"/>
      <c r="CM474" s="667"/>
      <c r="CN474" s="667"/>
      <c r="CO474" s="667"/>
      <c r="CP474" s="667"/>
      <c r="CQ474" s="667"/>
      <c r="CR474" s="667"/>
      <c r="CS474" s="667"/>
      <c r="CT474" s="667"/>
      <c r="CU474" s="667"/>
      <c r="CV474" s="667"/>
      <c r="CW474" s="667"/>
      <c r="CX474" s="667"/>
      <c r="CY474" s="667"/>
      <c r="CZ474" s="667"/>
      <c r="DA474" s="667"/>
      <c r="DB474" s="667"/>
      <c r="DC474" s="667"/>
      <c r="DD474" s="667"/>
      <c r="DE474" s="667"/>
      <c r="DF474" s="667"/>
      <c r="DG474" s="667"/>
      <c r="DH474" s="667"/>
      <c r="DI474" s="667"/>
      <c r="DJ474" s="667"/>
      <c r="DK474" s="667"/>
      <c r="DL474" s="667"/>
      <c r="DM474" s="667"/>
      <c r="DN474" s="667"/>
      <c r="DO474" s="667"/>
      <c r="DP474" s="667"/>
      <c r="DQ474" s="667"/>
    </row>
    <row r="475" spans="2:121" s="47" customFormat="1" ht="12" hidden="1" customHeight="1" outlineLevel="1">
      <c r="B475" s="47">
        <v>475</v>
      </c>
      <c r="C475" s="83"/>
      <c r="D475" s="636"/>
      <c r="E475" s="118"/>
      <c r="F475" s="637"/>
      <c r="G475" s="637"/>
      <c r="H475" s="637"/>
      <c r="I475" s="637"/>
      <c r="J475" s="637"/>
      <c r="K475" s="637"/>
      <c r="L475" s="637"/>
      <c r="M475" s="637"/>
      <c r="N475" s="637"/>
      <c r="O475" s="638"/>
      <c r="P475" s="638"/>
      <c r="Q475" s="638"/>
      <c r="R475" s="638"/>
      <c r="S475" s="637"/>
      <c r="T475" s="637"/>
      <c r="U475" s="85"/>
      <c r="V475" s="650"/>
      <c r="W475" s="650"/>
      <c r="X475" s="650"/>
      <c r="Y475" s="650"/>
      <c r="Z475" s="650"/>
      <c r="AA475" s="650"/>
      <c r="AB475" s="118"/>
      <c r="AC475" s="118"/>
      <c r="AD475" s="637"/>
      <c r="AE475" s="637"/>
      <c r="AF475" s="637"/>
      <c r="AG475" s="637"/>
      <c r="AH475" s="637"/>
      <c r="AI475" s="637"/>
      <c r="AJ475" s="637"/>
      <c r="AK475" s="637"/>
      <c r="AL475" s="637"/>
      <c r="AM475" s="637"/>
      <c r="AN475" s="637"/>
      <c r="AO475" s="637"/>
      <c r="AP475" s="637"/>
      <c r="AQ475" s="637"/>
      <c r="AR475" s="637"/>
      <c r="AS475" s="637"/>
      <c r="AT475" s="637"/>
      <c r="AU475" s="637"/>
      <c r="AV475" s="637"/>
      <c r="AW475" s="637"/>
      <c r="AX475" s="637"/>
      <c r="AY475" s="637"/>
      <c r="AZ475" s="637"/>
      <c r="BA475" s="637"/>
      <c r="BB475" s="637"/>
      <c r="BC475" s="637"/>
      <c r="BD475" s="637"/>
      <c r="BE475" s="637"/>
      <c r="BF475" s="637"/>
      <c r="BG475" s="637"/>
      <c r="BH475" s="637"/>
      <c r="BI475" s="637"/>
      <c r="BJ475" s="637"/>
      <c r="BK475" s="637"/>
      <c r="BL475" s="637"/>
      <c r="BM475" s="637"/>
      <c r="BN475" s="637"/>
      <c r="BO475" s="637"/>
      <c r="BP475" s="637"/>
      <c r="BQ475" s="637"/>
      <c r="BR475" s="637"/>
      <c r="BS475" s="639"/>
      <c r="BT475" s="639"/>
      <c r="BU475" s="639"/>
      <c r="BV475" s="639"/>
      <c r="BW475" s="639"/>
      <c r="BX475" s="639"/>
      <c r="BY475" s="639"/>
      <c r="BZ475" s="639"/>
      <c r="CA475" s="639"/>
      <c r="CB475" s="639"/>
      <c r="CC475" s="639"/>
      <c r="CD475" s="639"/>
      <c r="CE475" s="639"/>
      <c r="CF475" s="639"/>
      <c r="CG475" s="639"/>
      <c r="CH475" s="639"/>
      <c r="CI475" s="651"/>
      <c r="CJ475" s="651"/>
      <c r="CK475" s="651"/>
      <c r="CL475" s="667"/>
      <c r="CM475" s="667"/>
      <c r="CN475" s="667"/>
      <c r="CO475" s="667"/>
      <c r="CP475" s="667"/>
      <c r="CQ475" s="667"/>
      <c r="CR475" s="667"/>
      <c r="CS475" s="667"/>
      <c r="CT475" s="667"/>
      <c r="CU475" s="667"/>
      <c r="CV475" s="667"/>
      <c r="CW475" s="667"/>
      <c r="CX475" s="667"/>
      <c r="CY475" s="667"/>
      <c r="CZ475" s="667"/>
      <c r="DA475" s="667"/>
      <c r="DB475" s="667"/>
      <c r="DC475" s="667"/>
      <c r="DD475" s="667"/>
      <c r="DE475" s="667"/>
      <c r="DF475" s="667"/>
      <c r="DG475" s="667"/>
      <c r="DH475" s="667"/>
      <c r="DI475" s="667"/>
      <c r="DJ475" s="667"/>
      <c r="DK475" s="667"/>
      <c r="DL475" s="667"/>
      <c r="DM475" s="667"/>
      <c r="DN475" s="667"/>
      <c r="DO475" s="667"/>
      <c r="DP475" s="667"/>
      <c r="DQ475" s="667"/>
    </row>
    <row r="476" spans="2:121" s="47" customFormat="1" hidden="1" outlineLevel="1">
      <c r="B476" s="47">
        <v>476</v>
      </c>
      <c r="C476" s="46"/>
      <c r="D476" s="56"/>
      <c r="E476" s="111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132"/>
      <c r="W476" s="132"/>
      <c r="X476" s="132"/>
      <c r="Y476" s="132"/>
      <c r="Z476" s="132"/>
      <c r="AA476" s="132"/>
      <c r="AB476" s="111"/>
      <c r="AC476" s="111"/>
      <c r="AD476" s="85"/>
      <c r="AE476" s="85"/>
      <c r="AF476" s="85"/>
      <c r="AG476" s="85"/>
      <c r="AH476" s="85"/>
      <c r="AI476" s="85"/>
      <c r="AJ476" s="85"/>
      <c r="AK476" s="85"/>
      <c r="AL476" s="85"/>
      <c r="AM476" s="85"/>
      <c r="AN476" s="85"/>
      <c r="AO476" s="85"/>
      <c r="AP476" s="85"/>
      <c r="AQ476" s="85"/>
      <c r="AR476" s="85"/>
      <c r="AS476" s="85"/>
      <c r="AT476" s="85"/>
      <c r="AU476" s="85"/>
      <c r="AV476" s="85"/>
      <c r="AW476" s="85"/>
      <c r="AX476" s="85"/>
      <c r="AY476" s="85"/>
      <c r="AZ476" s="85"/>
      <c r="BA476" s="85"/>
      <c r="BB476" s="85"/>
      <c r="BC476" s="85"/>
      <c r="BD476" s="85"/>
      <c r="BE476" s="85"/>
      <c r="BF476" s="85"/>
      <c r="BG476" s="85"/>
      <c r="BH476" s="85"/>
      <c r="BI476" s="85"/>
      <c r="BJ476" s="85"/>
      <c r="BK476" s="85"/>
      <c r="BL476" s="85"/>
      <c r="BM476" s="85"/>
      <c r="BN476" s="85"/>
      <c r="BO476" s="85"/>
      <c r="BP476" s="85"/>
      <c r="BQ476" s="85"/>
      <c r="BR476" s="85"/>
      <c r="BS476" s="85"/>
      <c r="BT476" s="85"/>
      <c r="BU476" s="85"/>
      <c r="BV476" s="99"/>
      <c r="BW476" s="99"/>
      <c r="BX476" s="99"/>
      <c r="BY476" s="634"/>
      <c r="BZ476" s="634"/>
      <c r="CA476" s="634"/>
      <c r="CB476" s="634"/>
      <c r="CC476" s="634"/>
      <c r="CD476" s="99"/>
      <c r="CE476" s="99"/>
      <c r="CF476" s="99"/>
      <c r="CG476" s="99"/>
      <c r="CH476" s="99"/>
      <c r="CI476" s="85"/>
      <c r="CJ476" s="85"/>
      <c r="CK476" s="85"/>
      <c r="CL476" s="99"/>
      <c r="CM476" s="85"/>
      <c r="CN476" s="85"/>
      <c r="CO476" s="85"/>
      <c r="CP476" s="85"/>
      <c r="CQ476" s="85"/>
      <c r="CR476" s="85"/>
      <c r="CS476" s="85"/>
      <c r="CT476" s="85"/>
      <c r="CU476" s="85"/>
      <c r="CV476" s="85"/>
      <c r="CW476" s="85"/>
      <c r="CX476" s="85"/>
      <c r="CY476" s="85"/>
      <c r="CZ476" s="85"/>
      <c r="DA476" s="85"/>
      <c r="DB476" s="85"/>
      <c r="DC476" s="85"/>
      <c r="DD476" s="85"/>
      <c r="DE476" s="85"/>
      <c r="DF476" s="85"/>
      <c r="DG476" s="85"/>
      <c r="DH476" s="85"/>
      <c r="DI476" s="85"/>
      <c r="DJ476" s="85"/>
      <c r="DK476" s="85"/>
      <c r="DL476" s="85"/>
      <c r="DM476" s="85"/>
      <c r="DN476" s="85"/>
      <c r="DO476" s="85"/>
      <c r="DP476" s="85"/>
      <c r="DQ476" s="85"/>
    </row>
    <row r="477" spans="2:121" s="918" customFormat="1" hidden="1" outlineLevel="1">
      <c r="B477" s="47">
        <v>477</v>
      </c>
      <c r="C477" s="898"/>
      <c r="D477" s="899"/>
      <c r="E477" s="900"/>
      <c r="F477" s="901"/>
      <c r="G477" s="901"/>
      <c r="H477" s="901"/>
      <c r="I477" s="901"/>
      <c r="J477" s="901"/>
      <c r="K477" s="901"/>
      <c r="L477" s="901"/>
      <c r="M477" s="901"/>
      <c r="N477" s="901"/>
      <c r="O477" s="901"/>
      <c r="P477" s="901"/>
      <c r="Q477" s="901"/>
      <c r="R477" s="901"/>
      <c r="S477" s="901"/>
      <c r="T477" s="901"/>
      <c r="U477" s="901"/>
      <c r="V477" s="902"/>
      <c r="W477" s="902"/>
      <c r="X477" s="902"/>
      <c r="Y477" s="902"/>
      <c r="Z477" s="902"/>
      <c r="AA477" s="902"/>
      <c r="AB477" s="900"/>
      <c r="AC477" s="900"/>
      <c r="AD477" s="901"/>
      <c r="AE477" s="901"/>
      <c r="AF477" s="901"/>
      <c r="AG477" s="901"/>
      <c r="AH477" s="901"/>
      <c r="AI477" s="901"/>
      <c r="AJ477" s="901"/>
      <c r="AK477" s="901"/>
      <c r="AL477" s="901"/>
      <c r="AM477" s="901"/>
      <c r="AN477" s="901"/>
      <c r="AO477" s="901"/>
      <c r="AP477" s="901"/>
      <c r="AQ477" s="901"/>
      <c r="AR477" s="901"/>
      <c r="AS477" s="901"/>
      <c r="AT477" s="901"/>
      <c r="AU477" s="901"/>
      <c r="AV477" s="901"/>
      <c r="AW477" s="901"/>
      <c r="AX477" s="901"/>
      <c r="AY477" s="901"/>
      <c r="AZ477" s="901"/>
      <c r="BA477" s="901"/>
      <c r="BB477" s="901"/>
      <c r="BC477" s="901"/>
      <c r="BD477" s="901"/>
      <c r="BE477" s="901"/>
      <c r="BF477" s="901"/>
      <c r="BG477" s="901"/>
      <c r="BH477" s="901"/>
      <c r="BI477" s="901"/>
      <c r="BJ477" s="901"/>
      <c r="BK477" s="901"/>
      <c r="BL477" s="901"/>
      <c r="BM477" s="901"/>
      <c r="BN477" s="901"/>
      <c r="BO477" s="901"/>
      <c r="BP477" s="901"/>
      <c r="BQ477" s="901"/>
      <c r="BR477" s="901"/>
      <c r="BS477" s="901"/>
      <c r="BT477" s="901"/>
      <c r="BU477" s="901"/>
      <c r="BV477" s="903"/>
      <c r="BW477" s="903"/>
      <c r="BX477" s="903"/>
      <c r="BY477" s="903"/>
      <c r="BZ477" s="903"/>
      <c r="CA477" s="903"/>
      <c r="CB477" s="903"/>
      <c r="CC477" s="903"/>
      <c r="CD477" s="903"/>
      <c r="CE477" s="903"/>
      <c r="CF477" s="903"/>
      <c r="CG477" s="903"/>
      <c r="CH477" s="901"/>
      <c r="CI477" s="901"/>
      <c r="CJ477" s="901"/>
      <c r="CK477" s="901"/>
      <c r="CL477" s="901"/>
      <c r="CM477" s="901"/>
      <c r="CN477" s="901"/>
      <c r="CO477" s="901"/>
      <c r="CP477" s="901"/>
      <c r="CQ477" s="901"/>
      <c r="CR477" s="901"/>
      <c r="CS477" s="901"/>
      <c r="CT477" s="901"/>
      <c r="CU477" s="901"/>
      <c r="CV477" s="901"/>
      <c r="CW477" s="901"/>
      <c r="CX477" s="901"/>
      <c r="CY477" s="901"/>
      <c r="CZ477" s="901"/>
      <c r="DA477" s="901"/>
      <c r="DB477" s="901"/>
      <c r="DC477" s="901"/>
      <c r="DD477" s="901"/>
      <c r="DE477" s="901"/>
      <c r="DF477" s="901"/>
      <c r="DG477" s="901"/>
      <c r="DH477" s="901"/>
      <c r="DI477" s="901"/>
      <c r="DJ477" s="901"/>
      <c r="DK477" s="901"/>
      <c r="DL477" s="901"/>
      <c r="DM477" s="901"/>
      <c r="DN477" s="901"/>
      <c r="DO477" s="901"/>
      <c r="DP477" s="901"/>
      <c r="DQ477" s="901"/>
    </row>
    <row r="478" spans="2:121" s="47" customFormat="1" hidden="1" outlineLevel="1">
      <c r="B478" s="47">
        <v>478</v>
      </c>
      <c r="C478" s="46"/>
      <c r="D478" s="633"/>
      <c r="E478" s="111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132"/>
      <c r="W478" s="132"/>
      <c r="X478" s="132"/>
      <c r="Y478" s="132"/>
      <c r="Z478" s="132"/>
      <c r="AA478" s="132"/>
      <c r="AB478" s="111"/>
      <c r="AC478" s="111"/>
      <c r="AD478" s="85"/>
      <c r="AE478" s="85"/>
      <c r="AF478" s="85"/>
      <c r="AG478" s="85"/>
      <c r="AH478" s="85"/>
      <c r="AI478" s="85"/>
      <c r="AJ478" s="85"/>
      <c r="AK478" s="85"/>
      <c r="AL478" s="85"/>
      <c r="AM478" s="85"/>
      <c r="AN478" s="85"/>
      <c r="AO478" s="85"/>
      <c r="AP478" s="85"/>
      <c r="AQ478" s="85"/>
      <c r="AR478" s="85"/>
      <c r="AS478" s="85"/>
      <c r="AT478" s="85"/>
      <c r="AU478" s="85"/>
      <c r="AV478" s="85"/>
      <c r="AW478" s="85"/>
      <c r="AX478" s="85"/>
      <c r="AY478" s="85"/>
      <c r="AZ478" s="85"/>
      <c r="BA478" s="85"/>
      <c r="BB478" s="85"/>
      <c r="BC478" s="85"/>
      <c r="BD478" s="85"/>
      <c r="BE478" s="85"/>
      <c r="BF478" s="85"/>
      <c r="BG478" s="85"/>
      <c r="BH478" s="85"/>
      <c r="BI478" s="85"/>
      <c r="BJ478" s="85"/>
      <c r="BK478" s="85"/>
      <c r="BL478" s="85"/>
      <c r="BM478" s="85"/>
      <c r="BN478" s="85"/>
      <c r="BO478" s="85"/>
      <c r="BP478" s="85"/>
      <c r="BQ478" s="85"/>
      <c r="BR478" s="759"/>
      <c r="BS478" s="759"/>
      <c r="BT478" s="759"/>
      <c r="BU478" s="759"/>
      <c r="BV478" s="905"/>
      <c r="BW478" s="905"/>
      <c r="BX478" s="905"/>
      <c r="BY478" s="905"/>
      <c r="BZ478" s="905"/>
      <c r="CA478" s="905"/>
      <c r="CB478" s="905"/>
      <c r="CC478" s="905"/>
      <c r="CD478" s="905"/>
      <c r="CE478" s="905"/>
      <c r="CF478" s="905"/>
      <c r="CG478" s="905"/>
      <c r="CH478" s="905"/>
      <c r="CI478" s="905"/>
      <c r="CJ478" s="905"/>
      <c r="CK478" s="905"/>
      <c r="CL478" s="905"/>
      <c r="CM478" s="634"/>
      <c r="CN478" s="634"/>
      <c r="CO478" s="634"/>
      <c r="CP478" s="634"/>
      <c r="CQ478" s="634"/>
      <c r="CR478" s="634"/>
      <c r="CS478" s="634"/>
      <c r="CT478" s="634"/>
      <c r="CU478" s="634"/>
      <c r="CV478" s="634"/>
      <c r="CW478" s="634"/>
      <c r="CX478" s="634"/>
      <c r="CY478" s="634"/>
      <c r="CZ478" s="634"/>
      <c r="DA478" s="634"/>
      <c r="DB478" s="634"/>
      <c r="DC478" s="634"/>
      <c r="DD478" s="634"/>
      <c r="DE478" s="634"/>
      <c r="DF478" s="634"/>
      <c r="DG478" s="634"/>
      <c r="DH478" s="634"/>
      <c r="DI478" s="634"/>
      <c r="DJ478" s="634"/>
      <c r="DK478" s="634"/>
      <c r="DL478" s="634"/>
      <c r="DM478" s="634"/>
      <c r="DN478" s="634"/>
      <c r="DO478" s="634"/>
      <c r="DP478" s="634"/>
      <c r="DQ478" s="634"/>
    </row>
    <row r="479" spans="2:121" s="47" customFormat="1" hidden="1" outlineLevel="1">
      <c r="B479" s="47">
        <v>479</v>
      </c>
      <c r="C479" s="83"/>
      <c r="D479" s="669"/>
      <c r="E479" s="118"/>
      <c r="F479" s="637"/>
      <c r="G479" s="637"/>
      <c r="H479" s="637"/>
      <c r="I479" s="637"/>
      <c r="J479" s="637"/>
      <c r="K479" s="637"/>
      <c r="L479" s="637"/>
      <c r="M479" s="637"/>
      <c r="N479" s="637"/>
      <c r="O479" s="100"/>
      <c r="P479" s="100"/>
      <c r="Q479" s="100"/>
      <c r="R479" s="100"/>
      <c r="S479" s="100"/>
      <c r="T479" s="100"/>
      <c r="U479" s="100"/>
      <c r="V479" s="761"/>
      <c r="W479" s="761"/>
      <c r="X479" s="761"/>
      <c r="Y479" s="761"/>
      <c r="Z479" s="761"/>
      <c r="AA479" s="761"/>
      <c r="AB479" s="118"/>
      <c r="AC479" s="118"/>
      <c r="AD479" s="637"/>
      <c r="AE479" s="637"/>
      <c r="AF479" s="637"/>
      <c r="AG479" s="637"/>
      <c r="AH479" s="637"/>
      <c r="AI479" s="637"/>
      <c r="AJ479" s="637"/>
      <c r="AK479" s="637"/>
      <c r="AL479" s="637"/>
      <c r="AM479" s="637"/>
      <c r="AN479" s="637"/>
      <c r="AO479" s="637"/>
      <c r="AP479" s="637"/>
      <c r="AQ479" s="637"/>
      <c r="AR479" s="637"/>
      <c r="AS479" s="637"/>
      <c r="AT479" s="637"/>
      <c r="AU479" s="637"/>
      <c r="AV479" s="637"/>
      <c r="AW479" s="637"/>
      <c r="AX479" s="637"/>
      <c r="AY479" s="637"/>
      <c r="AZ479" s="637"/>
      <c r="BA479" s="637"/>
      <c r="BB479" s="637"/>
      <c r="BC479" s="637"/>
      <c r="BD479" s="637"/>
      <c r="BE479" s="637"/>
      <c r="BF479" s="637"/>
      <c r="BG479" s="637"/>
      <c r="BH479" s="637"/>
      <c r="BI479" s="637"/>
      <c r="BJ479" s="637"/>
      <c r="BK479" s="637"/>
      <c r="BL479" s="637"/>
      <c r="BM479" s="637"/>
      <c r="BN479" s="637"/>
      <c r="BO479" s="637"/>
      <c r="BP479" s="637"/>
      <c r="BQ479" s="637"/>
      <c r="BR479" s="759"/>
      <c r="BS479" s="759"/>
      <c r="BT479" s="657"/>
      <c r="BU479" s="657"/>
      <c r="BV479" s="720"/>
      <c r="BW479" s="720"/>
      <c r="BX479" s="720"/>
      <c r="BY479" s="100"/>
      <c r="BZ479" s="100"/>
      <c r="CA479" s="100"/>
      <c r="CB479" s="100"/>
      <c r="CC479" s="100"/>
      <c r="CD479" s="100"/>
      <c r="CE479" s="100"/>
      <c r="CF479" s="100"/>
      <c r="CG479" s="100"/>
      <c r="CH479" s="100"/>
      <c r="CI479" s="100"/>
      <c r="CJ479" s="100"/>
      <c r="CK479" s="100"/>
      <c r="CL479" s="100"/>
      <c r="CM479" s="100"/>
      <c r="CN479" s="100"/>
      <c r="CO479" s="100"/>
      <c r="CP479" s="100"/>
      <c r="CQ479" s="100"/>
      <c r="CR479" s="100"/>
      <c r="CS479" s="100"/>
      <c r="CT479" s="100"/>
      <c r="CU479" s="85"/>
      <c r="CV479" s="85"/>
      <c r="CW479" s="85"/>
      <c r="CX479" s="85"/>
      <c r="CY479" s="85"/>
      <c r="CZ479" s="85"/>
      <c r="DA479" s="85"/>
      <c r="DB479" s="85"/>
      <c r="DC479" s="85"/>
      <c r="DD479" s="85"/>
      <c r="DE479" s="85"/>
      <c r="DF479" s="85"/>
      <c r="DG479" s="85"/>
      <c r="DH479" s="85"/>
      <c r="DI479" s="85"/>
      <c r="DJ479" s="85"/>
      <c r="DK479" s="85"/>
      <c r="DL479" s="85"/>
      <c r="DM479" s="85"/>
      <c r="DN479" s="85"/>
      <c r="DO479" s="85"/>
      <c r="DP479" s="85"/>
      <c r="DQ479" s="85"/>
    </row>
    <row r="480" spans="2:121" s="47" customFormat="1" hidden="1" outlineLevel="1">
      <c r="B480" s="47">
        <v>480</v>
      </c>
      <c r="C480" s="83"/>
      <c r="D480" s="669"/>
      <c r="E480" s="118"/>
      <c r="F480" s="637"/>
      <c r="G480" s="637"/>
      <c r="H480" s="637"/>
      <c r="I480" s="637"/>
      <c r="J480" s="637"/>
      <c r="K480" s="637"/>
      <c r="L480" s="637"/>
      <c r="M480" s="637"/>
      <c r="N480" s="637"/>
      <c r="O480" s="100"/>
      <c r="P480" s="100"/>
      <c r="Q480" s="100"/>
      <c r="R480" s="100"/>
      <c r="S480" s="100"/>
      <c r="T480" s="100"/>
      <c r="U480" s="100"/>
      <c r="V480" s="761"/>
      <c r="W480" s="761"/>
      <c r="X480" s="761"/>
      <c r="Y480" s="761"/>
      <c r="Z480" s="761"/>
      <c r="AA480" s="761"/>
      <c r="AB480" s="118"/>
      <c r="AC480" s="118"/>
      <c r="AD480" s="637"/>
      <c r="AE480" s="637"/>
      <c r="AF480" s="637"/>
      <c r="AG480" s="637"/>
      <c r="AH480" s="637"/>
      <c r="AI480" s="637"/>
      <c r="AJ480" s="637"/>
      <c r="AK480" s="637"/>
      <c r="AL480" s="637"/>
      <c r="AM480" s="637"/>
      <c r="AN480" s="637"/>
      <c r="AO480" s="637"/>
      <c r="AP480" s="637"/>
      <c r="AQ480" s="637"/>
      <c r="AR480" s="637"/>
      <c r="AS480" s="637"/>
      <c r="AT480" s="637"/>
      <c r="AU480" s="637"/>
      <c r="AV480" s="637"/>
      <c r="AW480" s="637"/>
      <c r="AX480" s="637"/>
      <c r="AY480" s="637"/>
      <c r="AZ480" s="637"/>
      <c r="BA480" s="637"/>
      <c r="BB480" s="637"/>
      <c r="BC480" s="637"/>
      <c r="BD480" s="637"/>
      <c r="BE480" s="637"/>
      <c r="BF480" s="637"/>
      <c r="BG480" s="637"/>
      <c r="BH480" s="637"/>
      <c r="BI480" s="637"/>
      <c r="BJ480" s="637"/>
      <c r="BK480" s="637"/>
      <c r="BL480" s="637"/>
      <c r="BM480" s="637"/>
      <c r="BN480" s="637"/>
      <c r="BO480" s="637"/>
      <c r="BP480" s="637"/>
      <c r="BQ480" s="637"/>
      <c r="BR480" s="759"/>
      <c r="BS480" s="759"/>
      <c r="BT480" s="759"/>
      <c r="BU480" s="720"/>
      <c r="BV480" s="720"/>
      <c r="BW480" s="100"/>
      <c r="BX480" s="100"/>
      <c r="BY480" s="100"/>
      <c r="BZ480" s="100"/>
      <c r="CA480" s="100"/>
      <c r="CB480" s="100"/>
      <c r="CC480" s="100"/>
      <c r="CD480" s="100"/>
      <c r="CE480" s="100"/>
      <c r="CF480" s="100"/>
      <c r="CG480" s="100"/>
      <c r="CH480" s="100"/>
      <c r="CI480" s="100"/>
      <c r="CJ480" s="100"/>
      <c r="CK480" s="100"/>
      <c r="CL480" s="100"/>
      <c r="CM480" s="100"/>
      <c r="CN480" s="100"/>
      <c r="CO480" s="100"/>
      <c r="CP480" s="100"/>
      <c r="CQ480" s="100"/>
      <c r="CR480" s="100"/>
      <c r="CS480" s="100"/>
      <c r="CT480" s="100"/>
      <c r="CU480" s="85"/>
      <c r="CV480" s="85"/>
      <c r="CW480" s="85"/>
      <c r="CX480" s="85"/>
      <c r="CY480" s="85"/>
      <c r="CZ480" s="85"/>
      <c r="DA480" s="85"/>
      <c r="DB480" s="85"/>
      <c r="DC480" s="85"/>
      <c r="DD480" s="85"/>
      <c r="DE480" s="85"/>
      <c r="DF480" s="85"/>
      <c r="DG480" s="85"/>
      <c r="DH480" s="85"/>
      <c r="DI480" s="85"/>
      <c r="DJ480" s="85"/>
      <c r="DK480" s="85"/>
      <c r="DL480" s="85"/>
      <c r="DM480" s="85"/>
      <c r="DN480" s="85"/>
      <c r="DO480" s="85"/>
      <c r="DP480" s="85"/>
      <c r="DQ480" s="85"/>
    </row>
    <row r="481" spans="2:121" s="47" customFormat="1" hidden="1" outlineLevel="1">
      <c r="B481" s="47">
        <v>481</v>
      </c>
      <c r="C481" s="83"/>
      <c r="D481" s="669"/>
      <c r="E481" s="118"/>
      <c r="F481" s="637"/>
      <c r="G481" s="637"/>
      <c r="H481" s="637"/>
      <c r="I481" s="637"/>
      <c r="J481" s="637"/>
      <c r="K481" s="637"/>
      <c r="L481" s="637"/>
      <c r="M481" s="637"/>
      <c r="N481" s="637"/>
      <c r="O481" s="100"/>
      <c r="P481" s="100"/>
      <c r="Q481" s="100"/>
      <c r="R481" s="100"/>
      <c r="S481" s="100"/>
      <c r="T481" s="100"/>
      <c r="U481" s="100"/>
      <c r="V481" s="761"/>
      <c r="W481" s="761"/>
      <c r="X481" s="761"/>
      <c r="Y481" s="761"/>
      <c r="Z481" s="761"/>
      <c r="AA481" s="761"/>
      <c r="AB481" s="118"/>
      <c r="AC481" s="118"/>
      <c r="AD481" s="637"/>
      <c r="AE481" s="637"/>
      <c r="AF481" s="637"/>
      <c r="AG481" s="637"/>
      <c r="AH481" s="637"/>
      <c r="AI481" s="637"/>
      <c r="AJ481" s="637"/>
      <c r="AK481" s="637"/>
      <c r="AL481" s="637"/>
      <c r="AM481" s="637"/>
      <c r="AN481" s="637"/>
      <c r="AO481" s="637"/>
      <c r="AP481" s="637"/>
      <c r="AQ481" s="637"/>
      <c r="AR481" s="637"/>
      <c r="AS481" s="637"/>
      <c r="AT481" s="637"/>
      <c r="AU481" s="637"/>
      <c r="AV481" s="637"/>
      <c r="AW481" s="637"/>
      <c r="AX481" s="637"/>
      <c r="AY481" s="637"/>
      <c r="AZ481" s="637"/>
      <c r="BA481" s="637"/>
      <c r="BB481" s="637"/>
      <c r="BC481" s="637"/>
      <c r="BD481" s="637"/>
      <c r="BE481" s="637"/>
      <c r="BF481" s="637"/>
      <c r="BG481" s="637"/>
      <c r="BH481" s="637"/>
      <c r="BI481" s="637"/>
      <c r="BJ481" s="637"/>
      <c r="BK481" s="637"/>
      <c r="BL481" s="637"/>
      <c r="BM481" s="637"/>
      <c r="BN481" s="637"/>
      <c r="BO481" s="637"/>
      <c r="BP481" s="637"/>
      <c r="BQ481" s="637"/>
      <c r="BR481" s="759"/>
      <c r="BS481" s="759"/>
      <c r="BT481" s="657"/>
      <c r="BU481" s="657"/>
      <c r="BV481" s="720"/>
      <c r="BW481" s="720"/>
      <c r="BX481" s="720"/>
      <c r="BY481" s="100"/>
      <c r="BZ481" s="100"/>
      <c r="CA481" s="100"/>
      <c r="CB481" s="100"/>
      <c r="CC481" s="100"/>
      <c r="CD481" s="100"/>
      <c r="CE481" s="100"/>
      <c r="CF481" s="100"/>
      <c r="CG481" s="100"/>
      <c r="CH481" s="100"/>
      <c r="CI481" s="100"/>
      <c r="CJ481" s="100"/>
      <c r="CK481" s="100"/>
      <c r="CL481" s="100"/>
      <c r="CM481" s="100"/>
      <c r="CN481" s="100"/>
      <c r="CO481" s="100"/>
      <c r="CP481" s="100"/>
      <c r="CQ481" s="100"/>
      <c r="CR481" s="100"/>
      <c r="CS481" s="100"/>
      <c r="CT481" s="100"/>
      <c r="CU481" s="85"/>
      <c r="CV481" s="85"/>
      <c r="CW481" s="85"/>
      <c r="CX481" s="85"/>
      <c r="CY481" s="85"/>
      <c r="CZ481" s="85"/>
      <c r="DA481" s="85"/>
      <c r="DB481" s="85"/>
      <c r="DC481" s="85"/>
      <c r="DD481" s="85"/>
      <c r="DE481" s="85"/>
      <c r="DF481" s="85"/>
      <c r="DG481" s="85"/>
      <c r="DH481" s="85"/>
      <c r="DI481" s="85"/>
      <c r="DJ481" s="85"/>
      <c r="DK481" s="85"/>
      <c r="DL481" s="85"/>
      <c r="DM481" s="85"/>
      <c r="DN481" s="85"/>
      <c r="DO481" s="85"/>
      <c r="DP481" s="85"/>
      <c r="DQ481" s="85"/>
    </row>
    <row r="482" spans="2:121" s="47" customFormat="1" hidden="1" outlineLevel="1">
      <c r="B482" s="47">
        <v>482</v>
      </c>
      <c r="C482" s="83"/>
      <c r="D482" s="669"/>
      <c r="E482" s="118"/>
      <c r="F482" s="637"/>
      <c r="G482" s="637"/>
      <c r="H482" s="637"/>
      <c r="I482" s="637"/>
      <c r="J482" s="637"/>
      <c r="K482" s="637"/>
      <c r="L482" s="637"/>
      <c r="M482" s="637"/>
      <c r="N482" s="637"/>
      <c r="O482" s="100"/>
      <c r="P482" s="100"/>
      <c r="Q482" s="100"/>
      <c r="R482" s="100"/>
      <c r="S482" s="100"/>
      <c r="T482" s="100"/>
      <c r="U482" s="100"/>
      <c r="V482" s="761"/>
      <c r="W482" s="761"/>
      <c r="X482" s="761"/>
      <c r="Y482" s="761"/>
      <c r="Z482" s="761"/>
      <c r="AA482" s="761"/>
      <c r="AB482" s="118"/>
      <c r="AC482" s="118"/>
      <c r="AD482" s="637"/>
      <c r="AE482" s="637"/>
      <c r="AF482" s="637"/>
      <c r="AG482" s="637"/>
      <c r="AH482" s="637"/>
      <c r="AI482" s="637"/>
      <c r="AJ482" s="637"/>
      <c r="AK482" s="637"/>
      <c r="AL482" s="637"/>
      <c r="AM482" s="637"/>
      <c r="AN482" s="637"/>
      <c r="AO482" s="637"/>
      <c r="AP482" s="637"/>
      <c r="AQ482" s="637"/>
      <c r="AR482" s="637"/>
      <c r="AS482" s="637"/>
      <c r="AT482" s="637"/>
      <c r="AU482" s="637"/>
      <c r="AV482" s="637"/>
      <c r="AW482" s="637"/>
      <c r="AX482" s="637"/>
      <c r="AY482" s="637"/>
      <c r="AZ482" s="637"/>
      <c r="BA482" s="637"/>
      <c r="BB482" s="637"/>
      <c r="BC482" s="637"/>
      <c r="BD482" s="637"/>
      <c r="BE482" s="637"/>
      <c r="BF482" s="637"/>
      <c r="BG482" s="637"/>
      <c r="BH482" s="637"/>
      <c r="BI482" s="637"/>
      <c r="BJ482" s="637"/>
      <c r="BK482" s="637"/>
      <c r="BL482" s="637"/>
      <c r="BM482" s="637"/>
      <c r="BN482" s="637"/>
      <c r="BO482" s="637"/>
      <c r="BP482" s="637"/>
      <c r="BQ482" s="637"/>
      <c r="BR482" s="759"/>
      <c r="BS482" s="759"/>
      <c r="BT482" s="657"/>
      <c r="BU482" s="657"/>
      <c r="BV482" s="720"/>
      <c r="BW482" s="720"/>
      <c r="BX482" s="720"/>
      <c r="BY482" s="100"/>
      <c r="BZ482" s="100"/>
      <c r="CA482" s="100"/>
      <c r="CB482" s="100"/>
      <c r="CC482" s="100"/>
      <c r="CD482" s="100"/>
      <c r="CE482" s="100"/>
      <c r="CF482" s="100"/>
      <c r="CG482" s="100"/>
      <c r="CH482" s="100"/>
      <c r="CI482" s="100"/>
      <c r="CJ482" s="100"/>
      <c r="CK482" s="100"/>
      <c r="CL482" s="100"/>
      <c r="CM482" s="100"/>
      <c r="CN482" s="100"/>
      <c r="CO482" s="100"/>
      <c r="CP482" s="100"/>
      <c r="CQ482" s="100"/>
      <c r="CR482" s="100"/>
      <c r="CS482" s="100"/>
      <c r="CT482" s="100"/>
      <c r="CU482" s="85"/>
      <c r="CV482" s="85"/>
      <c r="CW482" s="85"/>
      <c r="CX482" s="85"/>
      <c r="CY482" s="85"/>
      <c r="CZ482" s="85"/>
      <c r="DA482" s="85"/>
      <c r="DB482" s="85"/>
      <c r="DC482" s="85"/>
      <c r="DD482" s="85"/>
      <c r="DE482" s="85"/>
      <c r="DF482" s="85"/>
      <c r="DG482" s="85"/>
      <c r="DH482" s="85"/>
      <c r="DI482" s="85"/>
      <c r="DJ482" s="85"/>
      <c r="DK482" s="85"/>
      <c r="DL482" s="85"/>
      <c r="DM482" s="85"/>
      <c r="DN482" s="85"/>
      <c r="DO482" s="85"/>
      <c r="DP482" s="85"/>
      <c r="DQ482" s="85"/>
    </row>
    <row r="483" spans="2:121" s="47" customFormat="1" hidden="1" outlineLevel="1">
      <c r="B483" s="47">
        <v>483</v>
      </c>
      <c r="C483" s="83"/>
      <c r="D483" s="669"/>
      <c r="E483" s="118"/>
      <c r="F483" s="637"/>
      <c r="G483" s="637"/>
      <c r="H483" s="637"/>
      <c r="I483" s="637"/>
      <c r="J483" s="637"/>
      <c r="K483" s="637"/>
      <c r="L483" s="637"/>
      <c r="M483" s="637"/>
      <c r="N483" s="637"/>
      <c r="O483" s="698"/>
      <c r="P483" s="698"/>
      <c r="Q483" s="698"/>
      <c r="R483" s="698"/>
      <c r="S483" s="698"/>
      <c r="T483" s="698"/>
      <c r="U483" s="698"/>
      <c r="V483" s="699"/>
      <c r="W483" s="699"/>
      <c r="X483" s="699"/>
      <c r="Y483" s="699"/>
      <c r="Z483" s="699"/>
      <c r="AA483" s="699"/>
      <c r="AB483" s="118"/>
      <c r="AC483" s="118"/>
      <c r="AD483" s="637"/>
      <c r="AE483" s="637"/>
      <c r="AF483" s="637"/>
      <c r="AG483" s="637"/>
      <c r="AH483" s="637"/>
      <c r="AI483" s="637"/>
      <c r="AJ483" s="637"/>
      <c r="AK483" s="637"/>
      <c r="AL483" s="637"/>
      <c r="AM483" s="637"/>
      <c r="AN483" s="637"/>
      <c r="AO483" s="637"/>
      <c r="AP483" s="637"/>
      <c r="AQ483" s="637"/>
      <c r="AR483" s="637"/>
      <c r="AS483" s="637"/>
      <c r="AT483" s="637"/>
      <c r="AU483" s="637"/>
      <c r="AV483" s="637"/>
      <c r="AW483" s="637"/>
      <c r="AX483" s="637"/>
      <c r="AY483" s="637"/>
      <c r="AZ483" s="637"/>
      <c r="BA483" s="637"/>
      <c r="BB483" s="637"/>
      <c r="BC483" s="637"/>
      <c r="BD483" s="637"/>
      <c r="BE483" s="637"/>
      <c r="BF483" s="637"/>
      <c r="BG483" s="637"/>
      <c r="BH483" s="637"/>
      <c r="BI483" s="637"/>
      <c r="BJ483" s="637"/>
      <c r="BK483" s="637"/>
      <c r="BL483" s="637"/>
      <c r="BM483" s="637"/>
      <c r="BN483" s="637"/>
      <c r="BO483" s="637"/>
      <c r="BP483" s="637"/>
      <c r="BQ483" s="637"/>
      <c r="BR483" s="759"/>
      <c r="BS483" s="759"/>
      <c r="BT483" s="657"/>
      <c r="BU483" s="657"/>
      <c r="BV483" s="720"/>
      <c r="BW483" s="720"/>
      <c r="BX483" s="720"/>
      <c r="BY483" s="720"/>
      <c r="BZ483" s="698"/>
      <c r="CA483" s="698"/>
      <c r="CB483" s="698"/>
      <c r="CC483" s="720"/>
      <c r="CD483" s="100"/>
      <c r="CE483" s="100"/>
      <c r="CF483" s="100"/>
      <c r="CG483" s="100"/>
      <c r="CH483" s="100"/>
      <c r="CI483" s="759"/>
      <c r="CJ483" s="759"/>
      <c r="CK483" s="759"/>
      <c r="CL483" s="759"/>
      <c r="CM483" s="85"/>
      <c r="CN483" s="85"/>
      <c r="CO483" s="85"/>
      <c r="CP483" s="85"/>
      <c r="CQ483" s="85"/>
      <c r="CR483" s="85"/>
      <c r="CS483" s="85"/>
      <c r="CT483" s="85"/>
      <c r="CU483" s="85"/>
      <c r="CV483" s="85"/>
      <c r="CW483" s="85"/>
      <c r="CX483" s="85"/>
      <c r="CY483" s="85"/>
      <c r="CZ483" s="85"/>
      <c r="DA483" s="85"/>
      <c r="DB483" s="85"/>
      <c r="DC483" s="85"/>
      <c r="DD483" s="85"/>
      <c r="DE483" s="85"/>
      <c r="DF483" s="85"/>
      <c r="DG483" s="85"/>
      <c r="DH483" s="85"/>
      <c r="DI483" s="85"/>
      <c r="DJ483" s="85"/>
      <c r="DK483" s="85"/>
      <c r="DL483" s="85"/>
      <c r="DM483" s="85"/>
      <c r="DN483" s="85"/>
      <c r="DO483" s="85"/>
      <c r="DP483" s="85"/>
      <c r="DQ483" s="85"/>
    </row>
    <row r="484" spans="2:121" s="47" customFormat="1" hidden="1" outlineLevel="1">
      <c r="B484" s="47">
        <v>484</v>
      </c>
      <c r="C484" s="83"/>
      <c r="D484" s="750"/>
      <c r="E484" s="118"/>
      <c r="F484" s="637"/>
      <c r="G484" s="637"/>
      <c r="H484" s="637"/>
      <c r="I484" s="637"/>
      <c r="J484" s="637"/>
      <c r="K484" s="637"/>
      <c r="L484" s="637"/>
      <c r="M484" s="637"/>
      <c r="N484" s="637"/>
      <c r="O484" s="100"/>
      <c r="P484" s="720"/>
      <c r="Q484" s="100"/>
      <c r="R484" s="100"/>
      <c r="S484" s="100"/>
      <c r="T484" s="100"/>
      <c r="U484" s="100"/>
      <c r="V484" s="761"/>
      <c r="W484" s="761"/>
      <c r="X484" s="761"/>
      <c r="Y484" s="761"/>
      <c r="Z484" s="761"/>
      <c r="AA484" s="761"/>
      <c r="AB484" s="118"/>
      <c r="AC484" s="118"/>
      <c r="AD484" s="637"/>
      <c r="AE484" s="637"/>
      <c r="AF484" s="637"/>
      <c r="AG484" s="637"/>
      <c r="AH484" s="637"/>
      <c r="AI484" s="637"/>
      <c r="AJ484" s="637"/>
      <c r="AK484" s="637"/>
      <c r="AL484" s="637"/>
      <c r="AM484" s="637"/>
      <c r="AN484" s="637"/>
      <c r="AO484" s="637"/>
      <c r="AP484" s="637"/>
      <c r="AQ484" s="637"/>
      <c r="AR484" s="637"/>
      <c r="AS484" s="637"/>
      <c r="AT484" s="637"/>
      <c r="AU484" s="637"/>
      <c r="AV484" s="637"/>
      <c r="AW484" s="637"/>
      <c r="AX484" s="637"/>
      <c r="AY484" s="637"/>
      <c r="AZ484" s="637"/>
      <c r="BA484" s="637"/>
      <c r="BB484" s="637"/>
      <c r="BC484" s="637"/>
      <c r="BD484" s="637"/>
      <c r="BE484" s="637"/>
      <c r="BF484" s="637"/>
      <c r="BG484" s="637"/>
      <c r="BH484" s="637"/>
      <c r="BI484" s="637"/>
      <c r="BJ484" s="637"/>
      <c r="BK484" s="637"/>
      <c r="BL484" s="637"/>
      <c r="BM484" s="637"/>
      <c r="BN484" s="637"/>
      <c r="BO484" s="637"/>
      <c r="BP484" s="637"/>
      <c r="BQ484" s="637"/>
      <c r="BR484" s="759"/>
      <c r="BS484" s="759"/>
      <c r="BT484" s="657"/>
      <c r="BU484" s="657"/>
      <c r="BV484" s="720"/>
      <c r="BW484" s="720"/>
      <c r="BX484" s="720"/>
      <c r="BY484" s="100"/>
      <c r="BZ484" s="100"/>
      <c r="CA484" s="100"/>
      <c r="CB484" s="100"/>
      <c r="CC484" s="100"/>
      <c r="CD484" s="100"/>
      <c r="CE484" s="100"/>
      <c r="CF484" s="100"/>
      <c r="CG484" s="100"/>
      <c r="CH484" s="100"/>
      <c r="CI484" s="100"/>
      <c r="CJ484" s="100"/>
      <c r="CK484" s="100"/>
      <c r="CL484" s="100"/>
      <c r="CM484" s="100"/>
      <c r="CN484" s="100"/>
      <c r="CO484" s="100"/>
      <c r="CP484" s="100"/>
      <c r="CQ484" s="100"/>
      <c r="CR484" s="100"/>
      <c r="CS484" s="100"/>
      <c r="CT484" s="100"/>
      <c r="CU484" s="85"/>
      <c r="CV484" s="85"/>
      <c r="CW484" s="85"/>
      <c r="CX484" s="85"/>
      <c r="CY484" s="85"/>
      <c r="CZ484" s="85"/>
      <c r="DA484" s="85"/>
      <c r="DB484" s="85"/>
      <c r="DC484" s="85"/>
      <c r="DD484" s="85"/>
      <c r="DE484" s="85"/>
      <c r="DF484" s="85"/>
      <c r="DG484" s="85"/>
      <c r="DH484" s="85"/>
      <c r="DI484" s="85"/>
      <c r="DJ484" s="85"/>
      <c r="DK484" s="85"/>
      <c r="DL484" s="85"/>
      <c r="DM484" s="85"/>
      <c r="DN484" s="85"/>
      <c r="DO484" s="85"/>
      <c r="DP484" s="85"/>
      <c r="DQ484" s="85"/>
    </row>
    <row r="485" spans="2:121" s="47" customFormat="1" hidden="1" outlineLevel="1">
      <c r="B485" s="47">
        <v>485</v>
      </c>
      <c r="C485" s="83"/>
      <c r="D485" s="750"/>
      <c r="E485" s="118"/>
      <c r="F485" s="637"/>
      <c r="G485" s="637"/>
      <c r="H485" s="637"/>
      <c r="I485" s="637"/>
      <c r="J485" s="637"/>
      <c r="K485" s="637"/>
      <c r="L485" s="637"/>
      <c r="M485" s="637"/>
      <c r="N485" s="637"/>
      <c r="O485" s="100"/>
      <c r="P485" s="720"/>
      <c r="Q485" s="100"/>
      <c r="R485" s="100"/>
      <c r="S485" s="100"/>
      <c r="T485" s="100"/>
      <c r="U485" s="100"/>
      <c r="V485" s="761"/>
      <c r="W485" s="761"/>
      <c r="X485" s="761"/>
      <c r="Y485" s="761"/>
      <c r="Z485" s="761"/>
      <c r="AA485" s="761"/>
      <c r="AB485" s="118"/>
      <c r="AC485" s="118"/>
      <c r="AD485" s="637"/>
      <c r="AE485" s="637"/>
      <c r="AF485" s="637"/>
      <c r="AG485" s="637"/>
      <c r="AH485" s="637"/>
      <c r="AI485" s="637"/>
      <c r="AJ485" s="637"/>
      <c r="AK485" s="637"/>
      <c r="AL485" s="637"/>
      <c r="AM485" s="637"/>
      <c r="AN485" s="637"/>
      <c r="AO485" s="637"/>
      <c r="AP485" s="637"/>
      <c r="AQ485" s="637"/>
      <c r="AR485" s="637"/>
      <c r="AS485" s="637"/>
      <c r="AT485" s="637"/>
      <c r="AU485" s="637"/>
      <c r="AV485" s="637"/>
      <c r="AW485" s="637"/>
      <c r="AX485" s="637"/>
      <c r="AY485" s="637"/>
      <c r="AZ485" s="637"/>
      <c r="BA485" s="637"/>
      <c r="BB485" s="637"/>
      <c r="BC485" s="637"/>
      <c r="BD485" s="637"/>
      <c r="BE485" s="637"/>
      <c r="BF485" s="637"/>
      <c r="BG485" s="637"/>
      <c r="BH485" s="637"/>
      <c r="BI485" s="637"/>
      <c r="BJ485" s="637"/>
      <c r="BK485" s="637"/>
      <c r="BL485" s="637"/>
      <c r="BM485" s="637"/>
      <c r="BN485" s="637"/>
      <c r="BO485" s="637"/>
      <c r="BP485" s="637"/>
      <c r="BQ485" s="637"/>
      <c r="BR485" s="759"/>
      <c r="BS485" s="759"/>
      <c r="BT485" s="657"/>
      <c r="BU485" s="657"/>
      <c r="BV485" s="720"/>
      <c r="BW485" s="720"/>
      <c r="BX485" s="720"/>
      <c r="BY485" s="100"/>
      <c r="BZ485" s="100"/>
      <c r="CA485" s="100"/>
      <c r="CB485" s="100"/>
      <c r="CC485" s="100"/>
      <c r="CD485" s="100"/>
      <c r="CE485" s="100"/>
      <c r="CF485" s="100"/>
      <c r="CG485" s="100"/>
      <c r="CH485" s="100"/>
      <c r="CI485" s="100"/>
      <c r="CJ485" s="100"/>
      <c r="CK485" s="100"/>
      <c r="CL485" s="100"/>
      <c r="CM485" s="100"/>
      <c r="CN485" s="100"/>
      <c r="CO485" s="100"/>
      <c r="CP485" s="100"/>
      <c r="CQ485" s="100"/>
      <c r="CR485" s="100"/>
      <c r="CS485" s="100"/>
      <c r="CT485" s="100"/>
      <c r="CU485" s="85"/>
      <c r="CV485" s="85"/>
      <c r="CW485" s="85"/>
      <c r="CX485" s="85"/>
      <c r="CY485" s="85"/>
      <c r="CZ485" s="85"/>
      <c r="DA485" s="85"/>
      <c r="DB485" s="85"/>
      <c r="DC485" s="85"/>
      <c r="DD485" s="85"/>
      <c r="DE485" s="85"/>
      <c r="DF485" s="85"/>
      <c r="DG485" s="85"/>
      <c r="DH485" s="85"/>
      <c r="DI485" s="85"/>
      <c r="DJ485" s="85"/>
      <c r="DK485" s="85"/>
      <c r="DL485" s="85"/>
      <c r="DM485" s="85"/>
      <c r="DN485" s="85"/>
      <c r="DO485" s="85"/>
      <c r="DP485" s="85"/>
      <c r="DQ485" s="85"/>
    </row>
    <row r="486" spans="2:121" s="51" customFormat="1" hidden="1" outlineLevel="1">
      <c r="B486" s="47">
        <v>486</v>
      </c>
      <c r="C486" s="652"/>
      <c r="D486" s="716"/>
      <c r="E486" s="55"/>
      <c r="F486" s="781"/>
      <c r="G486" s="781"/>
      <c r="H486" s="781"/>
      <c r="I486" s="781"/>
      <c r="J486" s="781"/>
      <c r="K486" s="781"/>
      <c r="L486" s="781"/>
      <c r="M486" s="781"/>
      <c r="N486" s="781"/>
      <c r="O486" s="798"/>
      <c r="P486" s="798"/>
      <c r="Q486" s="798"/>
      <c r="R486" s="798"/>
      <c r="S486" s="798"/>
      <c r="T486" s="798"/>
      <c r="U486" s="798"/>
      <c r="V486" s="856"/>
      <c r="W486" s="856"/>
      <c r="X486" s="856"/>
      <c r="Y486" s="856"/>
      <c r="Z486" s="856"/>
      <c r="AA486" s="856"/>
      <c r="AB486" s="55"/>
      <c r="AC486" s="55"/>
      <c r="AD486" s="781"/>
      <c r="AE486" s="781"/>
      <c r="AF486" s="781"/>
      <c r="AG486" s="781"/>
      <c r="AH486" s="781"/>
      <c r="AI486" s="781"/>
      <c r="AJ486" s="781"/>
      <c r="AK486" s="781"/>
      <c r="AL486" s="781"/>
      <c r="AM486" s="781"/>
      <c r="AN486" s="781"/>
      <c r="AO486" s="781"/>
      <c r="AP486" s="781"/>
      <c r="AQ486" s="781"/>
      <c r="AR486" s="781"/>
      <c r="AS486" s="781"/>
      <c r="AT486" s="781"/>
      <c r="AU486" s="781"/>
      <c r="AV486" s="781"/>
      <c r="AW486" s="781"/>
      <c r="AX486" s="781"/>
      <c r="AY486" s="781"/>
      <c r="AZ486" s="781"/>
      <c r="BA486" s="781"/>
      <c r="BB486" s="781"/>
      <c r="BC486" s="781"/>
      <c r="BD486" s="781"/>
      <c r="BE486" s="781"/>
      <c r="BF486" s="781"/>
      <c r="BG486" s="781"/>
      <c r="BH486" s="781"/>
      <c r="BI486" s="781"/>
      <c r="BJ486" s="781"/>
      <c r="BK486" s="781"/>
      <c r="BL486" s="781"/>
      <c r="BM486" s="781"/>
      <c r="BN486" s="781"/>
      <c r="BO486" s="781"/>
      <c r="BP486" s="781"/>
      <c r="BQ486" s="781"/>
      <c r="BR486" s="781"/>
      <c r="BS486" s="781"/>
      <c r="BT486" s="781"/>
      <c r="BU486" s="781"/>
      <c r="BV486" s="798"/>
      <c r="BW486" s="798"/>
      <c r="BX486" s="798"/>
      <c r="BY486" s="798"/>
      <c r="BZ486" s="798"/>
      <c r="CA486" s="798"/>
      <c r="CB486" s="798"/>
      <c r="CC486" s="798"/>
      <c r="CD486" s="798"/>
      <c r="CE486" s="798"/>
      <c r="CF486" s="798"/>
      <c r="CG486" s="798"/>
      <c r="CH486" s="798"/>
      <c r="CI486" s="798"/>
      <c r="CJ486" s="798"/>
      <c r="CK486" s="798"/>
      <c r="CL486" s="798"/>
      <c r="CM486" s="798"/>
      <c r="CN486" s="798"/>
      <c r="CO486" s="798"/>
      <c r="CP486" s="798"/>
      <c r="CQ486" s="798"/>
      <c r="CR486" s="798"/>
      <c r="CS486" s="798"/>
      <c r="CT486" s="798"/>
      <c r="CU486" s="711"/>
      <c r="CV486" s="711"/>
      <c r="CW486" s="711"/>
      <c r="CX486" s="711"/>
      <c r="CY486" s="711"/>
      <c r="CZ486" s="711"/>
      <c r="DA486" s="711"/>
      <c r="DB486" s="711"/>
      <c r="DC486" s="711"/>
      <c r="DD486" s="711"/>
      <c r="DE486" s="711"/>
      <c r="DF486" s="711"/>
      <c r="DG486" s="711"/>
      <c r="DH486" s="711"/>
      <c r="DI486" s="711"/>
      <c r="DJ486" s="711"/>
      <c r="DK486" s="711"/>
      <c r="DL486" s="711"/>
      <c r="DM486" s="711"/>
      <c r="DN486" s="711"/>
      <c r="DO486" s="711"/>
      <c r="DP486" s="711"/>
      <c r="DQ486" s="711"/>
    </row>
    <row r="487" spans="2:121" s="47" customFormat="1" hidden="1" outlineLevel="1">
      <c r="B487" s="47">
        <v>487</v>
      </c>
      <c r="C487" s="46"/>
      <c r="D487" s="633"/>
      <c r="E487" s="111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132"/>
      <c r="W487" s="132"/>
      <c r="X487" s="132"/>
      <c r="Y487" s="132"/>
      <c r="Z487" s="132"/>
      <c r="AA487" s="132"/>
      <c r="AB487" s="111"/>
      <c r="AC487" s="111"/>
      <c r="AD487" s="85"/>
      <c r="AE487" s="85"/>
      <c r="AF487" s="85"/>
      <c r="AG487" s="85"/>
      <c r="AH487" s="85"/>
      <c r="AI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5"/>
      <c r="AW487" s="85"/>
      <c r="AX487" s="85"/>
      <c r="AY487" s="85"/>
      <c r="AZ487" s="85"/>
      <c r="BA487" s="85"/>
      <c r="BB487" s="85"/>
      <c r="BC487" s="85"/>
      <c r="BD487" s="85"/>
      <c r="BE487" s="85"/>
      <c r="BF487" s="85"/>
      <c r="BG487" s="85"/>
      <c r="BH487" s="85"/>
      <c r="BI487" s="85"/>
      <c r="BJ487" s="85"/>
      <c r="BK487" s="85"/>
      <c r="BL487" s="85"/>
      <c r="BM487" s="85"/>
      <c r="BN487" s="85"/>
      <c r="BO487" s="85"/>
      <c r="BP487" s="85"/>
      <c r="BQ487" s="85"/>
      <c r="BR487" s="759"/>
      <c r="BS487" s="759"/>
      <c r="BT487" s="759"/>
      <c r="BU487" s="759"/>
      <c r="BV487" s="905"/>
      <c r="BW487" s="905"/>
      <c r="BX487" s="905"/>
      <c r="BY487" s="905"/>
      <c r="BZ487" s="905"/>
      <c r="CA487" s="905"/>
      <c r="CB487" s="905"/>
      <c r="CC487" s="905"/>
      <c r="CD487" s="905"/>
      <c r="CE487" s="905"/>
      <c r="CF487" s="905"/>
      <c r="CG487" s="905"/>
      <c r="CH487" s="905"/>
      <c r="CI487" s="905"/>
      <c r="CJ487" s="905"/>
      <c r="CK487" s="905"/>
      <c r="CL487" s="905"/>
      <c r="CM487" s="634"/>
      <c r="CN487" s="634"/>
      <c r="CO487" s="634"/>
      <c r="CP487" s="634"/>
      <c r="CQ487" s="634"/>
      <c r="CR487" s="634"/>
      <c r="CS487" s="634"/>
      <c r="CT487" s="634"/>
      <c r="CU487" s="634"/>
      <c r="CV487" s="634"/>
      <c r="CW487" s="634"/>
      <c r="CX487" s="634"/>
      <c r="CY487" s="634"/>
      <c r="CZ487" s="634"/>
      <c r="DA487" s="634"/>
      <c r="DB487" s="634"/>
      <c r="DC487" s="634"/>
      <c r="DD487" s="634"/>
      <c r="DE487" s="634"/>
      <c r="DF487" s="634"/>
      <c r="DG487" s="634"/>
      <c r="DH487" s="634"/>
      <c r="DI487" s="634"/>
      <c r="DJ487" s="634"/>
      <c r="DK487" s="634"/>
      <c r="DL487" s="634"/>
      <c r="DM487" s="634"/>
      <c r="DN487" s="634"/>
      <c r="DO487" s="634"/>
      <c r="DP487" s="634"/>
      <c r="DQ487" s="634"/>
    </row>
    <row r="488" spans="2:121" s="47" customFormat="1" hidden="1" outlineLevel="1">
      <c r="B488" s="47">
        <v>488</v>
      </c>
      <c r="C488" s="83"/>
      <c r="D488" s="84"/>
      <c r="E488" s="11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131"/>
      <c r="W488" s="131"/>
      <c r="X488" s="131"/>
      <c r="Y488" s="131"/>
      <c r="Z488" s="131"/>
      <c r="AA488" s="131"/>
      <c r="AB488" s="114"/>
      <c r="AC488" s="11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99"/>
      <c r="CE488" s="99"/>
      <c r="CF488" s="99"/>
      <c r="CG488" s="99"/>
      <c r="CH488" s="99"/>
      <c r="CI488" s="85"/>
      <c r="CJ488" s="85"/>
      <c r="CK488" s="85"/>
      <c r="CL488" s="85"/>
      <c r="CM488" s="85"/>
      <c r="CN488" s="85"/>
      <c r="CO488" s="85"/>
      <c r="CP488" s="85"/>
      <c r="CQ488" s="85"/>
      <c r="CR488" s="85"/>
      <c r="CS488" s="85"/>
      <c r="CT488" s="85"/>
      <c r="CU488" s="85"/>
      <c r="CV488" s="85"/>
      <c r="CW488" s="85"/>
      <c r="CX488" s="85"/>
      <c r="CY488" s="85"/>
      <c r="CZ488" s="85"/>
      <c r="DA488" s="85"/>
      <c r="DB488" s="85"/>
      <c r="DC488" s="85"/>
      <c r="DD488" s="85"/>
      <c r="DE488" s="85"/>
      <c r="DF488" s="85"/>
      <c r="DG488" s="85"/>
      <c r="DH488" s="85"/>
      <c r="DI488" s="85"/>
      <c r="DJ488" s="85"/>
      <c r="DK488" s="85"/>
      <c r="DL488" s="85"/>
      <c r="DM488" s="85"/>
      <c r="DN488" s="85"/>
      <c r="DO488" s="85"/>
      <c r="DP488" s="85"/>
      <c r="DQ488" s="85"/>
    </row>
    <row r="489" spans="2:121" s="47" customFormat="1" hidden="1" outlineLevel="1">
      <c r="B489" s="47">
        <v>489</v>
      </c>
      <c r="C489" s="46"/>
      <c r="D489" s="633"/>
      <c r="E489" s="111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132"/>
      <c r="W489" s="132"/>
      <c r="X489" s="132"/>
      <c r="Y489" s="132"/>
      <c r="Z489" s="132"/>
      <c r="AA489" s="132"/>
      <c r="AB489" s="111"/>
      <c r="AC489" s="111"/>
      <c r="AD489" s="85"/>
      <c r="AE489" s="85"/>
      <c r="AF489" s="85"/>
      <c r="AG489" s="85"/>
      <c r="AH489" s="85"/>
      <c r="AI489" s="85"/>
      <c r="AJ489" s="85"/>
      <c r="AK489" s="85"/>
      <c r="AL489" s="85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  <c r="AW489" s="85"/>
      <c r="AX489" s="85"/>
      <c r="AY489" s="85"/>
      <c r="AZ489" s="85"/>
      <c r="BA489" s="85"/>
      <c r="BB489" s="85"/>
      <c r="BC489" s="85"/>
      <c r="BD489" s="85"/>
      <c r="BE489" s="85"/>
      <c r="BF489" s="85"/>
      <c r="BG489" s="85"/>
      <c r="BH489" s="85"/>
      <c r="BI489" s="85"/>
      <c r="BJ489" s="85"/>
      <c r="BK489" s="85"/>
      <c r="BL489" s="85"/>
      <c r="BM489" s="85"/>
      <c r="BN489" s="85"/>
      <c r="BO489" s="85"/>
      <c r="BP489" s="85"/>
      <c r="BQ489" s="85"/>
      <c r="BR489" s="85"/>
      <c r="BS489" s="85"/>
      <c r="BT489" s="85"/>
      <c r="BU489" s="85"/>
      <c r="BV489" s="634"/>
      <c r="BW489" s="634"/>
      <c r="BX489" s="634"/>
      <c r="BY489" s="634"/>
      <c r="BZ489" s="634"/>
      <c r="CA489" s="634"/>
      <c r="CB489" s="634"/>
      <c r="CC489" s="634"/>
      <c r="CD489" s="634"/>
      <c r="CE489" s="634"/>
      <c r="CF489" s="634"/>
      <c r="CG489" s="634"/>
      <c r="CH489" s="634"/>
      <c r="CI489" s="634"/>
      <c r="CJ489" s="634"/>
      <c r="CK489" s="634"/>
      <c r="CL489" s="634"/>
      <c r="CM489" s="634"/>
      <c r="CN489" s="634"/>
      <c r="CO489" s="634"/>
      <c r="CP489" s="634"/>
      <c r="CQ489" s="634"/>
      <c r="CR489" s="634"/>
      <c r="CS489" s="634"/>
      <c r="CT489" s="634"/>
      <c r="CU489" s="634"/>
      <c r="CV489" s="634"/>
      <c r="CW489" s="634"/>
      <c r="CX489" s="634"/>
      <c r="CY489" s="634"/>
      <c r="CZ489" s="634"/>
      <c r="DA489" s="634"/>
      <c r="DB489" s="634"/>
      <c r="DC489" s="634"/>
      <c r="DD489" s="634"/>
      <c r="DE489" s="634"/>
      <c r="DF489" s="634"/>
      <c r="DG489" s="634"/>
      <c r="DH489" s="634"/>
      <c r="DI489" s="634"/>
      <c r="DJ489" s="634"/>
      <c r="DK489" s="634"/>
      <c r="DL489" s="634"/>
      <c r="DM489" s="634"/>
      <c r="DN489" s="634"/>
      <c r="DO489" s="634"/>
      <c r="DP489" s="634"/>
      <c r="DQ489" s="634"/>
    </row>
    <row r="490" spans="2:121" s="47" customFormat="1" ht="12" hidden="1" customHeight="1" outlineLevel="1">
      <c r="B490" s="47">
        <v>490</v>
      </c>
      <c r="C490" s="83"/>
      <c r="D490" s="636"/>
      <c r="E490" s="118"/>
      <c r="F490" s="637"/>
      <c r="G490" s="637"/>
      <c r="H490" s="637"/>
      <c r="I490" s="637"/>
      <c r="J490" s="637"/>
      <c r="K490" s="637"/>
      <c r="L490" s="637"/>
      <c r="M490" s="637"/>
      <c r="N490" s="637"/>
      <c r="O490" s="638"/>
      <c r="P490" s="638"/>
      <c r="Q490" s="638"/>
      <c r="R490" s="638"/>
      <c r="S490" s="638"/>
      <c r="T490" s="638"/>
      <c r="U490" s="638"/>
      <c r="V490" s="630"/>
      <c r="W490" s="630"/>
      <c r="X490" s="630"/>
      <c r="Y490" s="630"/>
      <c r="Z490" s="630"/>
      <c r="AA490" s="630"/>
      <c r="AB490" s="118"/>
      <c r="AC490" s="118"/>
      <c r="AD490" s="637"/>
      <c r="AE490" s="637"/>
      <c r="AF490" s="637"/>
      <c r="AG490" s="637"/>
      <c r="AH490" s="637"/>
      <c r="AI490" s="637"/>
      <c r="AJ490" s="637"/>
      <c r="AK490" s="637"/>
      <c r="AL490" s="637"/>
      <c r="AM490" s="637"/>
      <c r="AN490" s="637"/>
      <c r="AO490" s="637"/>
      <c r="AP490" s="637"/>
      <c r="AQ490" s="637"/>
      <c r="AR490" s="637"/>
      <c r="AS490" s="637"/>
      <c r="AT490" s="637"/>
      <c r="AU490" s="637"/>
      <c r="AV490" s="637"/>
      <c r="AW490" s="637"/>
      <c r="AX490" s="637"/>
      <c r="AY490" s="637"/>
      <c r="AZ490" s="637"/>
      <c r="BA490" s="637"/>
      <c r="BB490" s="637"/>
      <c r="BC490" s="637"/>
      <c r="BD490" s="637"/>
      <c r="BE490" s="637"/>
      <c r="BF490" s="637"/>
      <c r="BG490" s="637"/>
      <c r="BH490" s="637"/>
      <c r="BI490" s="637"/>
      <c r="BJ490" s="637"/>
      <c r="BK490" s="637"/>
      <c r="BL490" s="637"/>
      <c r="BM490" s="637"/>
      <c r="BN490" s="637"/>
      <c r="BO490" s="637"/>
      <c r="BP490" s="637"/>
      <c r="BQ490" s="637"/>
      <c r="BR490" s="637"/>
      <c r="BS490" s="639"/>
      <c r="BT490" s="639"/>
      <c r="BU490" s="639"/>
      <c r="BV490" s="639"/>
      <c r="BW490" s="639"/>
      <c r="BX490" s="639"/>
      <c r="BY490" s="639"/>
      <c r="BZ490" s="639"/>
      <c r="CA490" s="639"/>
      <c r="CB490" s="639"/>
      <c r="CC490" s="639"/>
      <c r="CD490" s="639"/>
      <c r="CE490" s="639"/>
      <c r="CF490" s="639"/>
      <c r="CG490" s="639"/>
      <c r="CH490" s="639"/>
      <c r="CI490" s="639"/>
      <c r="CJ490" s="639"/>
      <c r="CK490" s="639"/>
      <c r="CL490" s="639"/>
      <c r="CM490" s="639"/>
      <c r="CN490" s="639"/>
      <c r="CO490" s="639"/>
      <c r="CP490" s="639"/>
      <c r="CQ490" s="639"/>
      <c r="CR490" s="639"/>
      <c r="CS490" s="639"/>
      <c r="CT490" s="639"/>
      <c r="CU490" s="639"/>
      <c r="CV490" s="639"/>
      <c r="CW490" s="639"/>
      <c r="CX490" s="639"/>
      <c r="CY490" s="639"/>
      <c r="CZ490" s="639"/>
      <c r="DA490" s="639"/>
      <c r="DB490" s="639"/>
      <c r="DC490" s="639"/>
      <c r="DD490" s="639"/>
      <c r="DE490" s="639"/>
      <c r="DF490" s="639"/>
      <c r="DG490" s="639"/>
      <c r="DH490" s="639"/>
      <c r="DI490" s="639"/>
      <c r="DJ490" s="639"/>
      <c r="DK490" s="639"/>
      <c r="DL490" s="639"/>
      <c r="DM490" s="639"/>
      <c r="DN490" s="639"/>
      <c r="DO490" s="639"/>
      <c r="DP490" s="639"/>
      <c r="DQ490" s="639"/>
    </row>
    <row r="491" spans="2:121" s="47" customFormat="1" ht="12" hidden="1" customHeight="1" outlineLevel="1">
      <c r="B491" s="47">
        <v>491</v>
      </c>
      <c r="C491" s="83"/>
      <c r="D491" s="636"/>
      <c r="E491" s="118"/>
      <c r="F491" s="637"/>
      <c r="G491" s="637"/>
      <c r="H491" s="637"/>
      <c r="I491" s="637"/>
      <c r="J491" s="637"/>
      <c r="K491" s="637"/>
      <c r="L491" s="637"/>
      <c r="M491" s="637"/>
      <c r="N491" s="637"/>
      <c r="O491" s="638"/>
      <c r="P491" s="638"/>
      <c r="Q491" s="638"/>
      <c r="R491" s="638"/>
      <c r="S491" s="638"/>
      <c r="T491" s="638"/>
      <c r="U491" s="638"/>
      <c r="V491" s="630"/>
      <c r="W491" s="630"/>
      <c r="X491" s="630"/>
      <c r="Y491" s="630"/>
      <c r="Z491" s="630"/>
      <c r="AA491" s="630"/>
      <c r="AB491" s="118"/>
      <c r="AC491" s="118"/>
      <c r="AD491" s="637"/>
      <c r="AE491" s="637"/>
      <c r="AF491" s="637"/>
      <c r="AG491" s="637"/>
      <c r="AH491" s="637"/>
      <c r="AI491" s="637"/>
      <c r="AJ491" s="637"/>
      <c r="AK491" s="637"/>
      <c r="AL491" s="637"/>
      <c r="AM491" s="637"/>
      <c r="AN491" s="637"/>
      <c r="AO491" s="637"/>
      <c r="AP491" s="637"/>
      <c r="AQ491" s="637"/>
      <c r="AR491" s="637"/>
      <c r="AS491" s="637"/>
      <c r="AT491" s="637"/>
      <c r="AU491" s="637"/>
      <c r="AV491" s="637"/>
      <c r="AW491" s="637"/>
      <c r="AX491" s="637"/>
      <c r="AY491" s="637"/>
      <c r="AZ491" s="637"/>
      <c r="BA491" s="637"/>
      <c r="BB491" s="637"/>
      <c r="BC491" s="637"/>
      <c r="BD491" s="637"/>
      <c r="BE491" s="637"/>
      <c r="BF491" s="637"/>
      <c r="BG491" s="637"/>
      <c r="BH491" s="637"/>
      <c r="BI491" s="637"/>
      <c r="BJ491" s="637"/>
      <c r="BK491" s="637"/>
      <c r="BL491" s="637"/>
      <c r="BM491" s="637"/>
      <c r="BN491" s="637"/>
      <c r="BO491" s="637"/>
      <c r="BP491" s="637"/>
      <c r="BQ491" s="637"/>
      <c r="BR491" s="637"/>
      <c r="BS491" s="639"/>
      <c r="BT491" s="639"/>
      <c r="BU491" s="639"/>
      <c r="BV491" s="639"/>
      <c r="BW491" s="639"/>
      <c r="BX491" s="639"/>
      <c r="BY491" s="639"/>
      <c r="BZ491" s="639"/>
      <c r="CA491" s="639"/>
      <c r="CB491" s="639"/>
      <c r="CC491" s="639"/>
      <c r="CD491" s="639"/>
      <c r="CE491" s="639"/>
      <c r="CF491" s="639"/>
      <c r="CG491" s="639"/>
      <c r="CH491" s="639"/>
      <c r="CI491" s="639"/>
      <c r="CJ491" s="639"/>
      <c r="CK491" s="639"/>
      <c r="CL491" s="639"/>
      <c r="CM491" s="639"/>
      <c r="CN491" s="639"/>
      <c r="CO491" s="639"/>
      <c r="CP491" s="639"/>
      <c r="CQ491" s="639"/>
      <c r="CR491" s="639"/>
      <c r="CS491" s="639"/>
      <c r="CT491" s="639"/>
      <c r="CU491" s="639"/>
      <c r="CV491" s="639"/>
      <c r="CW491" s="639"/>
      <c r="CX491" s="639"/>
      <c r="CY491" s="639"/>
      <c r="CZ491" s="639"/>
      <c r="DA491" s="639"/>
      <c r="DB491" s="639"/>
      <c r="DC491" s="639"/>
      <c r="DD491" s="639"/>
      <c r="DE491" s="639"/>
      <c r="DF491" s="639"/>
      <c r="DG491" s="639"/>
      <c r="DH491" s="639"/>
      <c r="DI491" s="639"/>
      <c r="DJ491" s="639"/>
      <c r="DK491" s="639"/>
      <c r="DL491" s="639"/>
      <c r="DM491" s="639"/>
      <c r="DN491" s="639"/>
      <c r="DO491" s="639"/>
      <c r="DP491" s="639"/>
      <c r="DQ491" s="639"/>
    </row>
    <row r="492" spans="2:121" s="47" customFormat="1" ht="12" hidden="1" customHeight="1" outlineLevel="1">
      <c r="B492" s="47">
        <v>492</v>
      </c>
      <c r="C492" s="83"/>
      <c r="D492" s="636"/>
      <c r="E492" s="118"/>
      <c r="F492" s="637"/>
      <c r="G492" s="637"/>
      <c r="H492" s="637"/>
      <c r="I492" s="637"/>
      <c r="J492" s="637"/>
      <c r="K492" s="637"/>
      <c r="L492" s="637"/>
      <c r="M492" s="637"/>
      <c r="N492" s="637"/>
      <c r="O492" s="638"/>
      <c r="P492" s="638"/>
      <c r="Q492" s="638"/>
      <c r="R492" s="638"/>
      <c r="S492" s="638"/>
      <c r="T492" s="638"/>
      <c r="U492" s="638"/>
      <c r="V492" s="630"/>
      <c r="W492" s="630"/>
      <c r="X492" s="630"/>
      <c r="Y492" s="630"/>
      <c r="Z492" s="630"/>
      <c r="AA492" s="630"/>
      <c r="AB492" s="118"/>
      <c r="AC492" s="118"/>
      <c r="AD492" s="637"/>
      <c r="AE492" s="637"/>
      <c r="AF492" s="637"/>
      <c r="AG492" s="637"/>
      <c r="AH492" s="637"/>
      <c r="AI492" s="637"/>
      <c r="AJ492" s="637"/>
      <c r="AK492" s="637"/>
      <c r="AL492" s="637"/>
      <c r="AM492" s="637"/>
      <c r="AN492" s="637"/>
      <c r="AO492" s="637"/>
      <c r="AP492" s="637"/>
      <c r="AQ492" s="637"/>
      <c r="AR492" s="637"/>
      <c r="AS492" s="637"/>
      <c r="AT492" s="637"/>
      <c r="AU492" s="637"/>
      <c r="AV492" s="637"/>
      <c r="AW492" s="637"/>
      <c r="AX492" s="637"/>
      <c r="AY492" s="637"/>
      <c r="AZ492" s="637"/>
      <c r="BA492" s="637"/>
      <c r="BB492" s="637"/>
      <c r="BC492" s="637"/>
      <c r="BD492" s="637"/>
      <c r="BE492" s="637"/>
      <c r="BF492" s="637"/>
      <c r="BG492" s="637"/>
      <c r="BH492" s="637"/>
      <c r="BI492" s="637"/>
      <c r="BJ492" s="637"/>
      <c r="BK492" s="637"/>
      <c r="BL492" s="637"/>
      <c r="BM492" s="637"/>
      <c r="BN492" s="637"/>
      <c r="BO492" s="637"/>
      <c r="BP492" s="637"/>
      <c r="BQ492" s="637"/>
      <c r="BR492" s="637"/>
      <c r="BS492" s="639"/>
      <c r="BT492" s="639"/>
      <c r="BU492" s="639"/>
      <c r="BV492" s="639"/>
      <c r="BW492" s="639"/>
      <c r="BX492" s="639"/>
      <c r="BY492" s="639"/>
      <c r="BZ492" s="639"/>
      <c r="CA492" s="639"/>
      <c r="CB492" s="639"/>
      <c r="CC492" s="639"/>
      <c r="CD492" s="639"/>
      <c r="CE492" s="639"/>
      <c r="CF492" s="639"/>
      <c r="CG492" s="639"/>
      <c r="CH492" s="639"/>
      <c r="CI492" s="639"/>
      <c r="CJ492" s="639"/>
      <c r="CK492" s="639"/>
      <c r="CL492" s="639"/>
      <c r="CM492" s="639"/>
      <c r="CN492" s="639"/>
      <c r="CO492" s="639"/>
      <c r="CP492" s="639"/>
      <c r="CQ492" s="639"/>
      <c r="CR492" s="639"/>
      <c r="CS492" s="639"/>
      <c r="CT492" s="639"/>
      <c r="CU492" s="639"/>
      <c r="CV492" s="639"/>
      <c r="CW492" s="639"/>
      <c r="CX492" s="639"/>
      <c r="CY492" s="639"/>
      <c r="CZ492" s="639"/>
      <c r="DA492" s="639"/>
      <c r="DB492" s="639"/>
      <c r="DC492" s="639"/>
      <c r="DD492" s="639"/>
      <c r="DE492" s="639"/>
      <c r="DF492" s="639"/>
      <c r="DG492" s="639"/>
      <c r="DH492" s="639"/>
      <c r="DI492" s="639"/>
      <c r="DJ492" s="639"/>
      <c r="DK492" s="639"/>
      <c r="DL492" s="639"/>
      <c r="DM492" s="639"/>
      <c r="DN492" s="639"/>
      <c r="DO492" s="639"/>
      <c r="DP492" s="639"/>
      <c r="DQ492" s="639"/>
    </row>
    <row r="493" spans="2:121" s="47" customFormat="1" ht="12" hidden="1" customHeight="1" outlineLevel="1">
      <c r="B493" s="47">
        <v>493</v>
      </c>
      <c r="C493" s="83"/>
      <c r="D493" s="636"/>
      <c r="E493" s="118"/>
      <c r="F493" s="637"/>
      <c r="G493" s="637"/>
      <c r="H493" s="637"/>
      <c r="I493" s="637"/>
      <c r="J493" s="637"/>
      <c r="K493" s="637"/>
      <c r="L493" s="637"/>
      <c r="M493" s="637"/>
      <c r="N493" s="637"/>
      <c r="O493" s="638"/>
      <c r="P493" s="638"/>
      <c r="Q493" s="638"/>
      <c r="R493" s="638"/>
      <c r="S493" s="638"/>
      <c r="T493" s="638"/>
      <c r="U493" s="638"/>
      <c r="V493" s="630"/>
      <c r="W493" s="630"/>
      <c r="X493" s="630"/>
      <c r="Y493" s="630"/>
      <c r="Z493" s="630"/>
      <c r="AA493" s="630"/>
      <c r="AB493" s="118"/>
      <c r="AC493" s="118"/>
      <c r="AD493" s="637"/>
      <c r="AE493" s="637"/>
      <c r="AF493" s="637"/>
      <c r="AG493" s="637"/>
      <c r="AH493" s="637"/>
      <c r="AI493" s="637"/>
      <c r="AJ493" s="637"/>
      <c r="AK493" s="637"/>
      <c r="AL493" s="637"/>
      <c r="AM493" s="637"/>
      <c r="AN493" s="637"/>
      <c r="AO493" s="637"/>
      <c r="AP493" s="637"/>
      <c r="AQ493" s="637"/>
      <c r="AR493" s="637"/>
      <c r="AS493" s="637"/>
      <c r="AT493" s="637"/>
      <c r="AU493" s="637"/>
      <c r="AV493" s="637"/>
      <c r="AW493" s="637"/>
      <c r="AX493" s="637"/>
      <c r="AY493" s="637"/>
      <c r="AZ493" s="637"/>
      <c r="BA493" s="637"/>
      <c r="BB493" s="637"/>
      <c r="BC493" s="637"/>
      <c r="BD493" s="637"/>
      <c r="BE493" s="637"/>
      <c r="BF493" s="637"/>
      <c r="BG493" s="637"/>
      <c r="BH493" s="637"/>
      <c r="BI493" s="637"/>
      <c r="BJ493" s="637"/>
      <c r="BK493" s="637"/>
      <c r="BL493" s="637"/>
      <c r="BM493" s="637"/>
      <c r="BN493" s="637"/>
      <c r="BO493" s="637"/>
      <c r="BP493" s="637"/>
      <c r="BQ493" s="637"/>
      <c r="BR493" s="637"/>
      <c r="BS493" s="639"/>
      <c r="BT493" s="639"/>
      <c r="BU493" s="639"/>
      <c r="BV493" s="639"/>
      <c r="BW493" s="639"/>
      <c r="BX493" s="639"/>
      <c r="BY493" s="639"/>
      <c r="BZ493" s="639"/>
      <c r="CA493" s="639"/>
      <c r="CB493" s="639"/>
      <c r="CC493" s="639"/>
      <c r="CD493" s="639"/>
      <c r="CE493" s="639"/>
      <c r="CF493" s="639"/>
      <c r="CG493" s="639"/>
      <c r="CH493" s="639"/>
      <c r="CI493" s="639"/>
      <c r="CJ493" s="639"/>
      <c r="CK493" s="639"/>
      <c r="CL493" s="639"/>
      <c r="CM493" s="639"/>
      <c r="CN493" s="639"/>
      <c r="CO493" s="639"/>
      <c r="CP493" s="639"/>
      <c r="CQ493" s="639"/>
      <c r="CR493" s="639"/>
      <c r="CS493" s="639"/>
      <c r="CT493" s="639"/>
      <c r="CU493" s="639"/>
      <c r="CV493" s="639"/>
      <c r="CW493" s="639"/>
      <c r="CX493" s="639"/>
      <c r="CY493" s="639"/>
      <c r="CZ493" s="639"/>
      <c r="DA493" s="639"/>
      <c r="DB493" s="639"/>
      <c r="DC493" s="639"/>
      <c r="DD493" s="639"/>
      <c r="DE493" s="639"/>
      <c r="DF493" s="639"/>
      <c r="DG493" s="639"/>
      <c r="DH493" s="639"/>
      <c r="DI493" s="639"/>
      <c r="DJ493" s="639"/>
      <c r="DK493" s="639"/>
      <c r="DL493" s="639"/>
      <c r="DM493" s="639"/>
      <c r="DN493" s="639"/>
      <c r="DO493" s="639"/>
      <c r="DP493" s="639"/>
      <c r="DQ493" s="639"/>
    </row>
    <row r="494" spans="2:121" s="47" customFormat="1" hidden="1" outlineLevel="1">
      <c r="B494" s="47">
        <v>494</v>
      </c>
      <c r="C494" s="46"/>
      <c r="D494" s="642"/>
      <c r="E494" s="53"/>
      <c r="F494" s="643"/>
      <c r="G494" s="643"/>
      <c r="H494" s="643"/>
      <c r="I494" s="643"/>
      <c r="J494" s="643"/>
      <c r="K494" s="643"/>
      <c r="L494" s="643"/>
      <c r="M494" s="643"/>
      <c r="N494" s="643"/>
      <c r="O494" s="644"/>
      <c r="P494" s="644"/>
      <c r="Q494" s="644"/>
      <c r="R494" s="644"/>
      <c r="S494" s="644"/>
      <c r="T494" s="644"/>
      <c r="U494" s="644"/>
      <c r="V494" s="631"/>
      <c r="W494" s="631"/>
      <c r="X494" s="631"/>
      <c r="Y494" s="631"/>
      <c r="Z494" s="631"/>
      <c r="AA494" s="631"/>
      <c r="AB494" s="53"/>
      <c r="AC494" s="53"/>
      <c r="AD494" s="643"/>
      <c r="AE494" s="643"/>
      <c r="AF494" s="643"/>
      <c r="AG494" s="643"/>
      <c r="AH494" s="643"/>
      <c r="AI494" s="643"/>
      <c r="AJ494" s="643"/>
      <c r="AK494" s="643"/>
      <c r="AL494" s="643"/>
      <c r="AM494" s="643"/>
      <c r="AN494" s="643"/>
      <c r="AO494" s="643"/>
      <c r="AP494" s="643"/>
      <c r="AQ494" s="643"/>
      <c r="AR494" s="643"/>
      <c r="AS494" s="643"/>
      <c r="AT494" s="643"/>
      <c r="AU494" s="643"/>
      <c r="AV494" s="643"/>
      <c r="AW494" s="643"/>
      <c r="AX494" s="643"/>
      <c r="AY494" s="643"/>
      <c r="AZ494" s="643"/>
      <c r="BA494" s="643"/>
      <c r="BB494" s="643"/>
      <c r="BC494" s="643"/>
      <c r="BD494" s="643"/>
      <c r="BE494" s="643"/>
      <c r="BF494" s="643"/>
      <c r="BG494" s="643"/>
      <c r="BH494" s="643"/>
      <c r="BI494" s="643"/>
      <c r="BJ494" s="643"/>
      <c r="BK494" s="643"/>
      <c r="BL494" s="643"/>
      <c r="BM494" s="643"/>
      <c r="BN494" s="643"/>
      <c r="BO494" s="643"/>
      <c r="BP494" s="643"/>
      <c r="BQ494" s="643"/>
      <c r="BR494" s="643"/>
      <c r="BS494" s="646"/>
      <c r="BT494" s="646"/>
      <c r="BU494" s="646"/>
      <c r="BV494" s="654"/>
      <c r="BW494" s="654"/>
      <c r="BX494" s="654"/>
      <c r="BY494" s="654"/>
      <c r="BZ494" s="654"/>
      <c r="CA494" s="654"/>
      <c r="CB494" s="654"/>
      <c r="CC494" s="654"/>
      <c r="CD494" s="654"/>
      <c r="CE494" s="654"/>
      <c r="CF494" s="654"/>
      <c r="CG494" s="654"/>
      <c r="CH494" s="654"/>
      <c r="CI494" s="654"/>
      <c r="CJ494" s="654"/>
      <c r="CK494" s="654"/>
      <c r="CL494" s="654"/>
      <c r="CM494" s="654"/>
      <c r="CN494" s="654"/>
      <c r="CO494" s="654"/>
      <c r="CP494" s="654"/>
      <c r="CQ494" s="654"/>
      <c r="CR494" s="654"/>
      <c r="CS494" s="654"/>
      <c r="CT494" s="654"/>
      <c r="CU494" s="654"/>
      <c r="CV494" s="654"/>
      <c r="CW494" s="654"/>
      <c r="CX494" s="654"/>
      <c r="CY494" s="654"/>
      <c r="CZ494" s="654"/>
      <c r="DA494" s="654"/>
      <c r="DB494" s="654"/>
      <c r="DC494" s="654"/>
      <c r="DD494" s="654"/>
      <c r="DE494" s="654"/>
      <c r="DF494" s="654"/>
      <c r="DG494" s="654"/>
      <c r="DH494" s="654"/>
      <c r="DI494" s="654"/>
      <c r="DJ494" s="654"/>
      <c r="DK494" s="654"/>
      <c r="DL494" s="654"/>
      <c r="DM494" s="654"/>
      <c r="DN494" s="654"/>
      <c r="DO494" s="654"/>
      <c r="DP494" s="654"/>
      <c r="DQ494" s="654"/>
    </row>
    <row r="495" spans="2:121" s="47" customFormat="1" hidden="1" outlineLevel="1">
      <c r="B495" s="47">
        <v>495</v>
      </c>
      <c r="C495" s="46"/>
      <c r="D495" s="633"/>
      <c r="E495" s="111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132"/>
      <c r="W495" s="132"/>
      <c r="X495" s="132"/>
      <c r="Y495" s="132"/>
      <c r="Z495" s="132"/>
      <c r="AA495" s="132"/>
      <c r="AB495" s="111"/>
      <c r="AC495" s="111"/>
      <c r="AD495" s="85"/>
      <c r="AE495" s="85"/>
      <c r="AF495" s="85"/>
      <c r="AG495" s="85"/>
      <c r="AH495" s="85"/>
      <c r="AI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  <c r="AW495" s="85"/>
      <c r="AX495" s="85"/>
      <c r="AY495" s="85"/>
      <c r="AZ495" s="85"/>
      <c r="BA495" s="85"/>
      <c r="BB495" s="85"/>
      <c r="BC495" s="85"/>
      <c r="BD495" s="85"/>
      <c r="BE495" s="85"/>
      <c r="BF495" s="85"/>
      <c r="BG495" s="85"/>
      <c r="BH495" s="85"/>
      <c r="BI495" s="85"/>
      <c r="BJ495" s="85"/>
      <c r="BK495" s="85"/>
      <c r="BL495" s="85"/>
      <c r="BM495" s="85"/>
      <c r="BN495" s="85"/>
      <c r="BO495" s="85"/>
      <c r="BP495" s="85"/>
      <c r="BQ495" s="85"/>
      <c r="BR495" s="85"/>
      <c r="BS495" s="85"/>
      <c r="BT495" s="85"/>
      <c r="BU495" s="85"/>
      <c r="BV495" s="634"/>
      <c r="BW495" s="634"/>
      <c r="BX495" s="634"/>
      <c r="BY495" s="634"/>
      <c r="BZ495" s="634"/>
      <c r="CA495" s="634"/>
      <c r="CB495" s="634"/>
      <c r="CC495" s="634"/>
      <c r="CD495" s="634"/>
      <c r="CE495" s="634"/>
      <c r="CF495" s="634"/>
      <c r="CG495" s="634"/>
      <c r="CH495" s="634"/>
      <c r="CI495" s="634"/>
      <c r="CJ495" s="634"/>
      <c r="CK495" s="634"/>
      <c r="CL495" s="634"/>
      <c r="CM495" s="634"/>
      <c r="CN495" s="634"/>
      <c r="CO495" s="634"/>
      <c r="CP495" s="634"/>
      <c r="CQ495" s="634"/>
      <c r="CR495" s="634"/>
      <c r="CS495" s="634"/>
      <c r="CT495" s="634"/>
      <c r="CU495" s="634"/>
      <c r="CV495" s="634"/>
      <c r="CW495" s="634"/>
      <c r="CX495" s="634"/>
      <c r="CY495" s="634"/>
      <c r="CZ495" s="634"/>
      <c r="DA495" s="634"/>
      <c r="DB495" s="634"/>
      <c r="DC495" s="634"/>
      <c r="DD495" s="634"/>
      <c r="DE495" s="634"/>
      <c r="DF495" s="634"/>
      <c r="DG495" s="634"/>
      <c r="DH495" s="634"/>
      <c r="DI495" s="634"/>
      <c r="DJ495" s="634"/>
      <c r="DK495" s="634"/>
      <c r="DL495" s="634"/>
      <c r="DM495" s="634"/>
      <c r="DN495" s="634"/>
      <c r="DO495" s="634"/>
      <c r="DP495" s="634"/>
      <c r="DQ495" s="634"/>
    </row>
    <row r="496" spans="2:121" s="47" customFormat="1" hidden="1" outlineLevel="1">
      <c r="B496" s="47">
        <v>496</v>
      </c>
      <c r="C496" s="46"/>
      <c r="D496" s="910"/>
      <c r="E496" s="111"/>
      <c r="F496" s="85"/>
      <c r="G496" s="85"/>
      <c r="H496" s="85"/>
      <c r="I496" s="85"/>
      <c r="J496" s="85"/>
      <c r="K496" s="85"/>
      <c r="L496" s="85"/>
      <c r="M496" s="85"/>
      <c r="N496" s="85"/>
      <c r="O496" s="656"/>
      <c r="P496" s="656"/>
      <c r="Q496" s="656"/>
      <c r="R496" s="656"/>
      <c r="S496" s="656"/>
      <c r="T496" s="656"/>
      <c r="U496" s="85"/>
      <c r="V496" s="132"/>
      <c r="W496" s="132"/>
      <c r="X496" s="132"/>
      <c r="Y496" s="132"/>
      <c r="Z496" s="132"/>
      <c r="AA496" s="132"/>
      <c r="AB496" s="111"/>
      <c r="AC496" s="111"/>
      <c r="AD496" s="85"/>
      <c r="AE496" s="85"/>
      <c r="AF496" s="85"/>
      <c r="AG496" s="85"/>
      <c r="AH496" s="85"/>
      <c r="AI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  <c r="AW496" s="85"/>
      <c r="AX496" s="85"/>
      <c r="AY496" s="85"/>
      <c r="AZ496" s="85"/>
      <c r="BA496" s="85"/>
      <c r="BB496" s="85"/>
      <c r="BC496" s="85"/>
      <c r="BD496" s="85"/>
      <c r="BE496" s="85"/>
      <c r="BF496" s="85"/>
      <c r="BG496" s="85"/>
      <c r="BH496" s="85"/>
      <c r="BI496" s="85"/>
      <c r="BJ496" s="85"/>
      <c r="BK496" s="85"/>
      <c r="BL496" s="85"/>
      <c r="BM496" s="85"/>
      <c r="BN496" s="85"/>
      <c r="BO496" s="85"/>
      <c r="BP496" s="85"/>
      <c r="BQ496" s="85"/>
      <c r="BR496" s="85"/>
      <c r="BS496" s="85"/>
      <c r="BT496" s="85"/>
      <c r="BU496" s="85"/>
      <c r="BV496" s="758"/>
      <c r="BW496" s="758"/>
      <c r="BX496" s="656"/>
      <c r="BY496" s="656"/>
      <c r="BZ496" s="656"/>
      <c r="CA496" s="656"/>
      <c r="CB496" s="656"/>
      <c r="CC496" s="656"/>
      <c r="CD496" s="656"/>
      <c r="CE496" s="656"/>
      <c r="CF496" s="656"/>
      <c r="CG496" s="656"/>
      <c r="CH496" s="656"/>
      <c r="CI496" s="656"/>
      <c r="CJ496" s="656"/>
      <c r="CK496" s="656"/>
      <c r="CL496" s="656"/>
      <c r="CM496" s="656"/>
      <c r="CN496" s="656"/>
      <c r="CO496" s="656"/>
      <c r="CP496" s="656"/>
      <c r="CQ496" s="656"/>
      <c r="CR496" s="656"/>
      <c r="CS496" s="656"/>
      <c r="CT496" s="656"/>
      <c r="CU496" s="656"/>
      <c r="CV496" s="656"/>
      <c r="CW496" s="656"/>
      <c r="CX496" s="656"/>
      <c r="CY496" s="656"/>
      <c r="CZ496" s="656"/>
      <c r="DA496" s="656"/>
      <c r="DB496" s="656"/>
      <c r="DC496" s="656"/>
      <c r="DD496" s="656"/>
      <c r="DE496" s="656"/>
      <c r="DF496" s="656"/>
      <c r="DG496" s="656"/>
      <c r="DH496" s="656"/>
      <c r="DI496" s="656"/>
      <c r="DJ496" s="656"/>
      <c r="DK496" s="656"/>
      <c r="DL496" s="656"/>
      <c r="DM496" s="656"/>
      <c r="DN496" s="656"/>
      <c r="DO496" s="656"/>
      <c r="DP496" s="656"/>
      <c r="DQ496" s="656"/>
    </row>
    <row r="497" spans="2:121" s="47" customFormat="1" hidden="1" outlineLevel="1">
      <c r="B497" s="47">
        <v>497</v>
      </c>
      <c r="C497" s="46"/>
      <c r="D497" s="910"/>
      <c r="E497" s="111"/>
      <c r="F497" s="85"/>
      <c r="G497" s="85"/>
      <c r="H497" s="85"/>
      <c r="I497" s="85"/>
      <c r="J497" s="85"/>
      <c r="K497" s="85"/>
      <c r="L497" s="85"/>
      <c r="M497" s="85"/>
      <c r="N497" s="85"/>
      <c r="O497" s="656"/>
      <c r="P497" s="656"/>
      <c r="Q497" s="656"/>
      <c r="R497" s="656"/>
      <c r="S497" s="656"/>
      <c r="T497" s="656"/>
      <c r="U497" s="85"/>
      <c r="V497" s="132"/>
      <c r="W497" s="132"/>
      <c r="X497" s="132"/>
      <c r="Y497" s="132"/>
      <c r="Z497" s="132"/>
      <c r="AA497" s="132"/>
      <c r="AB497" s="111"/>
      <c r="AC497" s="111"/>
      <c r="AD497" s="85"/>
      <c r="AE497" s="85"/>
      <c r="AF497" s="85"/>
      <c r="AG497" s="85"/>
      <c r="AH497" s="85"/>
      <c r="AI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  <c r="AW497" s="85"/>
      <c r="AX497" s="85"/>
      <c r="AY497" s="85"/>
      <c r="AZ497" s="85"/>
      <c r="BA497" s="85"/>
      <c r="BB497" s="85"/>
      <c r="BC497" s="85"/>
      <c r="BD497" s="85"/>
      <c r="BE497" s="85"/>
      <c r="BF497" s="85"/>
      <c r="BG497" s="85"/>
      <c r="BH497" s="85"/>
      <c r="BI497" s="85"/>
      <c r="BJ497" s="85"/>
      <c r="BK497" s="85"/>
      <c r="BL497" s="85"/>
      <c r="BM497" s="85"/>
      <c r="BN497" s="85"/>
      <c r="BO497" s="85"/>
      <c r="BP497" s="85"/>
      <c r="BQ497" s="85"/>
      <c r="BR497" s="85"/>
      <c r="BS497" s="85"/>
      <c r="BT497" s="85"/>
      <c r="BU497" s="85"/>
      <c r="BV497" s="758"/>
      <c r="BW497" s="758"/>
      <c r="BX497" s="656"/>
      <c r="BY497" s="656"/>
      <c r="BZ497" s="656"/>
      <c r="CA497" s="656"/>
      <c r="CB497" s="656"/>
      <c r="CC497" s="656"/>
      <c r="CD497" s="656"/>
      <c r="CE497" s="656"/>
      <c r="CF497" s="656"/>
      <c r="CG497" s="656"/>
      <c r="CH497" s="656"/>
      <c r="CI497" s="656"/>
      <c r="CJ497" s="656"/>
      <c r="CK497" s="656"/>
      <c r="CL497" s="656"/>
      <c r="CM497" s="656"/>
      <c r="CN497" s="656"/>
      <c r="CO497" s="656"/>
      <c r="CP497" s="656"/>
      <c r="CQ497" s="656"/>
      <c r="CR497" s="656"/>
      <c r="CS497" s="656"/>
      <c r="CT497" s="656"/>
      <c r="CU497" s="656"/>
      <c r="CV497" s="656"/>
      <c r="CW497" s="656"/>
      <c r="CX497" s="656"/>
      <c r="CY497" s="656"/>
      <c r="CZ497" s="656"/>
      <c r="DA497" s="656"/>
      <c r="DB497" s="656"/>
      <c r="DC497" s="656"/>
      <c r="DD497" s="656"/>
      <c r="DE497" s="656"/>
      <c r="DF497" s="656"/>
      <c r="DG497" s="656"/>
      <c r="DH497" s="656"/>
      <c r="DI497" s="656"/>
      <c r="DJ497" s="656"/>
      <c r="DK497" s="656"/>
      <c r="DL497" s="656"/>
      <c r="DM497" s="656"/>
      <c r="DN497" s="656"/>
      <c r="DO497" s="656"/>
      <c r="DP497" s="656"/>
      <c r="DQ497" s="656"/>
    </row>
    <row r="498" spans="2:121" s="47" customFormat="1" hidden="1" outlineLevel="1">
      <c r="B498" s="47">
        <v>498</v>
      </c>
      <c r="C498" s="46"/>
      <c r="D498" s="910"/>
      <c r="E498" s="111"/>
      <c r="F498" s="85"/>
      <c r="G498" s="85"/>
      <c r="H498" s="85"/>
      <c r="I498" s="85"/>
      <c r="J498" s="85"/>
      <c r="K498" s="85"/>
      <c r="L498" s="85"/>
      <c r="M498" s="85"/>
      <c r="N498" s="85"/>
      <c r="O498" s="656"/>
      <c r="P498" s="656"/>
      <c r="Q498" s="656"/>
      <c r="R498" s="656"/>
      <c r="S498" s="656"/>
      <c r="T498" s="656"/>
      <c r="U498" s="85"/>
      <c r="V498" s="132"/>
      <c r="W498" s="132"/>
      <c r="X498" s="132"/>
      <c r="Y498" s="132"/>
      <c r="Z498" s="132"/>
      <c r="AA498" s="132"/>
      <c r="AB498" s="111"/>
      <c r="AC498" s="111"/>
      <c r="AD498" s="85"/>
      <c r="AE498" s="85"/>
      <c r="AF498" s="85"/>
      <c r="AG498" s="85"/>
      <c r="AH498" s="85"/>
      <c r="AI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  <c r="AW498" s="85"/>
      <c r="AX498" s="85"/>
      <c r="AY498" s="85"/>
      <c r="AZ498" s="85"/>
      <c r="BA498" s="85"/>
      <c r="BB498" s="85"/>
      <c r="BC498" s="85"/>
      <c r="BD498" s="85"/>
      <c r="BE498" s="85"/>
      <c r="BF498" s="85"/>
      <c r="BG498" s="85"/>
      <c r="BH498" s="85"/>
      <c r="BI498" s="85"/>
      <c r="BJ498" s="85"/>
      <c r="BK498" s="85"/>
      <c r="BL498" s="85"/>
      <c r="BM498" s="85"/>
      <c r="BN498" s="85"/>
      <c r="BO498" s="85"/>
      <c r="BP498" s="85"/>
      <c r="BQ498" s="85"/>
      <c r="BR498" s="85"/>
      <c r="BS498" s="85"/>
      <c r="BT498" s="85"/>
      <c r="BU498" s="85"/>
      <c r="BV498" s="758"/>
      <c r="BW498" s="758"/>
      <c r="BX498" s="656"/>
      <c r="BY498" s="656"/>
      <c r="BZ498" s="656"/>
      <c r="CA498" s="656"/>
      <c r="CB498" s="656"/>
      <c r="CC498" s="656"/>
      <c r="CD498" s="656"/>
      <c r="CE498" s="656"/>
      <c r="CF498" s="656"/>
      <c r="CG498" s="656"/>
      <c r="CH498" s="656"/>
      <c r="CI498" s="656"/>
      <c r="CJ498" s="656"/>
      <c r="CK498" s="656"/>
      <c r="CL498" s="656"/>
      <c r="CM498" s="656"/>
      <c r="CN498" s="656"/>
      <c r="CO498" s="656"/>
      <c r="CP498" s="656"/>
      <c r="CQ498" s="656"/>
      <c r="CR498" s="656"/>
      <c r="CS498" s="656"/>
      <c r="CT498" s="656"/>
      <c r="CU498" s="656"/>
      <c r="CV498" s="656"/>
      <c r="CW498" s="656"/>
      <c r="CX498" s="656"/>
      <c r="CY498" s="656"/>
      <c r="CZ498" s="656"/>
      <c r="DA498" s="656"/>
      <c r="DB498" s="656"/>
      <c r="DC498" s="656"/>
      <c r="DD498" s="656"/>
      <c r="DE498" s="656"/>
      <c r="DF498" s="656"/>
      <c r="DG498" s="656"/>
      <c r="DH498" s="656"/>
      <c r="DI498" s="656"/>
      <c r="DJ498" s="656"/>
      <c r="DK498" s="656"/>
      <c r="DL498" s="656"/>
      <c r="DM498" s="656"/>
      <c r="DN498" s="656"/>
      <c r="DO498" s="656"/>
      <c r="DP498" s="656"/>
      <c r="DQ498" s="656"/>
    </row>
    <row r="499" spans="2:121" s="47" customFormat="1" hidden="1" outlineLevel="1">
      <c r="B499" s="47">
        <v>499</v>
      </c>
      <c r="C499" s="46"/>
      <c r="D499" s="910"/>
      <c r="E499" s="111"/>
      <c r="F499" s="85"/>
      <c r="G499" s="85"/>
      <c r="H499" s="85"/>
      <c r="I499" s="85"/>
      <c r="J499" s="85"/>
      <c r="K499" s="85"/>
      <c r="L499" s="85"/>
      <c r="M499" s="85"/>
      <c r="N499" s="85"/>
      <c r="O499" s="656"/>
      <c r="P499" s="656"/>
      <c r="Q499" s="656"/>
      <c r="R499" s="656"/>
      <c r="S499" s="656"/>
      <c r="T499" s="656"/>
      <c r="U499" s="85"/>
      <c r="V499" s="132"/>
      <c r="W499" s="132"/>
      <c r="X499" s="132"/>
      <c r="Y499" s="132"/>
      <c r="Z499" s="132"/>
      <c r="AA499" s="132"/>
      <c r="AB499" s="111"/>
      <c r="AC499" s="111"/>
      <c r="AD499" s="85"/>
      <c r="AE499" s="85"/>
      <c r="AF499" s="85"/>
      <c r="AG499" s="85"/>
      <c r="AH499" s="85"/>
      <c r="AI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  <c r="AW499" s="85"/>
      <c r="AX499" s="85"/>
      <c r="AY499" s="85"/>
      <c r="AZ499" s="85"/>
      <c r="BA499" s="85"/>
      <c r="BB499" s="85"/>
      <c r="BC499" s="85"/>
      <c r="BD499" s="85"/>
      <c r="BE499" s="85"/>
      <c r="BF499" s="85"/>
      <c r="BG499" s="85"/>
      <c r="BH499" s="85"/>
      <c r="BI499" s="85"/>
      <c r="BJ499" s="85"/>
      <c r="BK499" s="85"/>
      <c r="BL499" s="85"/>
      <c r="BM499" s="85"/>
      <c r="BN499" s="85"/>
      <c r="BO499" s="85"/>
      <c r="BP499" s="85"/>
      <c r="BQ499" s="85"/>
      <c r="BR499" s="85"/>
      <c r="BS499" s="85"/>
      <c r="BT499" s="85"/>
      <c r="BU499" s="85"/>
      <c r="BV499" s="758"/>
      <c r="BW499" s="758"/>
      <c r="BX499" s="656"/>
      <c r="BY499" s="656"/>
      <c r="BZ499" s="656"/>
      <c r="CA499" s="656"/>
      <c r="CB499" s="656"/>
      <c r="CC499" s="656"/>
      <c r="CD499" s="656"/>
      <c r="CE499" s="656"/>
      <c r="CF499" s="656"/>
      <c r="CG499" s="656"/>
      <c r="CH499" s="656"/>
      <c r="CI499" s="656"/>
      <c r="CJ499" s="656"/>
      <c r="CK499" s="656"/>
      <c r="CL499" s="656"/>
      <c r="CM499" s="656"/>
      <c r="CN499" s="656"/>
      <c r="CO499" s="656"/>
      <c r="CP499" s="656"/>
      <c r="CQ499" s="656"/>
      <c r="CR499" s="656"/>
      <c r="CS499" s="656"/>
      <c r="CT499" s="656"/>
      <c r="CU499" s="656"/>
      <c r="CV499" s="656"/>
      <c r="CW499" s="656"/>
      <c r="CX499" s="656"/>
      <c r="CY499" s="656"/>
      <c r="CZ499" s="656"/>
      <c r="DA499" s="656"/>
      <c r="DB499" s="656"/>
      <c r="DC499" s="656"/>
      <c r="DD499" s="656"/>
      <c r="DE499" s="656"/>
      <c r="DF499" s="656"/>
      <c r="DG499" s="656"/>
      <c r="DH499" s="656"/>
      <c r="DI499" s="656"/>
      <c r="DJ499" s="656"/>
      <c r="DK499" s="656"/>
      <c r="DL499" s="656"/>
      <c r="DM499" s="656"/>
      <c r="DN499" s="656"/>
      <c r="DO499" s="656"/>
      <c r="DP499" s="656"/>
      <c r="DQ499" s="656"/>
    </row>
    <row r="500" spans="2:121" s="51" customFormat="1" hidden="1" outlineLevel="1">
      <c r="B500" s="47">
        <v>500</v>
      </c>
      <c r="C500" s="641"/>
      <c r="D500" s="911"/>
      <c r="F500" s="711"/>
      <c r="G500" s="711"/>
      <c r="H500" s="711"/>
      <c r="I500" s="711"/>
      <c r="J500" s="711"/>
      <c r="K500" s="711"/>
      <c r="L500" s="711"/>
      <c r="M500" s="711"/>
      <c r="N500" s="711"/>
      <c r="O500" s="656"/>
      <c r="P500" s="872"/>
      <c r="Q500" s="872"/>
      <c r="R500" s="872"/>
      <c r="S500" s="872"/>
      <c r="T500" s="872"/>
      <c r="U500" s="711"/>
      <c r="V500" s="917"/>
      <c r="W500" s="917"/>
      <c r="X500" s="917"/>
      <c r="Y500" s="917"/>
      <c r="Z500" s="917"/>
      <c r="AA500" s="917"/>
      <c r="AD500" s="711"/>
      <c r="AE500" s="711"/>
      <c r="AF500" s="711"/>
      <c r="AG500" s="711"/>
      <c r="AH500" s="711"/>
      <c r="AI500" s="711"/>
      <c r="AJ500" s="711"/>
      <c r="AK500" s="711"/>
      <c r="AL500" s="711"/>
      <c r="AM500" s="711"/>
      <c r="AN500" s="711"/>
      <c r="AO500" s="711"/>
      <c r="AP500" s="711"/>
      <c r="AQ500" s="711"/>
      <c r="AR500" s="711"/>
      <c r="AS500" s="711"/>
      <c r="AT500" s="711"/>
      <c r="AU500" s="711"/>
      <c r="AV500" s="711"/>
      <c r="AW500" s="711"/>
      <c r="AX500" s="711"/>
      <c r="AY500" s="711"/>
      <c r="AZ500" s="711"/>
      <c r="BA500" s="711"/>
      <c r="BB500" s="711"/>
      <c r="BC500" s="711"/>
      <c r="BD500" s="711"/>
      <c r="BE500" s="711"/>
      <c r="BF500" s="711"/>
      <c r="BG500" s="711"/>
      <c r="BH500" s="711"/>
      <c r="BI500" s="711"/>
      <c r="BJ500" s="711"/>
      <c r="BK500" s="711"/>
      <c r="BL500" s="711"/>
      <c r="BM500" s="711"/>
      <c r="BN500" s="711"/>
      <c r="BO500" s="711"/>
      <c r="BP500" s="711"/>
      <c r="BQ500" s="711"/>
      <c r="BR500" s="711"/>
      <c r="BS500" s="711"/>
      <c r="BT500" s="711"/>
      <c r="BU500" s="711"/>
      <c r="BV500" s="913"/>
      <c r="BW500" s="913"/>
      <c r="BX500" s="872"/>
      <c r="BY500" s="872"/>
      <c r="BZ500" s="872"/>
      <c r="CA500" s="872"/>
      <c r="CB500" s="872"/>
      <c r="CC500" s="872"/>
      <c r="CD500" s="872"/>
      <c r="CE500" s="872"/>
      <c r="CF500" s="872"/>
      <c r="CG500" s="872"/>
      <c r="CH500" s="872"/>
      <c r="CI500" s="872"/>
      <c r="CJ500" s="872"/>
      <c r="CK500" s="872"/>
      <c r="CL500" s="872"/>
      <c r="CM500" s="872"/>
      <c r="CN500" s="872"/>
      <c r="CO500" s="872"/>
      <c r="CP500" s="872"/>
      <c r="CQ500" s="872"/>
      <c r="CR500" s="872"/>
      <c r="CS500" s="872"/>
      <c r="CT500" s="872"/>
      <c r="CU500" s="872"/>
      <c r="CV500" s="872"/>
      <c r="CW500" s="872"/>
      <c r="CX500" s="872"/>
      <c r="CY500" s="872"/>
      <c r="CZ500" s="872"/>
      <c r="DA500" s="872"/>
      <c r="DB500" s="872"/>
      <c r="DC500" s="872"/>
      <c r="DD500" s="872"/>
      <c r="DE500" s="872"/>
      <c r="DF500" s="872"/>
      <c r="DG500" s="872"/>
      <c r="DH500" s="872"/>
      <c r="DI500" s="872"/>
      <c r="DJ500" s="872"/>
      <c r="DK500" s="872"/>
      <c r="DL500" s="872"/>
      <c r="DM500" s="872"/>
      <c r="DN500" s="872"/>
      <c r="DO500" s="872"/>
      <c r="DP500" s="872"/>
      <c r="DQ500" s="872"/>
    </row>
    <row r="501" spans="2:121" s="47" customFormat="1" hidden="1" outlineLevel="1">
      <c r="B501" s="47">
        <v>501</v>
      </c>
      <c r="C501" s="83"/>
      <c r="D501" s="890"/>
      <c r="E501" s="129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662"/>
      <c r="W501" s="662"/>
      <c r="X501" s="662"/>
      <c r="Y501" s="662"/>
      <c r="Z501" s="662"/>
      <c r="AA501" s="662"/>
      <c r="AB501" s="129"/>
      <c r="AC501" s="129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  <c r="AU501" s="58"/>
      <c r="AV501" s="58"/>
      <c r="AW501" s="58"/>
      <c r="AX501" s="58"/>
      <c r="AY501" s="58"/>
      <c r="AZ501" s="58"/>
      <c r="BA501" s="58"/>
      <c r="BB501" s="58"/>
      <c r="BC501" s="58"/>
      <c r="BD501" s="58"/>
      <c r="BE501" s="58"/>
      <c r="BF501" s="58"/>
      <c r="BG501" s="58"/>
      <c r="BH501" s="58"/>
      <c r="BI501" s="58"/>
      <c r="BJ501" s="58"/>
      <c r="BK501" s="58"/>
      <c r="BL501" s="58"/>
      <c r="BM501" s="58"/>
      <c r="BN501" s="58"/>
      <c r="BO501" s="58"/>
      <c r="BP501" s="58"/>
      <c r="BQ501" s="58"/>
      <c r="BR501" s="58"/>
      <c r="BS501" s="58"/>
      <c r="BT501" s="58"/>
      <c r="BU501" s="58"/>
      <c r="BV501" s="663"/>
      <c r="BW501" s="663"/>
      <c r="BX501" s="663"/>
      <c r="BY501" s="663"/>
      <c r="BZ501" s="663"/>
      <c r="CA501" s="663"/>
      <c r="CB501" s="663"/>
      <c r="CC501" s="663"/>
      <c r="CD501" s="663"/>
      <c r="CE501" s="663"/>
      <c r="CF501" s="663"/>
      <c r="CG501" s="663"/>
      <c r="CH501" s="663"/>
      <c r="CI501" s="665"/>
      <c r="CJ501" s="665"/>
      <c r="CK501" s="665"/>
      <c r="CL501" s="665"/>
      <c r="CM501" s="665"/>
      <c r="CN501" s="665"/>
      <c r="CO501" s="665"/>
      <c r="CP501" s="665"/>
      <c r="CQ501" s="665"/>
      <c r="CR501" s="665"/>
      <c r="CS501" s="665"/>
      <c r="CT501" s="665"/>
      <c r="CU501" s="665"/>
      <c r="CV501" s="665"/>
      <c r="CW501" s="665"/>
      <c r="CX501" s="665"/>
      <c r="CY501" s="665"/>
      <c r="CZ501" s="665"/>
      <c r="DA501" s="665"/>
      <c r="DB501" s="665"/>
      <c r="DC501" s="665"/>
      <c r="DD501" s="665"/>
      <c r="DE501" s="665"/>
      <c r="DF501" s="665"/>
      <c r="DG501" s="665"/>
      <c r="DH501" s="665"/>
      <c r="DI501" s="665"/>
      <c r="DJ501" s="665"/>
      <c r="DK501" s="665"/>
      <c r="DL501" s="665"/>
      <c r="DM501" s="665"/>
      <c r="DN501" s="665"/>
      <c r="DO501" s="665"/>
      <c r="DP501" s="665"/>
      <c r="DQ501" s="665"/>
    </row>
    <row r="502" spans="2:121" s="47" customFormat="1" hidden="1" outlineLevel="1">
      <c r="B502" s="47">
        <v>502</v>
      </c>
      <c r="C502" s="46"/>
      <c r="D502" s="84"/>
      <c r="E502" s="11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131"/>
      <c r="W502" s="131"/>
      <c r="X502" s="131"/>
      <c r="Y502" s="131"/>
      <c r="Z502" s="131"/>
      <c r="AA502" s="131"/>
      <c r="AB502" s="114"/>
      <c r="AC502" s="11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99"/>
      <c r="CE502" s="99"/>
      <c r="CF502" s="99"/>
      <c r="CG502" s="99"/>
      <c r="CH502" s="99"/>
      <c r="CI502" s="85"/>
      <c r="CJ502" s="85"/>
      <c r="CK502" s="85"/>
      <c r="CL502" s="85"/>
      <c r="CM502" s="85"/>
      <c r="CN502" s="85"/>
      <c r="CO502" s="85"/>
      <c r="CP502" s="85"/>
      <c r="CQ502" s="85"/>
      <c r="CR502" s="85"/>
      <c r="CS502" s="85"/>
      <c r="CT502" s="85"/>
      <c r="CU502" s="85"/>
      <c r="CV502" s="85"/>
      <c r="CW502" s="85"/>
      <c r="CX502" s="85"/>
      <c r="CY502" s="85"/>
      <c r="CZ502" s="85"/>
      <c r="DA502" s="85"/>
      <c r="DB502" s="85"/>
      <c r="DC502" s="85"/>
      <c r="DD502" s="85"/>
      <c r="DE502" s="85"/>
      <c r="DF502" s="85"/>
      <c r="DG502" s="85"/>
      <c r="DH502" s="85"/>
      <c r="DI502" s="85"/>
      <c r="DJ502" s="85"/>
      <c r="DK502" s="85"/>
      <c r="DL502" s="85"/>
      <c r="DM502" s="85"/>
      <c r="DN502" s="85"/>
      <c r="DO502" s="85"/>
      <c r="DP502" s="85"/>
      <c r="DQ502" s="85"/>
    </row>
    <row r="503" spans="2:121" s="47" customFormat="1" hidden="1" outlineLevel="1">
      <c r="B503" s="47">
        <v>503</v>
      </c>
      <c r="C503" s="46"/>
      <c r="D503" s="633"/>
      <c r="E503" s="111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132"/>
      <c r="W503" s="132"/>
      <c r="X503" s="132"/>
      <c r="Y503" s="132"/>
      <c r="Z503" s="132"/>
      <c r="AA503" s="132"/>
      <c r="AB503" s="111"/>
      <c r="AC503" s="111"/>
      <c r="AD503" s="85"/>
      <c r="AE503" s="85"/>
      <c r="AF503" s="85"/>
      <c r="AG503" s="85"/>
      <c r="AH503" s="85"/>
      <c r="AI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  <c r="AW503" s="85"/>
      <c r="AX503" s="85"/>
      <c r="AY503" s="85"/>
      <c r="AZ503" s="85"/>
      <c r="BA503" s="85"/>
      <c r="BB503" s="85"/>
      <c r="BC503" s="85"/>
      <c r="BD503" s="85"/>
      <c r="BE503" s="85"/>
      <c r="BF503" s="85"/>
      <c r="BG503" s="85"/>
      <c r="BH503" s="85"/>
      <c r="BI503" s="85"/>
      <c r="BJ503" s="85"/>
      <c r="BK503" s="85"/>
      <c r="BL503" s="85"/>
      <c r="BM503" s="85"/>
      <c r="BN503" s="85"/>
      <c r="BO503" s="85"/>
      <c r="BP503" s="85"/>
      <c r="BQ503" s="85"/>
      <c r="BR503" s="85"/>
      <c r="BS503" s="85"/>
      <c r="BT503" s="85"/>
      <c r="BU503" s="85"/>
      <c r="BV503" s="634"/>
      <c r="BW503" s="634"/>
      <c r="BX503" s="634"/>
      <c r="BY503" s="634"/>
      <c r="BZ503" s="634"/>
      <c r="CA503" s="634"/>
      <c r="CB503" s="634"/>
      <c r="CC503" s="634"/>
      <c r="CD503" s="634"/>
      <c r="CE503" s="634"/>
      <c r="CF503" s="634"/>
      <c r="CG503" s="634"/>
      <c r="CH503" s="634"/>
      <c r="CI503" s="634"/>
      <c r="CJ503" s="634"/>
      <c r="CK503" s="634"/>
      <c r="CL503" s="634"/>
      <c r="CM503" s="634"/>
      <c r="CN503" s="634"/>
      <c r="CO503" s="634"/>
      <c r="CP503" s="634"/>
      <c r="CQ503" s="634"/>
      <c r="CR503" s="634"/>
      <c r="CS503" s="634"/>
      <c r="CT503" s="634"/>
      <c r="CU503" s="634"/>
      <c r="CV503" s="634"/>
      <c r="CW503" s="634"/>
      <c r="CX503" s="634"/>
      <c r="CY503" s="634"/>
      <c r="CZ503" s="634"/>
      <c r="DA503" s="634"/>
      <c r="DB503" s="634"/>
      <c r="DC503" s="634"/>
      <c r="DD503" s="634"/>
      <c r="DE503" s="634"/>
      <c r="DF503" s="634"/>
      <c r="DG503" s="634"/>
      <c r="DH503" s="634"/>
      <c r="DI503" s="634"/>
      <c r="DJ503" s="634"/>
      <c r="DK503" s="634"/>
      <c r="DL503" s="634"/>
      <c r="DM503" s="634"/>
      <c r="DN503" s="634"/>
      <c r="DO503" s="634"/>
      <c r="DP503" s="634"/>
      <c r="DQ503" s="634"/>
    </row>
    <row r="504" spans="2:121" s="47" customFormat="1" ht="12" hidden="1" customHeight="1" outlineLevel="1">
      <c r="B504" s="47">
        <v>504</v>
      </c>
      <c r="C504" s="83"/>
      <c r="D504" s="636"/>
      <c r="E504" s="118"/>
      <c r="F504" s="637"/>
      <c r="G504" s="637"/>
      <c r="H504" s="637"/>
      <c r="I504" s="637"/>
      <c r="J504" s="637"/>
      <c r="K504" s="637"/>
      <c r="L504" s="637"/>
      <c r="M504" s="637"/>
      <c r="N504" s="637"/>
      <c r="O504" s="638"/>
      <c r="P504" s="638"/>
      <c r="Q504" s="638"/>
      <c r="R504" s="638"/>
      <c r="S504" s="638"/>
      <c r="T504" s="638"/>
      <c r="U504" s="638"/>
      <c r="V504" s="630"/>
      <c r="W504" s="630"/>
      <c r="X504" s="630"/>
      <c r="Y504" s="630"/>
      <c r="Z504" s="630"/>
      <c r="AA504" s="630"/>
      <c r="AB504" s="118"/>
      <c r="AC504" s="118"/>
      <c r="AD504" s="637"/>
      <c r="AE504" s="637"/>
      <c r="AF504" s="637"/>
      <c r="AG504" s="637"/>
      <c r="AH504" s="637"/>
      <c r="AI504" s="637"/>
      <c r="AJ504" s="637"/>
      <c r="AK504" s="637"/>
      <c r="AL504" s="637"/>
      <c r="AM504" s="637"/>
      <c r="AN504" s="637"/>
      <c r="AO504" s="637"/>
      <c r="AP504" s="637"/>
      <c r="AQ504" s="637"/>
      <c r="AR504" s="637"/>
      <c r="AS504" s="637"/>
      <c r="AT504" s="637"/>
      <c r="AU504" s="637"/>
      <c r="AV504" s="637"/>
      <c r="AW504" s="637"/>
      <c r="AX504" s="637"/>
      <c r="AY504" s="637"/>
      <c r="AZ504" s="637"/>
      <c r="BA504" s="637"/>
      <c r="BB504" s="637"/>
      <c r="BC504" s="637"/>
      <c r="BD504" s="637"/>
      <c r="BE504" s="637"/>
      <c r="BF504" s="637"/>
      <c r="BG504" s="637"/>
      <c r="BH504" s="637"/>
      <c r="BI504" s="637"/>
      <c r="BJ504" s="637"/>
      <c r="BK504" s="637"/>
      <c r="BL504" s="637"/>
      <c r="BM504" s="637"/>
      <c r="BN504" s="637"/>
      <c r="BO504" s="637"/>
      <c r="BP504" s="637"/>
      <c r="BQ504" s="637"/>
      <c r="BR504" s="637"/>
      <c r="BS504" s="639"/>
      <c r="BT504" s="639"/>
      <c r="BU504" s="639"/>
      <c r="BV504" s="639"/>
      <c r="BW504" s="639"/>
      <c r="BX504" s="639"/>
      <c r="BY504" s="639"/>
      <c r="BZ504" s="639"/>
      <c r="CA504" s="639"/>
      <c r="CB504" s="639"/>
      <c r="CC504" s="639"/>
      <c r="CD504" s="639"/>
      <c r="CE504" s="639"/>
      <c r="CF504" s="639"/>
      <c r="CG504" s="639"/>
      <c r="CH504" s="639"/>
      <c r="CI504" s="639"/>
      <c r="CJ504" s="639"/>
      <c r="CK504" s="639"/>
      <c r="CL504" s="639"/>
      <c r="CM504" s="639"/>
      <c r="CN504" s="639"/>
      <c r="CO504" s="639"/>
      <c r="CP504" s="639"/>
      <c r="CQ504" s="639"/>
      <c r="CR504" s="639"/>
      <c r="CS504" s="639"/>
      <c r="CT504" s="639"/>
      <c r="CU504" s="639"/>
      <c r="CV504" s="639"/>
      <c r="CW504" s="639"/>
      <c r="CX504" s="639"/>
      <c r="CY504" s="639"/>
      <c r="CZ504" s="639"/>
      <c r="DA504" s="639"/>
      <c r="DB504" s="639"/>
      <c r="DC504" s="639"/>
      <c r="DD504" s="639"/>
      <c r="DE504" s="639"/>
      <c r="DF504" s="639"/>
      <c r="DG504" s="639"/>
      <c r="DH504" s="639"/>
      <c r="DI504" s="639"/>
      <c r="DJ504" s="639"/>
      <c r="DK504" s="639"/>
      <c r="DL504" s="639"/>
      <c r="DM504" s="639"/>
      <c r="DN504" s="639"/>
      <c r="DO504" s="639"/>
      <c r="DP504" s="639"/>
      <c r="DQ504" s="639"/>
    </row>
    <row r="505" spans="2:121" s="47" customFormat="1" ht="12" hidden="1" customHeight="1" outlineLevel="1">
      <c r="B505" s="47">
        <v>505</v>
      </c>
      <c r="C505" s="83"/>
      <c r="D505" s="636"/>
      <c r="E505" s="118"/>
      <c r="F505" s="637"/>
      <c r="G505" s="637"/>
      <c r="H505" s="637"/>
      <c r="I505" s="637"/>
      <c r="J505" s="637"/>
      <c r="K505" s="637"/>
      <c r="L505" s="637"/>
      <c r="M505" s="637"/>
      <c r="N505" s="637"/>
      <c r="O505" s="638"/>
      <c r="P505" s="638"/>
      <c r="Q505" s="638"/>
      <c r="R505" s="638"/>
      <c r="S505" s="638"/>
      <c r="T505" s="638"/>
      <c r="U505" s="638"/>
      <c r="V505" s="630"/>
      <c r="W505" s="630"/>
      <c r="X505" s="630"/>
      <c r="Y505" s="630"/>
      <c r="Z505" s="630"/>
      <c r="AA505" s="630"/>
      <c r="AB505" s="118"/>
      <c r="AC505" s="118"/>
      <c r="AD505" s="637"/>
      <c r="AE505" s="637"/>
      <c r="AF505" s="637"/>
      <c r="AG505" s="637"/>
      <c r="AH505" s="637"/>
      <c r="AI505" s="637"/>
      <c r="AJ505" s="637"/>
      <c r="AK505" s="637"/>
      <c r="AL505" s="637"/>
      <c r="AM505" s="637"/>
      <c r="AN505" s="637"/>
      <c r="AO505" s="637"/>
      <c r="AP505" s="637"/>
      <c r="AQ505" s="637"/>
      <c r="AR505" s="637"/>
      <c r="AS505" s="637"/>
      <c r="AT505" s="637"/>
      <c r="AU505" s="637"/>
      <c r="AV505" s="637"/>
      <c r="AW505" s="637"/>
      <c r="AX505" s="637"/>
      <c r="AY505" s="637"/>
      <c r="AZ505" s="637"/>
      <c r="BA505" s="637"/>
      <c r="BB505" s="637"/>
      <c r="BC505" s="637"/>
      <c r="BD505" s="637"/>
      <c r="BE505" s="637"/>
      <c r="BF505" s="637"/>
      <c r="BG505" s="637"/>
      <c r="BH505" s="637"/>
      <c r="BI505" s="637"/>
      <c r="BJ505" s="637"/>
      <c r="BK505" s="637"/>
      <c r="BL505" s="637"/>
      <c r="BM505" s="637"/>
      <c r="BN505" s="637"/>
      <c r="BO505" s="637"/>
      <c r="BP505" s="637"/>
      <c r="BQ505" s="637"/>
      <c r="BR505" s="637"/>
      <c r="BS505" s="639"/>
      <c r="BT505" s="639"/>
      <c r="BU505" s="639"/>
      <c r="BV505" s="639"/>
      <c r="BW505" s="639"/>
      <c r="BX505" s="639"/>
      <c r="BY505" s="639"/>
      <c r="BZ505" s="639"/>
      <c r="CA505" s="639"/>
      <c r="CB505" s="639"/>
      <c r="CC505" s="639"/>
      <c r="CD505" s="639"/>
      <c r="CE505" s="639"/>
      <c r="CF505" s="639"/>
      <c r="CG505" s="639"/>
      <c r="CH505" s="639"/>
      <c r="CI505" s="639"/>
      <c r="CJ505" s="639"/>
      <c r="CK505" s="639"/>
      <c r="CL505" s="639"/>
      <c r="CM505" s="639"/>
      <c r="CN505" s="639"/>
      <c r="CO505" s="639"/>
      <c r="CP505" s="639"/>
      <c r="CQ505" s="639"/>
      <c r="CR505" s="639"/>
      <c r="CS505" s="639"/>
      <c r="CT505" s="639"/>
      <c r="CU505" s="639"/>
      <c r="CV505" s="639"/>
      <c r="CW505" s="639"/>
      <c r="CX505" s="639"/>
      <c r="CY505" s="639"/>
      <c r="CZ505" s="639"/>
      <c r="DA505" s="639"/>
      <c r="DB505" s="639"/>
      <c r="DC505" s="639"/>
      <c r="DD505" s="639"/>
      <c r="DE505" s="639"/>
      <c r="DF505" s="639"/>
      <c r="DG505" s="639"/>
      <c r="DH505" s="639"/>
      <c r="DI505" s="639"/>
      <c r="DJ505" s="639"/>
      <c r="DK505" s="639"/>
      <c r="DL505" s="639"/>
      <c r="DM505" s="639"/>
      <c r="DN505" s="639"/>
      <c r="DO505" s="639"/>
      <c r="DP505" s="639"/>
      <c r="DQ505" s="639"/>
    </row>
    <row r="506" spans="2:121" s="47" customFormat="1" ht="12" hidden="1" customHeight="1" outlineLevel="1">
      <c r="B506" s="47">
        <v>506</v>
      </c>
      <c r="C506" s="83"/>
      <c r="D506" s="636"/>
      <c r="E506" s="118"/>
      <c r="F506" s="637"/>
      <c r="G506" s="637"/>
      <c r="H506" s="637"/>
      <c r="I506" s="637"/>
      <c r="J506" s="637"/>
      <c r="K506" s="637"/>
      <c r="L506" s="637"/>
      <c r="M506" s="637"/>
      <c r="N506" s="637"/>
      <c r="O506" s="638"/>
      <c r="P506" s="638"/>
      <c r="Q506" s="638"/>
      <c r="R506" s="638"/>
      <c r="S506" s="638"/>
      <c r="T506" s="638"/>
      <c r="U506" s="638"/>
      <c r="V506" s="630"/>
      <c r="W506" s="630"/>
      <c r="X506" s="630"/>
      <c r="Y506" s="630"/>
      <c r="Z506" s="630"/>
      <c r="AA506" s="630"/>
      <c r="AB506" s="118"/>
      <c r="AC506" s="118"/>
      <c r="AD506" s="637"/>
      <c r="AE506" s="637"/>
      <c r="AF506" s="637"/>
      <c r="AG506" s="637"/>
      <c r="AH506" s="637"/>
      <c r="AI506" s="637"/>
      <c r="AJ506" s="637"/>
      <c r="AK506" s="637"/>
      <c r="AL506" s="637"/>
      <c r="AM506" s="637"/>
      <c r="AN506" s="637"/>
      <c r="AO506" s="637"/>
      <c r="AP506" s="637"/>
      <c r="AQ506" s="637"/>
      <c r="AR506" s="637"/>
      <c r="AS506" s="637"/>
      <c r="AT506" s="637"/>
      <c r="AU506" s="637"/>
      <c r="AV506" s="637"/>
      <c r="AW506" s="637"/>
      <c r="AX506" s="637"/>
      <c r="AY506" s="637"/>
      <c r="AZ506" s="637"/>
      <c r="BA506" s="637"/>
      <c r="BB506" s="637"/>
      <c r="BC506" s="637"/>
      <c r="BD506" s="637"/>
      <c r="BE506" s="637"/>
      <c r="BF506" s="637"/>
      <c r="BG506" s="637"/>
      <c r="BH506" s="637"/>
      <c r="BI506" s="637"/>
      <c r="BJ506" s="637"/>
      <c r="BK506" s="637"/>
      <c r="BL506" s="637"/>
      <c r="BM506" s="637"/>
      <c r="BN506" s="637"/>
      <c r="BO506" s="637"/>
      <c r="BP506" s="637"/>
      <c r="BQ506" s="637"/>
      <c r="BR506" s="637"/>
      <c r="BS506" s="639"/>
      <c r="BT506" s="639"/>
      <c r="BU506" s="639"/>
      <c r="BV506" s="639"/>
      <c r="BW506" s="639"/>
      <c r="BX506" s="639"/>
      <c r="BY506" s="639"/>
      <c r="BZ506" s="639"/>
      <c r="CA506" s="639"/>
      <c r="CB506" s="639"/>
      <c r="CC506" s="639"/>
      <c r="CD506" s="639"/>
      <c r="CE506" s="639"/>
      <c r="CF506" s="639"/>
      <c r="CG506" s="639"/>
      <c r="CH506" s="639"/>
      <c r="CI506" s="639"/>
      <c r="CJ506" s="639"/>
      <c r="CK506" s="639"/>
      <c r="CL506" s="639"/>
      <c r="CM506" s="639"/>
      <c r="CN506" s="639"/>
      <c r="CO506" s="639"/>
      <c r="CP506" s="639"/>
      <c r="CQ506" s="639"/>
      <c r="CR506" s="639"/>
      <c r="CS506" s="639"/>
      <c r="CT506" s="639"/>
      <c r="CU506" s="639"/>
      <c r="CV506" s="639"/>
      <c r="CW506" s="639"/>
      <c r="CX506" s="639"/>
      <c r="CY506" s="639"/>
      <c r="CZ506" s="639"/>
      <c r="DA506" s="639"/>
      <c r="DB506" s="639"/>
      <c r="DC506" s="639"/>
      <c r="DD506" s="639"/>
      <c r="DE506" s="639"/>
      <c r="DF506" s="639"/>
      <c r="DG506" s="639"/>
      <c r="DH506" s="639"/>
      <c r="DI506" s="639"/>
      <c r="DJ506" s="639"/>
      <c r="DK506" s="639"/>
      <c r="DL506" s="639"/>
      <c r="DM506" s="639"/>
      <c r="DN506" s="639"/>
      <c r="DO506" s="639"/>
      <c r="DP506" s="639"/>
      <c r="DQ506" s="639"/>
    </row>
    <row r="507" spans="2:121" s="47" customFormat="1" hidden="1" outlineLevel="1">
      <c r="B507" s="47">
        <v>507</v>
      </c>
      <c r="C507" s="46"/>
      <c r="D507" s="633"/>
      <c r="E507" s="111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132"/>
      <c r="W507" s="132"/>
      <c r="X507" s="132"/>
      <c r="Y507" s="132"/>
      <c r="Z507" s="132"/>
      <c r="AA507" s="132"/>
      <c r="AB507" s="111"/>
      <c r="AC507" s="111"/>
      <c r="AD507" s="85"/>
      <c r="AE507" s="85"/>
      <c r="AF507" s="85"/>
      <c r="AG507" s="85"/>
      <c r="AH507" s="85"/>
      <c r="AI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  <c r="AW507" s="85"/>
      <c r="AX507" s="85"/>
      <c r="AY507" s="85"/>
      <c r="AZ507" s="85"/>
      <c r="BA507" s="85"/>
      <c r="BB507" s="85"/>
      <c r="BC507" s="85"/>
      <c r="BD507" s="85"/>
      <c r="BE507" s="85"/>
      <c r="BF507" s="85"/>
      <c r="BG507" s="85"/>
      <c r="BH507" s="85"/>
      <c r="BI507" s="85"/>
      <c r="BJ507" s="85"/>
      <c r="BK507" s="85"/>
      <c r="BL507" s="85"/>
      <c r="BM507" s="85"/>
      <c r="BN507" s="85"/>
      <c r="BO507" s="85"/>
      <c r="BP507" s="85"/>
      <c r="BQ507" s="85"/>
      <c r="BR507" s="85"/>
      <c r="BS507" s="85"/>
      <c r="BT507" s="85"/>
      <c r="BU507" s="85"/>
      <c r="BV507" s="634"/>
      <c r="BW507" s="634"/>
      <c r="BX507" s="634"/>
      <c r="BY507" s="634"/>
      <c r="BZ507" s="634"/>
      <c r="CA507" s="634"/>
      <c r="CB507" s="634"/>
      <c r="CC507" s="634"/>
      <c r="CD507" s="634"/>
      <c r="CE507" s="634"/>
      <c r="CF507" s="634"/>
      <c r="CG507" s="634"/>
      <c r="CH507" s="634"/>
      <c r="CI507" s="634"/>
      <c r="CJ507" s="634"/>
      <c r="CK507" s="634"/>
      <c r="CL507" s="634"/>
      <c r="CM507" s="634"/>
      <c r="CN507" s="634"/>
      <c r="CO507" s="634"/>
      <c r="CP507" s="634"/>
      <c r="CQ507" s="634"/>
      <c r="CR507" s="634"/>
      <c r="CS507" s="634"/>
      <c r="CT507" s="634"/>
      <c r="CU507" s="634"/>
      <c r="CV507" s="634"/>
      <c r="CW507" s="634"/>
      <c r="CX507" s="634"/>
      <c r="CY507" s="634"/>
      <c r="CZ507" s="634"/>
      <c r="DA507" s="634"/>
      <c r="DB507" s="634"/>
      <c r="DC507" s="634"/>
      <c r="DD507" s="634"/>
      <c r="DE507" s="634"/>
      <c r="DF507" s="634"/>
      <c r="DG507" s="634"/>
      <c r="DH507" s="634"/>
      <c r="DI507" s="634"/>
      <c r="DJ507" s="634"/>
      <c r="DK507" s="634"/>
      <c r="DL507" s="634"/>
      <c r="DM507" s="634"/>
      <c r="DN507" s="634"/>
      <c r="DO507" s="634"/>
      <c r="DP507" s="634"/>
      <c r="DQ507" s="634"/>
    </row>
    <row r="508" spans="2:121" s="56" customFormat="1" hidden="1" outlineLevel="1">
      <c r="B508" s="47">
        <v>508</v>
      </c>
      <c r="C508" s="734"/>
      <c r="D508" s="910"/>
      <c r="F508" s="889"/>
      <c r="G508" s="889"/>
      <c r="H508" s="889"/>
      <c r="I508" s="889"/>
      <c r="J508" s="889"/>
      <c r="K508" s="889"/>
      <c r="L508" s="889"/>
      <c r="M508" s="889"/>
      <c r="N508" s="889"/>
      <c r="O508" s="656"/>
      <c r="P508" s="656"/>
      <c r="Q508" s="656"/>
      <c r="R508" s="656"/>
      <c r="S508" s="656"/>
      <c r="T508" s="656"/>
      <c r="U508" s="656"/>
      <c r="V508" s="632"/>
      <c r="W508" s="632"/>
      <c r="X508" s="632"/>
      <c r="Y508" s="632"/>
      <c r="Z508" s="632"/>
      <c r="AA508" s="632"/>
      <c r="AD508" s="889"/>
      <c r="AE508" s="889"/>
      <c r="AF508" s="889"/>
      <c r="AG508" s="889"/>
      <c r="AH508" s="889"/>
      <c r="AI508" s="889"/>
      <c r="AJ508" s="889"/>
      <c r="AK508" s="889"/>
      <c r="AL508" s="889"/>
      <c r="AM508" s="889"/>
      <c r="AN508" s="889"/>
      <c r="AO508" s="889"/>
      <c r="AP508" s="889"/>
      <c r="AQ508" s="889"/>
      <c r="AR508" s="889"/>
      <c r="AS508" s="889"/>
      <c r="AT508" s="889"/>
      <c r="AU508" s="889"/>
      <c r="AV508" s="889"/>
      <c r="AW508" s="889"/>
      <c r="AX508" s="889"/>
      <c r="AY508" s="889"/>
      <c r="AZ508" s="889"/>
      <c r="BA508" s="889"/>
      <c r="BB508" s="889"/>
      <c r="BC508" s="889"/>
      <c r="BD508" s="889"/>
      <c r="BE508" s="889"/>
      <c r="BF508" s="889"/>
      <c r="BG508" s="889"/>
      <c r="BH508" s="889"/>
      <c r="BI508" s="889"/>
      <c r="BJ508" s="889"/>
      <c r="BK508" s="889"/>
      <c r="BL508" s="889"/>
      <c r="BM508" s="889"/>
      <c r="BN508" s="889"/>
      <c r="BO508" s="889"/>
      <c r="BP508" s="889"/>
      <c r="BQ508" s="889"/>
      <c r="BR508" s="889"/>
      <c r="BS508" s="889"/>
      <c r="BT508" s="889"/>
      <c r="BU508" s="889"/>
      <c r="BV508" s="656"/>
      <c r="BW508" s="656"/>
      <c r="BX508" s="656"/>
      <c r="BY508" s="656"/>
      <c r="BZ508" s="656"/>
      <c r="CA508" s="656"/>
      <c r="CB508" s="656"/>
      <c r="CC508" s="656"/>
      <c r="CD508" s="656"/>
      <c r="CE508" s="656"/>
      <c r="CF508" s="656"/>
      <c r="CG508" s="656"/>
      <c r="CH508" s="656"/>
      <c r="CI508" s="656"/>
      <c r="CJ508" s="656"/>
      <c r="CK508" s="656"/>
      <c r="CL508" s="656"/>
      <c r="CM508" s="656"/>
      <c r="CN508" s="656"/>
      <c r="CO508" s="656"/>
      <c r="CP508" s="656"/>
      <c r="CQ508" s="656"/>
      <c r="CR508" s="656"/>
      <c r="CS508" s="656"/>
      <c r="CT508" s="656"/>
      <c r="CU508" s="656"/>
      <c r="CV508" s="656"/>
      <c r="CW508" s="656"/>
      <c r="CX508" s="656"/>
      <c r="CY508" s="656"/>
      <c r="CZ508" s="656"/>
      <c r="DA508" s="656"/>
      <c r="DB508" s="656"/>
      <c r="DC508" s="656"/>
      <c r="DD508" s="656"/>
      <c r="DE508" s="656"/>
      <c r="DF508" s="656"/>
      <c r="DG508" s="656"/>
      <c r="DH508" s="656"/>
      <c r="DI508" s="656"/>
      <c r="DJ508" s="656"/>
      <c r="DK508" s="656"/>
      <c r="DL508" s="656"/>
      <c r="DM508" s="656"/>
      <c r="DN508" s="656"/>
      <c r="DO508" s="656"/>
      <c r="DP508" s="656"/>
      <c r="DQ508" s="656"/>
    </row>
    <row r="509" spans="2:121" s="56" customFormat="1" hidden="1" outlineLevel="1">
      <c r="B509" s="47">
        <v>509</v>
      </c>
      <c r="C509" s="734"/>
      <c r="D509" s="910"/>
      <c r="F509" s="889"/>
      <c r="G509" s="889"/>
      <c r="H509" s="889"/>
      <c r="I509" s="889"/>
      <c r="J509" s="889"/>
      <c r="K509" s="889"/>
      <c r="L509" s="889"/>
      <c r="M509" s="889"/>
      <c r="N509" s="889"/>
      <c r="O509" s="656"/>
      <c r="P509" s="656"/>
      <c r="Q509" s="656"/>
      <c r="R509" s="656"/>
      <c r="S509" s="656"/>
      <c r="T509" s="656"/>
      <c r="U509" s="656"/>
      <c r="V509" s="632"/>
      <c r="W509" s="632"/>
      <c r="X509" s="632"/>
      <c r="Y509" s="632"/>
      <c r="Z509" s="632"/>
      <c r="AA509" s="632"/>
      <c r="AD509" s="889"/>
      <c r="AE509" s="889"/>
      <c r="AF509" s="889"/>
      <c r="AG509" s="889"/>
      <c r="AH509" s="889"/>
      <c r="AI509" s="889"/>
      <c r="AJ509" s="889"/>
      <c r="AK509" s="889"/>
      <c r="AL509" s="889"/>
      <c r="AM509" s="889"/>
      <c r="AN509" s="889"/>
      <c r="AO509" s="889"/>
      <c r="AP509" s="889"/>
      <c r="AQ509" s="889"/>
      <c r="AR509" s="889"/>
      <c r="AS509" s="889"/>
      <c r="AT509" s="889"/>
      <c r="AU509" s="889"/>
      <c r="AV509" s="889"/>
      <c r="AW509" s="889"/>
      <c r="AX509" s="889"/>
      <c r="AY509" s="889"/>
      <c r="AZ509" s="889"/>
      <c r="BA509" s="889"/>
      <c r="BB509" s="889"/>
      <c r="BC509" s="889"/>
      <c r="BD509" s="889"/>
      <c r="BE509" s="889"/>
      <c r="BF509" s="889"/>
      <c r="BG509" s="889"/>
      <c r="BH509" s="889"/>
      <c r="BI509" s="889"/>
      <c r="BJ509" s="889"/>
      <c r="BK509" s="889"/>
      <c r="BL509" s="889"/>
      <c r="BM509" s="889"/>
      <c r="BN509" s="889"/>
      <c r="BO509" s="889"/>
      <c r="BP509" s="889"/>
      <c r="BQ509" s="889"/>
      <c r="BR509" s="889"/>
      <c r="BS509" s="889"/>
      <c r="BT509" s="889"/>
      <c r="BU509" s="889"/>
      <c r="BV509" s="656"/>
      <c r="BW509" s="656"/>
      <c r="BX509" s="656"/>
      <c r="BY509" s="656"/>
      <c r="BZ509" s="656"/>
      <c r="CA509" s="656"/>
      <c r="CB509" s="656"/>
      <c r="CC509" s="656"/>
      <c r="CD509" s="656"/>
      <c r="CE509" s="656"/>
      <c r="CF509" s="656"/>
      <c r="CG509" s="656"/>
      <c r="CH509" s="656"/>
      <c r="CI509" s="656"/>
      <c r="CJ509" s="656"/>
      <c r="CK509" s="656"/>
      <c r="CL509" s="656"/>
      <c r="CM509" s="656"/>
      <c r="CN509" s="656"/>
      <c r="CO509" s="656"/>
      <c r="CP509" s="656"/>
      <c r="CQ509" s="656"/>
      <c r="CR509" s="656"/>
      <c r="CS509" s="656"/>
      <c r="CT509" s="656"/>
      <c r="CU509" s="656"/>
      <c r="CV509" s="656"/>
      <c r="CW509" s="656"/>
      <c r="CX509" s="656"/>
      <c r="CY509" s="656"/>
      <c r="CZ509" s="656"/>
      <c r="DA509" s="656"/>
      <c r="DB509" s="656"/>
      <c r="DC509" s="656"/>
      <c r="DD509" s="656"/>
      <c r="DE509" s="656"/>
      <c r="DF509" s="656"/>
      <c r="DG509" s="656"/>
      <c r="DH509" s="656"/>
      <c r="DI509" s="656"/>
      <c r="DJ509" s="656"/>
      <c r="DK509" s="656"/>
      <c r="DL509" s="656"/>
      <c r="DM509" s="656"/>
      <c r="DN509" s="656"/>
      <c r="DO509" s="656"/>
      <c r="DP509" s="656"/>
      <c r="DQ509" s="656"/>
    </row>
    <row r="510" spans="2:121" s="56" customFormat="1" hidden="1" outlineLevel="1">
      <c r="B510" s="47">
        <v>510</v>
      </c>
      <c r="C510" s="734"/>
      <c r="D510" s="910"/>
      <c r="F510" s="889"/>
      <c r="G510" s="889"/>
      <c r="H510" s="889"/>
      <c r="I510" s="889"/>
      <c r="J510" s="889"/>
      <c r="K510" s="889"/>
      <c r="L510" s="889"/>
      <c r="M510" s="889"/>
      <c r="N510" s="889"/>
      <c r="O510" s="656"/>
      <c r="P510" s="656"/>
      <c r="Q510" s="656"/>
      <c r="R510" s="656"/>
      <c r="S510" s="656"/>
      <c r="T510" s="656"/>
      <c r="U510" s="656"/>
      <c r="V510" s="632"/>
      <c r="W510" s="632"/>
      <c r="X510" s="632"/>
      <c r="Y510" s="632"/>
      <c r="Z510" s="632"/>
      <c r="AA510" s="632"/>
      <c r="AD510" s="889"/>
      <c r="AE510" s="889"/>
      <c r="AF510" s="889"/>
      <c r="AG510" s="889"/>
      <c r="AH510" s="889"/>
      <c r="AI510" s="889"/>
      <c r="AJ510" s="889"/>
      <c r="AK510" s="889"/>
      <c r="AL510" s="889"/>
      <c r="AM510" s="889"/>
      <c r="AN510" s="889"/>
      <c r="AO510" s="889"/>
      <c r="AP510" s="889"/>
      <c r="AQ510" s="889"/>
      <c r="AR510" s="889"/>
      <c r="AS510" s="889"/>
      <c r="AT510" s="889"/>
      <c r="AU510" s="889"/>
      <c r="AV510" s="889"/>
      <c r="AW510" s="889"/>
      <c r="AX510" s="889"/>
      <c r="AY510" s="889"/>
      <c r="AZ510" s="889"/>
      <c r="BA510" s="889"/>
      <c r="BB510" s="889"/>
      <c r="BC510" s="889"/>
      <c r="BD510" s="889"/>
      <c r="BE510" s="889"/>
      <c r="BF510" s="889"/>
      <c r="BG510" s="889"/>
      <c r="BH510" s="889"/>
      <c r="BI510" s="889"/>
      <c r="BJ510" s="889"/>
      <c r="BK510" s="889"/>
      <c r="BL510" s="889"/>
      <c r="BM510" s="889"/>
      <c r="BN510" s="889"/>
      <c r="BO510" s="889"/>
      <c r="BP510" s="889"/>
      <c r="BQ510" s="889"/>
      <c r="BR510" s="889"/>
      <c r="BS510" s="889"/>
      <c r="BT510" s="889"/>
      <c r="BU510" s="889"/>
      <c r="BV510" s="656"/>
      <c r="BW510" s="656"/>
      <c r="BX510" s="656"/>
      <c r="BY510" s="656"/>
      <c r="BZ510" s="656"/>
      <c r="CA510" s="656"/>
      <c r="CB510" s="656"/>
      <c r="CC510" s="656"/>
      <c r="CD510" s="656"/>
      <c r="CE510" s="656"/>
      <c r="CF510" s="656"/>
      <c r="CG510" s="656"/>
      <c r="CH510" s="656"/>
      <c r="CI510" s="656"/>
      <c r="CJ510" s="656"/>
      <c r="CK510" s="656"/>
      <c r="CL510" s="656"/>
      <c r="CM510" s="656"/>
      <c r="CN510" s="656"/>
      <c r="CO510" s="656"/>
      <c r="CP510" s="656"/>
      <c r="CQ510" s="656"/>
      <c r="CR510" s="656"/>
      <c r="CS510" s="656"/>
      <c r="CT510" s="656"/>
      <c r="CU510" s="656"/>
      <c r="CV510" s="656"/>
      <c r="CW510" s="656"/>
      <c r="CX510" s="656"/>
      <c r="CY510" s="656"/>
      <c r="CZ510" s="656"/>
      <c r="DA510" s="656"/>
      <c r="DB510" s="656"/>
      <c r="DC510" s="656"/>
      <c r="DD510" s="656"/>
      <c r="DE510" s="656"/>
      <c r="DF510" s="656"/>
      <c r="DG510" s="656"/>
      <c r="DH510" s="656"/>
      <c r="DI510" s="656"/>
      <c r="DJ510" s="656"/>
      <c r="DK510" s="656"/>
      <c r="DL510" s="656"/>
      <c r="DM510" s="656"/>
      <c r="DN510" s="656"/>
      <c r="DO510" s="656"/>
      <c r="DP510" s="656"/>
      <c r="DQ510" s="656"/>
    </row>
    <row r="511" spans="2:121" s="891" customFormat="1" hidden="1" outlineLevel="1" collapsed="1">
      <c r="B511" s="47">
        <v>511</v>
      </c>
      <c r="C511" s="83"/>
      <c r="D511" s="890"/>
      <c r="E511" s="129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662"/>
      <c r="W511" s="662"/>
      <c r="X511" s="662"/>
      <c r="Y511" s="662"/>
      <c r="Z511" s="662"/>
      <c r="AA511" s="662"/>
      <c r="AB511" s="129"/>
      <c r="AC511" s="129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  <c r="AU511" s="58"/>
      <c r="AV511" s="58"/>
      <c r="AW511" s="58"/>
      <c r="AX511" s="58"/>
      <c r="AY511" s="58"/>
      <c r="AZ511" s="58"/>
      <c r="BA511" s="58"/>
      <c r="BB511" s="58"/>
      <c r="BC511" s="58"/>
      <c r="BD511" s="58"/>
      <c r="BE511" s="58"/>
      <c r="BF511" s="58"/>
      <c r="BG511" s="58"/>
      <c r="BH511" s="58"/>
      <c r="BI511" s="58"/>
      <c r="BJ511" s="58"/>
      <c r="BK511" s="58"/>
      <c r="BL511" s="58"/>
      <c r="BM511" s="58"/>
      <c r="BN511" s="58"/>
      <c r="BO511" s="58"/>
      <c r="BP511" s="58"/>
      <c r="BQ511" s="58"/>
      <c r="BR511" s="58"/>
      <c r="BS511" s="58"/>
      <c r="BT511" s="58"/>
      <c r="BU511" s="58"/>
      <c r="BV511" s="663"/>
      <c r="BW511" s="663"/>
      <c r="BX511" s="663"/>
      <c r="BY511" s="663"/>
      <c r="BZ511" s="663"/>
      <c r="CA511" s="663"/>
      <c r="CB511" s="663"/>
      <c r="CC511" s="663"/>
      <c r="CD511" s="663"/>
      <c r="CE511" s="663"/>
      <c r="CF511" s="663"/>
      <c r="CG511" s="663"/>
      <c r="CH511" s="663"/>
      <c r="CI511" s="663"/>
      <c r="CJ511" s="663"/>
      <c r="CK511" s="663"/>
      <c r="CL511" s="663"/>
      <c r="CM511" s="665"/>
      <c r="CN511" s="665"/>
      <c r="CO511" s="665"/>
      <c r="CP511" s="665"/>
      <c r="CQ511" s="665"/>
      <c r="CR511" s="665"/>
      <c r="CS511" s="665"/>
      <c r="CT511" s="665"/>
      <c r="CU511" s="665"/>
      <c r="CV511" s="665"/>
      <c r="CW511" s="665"/>
      <c r="CX511" s="665"/>
      <c r="CY511" s="665"/>
      <c r="CZ511" s="665"/>
      <c r="DA511" s="665"/>
      <c r="DB511" s="665"/>
      <c r="DC511" s="665"/>
      <c r="DD511" s="665"/>
      <c r="DE511" s="665"/>
      <c r="DF511" s="665"/>
      <c r="DG511" s="665"/>
      <c r="DH511" s="665"/>
      <c r="DI511" s="665"/>
      <c r="DJ511" s="665"/>
      <c r="DK511" s="665"/>
      <c r="DL511" s="665"/>
      <c r="DM511" s="665"/>
      <c r="DN511" s="665"/>
      <c r="DO511" s="665"/>
      <c r="DP511" s="665"/>
      <c r="DQ511" s="665"/>
    </row>
    <row r="512" spans="2:121" s="47" customFormat="1" hidden="1" outlineLevel="1">
      <c r="B512" s="47">
        <v>512</v>
      </c>
      <c r="C512" s="83"/>
      <c r="D512" s="910"/>
      <c r="E512" s="118"/>
      <c r="F512" s="637"/>
      <c r="G512" s="637"/>
      <c r="H512" s="637"/>
      <c r="I512" s="637"/>
      <c r="J512" s="637"/>
      <c r="K512" s="637"/>
      <c r="L512" s="637"/>
      <c r="M512" s="637"/>
      <c r="N512" s="637"/>
      <c r="O512" s="914"/>
      <c r="P512" s="914"/>
      <c r="Q512" s="914"/>
      <c r="R512" s="914"/>
      <c r="S512" s="914"/>
      <c r="T512" s="914"/>
      <c r="U512" s="637"/>
      <c r="V512" s="650"/>
      <c r="W512" s="650"/>
      <c r="X512" s="650"/>
      <c r="Y512" s="650"/>
      <c r="Z512" s="650"/>
      <c r="AA512" s="650"/>
      <c r="AB512" s="118"/>
      <c r="AC512" s="118"/>
      <c r="AD512" s="637"/>
      <c r="AE512" s="637"/>
      <c r="AF512" s="637"/>
      <c r="AG512" s="637"/>
      <c r="AH512" s="637"/>
      <c r="AI512" s="637"/>
      <c r="AJ512" s="637"/>
      <c r="AK512" s="637"/>
      <c r="AL512" s="637"/>
      <c r="AM512" s="637"/>
      <c r="AN512" s="637"/>
      <c r="AO512" s="637"/>
      <c r="AP512" s="637"/>
      <c r="AQ512" s="637"/>
      <c r="AR512" s="637"/>
      <c r="AS512" s="637"/>
      <c r="AT512" s="637"/>
      <c r="AU512" s="637"/>
      <c r="AV512" s="637"/>
      <c r="AW512" s="637"/>
      <c r="AX512" s="637"/>
      <c r="AY512" s="637"/>
      <c r="AZ512" s="637"/>
      <c r="BA512" s="637"/>
      <c r="BB512" s="637"/>
      <c r="BC512" s="637"/>
      <c r="BD512" s="637"/>
      <c r="BE512" s="637"/>
      <c r="BF512" s="637"/>
      <c r="BG512" s="637"/>
      <c r="BH512" s="637"/>
      <c r="BI512" s="637"/>
      <c r="BJ512" s="637"/>
      <c r="BK512" s="637"/>
      <c r="BL512" s="637"/>
      <c r="BM512" s="637"/>
      <c r="BN512" s="637"/>
      <c r="BO512" s="637"/>
      <c r="BP512" s="637"/>
      <c r="BQ512" s="637"/>
      <c r="BR512" s="637"/>
      <c r="BS512" s="637"/>
      <c r="BT512" s="876"/>
      <c r="BU512" s="876"/>
      <c r="BV512" s="758"/>
      <c r="BW512" s="758"/>
      <c r="BX512" s="758"/>
      <c r="BY512" s="914"/>
      <c r="BZ512" s="914"/>
      <c r="CA512" s="914"/>
      <c r="CB512" s="914"/>
      <c r="CC512" s="914"/>
      <c r="CD512" s="914"/>
      <c r="CE512" s="914"/>
      <c r="CF512" s="914"/>
      <c r="CG512" s="914"/>
      <c r="CH512" s="914"/>
      <c r="CI512" s="914"/>
      <c r="CJ512" s="914"/>
      <c r="CK512" s="914"/>
      <c r="CL512" s="914"/>
      <c r="CM512" s="914"/>
      <c r="CN512" s="914"/>
      <c r="CO512" s="914"/>
      <c r="CP512" s="914"/>
      <c r="CQ512" s="914"/>
      <c r="CR512" s="914"/>
      <c r="CS512" s="914"/>
      <c r="CT512" s="914"/>
      <c r="CU512" s="85"/>
      <c r="CV512" s="85"/>
      <c r="CW512" s="85"/>
      <c r="CX512" s="85"/>
      <c r="CY512" s="85"/>
      <c r="CZ512" s="85"/>
      <c r="DA512" s="85"/>
      <c r="DB512" s="85"/>
      <c r="DC512" s="85"/>
      <c r="DD512" s="85"/>
      <c r="DE512" s="85"/>
      <c r="DF512" s="85"/>
      <c r="DG512" s="85"/>
      <c r="DH512" s="85"/>
      <c r="DI512" s="85"/>
      <c r="DJ512" s="85"/>
      <c r="DK512" s="85"/>
      <c r="DL512" s="85"/>
      <c r="DM512" s="85"/>
      <c r="DN512" s="85"/>
      <c r="DO512" s="85"/>
      <c r="DP512" s="85"/>
      <c r="DQ512" s="85"/>
    </row>
    <row r="513" spans="2:121" s="47" customFormat="1" hidden="1" outlineLevel="1">
      <c r="B513" s="47">
        <v>513</v>
      </c>
      <c r="C513" s="83"/>
      <c r="D513" s="910"/>
      <c r="E513" s="118"/>
      <c r="F513" s="637"/>
      <c r="G513" s="637"/>
      <c r="H513" s="637"/>
      <c r="I513" s="637"/>
      <c r="J513" s="637"/>
      <c r="K513" s="637"/>
      <c r="L513" s="637"/>
      <c r="M513" s="637"/>
      <c r="N513" s="637"/>
      <c r="O513" s="914"/>
      <c r="P513" s="914"/>
      <c r="Q513" s="914"/>
      <c r="R513" s="914"/>
      <c r="S513" s="914"/>
      <c r="T513" s="914"/>
      <c r="U513" s="637"/>
      <c r="V513" s="650"/>
      <c r="W513" s="650"/>
      <c r="X513" s="650"/>
      <c r="Y513" s="650"/>
      <c r="Z513" s="650"/>
      <c r="AA513" s="650"/>
      <c r="AB513" s="118"/>
      <c r="AC513" s="118"/>
      <c r="AD513" s="637"/>
      <c r="AE513" s="637"/>
      <c r="AF513" s="637"/>
      <c r="AG513" s="637"/>
      <c r="AH513" s="637"/>
      <c r="AI513" s="637"/>
      <c r="AJ513" s="637"/>
      <c r="AK513" s="637"/>
      <c r="AL513" s="637"/>
      <c r="AM513" s="637"/>
      <c r="AN513" s="637"/>
      <c r="AO513" s="637"/>
      <c r="AP513" s="637"/>
      <c r="AQ513" s="637"/>
      <c r="AR513" s="637"/>
      <c r="AS513" s="637"/>
      <c r="AT513" s="637"/>
      <c r="AU513" s="637"/>
      <c r="AV513" s="637"/>
      <c r="AW513" s="637"/>
      <c r="AX513" s="637"/>
      <c r="AY513" s="637"/>
      <c r="AZ513" s="637"/>
      <c r="BA513" s="637"/>
      <c r="BB513" s="637"/>
      <c r="BC513" s="637"/>
      <c r="BD513" s="637"/>
      <c r="BE513" s="637"/>
      <c r="BF513" s="637"/>
      <c r="BG513" s="637"/>
      <c r="BH513" s="637"/>
      <c r="BI513" s="637"/>
      <c r="BJ513" s="637"/>
      <c r="BK513" s="637"/>
      <c r="BL513" s="637"/>
      <c r="BM513" s="637"/>
      <c r="BN513" s="637"/>
      <c r="BO513" s="637"/>
      <c r="BP513" s="637"/>
      <c r="BQ513" s="637"/>
      <c r="BR513" s="637"/>
      <c r="BS513" s="637"/>
      <c r="BT513" s="637"/>
      <c r="BU513" s="637"/>
      <c r="BV513" s="707"/>
      <c r="BW513" s="707"/>
      <c r="BX513" s="707"/>
      <c r="BY513" s="914"/>
      <c r="BZ513" s="914"/>
      <c r="CA513" s="914"/>
      <c r="CB513" s="914"/>
      <c r="CC513" s="914"/>
      <c r="CD513" s="914"/>
      <c r="CE513" s="914"/>
      <c r="CF513" s="914"/>
      <c r="CG513" s="914"/>
      <c r="CH513" s="914"/>
      <c r="CI513" s="914"/>
      <c r="CJ513" s="914"/>
      <c r="CK513" s="914"/>
      <c r="CL513" s="914"/>
      <c r="CM513" s="914"/>
      <c r="CN513" s="914"/>
      <c r="CO513" s="914"/>
      <c r="CP513" s="914"/>
      <c r="CQ513" s="914"/>
      <c r="CR513" s="914"/>
      <c r="CS513" s="914"/>
      <c r="CT513" s="914"/>
      <c r="CU513" s="85"/>
      <c r="CV513" s="85"/>
      <c r="CW513" s="85"/>
      <c r="CX513" s="85"/>
      <c r="CY513" s="85"/>
      <c r="CZ513" s="85"/>
      <c r="DA513" s="85"/>
      <c r="DB513" s="85"/>
      <c r="DC513" s="85"/>
      <c r="DD513" s="85"/>
      <c r="DE513" s="85"/>
      <c r="DF513" s="85"/>
      <c r="DG513" s="85"/>
      <c r="DH513" s="85"/>
      <c r="DI513" s="85"/>
      <c r="DJ513" s="85"/>
      <c r="DK513" s="85"/>
      <c r="DL513" s="85"/>
      <c r="DM513" s="85"/>
      <c r="DN513" s="85"/>
      <c r="DO513" s="85"/>
      <c r="DP513" s="85"/>
      <c r="DQ513" s="85"/>
    </row>
    <row r="514" spans="2:121" s="47" customFormat="1" hidden="1" outlineLevel="1">
      <c r="B514" s="47">
        <v>514</v>
      </c>
      <c r="C514" s="83"/>
      <c r="D514" s="910"/>
      <c r="E514" s="118"/>
      <c r="F514" s="637"/>
      <c r="G514" s="637"/>
      <c r="H514" s="637"/>
      <c r="I514" s="637"/>
      <c r="J514" s="637"/>
      <c r="K514" s="637"/>
      <c r="L514" s="637"/>
      <c r="M514" s="637"/>
      <c r="N514" s="637"/>
      <c r="O514" s="914"/>
      <c r="P514" s="914"/>
      <c r="Q514" s="914"/>
      <c r="R514" s="914"/>
      <c r="S514" s="914"/>
      <c r="T514" s="914"/>
      <c r="U514" s="637"/>
      <c r="V514" s="650"/>
      <c r="W514" s="650"/>
      <c r="X514" s="650"/>
      <c r="Y514" s="650"/>
      <c r="Z514" s="650"/>
      <c r="AA514" s="650"/>
      <c r="AB514" s="118"/>
      <c r="AC514" s="118"/>
      <c r="AD514" s="637"/>
      <c r="AE514" s="637"/>
      <c r="AF514" s="637"/>
      <c r="AG514" s="637"/>
      <c r="AH514" s="637"/>
      <c r="AI514" s="637"/>
      <c r="AJ514" s="637"/>
      <c r="AK514" s="637"/>
      <c r="AL514" s="637"/>
      <c r="AM514" s="637"/>
      <c r="AN514" s="637"/>
      <c r="AO514" s="637"/>
      <c r="AP514" s="637"/>
      <c r="AQ514" s="637"/>
      <c r="AR514" s="637"/>
      <c r="AS514" s="637"/>
      <c r="AT514" s="637"/>
      <c r="AU514" s="637"/>
      <c r="AV514" s="637"/>
      <c r="AW514" s="637"/>
      <c r="AX514" s="637"/>
      <c r="AY514" s="637"/>
      <c r="AZ514" s="637"/>
      <c r="BA514" s="637"/>
      <c r="BB514" s="637"/>
      <c r="BC514" s="637"/>
      <c r="BD514" s="637"/>
      <c r="BE514" s="637"/>
      <c r="BF514" s="637"/>
      <c r="BG514" s="637"/>
      <c r="BH514" s="637"/>
      <c r="BI514" s="637"/>
      <c r="BJ514" s="637"/>
      <c r="BK514" s="637"/>
      <c r="BL514" s="637"/>
      <c r="BM514" s="637"/>
      <c r="BN514" s="637"/>
      <c r="BO514" s="637"/>
      <c r="BP514" s="637"/>
      <c r="BQ514" s="637"/>
      <c r="BR514" s="637"/>
      <c r="BS514" s="637"/>
      <c r="BT514" s="876"/>
      <c r="BU514" s="876"/>
      <c r="BV514" s="758"/>
      <c r="BW514" s="758"/>
      <c r="BX514" s="758"/>
      <c r="BY514" s="914"/>
      <c r="BZ514" s="914"/>
      <c r="CA514" s="914"/>
      <c r="CB514" s="914"/>
      <c r="CC514" s="914"/>
      <c r="CD514" s="914"/>
      <c r="CE514" s="914"/>
      <c r="CF514" s="914"/>
      <c r="CG514" s="914"/>
      <c r="CH514" s="914"/>
      <c r="CI514" s="914"/>
      <c r="CJ514" s="914"/>
      <c r="CK514" s="914"/>
      <c r="CL514" s="914"/>
      <c r="CM514" s="914"/>
      <c r="CN514" s="914"/>
      <c r="CO514" s="914"/>
      <c r="CP514" s="914"/>
      <c r="CQ514" s="914"/>
      <c r="CR514" s="914"/>
      <c r="CS514" s="914"/>
      <c r="CT514" s="914"/>
      <c r="CU514" s="85"/>
      <c r="CV514" s="85"/>
      <c r="CW514" s="85"/>
      <c r="CX514" s="85"/>
      <c r="CY514" s="85"/>
      <c r="CZ514" s="85"/>
      <c r="DA514" s="85"/>
      <c r="DB514" s="85"/>
      <c r="DC514" s="85"/>
      <c r="DD514" s="85"/>
      <c r="DE514" s="85"/>
      <c r="DF514" s="85"/>
      <c r="DG514" s="85"/>
      <c r="DH514" s="85"/>
      <c r="DI514" s="85"/>
      <c r="DJ514" s="85"/>
      <c r="DK514" s="85"/>
      <c r="DL514" s="85"/>
      <c r="DM514" s="85"/>
      <c r="DN514" s="85"/>
      <c r="DO514" s="85"/>
      <c r="DP514" s="85"/>
      <c r="DQ514" s="85"/>
    </row>
    <row r="515" spans="2:121" s="47" customFormat="1" hidden="1" outlineLevel="1">
      <c r="B515" s="47">
        <v>515</v>
      </c>
      <c r="C515" s="83"/>
      <c r="D515" s="910"/>
      <c r="E515" s="118"/>
      <c r="F515" s="637"/>
      <c r="G515" s="637"/>
      <c r="H515" s="637"/>
      <c r="I515" s="637"/>
      <c r="J515" s="637"/>
      <c r="K515" s="637"/>
      <c r="L515" s="637"/>
      <c r="M515" s="637"/>
      <c r="N515" s="637"/>
      <c r="O515" s="914"/>
      <c r="P515" s="914"/>
      <c r="Q515" s="914"/>
      <c r="R515" s="914"/>
      <c r="S515" s="914"/>
      <c r="T515" s="914"/>
      <c r="U515" s="637"/>
      <c r="V515" s="650"/>
      <c r="W515" s="650"/>
      <c r="X515" s="650"/>
      <c r="Y515" s="650"/>
      <c r="Z515" s="650"/>
      <c r="AA515" s="650"/>
      <c r="AB515" s="118"/>
      <c r="AC515" s="118"/>
      <c r="AD515" s="637"/>
      <c r="AE515" s="637"/>
      <c r="AF515" s="637"/>
      <c r="AG515" s="637"/>
      <c r="AH515" s="637"/>
      <c r="AI515" s="637"/>
      <c r="AJ515" s="637"/>
      <c r="AK515" s="637"/>
      <c r="AL515" s="637"/>
      <c r="AM515" s="637"/>
      <c r="AN515" s="637"/>
      <c r="AO515" s="637"/>
      <c r="AP515" s="637"/>
      <c r="AQ515" s="637"/>
      <c r="AR515" s="637"/>
      <c r="AS515" s="637"/>
      <c r="AT515" s="637"/>
      <c r="AU515" s="637"/>
      <c r="AV515" s="637"/>
      <c r="AW515" s="637"/>
      <c r="AX515" s="637"/>
      <c r="AY515" s="637"/>
      <c r="AZ515" s="637"/>
      <c r="BA515" s="637"/>
      <c r="BB515" s="637"/>
      <c r="BC515" s="637"/>
      <c r="BD515" s="637"/>
      <c r="BE515" s="637"/>
      <c r="BF515" s="637"/>
      <c r="BG515" s="637"/>
      <c r="BH515" s="637"/>
      <c r="BI515" s="637"/>
      <c r="BJ515" s="637"/>
      <c r="BK515" s="637"/>
      <c r="BL515" s="637"/>
      <c r="BM515" s="637"/>
      <c r="BN515" s="637"/>
      <c r="BO515" s="637"/>
      <c r="BP515" s="637"/>
      <c r="BQ515" s="637"/>
      <c r="BR515" s="637"/>
      <c r="BS515" s="637"/>
      <c r="BT515" s="876"/>
      <c r="BU515" s="876"/>
      <c r="BV515" s="758"/>
      <c r="BW515" s="758"/>
      <c r="BX515" s="758"/>
      <c r="BY515" s="914"/>
      <c r="BZ515" s="914"/>
      <c r="CA515" s="914"/>
      <c r="CB515" s="914"/>
      <c r="CC515" s="914"/>
      <c r="CD515" s="914"/>
      <c r="CE515" s="914"/>
      <c r="CF515" s="914"/>
      <c r="CG515" s="914"/>
      <c r="CH515" s="914"/>
      <c r="CI515" s="914"/>
      <c r="CJ515" s="914"/>
      <c r="CK515" s="914"/>
      <c r="CL515" s="914"/>
      <c r="CM515" s="914"/>
      <c r="CN515" s="914"/>
      <c r="CO515" s="914"/>
      <c r="CP515" s="914"/>
      <c r="CQ515" s="914"/>
      <c r="CR515" s="914"/>
      <c r="CS515" s="914"/>
      <c r="CT515" s="914"/>
      <c r="CU515" s="85"/>
      <c r="CV515" s="85"/>
      <c r="CW515" s="85"/>
      <c r="CX515" s="85"/>
      <c r="CY515" s="85"/>
      <c r="CZ515" s="85"/>
      <c r="DA515" s="85"/>
      <c r="DB515" s="85"/>
      <c r="DC515" s="85"/>
      <c r="DD515" s="85"/>
      <c r="DE515" s="85"/>
      <c r="DF515" s="85"/>
      <c r="DG515" s="85"/>
      <c r="DH515" s="85"/>
      <c r="DI515" s="85"/>
      <c r="DJ515" s="85"/>
      <c r="DK515" s="85"/>
      <c r="DL515" s="85"/>
      <c r="DM515" s="85"/>
      <c r="DN515" s="85"/>
      <c r="DO515" s="85"/>
      <c r="DP515" s="85"/>
      <c r="DQ515" s="85"/>
    </row>
    <row r="516" spans="2:121" s="47" customFormat="1" hidden="1" outlineLevel="1">
      <c r="B516" s="47">
        <v>516</v>
      </c>
      <c r="C516" s="83"/>
      <c r="D516" s="910"/>
      <c r="E516" s="118"/>
      <c r="F516" s="637"/>
      <c r="G516" s="637"/>
      <c r="H516" s="637"/>
      <c r="I516" s="637"/>
      <c r="J516" s="637"/>
      <c r="K516" s="637"/>
      <c r="L516" s="637"/>
      <c r="M516" s="637"/>
      <c r="N516" s="637"/>
      <c r="O516" s="914"/>
      <c r="P516" s="914"/>
      <c r="Q516" s="914"/>
      <c r="R516" s="914"/>
      <c r="S516" s="914"/>
      <c r="T516" s="914"/>
      <c r="U516" s="637"/>
      <c r="V516" s="650"/>
      <c r="W516" s="650"/>
      <c r="X516" s="650"/>
      <c r="Y516" s="650"/>
      <c r="Z516" s="650"/>
      <c r="AA516" s="650"/>
      <c r="AB516" s="118"/>
      <c r="AC516" s="118"/>
      <c r="AD516" s="637"/>
      <c r="AE516" s="637"/>
      <c r="AF516" s="637"/>
      <c r="AG516" s="637"/>
      <c r="AH516" s="637"/>
      <c r="AI516" s="637"/>
      <c r="AJ516" s="637"/>
      <c r="AK516" s="637"/>
      <c r="AL516" s="637"/>
      <c r="AM516" s="637"/>
      <c r="AN516" s="637"/>
      <c r="AO516" s="637"/>
      <c r="AP516" s="637"/>
      <c r="AQ516" s="637"/>
      <c r="AR516" s="637"/>
      <c r="AS516" s="637"/>
      <c r="AT516" s="637"/>
      <c r="AU516" s="637"/>
      <c r="AV516" s="637"/>
      <c r="AW516" s="637"/>
      <c r="AX516" s="637"/>
      <c r="AY516" s="637"/>
      <c r="AZ516" s="637"/>
      <c r="BA516" s="637"/>
      <c r="BB516" s="637"/>
      <c r="BC516" s="637"/>
      <c r="BD516" s="637"/>
      <c r="BE516" s="637"/>
      <c r="BF516" s="637"/>
      <c r="BG516" s="637"/>
      <c r="BH516" s="637"/>
      <c r="BI516" s="637"/>
      <c r="BJ516" s="637"/>
      <c r="BK516" s="637"/>
      <c r="BL516" s="637"/>
      <c r="BM516" s="637"/>
      <c r="BN516" s="637"/>
      <c r="BO516" s="637"/>
      <c r="BP516" s="637"/>
      <c r="BQ516" s="637"/>
      <c r="BR516" s="637"/>
      <c r="BS516" s="637"/>
      <c r="BT516" s="876"/>
      <c r="BU516" s="876"/>
      <c r="BV516" s="758"/>
      <c r="BW516" s="758"/>
      <c r="BX516" s="758"/>
      <c r="BY516" s="914"/>
      <c r="BZ516" s="914"/>
      <c r="CA516" s="914"/>
      <c r="CB516" s="914"/>
      <c r="CC516" s="914"/>
      <c r="CD516" s="914"/>
      <c r="CE516" s="914"/>
      <c r="CF516" s="914"/>
      <c r="CG516" s="914"/>
      <c r="CH516" s="914"/>
      <c r="CI516" s="914"/>
      <c r="CJ516" s="914"/>
      <c r="CK516" s="914"/>
      <c r="CL516" s="914"/>
      <c r="CM516" s="914"/>
      <c r="CN516" s="914"/>
      <c r="CO516" s="914"/>
      <c r="CP516" s="914"/>
      <c r="CQ516" s="914"/>
      <c r="CR516" s="914"/>
      <c r="CS516" s="914"/>
      <c r="CT516" s="914"/>
      <c r="CU516" s="85"/>
      <c r="CV516" s="85"/>
      <c r="CW516" s="85"/>
      <c r="CX516" s="85"/>
      <c r="CY516" s="85"/>
      <c r="CZ516" s="85"/>
      <c r="DA516" s="85"/>
      <c r="DB516" s="85"/>
      <c r="DC516" s="85"/>
      <c r="DD516" s="85"/>
      <c r="DE516" s="85"/>
      <c r="DF516" s="85"/>
      <c r="DG516" s="85"/>
      <c r="DH516" s="85"/>
      <c r="DI516" s="85"/>
      <c r="DJ516" s="85"/>
      <c r="DK516" s="85"/>
      <c r="DL516" s="85"/>
      <c r="DM516" s="85"/>
      <c r="DN516" s="85"/>
      <c r="DO516" s="85"/>
      <c r="DP516" s="85"/>
      <c r="DQ516" s="85"/>
    </row>
    <row r="517" spans="2:121" s="51" customFormat="1" hidden="1" outlineLevel="1">
      <c r="B517" s="47">
        <v>517</v>
      </c>
      <c r="C517" s="652"/>
      <c r="D517" s="911"/>
      <c r="E517" s="57"/>
      <c r="F517" s="653"/>
      <c r="G517" s="653"/>
      <c r="H517" s="653"/>
      <c r="I517" s="653"/>
      <c r="J517" s="653"/>
      <c r="K517" s="653"/>
      <c r="L517" s="653"/>
      <c r="M517" s="653"/>
      <c r="N517" s="653"/>
      <c r="O517" s="914"/>
      <c r="P517" s="914"/>
      <c r="Q517" s="914"/>
      <c r="R517" s="914"/>
      <c r="S517" s="914"/>
      <c r="T517" s="914"/>
      <c r="U517" s="653"/>
      <c r="V517" s="919"/>
      <c r="W517" s="919"/>
      <c r="X517" s="919"/>
      <c r="Y517" s="919"/>
      <c r="Z517" s="919"/>
      <c r="AA517" s="919"/>
      <c r="AB517" s="57"/>
      <c r="AC517" s="57"/>
      <c r="AD517" s="653"/>
      <c r="AE517" s="653"/>
      <c r="AF517" s="653"/>
      <c r="AG517" s="653"/>
      <c r="AH517" s="653"/>
      <c r="AI517" s="653"/>
      <c r="AJ517" s="653"/>
      <c r="AK517" s="653"/>
      <c r="AL517" s="653"/>
      <c r="AM517" s="653"/>
      <c r="AN517" s="653"/>
      <c r="AO517" s="653"/>
      <c r="AP517" s="653"/>
      <c r="AQ517" s="653"/>
      <c r="AR517" s="653"/>
      <c r="AS517" s="653"/>
      <c r="AT517" s="653"/>
      <c r="AU517" s="653"/>
      <c r="AV517" s="653"/>
      <c r="AW517" s="653"/>
      <c r="AX517" s="653"/>
      <c r="AY517" s="653"/>
      <c r="AZ517" s="653"/>
      <c r="BA517" s="653"/>
      <c r="BB517" s="653"/>
      <c r="BC517" s="653"/>
      <c r="BD517" s="653"/>
      <c r="BE517" s="653"/>
      <c r="BF517" s="653"/>
      <c r="BG517" s="653"/>
      <c r="BH517" s="653"/>
      <c r="BI517" s="653"/>
      <c r="BJ517" s="653"/>
      <c r="BK517" s="653"/>
      <c r="BL517" s="653"/>
      <c r="BM517" s="653"/>
      <c r="BN517" s="653"/>
      <c r="BO517" s="653"/>
      <c r="BP517" s="653"/>
      <c r="BQ517" s="653"/>
      <c r="BR517" s="653"/>
      <c r="BS517" s="653"/>
      <c r="BT517" s="920"/>
      <c r="BU517" s="920"/>
      <c r="BV517" s="913"/>
      <c r="BW517" s="913"/>
      <c r="BX517" s="913"/>
      <c r="BY517" s="914"/>
      <c r="BZ517" s="914"/>
      <c r="CA517" s="873"/>
      <c r="CB517" s="873"/>
      <c r="CC517" s="873"/>
      <c r="CD517" s="872"/>
      <c r="CE517" s="873"/>
      <c r="CF517" s="873"/>
      <c r="CG517" s="873"/>
      <c r="CH517" s="914"/>
      <c r="CI517" s="914"/>
      <c r="CJ517" s="914"/>
      <c r="CK517" s="914"/>
      <c r="CL517" s="914"/>
      <c r="CM517" s="914"/>
      <c r="CN517" s="914"/>
      <c r="CO517" s="914"/>
      <c r="CP517" s="914"/>
      <c r="CQ517" s="914"/>
      <c r="CR517" s="914"/>
      <c r="CS517" s="914"/>
      <c r="CT517" s="914"/>
      <c r="CU517" s="711"/>
      <c r="CV517" s="711"/>
      <c r="CW517" s="711"/>
      <c r="CX517" s="711"/>
      <c r="CY517" s="711"/>
      <c r="CZ517" s="711"/>
      <c r="DA517" s="711"/>
      <c r="DB517" s="711"/>
      <c r="DC517" s="711"/>
      <c r="DD517" s="711"/>
      <c r="DE517" s="711"/>
      <c r="DF517" s="711"/>
      <c r="DG517" s="711"/>
      <c r="DH517" s="711"/>
      <c r="DI517" s="711"/>
      <c r="DJ517" s="711"/>
      <c r="DK517" s="711"/>
      <c r="DL517" s="711"/>
      <c r="DM517" s="711"/>
      <c r="DN517" s="711"/>
      <c r="DO517" s="711"/>
      <c r="DP517" s="711"/>
      <c r="DQ517" s="711"/>
    </row>
    <row r="518" spans="2:121" s="665" customFormat="1" hidden="1" outlineLevel="1">
      <c r="B518" s="47">
        <v>518</v>
      </c>
      <c r="C518" s="83"/>
      <c r="D518" s="669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662"/>
      <c r="W518" s="662"/>
      <c r="X518" s="662"/>
      <c r="Y518" s="662"/>
      <c r="Z518" s="662"/>
      <c r="AA518" s="662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  <c r="AU518" s="58"/>
      <c r="AV518" s="58"/>
      <c r="AW518" s="58"/>
      <c r="AX518" s="58"/>
      <c r="AY518" s="58"/>
      <c r="AZ518" s="58"/>
      <c r="BA518" s="58"/>
      <c r="BB518" s="58"/>
      <c r="BC518" s="58"/>
      <c r="BD518" s="58"/>
      <c r="BE518" s="58"/>
      <c r="BF518" s="58"/>
      <c r="BG518" s="58"/>
      <c r="BH518" s="58"/>
      <c r="BI518" s="58"/>
      <c r="BJ518" s="58"/>
      <c r="BK518" s="58"/>
      <c r="BL518" s="58"/>
      <c r="BM518" s="58"/>
      <c r="BN518" s="58"/>
      <c r="BO518" s="58"/>
      <c r="BP518" s="58"/>
      <c r="BQ518" s="58"/>
      <c r="BR518" s="58"/>
      <c r="BS518" s="58"/>
      <c r="BT518" s="58"/>
      <c r="BU518" s="58"/>
      <c r="BV518" s="663"/>
      <c r="BW518" s="663"/>
      <c r="BX518" s="663"/>
      <c r="BY518" s="663"/>
      <c r="BZ518" s="663"/>
      <c r="CA518" s="663"/>
      <c r="CB518" s="663"/>
      <c r="CC518" s="663"/>
      <c r="CD518" s="663"/>
      <c r="CE518" s="663"/>
      <c r="CF518" s="663"/>
      <c r="CG518" s="663"/>
      <c r="CH518" s="663"/>
      <c r="CL518" s="663"/>
    </row>
    <row r="519" spans="2:121" s="47" customFormat="1" hidden="1" outlineLevel="1">
      <c r="B519" s="47">
        <v>519</v>
      </c>
      <c r="C519" s="83"/>
      <c r="D519" s="84"/>
      <c r="E519" s="11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131"/>
      <c r="W519" s="131"/>
      <c r="X519" s="131"/>
      <c r="Y519" s="131"/>
      <c r="Z519" s="131"/>
      <c r="AA519" s="131"/>
      <c r="AB519" s="114"/>
      <c r="AC519" s="11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99"/>
      <c r="CE519" s="99"/>
      <c r="CF519" s="99"/>
      <c r="CG519" s="99"/>
      <c r="CH519" s="99"/>
      <c r="CI519" s="85"/>
      <c r="CJ519" s="85"/>
      <c r="CK519" s="85"/>
      <c r="CL519" s="99"/>
      <c r="CM519" s="85"/>
      <c r="CN519" s="85"/>
      <c r="CO519" s="85"/>
      <c r="CP519" s="85"/>
      <c r="CQ519" s="85"/>
      <c r="CR519" s="85"/>
      <c r="CS519" s="85"/>
      <c r="CT519" s="85"/>
      <c r="CU519" s="85"/>
      <c r="CV519" s="85"/>
      <c r="CW519" s="85"/>
      <c r="CX519" s="85"/>
      <c r="CY519" s="85"/>
      <c r="CZ519" s="85"/>
      <c r="DA519" s="85"/>
      <c r="DB519" s="85"/>
      <c r="DC519" s="85"/>
      <c r="DD519" s="85"/>
      <c r="DE519" s="85"/>
      <c r="DF519" s="85"/>
      <c r="DG519" s="85"/>
      <c r="DH519" s="85"/>
      <c r="DI519" s="85"/>
      <c r="DJ519" s="85"/>
      <c r="DK519" s="85"/>
      <c r="DL519" s="85"/>
      <c r="DM519" s="85"/>
      <c r="DN519" s="85"/>
      <c r="DO519" s="85"/>
      <c r="DP519" s="85"/>
      <c r="DQ519" s="85"/>
    </row>
    <row r="520" spans="2:121" s="47" customFormat="1" hidden="1" outlineLevel="1">
      <c r="B520" s="47">
        <v>520</v>
      </c>
      <c r="C520" s="46"/>
      <c r="D520" s="111"/>
      <c r="E520" s="118"/>
      <c r="F520" s="637"/>
      <c r="G520" s="637"/>
      <c r="H520" s="637"/>
      <c r="I520" s="637"/>
      <c r="J520" s="637"/>
      <c r="K520" s="637"/>
      <c r="L520" s="637"/>
      <c r="M520" s="637"/>
      <c r="N520" s="637"/>
      <c r="O520" s="637"/>
      <c r="P520" s="637"/>
      <c r="Q520" s="637"/>
      <c r="R520" s="637"/>
      <c r="S520" s="637"/>
      <c r="T520" s="637"/>
      <c r="U520" s="637"/>
      <c r="V520" s="650"/>
      <c r="W520" s="650"/>
      <c r="X520" s="650"/>
      <c r="Y520" s="650"/>
      <c r="Z520" s="650"/>
      <c r="AA520" s="650"/>
      <c r="AB520" s="118"/>
      <c r="AC520" s="118"/>
      <c r="AD520" s="637"/>
      <c r="AE520" s="637"/>
      <c r="AF520" s="637"/>
      <c r="AG520" s="637"/>
      <c r="AH520" s="637"/>
      <c r="AI520" s="637"/>
      <c r="AJ520" s="637"/>
      <c r="AK520" s="637"/>
      <c r="AL520" s="637"/>
      <c r="AM520" s="637"/>
      <c r="AN520" s="637"/>
      <c r="AO520" s="637"/>
      <c r="AP520" s="637"/>
      <c r="AQ520" s="637"/>
      <c r="AR520" s="637"/>
      <c r="AS520" s="637"/>
      <c r="AT520" s="637"/>
      <c r="AU520" s="637"/>
      <c r="AV520" s="637"/>
      <c r="AW520" s="637"/>
      <c r="AX520" s="637"/>
      <c r="AY520" s="637"/>
      <c r="AZ520" s="637"/>
      <c r="BA520" s="637"/>
      <c r="BB520" s="637"/>
      <c r="BC520" s="637"/>
      <c r="BD520" s="637"/>
      <c r="BE520" s="637"/>
      <c r="BF520" s="637"/>
      <c r="BG520" s="637"/>
      <c r="BH520" s="637"/>
      <c r="BI520" s="637"/>
      <c r="BJ520" s="637"/>
      <c r="BK520" s="637"/>
      <c r="BL520" s="637"/>
      <c r="BM520" s="637"/>
      <c r="BN520" s="637"/>
      <c r="BO520" s="637"/>
      <c r="BP520" s="637"/>
      <c r="BQ520" s="637"/>
      <c r="BR520" s="637"/>
      <c r="BS520" s="637"/>
      <c r="BT520" s="637"/>
      <c r="BU520" s="637"/>
      <c r="BV520" s="720"/>
      <c r="BW520" s="720"/>
      <c r="BX520" s="720"/>
      <c r="BY520" s="720"/>
      <c r="BZ520" s="720"/>
      <c r="CA520" s="720"/>
      <c r="CB520" s="720"/>
      <c r="CC520" s="720"/>
      <c r="CD520" s="99"/>
      <c r="CE520" s="99"/>
      <c r="CF520" s="99"/>
      <c r="CG520" s="99"/>
      <c r="CH520" s="99"/>
      <c r="CI520" s="85"/>
      <c r="CJ520" s="85"/>
      <c r="CK520" s="85"/>
      <c r="CL520" s="99"/>
      <c r="CM520" s="85"/>
      <c r="CN520" s="85"/>
      <c r="CO520" s="85"/>
      <c r="CP520" s="85"/>
      <c r="CQ520" s="85"/>
      <c r="CR520" s="85"/>
      <c r="CS520" s="85"/>
      <c r="CT520" s="85"/>
      <c r="CU520" s="85"/>
      <c r="CV520" s="85"/>
      <c r="CW520" s="85"/>
      <c r="CX520" s="85"/>
      <c r="CY520" s="85"/>
      <c r="CZ520" s="85"/>
      <c r="DA520" s="85"/>
      <c r="DB520" s="85"/>
      <c r="DC520" s="85"/>
      <c r="DD520" s="85"/>
      <c r="DE520" s="85"/>
      <c r="DF520" s="85"/>
      <c r="DG520" s="85"/>
      <c r="DH520" s="85"/>
      <c r="DI520" s="85"/>
      <c r="DJ520" s="85"/>
      <c r="DK520" s="85"/>
      <c r="DL520" s="85"/>
      <c r="DM520" s="85"/>
      <c r="DN520" s="85"/>
      <c r="DO520" s="85"/>
      <c r="DP520" s="85"/>
      <c r="DQ520" s="85"/>
    </row>
    <row r="521" spans="2:121" s="51" customFormat="1" hidden="1" outlineLevel="1">
      <c r="B521" s="47">
        <v>521</v>
      </c>
      <c r="C521" s="83"/>
      <c r="D521" s="669"/>
      <c r="E521" s="57"/>
      <c r="F521" s="653"/>
      <c r="G521" s="653"/>
      <c r="H521" s="653"/>
      <c r="I521" s="653"/>
      <c r="J521" s="653"/>
      <c r="K521" s="653"/>
      <c r="L521" s="653"/>
      <c r="M521" s="653"/>
      <c r="N521" s="653"/>
      <c r="O521" s="653"/>
      <c r="P521" s="653"/>
      <c r="Q521" s="653"/>
      <c r="R521" s="653"/>
      <c r="S521" s="653"/>
      <c r="T521" s="653"/>
      <c r="U521" s="653"/>
      <c r="V521" s="919"/>
      <c r="W521" s="919"/>
      <c r="X521" s="919"/>
      <c r="Y521" s="919"/>
      <c r="Z521" s="919"/>
      <c r="AA521" s="919"/>
      <c r="AB521" s="57"/>
      <c r="AC521" s="57"/>
      <c r="AD521" s="653"/>
      <c r="AE521" s="653"/>
      <c r="AF521" s="653"/>
      <c r="AG521" s="653"/>
      <c r="AH521" s="653"/>
      <c r="AI521" s="653"/>
      <c r="AJ521" s="653"/>
      <c r="AK521" s="653"/>
      <c r="AL521" s="653"/>
      <c r="AM521" s="653"/>
      <c r="AN521" s="653"/>
      <c r="AO521" s="653"/>
      <c r="AP521" s="653"/>
      <c r="AQ521" s="653"/>
      <c r="AR521" s="653"/>
      <c r="AS521" s="653"/>
      <c r="AT521" s="653"/>
      <c r="AU521" s="653"/>
      <c r="AV521" s="653"/>
      <c r="AW521" s="653"/>
      <c r="AX521" s="653"/>
      <c r="AY521" s="653"/>
      <c r="AZ521" s="653"/>
      <c r="BA521" s="653"/>
      <c r="BB521" s="653"/>
      <c r="BC521" s="653"/>
      <c r="BD521" s="653"/>
      <c r="BE521" s="653"/>
      <c r="BF521" s="653"/>
      <c r="BG521" s="653"/>
      <c r="BH521" s="653"/>
      <c r="BI521" s="653"/>
      <c r="BJ521" s="653"/>
      <c r="BK521" s="653"/>
      <c r="BL521" s="653"/>
      <c r="BM521" s="653"/>
      <c r="BN521" s="653"/>
      <c r="BO521" s="653"/>
      <c r="BP521" s="653"/>
      <c r="BQ521" s="653"/>
      <c r="BR521" s="653"/>
      <c r="BS521" s="637"/>
      <c r="BT521" s="637"/>
      <c r="BU521" s="637"/>
      <c r="BV521" s="720"/>
      <c r="BW521" s="100"/>
      <c r="BX521" s="720"/>
      <c r="BY521" s="701"/>
      <c r="BZ521" s="701"/>
      <c r="CA521" s="701"/>
      <c r="CB521" s="701"/>
      <c r="CC521" s="701"/>
      <c r="CD521" s="678"/>
      <c r="CE521" s="678"/>
      <c r="CF521" s="678"/>
      <c r="CG521" s="678"/>
      <c r="CH521" s="678"/>
      <c r="CI521" s="678"/>
      <c r="CJ521" s="678"/>
      <c r="CK521" s="678"/>
      <c r="CL521" s="678"/>
      <c r="CM521" s="678"/>
      <c r="CN521" s="678"/>
      <c r="CO521" s="678"/>
      <c r="CP521" s="678"/>
      <c r="CQ521" s="678"/>
      <c r="CR521" s="678"/>
      <c r="CS521" s="678"/>
      <c r="CT521" s="678"/>
      <c r="CU521" s="722"/>
      <c r="CV521" s="722"/>
      <c r="CW521" s="722"/>
      <c r="CX521" s="722"/>
      <c r="CY521" s="722"/>
      <c r="CZ521" s="722"/>
      <c r="DA521" s="722"/>
      <c r="DB521" s="722"/>
      <c r="DC521" s="722"/>
      <c r="DD521" s="722"/>
      <c r="DE521" s="722"/>
      <c r="DF521" s="722"/>
      <c r="DG521" s="722"/>
      <c r="DH521" s="722"/>
      <c r="DI521" s="722"/>
      <c r="DJ521" s="722"/>
      <c r="DK521" s="722"/>
      <c r="DL521" s="722"/>
      <c r="DM521" s="722"/>
      <c r="DN521" s="722"/>
      <c r="DO521" s="722"/>
      <c r="DP521" s="722"/>
      <c r="DQ521" s="722"/>
    </row>
    <row r="522" spans="2:121" s="47" customFormat="1" hidden="1" outlineLevel="1">
      <c r="B522" s="47">
        <v>522</v>
      </c>
      <c r="C522" s="83"/>
      <c r="D522" s="921"/>
      <c r="E522" s="118"/>
      <c r="F522" s="637"/>
      <c r="G522" s="637"/>
      <c r="H522" s="637"/>
      <c r="I522" s="637"/>
      <c r="J522" s="637"/>
      <c r="K522" s="637"/>
      <c r="L522" s="637"/>
      <c r="M522" s="637"/>
      <c r="N522" s="637"/>
      <c r="O522" s="701"/>
      <c r="P522" s="701"/>
      <c r="Q522" s="701"/>
      <c r="R522" s="701"/>
      <c r="S522" s="701"/>
      <c r="T522" s="701"/>
      <c r="U522" s="701"/>
      <c r="V522" s="702"/>
      <c r="W522" s="702"/>
      <c r="X522" s="702"/>
      <c r="Y522" s="702"/>
      <c r="Z522" s="702"/>
      <c r="AA522" s="702"/>
      <c r="AB522" s="118"/>
      <c r="AC522" s="118"/>
      <c r="AD522" s="637"/>
      <c r="AE522" s="637"/>
      <c r="AF522" s="637"/>
      <c r="AG522" s="637"/>
      <c r="AH522" s="637"/>
      <c r="AI522" s="637"/>
      <c r="AJ522" s="637"/>
      <c r="AK522" s="637"/>
      <c r="AL522" s="637"/>
      <c r="AM522" s="637"/>
      <c r="AN522" s="637"/>
      <c r="AO522" s="637"/>
      <c r="AP522" s="637"/>
      <c r="AQ522" s="637"/>
      <c r="AR522" s="637"/>
      <c r="AS522" s="637"/>
      <c r="AT522" s="637"/>
      <c r="AU522" s="637"/>
      <c r="AV522" s="637"/>
      <c r="AW522" s="637"/>
      <c r="AX522" s="637"/>
      <c r="AY522" s="637"/>
      <c r="AZ522" s="637"/>
      <c r="BA522" s="637"/>
      <c r="BB522" s="637"/>
      <c r="BC522" s="637"/>
      <c r="BD522" s="637"/>
      <c r="BE522" s="637"/>
      <c r="BF522" s="637"/>
      <c r="BG522" s="637"/>
      <c r="BH522" s="637"/>
      <c r="BI522" s="637"/>
      <c r="BJ522" s="637"/>
      <c r="BK522" s="637"/>
      <c r="BL522" s="637"/>
      <c r="BM522" s="637"/>
      <c r="BN522" s="637"/>
      <c r="BO522" s="637"/>
      <c r="BP522" s="637"/>
      <c r="BQ522" s="637"/>
      <c r="BR522" s="637"/>
      <c r="BS522" s="637"/>
      <c r="BT522" s="637"/>
      <c r="BU522" s="637"/>
      <c r="BV522" s="720"/>
      <c r="BW522" s="720"/>
      <c r="BX522" s="720"/>
      <c r="BY522" s="701"/>
      <c r="BZ522" s="701"/>
      <c r="CA522" s="701"/>
      <c r="CB522" s="701"/>
      <c r="CC522" s="701"/>
      <c r="CD522" s="701"/>
      <c r="CE522" s="701"/>
      <c r="CF522" s="701"/>
      <c r="CG522" s="701"/>
      <c r="CH522" s="701"/>
      <c r="CI522" s="701"/>
      <c r="CJ522" s="701"/>
      <c r="CK522" s="701"/>
      <c r="CL522" s="701"/>
      <c r="CM522" s="701"/>
      <c r="CN522" s="701"/>
      <c r="CO522" s="701"/>
      <c r="CP522" s="701"/>
      <c r="CQ522" s="701"/>
      <c r="CR522" s="701"/>
      <c r="CS522" s="701"/>
      <c r="CT522" s="701"/>
      <c r="CU522" s="722"/>
      <c r="CV522" s="722"/>
      <c r="CW522" s="722"/>
      <c r="CX522" s="722"/>
      <c r="CY522" s="722"/>
      <c r="CZ522" s="722"/>
      <c r="DA522" s="722"/>
      <c r="DB522" s="722"/>
      <c r="DC522" s="722"/>
      <c r="DD522" s="722"/>
      <c r="DE522" s="722"/>
      <c r="DF522" s="722"/>
      <c r="DG522" s="722"/>
      <c r="DH522" s="722"/>
      <c r="DI522" s="722"/>
      <c r="DJ522" s="722"/>
      <c r="DK522" s="722"/>
      <c r="DL522" s="722"/>
      <c r="DM522" s="722"/>
      <c r="DN522" s="722"/>
      <c r="DO522" s="722"/>
      <c r="DP522" s="722"/>
      <c r="DQ522" s="722"/>
    </row>
    <row r="523" spans="2:121" s="47" customFormat="1" hidden="1" outlineLevel="1">
      <c r="B523" s="47">
        <v>523</v>
      </c>
      <c r="C523" s="46"/>
      <c r="D523" s="111"/>
      <c r="E523" s="118"/>
      <c r="F523" s="637"/>
      <c r="G523" s="637"/>
      <c r="H523" s="637"/>
      <c r="I523" s="637"/>
      <c r="J523" s="637"/>
      <c r="K523" s="637"/>
      <c r="L523" s="637"/>
      <c r="M523" s="637"/>
      <c r="N523" s="637"/>
      <c r="O523" s="637"/>
      <c r="P523" s="701"/>
      <c r="Q523" s="701"/>
      <c r="R523" s="701"/>
      <c r="S523" s="637"/>
      <c r="T523" s="637"/>
      <c r="U523" s="637"/>
      <c r="V523" s="650"/>
      <c r="W523" s="650"/>
      <c r="X523" s="650"/>
      <c r="Y523" s="650"/>
      <c r="Z523" s="650"/>
      <c r="AA523" s="650"/>
      <c r="AB523" s="118"/>
      <c r="AC523" s="118"/>
      <c r="AD523" s="637"/>
      <c r="AE523" s="637"/>
      <c r="AF523" s="637"/>
      <c r="AG523" s="637"/>
      <c r="AH523" s="637"/>
      <c r="AI523" s="637"/>
      <c r="AJ523" s="637"/>
      <c r="AK523" s="637"/>
      <c r="AL523" s="637"/>
      <c r="AM523" s="637"/>
      <c r="AN523" s="637"/>
      <c r="AO523" s="637"/>
      <c r="AP523" s="637"/>
      <c r="AQ523" s="637"/>
      <c r="AR523" s="637"/>
      <c r="AS523" s="637"/>
      <c r="AT523" s="637"/>
      <c r="AU523" s="637"/>
      <c r="AV523" s="637"/>
      <c r="AW523" s="637"/>
      <c r="AX523" s="637"/>
      <c r="AY523" s="637"/>
      <c r="AZ523" s="637"/>
      <c r="BA523" s="637"/>
      <c r="BB523" s="637"/>
      <c r="BC523" s="637"/>
      <c r="BD523" s="637"/>
      <c r="BE523" s="637"/>
      <c r="BF523" s="637"/>
      <c r="BG523" s="637"/>
      <c r="BH523" s="637"/>
      <c r="BI523" s="637"/>
      <c r="BJ523" s="637"/>
      <c r="BK523" s="637"/>
      <c r="BL523" s="637"/>
      <c r="BM523" s="637"/>
      <c r="BN523" s="637"/>
      <c r="BO523" s="637"/>
      <c r="BP523" s="637"/>
      <c r="BQ523" s="637"/>
      <c r="BR523" s="637"/>
      <c r="BS523" s="637"/>
      <c r="BT523" s="637"/>
      <c r="BU523" s="637"/>
      <c r="BV523" s="720"/>
      <c r="BW523" s="720"/>
      <c r="BX523" s="720"/>
      <c r="BY523" s="720"/>
      <c r="BZ523" s="720"/>
      <c r="CA523" s="720"/>
      <c r="CB523" s="720"/>
      <c r="CC523" s="720"/>
      <c r="CD523" s="99"/>
      <c r="CE523" s="99"/>
      <c r="CF523" s="99"/>
      <c r="CG523" s="99"/>
      <c r="CH523" s="99"/>
      <c r="CI523" s="85"/>
      <c r="CJ523" s="85"/>
      <c r="CK523" s="85"/>
      <c r="CL523" s="99"/>
      <c r="CM523" s="85"/>
      <c r="CN523" s="85"/>
      <c r="CO523" s="85"/>
      <c r="CP523" s="85"/>
      <c r="CQ523" s="85"/>
      <c r="CR523" s="85"/>
      <c r="CS523" s="85"/>
      <c r="CT523" s="85"/>
      <c r="CU523" s="85"/>
      <c r="CV523" s="85"/>
      <c r="CW523" s="85"/>
      <c r="CX523" s="85"/>
      <c r="CY523" s="85"/>
      <c r="CZ523" s="85"/>
      <c r="DA523" s="85"/>
      <c r="DB523" s="85"/>
      <c r="DC523" s="85"/>
      <c r="DD523" s="85"/>
      <c r="DE523" s="85"/>
      <c r="DF523" s="85"/>
      <c r="DG523" s="85"/>
      <c r="DH523" s="85"/>
      <c r="DI523" s="85"/>
      <c r="DJ523" s="85"/>
      <c r="DK523" s="85"/>
      <c r="DL523" s="85"/>
      <c r="DM523" s="85"/>
      <c r="DN523" s="85"/>
      <c r="DO523" s="85"/>
      <c r="DP523" s="85"/>
      <c r="DQ523" s="85"/>
    </row>
    <row r="524" spans="2:121" s="47" customFormat="1" hidden="1" outlineLevel="1">
      <c r="B524" s="47">
        <v>524</v>
      </c>
      <c r="C524" s="46"/>
      <c r="D524" s="922"/>
      <c r="E524" s="118"/>
      <c r="F524" s="637"/>
      <c r="G524" s="637"/>
      <c r="H524" s="637"/>
      <c r="I524" s="637"/>
      <c r="J524" s="637"/>
      <c r="K524" s="637"/>
      <c r="L524" s="637"/>
      <c r="M524" s="637"/>
      <c r="N524" s="637"/>
      <c r="O524" s="637"/>
      <c r="P524" s="637"/>
      <c r="Q524" s="637"/>
      <c r="R524" s="637"/>
      <c r="S524" s="637"/>
      <c r="T524" s="637"/>
      <c r="U524" s="637"/>
      <c r="V524" s="650"/>
      <c r="W524" s="650"/>
      <c r="X524" s="650"/>
      <c r="Y524" s="650"/>
      <c r="Z524" s="650"/>
      <c r="AA524" s="650"/>
      <c r="AB524" s="118"/>
      <c r="AC524" s="118"/>
      <c r="AD524" s="637"/>
      <c r="AE524" s="637"/>
      <c r="AF524" s="637"/>
      <c r="AG524" s="637"/>
      <c r="AH524" s="637"/>
      <c r="AI524" s="637"/>
      <c r="AJ524" s="637"/>
      <c r="AK524" s="637"/>
      <c r="AL524" s="637"/>
      <c r="AM524" s="637"/>
      <c r="AN524" s="637"/>
      <c r="AO524" s="637"/>
      <c r="AP524" s="637"/>
      <c r="AQ524" s="637"/>
      <c r="AR524" s="637"/>
      <c r="AS524" s="637"/>
      <c r="AT524" s="637"/>
      <c r="AU524" s="637"/>
      <c r="AV524" s="637"/>
      <c r="AW524" s="637"/>
      <c r="AX524" s="637"/>
      <c r="AY524" s="637"/>
      <c r="AZ524" s="637"/>
      <c r="BA524" s="637"/>
      <c r="BB524" s="637"/>
      <c r="BC524" s="637"/>
      <c r="BD524" s="637"/>
      <c r="BE524" s="637"/>
      <c r="BF524" s="637"/>
      <c r="BG524" s="637"/>
      <c r="BH524" s="637"/>
      <c r="BI524" s="637"/>
      <c r="BJ524" s="637"/>
      <c r="BK524" s="637"/>
      <c r="BL524" s="637"/>
      <c r="BM524" s="637"/>
      <c r="BN524" s="637"/>
      <c r="BO524" s="637"/>
      <c r="BP524" s="637"/>
      <c r="BQ524" s="637"/>
      <c r="BR524" s="637"/>
      <c r="BS524" s="637"/>
      <c r="BT524" s="637"/>
      <c r="BU524" s="637"/>
      <c r="BV524" s="720"/>
      <c r="BW524" s="720"/>
      <c r="BX524" s="720"/>
      <c r="BY524" s="720"/>
      <c r="BZ524" s="720"/>
      <c r="CA524" s="720"/>
      <c r="CB524" s="720"/>
      <c r="CC524" s="720"/>
      <c r="CD524" s="99"/>
      <c r="CE524" s="99"/>
      <c r="CF524" s="99"/>
      <c r="CG524" s="99"/>
      <c r="CH524" s="99"/>
      <c r="CI524" s="85"/>
      <c r="CJ524" s="85"/>
      <c r="CK524" s="85"/>
      <c r="CL524" s="99"/>
      <c r="CM524" s="85"/>
      <c r="CN524" s="85"/>
      <c r="CO524" s="85"/>
      <c r="CP524" s="85"/>
      <c r="CQ524" s="85"/>
      <c r="CR524" s="85"/>
      <c r="CS524" s="85"/>
      <c r="CT524" s="85"/>
      <c r="CU524" s="85"/>
      <c r="CV524" s="85"/>
      <c r="CW524" s="85"/>
      <c r="CX524" s="85"/>
      <c r="CY524" s="85"/>
      <c r="CZ524" s="85"/>
      <c r="DA524" s="85"/>
      <c r="DB524" s="85"/>
      <c r="DC524" s="85"/>
      <c r="DD524" s="85"/>
      <c r="DE524" s="85"/>
      <c r="DF524" s="85"/>
      <c r="DG524" s="85"/>
      <c r="DH524" s="85"/>
      <c r="DI524" s="85"/>
      <c r="DJ524" s="85"/>
      <c r="DK524" s="85"/>
      <c r="DL524" s="85"/>
      <c r="DM524" s="85"/>
      <c r="DN524" s="85"/>
      <c r="DO524" s="85"/>
      <c r="DP524" s="85"/>
      <c r="DQ524" s="85"/>
    </row>
    <row r="525" spans="2:121" s="47" customFormat="1" hidden="1" outlineLevel="1">
      <c r="B525" s="47">
        <v>525</v>
      </c>
      <c r="C525" s="83"/>
      <c r="D525" s="669"/>
      <c r="E525" s="118"/>
      <c r="F525" s="637"/>
      <c r="G525" s="637"/>
      <c r="H525" s="637"/>
      <c r="I525" s="637"/>
      <c r="J525" s="637"/>
      <c r="K525" s="637"/>
      <c r="L525" s="637"/>
      <c r="M525" s="637"/>
      <c r="N525" s="637"/>
      <c r="O525" s="637"/>
      <c r="P525" s="637"/>
      <c r="Q525" s="637"/>
      <c r="R525" s="637"/>
      <c r="S525" s="637"/>
      <c r="T525" s="637"/>
      <c r="U525" s="637"/>
      <c r="V525" s="650"/>
      <c r="W525" s="650"/>
      <c r="X525" s="650"/>
      <c r="Y525" s="650"/>
      <c r="Z525" s="650"/>
      <c r="AA525" s="650"/>
      <c r="AB525" s="118"/>
      <c r="AC525" s="118"/>
      <c r="AD525" s="637"/>
      <c r="AE525" s="637"/>
      <c r="AF525" s="637"/>
      <c r="AG525" s="637"/>
      <c r="AH525" s="637"/>
      <c r="AI525" s="637"/>
      <c r="AJ525" s="637"/>
      <c r="AK525" s="637"/>
      <c r="AL525" s="637"/>
      <c r="AM525" s="637"/>
      <c r="AN525" s="637"/>
      <c r="AO525" s="637"/>
      <c r="AP525" s="637"/>
      <c r="AQ525" s="637"/>
      <c r="AR525" s="637"/>
      <c r="AS525" s="637"/>
      <c r="AT525" s="637"/>
      <c r="AU525" s="637"/>
      <c r="AV525" s="637"/>
      <c r="AW525" s="637"/>
      <c r="AX525" s="637"/>
      <c r="AY525" s="637"/>
      <c r="AZ525" s="637"/>
      <c r="BA525" s="637"/>
      <c r="BB525" s="637"/>
      <c r="BC525" s="637"/>
      <c r="BD525" s="637"/>
      <c r="BE525" s="637"/>
      <c r="BF525" s="637"/>
      <c r="BG525" s="637"/>
      <c r="BH525" s="637"/>
      <c r="BI525" s="637"/>
      <c r="BJ525" s="637"/>
      <c r="BK525" s="637"/>
      <c r="BL525" s="637"/>
      <c r="BM525" s="637"/>
      <c r="BN525" s="637"/>
      <c r="BO525" s="637"/>
      <c r="BP525" s="637"/>
      <c r="BQ525" s="637"/>
      <c r="BR525" s="637"/>
      <c r="BS525" s="637"/>
      <c r="BT525" s="637"/>
      <c r="BU525" s="637"/>
      <c r="BV525" s="720"/>
      <c r="BW525" s="720"/>
      <c r="BX525" s="720"/>
      <c r="BY525" s="720"/>
      <c r="BZ525" s="720"/>
      <c r="CA525" s="720"/>
      <c r="CB525" s="720"/>
      <c r="CC525" s="720"/>
      <c r="CD525" s="707"/>
      <c r="CE525" s="707"/>
      <c r="CF525" s="707"/>
      <c r="CG525" s="707"/>
      <c r="CH525" s="707"/>
      <c r="CI525" s="707"/>
      <c r="CJ525" s="707"/>
      <c r="CK525" s="707"/>
      <c r="CL525" s="707"/>
      <c r="CM525" s="707"/>
      <c r="CN525" s="707"/>
      <c r="CO525" s="707"/>
      <c r="CP525" s="707"/>
      <c r="CQ525" s="707"/>
      <c r="CR525" s="707"/>
      <c r="CS525" s="707"/>
      <c r="CT525" s="707"/>
      <c r="CU525" s="707"/>
      <c r="CV525" s="707"/>
      <c r="CW525" s="707"/>
      <c r="CX525" s="707"/>
      <c r="CY525" s="707"/>
      <c r="CZ525" s="707"/>
      <c r="DA525" s="707"/>
      <c r="DB525" s="707"/>
      <c r="DC525" s="707"/>
      <c r="DD525" s="707"/>
      <c r="DE525" s="707"/>
      <c r="DF525" s="707"/>
      <c r="DG525" s="707"/>
      <c r="DH525" s="707"/>
      <c r="DI525" s="707"/>
      <c r="DJ525" s="707"/>
      <c r="DK525" s="707"/>
      <c r="DL525" s="707"/>
      <c r="DM525" s="707"/>
      <c r="DN525" s="707"/>
      <c r="DO525" s="707"/>
      <c r="DP525" s="707"/>
      <c r="DQ525" s="707"/>
    </row>
    <row r="526" spans="2:121" s="47" customFormat="1" hidden="1" outlineLevel="1">
      <c r="B526" s="47">
        <v>526</v>
      </c>
      <c r="C526" s="83"/>
      <c r="D526" s="669"/>
      <c r="E526" s="118"/>
      <c r="F526" s="637"/>
      <c r="G526" s="637"/>
      <c r="H526" s="637"/>
      <c r="I526" s="637"/>
      <c r="J526" s="637"/>
      <c r="K526" s="637"/>
      <c r="L526" s="637"/>
      <c r="M526" s="637"/>
      <c r="N526" s="637"/>
      <c r="O526" s="637"/>
      <c r="P526" s="637"/>
      <c r="Q526" s="637"/>
      <c r="R526" s="637"/>
      <c r="S526" s="637"/>
      <c r="T526" s="637"/>
      <c r="U526" s="637"/>
      <c r="V526" s="650"/>
      <c r="W526" s="650"/>
      <c r="X526" s="650"/>
      <c r="Y526" s="650"/>
      <c r="Z526" s="650"/>
      <c r="AA526" s="650"/>
      <c r="AB526" s="118"/>
      <c r="AC526" s="118"/>
      <c r="AD526" s="637"/>
      <c r="AE526" s="637"/>
      <c r="AF526" s="637"/>
      <c r="AG526" s="637"/>
      <c r="AH526" s="637"/>
      <c r="AI526" s="637"/>
      <c r="AJ526" s="637"/>
      <c r="AK526" s="637"/>
      <c r="AL526" s="637"/>
      <c r="AM526" s="637"/>
      <c r="AN526" s="637"/>
      <c r="AO526" s="637"/>
      <c r="AP526" s="637"/>
      <c r="AQ526" s="637"/>
      <c r="AR526" s="637"/>
      <c r="AS526" s="637"/>
      <c r="AT526" s="637"/>
      <c r="AU526" s="637"/>
      <c r="AV526" s="637"/>
      <c r="AW526" s="637"/>
      <c r="AX526" s="637"/>
      <c r="AY526" s="637"/>
      <c r="AZ526" s="637"/>
      <c r="BA526" s="637"/>
      <c r="BB526" s="637"/>
      <c r="BC526" s="637"/>
      <c r="BD526" s="637"/>
      <c r="BE526" s="637"/>
      <c r="BF526" s="637"/>
      <c r="BG526" s="637"/>
      <c r="BH526" s="637"/>
      <c r="BI526" s="637"/>
      <c r="BJ526" s="637"/>
      <c r="BK526" s="637"/>
      <c r="BL526" s="637"/>
      <c r="BM526" s="637"/>
      <c r="BN526" s="637"/>
      <c r="BO526" s="637"/>
      <c r="BP526" s="637"/>
      <c r="BQ526" s="637"/>
      <c r="BR526" s="637"/>
      <c r="BS526" s="637"/>
      <c r="BT526" s="637"/>
      <c r="BU526" s="637"/>
      <c r="BV526" s="720"/>
      <c r="BW526" s="720"/>
      <c r="BX526" s="720"/>
      <c r="BY526" s="720"/>
      <c r="BZ526" s="720"/>
      <c r="CA526" s="720"/>
      <c r="CB526" s="720"/>
      <c r="CC526" s="720"/>
      <c r="CD526" s="707"/>
      <c r="CE526" s="707"/>
      <c r="CF526" s="707"/>
      <c r="CG526" s="707"/>
      <c r="CH526" s="707"/>
      <c r="CI526" s="707"/>
      <c r="CJ526" s="707"/>
      <c r="CK526" s="707"/>
      <c r="CL526" s="707"/>
      <c r="CM526" s="707"/>
      <c r="CN526" s="707"/>
      <c r="CO526" s="707"/>
      <c r="CP526" s="707"/>
      <c r="CQ526" s="707"/>
      <c r="CR526" s="707"/>
      <c r="CS526" s="707"/>
      <c r="CT526" s="707"/>
      <c r="CU526" s="707"/>
      <c r="CV526" s="707"/>
      <c r="CW526" s="707"/>
      <c r="CX526" s="707"/>
      <c r="CY526" s="707"/>
      <c r="CZ526" s="707"/>
      <c r="DA526" s="707"/>
      <c r="DB526" s="707"/>
      <c r="DC526" s="707"/>
      <c r="DD526" s="707"/>
      <c r="DE526" s="707"/>
      <c r="DF526" s="707"/>
      <c r="DG526" s="707"/>
      <c r="DH526" s="707"/>
      <c r="DI526" s="707"/>
      <c r="DJ526" s="707"/>
      <c r="DK526" s="707"/>
      <c r="DL526" s="707"/>
      <c r="DM526" s="707"/>
      <c r="DN526" s="707"/>
      <c r="DO526" s="707"/>
      <c r="DP526" s="707"/>
      <c r="DQ526" s="707"/>
    </row>
    <row r="527" spans="2:121" s="47" customFormat="1" hidden="1" outlineLevel="1">
      <c r="B527" s="47">
        <v>527</v>
      </c>
      <c r="C527" s="83"/>
      <c r="D527" s="669"/>
      <c r="E527" s="118"/>
      <c r="F527" s="637"/>
      <c r="G527" s="637"/>
      <c r="H527" s="637"/>
      <c r="I527" s="637"/>
      <c r="J527" s="637"/>
      <c r="K527" s="637"/>
      <c r="L527" s="637"/>
      <c r="M527" s="637"/>
      <c r="N527" s="637"/>
      <c r="O527" s="637"/>
      <c r="P527" s="637"/>
      <c r="Q527" s="637"/>
      <c r="R527" s="637"/>
      <c r="S527" s="637"/>
      <c r="T527" s="637"/>
      <c r="U527" s="637"/>
      <c r="V527" s="650"/>
      <c r="W527" s="650"/>
      <c r="X527" s="650"/>
      <c r="Y527" s="650"/>
      <c r="Z527" s="650"/>
      <c r="AA527" s="650"/>
      <c r="AB527" s="118"/>
      <c r="AC527" s="118"/>
      <c r="AD527" s="637"/>
      <c r="AE527" s="637"/>
      <c r="AF527" s="637"/>
      <c r="AG527" s="637"/>
      <c r="AH527" s="637"/>
      <c r="AI527" s="637"/>
      <c r="AJ527" s="637"/>
      <c r="AK527" s="637"/>
      <c r="AL527" s="637"/>
      <c r="AM527" s="637"/>
      <c r="AN527" s="637"/>
      <c r="AO527" s="637"/>
      <c r="AP527" s="637"/>
      <c r="AQ527" s="637"/>
      <c r="AR527" s="637"/>
      <c r="AS527" s="637"/>
      <c r="AT527" s="637"/>
      <c r="AU527" s="637"/>
      <c r="AV527" s="637"/>
      <c r="AW527" s="637"/>
      <c r="AX527" s="637"/>
      <c r="AY527" s="637"/>
      <c r="AZ527" s="637"/>
      <c r="BA527" s="637"/>
      <c r="BB527" s="637"/>
      <c r="BC527" s="637"/>
      <c r="BD527" s="637"/>
      <c r="BE527" s="637"/>
      <c r="BF527" s="637"/>
      <c r="BG527" s="637"/>
      <c r="BH527" s="637"/>
      <c r="BI527" s="637"/>
      <c r="BJ527" s="637"/>
      <c r="BK527" s="637"/>
      <c r="BL527" s="637"/>
      <c r="BM527" s="637"/>
      <c r="BN527" s="637"/>
      <c r="BO527" s="637"/>
      <c r="BP527" s="637"/>
      <c r="BQ527" s="637"/>
      <c r="BR527" s="637"/>
      <c r="BS527" s="637"/>
      <c r="BT527" s="637"/>
      <c r="BU527" s="637"/>
      <c r="BV527" s="720"/>
      <c r="BW527" s="720"/>
      <c r="BX527" s="720"/>
      <c r="BY527" s="720"/>
      <c r="BZ527" s="720"/>
      <c r="CA527" s="720"/>
      <c r="CB527" s="720"/>
      <c r="CC527" s="720"/>
      <c r="CD527" s="707"/>
      <c r="CE527" s="707"/>
      <c r="CF527" s="707"/>
      <c r="CG527" s="707"/>
      <c r="CH527" s="707"/>
      <c r="CI527" s="707"/>
      <c r="CJ527" s="707"/>
      <c r="CK527" s="707"/>
      <c r="CL527" s="707"/>
      <c r="CM527" s="707"/>
      <c r="CN527" s="707"/>
      <c r="CO527" s="707"/>
      <c r="CP527" s="707"/>
      <c r="CQ527" s="707"/>
      <c r="CR527" s="707"/>
      <c r="CS527" s="707"/>
      <c r="CT527" s="707"/>
      <c r="CU527" s="707"/>
      <c r="CV527" s="707"/>
      <c r="CW527" s="707"/>
      <c r="CX527" s="707"/>
      <c r="CY527" s="707"/>
      <c r="CZ527" s="707"/>
      <c r="DA527" s="707"/>
      <c r="DB527" s="707"/>
      <c r="DC527" s="707"/>
      <c r="DD527" s="707"/>
      <c r="DE527" s="707"/>
      <c r="DF527" s="707"/>
      <c r="DG527" s="707"/>
      <c r="DH527" s="707"/>
      <c r="DI527" s="707"/>
      <c r="DJ527" s="707"/>
      <c r="DK527" s="707"/>
      <c r="DL527" s="707"/>
      <c r="DM527" s="707"/>
      <c r="DN527" s="707"/>
      <c r="DO527" s="707"/>
      <c r="DP527" s="707"/>
      <c r="DQ527" s="707"/>
    </row>
    <row r="528" spans="2:121" s="47" customFormat="1" hidden="1" outlineLevel="1">
      <c r="B528" s="47">
        <v>528</v>
      </c>
      <c r="C528" s="83"/>
      <c r="D528" s="669"/>
      <c r="E528" s="118"/>
      <c r="F528" s="637"/>
      <c r="G528" s="637"/>
      <c r="H528" s="637"/>
      <c r="I528" s="637"/>
      <c r="J528" s="637"/>
      <c r="K528" s="637"/>
      <c r="L528" s="637"/>
      <c r="M528" s="637"/>
      <c r="N528" s="637"/>
      <c r="O528" s="637"/>
      <c r="P528" s="637"/>
      <c r="Q528" s="637"/>
      <c r="R528" s="637"/>
      <c r="S528" s="637"/>
      <c r="T528" s="637"/>
      <c r="U528" s="637"/>
      <c r="V528" s="650"/>
      <c r="W528" s="650"/>
      <c r="X528" s="650"/>
      <c r="Y528" s="650"/>
      <c r="Z528" s="650"/>
      <c r="AA528" s="650"/>
      <c r="AB528" s="118"/>
      <c r="AC528" s="118"/>
      <c r="AD528" s="637"/>
      <c r="AE528" s="637"/>
      <c r="AF528" s="637"/>
      <c r="AG528" s="637"/>
      <c r="AH528" s="637"/>
      <c r="AI528" s="637"/>
      <c r="AJ528" s="637"/>
      <c r="AK528" s="637"/>
      <c r="AL528" s="637"/>
      <c r="AM528" s="637"/>
      <c r="AN528" s="637"/>
      <c r="AO528" s="637"/>
      <c r="AP528" s="637"/>
      <c r="AQ528" s="637"/>
      <c r="AR528" s="637"/>
      <c r="AS528" s="637"/>
      <c r="AT528" s="637"/>
      <c r="AU528" s="637"/>
      <c r="AV528" s="637"/>
      <c r="AW528" s="637"/>
      <c r="AX528" s="637"/>
      <c r="AY528" s="637"/>
      <c r="AZ528" s="637"/>
      <c r="BA528" s="637"/>
      <c r="BB528" s="637"/>
      <c r="BC528" s="637"/>
      <c r="BD528" s="637"/>
      <c r="BE528" s="637"/>
      <c r="BF528" s="637"/>
      <c r="BG528" s="637"/>
      <c r="BH528" s="637"/>
      <c r="BI528" s="637"/>
      <c r="BJ528" s="637"/>
      <c r="BK528" s="637"/>
      <c r="BL528" s="637"/>
      <c r="BM528" s="637"/>
      <c r="BN528" s="637"/>
      <c r="BO528" s="637"/>
      <c r="BP528" s="637"/>
      <c r="BQ528" s="637"/>
      <c r="BR528" s="637"/>
      <c r="BS528" s="637"/>
      <c r="BT528" s="637"/>
      <c r="BU528" s="637"/>
      <c r="BV528" s="720"/>
      <c r="BW528" s="720"/>
      <c r="BX528" s="720"/>
      <c r="BY528" s="720"/>
      <c r="BZ528" s="720"/>
      <c r="CA528" s="720"/>
      <c r="CB528" s="720"/>
      <c r="CC528" s="720"/>
      <c r="CD528" s="707"/>
      <c r="CE528" s="99"/>
      <c r="CF528" s="99"/>
      <c r="CG528" s="99"/>
      <c r="CH528" s="99"/>
      <c r="CI528" s="85"/>
      <c r="CJ528" s="85"/>
      <c r="CK528" s="85"/>
      <c r="CL528" s="85"/>
      <c r="CM528" s="85"/>
      <c r="CN528" s="85"/>
      <c r="CO528" s="85"/>
      <c r="CP528" s="85"/>
      <c r="CQ528" s="85"/>
      <c r="CR528" s="85"/>
      <c r="CS528" s="85"/>
      <c r="CT528" s="85"/>
      <c r="CU528" s="85"/>
      <c r="CV528" s="85"/>
      <c r="CW528" s="85"/>
      <c r="CX528" s="85"/>
      <c r="CY528" s="85"/>
      <c r="CZ528" s="85"/>
      <c r="DA528" s="85"/>
      <c r="DB528" s="85"/>
      <c r="DC528" s="85"/>
      <c r="DD528" s="85"/>
      <c r="DE528" s="85"/>
      <c r="DF528" s="85"/>
      <c r="DG528" s="85"/>
      <c r="DH528" s="85"/>
      <c r="DI528" s="85"/>
      <c r="DJ528" s="85"/>
      <c r="DK528" s="85"/>
      <c r="DL528" s="85"/>
      <c r="DM528" s="85"/>
      <c r="DN528" s="85"/>
      <c r="DO528" s="85"/>
      <c r="DP528" s="85"/>
      <c r="DQ528" s="85"/>
    </row>
    <row r="529" spans="2:121" s="665" customFormat="1" hidden="1" outlineLevel="1">
      <c r="B529" s="47">
        <v>529</v>
      </c>
      <c r="C529" s="83"/>
      <c r="D529" s="669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662"/>
      <c r="W529" s="662"/>
      <c r="X529" s="662"/>
      <c r="Y529" s="662"/>
      <c r="Z529" s="662"/>
      <c r="AA529" s="662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  <c r="AU529" s="58"/>
      <c r="AV529" s="58"/>
      <c r="AW529" s="58"/>
      <c r="AX529" s="58"/>
      <c r="AY529" s="58"/>
      <c r="AZ529" s="58"/>
      <c r="BA529" s="58"/>
      <c r="BB529" s="58"/>
      <c r="BC529" s="58"/>
      <c r="BD529" s="58"/>
      <c r="BE529" s="58"/>
      <c r="BF529" s="58"/>
      <c r="BG529" s="58"/>
      <c r="BH529" s="58"/>
      <c r="BI529" s="58"/>
      <c r="BJ529" s="58"/>
      <c r="BK529" s="58"/>
      <c r="BL529" s="58"/>
      <c r="BM529" s="58"/>
      <c r="BN529" s="58"/>
      <c r="BO529" s="58"/>
      <c r="BP529" s="58"/>
      <c r="BQ529" s="58"/>
      <c r="BR529" s="58"/>
      <c r="BS529" s="58"/>
      <c r="BT529" s="720"/>
      <c r="BU529" s="720"/>
      <c r="BV529" s="720"/>
      <c r="BW529" s="720"/>
      <c r="BX529" s="720"/>
      <c r="BY529" s="720"/>
      <c r="BZ529" s="720"/>
      <c r="CA529" s="720"/>
      <c r="CB529" s="720"/>
      <c r="CC529" s="720"/>
      <c r="CD529" s="720"/>
      <c r="CE529" s="720"/>
      <c r="CF529" s="720"/>
      <c r="CG529" s="720"/>
      <c r="CH529" s="720"/>
    </row>
    <row r="530" spans="2:121" s="665" customFormat="1" hidden="1" outlineLevel="1">
      <c r="B530" s="47">
        <v>530</v>
      </c>
      <c r="C530" s="83"/>
      <c r="D530" s="669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662"/>
      <c r="W530" s="662"/>
      <c r="X530" s="662"/>
      <c r="Y530" s="662"/>
      <c r="Z530" s="662"/>
      <c r="AA530" s="662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  <c r="AU530" s="58"/>
      <c r="AV530" s="58"/>
      <c r="AW530" s="58"/>
      <c r="AX530" s="58"/>
      <c r="AY530" s="58"/>
      <c r="AZ530" s="58"/>
      <c r="BA530" s="58"/>
      <c r="BB530" s="58"/>
      <c r="BC530" s="58"/>
      <c r="BD530" s="58"/>
      <c r="BE530" s="58"/>
      <c r="BF530" s="58"/>
      <c r="BG530" s="58"/>
      <c r="BH530" s="58"/>
      <c r="BI530" s="58"/>
      <c r="BJ530" s="58"/>
      <c r="BK530" s="58"/>
      <c r="BL530" s="58"/>
      <c r="BM530" s="58"/>
      <c r="BN530" s="58"/>
      <c r="BO530" s="58"/>
      <c r="BP530" s="58"/>
      <c r="BQ530" s="58"/>
      <c r="BR530" s="58"/>
      <c r="BS530" s="58"/>
      <c r="BT530" s="720"/>
      <c r="BU530" s="720"/>
      <c r="BV530" s="720"/>
      <c r="BW530" s="720"/>
      <c r="BX530" s="720"/>
      <c r="BY530" s="720"/>
      <c r="BZ530" s="720"/>
      <c r="CA530" s="720"/>
      <c r="CB530" s="720"/>
      <c r="CC530" s="720"/>
      <c r="CD530" s="720"/>
      <c r="CE530" s="720"/>
      <c r="CF530" s="720"/>
      <c r="CG530" s="720"/>
      <c r="CH530" s="720"/>
    </row>
    <row r="531" spans="2:121" s="47" customFormat="1" hidden="1" outlineLevel="1">
      <c r="B531" s="47">
        <v>531</v>
      </c>
      <c r="C531" s="83"/>
      <c r="D531" s="669"/>
      <c r="E531" s="118"/>
      <c r="F531" s="637"/>
      <c r="G531" s="637"/>
      <c r="H531" s="637"/>
      <c r="I531" s="637"/>
      <c r="J531" s="637"/>
      <c r="K531" s="637"/>
      <c r="L531" s="637"/>
      <c r="M531" s="637"/>
      <c r="N531" s="637"/>
      <c r="O531" s="637"/>
      <c r="P531" s="637"/>
      <c r="Q531" s="637"/>
      <c r="R531" s="637"/>
      <c r="S531" s="637"/>
      <c r="T531" s="637"/>
      <c r="U531" s="637"/>
      <c r="V531" s="650"/>
      <c r="W531" s="650"/>
      <c r="X531" s="650"/>
      <c r="Y531" s="650"/>
      <c r="Z531" s="650"/>
      <c r="AA531" s="650"/>
      <c r="AB531" s="118"/>
      <c r="AC531" s="118"/>
      <c r="AD531" s="637"/>
      <c r="AE531" s="637"/>
      <c r="AF531" s="637"/>
      <c r="AG531" s="637"/>
      <c r="AH531" s="637"/>
      <c r="AI531" s="637"/>
      <c r="AJ531" s="637"/>
      <c r="AK531" s="637"/>
      <c r="AL531" s="637"/>
      <c r="AM531" s="637"/>
      <c r="AN531" s="637"/>
      <c r="AO531" s="637"/>
      <c r="AP531" s="637"/>
      <c r="AQ531" s="637"/>
      <c r="AR531" s="637"/>
      <c r="AS531" s="637"/>
      <c r="AT531" s="637"/>
      <c r="AU531" s="637"/>
      <c r="AV531" s="637"/>
      <c r="AW531" s="637"/>
      <c r="AX531" s="637"/>
      <c r="AY531" s="637"/>
      <c r="AZ531" s="637"/>
      <c r="BA531" s="637"/>
      <c r="BB531" s="637"/>
      <c r="BC531" s="637"/>
      <c r="BD531" s="637"/>
      <c r="BE531" s="637"/>
      <c r="BF531" s="637"/>
      <c r="BG531" s="637"/>
      <c r="BH531" s="637"/>
      <c r="BI531" s="637"/>
      <c r="BJ531" s="637"/>
      <c r="BK531" s="637"/>
      <c r="BL531" s="637"/>
      <c r="BM531" s="637"/>
      <c r="BN531" s="637"/>
      <c r="BO531" s="637"/>
      <c r="BP531" s="637"/>
      <c r="BQ531" s="637"/>
      <c r="BR531" s="637"/>
      <c r="BS531" s="637"/>
      <c r="BT531" s="637"/>
      <c r="BU531" s="720"/>
      <c r="BV531" s="720"/>
      <c r="BW531" s="720"/>
      <c r="BX531" s="720"/>
      <c r="BY531" s="720"/>
      <c r="BZ531" s="720"/>
      <c r="CA531" s="720"/>
      <c r="CB531" s="720"/>
      <c r="CC531" s="720"/>
      <c r="CD531" s="707"/>
      <c r="CE531" s="720"/>
      <c r="CF531" s="720"/>
      <c r="CG531" s="707"/>
      <c r="CH531" s="707"/>
      <c r="CI531" s="707"/>
      <c r="CJ531" s="707"/>
      <c r="CK531" s="707"/>
      <c r="CL531" s="707"/>
      <c r="CM531" s="707"/>
      <c r="CN531" s="707"/>
      <c r="CO531" s="707"/>
      <c r="CP531" s="707"/>
      <c r="CQ531" s="707"/>
      <c r="CR531" s="707"/>
      <c r="CS531" s="707"/>
      <c r="CT531" s="707"/>
      <c r="CU531" s="720"/>
      <c r="CV531" s="720"/>
      <c r="CW531" s="720"/>
      <c r="CX531" s="720"/>
      <c r="CY531" s="720"/>
      <c r="CZ531" s="720"/>
      <c r="DA531" s="720"/>
      <c r="DB531" s="720"/>
      <c r="DC531" s="720"/>
      <c r="DD531" s="720"/>
      <c r="DE531" s="720"/>
      <c r="DF531" s="720"/>
      <c r="DG531" s="720"/>
      <c r="DH531" s="720"/>
      <c r="DI531" s="720"/>
      <c r="DJ531" s="720"/>
      <c r="DK531" s="720"/>
      <c r="DL531" s="720"/>
      <c r="DM531" s="720"/>
      <c r="DN531" s="720"/>
      <c r="DO531" s="720"/>
      <c r="DP531" s="720"/>
      <c r="DQ531" s="720"/>
    </row>
    <row r="532" spans="2:121" s="47" customFormat="1" hidden="1" outlineLevel="1">
      <c r="B532" s="47">
        <v>532</v>
      </c>
      <c r="C532" s="83"/>
      <c r="D532" s="669"/>
      <c r="E532" s="118"/>
      <c r="F532" s="637"/>
      <c r="G532" s="637"/>
      <c r="H532" s="637"/>
      <c r="I532" s="637"/>
      <c r="J532" s="637"/>
      <c r="K532" s="637"/>
      <c r="L532" s="637"/>
      <c r="M532" s="637"/>
      <c r="N532" s="637"/>
      <c r="O532" s="637"/>
      <c r="P532" s="637"/>
      <c r="Q532" s="637"/>
      <c r="R532" s="637"/>
      <c r="S532" s="637"/>
      <c r="T532" s="637"/>
      <c r="U532" s="637"/>
      <c r="V532" s="650"/>
      <c r="W532" s="650"/>
      <c r="X532" s="650"/>
      <c r="Y532" s="650"/>
      <c r="Z532" s="650"/>
      <c r="AA532" s="650"/>
      <c r="AB532" s="118"/>
      <c r="AC532" s="118"/>
      <c r="AD532" s="637"/>
      <c r="AE532" s="637"/>
      <c r="AF532" s="637"/>
      <c r="AG532" s="637"/>
      <c r="AH532" s="637"/>
      <c r="AI532" s="637"/>
      <c r="AJ532" s="637"/>
      <c r="AK532" s="637"/>
      <c r="AL532" s="637"/>
      <c r="AM532" s="637"/>
      <c r="AN532" s="637"/>
      <c r="AO532" s="637"/>
      <c r="AP532" s="637"/>
      <c r="AQ532" s="637"/>
      <c r="AR532" s="637"/>
      <c r="AS532" s="637"/>
      <c r="AT532" s="637"/>
      <c r="AU532" s="637"/>
      <c r="AV532" s="637"/>
      <c r="AW532" s="637"/>
      <c r="AX532" s="637"/>
      <c r="AY532" s="637"/>
      <c r="AZ532" s="637"/>
      <c r="BA532" s="637"/>
      <c r="BB532" s="637"/>
      <c r="BC532" s="637"/>
      <c r="BD532" s="637"/>
      <c r="BE532" s="637"/>
      <c r="BF532" s="637"/>
      <c r="BG532" s="637"/>
      <c r="BH532" s="637"/>
      <c r="BI532" s="637"/>
      <c r="BJ532" s="637"/>
      <c r="BK532" s="637"/>
      <c r="BL532" s="637"/>
      <c r="BM532" s="637"/>
      <c r="BN532" s="637"/>
      <c r="BO532" s="637"/>
      <c r="BP532" s="637"/>
      <c r="BQ532" s="637"/>
      <c r="BR532" s="637"/>
      <c r="BS532" s="637"/>
      <c r="BT532" s="637"/>
      <c r="BU532" s="720"/>
      <c r="BV532" s="720"/>
      <c r="BW532" s="720"/>
      <c r="BX532" s="720"/>
      <c r="BY532" s="720"/>
      <c r="BZ532" s="698"/>
      <c r="CA532" s="720"/>
      <c r="CB532" s="720"/>
      <c r="CC532" s="720"/>
      <c r="CD532" s="707"/>
      <c r="CE532" s="720"/>
      <c r="CF532" s="720"/>
      <c r="CG532" s="707"/>
      <c r="CH532" s="707"/>
      <c r="CI532" s="707"/>
      <c r="CJ532" s="707"/>
      <c r="CK532" s="707"/>
      <c r="CL532" s="707"/>
      <c r="CM532" s="707"/>
      <c r="CN532" s="707"/>
      <c r="CO532" s="707"/>
      <c r="CP532" s="707"/>
      <c r="CQ532" s="707"/>
      <c r="CR532" s="707"/>
      <c r="CS532" s="707"/>
      <c r="CT532" s="707"/>
      <c r="CU532" s="720"/>
      <c r="CV532" s="720"/>
      <c r="CW532" s="720"/>
      <c r="CX532" s="720"/>
      <c r="CY532" s="720"/>
      <c r="CZ532" s="720"/>
      <c r="DA532" s="720"/>
      <c r="DB532" s="720"/>
      <c r="DC532" s="720"/>
      <c r="DD532" s="720"/>
      <c r="DE532" s="720"/>
      <c r="DF532" s="720"/>
      <c r="DG532" s="720"/>
      <c r="DH532" s="720"/>
      <c r="DI532" s="720"/>
      <c r="DJ532" s="720"/>
      <c r="DK532" s="720"/>
      <c r="DL532" s="720"/>
      <c r="DM532" s="720"/>
      <c r="DN532" s="720"/>
      <c r="DO532" s="720"/>
      <c r="DP532" s="720"/>
      <c r="DQ532" s="720"/>
    </row>
    <row r="533" spans="2:121" s="47" customFormat="1" hidden="1" outlineLevel="1">
      <c r="B533" s="47">
        <v>533</v>
      </c>
      <c r="C533" s="83"/>
      <c r="D533" s="669"/>
      <c r="E533" s="118"/>
      <c r="F533" s="637"/>
      <c r="G533" s="637"/>
      <c r="H533" s="637"/>
      <c r="I533" s="637"/>
      <c r="J533" s="637"/>
      <c r="K533" s="637"/>
      <c r="L533" s="637"/>
      <c r="M533" s="637"/>
      <c r="N533" s="637"/>
      <c r="O533" s="637"/>
      <c r="P533" s="637"/>
      <c r="Q533" s="637"/>
      <c r="R533" s="637"/>
      <c r="S533" s="637"/>
      <c r="T533" s="637"/>
      <c r="U533" s="637"/>
      <c r="V533" s="650"/>
      <c r="W533" s="650"/>
      <c r="X533" s="650"/>
      <c r="Y533" s="650"/>
      <c r="Z533" s="650"/>
      <c r="AA533" s="650"/>
      <c r="AB533" s="118"/>
      <c r="AC533" s="118"/>
      <c r="AD533" s="637"/>
      <c r="AE533" s="637"/>
      <c r="AF533" s="637"/>
      <c r="AG533" s="637"/>
      <c r="AH533" s="637"/>
      <c r="AI533" s="637"/>
      <c r="AJ533" s="637"/>
      <c r="AK533" s="637"/>
      <c r="AL533" s="637"/>
      <c r="AM533" s="637"/>
      <c r="AN533" s="637"/>
      <c r="AO533" s="637"/>
      <c r="AP533" s="637"/>
      <c r="AQ533" s="637"/>
      <c r="AR533" s="637"/>
      <c r="AS533" s="637"/>
      <c r="AT533" s="637"/>
      <c r="AU533" s="637"/>
      <c r="AV533" s="637"/>
      <c r="AW533" s="637"/>
      <c r="AX533" s="637"/>
      <c r="AY533" s="637"/>
      <c r="AZ533" s="637"/>
      <c r="BA533" s="637"/>
      <c r="BB533" s="637"/>
      <c r="BC533" s="637"/>
      <c r="BD533" s="637"/>
      <c r="BE533" s="637"/>
      <c r="BF533" s="637"/>
      <c r="BG533" s="637"/>
      <c r="BH533" s="637"/>
      <c r="BI533" s="637"/>
      <c r="BJ533" s="637"/>
      <c r="BK533" s="637"/>
      <c r="BL533" s="637"/>
      <c r="BM533" s="637"/>
      <c r="BN533" s="637"/>
      <c r="BO533" s="637"/>
      <c r="BP533" s="637"/>
      <c r="BQ533" s="637"/>
      <c r="BR533" s="637"/>
      <c r="BS533" s="637"/>
      <c r="BT533" s="720"/>
      <c r="BU533" s="720"/>
      <c r="BV533" s="720"/>
      <c r="BW533" s="720"/>
      <c r="BX533" s="720"/>
      <c r="BY533" s="720"/>
      <c r="BZ533" s="720"/>
      <c r="CA533" s="720"/>
      <c r="CB533" s="720"/>
      <c r="CC533" s="720"/>
      <c r="CD533" s="720"/>
      <c r="CE533" s="720"/>
      <c r="CF533" s="720"/>
      <c r="CG533" s="720"/>
      <c r="CH533" s="720"/>
      <c r="CI533" s="720"/>
      <c r="CJ533" s="720"/>
      <c r="CK533" s="720"/>
      <c r="CL533" s="720"/>
      <c r="CM533" s="720"/>
      <c r="CN533" s="720"/>
      <c r="CO533" s="720"/>
      <c r="CP533" s="720"/>
      <c r="CQ533" s="720"/>
      <c r="CR533" s="720"/>
      <c r="CS533" s="720"/>
      <c r="CT533" s="720"/>
      <c r="CU533" s="720"/>
      <c r="CV533" s="720"/>
      <c r="CW533" s="720"/>
      <c r="CX533" s="720"/>
      <c r="CY533" s="720"/>
      <c r="CZ533" s="720"/>
      <c r="DA533" s="720"/>
      <c r="DB533" s="720"/>
      <c r="DC533" s="720"/>
      <c r="DD533" s="720"/>
      <c r="DE533" s="720"/>
      <c r="DF533" s="720"/>
      <c r="DG533" s="720"/>
      <c r="DH533" s="720"/>
      <c r="DI533" s="720"/>
      <c r="DJ533" s="720"/>
      <c r="DK533" s="720"/>
      <c r="DL533" s="720"/>
      <c r="DM533" s="720"/>
      <c r="DN533" s="720"/>
      <c r="DO533" s="720"/>
      <c r="DP533" s="720"/>
      <c r="DQ533" s="720"/>
    </row>
    <row r="534" spans="2:121" s="47" customFormat="1" hidden="1" outlineLevel="1">
      <c r="B534" s="47">
        <v>534</v>
      </c>
      <c r="C534" s="83"/>
      <c r="D534" s="669"/>
      <c r="E534" s="118"/>
      <c r="F534" s="637"/>
      <c r="G534" s="637"/>
      <c r="H534" s="637"/>
      <c r="I534" s="637"/>
      <c r="J534" s="637"/>
      <c r="K534" s="637"/>
      <c r="L534" s="637"/>
      <c r="M534" s="637"/>
      <c r="N534" s="637"/>
      <c r="O534" s="637"/>
      <c r="P534" s="637"/>
      <c r="Q534" s="637"/>
      <c r="R534" s="637"/>
      <c r="S534" s="637"/>
      <c r="T534" s="637"/>
      <c r="U534" s="637"/>
      <c r="V534" s="650"/>
      <c r="W534" s="650"/>
      <c r="X534" s="650"/>
      <c r="Y534" s="650"/>
      <c r="Z534" s="650"/>
      <c r="AA534" s="650"/>
      <c r="AB534" s="118"/>
      <c r="AC534" s="118"/>
      <c r="AD534" s="637"/>
      <c r="AE534" s="637"/>
      <c r="AF534" s="637"/>
      <c r="AG534" s="637"/>
      <c r="AH534" s="637"/>
      <c r="AI534" s="637"/>
      <c r="AJ534" s="637"/>
      <c r="AK534" s="637"/>
      <c r="AL534" s="637"/>
      <c r="AM534" s="637"/>
      <c r="AN534" s="637"/>
      <c r="AO534" s="637"/>
      <c r="AP534" s="637"/>
      <c r="AQ534" s="637"/>
      <c r="AR534" s="637"/>
      <c r="AS534" s="637"/>
      <c r="AT534" s="637"/>
      <c r="AU534" s="637"/>
      <c r="AV534" s="637"/>
      <c r="AW534" s="637"/>
      <c r="AX534" s="637"/>
      <c r="AY534" s="637"/>
      <c r="AZ534" s="637"/>
      <c r="BA534" s="637"/>
      <c r="BB534" s="637"/>
      <c r="BC534" s="637"/>
      <c r="BD534" s="637"/>
      <c r="BE534" s="637"/>
      <c r="BF534" s="637"/>
      <c r="BG534" s="637"/>
      <c r="BH534" s="637"/>
      <c r="BI534" s="637"/>
      <c r="BJ534" s="637"/>
      <c r="BK534" s="637"/>
      <c r="BL534" s="637"/>
      <c r="BM534" s="637"/>
      <c r="BN534" s="637"/>
      <c r="BO534" s="637"/>
      <c r="BP534" s="637"/>
      <c r="BQ534" s="637"/>
      <c r="BR534" s="637"/>
      <c r="BS534" s="637"/>
      <c r="BT534" s="720"/>
      <c r="BU534" s="720"/>
      <c r="BV534" s="720"/>
      <c r="BW534" s="720"/>
      <c r="BX534" s="720"/>
      <c r="BY534" s="720"/>
      <c r="BZ534" s="720"/>
      <c r="CA534" s="720"/>
      <c r="CB534" s="720"/>
      <c r="CC534" s="720"/>
      <c r="CD534" s="720"/>
      <c r="CE534" s="720"/>
      <c r="CF534" s="720"/>
      <c r="CG534" s="720"/>
      <c r="CH534" s="720"/>
      <c r="CI534" s="720"/>
      <c r="CJ534" s="720"/>
      <c r="CK534" s="720"/>
      <c r="CL534" s="720"/>
      <c r="CM534" s="720"/>
      <c r="CN534" s="720"/>
      <c r="CO534" s="720"/>
      <c r="CP534" s="720"/>
      <c r="CQ534" s="720"/>
      <c r="CR534" s="720"/>
      <c r="CS534" s="720"/>
      <c r="CT534" s="720"/>
      <c r="CU534" s="720"/>
      <c r="CV534" s="720"/>
      <c r="CW534" s="720"/>
      <c r="CX534" s="720"/>
      <c r="CY534" s="720"/>
      <c r="CZ534" s="720"/>
      <c r="DA534" s="720"/>
      <c r="DB534" s="720"/>
      <c r="DC534" s="720"/>
      <c r="DD534" s="720"/>
      <c r="DE534" s="720"/>
      <c r="DF534" s="720"/>
      <c r="DG534" s="720"/>
      <c r="DH534" s="720"/>
      <c r="DI534" s="720"/>
      <c r="DJ534" s="720"/>
      <c r="DK534" s="720"/>
      <c r="DL534" s="720"/>
      <c r="DM534" s="720"/>
      <c r="DN534" s="720"/>
      <c r="DO534" s="720"/>
      <c r="DP534" s="720"/>
      <c r="DQ534" s="720"/>
    </row>
    <row r="535" spans="2:121" s="51" customFormat="1" hidden="1" outlineLevel="1">
      <c r="B535" s="47">
        <v>535</v>
      </c>
      <c r="C535" s="652"/>
      <c r="D535" s="855"/>
      <c r="E535" s="59"/>
      <c r="F535" s="923"/>
      <c r="G535" s="923"/>
      <c r="H535" s="923"/>
      <c r="I535" s="923"/>
      <c r="J535" s="923"/>
      <c r="K535" s="923"/>
      <c r="L535" s="923"/>
      <c r="M535" s="923"/>
      <c r="N535" s="923"/>
      <c r="O535" s="782"/>
      <c r="P535" s="782"/>
      <c r="Q535" s="782"/>
      <c r="R535" s="782"/>
      <c r="S535" s="782"/>
      <c r="T535" s="782"/>
      <c r="U535" s="782"/>
      <c r="V535" s="924"/>
      <c r="W535" s="924"/>
      <c r="X535" s="924"/>
      <c r="Y535" s="924"/>
      <c r="Z535" s="924"/>
      <c r="AA535" s="924"/>
      <c r="AB535" s="59"/>
      <c r="AC535" s="59"/>
      <c r="AD535" s="923"/>
      <c r="AE535" s="923"/>
      <c r="AF535" s="923"/>
      <c r="AG535" s="923"/>
      <c r="AH535" s="923"/>
      <c r="AI535" s="923"/>
      <c r="AJ535" s="923"/>
      <c r="AK535" s="923"/>
      <c r="AL535" s="923"/>
      <c r="AM535" s="923"/>
      <c r="AN535" s="923"/>
      <c r="AO535" s="923"/>
      <c r="AP535" s="923"/>
      <c r="AQ535" s="923"/>
      <c r="AR535" s="923"/>
      <c r="AS535" s="923"/>
      <c r="AT535" s="923"/>
      <c r="AU535" s="923"/>
      <c r="AV535" s="923"/>
      <c r="AW535" s="923"/>
      <c r="AX535" s="923"/>
      <c r="AY535" s="923"/>
      <c r="AZ535" s="923"/>
      <c r="BA535" s="923"/>
      <c r="BB535" s="923"/>
      <c r="BC535" s="923"/>
      <c r="BD535" s="923"/>
      <c r="BE535" s="923"/>
      <c r="BF535" s="923"/>
      <c r="BG535" s="923"/>
      <c r="BH535" s="923"/>
      <c r="BI535" s="923"/>
      <c r="BJ535" s="923"/>
      <c r="BK535" s="923"/>
      <c r="BL535" s="923"/>
      <c r="BM535" s="923"/>
      <c r="BN535" s="923"/>
      <c r="BO535" s="923"/>
      <c r="BP535" s="923"/>
      <c r="BQ535" s="923"/>
      <c r="BR535" s="925"/>
      <c r="BS535" s="926"/>
      <c r="BT535" s="926"/>
      <c r="BU535" s="926"/>
      <c r="BV535" s="926"/>
      <c r="BW535" s="926"/>
      <c r="BX535" s="926"/>
      <c r="BY535" s="782"/>
      <c r="BZ535" s="782"/>
      <c r="CA535" s="782"/>
      <c r="CB535" s="782"/>
      <c r="CC535" s="782"/>
      <c r="CD535" s="782"/>
      <c r="CE535" s="782"/>
      <c r="CF535" s="782"/>
      <c r="CG535" s="782"/>
      <c r="CH535" s="782"/>
      <c r="CI535" s="782"/>
      <c r="CJ535" s="782"/>
      <c r="CK535" s="782"/>
      <c r="CL535" s="782"/>
      <c r="CM535" s="782"/>
      <c r="CN535" s="782"/>
      <c r="CO535" s="782"/>
      <c r="CP535" s="782"/>
      <c r="CQ535" s="782"/>
      <c r="CR535" s="782"/>
      <c r="CS535" s="782"/>
      <c r="CT535" s="782"/>
      <c r="CU535" s="782"/>
      <c r="CV535" s="782"/>
      <c r="CW535" s="782"/>
      <c r="CX535" s="782"/>
      <c r="CY535" s="782"/>
      <c r="CZ535" s="782"/>
      <c r="DA535" s="782"/>
      <c r="DB535" s="782"/>
      <c r="DC535" s="782"/>
      <c r="DD535" s="782"/>
      <c r="DE535" s="782"/>
      <c r="DF535" s="782"/>
      <c r="DG535" s="782"/>
      <c r="DH535" s="782"/>
      <c r="DI535" s="782"/>
      <c r="DJ535" s="782"/>
      <c r="DK535" s="782"/>
      <c r="DL535" s="782"/>
      <c r="DM535" s="782"/>
      <c r="DN535" s="782"/>
      <c r="DO535" s="782"/>
      <c r="DP535" s="782"/>
      <c r="DQ535" s="782"/>
    </row>
    <row r="536" spans="2:121" s="47" customFormat="1" hidden="1" outlineLevel="1">
      <c r="B536" s="47">
        <v>536</v>
      </c>
      <c r="C536" s="83"/>
      <c r="D536" s="757"/>
      <c r="E536" s="118"/>
      <c r="F536" s="637"/>
      <c r="G536" s="637"/>
      <c r="H536" s="637"/>
      <c r="I536" s="637"/>
      <c r="J536" s="637"/>
      <c r="K536" s="637"/>
      <c r="L536" s="637"/>
      <c r="M536" s="637"/>
      <c r="N536" s="637"/>
      <c r="O536" s="637"/>
      <c r="P536" s="637"/>
      <c r="Q536" s="637"/>
      <c r="R536" s="637"/>
      <c r="S536" s="637"/>
      <c r="T536" s="637"/>
      <c r="U536" s="637"/>
      <c r="V536" s="650"/>
      <c r="W536" s="650"/>
      <c r="X536" s="650"/>
      <c r="Y536" s="650"/>
      <c r="Z536" s="650"/>
      <c r="AA536" s="650"/>
      <c r="AB536" s="118"/>
      <c r="AC536" s="118"/>
      <c r="AD536" s="637"/>
      <c r="AE536" s="637"/>
      <c r="AF536" s="637"/>
      <c r="AG536" s="637"/>
      <c r="AH536" s="637"/>
      <c r="AI536" s="637"/>
      <c r="AJ536" s="637"/>
      <c r="AK536" s="637"/>
      <c r="AL536" s="637"/>
      <c r="AM536" s="637"/>
      <c r="AN536" s="637"/>
      <c r="AO536" s="637"/>
      <c r="AP536" s="637"/>
      <c r="AQ536" s="637"/>
      <c r="AR536" s="637"/>
      <c r="AS536" s="637"/>
      <c r="AT536" s="637"/>
      <c r="AU536" s="637"/>
      <c r="AV536" s="637"/>
      <c r="AW536" s="637"/>
      <c r="AX536" s="637"/>
      <c r="AY536" s="637"/>
      <c r="AZ536" s="637"/>
      <c r="BA536" s="637"/>
      <c r="BB536" s="637"/>
      <c r="BC536" s="637"/>
      <c r="BD536" s="637"/>
      <c r="BE536" s="637"/>
      <c r="BF536" s="637"/>
      <c r="BG536" s="637"/>
      <c r="BH536" s="637"/>
      <c r="BI536" s="637"/>
      <c r="BJ536" s="637"/>
      <c r="BK536" s="637"/>
      <c r="BL536" s="637"/>
      <c r="BM536" s="637"/>
      <c r="BN536" s="637"/>
      <c r="BO536" s="637"/>
      <c r="BP536" s="637"/>
      <c r="BQ536" s="637"/>
      <c r="BR536" s="637"/>
      <c r="BS536" s="637"/>
      <c r="BT536" s="637"/>
      <c r="BU536" s="637"/>
      <c r="BV536" s="925"/>
      <c r="BW536" s="720"/>
      <c r="BX536" s="720"/>
      <c r="BY536" s="720"/>
      <c r="BZ536" s="843"/>
      <c r="CA536" s="843"/>
      <c r="CB536" s="843"/>
      <c r="CC536" s="843"/>
      <c r="CD536" s="843"/>
      <c r="CE536" s="843"/>
      <c r="CF536" s="843"/>
      <c r="CG536" s="843"/>
      <c r="CH536" s="843"/>
      <c r="CI536" s="843"/>
      <c r="CJ536" s="843"/>
      <c r="CK536" s="843"/>
      <c r="CL536" s="85"/>
      <c r="CM536" s="85"/>
      <c r="CN536" s="85"/>
      <c r="CO536" s="85"/>
      <c r="CP536" s="85"/>
      <c r="CQ536" s="85"/>
      <c r="CR536" s="85"/>
      <c r="CS536" s="85"/>
      <c r="CT536" s="85"/>
      <c r="CU536" s="85"/>
      <c r="CV536" s="85"/>
      <c r="CW536" s="85"/>
      <c r="CX536" s="85"/>
      <c r="CY536" s="85"/>
      <c r="CZ536" s="85"/>
      <c r="DA536" s="85"/>
      <c r="DB536" s="85"/>
      <c r="DC536" s="85"/>
      <c r="DD536" s="85"/>
      <c r="DE536" s="85"/>
      <c r="DF536" s="85"/>
      <c r="DG536" s="85"/>
      <c r="DH536" s="85"/>
      <c r="DI536" s="85"/>
      <c r="DJ536" s="85"/>
      <c r="DK536" s="85"/>
      <c r="DL536" s="85"/>
      <c r="DM536" s="85"/>
      <c r="DN536" s="85"/>
      <c r="DO536" s="85"/>
      <c r="DP536" s="85"/>
      <c r="DQ536" s="85"/>
    </row>
    <row r="537" spans="2:121" s="51" customFormat="1" hidden="1" outlineLevel="1">
      <c r="B537" s="47">
        <v>537</v>
      </c>
      <c r="C537" s="83"/>
      <c r="D537" s="855"/>
      <c r="E537" s="57"/>
      <c r="F537" s="653"/>
      <c r="G537" s="653"/>
      <c r="H537" s="653"/>
      <c r="I537" s="653"/>
      <c r="J537" s="653"/>
      <c r="K537" s="653"/>
      <c r="L537" s="653"/>
      <c r="M537" s="653"/>
      <c r="N537" s="653"/>
      <c r="O537" s="653"/>
      <c r="P537" s="653"/>
      <c r="Q537" s="653"/>
      <c r="R537" s="653"/>
      <c r="S537" s="653"/>
      <c r="T537" s="653"/>
      <c r="U537" s="653"/>
      <c r="V537" s="919"/>
      <c r="W537" s="919"/>
      <c r="X537" s="919"/>
      <c r="Y537" s="919"/>
      <c r="Z537" s="919"/>
      <c r="AA537" s="919"/>
      <c r="AB537" s="57"/>
      <c r="AC537" s="57"/>
      <c r="AD537" s="653"/>
      <c r="AE537" s="653"/>
      <c r="AF537" s="653"/>
      <c r="AG537" s="653"/>
      <c r="AH537" s="653"/>
      <c r="AI537" s="653"/>
      <c r="AJ537" s="653"/>
      <c r="AK537" s="653"/>
      <c r="AL537" s="653"/>
      <c r="AM537" s="653"/>
      <c r="AN537" s="653"/>
      <c r="AO537" s="653"/>
      <c r="AP537" s="653"/>
      <c r="AQ537" s="653"/>
      <c r="AR537" s="653"/>
      <c r="AS537" s="653"/>
      <c r="AT537" s="653"/>
      <c r="AU537" s="653"/>
      <c r="AV537" s="653"/>
      <c r="AW537" s="653"/>
      <c r="AX537" s="653"/>
      <c r="AY537" s="653"/>
      <c r="AZ537" s="653"/>
      <c r="BA537" s="653"/>
      <c r="BB537" s="653"/>
      <c r="BC537" s="653"/>
      <c r="BD537" s="653"/>
      <c r="BE537" s="653"/>
      <c r="BF537" s="653"/>
      <c r="BG537" s="653"/>
      <c r="BH537" s="653"/>
      <c r="BI537" s="653"/>
      <c r="BJ537" s="653"/>
      <c r="BK537" s="653"/>
      <c r="BL537" s="653"/>
      <c r="BM537" s="653"/>
      <c r="BN537" s="653"/>
      <c r="BO537" s="653"/>
      <c r="BP537" s="653"/>
      <c r="BQ537" s="653"/>
      <c r="BR537" s="653"/>
      <c r="BS537" s="653"/>
      <c r="BT537" s="653"/>
      <c r="BU537" s="653"/>
      <c r="BV537" s="925"/>
      <c r="BW537" s="798"/>
      <c r="BX537" s="925"/>
      <c r="BY537" s="925"/>
      <c r="BZ537" s="925"/>
      <c r="CA537" s="925"/>
      <c r="CB537" s="925"/>
      <c r="CC537" s="925"/>
      <c r="CD537" s="798"/>
      <c r="CE537" s="798"/>
      <c r="CF537" s="712"/>
      <c r="CG537" s="712"/>
      <c r="CH537" s="712"/>
      <c r="CI537" s="711"/>
      <c r="CJ537" s="711"/>
      <c r="CK537" s="711"/>
      <c r="CL537" s="712"/>
      <c r="CM537" s="711"/>
      <c r="CN537" s="711"/>
      <c r="CO537" s="711"/>
      <c r="CP537" s="711"/>
      <c r="CQ537" s="711"/>
      <c r="CR537" s="711"/>
      <c r="CS537" s="711"/>
      <c r="CT537" s="711"/>
      <c r="CU537" s="711"/>
      <c r="CV537" s="711"/>
      <c r="CW537" s="711"/>
      <c r="CX537" s="711"/>
      <c r="CY537" s="711"/>
      <c r="CZ537" s="711"/>
      <c r="DA537" s="711"/>
      <c r="DB537" s="711"/>
      <c r="DC537" s="711"/>
      <c r="DD537" s="711"/>
      <c r="DE537" s="711"/>
      <c r="DF537" s="711"/>
      <c r="DG537" s="711"/>
      <c r="DH537" s="711"/>
      <c r="DI537" s="711"/>
      <c r="DJ537" s="711"/>
      <c r="DK537" s="711"/>
      <c r="DL537" s="711"/>
      <c r="DM537" s="711"/>
      <c r="DN537" s="711"/>
      <c r="DO537" s="711"/>
      <c r="DP537" s="711"/>
      <c r="DQ537" s="711"/>
    </row>
    <row r="538" spans="2:121" s="47" customFormat="1" hidden="1" outlineLevel="1">
      <c r="B538" s="47">
        <v>538</v>
      </c>
      <c r="C538" s="46"/>
      <c r="D538" s="111"/>
      <c r="E538" s="118"/>
      <c r="F538" s="637"/>
      <c r="G538" s="637"/>
      <c r="H538" s="637"/>
      <c r="I538" s="637"/>
      <c r="J538" s="637"/>
      <c r="K538" s="637"/>
      <c r="L538" s="637"/>
      <c r="M538" s="637"/>
      <c r="N538" s="637"/>
      <c r="O538" s="637"/>
      <c r="P538" s="637"/>
      <c r="Q538" s="637"/>
      <c r="R538" s="637"/>
      <c r="S538" s="637"/>
      <c r="T538" s="637"/>
      <c r="U538" s="637"/>
      <c r="V538" s="650"/>
      <c r="W538" s="650"/>
      <c r="X538" s="650"/>
      <c r="Y538" s="650"/>
      <c r="Z538" s="650"/>
      <c r="AA538" s="650"/>
      <c r="AB538" s="118"/>
      <c r="AC538" s="118"/>
      <c r="AD538" s="637"/>
      <c r="AE538" s="637"/>
      <c r="AF538" s="637"/>
      <c r="AG538" s="637"/>
      <c r="AH538" s="637"/>
      <c r="AI538" s="637"/>
      <c r="AJ538" s="637"/>
      <c r="AK538" s="637"/>
      <c r="AL538" s="637"/>
      <c r="AM538" s="637"/>
      <c r="AN538" s="637"/>
      <c r="AO538" s="637"/>
      <c r="AP538" s="637"/>
      <c r="AQ538" s="637"/>
      <c r="AR538" s="637"/>
      <c r="AS538" s="637"/>
      <c r="AT538" s="637"/>
      <c r="AU538" s="637"/>
      <c r="AV538" s="637"/>
      <c r="AW538" s="637"/>
      <c r="AX538" s="637"/>
      <c r="AY538" s="637"/>
      <c r="AZ538" s="637"/>
      <c r="BA538" s="637"/>
      <c r="BB538" s="637"/>
      <c r="BC538" s="637"/>
      <c r="BD538" s="637"/>
      <c r="BE538" s="637"/>
      <c r="BF538" s="637"/>
      <c r="BG538" s="637"/>
      <c r="BH538" s="637"/>
      <c r="BI538" s="637"/>
      <c r="BJ538" s="637"/>
      <c r="BK538" s="637"/>
      <c r="BL538" s="637"/>
      <c r="BM538" s="637"/>
      <c r="BN538" s="637"/>
      <c r="BO538" s="637"/>
      <c r="BP538" s="637"/>
      <c r="BQ538" s="637"/>
      <c r="BR538" s="637"/>
      <c r="BS538" s="637"/>
      <c r="BT538" s="637"/>
      <c r="BU538" s="637"/>
      <c r="BV538" s="707"/>
      <c r="BW538" s="707"/>
      <c r="BX538" s="707"/>
      <c r="BY538" s="707"/>
      <c r="BZ538" s="707"/>
      <c r="CA538" s="99"/>
      <c r="CB538" s="99"/>
      <c r="CC538" s="99"/>
      <c r="CD538" s="99"/>
      <c r="CE538" s="99"/>
      <c r="CF538" s="99"/>
      <c r="CG538" s="99"/>
      <c r="CH538" s="99"/>
      <c r="CI538" s="85"/>
      <c r="CJ538" s="85"/>
      <c r="CK538" s="99"/>
      <c r="CL538" s="99"/>
      <c r="CM538" s="85"/>
      <c r="CN538" s="85"/>
      <c r="CO538" s="85"/>
      <c r="CP538" s="85"/>
      <c r="CQ538" s="85"/>
      <c r="CR538" s="85"/>
      <c r="CS538" s="85"/>
      <c r="CT538" s="85"/>
      <c r="CU538" s="85"/>
      <c r="CV538" s="85"/>
      <c r="CW538" s="85"/>
      <c r="CX538" s="85"/>
      <c r="CY538" s="85"/>
      <c r="CZ538" s="85"/>
      <c r="DA538" s="85"/>
      <c r="DB538" s="85"/>
      <c r="DC538" s="85"/>
      <c r="DD538" s="85"/>
      <c r="DE538" s="85"/>
      <c r="DF538" s="85"/>
      <c r="DG538" s="85"/>
      <c r="DH538" s="85"/>
      <c r="DI538" s="85"/>
      <c r="DJ538" s="85"/>
      <c r="DK538" s="85"/>
      <c r="DL538" s="85"/>
      <c r="DM538" s="85"/>
      <c r="DN538" s="85"/>
      <c r="DO538" s="85"/>
      <c r="DP538" s="85"/>
      <c r="DQ538" s="85"/>
    </row>
    <row r="539" spans="2:121" s="47" customFormat="1" hidden="1" outlineLevel="1">
      <c r="B539" s="47">
        <v>539</v>
      </c>
      <c r="C539" s="898"/>
      <c r="D539" s="899"/>
      <c r="E539" s="900"/>
      <c r="F539" s="901"/>
      <c r="G539" s="901"/>
      <c r="H539" s="901"/>
      <c r="I539" s="901"/>
      <c r="J539" s="901"/>
      <c r="K539" s="901"/>
      <c r="L539" s="901"/>
      <c r="M539" s="901"/>
      <c r="N539" s="901"/>
      <c r="O539" s="901"/>
      <c r="P539" s="901"/>
      <c r="Q539" s="901"/>
      <c r="R539" s="901"/>
      <c r="S539" s="901"/>
      <c r="T539" s="901"/>
      <c r="U539" s="901"/>
      <c r="V539" s="902"/>
      <c r="W539" s="902"/>
      <c r="X539" s="902"/>
      <c r="Y539" s="902"/>
      <c r="Z539" s="902"/>
      <c r="AA539" s="902"/>
      <c r="AB539" s="900"/>
      <c r="AC539" s="900"/>
      <c r="AD539" s="901"/>
      <c r="AE539" s="901"/>
      <c r="AF539" s="901"/>
      <c r="AG539" s="901"/>
      <c r="AH539" s="901"/>
      <c r="AI539" s="901"/>
      <c r="AJ539" s="901"/>
      <c r="AK539" s="901"/>
      <c r="AL539" s="901"/>
      <c r="AM539" s="901"/>
      <c r="AN539" s="901"/>
      <c r="AO539" s="901"/>
      <c r="AP539" s="901"/>
      <c r="AQ539" s="901"/>
      <c r="AR539" s="901"/>
      <c r="AS539" s="901"/>
      <c r="AT539" s="901"/>
      <c r="AU539" s="901"/>
      <c r="AV539" s="901"/>
      <c r="AW539" s="901"/>
      <c r="AX539" s="901"/>
      <c r="AY539" s="901"/>
      <c r="AZ539" s="901"/>
      <c r="BA539" s="901"/>
      <c r="BB539" s="901"/>
      <c r="BC539" s="901"/>
      <c r="BD539" s="901"/>
      <c r="BE539" s="901"/>
      <c r="BF539" s="901"/>
      <c r="BG539" s="901"/>
      <c r="BH539" s="901"/>
      <c r="BI539" s="901"/>
      <c r="BJ539" s="901"/>
      <c r="BK539" s="901"/>
      <c r="BL539" s="901"/>
      <c r="BM539" s="901"/>
      <c r="BN539" s="901"/>
      <c r="BO539" s="901"/>
      <c r="BP539" s="901"/>
      <c r="BQ539" s="901"/>
      <c r="BR539" s="901"/>
      <c r="BS539" s="901"/>
      <c r="BT539" s="901"/>
      <c r="BU539" s="901"/>
      <c r="BV539" s="903"/>
      <c r="BW539" s="903"/>
      <c r="BX539" s="903"/>
      <c r="BY539" s="903"/>
      <c r="BZ539" s="903"/>
      <c r="CA539" s="903"/>
      <c r="CB539" s="903"/>
      <c r="CC539" s="903"/>
      <c r="CD539" s="903"/>
      <c r="CE539" s="903"/>
      <c r="CF539" s="903"/>
      <c r="CG539" s="903"/>
      <c r="CH539" s="901"/>
      <c r="CI539" s="901"/>
      <c r="CJ539" s="901"/>
      <c r="CK539" s="901"/>
      <c r="CL539" s="901"/>
      <c r="CM539" s="901"/>
      <c r="CN539" s="901"/>
      <c r="CO539" s="901"/>
      <c r="CP539" s="901"/>
      <c r="CQ539" s="901"/>
      <c r="CR539" s="901"/>
      <c r="CS539" s="901"/>
      <c r="CT539" s="901"/>
      <c r="CU539" s="901"/>
      <c r="CV539" s="901"/>
      <c r="CW539" s="901"/>
      <c r="CX539" s="901"/>
      <c r="CY539" s="901"/>
      <c r="CZ539" s="901"/>
      <c r="DA539" s="901"/>
      <c r="DB539" s="901"/>
      <c r="DC539" s="901"/>
      <c r="DD539" s="901"/>
      <c r="DE539" s="901"/>
      <c r="DF539" s="901"/>
      <c r="DG539" s="901"/>
      <c r="DH539" s="901"/>
      <c r="DI539" s="901"/>
      <c r="DJ539" s="901"/>
      <c r="DK539" s="901"/>
      <c r="DL539" s="901"/>
      <c r="DM539" s="901"/>
      <c r="DN539" s="901"/>
      <c r="DO539" s="901"/>
      <c r="DP539" s="901"/>
      <c r="DQ539" s="901"/>
    </row>
    <row r="540" spans="2:121" s="47" customFormat="1" hidden="1" outlineLevel="1">
      <c r="B540" s="47">
        <v>540</v>
      </c>
      <c r="C540" s="83"/>
      <c r="D540" s="84"/>
      <c r="E540" s="11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131"/>
      <c r="W540" s="131"/>
      <c r="X540" s="131"/>
      <c r="Y540" s="131"/>
      <c r="Z540" s="131"/>
      <c r="AA540" s="131"/>
      <c r="AB540" s="114"/>
      <c r="AC540" s="11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99"/>
      <c r="CE540" s="99"/>
      <c r="CF540" s="99"/>
      <c r="CG540" s="99"/>
      <c r="CH540" s="99"/>
      <c r="CI540" s="85"/>
      <c r="CJ540" s="85"/>
      <c r="CK540" s="85"/>
      <c r="CL540" s="99"/>
      <c r="CM540" s="85"/>
      <c r="CN540" s="85"/>
      <c r="CO540" s="85"/>
      <c r="CP540" s="85"/>
      <c r="CQ540" s="85"/>
      <c r="CR540" s="85"/>
      <c r="CS540" s="85"/>
      <c r="CT540" s="85"/>
      <c r="CU540" s="85"/>
      <c r="CV540" s="85"/>
      <c r="CW540" s="85"/>
      <c r="CX540" s="85"/>
      <c r="CY540" s="85"/>
      <c r="CZ540" s="85"/>
      <c r="DA540" s="85"/>
      <c r="DB540" s="85"/>
      <c r="DC540" s="85"/>
      <c r="DD540" s="85"/>
      <c r="DE540" s="85"/>
      <c r="DF540" s="85"/>
      <c r="DG540" s="85"/>
      <c r="DH540" s="85"/>
      <c r="DI540" s="85"/>
      <c r="DJ540" s="85"/>
      <c r="DK540" s="85"/>
      <c r="DL540" s="85"/>
      <c r="DM540" s="85"/>
      <c r="DN540" s="85"/>
      <c r="DO540" s="85"/>
      <c r="DP540" s="85"/>
      <c r="DQ540" s="85"/>
    </row>
    <row r="541" spans="2:121" s="47" customFormat="1" ht="12" hidden="1" customHeight="1" outlineLevel="1">
      <c r="B541" s="47">
        <v>541</v>
      </c>
      <c r="C541" s="83"/>
      <c r="D541" s="636"/>
      <c r="E541" s="118"/>
      <c r="F541" s="637"/>
      <c r="G541" s="637"/>
      <c r="H541" s="637"/>
      <c r="I541" s="637"/>
      <c r="J541" s="637"/>
      <c r="K541" s="637"/>
      <c r="L541" s="637"/>
      <c r="M541" s="637"/>
      <c r="N541" s="637"/>
      <c r="O541" s="637"/>
      <c r="P541" s="638"/>
      <c r="Q541" s="638"/>
      <c r="R541" s="638"/>
      <c r="S541" s="638"/>
      <c r="T541" s="638"/>
      <c r="U541" s="638"/>
      <c r="V541" s="640"/>
      <c r="W541" s="640"/>
      <c r="X541" s="640"/>
      <c r="Y541" s="640"/>
      <c r="Z541" s="640"/>
      <c r="AA541" s="640"/>
      <c r="AB541" s="118"/>
      <c r="AC541" s="118"/>
      <c r="AD541" s="637"/>
      <c r="AE541" s="637"/>
      <c r="AF541" s="637"/>
      <c r="AG541" s="637"/>
      <c r="AH541" s="637"/>
      <c r="AI541" s="637"/>
      <c r="AJ541" s="637"/>
      <c r="AK541" s="637"/>
      <c r="AL541" s="637"/>
      <c r="AM541" s="637"/>
      <c r="AN541" s="637"/>
      <c r="AO541" s="637"/>
      <c r="AP541" s="637"/>
      <c r="AQ541" s="637"/>
      <c r="AR541" s="637"/>
      <c r="AS541" s="637"/>
      <c r="AT541" s="637"/>
      <c r="AU541" s="637"/>
      <c r="AV541" s="637"/>
      <c r="AW541" s="637"/>
      <c r="AX541" s="637"/>
      <c r="AY541" s="637"/>
      <c r="AZ541" s="637"/>
      <c r="BA541" s="637"/>
      <c r="BB541" s="637"/>
      <c r="BC541" s="637"/>
      <c r="BD541" s="637"/>
      <c r="BE541" s="637"/>
      <c r="BF541" s="637"/>
      <c r="BG541" s="637"/>
      <c r="BH541" s="637"/>
      <c r="BI541" s="637"/>
      <c r="BJ541" s="637"/>
      <c r="BK541" s="637"/>
      <c r="BL541" s="637"/>
      <c r="BM541" s="637"/>
      <c r="BN541" s="637"/>
      <c r="BO541" s="637"/>
      <c r="BP541" s="637"/>
      <c r="BQ541" s="637"/>
      <c r="BR541" s="637"/>
      <c r="BS541" s="639"/>
      <c r="BT541" s="639"/>
      <c r="BU541" s="639"/>
      <c r="BV541" s="639"/>
      <c r="BW541" s="639"/>
      <c r="BX541" s="639"/>
      <c r="BY541" s="639"/>
      <c r="BZ541" s="639"/>
      <c r="CA541" s="639"/>
      <c r="CB541" s="639"/>
      <c r="CC541" s="639"/>
      <c r="CD541" s="639"/>
      <c r="CE541" s="639"/>
      <c r="CF541" s="639"/>
      <c r="CG541" s="639"/>
      <c r="CH541" s="639"/>
      <c r="CI541" s="651"/>
      <c r="CJ541" s="651"/>
      <c r="CK541" s="651"/>
      <c r="CL541" s="667"/>
      <c r="CM541" s="667"/>
      <c r="CN541" s="667"/>
      <c r="CO541" s="667"/>
      <c r="CP541" s="667"/>
      <c r="CQ541" s="667"/>
      <c r="CR541" s="667"/>
      <c r="CS541" s="667"/>
      <c r="CT541" s="667"/>
      <c r="CU541" s="667"/>
      <c r="CV541" s="667"/>
      <c r="CW541" s="667"/>
      <c r="CX541" s="667"/>
      <c r="CY541" s="667"/>
      <c r="CZ541" s="667"/>
      <c r="DA541" s="667"/>
      <c r="DB541" s="667"/>
      <c r="DC541" s="667"/>
      <c r="DD541" s="667"/>
      <c r="DE541" s="667"/>
      <c r="DF541" s="667"/>
      <c r="DG541" s="667"/>
      <c r="DH541" s="667"/>
      <c r="DI541" s="667"/>
      <c r="DJ541" s="667"/>
      <c r="DK541" s="667"/>
      <c r="DL541" s="667"/>
      <c r="DM541" s="667"/>
      <c r="DN541" s="667"/>
      <c r="DO541" s="667"/>
      <c r="DP541" s="667"/>
      <c r="DQ541" s="667"/>
    </row>
    <row r="542" spans="2:121" s="51" customFormat="1" hidden="1" outlineLevel="1">
      <c r="B542" s="47">
        <v>542</v>
      </c>
      <c r="C542" s="83"/>
      <c r="D542" s="763"/>
      <c r="E542" s="53"/>
      <c r="F542" s="643"/>
      <c r="G542" s="644"/>
      <c r="H542" s="644"/>
      <c r="I542" s="644"/>
      <c r="J542" s="644"/>
      <c r="K542" s="644"/>
      <c r="L542" s="644"/>
      <c r="M542" s="644"/>
      <c r="N542" s="644"/>
      <c r="O542" s="644"/>
      <c r="P542" s="644"/>
      <c r="Q542" s="644"/>
      <c r="R542" s="644"/>
      <c r="S542" s="644"/>
      <c r="T542" s="644"/>
      <c r="U542" s="644"/>
      <c r="V542" s="645"/>
      <c r="W542" s="645"/>
      <c r="X542" s="645"/>
      <c r="Y542" s="645"/>
      <c r="Z542" s="645"/>
      <c r="AA542" s="645"/>
      <c r="AB542" s="53"/>
      <c r="AC542" s="53"/>
      <c r="AD542" s="643"/>
      <c r="AE542" s="643"/>
      <c r="AF542" s="643"/>
      <c r="AG542" s="643"/>
      <c r="AH542" s="643"/>
      <c r="AI542" s="643"/>
      <c r="AJ542" s="643"/>
      <c r="AK542" s="643"/>
      <c r="AL542" s="643"/>
      <c r="AM542" s="643"/>
      <c r="AN542" s="643"/>
      <c r="AO542" s="643"/>
      <c r="AP542" s="643"/>
      <c r="AQ542" s="643"/>
      <c r="AR542" s="643"/>
      <c r="AS542" s="643"/>
      <c r="AT542" s="643"/>
      <c r="AU542" s="643"/>
      <c r="AV542" s="643"/>
      <c r="AW542" s="643"/>
      <c r="AX542" s="643"/>
      <c r="AY542" s="643"/>
      <c r="AZ542" s="643"/>
      <c r="BA542" s="643"/>
      <c r="BB542" s="643"/>
      <c r="BC542" s="643"/>
      <c r="BD542" s="643"/>
      <c r="BE542" s="643"/>
      <c r="BF542" s="643"/>
      <c r="BG542" s="643"/>
      <c r="BH542" s="643"/>
      <c r="BI542" s="643"/>
      <c r="BJ542" s="643"/>
      <c r="BK542" s="643"/>
      <c r="BL542" s="643"/>
      <c r="BM542" s="643"/>
      <c r="BN542" s="643"/>
      <c r="BO542" s="643"/>
      <c r="BP542" s="643"/>
      <c r="BQ542" s="643"/>
      <c r="BR542" s="643"/>
      <c r="BS542" s="646"/>
      <c r="BT542" s="646"/>
      <c r="BU542" s="646"/>
      <c r="BV542" s="646"/>
      <c r="BW542" s="646"/>
      <c r="BX542" s="646"/>
      <c r="BY542" s="654"/>
      <c r="BZ542" s="654"/>
      <c r="CA542" s="654"/>
      <c r="CB542" s="654"/>
      <c r="CC542" s="654"/>
      <c r="CD542" s="654"/>
      <c r="CE542" s="654"/>
      <c r="CF542" s="654"/>
      <c r="CG542" s="654"/>
      <c r="CH542" s="654"/>
      <c r="CI542" s="654"/>
      <c r="CJ542" s="654"/>
      <c r="CK542" s="654"/>
      <c r="CL542" s="654"/>
      <c r="CM542" s="654"/>
      <c r="CN542" s="654"/>
      <c r="CO542" s="654"/>
      <c r="CP542" s="654"/>
      <c r="CQ542" s="654"/>
      <c r="CR542" s="654"/>
      <c r="CS542" s="654"/>
      <c r="CT542" s="654"/>
      <c r="CU542" s="654"/>
      <c r="CV542" s="654"/>
      <c r="CW542" s="654"/>
      <c r="CX542" s="654"/>
      <c r="CY542" s="654"/>
      <c r="CZ542" s="654"/>
      <c r="DA542" s="654"/>
      <c r="DB542" s="654"/>
      <c r="DC542" s="654"/>
      <c r="DD542" s="654"/>
      <c r="DE542" s="654"/>
      <c r="DF542" s="654"/>
      <c r="DG542" s="654"/>
      <c r="DH542" s="654"/>
      <c r="DI542" s="654"/>
      <c r="DJ542" s="654"/>
      <c r="DK542" s="654"/>
      <c r="DL542" s="654"/>
      <c r="DM542" s="654"/>
      <c r="DN542" s="654"/>
      <c r="DO542" s="654"/>
      <c r="DP542" s="654"/>
      <c r="DQ542" s="654"/>
    </row>
    <row r="543" spans="2:121" s="47" customFormat="1" hidden="1" outlineLevel="1">
      <c r="B543" s="47">
        <v>543</v>
      </c>
      <c r="C543" s="46"/>
      <c r="D543" s="756"/>
      <c r="E543" s="111"/>
      <c r="F543" s="85"/>
      <c r="G543" s="85"/>
      <c r="H543" s="85"/>
      <c r="I543" s="656"/>
      <c r="J543" s="656"/>
      <c r="K543" s="656"/>
      <c r="L543" s="656"/>
      <c r="M543" s="656"/>
      <c r="N543" s="656"/>
      <c r="O543" s="656"/>
      <c r="P543" s="656"/>
      <c r="Q543" s="656"/>
      <c r="R543" s="656"/>
      <c r="S543" s="656"/>
      <c r="T543" s="656"/>
      <c r="U543" s="656"/>
      <c r="V543" s="632"/>
      <c r="W543" s="632"/>
      <c r="X543" s="632"/>
      <c r="Y543" s="632"/>
      <c r="Z543" s="632"/>
      <c r="AA543" s="632"/>
      <c r="AB543" s="111"/>
      <c r="AC543" s="111"/>
      <c r="AD543" s="85"/>
      <c r="AE543" s="85"/>
      <c r="AF543" s="85"/>
      <c r="AG543" s="85"/>
      <c r="AH543" s="85"/>
      <c r="AI543" s="85"/>
      <c r="AJ543" s="85"/>
      <c r="AK543" s="85"/>
      <c r="AL543" s="85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  <c r="AW543" s="85"/>
      <c r="AX543" s="85"/>
      <c r="AY543" s="85"/>
      <c r="AZ543" s="85"/>
      <c r="BA543" s="85"/>
      <c r="BB543" s="85"/>
      <c r="BC543" s="85"/>
      <c r="BD543" s="85"/>
      <c r="BE543" s="85"/>
      <c r="BF543" s="85"/>
      <c r="BG543" s="85"/>
      <c r="BH543" s="85"/>
      <c r="BI543" s="85"/>
      <c r="BJ543" s="85"/>
      <c r="BK543" s="85"/>
      <c r="BL543" s="85"/>
      <c r="BM543" s="85"/>
      <c r="BN543" s="85"/>
      <c r="BO543" s="85"/>
      <c r="BP543" s="85"/>
      <c r="BQ543" s="85"/>
      <c r="BR543" s="656"/>
      <c r="BS543" s="656"/>
      <c r="BT543" s="656"/>
      <c r="BU543" s="656"/>
      <c r="BV543" s="656"/>
      <c r="BW543" s="656"/>
      <c r="BX543" s="656"/>
      <c r="BY543" s="656"/>
      <c r="BZ543" s="656"/>
      <c r="CA543" s="656"/>
      <c r="CB543" s="656"/>
      <c r="CC543" s="656"/>
      <c r="CD543" s="656"/>
      <c r="CE543" s="656"/>
      <c r="CF543" s="656"/>
      <c r="CG543" s="656"/>
      <c r="CH543" s="656"/>
      <c r="CI543" s="656"/>
      <c r="CJ543" s="656"/>
      <c r="CK543" s="656"/>
      <c r="CL543" s="656"/>
      <c r="CM543" s="656"/>
      <c r="CN543" s="656"/>
      <c r="CO543" s="656"/>
      <c r="CP543" s="656"/>
      <c r="CQ543" s="656"/>
      <c r="CR543" s="656"/>
      <c r="CS543" s="656"/>
      <c r="CT543" s="656"/>
      <c r="CU543" s="656"/>
      <c r="CV543" s="656"/>
      <c r="CW543" s="656"/>
      <c r="CX543" s="656"/>
      <c r="CY543" s="656"/>
      <c r="CZ543" s="656"/>
      <c r="DA543" s="656"/>
      <c r="DB543" s="656"/>
      <c r="DC543" s="656"/>
      <c r="DD543" s="656"/>
      <c r="DE543" s="656"/>
      <c r="DF543" s="656"/>
      <c r="DG543" s="656"/>
      <c r="DH543" s="656"/>
      <c r="DI543" s="656"/>
      <c r="DJ543" s="656"/>
      <c r="DK543" s="656"/>
      <c r="DL543" s="656"/>
      <c r="DM543" s="656"/>
      <c r="DN543" s="656"/>
      <c r="DO543" s="656"/>
      <c r="DP543" s="656"/>
      <c r="DQ543" s="656"/>
    </row>
    <row r="544" spans="2:121" s="47" customFormat="1" hidden="1" outlineLevel="1">
      <c r="B544" s="47">
        <v>544</v>
      </c>
      <c r="C544" s="46"/>
      <c r="D544" s="756"/>
      <c r="E544" s="111"/>
      <c r="F544" s="85"/>
      <c r="G544" s="85"/>
      <c r="H544" s="85"/>
      <c r="I544" s="656"/>
      <c r="J544" s="656"/>
      <c r="K544" s="656"/>
      <c r="L544" s="656"/>
      <c r="M544" s="927"/>
      <c r="N544" s="927"/>
      <c r="O544" s="927"/>
      <c r="P544" s="927"/>
      <c r="Q544" s="927"/>
      <c r="R544" s="927"/>
      <c r="S544" s="927"/>
      <c r="T544" s="927"/>
      <c r="U544" s="927"/>
      <c r="V544" s="928"/>
      <c r="W544" s="928"/>
      <c r="X544" s="928"/>
      <c r="Y544" s="928"/>
      <c r="Z544" s="928"/>
      <c r="AA544" s="928"/>
      <c r="AB544" s="111"/>
      <c r="AC544" s="111"/>
      <c r="AD544" s="85"/>
      <c r="AE544" s="85"/>
      <c r="AF544" s="85"/>
      <c r="AG544" s="85"/>
      <c r="AH544" s="85"/>
      <c r="AI544" s="85"/>
      <c r="AJ544" s="85"/>
      <c r="AK544" s="85"/>
      <c r="AL544" s="85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  <c r="AW544" s="85"/>
      <c r="AX544" s="85"/>
      <c r="AY544" s="85"/>
      <c r="AZ544" s="85"/>
      <c r="BA544" s="85"/>
      <c r="BB544" s="85"/>
      <c r="BC544" s="85"/>
      <c r="BD544" s="85"/>
      <c r="BE544" s="85"/>
      <c r="BF544" s="85"/>
      <c r="BG544" s="85"/>
      <c r="BH544" s="85"/>
      <c r="BI544" s="85"/>
      <c r="BJ544" s="85"/>
      <c r="BK544" s="85"/>
      <c r="BL544" s="85"/>
      <c r="BM544" s="85"/>
      <c r="BN544" s="85"/>
      <c r="BO544" s="85"/>
      <c r="BP544" s="85"/>
      <c r="BQ544" s="85"/>
      <c r="BR544" s="656"/>
      <c r="BS544" s="656"/>
      <c r="BT544" s="656"/>
      <c r="BU544" s="656"/>
      <c r="BV544" s="656"/>
      <c r="BW544" s="656"/>
      <c r="BX544" s="656"/>
      <c r="BY544" s="656"/>
      <c r="BZ544" s="656"/>
      <c r="CA544" s="656"/>
      <c r="CB544" s="656"/>
      <c r="CC544" s="656"/>
      <c r="CD544" s="656"/>
      <c r="CE544" s="656"/>
      <c r="CF544" s="656"/>
      <c r="CG544" s="656"/>
      <c r="CH544" s="656"/>
      <c r="CI544" s="656"/>
      <c r="CJ544" s="656"/>
      <c r="CK544" s="656"/>
      <c r="CL544" s="656"/>
      <c r="CM544" s="656"/>
      <c r="CN544" s="656"/>
      <c r="CO544" s="656"/>
      <c r="CP544" s="656"/>
      <c r="CQ544" s="656"/>
      <c r="CR544" s="656"/>
      <c r="CS544" s="656"/>
      <c r="CT544" s="656"/>
      <c r="CU544" s="656"/>
      <c r="CV544" s="656"/>
      <c r="CW544" s="656"/>
      <c r="CX544" s="656"/>
      <c r="CY544" s="656"/>
      <c r="CZ544" s="656"/>
      <c r="DA544" s="656"/>
      <c r="DB544" s="656"/>
      <c r="DC544" s="656"/>
      <c r="DD544" s="656"/>
      <c r="DE544" s="656"/>
      <c r="DF544" s="656"/>
      <c r="DG544" s="656"/>
      <c r="DH544" s="656"/>
      <c r="DI544" s="656"/>
      <c r="DJ544" s="656"/>
      <c r="DK544" s="656"/>
      <c r="DL544" s="656"/>
      <c r="DM544" s="656"/>
      <c r="DN544" s="656"/>
      <c r="DO544" s="656"/>
      <c r="DP544" s="656"/>
      <c r="DQ544" s="656"/>
    </row>
    <row r="545" spans="2:121" s="47" customFormat="1" ht="12" hidden="1" customHeight="1" outlineLevel="1">
      <c r="B545" s="47">
        <v>545</v>
      </c>
      <c r="C545" s="83"/>
      <c r="D545" s="859"/>
      <c r="E545" s="118"/>
      <c r="F545" s="637"/>
      <c r="G545" s="637"/>
      <c r="H545" s="637"/>
      <c r="I545" s="637"/>
      <c r="J545" s="637"/>
      <c r="K545" s="637"/>
      <c r="L545" s="637"/>
      <c r="M545" s="637"/>
      <c r="N545" s="637"/>
      <c r="O545" s="637"/>
      <c r="P545" s="638"/>
      <c r="Q545" s="638"/>
      <c r="R545" s="638"/>
      <c r="S545" s="811"/>
      <c r="T545" s="811"/>
      <c r="U545" s="638"/>
      <c r="V545" s="640"/>
      <c r="W545" s="640"/>
      <c r="X545" s="640"/>
      <c r="Y545" s="640"/>
      <c r="Z545" s="640"/>
      <c r="AA545" s="640"/>
      <c r="AB545" s="118"/>
      <c r="AC545" s="118"/>
      <c r="AD545" s="637"/>
      <c r="AE545" s="637"/>
      <c r="AF545" s="637"/>
      <c r="AG545" s="637"/>
      <c r="AH545" s="637"/>
      <c r="AI545" s="637"/>
      <c r="AJ545" s="637"/>
      <c r="AK545" s="637"/>
      <c r="AL545" s="637"/>
      <c r="AM545" s="637"/>
      <c r="AN545" s="637"/>
      <c r="AO545" s="637"/>
      <c r="AP545" s="637"/>
      <c r="AQ545" s="637"/>
      <c r="AR545" s="637"/>
      <c r="AS545" s="637"/>
      <c r="AT545" s="637"/>
      <c r="AU545" s="637"/>
      <c r="AV545" s="637"/>
      <c r="AW545" s="637"/>
      <c r="AX545" s="637"/>
      <c r="AY545" s="637"/>
      <c r="AZ545" s="637"/>
      <c r="BA545" s="637"/>
      <c r="BB545" s="637"/>
      <c r="BC545" s="637"/>
      <c r="BD545" s="637"/>
      <c r="BE545" s="637"/>
      <c r="BF545" s="637"/>
      <c r="BG545" s="637"/>
      <c r="BH545" s="637"/>
      <c r="BI545" s="637"/>
      <c r="BJ545" s="637"/>
      <c r="BK545" s="637"/>
      <c r="BL545" s="637"/>
      <c r="BM545" s="637"/>
      <c r="BN545" s="637"/>
      <c r="BO545" s="637"/>
      <c r="BP545" s="637"/>
      <c r="BQ545" s="637"/>
      <c r="BR545" s="637"/>
      <c r="BS545" s="639"/>
      <c r="BT545" s="639"/>
      <c r="BU545" s="639"/>
      <c r="BV545" s="639"/>
      <c r="BW545" s="639"/>
      <c r="BX545" s="639"/>
      <c r="BY545" s="639"/>
      <c r="BZ545" s="639"/>
      <c r="CA545" s="639"/>
      <c r="CB545" s="639"/>
      <c r="CC545" s="639"/>
      <c r="CD545" s="639"/>
      <c r="CE545" s="639"/>
      <c r="CF545" s="639"/>
      <c r="CG545" s="639"/>
      <c r="CH545" s="639"/>
      <c r="CI545" s="651"/>
      <c r="CJ545" s="651"/>
      <c r="CK545" s="651"/>
      <c r="CL545" s="667"/>
      <c r="CM545" s="667"/>
      <c r="CN545" s="667"/>
      <c r="CO545" s="667"/>
      <c r="CP545" s="667"/>
      <c r="CQ545" s="667"/>
      <c r="CR545" s="667"/>
      <c r="CS545" s="667"/>
      <c r="CT545" s="667"/>
      <c r="CU545" s="667"/>
      <c r="CV545" s="667"/>
      <c r="CW545" s="667"/>
      <c r="CX545" s="667"/>
      <c r="CY545" s="667"/>
      <c r="CZ545" s="667"/>
      <c r="DA545" s="667"/>
      <c r="DB545" s="667"/>
      <c r="DC545" s="667"/>
      <c r="DD545" s="667"/>
      <c r="DE545" s="667"/>
      <c r="DF545" s="667"/>
      <c r="DG545" s="667"/>
      <c r="DH545" s="667"/>
      <c r="DI545" s="667"/>
      <c r="DJ545" s="667"/>
      <c r="DK545" s="667"/>
      <c r="DL545" s="667"/>
      <c r="DM545" s="667"/>
      <c r="DN545" s="667"/>
      <c r="DO545" s="667"/>
      <c r="DP545" s="667"/>
      <c r="DQ545" s="667"/>
    </row>
    <row r="546" spans="2:121" s="47" customFormat="1" ht="12" hidden="1" customHeight="1" outlineLevel="1">
      <c r="B546" s="47">
        <v>546</v>
      </c>
      <c r="C546" s="46"/>
      <c r="D546" s="859"/>
      <c r="E546" s="118"/>
      <c r="F546" s="637"/>
      <c r="G546" s="637"/>
      <c r="H546" s="637"/>
      <c r="I546" s="637"/>
      <c r="J546" s="637"/>
      <c r="K546" s="637"/>
      <c r="L546" s="637"/>
      <c r="M546" s="637"/>
      <c r="N546" s="637"/>
      <c r="O546" s="638"/>
      <c r="P546" s="638"/>
      <c r="Q546" s="638"/>
      <c r="R546" s="638"/>
      <c r="S546" s="638"/>
      <c r="T546" s="638"/>
      <c r="U546" s="638"/>
      <c r="V546" s="640"/>
      <c r="W546" s="640"/>
      <c r="X546" s="640"/>
      <c r="Y546" s="640"/>
      <c r="Z546" s="640"/>
      <c r="AA546" s="640"/>
      <c r="AB546" s="130"/>
      <c r="AC546" s="130"/>
      <c r="AD546" s="637"/>
      <c r="AE546" s="637"/>
      <c r="AF546" s="637"/>
      <c r="AG546" s="637"/>
      <c r="AH546" s="637"/>
      <c r="AI546" s="637"/>
      <c r="AJ546" s="637"/>
      <c r="AK546" s="637"/>
      <c r="AL546" s="637"/>
      <c r="AM546" s="637"/>
      <c r="AN546" s="637"/>
      <c r="AO546" s="637"/>
      <c r="AP546" s="637"/>
      <c r="AQ546" s="637"/>
      <c r="AR546" s="637"/>
      <c r="AS546" s="637"/>
      <c r="AT546" s="637"/>
      <c r="AU546" s="637"/>
      <c r="AV546" s="637"/>
      <c r="AW546" s="637"/>
      <c r="AX546" s="637"/>
      <c r="AY546" s="637"/>
      <c r="AZ546" s="637"/>
      <c r="BA546" s="637"/>
      <c r="BB546" s="637"/>
      <c r="BC546" s="637"/>
      <c r="BD546" s="637"/>
      <c r="BE546" s="637"/>
      <c r="BF546" s="637"/>
      <c r="BG546" s="637"/>
      <c r="BH546" s="637"/>
      <c r="BI546" s="637"/>
      <c r="BJ546" s="637"/>
      <c r="BK546" s="637"/>
      <c r="BL546" s="637"/>
      <c r="BM546" s="637"/>
      <c r="BN546" s="637"/>
      <c r="BO546" s="637"/>
      <c r="BP546" s="637"/>
      <c r="BQ546" s="637"/>
      <c r="BR546" s="637"/>
      <c r="BS546" s="639"/>
      <c r="BT546" s="639"/>
      <c r="BU546" s="639"/>
      <c r="BV546" s="639"/>
      <c r="BW546" s="639"/>
      <c r="BX546" s="639"/>
      <c r="BY546" s="639"/>
      <c r="BZ546" s="639"/>
      <c r="CA546" s="639"/>
      <c r="CB546" s="639"/>
      <c r="CC546" s="639"/>
      <c r="CD546" s="639"/>
      <c r="CE546" s="639"/>
      <c r="CF546" s="639"/>
      <c r="CG546" s="639"/>
      <c r="CH546" s="639"/>
      <c r="CI546" s="651"/>
      <c r="CJ546" s="651"/>
      <c r="CK546" s="651"/>
      <c r="CL546" s="667"/>
      <c r="CM546" s="667"/>
      <c r="CN546" s="667"/>
      <c r="CO546" s="667"/>
      <c r="CP546" s="667"/>
      <c r="CQ546" s="667"/>
      <c r="CR546" s="667"/>
      <c r="CS546" s="667"/>
      <c r="CT546" s="667"/>
      <c r="CU546" s="667"/>
      <c r="CV546" s="667"/>
      <c r="CW546" s="667"/>
      <c r="CX546" s="667"/>
      <c r="CY546" s="667"/>
      <c r="CZ546" s="667"/>
      <c r="DA546" s="667"/>
      <c r="DB546" s="667"/>
      <c r="DC546" s="667"/>
      <c r="DD546" s="667"/>
      <c r="DE546" s="667"/>
      <c r="DF546" s="667"/>
      <c r="DG546" s="667"/>
      <c r="DH546" s="667"/>
      <c r="DI546" s="667"/>
      <c r="DJ546" s="667"/>
      <c r="DK546" s="667"/>
      <c r="DL546" s="667"/>
      <c r="DM546" s="667"/>
      <c r="DN546" s="667"/>
      <c r="DO546" s="667"/>
      <c r="DP546" s="667"/>
      <c r="DQ546" s="667"/>
    </row>
    <row r="547" spans="2:121" s="771" customFormat="1" ht="12" hidden="1" customHeight="1" outlineLevel="1">
      <c r="B547" s="47">
        <v>547</v>
      </c>
      <c r="C547" s="46"/>
      <c r="D547" s="787"/>
      <c r="E547" s="122"/>
      <c r="F547" s="759"/>
      <c r="G547" s="759"/>
      <c r="H547" s="759"/>
      <c r="I547" s="759"/>
      <c r="J547" s="759"/>
      <c r="K547" s="759"/>
      <c r="L547" s="759"/>
      <c r="M547" s="759"/>
      <c r="N547" s="759"/>
      <c r="O547" s="656"/>
      <c r="P547" s="656"/>
      <c r="Q547" s="656"/>
      <c r="R547" s="656"/>
      <c r="S547" s="656"/>
      <c r="T547" s="656"/>
      <c r="U547" s="656"/>
      <c r="V547" s="632"/>
      <c r="W547" s="632"/>
      <c r="X547" s="632"/>
      <c r="Y547" s="632"/>
      <c r="Z547" s="632"/>
      <c r="AA547" s="632"/>
      <c r="AB547" s="122"/>
      <c r="AC547" s="122"/>
      <c r="AD547" s="759"/>
      <c r="AE547" s="759"/>
      <c r="AF547" s="759"/>
      <c r="AG547" s="759"/>
      <c r="AH547" s="759"/>
      <c r="AI547" s="759"/>
      <c r="AJ547" s="759"/>
      <c r="AK547" s="759"/>
      <c r="AL547" s="759"/>
      <c r="AM547" s="759"/>
      <c r="AN547" s="759"/>
      <c r="AO547" s="759"/>
      <c r="AP547" s="759"/>
      <c r="AQ547" s="759"/>
      <c r="AR547" s="759"/>
      <c r="AS547" s="759"/>
      <c r="AT547" s="759"/>
      <c r="AU547" s="759"/>
      <c r="AV547" s="759"/>
      <c r="AW547" s="759"/>
      <c r="AX547" s="759"/>
      <c r="AY547" s="759"/>
      <c r="AZ547" s="759"/>
      <c r="BA547" s="759"/>
      <c r="BB547" s="759"/>
      <c r="BC547" s="759"/>
      <c r="BD547" s="759"/>
      <c r="BE547" s="759"/>
      <c r="BF547" s="759"/>
      <c r="BG547" s="759"/>
      <c r="BH547" s="759"/>
      <c r="BI547" s="759"/>
      <c r="BJ547" s="759"/>
      <c r="BK547" s="759"/>
      <c r="BL547" s="759"/>
      <c r="BM547" s="759"/>
      <c r="BN547" s="759"/>
      <c r="BO547" s="759"/>
      <c r="BP547" s="759"/>
      <c r="BQ547" s="759"/>
      <c r="BR547" s="759"/>
      <c r="BS547" s="720"/>
      <c r="BT547" s="720"/>
      <c r="BU547" s="720"/>
      <c r="BV547" s="720"/>
      <c r="BW547" s="720"/>
      <c r="BX547" s="720"/>
      <c r="BY547" s="720"/>
      <c r="BZ547" s="720"/>
      <c r="CA547" s="720"/>
      <c r="CB547" s="720"/>
      <c r="CC547" s="720"/>
      <c r="CD547" s="720"/>
      <c r="CE547" s="720"/>
      <c r="CF547" s="720"/>
      <c r="CG547" s="720"/>
      <c r="CH547" s="720"/>
      <c r="CI547" s="720"/>
      <c r="CJ547" s="720"/>
      <c r="CK547" s="720"/>
      <c r="CL547" s="100"/>
      <c r="CM547" s="100"/>
      <c r="CN547" s="100"/>
      <c r="CO547" s="100"/>
      <c r="CP547" s="100"/>
      <c r="CQ547" s="100"/>
      <c r="CR547" s="100"/>
      <c r="CS547" s="100"/>
      <c r="CT547" s="100"/>
      <c r="CU547" s="100"/>
      <c r="CV547" s="100"/>
      <c r="CW547" s="100"/>
      <c r="CX547" s="100"/>
      <c r="CY547" s="100"/>
      <c r="CZ547" s="100"/>
      <c r="DA547" s="100"/>
      <c r="DB547" s="100"/>
      <c r="DC547" s="100"/>
      <c r="DD547" s="100"/>
      <c r="DE547" s="100"/>
      <c r="DF547" s="100"/>
      <c r="DG547" s="100"/>
      <c r="DH547" s="100"/>
      <c r="DI547" s="100"/>
      <c r="DJ547" s="100"/>
      <c r="DK547" s="100"/>
      <c r="DL547" s="100"/>
      <c r="DM547" s="100"/>
      <c r="DN547" s="100"/>
      <c r="DO547" s="100"/>
      <c r="DP547" s="100"/>
      <c r="DQ547" s="100"/>
    </row>
    <row r="548" spans="2:121" s="47" customFormat="1" ht="12" hidden="1" customHeight="1" outlineLevel="1">
      <c r="B548" s="47">
        <v>548</v>
      </c>
      <c r="C548" s="46"/>
      <c r="D548" s="859"/>
      <c r="E548" s="118"/>
      <c r="F548" s="637"/>
      <c r="G548" s="637"/>
      <c r="H548" s="637"/>
      <c r="I548" s="637"/>
      <c r="J548" s="637"/>
      <c r="K548" s="637"/>
      <c r="L548" s="637"/>
      <c r="M548" s="637"/>
      <c r="N548" s="637"/>
      <c r="O548" s="638"/>
      <c r="P548" s="638"/>
      <c r="Q548" s="638"/>
      <c r="R548" s="726"/>
      <c r="S548" s="929"/>
      <c r="T548" s="929"/>
      <c r="U548" s="726"/>
      <c r="V548" s="727"/>
      <c r="W548" s="727"/>
      <c r="X548" s="727"/>
      <c r="Y548" s="727"/>
      <c r="Z548" s="727"/>
      <c r="AA548" s="727"/>
      <c r="AB548" s="118"/>
      <c r="AC548" s="118"/>
      <c r="AD548" s="637"/>
      <c r="AE548" s="637"/>
      <c r="AF548" s="637"/>
      <c r="AG548" s="637"/>
      <c r="AH548" s="637"/>
      <c r="AI548" s="637"/>
      <c r="AJ548" s="637"/>
      <c r="AK548" s="637"/>
      <c r="AL548" s="637"/>
      <c r="AM548" s="637"/>
      <c r="AN548" s="637"/>
      <c r="AO548" s="637"/>
      <c r="AP548" s="637"/>
      <c r="AQ548" s="637"/>
      <c r="AR548" s="637"/>
      <c r="AS548" s="637"/>
      <c r="AT548" s="637"/>
      <c r="AU548" s="637"/>
      <c r="AV548" s="637"/>
      <c r="AW548" s="637"/>
      <c r="AX548" s="637"/>
      <c r="AY548" s="637"/>
      <c r="AZ548" s="637"/>
      <c r="BA548" s="637"/>
      <c r="BB548" s="637"/>
      <c r="BC548" s="637"/>
      <c r="BD548" s="637"/>
      <c r="BE548" s="637"/>
      <c r="BF548" s="637"/>
      <c r="BG548" s="637"/>
      <c r="BH548" s="637"/>
      <c r="BI548" s="637"/>
      <c r="BJ548" s="637"/>
      <c r="BK548" s="637"/>
      <c r="BL548" s="637"/>
      <c r="BM548" s="637"/>
      <c r="BN548" s="637"/>
      <c r="BO548" s="637"/>
      <c r="BP548" s="637"/>
      <c r="BQ548" s="637"/>
      <c r="BR548" s="637"/>
      <c r="BS548" s="639"/>
      <c r="BT548" s="639"/>
      <c r="BU548" s="639"/>
      <c r="BV548" s="639"/>
      <c r="BW548" s="639"/>
      <c r="BX548" s="639"/>
      <c r="BY548" s="639"/>
      <c r="BZ548" s="639"/>
      <c r="CA548" s="639"/>
      <c r="CB548" s="639"/>
      <c r="CC548" s="639"/>
      <c r="CD548" s="639"/>
      <c r="CE548" s="639"/>
      <c r="CF548" s="639"/>
      <c r="CG548" s="639"/>
      <c r="CH548" s="639"/>
      <c r="CI548" s="651"/>
      <c r="CJ548" s="651"/>
      <c r="CK548" s="651"/>
      <c r="CL548" s="667"/>
      <c r="CM548" s="667"/>
      <c r="CN548" s="667"/>
      <c r="CO548" s="667"/>
      <c r="CP548" s="667"/>
      <c r="CQ548" s="667"/>
      <c r="CR548" s="667"/>
      <c r="CS548" s="667"/>
      <c r="CT548" s="667"/>
      <c r="CU548" s="667"/>
      <c r="CV548" s="667"/>
      <c r="CW548" s="667"/>
      <c r="CX548" s="667"/>
      <c r="CY548" s="667"/>
      <c r="CZ548" s="667"/>
      <c r="DA548" s="667"/>
      <c r="DB548" s="667"/>
      <c r="DC548" s="667"/>
      <c r="DD548" s="667"/>
      <c r="DE548" s="667"/>
      <c r="DF548" s="667"/>
      <c r="DG548" s="667"/>
      <c r="DH548" s="667"/>
      <c r="DI548" s="667"/>
      <c r="DJ548" s="667"/>
      <c r="DK548" s="667"/>
      <c r="DL548" s="667"/>
      <c r="DM548" s="667"/>
      <c r="DN548" s="667"/>
      <c r="DO548" s="667"/>
      <c r="DP548" s="667"/>
      <c r="DQ548" s="667"/>
    </row>
    <row r="549" spans="2:121" s="47" customFormat="1" ht="12" hidden="1" customHeight="1" outlineLevel="1">
      <c r="B549" s="47">
        <v>549</v>
      </c>
      <c r="C549" s="46"/>
      <c r="D549" s="859"/>
      <c r="E549" s="118"/>
      <c r="F549" s="637"/>
      <c r="G549" s="637"/>
      <c r="H549" s="637"/>
      <c r="I549" s="637"/>
      <c r="J549" s="637"/>
      <c r="K549" s="637"/>
      <c r="L549" s="637"/>
      <c r="M549" s="637"/>
      <c r="N549" s="637"/>
      <c r="O549" s="726"/>
      <c r="P549" s="726"/>
      <c r="Q549" s="726"/>
      <c r="R549" s="726"/>
      <c r="S549" s="726"/>
      <c r="T549" s="726"/>
      <c r="U549" s="726"/>
      <c r="V549" s="727"/>
      <c r="W549" s="640"/>
      <c r="X549" s="640"/>
      <c r="Y549" s="640"/>
      <c r="Z549" s="640"/>
      <c r="AA549" s="640"/>
      <c r="AB549" s="118"/>
      <c r="AC549" s="118"/>
      <c r="AD549" s="637"/>
      <c r="AE549" s="637"/>
      <c r="AF549" s="637"/>
      <c r="AG549" s="637"/>
      <c r="AH549" s="637"/>
      <c r="AI549" s="637"/>
      <c r="AJ549" s="637"/>
      <c r="AK549" s="637"/>
      <c r="AL549" s="637"/>
      <c r="AM549" s="637"/>
      <c r="AN549" s="637"/>
      <c r="AO549" s="637"/>
      <c r="AP549" s="637"/>
      <c r="AQ549" s="637"/>
      <c r="AR549" s="637"/>
      <c r="AS549" s="637"/>
      <c r="AT549" s="637"/>
      <c r="AU549" s="637"/>
      <c r="AV549" s="637"/>
      <c r="AW549" s="637"/>
      <c r="AX549" s="637"/>
      <c r="AY549" s="637"/>
      <c r="AZ549" s="637"/>
      <c r="BA549" s="637"/>
      <c r="BB549" s="637"/>
      <c r="BC549" s="637"/>
      <c r="BD549" s="637"/>
      <c r="BE549" s="637"/>
      <c r="BF549" s="637"/>
      <c r="BG549" s="637"/>
      <c r="BH549" s="637"/>
      <c r="BI549" s="637"/>
      <c r="BJ549" s="637"/>
      <c r="BK549" s="637"/>
      <c r="BL549" s="637"/>
      <c r="BM549" s="637"/>
      <c r="BN549" s="637"/>
      <c r="BO549" s="637"/>
      <c r="BP549" s="637"/>
      <c r="BQ549" s="637"/>
      <c r="BR549" s="637"/>
      <c r="BS549" s="639"/>
      <c r="BT549" s="639"/>
      <c r="BU549" s="639"/>
      <c r="BV549" s="639"/>
      <c r="BW549" s="639"/>
      <c r="BX549" s="639"/>
      <c r="BY549" s="639"/>
      <c r="BZ549" s="639"/>
      <c r="CA549" s="639"/>
      <c r="CB549" s="639"/>
      <c r="CC549" s="639"/>
      <c r="CD549" s="639"/>
      <c r="CE549" s="639"/>
      <c r="CF549" s="639"/>
      <c r="CG549" s="639"/>
      <c r="CH549" s="639"/>
      <c r="CI549" s="651"/>
      <c r="CJ549" s="651"/>
      <c r="CK549" s="651"/>
      <c r="CL549" s="667"/>
      <c r="CM549" s="667"/>
      <c r="CN549" s="667"/>
      <c r="CO549" s="667"/>
      <c r="CP549" s="667"/>
      <c r="CQ549" s="667"/>
      <c r="CR549" s="667"/>
      <c r="CS549" s="667"/>
      <c r="CT549" s="667"/>
      <c r="CU549" s="667"/>
      <c r="CV549" s="667"/>
      <c r="CW549" s="667"/>
      <c r="CX549" s="667"/>
      <c r="CY549" s="667"/>
      <c r="CZ549" s="667"/>
      <c r="DA549" s="667"/>
      <c r="DB549" s="667"/>
      <c r="DC549" s="667"/>
      <c r="DD549" s="667"/>
      <c r="DE549" s="667"/>
      <c r="DF549" s="667"/>
      <c r="DG549" s="667"/>
      <c r="DH549" s="667"/>
      <c r="DI549" s="667"/>
      <c r="DJ549" s="667"/>
      <c r="DK549" s="667"/>
      <c r="DL549" s="667"/>
      <c r="DM549" s="667"/>
      <c r="DN549" s="667"/>
      <c r="DO549" s="667"/>
      <c r="DP549" s="667"/>
      <c r="DQ549" s="667"/>
    </row>
    <row r="550" spans="2:121" s="771" customFormat="1" ht="12" hidden="1" customHeight="1" outlineLevel="1">
      <c r="B550" s="47">
        <v>550</v>
      </c>
      <c r="C550" s="83"/>
      <c r="D550" s="787"/>
      <c r="E550" s="122"/>
      <c r="F550" s="759"/>
      <c r="G550" s="759"/>
      <c r="H550" s="759"/>
      <c r="I550" s="759"/>
      <c r="J550" s="759"/>
      <c r="K550" s="759"/>
      <c r="L550" s="759"/>
      <c r="M550" s="759"/>
      <c r="N550" s="759"/>
      <c r="O550" s="638"/>
      <c r="P550" s="656"/>
      <c r="Q550" s="656"/>
      <c r="R550" s="656"/>
      <c r="S550" s="656"/>
      <c r="T550" s="656"/>
      <c r="U550" s="656"/>
      <c r="V550" s="632"/>
      <c r="W550" s="632"/>
      <c r="X550" s="632"/>
      <c r="Y550" s="632"/>
      <c r="Z550" s="632"/>
      <c r="AA550" s="632"/>
      <c r="AB550" s="122"/>
      <c r="AC550" s="122"/>
      <c r="AD550" s="759"/>
      <c r="AE550" s="759"/>
      <c r="AF550" s="759"/>
      <c r="AG550" s="759"/>
      <c r="AH550" s="759"/>
      <c r="AI550" s="759"/>
      <c r="AJ550" s="759"/>
      <c r="AK550" s="759"/>
      <c r="AL550" s="759"/>
      <c r="AM550" s="759"/>
      <c r="AN550" s="759"/>
      <c r="AO550" s="759"/>
      <c r="AP550" s="759"/>
      <c r="AQ550" s="759"/>
      <c r="AR550" s="759"/>
      <c r="AS550" s="759"/>
      <c r="AT550" s="759"/>
      <c r="AU550" s="759"/>
      <c r="AV550" s="759"/>
      <c r="AW550" s="759"/>
      <c r="AX550" s="759"/>
      <c r="AY550" s="759"/>
      <c r="AZ550" s="759"/>
      <c r="BA550" s="759"/>
      <c r="BB550" s="759"/>
      <c r="BC550" s="759"/>
      <c r="BD550" s="759"/>
      <c r="BE550" s="759"/>
      <c r="BF550" s="759"/>
      <c r="BG550" s="759"/>
      <c r="BH550" s="759"/>
      <c r="BI550" s="759"/>
      <c r="BJ550" s="759"/>
      <c r="BK550" s="759"/>
      <c r="BL550" s="759"/>
      <c r="BM550" s="759"/>
      <c r="BN550" s="759"/>
      <c r="BO550" s="759"/>
      <c r="BP550" s="759"/>
      <c r="BQ550" s="759"/>
      <c r="BR550" s="759"/>
      <c r="BS550" s="720"/>
      <c r="BT550" s="720"/>
      <c r="BU550" s="720"/>
      <c r="BV550" s="720"/>
      <c r="BW550" s="720"/>
      <c r="BX550" s="720"/>
      <c r="BY550" s="720"/>
      <c r="BZ550" s="654"/>
      <c r="CA550" s="654"/>
      <c r="CB550" s="654"/>
      <c r="CC550" s="654"/>
      <c r="CD550" s="654"/>
      <c r="CE550" s="720"/>
      <c r="CF550" s="720"/>
      <c r="CG550" s="720"/>
      <c r="CH550" s="720"/>
      <c r="CI550" s="720"/>
      <c r="CJ550" s="720"/>
      <c r="CK550" s="720"/>
      <c r="CL550" s="100"/>
      <c r="CM550" s="100"/>
      <c r="CN550" s="100"/>
      <c r="CO550" s="100"/>
      <c r="CP550" s="100"/>
      <c r="CQ550" s="100"/>
      <c r="CR550" s="100"/>
      <c r="CS550" s="100"/>
      <c r="CT550" s="100"/>
      <c r="CU550" s="100"/>
      <c r="CV550" s="100"/>
      <c r="CW550" s="100"/>
      <c r="CX550" s="100"/>
      <c r="CY550" s="100"/>
      <c r="CZ550" s="100"/>
      <c r="DA550" s="100"/>
      <c r="DB550" s="100"/>
      <c r="DC550" s="100"/>
      <c r="DD550" s="100"/>
      <c r="DE550" s="100"/>
      <c r="DF550" s="100"/>
      <c r="DG550" s="100"/>
      <c r="DH550" s="100"/>
      <c r="DI550" s="100"/>
      <c r="DJ550" s="100"/>
      <c r="DK550" s="100"/>
      <c r="DL550" s="100"/>
      <c r="DM550" s="100"/>
      <c r="DN550" s="100"/>
      <c r="DO550" s="100"/>
      <c r="DP550" s="100"/>
      <c r="DQ550" s="100"/>
    </row>
    <row r="551" spans="2:121" s="47" customFormat="1" ht="12" hidden="1" customHeight="1" outlineLevel="1">
      <c r="B551" s="47">
        <v>551</v>
      </c>
      <c r="C551" s="46"/>
      <c r="D551" s="791"/>
      <c r="E551" s="118"/>
      <c r="F551" s="637"/>
      <c r="G551" s="637"/>
      <c r="H551" s="637"/>
      <c r="I551" s="637"/>
      <c r="J551" s="637"/>
      <c r="K551" s="637"/>
      <c r="L551" s="637"/>
      <c r="M551" s="637"/>
      <c r="N551" s="637"/>
      <c r="O551" s="657"/>
      <c r="P551" s="657"/>
      <c r="Q551" s="657"/>
      <c r="R551" s="657"/>
      <c r="S551" s="657"/>
      <c r="T551" s="657"/>
      <c r="U551" s="657"/>
      <c r="V551" s="827"/>
      <c r="W551" s="827"/>
      <c r="X551" s="827"/>
      <c r="Y551" s="827"/>
      <c r="Z551" s="827"/>
      <c r="AA551" s="827"/>
      <c r="AB551" s="118"/>
      <c r="AC551" s="118"/>
      <c r="AD551" s="637"/>
      <c r="AE551" s="637"/>
      <c r="AF551" s="637"/>
      <c r="AG551" s="637"/>
      <c r="AH551" s="637"/>
      <c r="AI551" s="637"/>
      <c r="AJ551" s="637"/>
      <c r="AK551" s="637"/>
      <c r="AL551" s="637"/>
      <c r="AM551" s="637"/>
      <c r="AN551" s="637"/>
      <c r="AO551" s="637"/>
      <c r="AP551" s="637"/>
      <c r="AQ551" s="637"/>
      <c r="AR551" s="637"/>
      <c r="AS551" s="637"/>
      <c r="AT551" s="637"/>
      <c r="AU551" s="637"/>
      <c r="AV551" s="637"/>
      <c r="AW551" s="637"/>
      <c r="AX551" s="637"/>
      <c r="AY551" s="637"/>
      <c r="AZ551" s="637"/>
      <c r="BA551" s="637"/>
      <c r="BB551" s="637"/>
      <c r="BC551" s="637"/>
      <c r="BD551" s="637"/>
      <c r="BE551" s="637"/>
      <c r="BF551" s="637"/>
      <c r="BG551" s="637"/>
      <c r="BH551" s="637"/>
      <c r="BI551" s="637"/>
      <c r="BJ551" s="637"/>
      <c r="BK551" s="637"/>
      <c r="BL551" s="637"/>
      <c r="BM551" s="637"/>
      <c r="BN551" s="637"/>
      <c r="BO551" s="637"/>
      <c r="BP551" s="637"/>
      <c r="BQ551" s="637"/>
      <c r="BR551" s="637"/>
      <c r="BS551" s="639"/>
      <c r="BT551" s="639"/>
      <c r="BU551" s="639"/>
      <c r="BV551" s="639"/>
      <c r="BW551" s="639"/>
      <c r="BX551" s="639"/>
      <c r="BY551" s="639"/>
      <c r="BZ551" s="720"/>
      <c r="CA551" s="720"/>
      <c r="CB551" s="720"/>
      <c r="CC551" s="720"/>
      <c r="CD551" s="720"/>
      <c r="CE551" s="639"/>
      <c r="CF551" s="639"/>
      <c r="CG551" s="639"/>
      <c r="CH551" s="639"/>
      <c r="CI551" s="651"/>
      <c r="CJ551" s="651"/>
      <c r="CK551" s="651"/>
      <c r="CL551" s="667"/>
      <c r="CM551" s="667"/>
      <c r="CN551" s="667"/>
      <c r="CO551" s="667"/>
      <c r="CP551" s="667"/>
      <c r="CQ551" s="667"/>
      <c r="CR551" s="667"/>
      <c r="CS551" s="667"/>
      <c r="CT551" s="667"/>
      <c r="CU551" s="667"/>
      <c r="CV551" s="667"/>
      <c r="CW551" s="667"/>
      <c r="CX551" s="667"/>
      <c r="CY551" s="667"/>
      <c r="CZ551" s="667"/>
      <c r="DA551" s="667"/>
      <c r="DB551" s="667"/>
      <c r="DC551" s="667"/>
      <c r="DD551" s="667"/>
      <c r="DE551" s="667"/>
      <c r="DF551" s="667"/>
      <c r="DG551" s="667"/>
      <c r="DH551" s="667"/>
      <c r="DI551" s="667"/>
      <c r="DJ551" s="667"/>
      <c r="DK551" s="667"/>
      <c r="DL551" s="667"/>
      <c r="DM551" s="667"/>
      <c r="DN551" s="667"/>
      <c r="DO551" s="667"/>
      <c r="DP551" s="667"/>
      <c r="DQ551" s="667"/>
    </row>
    <row r="552" spans="2:121" s="47" customFormat="1" ht="12" hidden="1" customHeight="1" outlineLevel="1">
      <c r="B552" s="47">
        <v>552</v>
      </c>
      <c r="C552" s="46"/>
      <c r="D552" s="791"/>
      <c r="E552" s="118"/>
      <c r="F552" s="637"/>
      <c r="G552" s="637"/>
      <c r="H552" s="637"/>
      <c r="I552" s="637"/>
      <c r="J552" s="637"/>
      <c r="K552" s="637"/>
      <c r="L552" s="637"/>
      <c r="M552" s="637"/>
      <c r="N552" s="637"/>
      <c r="O552" s="657"/>
      <c r="P552" s="657"/>
      <c r="Q552" s="657"/>
      <c r="R552" s="657"/>
      <c r="S552" s="657"/>
      <c r="T552" s="657"/>
      <c r="U552" s="657"/>
      <c r="V552" s="827"/>
      <c r="W552" s="827"/>
      <c r="X552" s="827"/>
      <c r="Y552" s="827"/>
      <c r="Z552" s="827"/>
      <c r="AA552" s="827"/>
      <c r="AB552" s="118"/>
      <c r="AC552" s="118"/>
      <c r="AD552" s="637"/>
      <c r="AE552" s="637"/>
      <c r="AF552" s="637"/>
      <c r="AG552" s="637"/>
      <c r="AH552" s="637"/>
      <c r="AI552" s="637"/>
      <c r="AJ552" s="637"/>
      <c r="AK552" s="637"/>
      <c r="AL552" s="637"/>
      <c r="AM552" s="637"/>
      <c r="AN552" s="637"/>
      <c r="AO552" s="637"/>
      <c r="AP552" s="637"/>
      <c r="AQ552" s="637"/>
      <c r="AR552" s="637"/>
      <c r="AS552" s="637"/>
      <c r="AT552" s="637"/>
      <c r="AU552" s="637"/>
      <c r="AV552" s="637"/>
      <c r="AW552" s="637"/>
      <c r="AX552" s="637"/>
      <c r="AY552" s="637"/>
      <c r="AZ552" s="637"/>
      <c r="BA552" s="637"/>
      <c r="BB552" s="637"/>
      <c r="BC552" s="637"/>
      <c r="BD552" s="637"/>
      <c r="BE552" s="637"/>
      <c r="BF552" s="637"/>
      <c r="BG552" s="637"/>
      <c r="BH552" s="637"/>
      <c r="BI552" s="637"/>
      <c r="BJ552" s="637"/>
      <c r="BK552" s="637"/>
      <c r="BL552" s="637"/>
      <c r="BM552" s="637"/>
      <c r="BN552" s="637"/>
      <c r="BO552" s="637"/>
      <c r="BP552" s="637"/>
      <c r="BQ552" s="637"/>
      <c r="BR552" s="637"/>
      <c r="BS552" s="639"/>
      <c r="BT552" s="639"/>
      <c r="BU552" s="639"/>
      <c r="BV552" s="639"/>
      <c r="BW552" s="639"/>
      <c r="BX552" s="639"/>
      <c r="BY552" s="639"/>
      <c r="BZ552" s="701"/>
      <c r="CA552" s="701"/>
      <c r="CB552" s="701"/>
      <c r="CC552" s="701"/>
      <c r="CD552" s="701"/>
      <c r="CE552" s="639"/>
      <c r="CF552" s="639"/>
      <c r="CG552" s="639"/>
      <c r="CH552" s="639"/>
      <c r="CI552" s="651"/>
      <c r="CJ552" s="651"/>
      <c r="CK552" s="651"/>
      <c r="CL552" s="667"/>
      <c r="CM552" s="667"/>
      <c r="CN552" s="667"/>
      <c r="CO552" s="667"/>
      <c r="CP552" s="667"/>
      <c r="CQ552" s="667"/>
      <c r="CR552" s="667"/>
      <c r="CS552" s="667"/>
      <c r="CT552" s="667"/>
      <c r="CU552" s="667"/>
      <c r="CV552" s="667"/>
      <c r="CW552" s="667"/>
      <c r="CX552" s="667"/>
      <c r="CY552" s="667"/>
      <c r="CZ552" s="667"/>
      <c r="DA552" s="667"/>
      <c r="DB552" s="667"/>
      <c r="DC552" s="667"/>
      <c r="DD552" s="667"/>
      <c r="DE552" s="667"/>
      <c r="DF552" s="667"/>
      <c r="DG552" s="667"/>
      <c r="DH552" s="667"/>
      <c r="DI552" s="667"/>
      <c r="DJ552" s="667"/>
      <c r="DK552" s="667"/>
      <c r="DL552" s="667"/>
      <c r="DM552" s="667"/>
      <c r="DN552" s="667"/>
      <c r="DO552" s="667"/>
      <c r="DP552" s="667"/>
      <c r="DQ552" s="667"/>
    </row>
    <row r="553" spans="2:121" s="47" customFormat="1" ht="3" hidden="1" customHeight="1" outlineLevel="1">
      <c r="B553" s="47">
        <v>553</v>
      </c>
      <c r="C553" s="83"/>
      <c r="D553" s="86"/>
      <c r="E553" s="11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131"/>
      <c r="W553" s="131"/>
      <c r="X553" s="131"/>
      <c r="Y553" s="131"/>
      <c r="Z553" s="131"/>
      <c r="AA553" s="131"/>
      <c r="AB553" s="114"/>
      <c r="AC553" s="11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99"/>
      <c r="CE553" s="99"/>
      <c r="CF553" s="99"/>
      <c r="CG553" s="99"/>
      <c r="CH553" s="99"/>
      <c r="CI553" s="85"/>
      <c r="CJ553" s="85"/>
      <c r="CK553" s="85"/>
      <c r="CL553" s="99"/>
      <c r="CM553" s="85"/>
      <c r="CN553" s="85"/>
      <c r="CO553" s="85"/>
      <c r="CP553" s="85"/>
      <c r="CQ553" s="85"/>
      <c r="CR553" s="85"/>
      <c r="CS553" s="85"/>
      <c r="CT553" s="85"/>
      <c r="CU553" s="85"/>
      <c r="CV553" s="85"/>
      <c r="CW553" s="85"/>
      <c r="CX553" s="85"/>
      <c r="CY553" s="85"/>
      <c r="CZ553" s="85"/>
      <c r="DA553" s="85"/>
      <c r="DB553" s="85"/>
      <c r="DC553" s="85"/>
      <c r="DD553" s="85"/>
      <c r="DE553" s="85"/>
      <c r="DF553" s="85"/>
      <c r="DG553" s="85"/>
      <c r="DH553" s="85"/>
      <c r="DI553" s="85"/>
      <c r="DJ553" s="85"/>
      <c r="DK553" s="85"/>
      <c r="DL553" s="85"/>
      <c r="DM553" s="85"/>
      <c r="DN553" s="85"/>
      <c r="DO553" s="85"/>
      <c r="DP553" s="85"/>
      <c r="DQ553" s="85"/>
    </row>
    <row r="554" spans="2:121" s="47" customFormat="1" ht="12" hidden="1" customHeight="1" outlineLevel="1">
      <c r="B554" s="47">
        <v>554</v>
      </c>
      <c r="C554" s="46"/>
      <c r="D554" s="791"/>
      <c r="E554" s="118"/>
      <c r="F554" s="637"/>
      <c r="G554" s="637"/>
      <c r="H554" s="637"/>
      <c r="I554" s="637"/>
      <c r="J554" s="637"/>
      <c r="K554" s="637"/>
      <c r="L554" s="637"/>
      <c r="M554" s="637"/>
      <c r="N554" s="637"/>
      <c r="O554" s="657"/>
      <c r="P554" s="657"/>
      <c r="Q554" s="657"/>
      <c r="R554" s="657"/>
      <c r="S554" s="657"/>
      <c r="T554" s="657"/>
      <c r="U554" s="657"/>
      <c r="V554" s="827"/>
      <c r="W554" s="827"/>
      <c r="X554" s="827"/>
      <c r="Y554" s="827"/>
      <c r="Z554" s="827"/>
      <c r="AA554" s="827"/>
      <c r="AB554" s="118"/>
      <c r="AC554" s="118"/>
      <c r="AD554" s="637"/>
      <c r="AE554" s="637"/>
      <c r="AF554" s="637"/>
      <c r="AG554" s="637"/>
      <c r="AH554" s="637"/>
      <c r="AI554" s="637"/>
      <c r="AJ554" s="637"/>
      <c r="AK554" s="637"/>
      <c r="AL554" s="637"/>
      <c r="AM554" s="637"/>
      <c r="AN554" s="637"/>
      <c r="AO554" s="637"/>
      <c r="AP554" s="637"/>
      <c r="AQ554" s="637"/>
      <c r="AR554" s="637"/>
      <c r="AS554" s="637"/>
      <c r="AT554" s="637"/>
      <c r="AU554" s="637"/>
      <c r="AV554" s="637"/>
      <c r="AW554" s="637"/>
      <c r="AX554" s="637"/>
      <c r="AY554" s="637"/>
      <c r="AZ554" s="637"/>
      <c r="BA554" s="637"/>
      <c r="BB554" s="637"/>
      <c r="BC554" s="637"/>
      <c r="BD554" s="637"/>
      <c r="BE554" s="637"/>
      <c r="BF554" s="637"/>
      <c r="BG554" s="637"/>
      <c r="BH554" s="637"/>
      <c r="BI554" s="637"/>
      <c r="BJ554" s="637"/>
      <c r="BK554" s="637"/>
      <c r="BL554" s="637"/>
      <c r="BM554" s="637"/>
      <c r="BN554" s="637"/>
      <c r="BO554" s="637"/>
      <c r="BP554" s="637"/>
      <c r="BQ554" s="637"/>
      <c r="BR554" s="637"/>
      <c r="BS554" s="639"/>
      <c r="BT554" s="639"/>
      <c r="BU554" s="639"/>
      <c r="BV554" s="639"/>
      <c r="BW554" s="639"/>
      <c r="BX554" s="639"/>
      <c r="BY554" s="639"/>
      <c r="BZ554" s="701"/>
      <c r="CA554" s="701"/>
      <c r="CB554" s="701"/>
      <c r="CC554" s="701"/>
      <c r="CD554" s="701"/>
      <c r="CE554" s="639"/>
      <c r="CF554" s="639"/>
      <c r="CG554" s="639"/>
      <c r="CH554" s="639"/>
      <c r="CI554" s="651"/>
      <c r="CJ554" s="651"/>
      <c r="CK554" s="651"/>
      <c r="CL554" s="667"/>
      <c r="CM554" s="667"/>
      <c r="CN554" s="667"/>
      <c r="CO554" s="667"/>
      <c r="CP554" s="667"/>
      <c r="CQ554" s="667"/>
      <c r="CR554" s="667"/>
      <c r="CS554" s="667"/>
      <c r="CT554" s="667"/>
      <c r="CU554" s="667"/>
      <c r="CV554" s="667"/>
      <c r="CW554" s="667"/>
      <c r="CX554" s="667"/>
      <c r="CY554" s="667"/>
      <c r="CZ554" s="667"/>
      <c r="DA554" s="667"/>
      <c r="DB554" s="667"/>
      <c r="DC554" s="667"/>
      <c r="DD554" s="667"/>
      <c r="DE554" s="667"/>
      <c r="DF554" s="667"/>
      <c r="DG554" s="667"/>
      <c r="DH554" s="667"/>
      <c r="DI554" s="667"/>
      <c r="DJ554" s="667"/>
      <c r="DK554" s="667"/>
      <c r="DL554" s="667"/>
      <c r="DM554" s="667"/>
      <c r="DN554" s="667"/>
      <c r="DO554" s="667"/>
      <c r="DP554" s="667"/>
      <c r="DQ554" s="667"/>
    </row>
    <row r="555" spans="2:121" s="51" customFormat="1" ht="12" hidden="1" customHeight="1" outlineLevel="1">
      <c r="B555" s="47">
        <v>555</v>
      </c>
      <c r="C555" s="641"/>
      <c r="D555" s="763"/>
      <c r="E555" s="57"/>
      <c r="F555" s="653"/>
      <c r="G555" s="653"/>
      <c r="H555" s="653"/>
      <c r="I555" s="653"/>
      <c r="J555" s="653"/>
      <c r="K555" s="653"/>
      <c r="L555" s="653"/>
      <c r="M555" s="653"/>
      <c r="N555" s="653"/>
      <c r="O555" s="822"/>
      <c r="P555" s="644"/>
      <c r="Q555" s="644"/>
      <c r="R555" s="644"/>
      <c r="S555" s="644"/>
      <c r="T555" s="644"/>
      <c r="U555" s="644"/>
      <c r="V555" s="645"/>
      <c r="W555" s="645"/>
      <c r="X555" s="645"/>
      <c r="Y555" s="645"/>
      <c r="Z555" s="645"/>
      <c r="AA555" s="645"/>
      <c r="AB555" s="57"/>
      <c r="AC555" s="89"/>
      <c r="AD555" s="653"/>
      <c r="AE555" s="653"/>
      <c r="AF555" s="653"/>
      <c r="AG555" s="653"/>
      <c r="AH555" s="653"/>
      <c r="AI555" s="653"/>
      <c r="AJ555" s="653"/>
      <c r="AK555" s="653"/>
      <c r="AL555" s="653"/>
      <c r="AM555" s="653"/>
      <c r="AN555" s="653"/>
      <c r="AO555" s="653"/>
      <c r="AP555" s="653"/>
      <c r="AQ555" s="653"/>
      <c r="AR555" s="653"/>
      <c r="AS555" s="653"/>
      <c r="AT555" s="653"/>
      <c r="AU555" s="653"/>
      <c r="AV555" s="653"/>
      <c r="AW555" s="653"/>
      <c r="AX555" s="653"/>
      <c r="AY555" s="653"/>
      <c r="AZ555" s="653"/>
      <c r="BA555" s="653"/>
      <c r="BB555" s="653"/>
      <c r="BC555" s="653"/>
      <c r="BD555" s="653"/>
      <c r="BE555" s="653"/>
      <c r="BF555" s="653"/>
      <c r="BG555" s="653"/>
      <c r="BH555" s="653"/>
      <c r="BI555" s="653"/>
      <c r="BJ555" s="653"/>
      <c r="BK555" s="653"/>
      <c r="BL555" s="653"/>
      <c r="BM555" s="653"/>
      <c r="BN555" s="653"/>
      <c r="BO555" s="653"/>
      <c r="BP555" s="653"/>
      <c r="BQ555" s="653"/>
      <c r="BR555" s="653"/>
      <c r="BS555" s="654"/>
      <c r="BT555" s="654"/>
      <c r="BU555" s="654"/>
      <c r="BV555" s="654"/>
      <c r="BW555" s="654"/>
      <c r="BX555" s="654"/>
      <c r="BY555" s="654"/>
      <c r="BZ555" s="782"/>
      <c r="CA555" s="782"/>
      <c r="CB555" s="782"/>
      <c r="CC555" s="782"/>
      <c r="CD555" s="782"/>
      <c r="CE555" s="654"/>
      <c r="CF555" s="654"/>
      <c r="CG555" s="654"/>
      <c r="CH555" s="654"/>
      <c r="CI555" s="646"/>
      <c r="CJ555" s="646"/>
      <c r="CK555" s="646"/>
      <c r="CL555" s="643"/>
      <c r="CM555" s="643"/>
      <c r="CN555" s="643"/>
      <c r="CO555" s="643"/>
      <c r="CP555" s="643"/>
      <c r="CQ555" s="643"/>
      <c r="CR555" s="643"/>
      <c r="CS555" s="643"/>
      <c r="CT555" s="643"/>
      <c r="CU555" s="643"/>
      <c r="CV555" s="643"/>
      <c r="CW555" s="643"/>
      <c r="CX555" s="643"/>
      <c r="CY555" s="643"/>
      <c r="CZ555" s="643"/>
      <c r="DA555" s="643"/>
      <c r="DB555" s="643"/>
      <c r="DC555" s="643"/>
      <c r="DD555" s="643"/>
      <c r="DE555" s="643"/>
      <c r="DF555" s="643"/>
      <c r="DG555" s="643"/>
      <c r="DH555" s="643"/>
      <c r="DI555" s="643"/>
      <c r="DJ555" s="643"/>
      <c r="DK555" s="643"/>
      <c r="DL555" s="643"/>
      <c r="DM555" s="643"/>
      <c r="DN555" s="643"/>
      <c r="DO555" s="643"/>
      <c r="DP555" s="643"/>
      <c r="DQ555" s="643"/>
    </row>
    <row r="556" spans="2:121" s="47" customFormat="1" ht="12" hidden="1" customHeight="1" outlineLevel="1">
      <c r="B556" s="47">
        <v>556</v>
      </c>
      <c r="C556" s="46"/>
      <c r="D556" s="770"/>
      <c r="E556" s="118"/>
      <c r="F556" s="637"/>
      <c r="G556" s="637"/>
      <c r="H556" s="637"/>
      <c r="I556" s="637"/>
      <c r="J556" s="637"/>
      <c r="K556" s="637"/>
      <c r="L556" s="637"/>
      <c r="M556" s="637"/>
      <c r="N556" s="637"/>
      <c r="O556" s="657"/>
      <c r="P556" s="657"/>
      <c r="Q556" s="657"/>
      <c r="R556" s="657"/>
      <c r="S556" s="657"/>
      <c r="T556" s="657"/>
      <c r="U556" s="657"/>
      <c r="V556" s="827"/>
      <c r="W556" s="827"/>
      <c r="X556" s="827"/>
      <c r="Y556" s="827"/>
      <c r="Z556" s="827"/>
      <c r="AA556" s="827"/>
      <c r="AB556" s="118"/>
      <c r="AC556" s="88"/>
      <c r="AD556" s="637"/>
      <c r="AE556" s="637"/>
      <c r="AF556" s="637"/>
      <c r="AG556" s="637"/>
      <c r="AH556" s="637"/>
      <c r="AI556" s="637"/>
      <c r="AJ556" s="637"/>
      <c r="AK556" s="637"/>
      <c r="AL556" s="637"/>
      <c r="AM556" s="637"/>
      <c r="AN556" s="637"/>
      <c r="AO556" s="637"/>
      <c r="AP556" s="637"/>
      <c r="AQ556" s="637"/>
      <c r="AR556" s="637"/>
      <c r="AS556" s="637"/>
      <c r="AT556" s="637"/>
      <c r="AU556" s="637"/>
      <c r="AV556" s="637"/>
      <c r="AW556" s="637"/>
      <c r="AX556" s="637"/>
      <c r="AY556" s="637"/>
      <c r="AZ556" s="637"/>
      <c r="BA556" s="637"/>
      <c r="BB556" s="637"/>
      <c r="BC556" s="637"/>
      <c r="BD556" s="637"/>
      <c r="BE556" s="637"/>
      <c r="BF556" s="637"/>
      <c r="BG556" s="637"/>
      <c r="BH556" s="637"/>
      <c r="BI556" s="637"/>
      <c r="BJ556" s="637"/>
      <c r="BK556" s="637"/>
      <c r="BL556" s="637"/>
      <c r="BM556" s="637"/>
      <c r="BN556" s="637"/>
      <c r="BO556" s="637"/>
      <c r="BP556" s="637"/>
      <c r="BQ556" s="637"/>
      <c r="BR556" s="637"/>
      <c r="BS556" s="639"/>
      <c r="BT556" s="639"/>
      <c r="BU556" s="639"/>
      <c r="BV556" s="639"/>
      <c r="BW556" s="639"/>
      <c r="BX556" s="639"/>
      <c r="BY556" s="639"/>
      <c r="BZ556" s="701"/>
      <c r="CA556" s="701"/>
      <c r="CB556" s="701"/>
      <c r="CC556" s="701"/>
      <c r="CD556" s="701"/>
      <c r="CE556" s="639"/>
      <c r="CF556" s="639"/>
      <c r="CG556" s="639"/>
      <c r="CH556" s="639"/>
      <c r="CI556" s="651"/>
      <c r="CJ556" s="651"/>
      <c r="CK556" s="651"/>
      <c r="CL556" s="667"/>
      <c r="CM556" s="667"/>
      <c r="CN556" s="667"/>
      <c r="CO556" s="667"/>
      <c r="CP556" s="667"/>
      <c r="CQ556" s="667"/>
      <c r="CR556" s="667"/>
      <c r="CS556" s="667"/>
      <c r="CT556" s="667"/>
      <c r="CU556" s="667"/>
      <c r="CV556" s="667"/>
      <c r="CW556" s="667"/>
      <c r="CX556" s="667"/>
      <c r="CY556" s="667"/>
      <c r="CZ556" s="667"/>
      <c r="DA556" s="667"/>
      <c r="DB556" s="667"/>
      <c r="DC556" s="667"/>
      <c r="DD556" s="667"/>
      <c r="DE556" s="667"/>
      <c r="DF556" s="667"/>
      <c r="DG556" s="667"/>
      <c r="DH556" s="667"/>
      <c r="DI556" s="667"/>
      <c r="DJ556" s="667"/>
      <c r="DK556" s="667"/>
      <c r="DL556" s="667"/>
      <c r="DM556" s="667"/>
      <c r="DN556" s="667"/>
      <c r="DO556" s="667"/>
      <c r="DP556" s="667"/>
      <c r="DQ556" s="667"/>
    </row>
    <row r="557" spans="2:121" s="47" customFormat="1" ht="12" hidden="1" customHeight="1" outlineLevel="1">
      <c r="B557" s="47">
        <v>557</v>
      </c>
      <c r="C557" s="46"/>
      <c r="D557" s="770"/>
      <c r="E557" s="118"/>
      <c r="F557" s="637"/>
      <c r="G557" s="637"/>
      <c r="H557" s="637"/>
      <c r="I557" s="637"/>
      <c r="J557" s="637"/>
      <c r="K557" s="637"/>
      <c r="L557" s="637"/>
      <c r="M557" s="637"/>
      <c r="N557" s="637"/>
      <c r="O557" s="657"/>
      <c r="P557" s="657"/>
      <c r="Q557" s="657"/>
      <c r="R557" s="657"/>
      <c r="S557" s="657"/>
      <c r="T557" s="657"/>
      <c r="U557" s="657"/>
      <c r="V557" s="827"/>
      <c r="W557" s="827"/>
      <c r="X557" s="827"/>
      <c r="Y557" s="827"/>
      <c r="Z557" s="827"/>
      <c r="AA557" s="827"/>
      <c r="AB557" s="118"/>
      <c r="AC557" s="88"/>
      <c r="AD557" s="637"/>
      <c r="AE557" s="637"/>
      <c r="AF557" s="637"/>
      <c r="AG557" s="637"/>
      <c r="AH557" s="637"/>
      <c r="AI557" s="637"/>
      <c r="AJ557" s="637"/>
      <c r="AK557" s="637"/>
      <c r="AL557" s="637"/>
      <c r="AM557" s="637"/>
      <c r="AN557" s="637"/>
      <c r="AO557" s="637"/>
      <c r="AP557" s="637"/>
      <c r="AQ557" s="637"/>
      <c r="AR557" s="637"/>
      <c r="AS557" s="637"/>
      <c r="AT557" s="637"/>
      <c r="AU557" s="637"/>
      <c r="AV557" s="637"/>
      <c r="AW557" s="637"/>
      <c r="AX557" s="637"/>
      <c r="AY557" s="637"/>
      <c r="AZ557" s="637"/>
      <c r="BA557" s="637"/>
      <c r="BB557" s="637"/>
      <c r="BC557" s="637"/>
      <c r="BD557" s="637"/>
      <c r="BE557" s="637"/>
      <c r="BF557" s="637"/>
      <c r="BG557" s="637"/>
      <c r="BH557" s="637"/>
      <c r="BI557" s="637"/>
      <c r="BJ557" s="637"/>
      <c r="BK557" s="637"/>
      <c r="BL557" s="637"/>
      <c r="BM557" s="637"/>
      <c r="BN557" s="637"/>
      <c r="BO557" s="637"/>
      <c r="BP557" s="637"/>
      <c r="BQ557" s="637"/>
      <c r="BR557" s="637"/>
      <c r="BS557" s="639"/>
      <c r="BT557" s="639"/>
      <c r="BU557" s="639"/>
      <c r="BV557" s="639"/>
      <c r="BW557" s="639"/>
      <c r="BX557" s="639"/>
      <c r="BY557" s="639"/>
      <c r="BZ557" s="701"/>
      <c r="CA557" s="701"/>
      <c r="CB557" s="701"/>
      <c r="CC557" s="701"/>
      <c r="CD557" s="701"/>
      <c r="CE557" s="639"/>
      <c r="CF557" s="639"/>
      <c r="CG557" s="639"/>
      <c r="CH557" s="639"/>
      <c r="CI557" s="651"/>
      <c r="CJ557" s="651"/>
      <c r="CK557" s="651"/>
      <c r="CL557" s="667"/>
      <c r="CM557" s="667"/>
      <c r="CN557" s="667"/>
      <c r="CO557" s="667"/>
      <c r="CP557" s="667"/>
      <c r="CQ557" s="667"/>
      <c r="CR557" s="667"/>
      <c r="CS557" s="667"/>
      <c r="CT557" s="667"/>
      <c r="CU557" s="667"/>
      <c r="CV557" s="667"/>
      <c r="CW557" s="667"/>
      <c r="CX557" s="667"/>
      <c r="CY557" s="667"/>
      <c r="CZ557" s="667"/>
      <c r="DA557" s="667"/>
      <c r="DB557" s="667"/>
      <c r="DC557" s="667"/>
      <c r="DD557" s="667"/>
      <c r="DE557" s="667"/>
      <c r="DF557" s="667"/>
      <c r="DG557" s="667"/>
      <c r="DH557" s="667"/>
      <c r="DI557" s="667"/>
      <c r="DJ557" s="667"/>
      <c r="DK557" s="667"/>
      <c r="DL557" s="667"/>
      <c r="DM557" s="667"/>
      <c r="DN557" s="667"/>
      <c r="DO557" s="667"/>
      <c r="DP557" s="667"/>
      <c r="DQ557" s="667"/>
    </row>
    <row r="558" spans="2:121" s="47" customFormat="1" ht="12" hidden="1" customHeight="1" outlineLevel="1">
      <c r="B558" s="47">
        <v>558</v>
      </c>
      <c r="C558" s="46"/>
      <c r="D558" s="770"/>
      <c r="E558" s="118"/>
      <c r="F558" s="637"/>
      <c r="G558" s="637"/>
      <c r="H558" s="637"/>
      <c r="I558" s="637"/>
      <c r="J558" s="637"/>
      <c r="K558" s="637"/>
      <c r="L558" s="637"/>
      <c r="M558" s="637"/>
      <c r="N558" s="637"/>
      <c r="O558" s="657"/>
      <c r="P558" s="657"/>
      <c r="Q558" s="657"/>
      <c r="R558" s="657"/>
      <c r="S558" s="657"/>
      <c r="T558" s="657"/>
      <c r="U558" s="657"/>
      <c r="V558" s="827"/>
      <c r="W558" s="827"/>
      <c r="X558" s="827"/>
      <c r="Y558" s="827"/>
      <c r="Z558" s="827"/>
      <c r="AA558" s="827"/>
      <c r="AB558" s="118"/>
      <c r="AC558" s="88"/>
      <c r="AD558" s="637"/>
      <c r="AE558" s="637"/>
      <c r="AF558" s="637"/>
      <c r="AG558" s="637"/>
      <c r="AH558" s="637"/>
      <c r="AI558" s="637"/>
      <c r="AJ558" s="637"/>
      <c r="AK558" s="637"/>
      <c r="AL558" s="637"/>
      <c r="AM558" s="637"/>
      <c r="AN558" s="637"/>
      <c r="AO558" s="637"/>
      <c r="AP558" s="637"/>
      <c r="AQ558" s="637"/>
      <c r="AR558" s="637"/>
      <c r="AS558" s="637"/>
      <c r="AT558" s="637"/>
      <c r="AU558" s="637"/>
      <c r="AV558" s="637"/>
      <c r="AW558" s="637"/>
      <c r="AX558" s="637"/>
      <c r="AY558" s="637"/>
      <c r="AZ558" s="637"/>
      <c r="BA558" s="637"/>
      <c r="BB558" s="637"/>
      <c r="BC558" s="637"/>
      <c r="BD558" s="637"/>
      <c r="BE558" s="637"/>
      <c r="BF558" s="637"/>
      <c r="BG558" s="637"/>
      <c r="BH558" s="637"/>
      <c r="BI558" s="637"/>
      <c r="BJ558" s="637"/>
      <c r="BK558" s="637"/>
      <c r="BL558" s="637"/>
      <c r="BM558" s="637"/>
      <c r="BN558" s="637"/>
      <c r="BO558" s="637"/>
      <c r="BP558" s="637"/>
      <c r="BQ558" s="637"/>
      <c r="BR558" s="637"/>
      <c r="BS558" s="639"/>
      <c r="BT558" s="639"/>
      <c r="BU558" s="639"/>
      <c r="BV558" s="639"/>
      <c r="BW558" s="639"/>
      <c r="BX558" s="639"/>
      <c r="BY558" s="639"/>
      <c r="BZ558" s="701"/>
      <c r="CA558" s="701"/>
      <c r="CB558" s="701"/>
      <c r="CC558" s="701"/>
      <c r="CD558" s="701"/>
      <c r="CE558" s="639"/>
      <c r="CF558" s="639"/>
      <c r="CG558" s="639"/>
      <c r="CH558" s="639"/>
      <c r="CI558" s="651"/>
      <c r="CJ558" s="651"/>
      <c r="CK558" s="651"/>
      <c r="CL558" s="667"/>
      <c r="CM558" s="667"/>
      <c r="CN558" s="667"/>
      <c r="CO558" s="667"/>
      <c r="CP558" s="667"/>
      <c r="CQ558" s="667"/>
      <c r="CR558" s="667"/>
      <c r="CS558" s="667"/>
      <c r="CT558" s="667"/>
      <c r="CU558" s="667"/>
      <c r="CV558" s="667"/>
      <c r="CW558" s="667"/>
      <c r="CX558" s="667"/>
      <c r="CY558" s="667"/>
      <c r="CZ558" s="667"/>
      <c r="DA558" s="667"/>
      <c r="DB558" s="667"/>
      <c r="DC558" s="667"/>
      <c r="DD558" s="667"/>
      <c r="DE558" s="667"/>
      <c r="DF558" s="667"/>
      <c r="DG558" s="667"/>
      <c r="DH558" s="667"/>
      <c r="DI558" s="667"/>
      <c r="DJ558" s="667"/>
      <c r="DK558" s="667"/>
      <c r="DL558" s="667"/>
      <c r="DM558" s="667"/>
      <c r="DN558" s="667"/>
      <c r="DO558" s="667"/>
      <c r="DP558" s="667"/>
      <c r="DQ558" s="667"/>
    </row>
    <row r="559" spans="2:121" s="51" customFormat="1" ht="12" hidden="1" customHeight="1" outlineLevel="1">
      <c r="B559" s="47">
        <v>559</v>
      </c>
      <c r="C559" s="641"/>
      <c r="D559" s="763"/>
      <c r="E559" s="57"/>
      <c r="F559" s="653"/>
      <c r="G559" s="653"/>
      <c r="H559" s="653"/>
      <c r="I559" s="653"/>
      <c r="J559" s="653"/>
      <c r="K559" s="653"/>
      <c r="L559" s="653"/>
      <c r="M559" s="653"/>
      <c r="N559" s="653"/>
      <c r="O559" s="822"/>
      <c r="P559" s="638"/>
      <c r="Q559" s="644"/>
      <c r="R559" s="644"/>
      <c r="S559" s="644"/>
      <c r="T559" s="644"/>
      <c r="U559" s="644"/>
      <c r="V559" s="645"/>
      <c r="W559" s="645"/>
      <c r="X559" s="645"/>
      <c r="Y559" s="645"/>
      <c r="Z559" s="645"/>
      <c r="AA559" s="645"/>
      <c r="AB559" s="57"/>
      <c r="AC559" s="57"/>
      <c r="AD559" s="653"/>
      <c r="AE559" s="653"/>
      <c r="AF559" s="653"/>
      <c r="AG559" s="653"/>
      <c r="AH559" s="653"/>
      <c r="AI559" s="653"/>
      <c r="AJ559" s="653"/>
      <c r="AK559" s="653"/>
      <c r="AL559" s="653"/>
      <c r="AM559" s="653"/>
      <c r="AN559" s="653"/>
      <c r="AO559" s="653"/>
      <c r="AP559" s="653"/>
      <c r="AQ559" s="653"/>
      <c r="AR559" s="653"/>
      <c r="AS559" s="653"/>
      <c r="AT559" s="653"/>
      <c r="AU559" s="653"/>
      <c r="AV559" s="653"/>
      <c r="AW559" s="653"/>
      <c r="AX559" s="653"/>
      <c r="AY559" s="653"/>
      <c r="AZ559" s="653"/>
      <c r="BA559" s="653"/>
      <c r="BB559" s="653"/>
      <c r="BC559" s="653"/>
      <c r="BD559" s="653"/>
      <c r="BE559" s="653"/>
      <c r="BF559" s="653"/>
      <c r="BG559" s="653"/>
      <c r="BH559" s="653"/>
      <c r="BI559" s="653"/>
      <c r="BJ559" s="653"/>
      <c r="BK559" s="653"/>
      <c r="BL559" s="653"/>
      <c r="BM559" s="653"/>
      <c r="BN559" s="653"/>
      <c r="BO559" s="653"/>
      <c r="BP559" s="653"/>
      <c r="BQ559" s="653"/>
      <c r="BR559" s="653"/>
      <c r="BS559" s="654"/>
      <c r="BT559" s="654"/>
      <c r="BU559" s="654"/>
      <c r="BV559" s="654"/>
      <c r="BW559" s="654"/>
      <c r="BX559" s="654"/>
      <c r="BY559" s="654"/>
      <c r="BZ559" s="782"/>
      <c r="CA559" s="782"/>
      <c r="CB559" s="782"/>
      <c r="CC559" s="782"/>
      <c r="CD559" s="782"/>
      <c r="CE559" s="654"/>
      <c r="CF559" s="654"/>
      <c r="CG559" s="654"/>
      <c r="CH559" s="654"/>
      <c r="CI559" s="646"/>
      <c r="CJ559" s="646"/>
      <c r="CK559" s="646"/>
      <c r="CL559" s="643"/>
      <c r="CM559" s="643"/>
      <c r="CN559" s="643"/>
      <c r="CO559" s="643"/>
      <c r="CP559" s="643"/>
      <c r="CQ559" s="643"/>
      <c r="CR559" s="643"/>
      <c r="CS559" s="643"/>
      <c r="CT559" s="643"/>
      <c r="CU559" s="643"/>
      <c r="CV559" s="643"/>
      <c r="CW559" s="643"/>
      <c r="CX559" s="643"/>
      <c r="CY559" s="643"/>
      <c r="CZ559" s="643"/>
      <c r="DA559" s="643"/>
      <c r="DB559" s="643"/>
      <c r="DC559" s="643"/>
      <c r="DD559" s="643"/>
      <c r="DE559" s="643"/>
      <c r="DF559" s="643"/>
      <c r="DG559" s="643"/>
      <c r="DH559" s="643"/>
      <c r="DI559" s="643"/>
      <c r="DJ559" s="643"/>
      <c r="DK559" s="643"/>
      <c r="DL559" s="643"/>
      <c r="DM559" s="643"/>
      <c r="DN559" s="643"/>
      <c r="DO559" s="643"/>
      <c r="DP559" s="643"/>
      <c r="DQ559" s="643"/>
    </row>
    <row r="560" spans="2:121" s="47" customFormat="1" hidden="1" outlineLevel="1">
      <c r="B560" s="47">
        <v>560</v>
      </c>
      <c r="C560" s="46"/>
      <c r="D560" s="728"/>
      <c r="E560" s="111"/>
      <c r="F560" s="85"/>
      <c r="G560" s="85"/>
      <c r="H560" s="85"/>
      <c r="I560" s="85"/>
      <c r="J560" s="85"/>
      <c r="K560" s="85"/>
      <c r="L560" s="85"/>
      <c r="M560" s="85"/>
      <c r="N560" s="85"/>
      <c r="O560" s="758"/>
      <c r="P560" s="638"/>
      <c r="Q560" s="698"/>
      <c r="R560" s="698"/>
      <c r="S560" s="698"/>
      <c r="T560" s="698"/>
      <c r="U560" s="698"/>
      <c r="V560" s="699"/>
      <c r="W560" s="699"/>
      <c r="X560" s="699"/>
      <c r="Y560" s="699"/>
      <c r="Z560" s="699"/>
      <c r="AA560" s="699"/>
      <c r="AB560" s="111"/>
      <c r="AC560" s="111"/>
      <c r="AD560" s="85"/>
      <c r="AE560" s="85"/>
      <c r="AF560" s="85"/>
      <c r="AG560" s="85"/>
      <c r="AH560" s="85"/>
      <c r="AI560" s="85"/>
      <c r="AJ560" s="85"/>
      <c r="AK560" s="85"/>
      <c r="AL560" s="85"/>
      <c r="AM560" s="85"/>
      <c r="AN560" s="85"/>
      <c r="AO560" s="85"/>
      <c r="AP560" s="85"/>
      <c r="AQ560" s="85"/>
      <c r="AR560" s="85"/>
      <c r="AS560" s="85"/>
      <c r="AT560" s="85"/>
      <c r="AU560" s="85"/>
      <c r="AV560" s="85"/>
      <c r="AW560" s="85"/>
      <c r="AX560" s="85"/>
      <c r="AY560" s="85"/>
      <c r="AZ560" s="85"/>
      <c r="BA560" s="85"/>
      <c r="BB560" s="85"/>
      <c r="BC560" s="85"/>
      <c r="BD560" s="85"/>
      <c r="BE560" s="85"/>
      <c r="BF560" s="85"/>
      <c r="BG560" s="85"/>
      <c r="BH560" s="85"/>
      <c r="BI560" s="85"/>
      <c r="BJ560" s="85"/>
      <c r="BK560" s="85"/>
      <c r="BL560" s="85"/>
      <c r="BM560" s="85"/>
      <c r="BN560" s="85"/>
      <c r="BO560" s="85"/>
      <c r="BP560" s="85"/>
      <c r="BQ560" s="85"/>
      <c r="BR560" s="758"/>
      <c r="BS560" s="758"/>
      <c r="BT560" s="758"/>
      <c r="BU560" s="758"/>
      <c r="BV560" s="758"/>
      <c r="BW560" s="758"/>
      <c r="BX560" s="758"/>
      <c r="BY560" s="758"/>
      <c r="BZ560" s="758"/>
      <c r="CA560" s="758"/>
      <c r="CB560" s="758"/>
      <c r="CC560" s="758"/>
      <c r="CD560" s="758"/>
      <c r="CE560" s="758"/>
      <c r="CF560" s="758"/>
      <c r="CG560" s="758"/>
      <c r="CH560" s="758"/>
      <c r="CI560" s="758"/>
      <c r="CJ560" s="758"/>
      <c r="CK560" s="758"/>
      <c r="CL560" s="758"/>
      <c r="CM560" s="758"/>
      <c r="CN560" s="758"/>
      <c r="CO560" s="758"/>
      <c r="CP560" s="758"/>
      <c r="CQ560" s="758"/>
      <c r="CR560" s="758"/>
      <c r="CS560" s="758"/>
      <c r="CT560" s="758"/>
      <c r="CU560" s="758"/>
      <c r="CV560" s="758"/>
      <c r="CW560" s="758"/>
      <c r="CX560" s="758"/>
      <c r="CY560" s="758"/>
      <c r="CZ560" s="758"/>
      <c r="DA560" s="758"/>
      <c r="DB560" s="758"/>
      <c r="DC560" s="758"/>
      <c r="DD560" s="758"/>
      <c r="DE560" s="758"/>
      <c r="DF560" s="758"/>
      <c r="DG560" s="758"/>
      <c r="DH560" s="758"/>
      <c r="DI560" s="758"/>
      <c r="DJ560" s="758"/>
      <c r="DK560" s="758"/>
      <c r="DL560" s="758"/>
      <c r="DM560" s="758"/>
      <c r="DN560" s="758"/>
      <c r="DO560" s="758"/>
      <c r="DP560" s="758"/>
      <c r="DQ560" s="758"/>
    </row>
    <row r="561" spans="2:121" s="51" customFormat="1" hidden="1" outlineLevel="1">
      <c r="B561" s="47">
        <v>561</v>
      </c>
      <c r="C561" s="641"/>
      <c r="D561" s="930"/>
      <c r="F561" s="711"/>
      <c r="G561" s="711"/>
      <c r="H561" s="711"/>
      <c r="I561" s="711"/>
      <c r="J561" s="711"/>
      <c r="K561" s="711"/>
      <c r="L561" s="711"/>
      <c r="M561" s="711"/>
      <c r="N561" s="711"/>
      <c r="O561" s="913"/>
      <c r="P561" s="782"/>
      <c r="Q561" s="782"/>
      <c r="R561" s="782"/>
      <c r="S561" s="782"/>
      <c r="T561" s="782"/>
      <c r="U561" s="782"/>
      <c r="V561" s="924"/>
      <c r="W561" s="924"/>
      <c r="X561" s="924"/>
      <c r="Y561" s="924"/>
      <c r="Z561" s="924"/>
      <c r="AA561" s="924"/>
      <c r="AD561" s="711"/>
      <c r="AE561" s="711"/>
      <c r="AF561" s="711"/>
      <c r="AG561" s="711"/>
      <c r="AH561" s="711"/>
      <c r="AI561" s="711"/>
      <c r="AJ561" s="711"/>
      <c r="AK561" s="711"/>
      <c r="AL561" s="711"/>
      <c r="AM561" s="711"/>
      <c r="AN561" s="711"/>
      <c r="AO561" s="711"/>
      <c r="AP561" s="711"/>
      <c r="AQ561" s="711"/>
      <c r="AR561" s="711"/>
      <c r="AS561" s="711"/>
      <c r="AT561" s="711"/>
      <c r="AU561" s="711"/>
      <c r="AV561" s="711"/>
      <c r="AW561" s="711"/>
      <c r="AX561" s="711"/>
      <c r="AY561" s="711"/>
      <c r="AZ561" s="711"/>
      <c r="BA561" s="711"/>
      <c r="BB561" s="711"/>
      <c r="BC561" s="711"/>
      <c r="BD561" s="711"/>
      <c r="BE561" s="711"/>
      <c r="BF561" s="711"/>
      <c r="BG561" s="711"/>
      <c r="BH561" s="711"/>
      <c r="BI561" s="711"/>
      <c r="BJ561" s="711"/>
      <c r="BK561" s="711"/>
      <c r="BL561" s="711"/>
      <c r="BM561" s="711"/>
      <c r="BN561" s="711"/>
      <c r="BO561" s="711"/>
      <c r="BP561" s="711"/>
      <c r="BQ561" s="711"/>
      <c r="BR561" s="913"/>
      <c r="BS561" s="913"/>
      <c r="BT561" s="913"/>
      <c r="BU561" s="913"/>
      <c r="BV561" s="913"/>
      <c r="BW561" s="913"/>
      <c r="BX561" s="913"/>
      <c r="BY561" s="913"/>
      <c r="BZ561" s="913"/>
      <c r="CA561" s="913"/>
      <c r="CB561" s="913"/>
      <c r="CC561" s="913"/>
      <c r="CD561" s="913"/>
      <c r="CE561" s="913"/>
      <c r="CF561" s="913"/>
      <c r="CG561" s="913"/>
      <c r="CH561" s="913"/>
      <c r="CI561" s="913"/>
      <c r="CJ561" s="913"/>
      <c r="CK561" s="913"/>
      <c r="CL561" s="913"/>
      <c r="CM561" s="913"/>
      <c r="CN561" s="913"/>
      <c r="CO561" s="913"/>
      <c r="CP561" s="913"/>
      <c r="CQ561" s="913"/>
      <c r="CR561" s="913"/>
      <c r="CS561" s="913"/>
      <c r="CT561" s="913"/>
      <c r="CU561" s="913"/>
      <c r="CV561" s="913"/>
      <c r="CW561" s="913"/>
      <c r="CX561" s="913"/>
      <c r="CY561" s="913"/>
      <c r="CZ561" s="913"/>
      <c r="DA561" s="913"/>
      <c r="DB561" s="913"/>
      <c r="DC561" s="913"/>
      <c r="DD561" s="913"/>
      <c r="DE561" s="913"/>
      <c r="DF561" s="913"/>
      <c r="DG561" s="913"/>
      <c r="DH561" s="913"/>
      <c r="DI561" s="913"/>
      <c r="DJ561" s="913"/>
      <c r="DK561" s="913"/>
      <c r="DL561" s="913"/>
      <c r="DM561" s="913"/>
      <c r="DN561" s="913"/>
      <c r="DO561" s="913"/>
      <c r="DP561" s="913"/>
      <c r="DQ561" s="913"/>
    </row>
    <row r="562" spans="2:121" s="47" customFormat="1" ht="12" hidden="1" customHeight="1" outlineLevel="1">
      <c r="B562" s="47">
        <v>562</v>
      </c>
      <c r="C562" s="83"/>
      <c r="D562" s="770"/>
      <c r="E562" s="118"/>
      <c r="F562" s="637"/>
      <c r="G562" s="637"/>
      <c r="H562" s="637"/>
      <c r="I562" s="637"/>
      <c r="J562" s="637"/>
      <c r="K562" s="637"/>
      <c r="L562" s="637"/>
      <c r="M562" s="637"/>
      <c r="N562" s="637"/>
      <c r="O562" s="638"/>
      <c r="P562" s="638"/>
      <c r="Q562" s="638"/>
      <c r="R562" s="638"/>
      <c r="S562" s="638"/>
      <c r="T562" s="638"/>
      <c r="U562" s="638"/>
      <c r="V562" s="640"/>
      <c r="W562" s="640"/>
      <c r="X562" s="640"/>
      <c r="Y562" s="640"/>
      <c r="Z562" s="640"/>
      <c r="AA562" s="640"/>
      <c r="AB562" s="118"/>
      <c r="AC562" s="118"/>
      <c r="AD562" s="637"/>
      <c r="AE562" s="637"/>
      <c r="AF562" s="637"/>
      <c r="AG562" s="637"/>
      <c r="AH562" s="637"/>
      <c r="AI562" s="637"/>
      <c r="AJ562" s="637"/>
      <c r="AK562" s="637"/>
      <c r="AL562" s="637"/>
      <c r="AM562" s="637"/>
      <c r="AN562" s="637"/>
      <c r="AO562" s="637"/>
      <c r="AP562" s="637"/>
      <c r="AQ562" s="637"/>
      <c r="AR562" s="637"/>
      <c r="AS562" s="637"/>
      <c r="AT562" s="637"/>
      <c r="AU562" s="637"/>
      <c r="AV562" s="637"/>
      <c r="AW562" s="637"/>
      <c r="AX562" s="637"/>
      <c r="AY562" s="637"/>
      <c r="AZ562" s="637"/>
      <c r="BA562" s="637"/>
      <c r="BB562" s="637"/>
      <c r="BC562" s="637"/>
      <c r="BD562" s="637"/>
      <c r="BE562" s="637"/>
      <c r="BF562" s="637"/>
      <c r="BG562" s="637"/>
      <c r="BH562" s="637"/>
      <c r="BI562" s="637"/>
      <c r="BJ562" s="637"/>
      <c r="BK562" s="637"/>
      <c r="BL562" s="637"/>
      <c r="BM562" s="637"/>
      <c r="BN562" s="637"/>
      <c r="BO562" s="637"/>
      <c r="BP562" s="637"/>
      <c r="BQ562" s="637"/>
      <c r="BR562" s="637"/>
      <c r="BS562" s="639"/>
      <c r="BT562" s="639"/>
      <c r="BU562" s="639"/>
      <c r="BV562" s="639"/>
      <c r="BW562" s="639"/>
      <c r="BX562" s="639"/>
      <c r="BY562" s="639"/>
      <c r="BZ562" s="639"/>
      <c r="CA562" s="639"/>
      <c r="CB562" s="639"/>
      <c r="CC562" s="639"/>
      <c r="CD562" s="639"/>
      <c r="CE562" s="639"/>
      <c r="CF562" s="639"/>
      <c r="CG562" s="639"/>
      <c r="CH562" s="639"/>
      <c r="CI562" s="651"/>
      <c r="CJ562" s="651"/>
      <c r="CK562" s="651"/>
      <c r="CL562" s="667"/>
      <c r="CM562" s="667"/>
      <c r="CN562" s="667"/>
      <c r="CO562" s="667"/>
      <c r="CP562" s="667"/>
      <c r="CQ562" s="667"/>
      <c r="CR562" s="667"/>
      <c r="CS562" s="667"/>
      <c r="CT562" s="667"/>
      <c r="CU562" s="667"/>
      <c r="CV562" s="667"/>
      <c r="CW562" s="667"/>
      <c r="CX562" s="667"/>
      <c r="CY562" s="667"/>
      <c r="CZ562" s="667"/>
      <c r="DA562" s="667"/>
      <c r="DB562" s="667"/>
      <c r="DC562" s="667"/>
      <c r="DD562" s="667"/>
      <c r="DE562" s="667"/>
      <c r="DF562" s="667"/>
      <c r="DG562" s="667"/>
      <c r="DH562" s="667"/>
      <c r="DI562" s="667"/>
      <c r="DJ562" s="667"/>
      <c r="DK562" s="667"/>
      <c r="DL562" s="667"/>
      <c r="DM562" s="667"/>
      <c r="DN562" s="667"/>
      <c r="DO562" s="667"/>
      <c r="DP562" s="667"/>
      <c r="DQ562" s="667"/>
    </row>
    <row r="563" spans="2:121" s="51" customFormat="1" hidden="1" outlineLevel="1">
      <c r="B563" s="47">
        <v>563</v>
      </c>
      <c r="C563" s="641"/>
      <c r="D563" s="930"/>
      <c r="F563" s="711"/>
      <c r="G563" s="711"/>
      <c r="H563" s="711"/>
      <c r="I563" s="711"/>
      <c r="J563" s="711"/>
      <c r="K563" s="711"/>
      <c r="L563" s="711"/>
      <c r="M563" s="711"/>
      <c r="N563" s="711"/>
      <c r="O563" s="782"/>
      <c r="P563" s="638"/>
      <c r="Q563" s="638"/>
      <c r="R563" s="638"/>
      <c r="S563" s="638"/>
      <c r="T563" s="638"/>
      <c r="U563" s="638"/>
      <c r="V563" s="699"/>
      <c r="W563" s="699"/>
      <c r="X563" s="699"/>
      <c r="Y563" s="699"/>
      <c r="Z563" s="699"/>
      <c r="AA563" s="699"/>
      <c r="AD563" s="711"/>
      <c r="AE563" s="711"/>
      <c r="AF563" s="711"/>
      <c r="AG563" s="711"/>
      <c r="AH563" s="711"/>
      <c r="AI563" s="711"/>
      <c r="AJ563" s="711"/>
      <c r="AK563" s="711"/>
      <c r="AL563" s="711"/>
      <c r="AM563" s="711"/>
      <c r="AN563" s="711"/>
      <c r="AO563" s="711"/>
      <c r="AP563" s="711"/>
      <c r="AQ563" s="711"/>
      <c r="AR563" s="711"/>
      <c r="AS563" s="711"/>
      <c r="AT563" s="711"/>
      <c r="AU563" s="711"/>
      <c r="AV563" s="711"/>
      <c r="AW563" s="711"/>
      <c r="AX563" s="711"/>
      <c r="AY563" s="711"/>
      <c r="AZ563" s="711"/>
      <c r="BA563" s="711"/>
      <c r="BB563" s="711"/>
      <c r="BC563" s="711"/>
      <c r="BD563" s="711"/>
      <c r="BE563" s="711"/>
      <c r="BF563" s="711"/>
      <c r="BG563" s="711"/>
      <c r="BH563" s="711"/>
      <c r="BI563" s="711"/>
      <c r="BJ563" s="711"/>
      <c r="BK563" s="711"/>
      <c r="BL563" s="711"/>
      <c r="BM563" s="711"/>
      <c r="BN563" s="711"/>
      <c r="BO563" s="711"/>
      <c r="BP563" s="711"/>
      <c r="BQ563" s="711"/>
      <c r="BR563" s="913"/>
      <c r="BS563" s="913"/>
      <c r="BT563" s="913"/>
      <c r="BU563" s="913"/>
      <c r="BV563" s="913"/>
      <c r="BW563" s="913"/>
      <c r="BX563" s="913"/>
      <c r="BY563" s="913"/>
      <c r="BZ563" s="913"/>
      <c r="CA563" s="913"/>
      <c r="CB563" s="913"/>
      <c r="CC563" s="913"/>
      <c r="CD563" s="913"/>
      <c r="CE563" s="913"/>
      <c r="CF563" s="913"/>
      <c r="CG563" s="913"/>
      <c r="CH563" s="913"/>
      <c r="CI563" s="913"/>
      <c r="CJ563" s="913"/>
      <c r="CK563" s="913"/>
      <c r="CL563" s="913"/>
      <c r="CM563" s="913"/>
      <c r="CN563" s="913"/>
      <c r="CO563" s="913"/>
      <c r="CP563" s="913"/>
      <c r="CQ563" s="913"/>
      <c r="CR563" s="913"/>
      <c r="CS563" s="913"/>
      <c r="CT563" s="913"/>
      <c r="CU563" s="913"/>
      <c r="CV563" s="913"/>
      <c r="CW563" s="913"/>
      <c r="CX563" s="913"/>
      <c r="CY563" s="913"/>
      <c r="CZ563" s="913"/>
      <c r="DA563" s="913"/>
      <c r="DB563" s="913"/>
      <c r="DC563" s="913"/>
      <c r="DD563" s="913"/>
      <c r="DE563" s="913"/>
      <c r="DF563" s="913"/>
      <c r="DG563" s="913"/>
      <c r="DH563" s="913"/>
      <c r="DI563" s="913"/>
      <c r="DJ563" s="913"/>
      <c r="DK563" s="913"/>
      <c r="DL563" s="913"/>
      <c r="DM563" s="913"/>
      <c r="DN563" s="913"/>
      <c r="DO563" s="913"/>
      <c r="DP563" s="913"/>
      <c r="DQ563" s="913"/>
    </row>
    <row r="564" spans="2:121" s="47" customFormat="1" hidden="1" outlineLevel="1">
      <c r="B564" s="47">
        <v>564</v>
      </c>
      <c r="C564" s="46"/>
      <c r="D564" s="728"/>
      <c r="E564" s="53"/>
      <c r="F564" s="643"/>
      <c r="G564" s="643"/>
      <c r="H564" s="643"/>
      <c r="I564" s="643"/>
      <c r="J564" s="643"/>
      <c r="K564" s="643"/>
      <c r="L564" s="643"/>
      <c r="M564" s="643"/>
      <c r="N564" s="643"/>
      <c r="O564" s="643"/>
      <c r="P564" s="698"/>
      <c r="Q564" s="698"/>
      <c r="R564" s="698"/>
      <c r="S564" s="698"/>
      <c r="T564" s="698"/>
      <c r="U564" s="698"/>
      <c r="V564" s="699"/>
      <c r="W564" s="699"/>
      <c r="X564" s="699"/>
      <c r="Y564" s="699"/>
      <c r="Z564" s="699"/>
      <c r="AA564" s="699"/>
      <c r="AB564" s="53"/>
      <c r="AC564" s="53"/>
      <c r="AD564" s="643"/>
      <c r="AE564" s="643"/>
      <c r="AF564" s="643"/>
      <c r="AG564" s="643"/>
      <c r="AH564" s="643"/>
      <c r="AI564" s="643"/>
      <c r="AJ564" s="643"/>
      <c r="AK564" s="643"/>
      <c r="AL564" s="643"/>
      <c r="AM564" s="643"/>
      <c r="AN564" s="643"/>
      <c r="AO564" s="643"/>
      <c r="AP564" s="643"/>
      <c r="AQ564" s="643"/>
      <c r="AR564" s="643"/>
      <c r="AS564" s="643"/>
      <c r="AT564" s="643"/>
      <c r="AU564" s="643"/>
      <c r="AV564" s="643"/>
      <c r="AW564" s="643"/>
      <c r="AX564" s="643"/>
      <c r="AY564" s="643"/>
      <c r="AZ564" s="643"/>
      <c r="BA564" s="643"/>
      <c r="BB564" s="643"/>
      <c r="BC564" s="643"/>
      <c r="BD564" s="643"/>
      <c r="BE564" s="643"/>
      <c r="BF564" s="643"/>
      <c r="BG564" s="643"/>
      <c r="BH564" s="643"/>
      <c r="BI564" s="643"/>
      <c r="BJ564" s="643"/>
      <c r="BK564" s="643"/>
      <c r="BL564" s="643"/>
      <c r="BM564" s="643"/>
      <c r="BN564" s="643"/>
      <c r="BO564" s="643"/>
      <c r="BP564" s="643"/>
      <c r="BQ564" s="643"/>
      <c r="BR564" s="643"/>
      <c r="BS564" s="646"/>
      <c r="BT564" s="646"/>
      <c r="BU564" s="646"/>
      <c r="BV564" s="646"/>
      <c r="BW564" s="646"/>
      <c r="BX564" s="646"/>
      <c r="BY564" s="639"/>
      <c r="BZ564" s="639"/>
      <c r="CA564" s="639"/>
      <c r="CB564" s="639"/>
      <c r="CC564" s="639"/>
      <c r="CD564" s="639"/>
      <c r="CE564" s="639"/>
      <c r="CF564" s="639"/>
      <c r="CG564" s="639"/>
      <c r="CH564" s="639"/>
      <c r="CI564" s="654"/>
      <c r="CJ564" s="654"/>
      <c r="CK564" s="654"/>
      <c r="CL564" s="654"/>
      <c r="CM564" s="654"/>
      <c r="CN564" s="654"/>
      <c r="CO564" s="654"/>
      <c r="CP564" s="654"/>
      <c r="CQ564" s="654"/>
      <c r="CR564" s="654"/>
      <c r="CS564" s="654"/>
      <c r="CT564" s="654"/>
      <c r="CU564" s="654"/>
      <c r="CV564" s="654"/>
      <c r="CW564" s="654"/>
      <c r="CX564" s="654"/>
      <c r="CY564" s="654"/>
      <c r="CZ564" s="654"/>
      <c r="DA564" s="654"/>
      <c r="DB564" s="654"/>
      <c r="DC564" s="654"/>
      <c r="DD564" s="654"/>
      <c r="DE564" s="654"/>
      <c r="DF564" s="654"/>
      <c r="DG564" s="654"/>
      <c r="DH564" s="654"/>
      <c r="DI564" s="654"/>
      <c r="DJ564" s="654"/>
      <c r="DK564" s="654"/>
      <c r="DL564" s="654"/>
      <c r="DM564" s="654"/>
      <c r="DN564" s="654"/>
      <c r="DO564" s="654"/>
      <c r="DP564" s="654"/>
      <c r="DQ564" s="654"/>
    </row>
    <row r="565" spans="2:121" s="47" customFormat="1" hidden="1" outlineLevel="1">
      <c r="B565" s="47">
        <v>565</v>
      </c>
      <c r="C565" s="46"/>
      <c r="D565" s="647"/>
      <c r="E565" s="53"/>
      <c r="F565" s="643"/>
      <c r="G565" s="643"/>
      <c r="H565" s="643"/>
      <c r="I565" s="643"/>
      <c r="J565" s="643"/>
      <c r="K565" s="643"/>
      <c r="L565" s="643"/>
      <c r="M565" s="643"/>
      <c r="N565" s="643"/>
      <c r="O565" s="643"/>
      <c r="P565" s="854"/>
      <c r="Q565" s="854"/>
      <c r="R565" s="698"/>
      <c r="S565" s="923"/>
      <c r="T565" s="923"/>
      <c r="U565" s="923"/>
      <c r="V565" s="931"/>
      <c r="W565" s="931"/>
      <c r="X565" s="931"/>
      <c r="Y565" s="931"/>
      <c r="Z565" s="931"/>
      <c r="AA565" s="931"/>
      <c r="AB565" s="53"/>
      <c r="AC565" s="53"/>
      <c r="AD565" s="643"/>
      <c r="AE565" s="643"/>
      <c r="AF565" s="643"/>
      <c r="AG565" s="643"/>
      <c r="AH565" s="643"/>
      <c r="AI565" s="643"/>
      <c r="AJ565" s="643"/>
      <c r="AK565" s="643"/>
      <c r="AL565" s="643"/>
      <c r="AM565" s="643"/>
      <c r="AN565" s="643"/>
      <c r="AO565" s="643"/>
      <c r="AP565" s="643"/>
      <c r="AQ565" s="643"/>
      <c r="AR565" s="643"/>
      <c r="AS565" s="643"/>
      <c r="AT565" s="643"/>
      <c r="AU565" s="643"/>
      <c r="AV565" s="643"/>
      <c r="AW565" s="643"/>
      <c r="AX565" s="643"/>
      <c r="AY565" s="643"/>
      <c r="AZ565" s="643"/>
      <c r="BA565" s="643"/>
      <c r="BB565" s="643"/>
      <c r="BC565" s="643"/>
      <c r="BD565" s="643"/>
      <c r="BE565" s="643"/>
      <c r="BF565" s="643"/>
      <c r="BG565" s="643"/>
      <c r="BH565" s="643"/>
      <c r="BI565" s="643"/>
      <c r="BJ565" s="643"/>
      <c r="BK565" s="643"/>
      <c r="BL565" s="643"/>
      <c r="BM565" s="643"/>
      <c r="BN565" s="643"/>
      <c r="BO565" s="643"/>
      <c r="BP565" s="643"/>
      <c r="BQ565" s="643"/>
      <c r="BR565" s="643"/>
      <c r="BS565" s="646"/>
      <c r="BT565" s="646"/>
      <c r="BU565" s="646"/>
      <c r="BV565" s="646"/>
      <c r="BW565" s="646"/>
      <c r="BX565" s="646"/>
      <c r="BY565" s="639"/>
      <c r="BZ565" s="639"/>
      <c r="CA565" s="639"/>
      <c r="CB565" s="639"/>
      <c r="CC565" s="639"/>
      <c r="CD565" s="639"/>
      <c r="CE565" s="639"/>
      <c r="CF565" s="639"/>
      <c r="CG565" s="639"/>
      <c r="CH565" s="639"/>
      <c r="CI565" s="654"/>
      <c r="CJ565" s="654"/>
      <c r="CK565" s="654"/>
      <c r="CL565" s="654"/>
      <c r="CM565" s="654"/>
      <c r="CN565" s="654"/>
      <c r="CO565" s="654"/>
      <c r="CP565" s="654"/>
      <c r="CQ565" s="654"/>
      <c r="CR565" s="654"/>
      <c r="CS565" s="654"/>
      <c r="CT565" s="654"/>
      <c r="CU565" s="654"/>
      <c r="CV565" s="654"/>
      <c r="CW565" s="654"/>
      <c r="CX565" s="654"/>
      <c r="CY565" s="654"/>
      <c r="CZ565" s="654"/>
      <c r="DA565" s="654"/>
      <c r="DB565" s="654"/>
      <c r="DC565" s="654"/>
      <c r="DD565" s="654"/>
      <c r="DE565" s="654"/>
      <c r="DF565" s="654"/>
      <c r="DG565" s="654"/>
      <c r="DH565" s="654"/>
      <c r="DI565" s="654"/>
      <c r="DJ565" s="654"/>
      <c r="DK565" s="654"/>
      <c r="DL565" s="654"/>
      <c r="DM565" s="654"/>
      <c r="DN565" s="654"/>
      <c r="DO565" s="654"/>
      <c r="DP565" s="654"/>
      <c r="DQ565" s="654"/>
    </row>
    <row r="566" spans="2:121" s="47" customFormat="1" hidden="1" outlineLevel="1">
      <c r="B566" s="47">
        <v>566</v>
      </c>
      <c r="C566" s="83"/>
      <c r="D566" s="84"/>
      <c r="E566" s="11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932"/>
      <c r="Q566" s="932"/>
      <c r="R566" s="932"/>
      <c r="S566" s="932"/>
      <c r="T566" s="932"/>
      <c r="U566" s="932"/>
      <c r="V566" s="933"/>
      <c r="W566" s="933"/>
      <c r="X566" s="933"/>
      <c r="Y566" s="933"/>
      <c r="Z566" s="933"/>
      <c r="AA566" s="933"/>
      <c r="AB566" s="114"/>
      <c r="AC566" s="11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99"/>
      <c r="CE566" s="99"/>
      <c r="CF566" s="99"/>
      <c r="CG566" s="99"/>
      <c r="CH566" s="99"/>
      <c r="CI566" s="85"/>
      <c r="CJ566" s="85"/>
      <c r="CK566" s="85"/>
      <c r="CL566" s="99"/>
      <c r="CM566" s="85"/>
      <c r="CN566" s="85"/>
      <c r="CO566" s="85"/>
      <c r="CP566" s="85"/>
      <c r="CQ566" s="85"/>
      <c r="CR566" s="85"/>
      <c r="CS566" s="85"/>
      <c r="CT566" s="85"/>
      <c r="CU566" s="85"/>
      <c r="CV566" s="85"/>
      <c r="CW566" s="85"/>
      <c r="CX566" s="85"/>
      <c r="CY566" s="85"/>
      <c r="CZ566" s="85"/>
      <c r="DA566" s="85"/>
      <c r="DB566" s="85"/>
      <c r="DC566" s="85"/>
      <c r="DD566" s="85"/>
      <c r="DE566" s="85"/>
      <c r="DF566" s="85"/>
      <c r="DG566" s="85"/>
      <c r="DH566" s="85"/>
      <c r="DI566" s="85"/>
      <c r="DJ566" s="85"/>
      <c r="DK566" s="85"/>
      <c r="DL566" s="85"/>
      <c r="DM566" s="85"/>
      <c r="DN566" s="85"/>
      <c r="DO566" s="85"/>
      <c r="DP566" s="85"/>
      <c r="DQ566" s="85"/>
    </row>
    <row r="567" spans="2:121" s="47" customFormat="1" ht="12" hidden="1" customHeight="1" outlineLevel="1">
      <c r="B567" s="47">
        <v>567</v>
      </c>
      <c r="C567" s="83"/>
      <c r="D567" s="659"/>
      <c r="E567" s="118"/>
      <c r="F567" s="637"/>
      <c r="G567" s="637"/>
      <c r="H567" s="637"/>
      <c r="I567" s="637"/>
      <c r="J567" s="637"/>
      <c r="K567" s="637"/>
      <c r="L567" s="637"/>
      <c r="M567" s="637"/>
      <c r="N567" s="637"/>
      <c r="O567" s="637"/>
      <c r="P567" s="638"/>
      <c r="Q567" s="638"/>
      <c r="R567" s="638"/>
      <c r="S567" s="638"/>
      <c r="T567" s="638"/>
      <c r="U567" s="638"/>
      <c r="V567" s="640"/>
      <c r="W567" s="640"/>
      <c r="X567" s="640"/>
      <c r="Y567" s="640"/>
      <c r="Z567" s="640"/>
      <c r="AA567" s="640"/>
      <c r="AB567" s="118"/>
      <c r="AC567" s="118"/>
      <c r="AD567" s="637"/>
      <c r="AE567" s="637"/>
      <c r="AF567" s="637"/>
      <c r="AG567" s="637"/>
      <c r="AH567" s="637"/>
      <c r="AI567" s="637"/>
      <c r="AJ567" s="637"/>
      <c r="AK567" s="637"/>
      <c r="AL567" s="637"/>
      <c r="AM567" s="637"/>
      <c r="AN567" s="637"/>
      <c r="AO567" s="637"/>
      <c r="AP567" s="637"/>
      <c r="AQ567" s="637"/>
      <c r="AR567" s="637"/>
      <c r="AS567" s="637"/>
      <c r="AT567" s="637"/>
      <c r="AU567" s="637"/>
      <c r="AV567" s="637"/>
      <c r="AW567" s="637"/>
      <c r="AX567" s="637"/>
      <c r="AY567" s="637"/>
      <c r="AZ567" s="637"/>
      <c r="BA567" s="637"/>
      <c r="BB567" s="637"/>
      <c r="BC567" s="637"/>
      <c r="BD567" s="637"/>
      <c r="BE567" s="637"/>
      <c r="BF567" s="637"/>
      <c r="BG567" s="637"/>
      <c r="BH567" s="637"/>
      <c r="BI567" s="637"/>
      <c r="BJ567" s="637"/>
      <c r="BK567" s="637"/>
      <c r="BL567" s="637"/>
      <c r="BM567" s="637"/>
      <c r="BN567" s="637"/>
      <c r="BO567" s="637"/>
      <c r="BP567" s="637"/>
      <c r="BQ567" s="637"/>
      <c r="BR567" s="637"/>
      <c r="BS567" s="639"/>
      <c r="BT567" s="639"/>
      <c r="BU567" s="639"/>
      <c r="BV567" s="639"/>
      <c r="BW567" s="639"/>
      <c r="BX567" s="639"/>
      <c r="BY567" s="639"/>
      <c r="BZ567" s="639"/>
      <c r="CA567" s="639"/>
      <c r="CB567" s="639"/>
      <c r="CC567" s="639"/>
      <c r="CD567" s="639"/>
      <c r="CE567" s="639"/>
      <c r="CF567" s="639"/>
      <c r="CG567" s="639"/>
      <c r="CH567" s="639"/>
      <c r="CI567" s="651"/>
      <c r="CJ567" s="651"/>
      <c r="CK567" s="651"/>
      <c r="CL567" s="667"/>
      <c r="CM567" s="667"/>
      <c r="CN567" s="667"/>
      <c r="CO567" s="667"/>
      <c r="CP567" s="667"/>
      <c r="CQ567" s="667"/>
      <c r="CR567" s="667"/>
      <c r="CS567" s="667"/>
      <c r="CT567" s="667"/>
      <c r="CU567" s="667"/>
      <c r="CV567" s="667"/>
      <c r="CW567" s="667"/>
      <c r="CX567" s="667"/>
      <c r="CY567" s="667"/>
      <c r="CZ567" s="667"/>
      <c r="DA567" s="667"/>
      <c r="DB567" s="667"/>
      <c r="DC567" s="667"/>
      <c r="DD567" s="667"/>
      <c r="DE567" s="667"/>
      <c r="DF567" s="667"/>
      <c r="DG567" s="667"/>
      <c r="DH567" s="667"/>
      <c r="DI567" s="667"/>
      <c r="DJ567" s="667"/>
      <c r="DK567" s="667"/>
      <c r="DL567" s="667"/>
      <c r="DM567" s="667"/>
      <c r="DN567" s="667"/>
      <c r="DO567" s="667"/>
      <c r="DP567" s="667"/>
      <c r="DQ567" s="667"/>
    </row>
    <row r="568" spans="2:121" s="51" customFormat="1" hidden="1" outlineLevel="1">
      <c r="B568" s="47">
        <v>568</v>
      </c>
      <c r="C568" s="641"/>
      <c r="D568" s="763"/>
      <c r="E568" s="53"/>
      <c r="F568" s="643"/>
      <c r="G568" s="644"/>
      <c r="H568" s="644"/>
      <c r="I568" s="644"/>
      <c r="J568" s="644"/>
      <c r="K568" s="644"/>
      <c r="L568" s="644"/>
      <c r="M568" s="644"/>
      <c r="N568" s="644"/>
      <c r="O568" s="644"/>
      <c r="P568" s="644"/>
      <c r="Q568" s="644"/>
      <c r="R568" s="644"/>
      <c r="S568" s="644"/>
      <c r="T568" s="644"/>
      <c r="U568" s="644"/>
      <c r="V568" s="645"/>
      <c r="W568" s="645"/>
      <c r="X568" s="645"/>
      <c r="Y568" s="645"/>
      <c r="Z568" s="645"/>
      <c r="AA568" s="645"/>
      <c r="AB568" s="53"/>
      <c r="AC568" s="53"/>
      <c r="AD568" s="643"/>
      <c r="AE568" s="643"/>
      <c r="AF568" s="643"/>
      <c r="AG568" s="643"/>
      <c r="AH568" s="643"/>
      <c r="AI568" s="643"/>
      <c r="AJ568" s="643"/>
      <c r="AK568" s="643"/>
      <c r="AL568" s="643"/>
      <c r="AM568" s="643"/>
      <c r="AN568" s="643"/>
      <c r="AO568" s="643"/>
      <c r="AP568" s="643"/>
      <c r="AQ568" s="643"/>
      <c r="AR568" s="643"/>
      <c r="AS568" s="643"/>
      <c r="AT568" s="643"/>
      <c r="AU568" s="643"/>
      <c r="AV568" s="643"/>
      <c r="AW568" s="643"/>
      <c r="AX568" s="643"/>
      <c r="AY568" s="643"/>
      <c r="AZ568" s="643"/>
      <c r="BA568" s="643"/>
      <c r="BB568" s="643"/>
      <c r="BC568" s="643"/>
      <c r="BD568" s="643"/>
      <c r="BE568" s="643"/>
      <c r="BF568" s="643"/>
      <c r="BG568" s="643"/>
      <c r="BH568" s="643"/>
      <c r="BI568" s="643"/>
      <c r="BJ568" s="643"/>
      <c r="BK568" s="643"/>
      <c r="BL568" s="643"/>
      <c r="BM568" s="643"/>
      <c r="BN568" s="643"/>
      <c r="BO568" s="643"/>
      <c r="BP568" s="643"/>
      <c r="BQ568" s="643"/>
      <c r="BR568" s="643"/>
      <c r="BS568" s="646"/>
      <c r="BT568" s="646"/>
      <c r="BU568" s="646"/>
      <c r="BV568" s="646"/>
      <c r="BW568" s="646"/>
      <c r="BX568" s="646"/>
      <c r="BY568" s="654"/>
      <c r="BZ568" s="654"/>
      <c r="CA568" s="654"/>
      <c r="CB568" s="654"/>
      <c r="CC568" s="654"/>
      <c r="CD568" s="654"/>
      <c r="CE568" s="654"/>
      <c r="CF568" s="654"/>
      <c r="CG568" s="654"/>
      <c r="CH568" s="654"/>
      <c r="CI568" s="654"/>
      <c r="CJ568" s="654"/>
      <c r="CK568" s="654"/>
      <c r="CL568" s="654"/>
      <c r="CM568" s="654"/>
      <c r="CN568" s="654"/>
      <c r="CO568" s="654"/>
      <c r="CP568" s="654"/>
      <c r="CQ568" s="654"/>
      <c r="CR568" s="654"/>
      <c r="CS568" s="654"/>
      <c r="CT568" s="654"/>
      <c r="CU568" s="654"/>
      <c r="CV568" s="654"/>
      <c r="CW568" s="654"/>
      <c r="CX568" s="654"/>
      <c r="CY568" s="654"/>
      <c r="CZ568" s="654"/>
      <c r="DA568" s="654"/>
      <c r="DB568" s="654"/>
      <c r="DC568" s="654"/>
      <c r="DD568" s="654"/>
      <c r="DE568" s="654"/>
      <c r="DF568" s="654"/>
      <c r="DG568" s="654"/>
      <c r="DH568" s="654"/>
      <c r="DI568" s="654"/>
      <c r="DJ568" s="654"/>
      <c r="DK568" s="654"/>
      <c r="DL568" s="654"/>
      <c r="DM568" s="654"/>
      <c r="DN568" s="654"/>
      <c r="DO568" s="654"/>
      <c r="DP568" s="654"/>
      <c r="DQ568" s="654"/>
    </row>
    <row r="569" spans="2:121" s="47" customFormat="1" hidden="1" outlineLevel="1">
      <c r="B569" s="47">
        <v>569</v>
      </c>
      <c r="C569" s="46"/>
      <c r="D569" s="756"/>
      <c r="E569" s="111"/>
      <c r="F569" s="85"/>
      <c r="G569" s="85"/>
      <c r="H569" s="85"/>
      <c r="I569" s="656"/>
      <c r="J569" s="656"/>
      <c r="K569" s="656"/>
      <c r="L569" s="656"/>
      <c r="M569" s="656"/>
      <c r="N569" s="656"/>
      <c r="O569" s="656"/>
      <c r="P569" s="656"/>
      <c r="Q569" s="656"/>
      <c r="R569" s="656"/>
      <c r="S569" s="656"/>
      <c r="T569" s="656"/>
      <c r="U569" s="656"/>
      <c r="V569" s="632"/>
      <c r="W569" s="632"/>
      <c r="X569" s="632"/>
      <c r="Y569" s="632"/>
      <c r="Z569" s="632"/>
      <c r="AA569" s="632"/>
      <c r="AB569" s="111"/>
      <c r="AC569" s="111"/>
      <c r="AD569" s="85"/>
      <c r="AE569" s="85"/>
      <c r="AF569" s="85"/>
      <c r="AG569" s="85"/>
      <c r="AH569" s="85"/>
      <c r="AI569" s="85"/>
      <c r="AJ569" s="85"/>
      <c r="AK569" s="85"/>
      <c r="AL569" s="85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85"/>
      <c r="AX569" s="85"/>
      <c r="AY569" s="85"/>
      <c r="AZ569" s="85"/>
      <c r="BA569" s="85"/>
      <c r="BB569" s="85"/>
      <c r="BC569" s="85"/>
      <c r="BD569" s="85"/>
      <c r="BE569" s="85"/>
      <c r="BF569" s="85"/>
      <c r="BG569" s="85"/>
      <c r="BH569" s="85"/>
      <c r="BI569" s="85"/>
      <c r="BJ569" s="85"/>
      <c r="BK569" s="85"/>
      <c r="BL569" s="85"/>
      <c r="BM569" s="85"/>
      <c r="BN569" s="85"/>
      <c r="BO569" s="85"/>
      <c r="BP569" s="85"/>
      <c r="BQ569" s="85"/>
      <c r="BR569" s="656"/>
      <c r="BS569" s="656"/>
      <c r="BT569" s="656"/>
      <c r="BU569" s="656"/>
      <c r="BV569" s="656"/>
      <c r="BW569" s="656"/>
      <c r="BX569" s="656"/>
      <c r="BY569" s="656"/>
      <c r="BZ569" s="656"/>
      <c r="CA569" s="656"/>
      <c r="CB569" s="656"/>
      <c r="CC569" s="656"/>
      <c r="CD569" s="656"/>
      <c r="CE569" s="656"/>
      <c r="CF569" s="656"/>
      <c r="CG569" s="656"/>
      <c r="CH569" s="656"/>
      <c r="CI569" s="656"/>
      <c r="CJ569" s="656"/>
      <c r="CK569" s="656"/>
      <c r="CL569" s="656"/>
      <c r="CM569" s="656"/>
      <c r="CN569" s="656"/>
      <c r="CO569" s="656"/>
      <c r="CP569" s="656"/>
      <c r="CQ569" s="656"/>
      <c r="CR569" s="656"/>
      <c r="CS569" s="656"/>
      <c r="CT569" s="656"/>
      <c r="CU569" s="656"/>
      <c r="CV569" s="656"/>
      <c r="CW569" s="656"/>
      <c r="CX569" s="656"/>
      <c r="CY569" s="656"/>
      <c r="CZ569" s="656"/>
      <c r="DA569" s="656"/>
      <c r="DB569" s="656"/>
      <c r="DC569" s="656"/>
      <c r="DD569" s="656"/>
      <c r="DE569" s="656"/>
      <c r="DF569" s="656"/>
      <c r="DG569" s="656"/>
      <c r="DH569" s="656"/>
      <c r="DI569" s="656"/>
      <c r="DJ569" s="656"/>
      <c r="DK569" s="656"/>
      <c r="DL569" s="656"/>
      <c r="DM569" s="656"/>
      <c r="DN569" s="656"/>
      <c r="DO569" s="656"/>
      <c r="DP569" s="656"/>
      <c r="DQ569" s="656"/>
    </row>
    <row r="570" spans="2:121" s="56" customFormat="1" hidden="1" outlineLevel="1">
      <c r="B570" s="47">
        <v>570</v>
      </c>
      <c r="C570" s="734"/>
      <c r="D570" s="756"/>
      <c r="F570" s="889"/>
      <c r="G570" s="889"/>
      <c r="H570" s="889"/>
      <c r="I570" s="656"/>
      <c r="J570" s="927"/>
      <c r="K570" s="927"/>
      <c r="L570" s="927"/>
      <c r="M570" s="927"/>
      <c r="N570" s="927"/>
      <c r="O570" s="927"/>
      <c r="P570" s="927"/>
      <c r="Q570" s="927"/>
      <c r="R570" s="927"/>
      <c r="S570" s="927"/>
      <c r="T570" s="927"/>
      <c r="U570" s="927"/>
      <c r="V570" s="928"/>
      <c r="W570" s="928"/>
      <c r="X570" s="928"/>
      <c r="Y570" s="928"/>
      <c r="Z570" s="928"/>
      <c r="AA570" s="928"/>
      <c r="AD570" s="889"/>
      <c r="AE570" s="889"/>
      <c r="AF570" s="889"/>
      <c r="AG570" s="889"/>
      <c r="AH570" s="889"/>
      <c r="AI570" s="889"/>
      <c r="AJ570" s="889"/>
      <c r="AK570" s="889"/>
      <c r="AL570" s="889"/>
      <c r="AM570" s="889"/>
      <c r="AN570" s="889"/>
      <c r="AO570" s="889"/>
      <c r="AP570" s="889"/>
      <c r="AQ570" s="889"/>
      <c r="AR570" s="889"/>
      <c r="AS570" s="889"/>
      <c r="AT570" s="889"/>
      <c r="AU570" s="889"/>
      <c r="AV570" s="889"/>
      <c r="AW570" s="889"/>
      <c r="AX570" s="889"/>
      <c r="AY570" s="889"/>
      <c r="AZ570" s="889"/>
      <c r="BA570" s="889"/>
      <c r="BB570" s="889"/>
      <c r="BC570" s="889"/>
      <c r="BD570" s="889"/>
      <c r="BE570" s="889"/>
      <c r="BF570" s="889"/>
      <c r="BG570" s="889"/>
      <c r="BH570" s="889"/>
      <c r="BI570" s="889"/>
      <c r="BJ570" s="889"/>
      <c r="BK570" s="889"/>
      <c r="BL570" s="889"/>
      <c r="BM570" s="889"/>
      <c r="BN570" s="889"/>
      <c r="BO570" s="889"/>
      <c r="BP570" s="889"/>
      <c r="BQ570" s="889"/>
      <c r="BR570" s="656"/>
      <c r="BS570" s="656"/>
      <c r="BT570" s="656"/>
      <c r="BU570" s="656"/>
      <c r="BV570" s="656"/>
      <c r="BW570" s="656"/>
      <c r="BX570" s="656"/>
      <c r="BY570" s="656"/>
      <c r="BZ570" s="656"/>
      <c r="CA570" s="656"/>
      <c r="CB570" s="656"/>
      <c r="CC570" s="656"/>
      <c r="CD570" s="656"/>
      <c r="CE570" s="656"/>
      <c r="CF570" s="656"/>
      <c r="CG570" s="656"/>
      <c r="CH570" s="656"/>
      <c r="CI570" s="656"/>
      <c r="CJ570" s="656"/>
      <c r="CK570" s="656"/>
      <c r="CL570" s="656"/>
      <c r="CM570" s="656"/>
      <c r="CN570" s="656"/>
      <c r="CO570" s="656"/>
      <c r="CP570" s="656"/>
      <c r="CQ570" s="656"/>
      <c r="CR570" s="656"/>
      <c r="CS570" s="656"/>
      <c r="CT570" s="656"/>
      <c r="CU570" s="656"/>
      <c r="CV570" s="656"/>
      <c r="CW570" s="656"/>
      <c r="CX570" s="656"/>
      <c r="CY570" s="656"/>
      <c r="CZ570" s="656"/>
      <c r="DA570" s="656"/>
      <c r="DB570" s="656"/>
      <c r="DC570" s="656"/>
      <c r="DD570" s="656"/>
      <c r="DE570" s="656"/>
      <c r="DF570" s="656"/>
      <c r="DG570" s="656"/>
      <c r="DH570" s="656"/>
      <c r="DI570" s="656"/>
      <c r="DJ570" s="656"/>
      <c r="DK570" s="656"/>
      <c r="DL570" s="656"/>
      <c r="DM570" s="656"/>
      <c r="DN570" s="656"/>
      <c r="DO570" s="656"/>
      <c r="DP570" s="656"/>
      <c r="DQ570" s="656"/>
    </row>
    <row r="571" spans="2:121" s="47" customFormat="1" ht="12" hidden="1" customHeight="1" outlineLevel="1">
      <c r="B571" s="47">
        <v>571</v>
      </c>
      <c r="C571" s="83"/>
      <c r="D571" s="659"/>
      <c r="E571" s="118"/>
      <c r="F571" s="637"/>
      <c r="G571" s="637"/>
      <c r="H571" s="637"/>
      <c r="I571" s="637"/>
      <c r="J571" s="637"/>
      <c r="K571" s="637"/>
      <c r="L571" s="637"/>
      <c r="M571" s="637"/>
      <c r="N571" s="637"/>
      <c r="O571" s="637"/>
      <c r="P571" s="638"/>
      <c r="Q571" s="638"/>
      <c r="R571" s="638"/>
      <c r="S571" s="811"/>
      <c r="T571" s="811"/>
      <c r="U571" s="811"/>
      <c r="V571" s="640"/>
      <c r="W571" s="640"/>
      <c r="X571" s="640"/>
      <c r="Y571" s="640"/>
      <c r="Z571" s="640"/>
      <c r="AA571" s="640"/>
      <c r="AB571" s="118"/>
      <c r="AC571" s="118"/>
      <c r="AD571" s="637"/>
      <c r="AE571" s="637"/>
      <c r="AF571" s="637"/>
      <c r="AG571" s="637"/>
      <c r="AH571" s="637"/>
      <c r="AI571" s="637"/>
      <c r="AJ571" s="637"/>
      <c r="AK571" s="637"/>
      <c r="AL571" s="637"/>
      <c r="AM571" s="637"/>
      <c r="AN571" s="637"/>
      <c r="AO571" s="637"/>
      <c r="AP571" s="637"/>
      <c r="AQ571" s="637"/>
      <c r="AR571" s="637"/>
      <c r="AS571" s="637"/>
      <c r="AT571" s="637"/>
      <c r="AU571" s="637"/>
      <c r="AV571" s="637"/>
      <c r="AW571" s="637"/>
      <c r="AX571" s="637"/>
      <c r="AY571" s="637"/>
      <c r="AZ571" s="637"/>
      <c r="BA571" s="637"/>
      <c r="BB571" s="637"/>
      <c r="BC571" s="637"/>
      <c r="BD571" s="637"/>
      <c r="BE571" s="637"/>
      <c r="BF571" s="637"/>
      <c r="BG571" s="637"/>
      <c r="BH571" s="637"/>
      <c r="BI571" s="637"/>
      <c r="BJ571" s="637"/>
      <c r="BK571" s="637"/>
      <c r="BL571" s="637"/>
      <c r="BM571" s="637"/>
      <c r="BN571" s="637"/>
      <c r="BO571" s="637"/>
      <c r="BP571" s="637"/>
      <c r="BQ571" s="637"/>
      <c r="BR571" s="637"/>
      <c r="BS571" s="639"/>
      <c r="BT571" s="639"/>
      <c r="BU571" s="639"/>
      <c r="BV571" s="639"/>
      <c r="BW571" s="639"/>
      <c r="BX571" s="639"/>
      <c r="BY571" s="639"/>
      <c r="BZ571" s="639"/>
      <c r="CA571" s="639"/>
      <c r="CB571" s="639"/>
      <c r="CC571" s="639"/>
      <c r="CD571" s="639"/>
      <c r="CE571" s="639"/>
      <c r="CF571" s="639"/>
      <c r="CG571" s="639"/>
      <c r="CH571" s="639"/>
      <c r="CI571" s="651"/>
      <c r="CJ571" s="651"/>
      <c r="CK571" s="651"/>
      <c r="CL571" s="667"/>
      <c r="CM571" s="667"/>
      <c r="CN571" s="667"/>
      <c r="CO571" s="667"/>
      <c r="CP571" s="667"/>
      <c r="CQ571" s="667"/>
      <c r="CR571" s="667"/>
      <c r="CS571" s="667"/>
      <c r="CT571" s="667"/>
      <c r="CU571" s="667"/>
      <c r="CV571" s="667"/>
      <c r="CW571" s="667"/>
      <c r="CX571" s="667"/>
      <c r="CY571" s="667"/>
      <c r="CZ571" s="667"/>
      <c r="DA571" s="667"/>
      <c r="DB571" s="667"/>
      <c r="DC571" s="667"/>
      <c r="DD571" s="667"/>
      <c r="DE571" s="667"/>
      <c r="DF571" s="667"/>
      <c r="DG571" s="667"/>
      <c r="DH571" s="667"/>
      <c r="DI571" s="667"/>
      <c r="DJ571" s="667"/>
      <c r="DK571" s="667"/>
      <c r="DL571" s="667"/>
      <c r="DM571" s="667"/>
      <c r="DN571" s="667"/>
      <c r="DO571" s="667"/>
      <c r="DP571" s="667"/>
      <c r="DQ571" s="667"/>
    </row>
    <row r="572" spans="2:121" s="51" customFormat="1" ht="12" hidden="1" customHeight="1" outlineLevel="1">
      <c r="B572" s="47">
        <v>572</v>
      </c>
      <c r="C572" s="83"/>
      <c r="D572" s="763"/>
      <c r="E572" s="57"/>
      <c r="F572" s="653"/>
      <c r="G572" s="653"/>
      <c r="H572" s="653"/>
      <c r="I572" s="653"/>
      <c r="J572" s="653"/>
      <c r="K572" s="653"/>
      <c r="L572" s="653"/>
      <c r="M572" s="653"/>
      <c r="N572" s="653"/>
      <c r="O572" s="6"/>
      <c r="P572" s="6"/>
      <c r="Q572" s="6"/>
      <c r="R572" s="6"/>
      <c r="S572" s="6"/>
      <c r="T572" s="6"/>
      <c r="U572" s="6"/>
      <c r="V572" s="714"/>
      <c r="W572" s="645"/>
      <c r="X572" s="645"/>
      <c r="Y572" s="645"/>
      <c r="Z572" s="645"/>
      <c r="AA572" s="645"/>
      <c r="AB572" s="57"/>
      <c r="AC572" s="57"/>
      <c r="AD572" s="653"/>
      <c r="AE572" s="653"/>
      <c r="AF572" s="653"/>
      <c r="AG572" s="653"/>
      <c r="AH572" s="653"/>
      <c r="AI572" s="653"/>
      <c r="AJ572" s="653"/>
      <c r="AK572" s="653"/>
      <c r="AL572" s="653"/>
      <c r="AM572" s="653"/>
      <c r="AN572" s="653"/>
      <c r="AO572" s="653"/>
      <c r="AP572" s="653"/>
      <c r="AQ572" s="653"/>
      <c r="AR572" s="653"/>
      <c r="AS572" s="653"/>
      <c r="AT572" s="653"/>
      <c r="AU572" s="653"/>
      <c r="AV572" s="653"/>
      <c r="AW572" s="653"/>
      <c r="AX572" s="653"/>
      <c r="AY572" s="653"/>
      <c r="AZ572" s="653"/>
      <c r="BA572" s="653"/>
      <c r="BB572" s="653"/>
      <c r="BC572" s="653"/>
      <c r="BD572" s="653"/>
      <c r="BE572" s="653"/>
      <c r="BF572" s="653"/>
      <c r="BG572" s="653"/>
      <c r="BH572" s="653"/>
      <c r="BI572" s="653"/>
      <c r="BJ572" s="653"/>
      <c r="BK572" s="653"/>
      <c r="BL572" s="653"/>
      <c r="BM572" s="653"/>
      <c r="BN572" s="653"/>
      <c r="BO572" s="653"/>
      <c r="BP572" s="653"/>
      <c r="BQ572" s="653"/>
      <c r="BR572" s="653"/>
      <c r="BS572" s="654"/>
      <c r="BT572" s="654"/>
      <c r="BU572" s="654"/>
      <c r="BV572" s="654"/>
      <c r="BW572" s="654"/>
      <c r="BX572" s="654"/>
      <c r="BY572" s="654"/>
      <c r="BZ572" s="654"/>
      <c r="CA572" s="654"/>
      <c r="CB572" s="654"/>
      <c r="CC572" s="654"/>
      <c r="CD572" s="654"/>
      <c r="CE572" s="654"/>
      <c r="CF572" s="654"/>
      <c r="CG572" s="654"/>
      <c r="CH572" s="654"/>
      <c r="CI572" s="646"/>
      <c r="CJ572" s="646"/>
      <c r="CK572" s="646"/>
      <c r="CL572" s="643"/>
      <c r="CM572" s="643"/>
      <c r="CN572" s="643"/>
      <c r="CO572" s="643"/>
      <c r="CP572" s="643"/>
      <c r="CQ572" s="643"/>
      <c r="CR572" s="643"/>
      <c r="CS572" s="643"/>
      <c r="CT572" s="643"/>
      <c r="CU572" s="643"/>
      <c r="CV572" s="643"/>
      <c r="CW572" s="643"/>
      <c r="CX572" s="643"/>
      <c r="CY572" s="643"/>
      <c r="CZ572" s="643"/>
      <c r="DA572" s="643"/>
      <c r="DB572" s="643"/>
      <c r="DC572" s="643"/>
      <c r="DD572" s="643"/>
      <c r="DE572" s="643"/>
      <c r="DF572" s="643"/>
      <c r="DG572" s="643"/>
      <c r="DH572" s="643"/>
      <c r="DI572" s="643"/>
      <c r="DJ572" s="643"/>
      <c r="DK572" s="643"/>
      <c r="DL572" s="643"/>
      <c r="DM572" s="643"/>
      <c r="DN572" s="643"/>
      <c r="DO572" s="643"/>
      <c r="DP572" s="643"/>
      <c r="DQ572" s="643"/>
    </row>
    <row r="573" spans="2:121" s="47" customFormat="1" hidden="1" outlineLevel="1">
      <c r="B573" s="47">
        <v>573</v>
      </c>
      <c r="C573" s="46"/>
      <c r="D573" s="756"/>
      <c r="E573" s="111"/>
      <c r="F573" s="85"/>
      <c r="G573" s="85"/>
      <c r="H573" s="85"/>
      <c r="I573" s="85"/>
      <c r="J573" s="85"/>
      <c r="K573" s="85"/>
      <c r="L573" s="85"/>
      <c r="M573" s="85"/>
      <c r="N573" s="85"/>
      <c r="O573" s="656"/>
      <c r="P573" s="656"/>
      <c r="Q573" s="656"/>
      <c r="R573" s="656"/>
      <c r="S573" s="656"/>
      <c r="T573" s="656"/>
      <c r="U573" s="656"/>
      <c r="V573" s="632"/>
      <c r="W573" s="632"/>
      <c r="X573" s="632"/>
      <c r="Y573" s="632"/>
      <c r="Z573" s="632"/>
      <c r="AA573" s="632"/>
      <c r="AB573" s="111"/>
      <c r="AC573" s="111"/>
      <c r="AD573" s="85"/>
      <c r="AE573" s="85"/>
      <c r="AF573" s="85"/>
      <c r="AG573" s="85"/>
      <c r="AH573" s="85"/>
      <c r="AI573" s="85"/>
      <c r="AJ573" s="85"/>
      <c r="AK573" s="85"/>
      <c r="AL573" s="85"/>
      <c r="AM573" s="85"/>
      <c r="AN573" s="85"/>
      <c r="AO573" s="85"/>
      <c r="AP573" s="85"/>
      <c r="AQ573" s="85"/>
      <c r="AR573" s="85"/>
      <c r="AS573" s="85"/>
      <c r="AT573" s="85"/>
      <c r="AU573" s="85"/>
      <c r="AV573" s="85"/>
      <c r="AW573" s="85"/>
      <c r="AX573" s="85"/>
      <c r="AY573" s="85"/>
      <c r="AZ573" s="85"/>
      <c r="BA573" s="85"/>
      <c r="BB573" s="85"/>
      <c r="BC573" s="85"/>
      <c r="BD573" s="85"/>
      <c r="BE573" s="85"/>
      <c r="BF573" s="85"/>
      <c r="BG573" s="85"/>
      <c r="BH573" s="85"/>
      <c r="BI573" s="85"/>
      <c r="BJ573" s="85"/>
      <c r="BK573" s="85"/>
      <c r="BL573" s="85"/>
      <c r="BM573" s="85"/>
      <c r="BN573" s="85"/>
      <c r="BO573" s="85"/>
      <c r="BP573" s="85"/>
      <c r="BQ573" s="85"/>
      <c r="BR573" s="656"/>
      <c r="BS573" s="656"/>
      <c r="BT573" s="656"/>
      <c r="BU573" s="656"/>
      <c r="BV573" s="656"/>
      <c r="BW573" s="656"/>
      <c r="BX573" s="656"/>
      <c r="BY573" s="656"/>
      <c r="BZ573" s="656"/>
      <c r="CA573" s="656"/>
      <c r="CB573" s="656"/>
      <c r="CC573" s="656"/>
      <c r="CD573" s="656"/>
      <c r="CE573" s="656"/>
      <c r="CF573" s="656"/>
      <c r="CG573" s="656"/>
      <c r="CH573" s="656"/>
      <c r="CI573" s="656"/>
      <c r="CJ573" s="656"/>
      <c r="CK573" s="656"/>
      <c r="CL573" s="656"/>
      <c r="CM573" s="656"/>
      <c r="CN573" s="656"/>
      <c r="CO573" s="656"/>
      <c r="CP573" s="656"/>
      <c r="CQ573" s="656"/>
      <c r="CR573" s="656"/>
      <c r="CS573" s="656"/>
      <c r="CT573" s="656"/>
      <c r="CU573" s="656"/>
      <c r="CV573" s="656"/>
      <c r="CW573" s="656"/>
      <c r="CX573" s="656"/>
      <c r="CY573" s="656"/>
      <c r="CZ573" s="656"/>
      <c r="DA573" s="656"/>
      <c r="DB573" s="656"/>
      <c r="DC573" s="656"/>
      <c r="DD573" s="656"/>
      <c r="DE573" s="656"/>
      <c r="DF573" s="656"/>
      <c r="DG573" s="656"/>
      <c r="DH573" s="656"/>
      <c r="DI573" s="656"/>
      <c r="DJ573" s="656"/>
      <c r="DK573" s="656"/>
      <c r="DL573" s="656"/>
      <c r="DM573" s="656"/>
      <c r="DN573" s="656"/>
      <c r="DO573" s="656"/>
      <c r="DP573" s="656"/>
      <c r="DQ573" s="656"/>
    </row>
    <row r="574" spans="2:121" s="47" customFormat="1" hidden="1" outlineLevel="1">
      <c r="B574" s="47">
        <v>574</v>
      </c>
      <c r="C574" s="46"/>
      <c r="D574" s="756"/>
      <c r="E574" s="111"/>
      <c r="F574" s="85"/>
      <c r="G574" s="85"/>
      <c r="H574" s="85"/>
      <c r="I574" s="656"/>
      <c r="J574" s="656"/>
      <c r="K574" s="656"/>
      <c r="L574" s="656"/>
      <c r="M574" s="927"/>
      <c r="N574" s="927"/>
      <c r="O574" s="927"/>
      <c r="P574" s="927"/>
      <c r="Q574" s="927"/>
      <c r="R574" s="927"/>
      <c r="S574" s="927"/>
      <c r="T574" s="927"/>
      <c r="U574" s="927"/>
      <c r="V574" s="928"/>
      <c r="W574" s="928"/>
      <c r="X574" s="928"/>
      <c r="Y574" s="928"/>
      <c r="Z574" s="928"/>
      <c r="AA574" s="928"/>
      <c r="AB574" s="111"/>
      <c r="AC574" s="111"/>
      <c r="AD574" s="85"/>
      <c r="AE574" s="85"/>
      <c r="AF574" s="85"/>
      <c r="AG574" s="85"/>
      <c r="AH574" s="85"/>
      <c r="AI574" s="85"/>
      <c r="AJ574" s="85"/>
      <c r="AK574" s="85"/>
      <c r="AL574" s="85"/>
      <c r="AM574" s="85"/>
      <c r="AN574" s="85"/>
      <c r="AO574" s="85"/>
      <c r="AP574" s="85"/>
      <c r="AQ574" s="85"/>
      <c r="AR574" s="85"/>
      <c r="AS574" s="85"/>
      <c r="AT574" s="85"/>
      <c r="AU574" s="85"/>
      <c r="AV574" s="85"/>
      <c r="AW574" s="85"/>
      <c r="AX574" s="85"/>
      <c r="AY574" s="85"/>
      <c r="AZ574" s="85"/>
      <c r="BA574" s="85"/>
      <c r="BB574" s="85"/>
      <c r="BC574" s="85"/>
      <c r="BD574" s="85"/>
      <c r="BE574" s="85"/>
      <c r="BF574" s="85"/>
      <c r="BG574" s="85"/>
      <c r="BH574" s="85"/>
      <c r="BI574" s="85"/>
      <c r="BJ574" s="85"/>
      <c r="BK574" s="85"/>
      <c r="BL574" s="85"/>
      <c r="BM574" s="85"/>
      <c r="BN574" s="85"/>
      <c r="BO574" s="85"/>
      <c r="BP574" s="85"/>
      <c r="BQ574" s="85"/>
      <c r="BR574" s="656"/>
      <c r="BS574" s="656"/>
      <c r="BT574" s="656"/>
      <c r="BU574" s="656"/>
      <c r="BV574" s="656"/>
      <c r="BW574" s="656"/>
      <c r="BX574" s="656"/>
      <c r="BY574" s="656"/>
      <c r="BZ574" s="656"/>
      <c r="CA574" s="656"/>
      <c r="CB574" s="656"/>
      <c r="CC574" s="656"/>
      <c r="CD574" s="656"/>
      <c r="CE574" s="656"/>
      <c r="CF574" s="656"/>
      <c r="CG574" s="656"/>
      <c r="CH574" s="656"/>
      <c r="CI574" s="656"/>
      <c r="CJ574" s="656"/>
      <c r="CK574" s="656"/>
      <c r="CL574" s="656"/>
      <c r="CM574" s="656"/>
      <c r="CN574" s="656"/>
      <c r="CO574" s="656"/>
      <c r="CP574" s="656"/>
      <c r="CQ574" s="656"/>
      <c r="CR574" s="656"/>
      <c r="CS574" s="656"/>
      <c r="CT574" s="656"/>
      <c r="CU574" s="656"/>
      <c r="CV574" s="656"/>
      <c r="CW574" s="656"/>
      <c r="CX574" s="656"/>
      <c r="CY574" s="656"/>
      <c r="CZ574" s="656"/>
      <c r="DA574" s="656"/>
      <c r="DB574" s="656"/>
      <c r="DC574" s="656"/>
      <c r="DD574" s="656"/>
      <c r="DE574" s="656"/>
      <c r="DF574" s="656"/>
      <c r="DG574" s="656"/>
      <c r="DH574" s="656"/>
      <c r="DI574" s="656"/>
      <c r="DJ574" s="656"/>
      <c r="DK574" s="656"/>
      <c r="DL574" s="656"/>
      <c r="DM574" s="656"/>
      <c r="DN574" s="656"/>
      <c r="DO574" s="656"/>
      <c r="DP574" s="656"/>
      <c r="DQ574" s="656"/>
    </row>
    <row r="575" spans="2:121" s="47" customFormat="1" ht="12" hidden="1" customHeight="1" outlineLevel="1">
      <c r="B575" s="47">
        <v>575</v>
      </c>
      <c r="C575" s="83"/>
      <c r="D575" s="859"/>
      <c r="E575" s="118"/>
      <c r="F575" s="637"/>
      <c r="G575" s="637"/>
      <c r="H575" s="637"/>
      <c r="I575" s="637"/>
      <c r="J575" s="637"/>
      <c r="K575" s="637"/>
      <c r="L575" s="637"/>
      <c r="M575" s="637"/>
      <c r="N575" s="637"/>
      <c r="O575" s="638"/>
      <c r="P575" s="638"/>
      <c r="Q575" s="638"/>
      <c r="R575" s="638"/>
      <c r="S575" s="811"/>
      <c r="T575" s="811"/>
      <c r="U575" s="811"/>
      <c r="V575" s="640"/>
      <c r="W575" s="640"/>
      <c r="X575" s="640"/>
      <c r="Y575" s="640"/>
      <c r="Z575" s="640"/>
      <c r="AA575" s="640"/>
      <c r="AB575" s="118"/>
      <c r="AC575" s="118"/>
      <c r="AD575" s="637"/>
      <c r="AE575" s="637"/>
      <c r="AF575" s="637"/>
      <c r="AG575" s="637"/>
      <c r="AH575" s="637"/>
      <c r="AI575" s="637"/>
      <c r="AJ575" s="637"/>
      <c r="AK575" s="637"/>
      <c r="AL575" s="637"/>
      <c r="AM575" s="637"/>
      <c r="AN575" s="637"/>
      <c r="AO575" s="637"/>
      <c r="AP575" s="637"/>
      <c r="AQ575" s="637"/>
      <c r="AR575" s="637"/>
      <c r="AS575" s="637"/>
      <c r="AT575" s="637"/>
      <c r="AU575" s="637"/>
      <c r="AV575" s="637"/>
      <c r="AW575" s="637"/>
      <c r="AX575" s="637"/>
      <c r="AY575" s="637"/>
      <c r="AZ575" s="637"/>
      <c r="BA575" s="637"/>
      <c r="BB575" s="637"/>
      <c r="BC575" s="637"/>
      <c r="BD575" s="637"/>
      <c r="BE575" s="637"/>
      <c r="BF575" s="637"/>
      <c r="BG575" s="637"/>
      <c r="BH575" s="637"/>
      <c r="BI575" s="637"/>
      <c r="BJ575" s="637"/>
      <c r="BK575" s="637"/>
      <c r="BL575" s="637"/>
      <c r="BM575" s="637"/>
      <c r="BN575" s="637"/>
      <c r="BO575" s="637"/>
      <c r="BP575" s="637"/>
      <c r="BQ575" s="637"/>
      <c r="BR575" s="637"/>
      <c r="BS575" s="639"/>
      <c r="BT575" s="639"/>
      <c r="BU575" s="639"/>
      <c r="BV575" s="639"/>
      <c r="BW575" s="639"/>
      <c r="BX575" s="639"/>
      <c r="BY575" s="639"/>
      <c r="BZ575" s="639"/>
      <c r="CA575" s="639"/>
      <c r="CB575" s="639"/>
      <c r="CC575" s="639"/>
      <c r="CD575" s="639"/>
      <c r="CE575" s="639"/>
      <c r="CF575" s="639"/>
      <c r="CG575" s="639"/>
      <c r="CH575" s="639"/>
      <c r="CI575" s="651"/>
      <c r="CJ575" s="651"/>
      <c r="CK575" s="651"/>
      <c r="CL575" s="667"/>
      <c r="CM575" s="667"/>
      <c r="CN575" s="667"/>
      <c r="CO575" s="667"/>
      <c r="CP575" s="667"/>
      <c r="CQ575" s="667"/>
      <c r="CR575" s="667"/>
      <c r="CS575" s="667"/>
      <c r="CT575" s="667"/>
      <c r="CU575" s="667"/>
      <c r="CV575" s="667"/>
      <c r="CW575" s="667"/>
      <c r="CX575" s="667"/>
      <c r="CY575" s="667"/>
      <c r="CZ575" s="667"/>
      <c r="DA575" s="667"/>
      <c r="DB575" s="667"/>
      <c r="DC575" s="667"/>
      <c r="DD575" s="667"/>
      <c r="DE575" s="667"/>
      <c r="DF575" s="667"/>
      <c r="DG575" s="667"/>
      <c r="DH575" s="667"/>
      <c r="DI575" s="667"/>
      <c r="DJ575" s="667"/>
      <c r="DK575" s="667"/>
      <c r="DL575" s="667"/>
      <c r="DM575" s="667"/>
      <c r="DN575" s="667"/>
      <c r="DO575" s="667"/>
      <c r="DP575" s="667"/>
      <c r="DQ575" s="667"/>
    </row>
    <row r="576" spans="2:121" s="47" customFormat="1" ht="12" hidden="1" customHeight="1" outlineLevel="1">
      <c r="B576" s="47">
        <v>576</v>
      </c>
      <c r="C576" s="46"/>
      <c r="D576" s="859"/>
      <c r="E576" s="118"/>
      <c r="F576" s="637"/>
      <c r="G576" s="637"/>
      <c r="H576" s="637"/>
      <c r="I576" s="637"/>
      <c r="J576" s="637"/>
      <c r="K576" s="637"/>
      <c r="L576" s="637"/>
      <c r="M576" s="637"/>
      <c r="N576" s="637"/>
      <c r="O576" s="726"/>
      <c r="P576" s="726"/>
      <c r="Q576" s="726"/>
      <c r="R576" s="726"/>
      <c r="S576" s="726"/>
      <c r="T576" s="726"/>
      <c r="U576" s="726"/>
      <c r="V576" s="727"/>
      <c r="W576" s="727"/>
      <c r="X576" s="727"/>
      <c r="Y576" s="727"/>
      <c r="Z576" s="727"/>
      <c r="AA576" s="727"/>
      <c r="AB576" s="130"/>
      <c r="AC576" s="130"/>
      <c r="AD576" s="637"/>
      <c r="AE576" s="637"/>
      <c r="AF576" s="637"/>
      <c r="AG576" s="637"/>
      <c r="AH576" s="637"/>
      <c r="AI576" s="637"/>
      <c r="AJ576" s="637"/>
      <c r="AK576" s="637"/>
      <c r="AL576" s="637"/>
      <c r="AM576" s="637"/>
      <c r="AN576" s="637"/>
      <c r="AO576" s="637"/>
      <c r="AP576" s="637"/>
      <c r="AQ576" s="637"/>
      <c r="AR576" s="637"/>
      <c r="AS576" s="637"/>
      <c r="AT576" s="637"/>
      <c r="AU576" s="637"/>
      <c r="AV576" s="637"/>
      <c r="AW576" s="637"/>
      <c r="AX576" s="637"/>
      <c r="AY576" s="637"/>
      <c r="AZ576" s="637"/>
      <c r="BA576" s="637"/>
      <c r="BB576" s="637"/>
      <c r="BC576" s="637"/>
      <c r="BD576" s="637"/>
      <c r="BE576" s="637"/>
      <c r="BF576" s="637"/>
      <c r="BG576" s="637"/>
      <c r="BH576" s="637"/>
      <c r="BI576" s="637"/>
      <c r="BJ576" s="637"/>
      <c r="BK576" s="637"/>
      <c r="BL576" s="637"/>
      <c r="BM576" s="637"/>
      <c r="BN576" s="637"/>
      <c r="BO576" s="637"/>
      <c r="BP576" s="637"/>
      <c r="BQ576" s="637"/>
      <c r="BR576" s="637"/>
      <c r="BS576" s="639"/>
      <c r="BT576" s="639"/>
      <c r="BU576" s="639"/>
      <c r="BV576" s="639"/>
      <c r="BW576" s="639"/>
      <c r="BX576" s="639"/>
      <c r="BY576" s="639"/>
      <c r="BZ576" s="639"/>
      <c r="CA576" s="639"/>
      <c r="CB576" s="639"/>
      <c r="CC576" s="639"/>
      <c r="CD576" s="639"/>
      <c r="CE576" s="639"/>
      <c r="CF576" s="639"/>
      <c r="CG576" s="639"/>
      <c r="CH576" s="639"/>
      <c r="CI576" s="651"/>
      <c r="CJ576" s="651"/>
      <c r="CK576" s="651"/>
      <c r="CL576" s="667"/>
      <c r="CM576" s="667"/>
      <c r="CN576" s="667"/>
      <c r="CO576" s="667"/>
      <c r="CP576" s="667"/>
      <c r="CQ576" s="667"/>
      <c r="CR576" s="667"/>
      <c r="CS576" s="667"/>
      <c r="CT576" s="667"/>
      <c r="CU576" s="667"/>
      <c r="CV576" s="667"/>
      <c r="CW576" s="667"/>
      <c r="CX576" s="667"/>
      <c r="CY576" s="667"/>
      <c r="CZ576" s="667"/>
      <c r="DA576" s="667"/>
      <c r="DB576" s="667"/>
      <c r="DC576" s="667"/>
      <c r="DD576" s="667"/>
      <c r="DE576" s="667"/>
      <c r="DF576" s="667"/>
      <c r="DG576" s="667"/>
      <c r="DH576" s="667"/>
      <c r="DI576" s="667"/>
      <c r="DJ576" s="667"/>
      <c r="DK576" s="667"/>
      <c r="DL576" s="667"/>
      <c r="DM576" s="667"/>
      <c r="DN576" s="667"/>
      <c r="DO576" s="667"/>
      <c r="DP576" s="667"/>
      <c r="DQ576" s="667"/>
    </row>
    <row r="577" spans="2:121" s="771" customFormat="1" ht="12" hidden="1" customHeight="1" outlineLevel="1">
      <c r="B577" s="47">
        <v>577</v>
      </c>
      <c r="C577" s="46"/>
      <c r="D577" s="787"/>
      <c r="E577" s="122"/>
      <c r="F577" s="759"/>
      <c r="G577" s="759"/>
      <c r="H577" s="759"/>
      <c r="I577" s="759"/>
      <c r="J577" s="759"/>
      <c r="K577" s="759"/>
      <c r="L577" s="759"/>
      <c r="M577" s="759"/>
      <c r="N577" s="759"/>
      <c r="O577" s="656"/>
      <c r="P577" s="656"/>
      <c r="Q577" s="656"/>
      <c r="R577" s="656"/>
      <c r="S577" s="656"/>
      <c r="T577" s="656"/>
      <c r="U577" s="656"/>
      <c r="V577" s="632"/>
      <c r="W577" s="632"/>
      <c r="X577" s="632"/>
      <c r="Y577" s="632"/>
      <c r="Z577" s="632"/>
      <c r="AA577" s="632"/>
      <c r="AB577" s="122"/>
      <c r="AC577" s="122"/>
      <c r="AD577" s="759"/>
      <c r="AE577" s="759"/>
      <c r="AF577" s="759"/>
      <c r="AG577" s="759"/>
      <c r="AH577" s="759"/>
      <c r="AI577" s="759"/>
      <c r="AJ577" s="759"/>
      <c r="AK577" s="759"/>
      <c r="AL577" s="759"/>
      <c r="AM577" s="759"/>
      <c r="AN577" s="759"/>
      <c r="AO577" s="759"/>
      <c r="AP577" s="759"/>
      <c r="AQ577" s="759"/>
      <c r="AR577" s="759"/>
      <c r="AS577" s="759"/>
      <c r="AT577" s="759"/>
      <c r="AU577" s="759"/>
      <c r="AV577" s="759"/>
      <c r="AW577" s="759"/>
      <c r="AX577" s="759"/>
      <c r="AY577" s="759"/>
      <c r="AZ577" s="759"/>
      <c r="BA577" s="759"/>
      <c r="BB577" s="759"/>
      <c r="BC577" s="759"/>
      <c r="BD577" s="759"/>
      <c r="BE577" s="759"/>
      <c r="BF577" s="759"/>
      <c r="BG577" s="759"/>
      <c r="BH577" s="759"/>
      <c r="BI577" s="759"/>
      <c r="BJ577" s="759"/>
      <c r="BK577" s="759"/>
      <c r="BL577" s="759"/>
      <c r="BM577" s="759"/>
      <c r="BN577" s="759"/>
      <c r="BO577" s="759"/>
      <c r="BP577" s="759"/>
      <c r="BQ577" s="759"/>
      <c r="BR577" s="759"/>
      <c r="BS577" s="720"/>
      <c r="BT577" s="720"/>
      <c r="BU577" s="720"/>
      <c r="BV577" s="720"/>
      <c r="BW577" s="720"/>
      <c r="BX577" s="720"/>
      <c r="BY577" s="720"/>
      <c r="BZ577" s="720"/>
      <c r="CA577" s="720"/>
      <c r="CB577" s="720"/>
      <c r="CC577" s="720"/>
      <c r="CD577" s="720"/>
      <c r="CE577" s="720"/>
      <c r="CF577" s="720"/>
      <c r="CG577" s="720"/>
      <c r="CH577" s="720"/>
      <c r="CI577" s="720"/>
      <c r="CJ577" s="720"/>
      <c r="CK577" s="720"/>
      <c r="CL577" s="100"/>
      <c r="CM577" s="100"/>
      <c r="CN577" s="100"/>
      <c r="CO577" s="100"/>
      <c r="CP577" s="100"/>
      <c r="CQ577" s="100"/>
      <c r="CR577" s="100"/>
      <c r="CS577" s="100"/>
      <c r="CT577" s="100"/>
      <c r="CU577" s="100"/>
      <c r="CV577" s="100"/>
      <c r="CW577" s="100"/>
      <c r="CX577" s="100"/>
      <c r="CY577" s="100"/>
      <c r="CZ577" s="100"/>
      <c r="DA577" s="100"/>
      <c r="DB577" s="100"/>
      <c r="DC577" s="100"/>
      <c r="DD577" s="100"/>
      <c r="DE577" s="100"/>
      <c r="DF577" s="100"/>
      <c r="DG577" s="100"/>
      <c r="DH577" s="100"/>
      <c r="DI577" s="100"/>
      <c r="DJ577" s="100"/>
      <c r="DK577" s="100"/>
      <c r="DL577" s="100"/>
      <c r="DM577" s="100"/>
      <c r="DN577" s="100"/>
      <c r="DO577" s="100"/>
      <c r="DP577" s="100"/>
      <c r="DQ577" s="100"/>
    </row>
    <row r="578" spans="2:121" s="47" customFormat="1" ht="12" hidden="1" customHeight="1" outlineLevel="1">
      <c r="B578" s="47">
        <v>578</v>
      </c>
      <c r="C578" s="83"/>
      <c r="D578" s="791"/>
      <c r="E578" s="118"/>
      <c r="F578" s="637"/>
      <c r="G578" s="637"/>
      <c r="H578" s="637"/>
      <c r="I578" s="637"/>
      <c r="J578" s="637"/>
      <c r="K578" s="637"/>
      <c r="L578" s="637"/>
      <c r="M578" s="637"/>
      <c r="N578" s="637"/>
      <c r="O578" s="657"/>
      <c r="P578" s="657"/>
      <c r="Q578" s="657"/>
      <c r="R578" s="657"/>
      <c r="S578" s="657"/>
      <c r="T578" s="657"/>
      <c r="U578" s="657"/>
      <c r="V578" s="827"/>
      <c r="W578" s="827"/>
      <c r="X578" s="827"/>
      <c r="Y578" s="827"/>
      <c r="Z578" s="827"/>
      <c r="AA578" s="827"/>
      <c r="AB578" s="118"/>
      <c r="AC578" s="118"/>
      <c r="AD578" s="637"/>
      <c r="AE578" s="637"/>
      <c r="AF578" s="637"/>
      <c r="AG578" s="637"/>
      <c r="AH578" s="637"/>
      <c r="AI578" s="637"/>
      <c r="AJ578" s="637"/>
      <c r="AK578" s="637"/>
      <c r="AL578" s="637"/>
      <c r="AM578" s="637"/>
      <c r="AN578" s="637"/>
      <c r="AO578" s="637"/>
      <c r="AP578" s="637"/>
      <c r="AQ578" s="637"/>
      <c r="AR578" s="637"/>
      <c r="AS578" s="637"/>
      <c r="AT578" s="637"/>
      <c r="AU578" s="637"/>
      <c r="AV578" s="637"/>
      <c r="AW578" s="637"/>
      <c r="AX578" s="637"/>
      <c r="AY578" s="637"/>
      <c r="AZ578" s="637"/>
      <c r="BA578" s="637"/>
      <c r="BB578" s="637"/>
      <c r="BC578" s="637"/>
      <c r="BD578" s="637"/>
      <c r="BE578" s="637"/>
      <c r="BF578" s="637"/>
      <c r="BG578" s="637"/>
      <c r="BH578" s="637"/>
      <c r="BI578" s="637"/>
      <c r="BJ578" s="637"/>
      <c r="BK578" s="637"/>
      <c r="BL578" s="637"/>
      <c r="BM578" s="637"/>
      <c r="BN578" s="637"/>
      <c r="BO578" s="637"/>
      <c r="BP578" s="637"/>
      <c r="BQ578" s="637"/>
      <c r="BR578" s="637"/>
      <c r="BS578" s="639"/>
      <c r="BT578" s="639"/>
      <c r="BU578" s="639"/>
      <c r="BV578" s="639"/>
      <c r="BW578" s="639"/>
      <c r="BX578" s="639"/>
      <c r="BY578" s="639"/>
      <c r="BZ578" s="639"/>
      <c r="CA578" s="639"/>
      <c r="CB578" s="639"/>
      <c r="CC578" s="639"/>
      <c r="CD578" s="639"/>
      <c r="CE578" s="639"/>
      <c r="CF578" s="639"/>
      <c r="CG578" s="639"/>
      <c r="CH578" s="639"/>
      <c r="CI578" s="651"/>
      <c r="CJ578" s="651"/>
      <c r="CK578" s="651"/>
      <c r="CL578" s="667"/>
      <c r="CM578" s="667"/>
      <c r="CN578" s="667"/>
      <c r="CO578" s="667"/>
      <c r="CP578" s="667"/>
      <c r="CQ578" s="667"/>
      <c r="CR578" s="667"/>
      <c r="CS578" s="667"/>
      <c r="CT578" s="667"/>
      <c r="CU578" s="667"/>
      <c r="CV578" s="667"/>
      <c r="CW578" s="667"/>
      <c r="CX578" s="667"/>
      <c r="CY578" s="667"/>
      <c r="CZ578" s="667"/>
      <c r="DA578" s="667"/>
      <c r="DB578" s="667"/>
      <c r="DC578" s="667"/>
      <c r="DD578" s="667"/>
      <c r="DE578" s="667"/>
      <c r="DF578" s="667"/>
      <c r="DG578" s="667"/>
      <c r="DH578" s="667"/>
      <c r="DI578" s="667"/>
      <c r="DJ578" s="667"/>
      <c r="DK578" s="667"/>
      <c r="DL578" s="667"/>
      <c r="DM578" s="667"/>
      <c r="DN578" s="667"/>
      <c r="DO578" s="667"/>
      <c r="DP578" s="667"/>
      <c r="DQ578" s="667"/>
    </row>
    <row r="579" spans="2:121" s="47" customFormat="1" ht="12" hidden="1" customHeight="1" outlineLevel="1">
      <c r="B579" s="47">
        <v>579</v>
      </c>
      <c r="C579" s="46"/>
      <c r="D579" s="859"/>
      <c r="E579" s="118"/>
      <c r="F579" s="637"/>
      <c r="G579" s="637"/>
      <c r="H579" s="637"/>
      <c r="I579" s="637"/>
      <c r="J579" s="637"/>
      <c r="K579" s="637"/>
      <c r="L579" s="637"/>
      <c r="M579" s="637"/>
      <c r="N579" s="637"/>
      <c r="O579" s="638"/>
      <c r="P579" s="638"/>
      <c r="Q579" s="638"/>
      <c r="R579" s="638"/>
      <c r="S579" s="811"/>
      <c r="T579" s="811"/>
      <c r="U579" s="811"/>
      <c r="V579" s="640"/>
      <c r="W579" s="640"/>
      <c r="X579" s="640"/>
      <c r="Y579" s="640"/>
      <c r="Z579" s="640"/>
      <c r="AA579" s="640"/>
      <c r="AB579" s="118"/>
      <c r="AC579" s="118"/>
      <c r="AD579" s="637"/>
      <c r="AE579" s="637"/>
      <c r="AF579" s="637"/>
      <c r="AG579" s="637"/>
      <c r="AH579" s="637"/>
      <c r="AI579" s="637"/>
      <c r="AJ579" s="637"/>
      <c r="AK579" s="637"/>
      <c r="AL579" s="637"/>
      <c r="AM579" s="637"/>
      <c r="AN579" s="637"/>
      <c r="AO579" s="637"/>
      <c r="AP579" s="637"/>
      <c r="AQ579" s="637"/>
      <c r="AR579" s="637"/>
      <c r="AS579" s="637"/>
      <c r="AT579" s="637"/>
      <c r="AU579" s="637"/>
      <c r="AV579" s="637"/>
      <c r="AW579" s="637"/>
      <c r="AX579" s="637"/>
      <c r="AY579" s="637"/>
      <c r="AZ579" s="637"/>
      <c r="BA579" s="637"/>
      <c r="BB579" s="637"/>
      <c r="BC579" s="637"/>
      <c r="BD579" s="637"/>
      <c r="BE579" s="637"/>
      <c r="BF579" s="637"/>
      <c r="BG579" s="637"/>
      <c r="BH579" s="637"/>
      <c r="BI579" s="637"/>
      <c r="BJ579" s="637"/>
      <c r="BK579" s="637"/>
      <c r="BL579" s="637"/>
      <c r="BM579" s="637"/>
      <c r="BN579" s="637"/>
      <c r="BO579" s="637"/>
      <c r="BP579" s="637"/>
      <c r="BQ579" s="637"/>
      <c r="BR579" s="637"/>
      <c r="BS579" s="639"/>
      <c r="BT579" s="639"/>
      <c r="BU579" s="639"/>
      <c r="BV579" s="639"/>
      <c r="BW579" s="639"/>
      <c r="BX579" s="639"/>
      <c r="BY579" s="639"/>
      <c r="BZ579" s="639"/>
      <c r="CA579" s="639"/>
      <c r="CB579" s="639"/>
      <c r="CC579" s="639"/>
      <c r="CD579" s="639"/>
      <c r="CE579" s="639"/>
      <c r="CF579" s="639"/>
      <c r="CG579" s="639"/>
      <c r="CH579" s="639"/>
      <c r="CI579" s="651"/>
      <c r="CJ579" s="651"/>
      <c r="CK579" s="651"/>
      <c r="CL579" s="667"/>
      <c r="CM579" s="667"/>
      <c r="CN579" s="667"/>
      <c r="CO579" s="667"/>
      <c r="CP579" s="667"/>
      <c r="CQ579" s="667"/>
      <c r="CR579" s="667"/>
      <c r="CS579" s="667"/>
      <c r="CT579" s="667"/>
      <c r="CU579" s="667"/>
      <c r="CV579" s="667"/>
      <c r="CW579" s="667"/>
      <c r="CX579" s="667"/>
      <c r="CY579" s="667"/>
      <c r="CZ579" s="667"/>
      <c r="DA579" s="667"/>
      <c r="DB579" s="667"/>
      <c r="DC579" s="667"/>
      <c r="DD579" s="667"/>
      <c r="DE579" s="667"/>
      <c r="DF579" s="667"/>
      <c r="DG579" s="667"/>
      <c r="DH579" s="667"/>
      <c r="DI579" s="667"/>
      <c r="DJ579" s="667"/>
      <c r="DK579" s="667"/>
      <c r="DL579" s="667"/>
      <c r="DM579" s="667"/>
      <c r="DN579" s="667"/>
      <c r="DO579" s="667"/>
      <c r="DP579" s="667"/>
      <c r="DQ579" s="667"/>
    </row>
    <row r="580" spans="2:121" s="47" customFormat="1" ht="12" hidden="1" customHeight="1" outlineLevel="1">
      <c r="B580" s="47">
        <v>580</v>
      </c>
      <c r="C580" s="46"/>
      <c r="D580" s="859"/>
      <c r="E580" s="118"/>
      <c r="F580" s="637"/>
      <c r="G580" s="637"/>
      <c r="H580" s="637"/>
      <c r="I580" s="637"/>
      <c r="J580" s="637"/>
      <c r="K580" s="637"/>
      <c r="L580" s="637"/>
      <c r="M580" s="637"/>
      <c r="N580" s="637"/>
      <c r="O580" s="726"/>
      <c r="P580" s="726"/>
      <c r="Q580" s="726"/>
      <c r="R580" s="726"/>
      <c r="S580" s="726"/>
      <c r="T580" s="726"/>
      <c r="U580" s="726"/>
      <c r="V580" s="727"/>
      <c r="W580" s="727"/>
      <c r="X580" s="727"/>
      <c r="Y580" s="727"/>
      <c r="Z580" s="727"/>
      <c r="AA580" s="727"/>
      <c r="AB580" s="118"/>
      <c r="AC580" s="118"/>
      <c r="AD580" s="637"/>
      <c r="AE580" s="637"/>
      <c r="AF580" s="637"/>
      <c r="AG580" s="637"/>
      <c r="AH580" s="637"/>
      <c r="AI580" s="637"/>
      <c r="AJ580" s="637"/>
      <c r="AK580" s="637"/>
      <c r="AL580" s="637"/>
      <c r="AM580" s="637"/>
      <c r="AN580" s="637"/>
      <c r="AO580" s="637"/>
      <c r="AP580" s="637"/>
      <c r="AQ580" s="637"/>
      <c r="AR580" s="637"/>
      <c r="AS580" s="637"/>
      <c r="AT580" s="637"/>
      <c r="AU580" s="637"/>
      <c r="AV580" s="637"/>
      <c r="AW580" s="637"/>
      <c r="AX580" s="637"/>
      <c r="AY580" s="637"/>
      <c r="AZ580" s="637"/>
      <c r="BA580" s="637"/>
      <c r="BB580" s="637"/>
      <c r="BC580" s="637"/>
      <c r="BD580" s="637"/>
      <c r="BE580" s="637"/>
      <c r="BF580" s="637"/>
      <c r="BG580" s="637"/>
      <c r="BH580" s="637"/>
      <c r="BI580" s="637"/>
      <c r="BJ580" s="637"/>
      <c r="BK580" s="637"/>
      <c r="BL580" s="637"/>
      <c r="BM580" s="637"/>
      <c r="BN580" s="637"/>
      <c r="BO580" s="637"/>
      <c r="BP580" s="637"/>
      <c r="BQ580" s="637"/>
      <c r="BR580" s="637"/>
      <c r="BS580" s="639"/>
      <c r="BT580" s="639"/>
      <c r="BU580" s="639"/>
      <c r="BV580" s="639"/>
      <c r="BW580" s="639"/>
      <c r="BX580" s="639"/>
      <c r="BY580" s="639"/>
      <c r="BZ580" s="639"/>
      <c r="CA580" s="639"/>
      <c r="CB580" s="639"/>
      <c r="CC580" s="639"/>
      <c r="CD580" s="639"/>
      <c r="CE580" s="639"/>
      <c r="CF580" s="639"/>
      <c r="CG580" s="639"/>
      <c r="CH580" s="639"/>
      <c r="CI580" s="651"/>
      <c r="CJ580" s="651"/>
      <c r="CK580" s="651"/>
      <c r="CL580" s="667"/>
      <c r="CM580" s="667"/>
      <c r="CN580" s="667"/>
      <c r="CO580" s="667"/>
      <c r="CP580" s="667"/>
      <c r="CQ580" s="667"/>
      <c r="CR580" s="667"/>
      <c r="CS580" s="667"/>
      <c r="CT580" s="667"/>
      <c r="CU580" s="667"/>
      <c r="CV580" s="667"/>
      <c r="CW580" s="667"/>
      <c r="CX580" s="667"/>
      <c r="CY580" s="667"/>
      <c r="CZ580" s="667"/>
      <c r="DA580" s="667"/>
      <c r="DB580" s="667"/>
      <c r="DC580" s="667"/>
      <c r="DD580" s="667"/>
      <c r="DE580" s="667"/>
      <c r="DF580" s="667"/>
      <c r="DG580" s="667"/>
      <c r="DH580" s="667"/>
      <c r="DI580" s="667"/>
      <c r="DJ580" s="667"/>
      <c r="DK580" s="667"/>
      <c r="DL580" s="667"/>
      <c r="DM580" s="667"/>
      <c r="DN580" s="667"/>
      <c r="DO580" s="667"/>
      <c r="DP580" s="667"/>
      <c r="DQ580" s="667"/>
    </row>
    <row r="581" spans="2:121" s="771" customFormat="1" ht="12" hidden="1" customHeight="1" outlineLevel="1">
      <c r="B581" s="47">
        <v>581</v>
      </c>
      <c r="C581" s="83"/>
      <c r="D581" s="787"/>
      <c r="E581" s="122"/>
      <c r="F581" s="759"/>
      <c r="G581" s="759"/>
      <c r="H581" s="759"/>
      <c r="I581" s="759"/>
      <c r="J581" s="759"/>
      <c r="K581" s="759"/>
      <c r="L581" s="759"/>
      <c r="M581" s="759"/>
      <c r="N581" s="759"/>
      <c r="O581" s="657"/>
      <c r="P581" s="657"/>
      <c r="Q581" s="657"/>
      <c r="R581" s="657"/>
      <c r="S581" s="656"/>
      <c r="T581" s="656"/>
      <c r="U581" s="656"/>
      <c r="V581" s="632"/>
      <c r="W581" s="632"/>
      <c r="X581" s="632"/>
      <c r="Y581" s="632"/>
      <c r="Z581" s="632"/>
      <c r="AA581" s="632"/>
      <c r="AB581" s="122"/>
      <c r="AC581" s="122"/>
      <c r="AD581" s="759"/>
      <c r="AE581" s="759"/>
      <c r="AF581" s="759"/>
      <c r="AG581" s="759"/>
      <c r="AH581" s="759"/>
      <c r="AI581" s="759"/>
      <c r="AJ581" s="759"/>
      <c r="AK581" s="759"/>
      <c r="AL581" s="759"/>
      <c r="AM581" s="759"/>
      <c r="AN581" s="759"/>
      <c r="AO581" s="759"/>
      <c r="AP581" s="759"/>
      <c r="AQ581" s="759"/>
      <c r="AR581" s="759"/>
      <c r="AS581" s="759"/>
      <c r="AT581" s="759"/>
      <c r="AU581" s="759"/>
      <c r="AV581" s="759"/>
      <c r="AW581" s="759"/>
      <c r="AX581" s="759"/>
      <c r="AY581" s="759"/>
      <c r="AZ581" s="759"/>
      <c r="BA581" s="759"/>
      <c r="BB581" s="759"/>
      <c r="BC581" s="759"/>
      <c r="BD581" s="759"/>
      <c r="BE581" s="759"/>
      <c r="BF581" s="759"/>
      <c r="BG581" s="759"/>
      <c r="BH581" s="759"/>
      <c r="BI581" s="759"/>
      <c r="BJ581" s="759"/>
      <c r="BK581" s="759"/>
      <c r="BL581" s="759"/>
      <c r="BM581" s="759"/>
      <c r="BN581" s="759"/>
      <c r="BO581" s="759"/>
      <c r="BP581" s="759"/>
      <c r="BQ581" s="759"/>
      <c r="BR581" s="759"/>
      <c r="BS581" s="720"/>
      <c r="BT581" s="720"/>
      <c r="BU581" s="720"/>
      <c r="BV581" s="720"/>
      <c r="BW581" s="720"/>
      <c r="BX581" s="720"/>
      <c r="BY581" s="720"/>
      <c r="BZ581" s="720"/>
      <c r="CA581" s="720"/>
      <c r="CB581" s="720"/>
      <c r="CC581" s="720"/>
      <c r="CD581" s="720"/>
      <c r="CE581" s="720"/>
      <c r="CF581" s="720"/>
      <c r="CG581" s="720"/>
      <c r="CH581" s="720"/>
      <c r="CI581" s="720"/>
      <c r="CJ581" s="720"/>
      <c r="CK581" s="720"/>
      <c r="CL581" s="100"/>
      <c r="CM581" s="100"/>
      <c r="CN581" s="100"/>
      <c r="CO581" s="100"/>
      <c r="CP581" s="100"/>
      <c r="CQ581" s="100"/>
      <c r="CR581" s="100"/>
      <c r="CS581" s="100"/>
      <c r="CT581" s="100"/>
      <c r="CU581" s="100"/>
      <c r="CV581" s="100"/>
      <c r="CW581" s="100"/>
      <c r="CX581" s="100"/>
      <c r="CY581" s="100"/>
      <c r="CZ581" s="100"/>
      <c r="DA581" s="100"/>
      <c r="DB581" s="100"/>
      <c r="DC581" s="100"/>
      <c r="DD581" s="100"/>
      <c r="DE581" s="100"/>
      <c r="DF581" s="100"/>
      <c r="DG581" s="100"/>
      <c r="DH581" s="100"/>
      <c r="DI581" s="100"/>
      <c r="DJ581" s="100"/>
      <c r="DK581" s="100"/>
      <c r="DL581" s="100"/>
      <c r="DM581" s="100"/>
      <c r="DN581" s="100"/>
      <c r="DO581" s="100"/>
      <c r="DP581" s="100"/>
      <c r="DQ581" s="100"/>
    </row>
    <row r="582" spans="2:121" s="47" customFormat="1" ht="12" hidden="1" customHeight="1" outlineLevel="1">
      <c r="B582" s="47">
        <v>582</v>
      </c>
      <c r="C582" s="46"/>
      <c r="D582" s="791"/>
      <c r="E582" s="118"/>
      <c r="F582" s="637"/>
      <c r="G582" s="637"/>
      <c r="H582" s="637"/>
      <c r="I582" s="637"/>
      <c r="J582" s="637"/>
      <c r="K582" s="637"/>
      <c r="L582" s="637"/>
      <c r="M582" s="637"/>
      <c r="N582" s="637"/>
      <c r="O582" s="657"/>
      <c r="P582" s="657"/>
      <c r="Q582" s="657"/>
      <c r="R582" s="657"/>
      <c r="S582" s="657"/>
      <c r="T582" s="657"/>
      <c r="U582" s="657"/>
      <c r="V582" s="827"/>
      <c r="W582" s="827"/>
      <c r="X582" s="827"/>
      <c r="Y582" s="827"/>
      <c r="Z582" s="827"/>
      <c r="AA582" s="827"/>
      <c r="AB582" s="118"/>
      <c r="AC582" s="118"/>
      <c r="AD582" s="637"/>
      <c r="AE582" s="637"/>
      <c r="AF582" s="637"/>
      <c r="AG582" s="637"/>
      <c r="AH582" s="637"/>
      <c r="AI582" s="637"/>
      <c r="AJ582" s="637"/>
      <c r="AK582" s="637"/>
      <c r="AL582" s="637"/>
      <c r="AM582" s="637"/>
      <c r="AN582" s="637"/>
      <c r="AO582" s="637"/>
      <c r="AP582" s="637"/>
      <c r="AQ582" s="637"/>
      <c r="AR582" s="637"/>
      <c r="AS582" s="637"/>
      <c r="AT582" s="637"/>
      <c r="AU582" s="637"/>
      <c r="AV582" s="637"/>
      <c r="AW582" s="637"/>
      <c r="AX582" s="637"/>
      <c r="AY582" s="637"/>
      <c r="AZ582" s="637"/>
      <c r="BA582" s="637"/>
      <c r="BB582" s="637"/>
      <c r="BC582" s="637"/>
      <c r="BD582" s="637"/>
      <c r="BE582" s="637"/>
      <c r="BF582" s="637"/>
      <c r="BG582" s="637"/>
      <c r="BH582" s="637"/>
      <c r="BI582" s="637"/>
      <c r="BJ582" s="637"/>
      <c r="BK582" s="637"/>
      <c r="BL582" s="637"/>
      <c r="BM582" s="637"/>
      <c r="BN582" s="637"/>
      <c r="BO582" s="637"/>
      <c r="BP582" s="637"/>
      <c r="BQ582" s="637"/>
      <c r="BR582" s="637"/>
      <c r="BS582" s="639"/>
      <c r="BT582" s="639"/>
      <c r="BU582" s="639"/>
      <c r="BV582" s="639"/>
      <c r="BW582" s="639"/>
      <c r="BX582" s="639"/>
      <c r="BY582" s="639"/>
      <c r="BZ582" s="639"/>
      <c r="CA582" s="639"/>
      <c r="CB582" s="639"/>
      <c r="CC582" s="639"/>
      <c r="CD582" s="639"/>
      <c r="CE582" s="639"/>
      <c r="CF582" s="639"/>
      <c r="CG582" s="639"/>
      <c r="CH582" s="639"/>
      <c r="CI582" s="651"/>
      <c r="CJ582" s="651"/>
      <c r="CK582" s="651"/>
      <c r="CL582" s="667"/>
      <c r="CM582" s="667"/>
      <c r="CN582" s="667"/>
      <c r="CO582" s="667"/>
      <c r="CP582" s="667"/>
      <c r="CQ582" s="667"/>
      <c r="CR582" s="667"/>
      <c r="CS582" s="667"/>
      <c r="CT582" s="667"/>
      <c r="CU582" s="667"/>
      <c r="CV582" s="667"/>
      <c r="CW582" s="667"/>
      <c r="CX582" s="667"/>
      <c r="CY582" s="667"/>
      <c r="CZ582" s="667"/>
      <c r="DA582" s="667"/>
      <c r="DB582" s="667"/>
      <c r="DC582" s="667"/>
      <c r="DD582" s="667"/>
      <c r="DE582" s="667"/>
      <c r="DF582" s="667"/>
      <c r="DG582" s="667"/>
      <c r="DH582" s="667"/>
      <c r="DI582" s="667"/>
      <c r="DJ582" s="667"/>
      <c r="DK582" s="667"/>
      <c r="DL582" s="667"/>
      <c r="DM582" s="667"/>
      <c r="DN582" s="667"/>
      <c r="DO582" s="667"/>
      <c r="DP582" s="667"/>
      <c r="DQ582" s="667"/>
    </row>
    <row r="583" spans="2:121" s="47" customFormat="1" ht="12" hidden="1" customHeight="1" outlineLevel="1">
      <c r="B583" s="47">
        <v>583</v>
      </c>
      <c r="C583" s="46"/>
      <c r="D583" s="791"/>
      <c r="E583" s="118"/>
      <c r="F583" s="637"/>
      <c r="G583" s="637"/>
      <c r="H583" s="637"/>
      <c r="I583" s="637"/>
      <c r="J583" s="637"/>
      <c r="K583" s="637"/>
      <c r="L583" s="637"/>
      <c r="M583" s="637"/>
      <c r="N583" s="637"/>
      <c r="O583" s="657"/>
      <c r="P583" s="657"/>
      <c r="Q583" s="657"/>
      <c r="R583" s="657"/>
      <c r="S583" s="657"/>
      <c r="T583" s="657"/>
      <c r="U583" s="657"/>
      <c r="V583" s="827"/>
      <c r="W583" s="827"/>
      <c r="X583" s="827"/>
      <c r="Y583" s="827"/>
      <c r="Z583" s="827"/>
      <c r="AA583" s="827"/>
      <c r="AB583" s="118"/>
      <c r="AC583" s="118"/>
      <c r="AD583" s="637"/>
      <c r="AE583" s="637"/>
      <c r="AF583" s="637"/>
      <c r="AG583" s="637"/>
      <c r="AH583" s="637"/>
      <c r="AI583" s="637"/>
      <c r="AJ583" s="637"/>
      <c r="AK583" s="637"/>
      <c r="AL583" s="637"/>
      <c r="AM583" s="637"/>
      <c r="AN583" s="637"/>
      <c r="AO583" s="637"/>
      <c r="AP583" s="637"/>
      <c r="AQ583" s="637"/>
      <c r="AR583" s="637"/>
      <c r="AS583" s="637"/>
      <c r="AT583" s="637"/>
      <c r="AU583" s="637"/>
      <c r="AV583" s="637"/>
      <c r="AW583" s="637"/>
      <c r="AX583" s="637"/>
      <c r="AY583" s="637"/>
      <c r="AZ583" s="637"/>
      <c r="BA583" s="637"/>
      <c r="BB583" s="637"/>
      <c r="BC583" s="637"/>
      <c r="BD583" s="637"/>
      <c r="BE583" s="637"/>
      <c r="BF583" s="637"/>
      <c r="BG583" s="637"/>
      <c r="BH583" s="637"/>
      <c r="BI583" s="637"/>
      <c r="BJ583" s="637"/>
      <c r="BK583" s="637"/>
      <c r="BL583" s="637"/>
      <c r="BM583" s="637"/>
      <c r="BN583" s="637"/>
      <c r="BO583" s="637"/>
      <c r="BP583" s="637"/>
      <c r="BQ583" s="637"/>
      <c r="BR583" s="637"/>
      <c r="BS583" s="639"/>
      <c r="BT583" s="639"/>
      <c r="BU583" s="639"/>
      <c r="BV583" s="639"/>
      <c r="BW583" s="639"/>
      <c r="BX583" s="639"/>
      <c r="BY583" s="639"/>
      <c r="BZ583" s="639"/>
      <c r="CA583" s="639"/>
      <c r="CB583" s="639"/>
      <c r="CC583" s="639"/>
      <c r="CD583" s="639"/>
      <c r="CE583" s="639"/>
      <c r="CF583" s="639"/>
      <c r="CG583" s="639"/>
      <c r="CH583" s="639"/>
      <c r="CI583" s="651"/>
      <c r="CJ583" s="651"/>
      <c r="CK583" s="651"/>
      <c r="CL583" s="667"/>
      <c r="CM583" s="667"/>
      <c r="CN583" s="667"/>
      <c r="CO583" s="667"/>
      <c r="CP583" s="667"/>
      <c r="CQ583" s="667"/>
      <c r="CR583" s="667"/>
      <c r="CS583" s="667"/>
      <c r="CT583" s="667"/>
      <c r="CU583" s="667"/>
      <c r="CV583" s="667"/>
      <c r="CW583" s="667"/>
      <c r="CX583" s="667"/>
      <c r="CY583" s="667"/>
      <c r="CZ583" s="667"/>
      <c r="DA583" s="667"/>
      <c r="DB583" s="667"/>
      <c r="DC583" s="667"/>
      <c r="DD583" s="667"/>
      <c r="DE583" s="667"/>
      <c r="DF583" s="667"/>
      <c r="DG583" s="667"/>
      <c r="DH583" s="667"/>
      <c r="DI583" s="667"/>
      <c r="DJ583" s="667"/>
      <c r="DK583" s="667"/>
      <c r="DL583" s="667"/>
      <c r="DM583" s="667"/>
      <c r="DN583" s="667"/>
      <c r="DO583" s="667"/>
      <c r="DP583" s="667"/>
      <c r="DQ583" s="667"/>
    </row>
    <row r="584" spans="2:121" s="47" customFormat="1" ht="12" hidden="1" customHeight="1" outlineLevel="1">
      <c r="B584" s="47">
        <v>584</v>
      </c>
      <c r="C584" s="46"/>
      <c r="D584" s="791"/>
      <c r="E584" s="118"/>
      <c r="F584" s="637"/>
      <c r="G584" s="637"/>
      <c r="H584" s="637"/>
      <c r="I584" s="637"/>
      <c r="J584" s="637"/>
      <c r="K584" s="637"/>
      <c r="L584" s="637"/>
      <c r="M584" s="637"/>
      <c r="N584" s="637"/>
      <c r="O584" s="657"/>
      <c r="P584" s="657"/>
      <c r="Q584" s="657"/>
      <c r="R584" s="657"/>
      <c r="S584" s="657"/>
      <c r="T584" s="657"/>
      <c r="U584" s="657"/>
      <c r="V584" s="827"/>
      <c r="W584" s="827"/>
      <c r="X584" s="827"/>
      <c r="Y584" s="827"/>
      <c r="Z584" s="827"/>
      <c r="AA584" s="827"/>
      <c r="AB584" s="118"/>
      <c r="AC584" s="118"/>
      <c r="AD584" s="637"/>
      <c r="AE584" s="637"/>
      <c r="AF584" s="637"/>
      <c r="AG584" s="637"/>
      <c r="AH584" s="637"/>
      <c r="AI584" s="637"/>
      <c r="AJ584" s="637"/>
      <c r="AK584" s="637"/>
      <c r="AL584" s="637"/>
      <c r="AM584" s="637"/>
      <c r="AN584" s="637"/>
      <c r="AO584" s="637"/>
      <c r="AP584" s="637"/>
      <c r="AQ584" s="637"/>
      <c r="AR584" s="637"/>
      <c r="AS584" s="637"/>
      <c r="AT584" s="637"/>
      <c r="AU584" s="637"/>
      <c r="AV584" s="637"/>
      <c r="AW584" s="637"/>
      <c r="AX584" s="637"/>
      <c r="AY584" s="637"/>
      <c r="AZ584" s="637"/>
      <c r="BA584" s="637"/>
      <c r="BB584" s="637"/>
      <c r="BC584" s="637"/>
      <c r="BD584" s="637"/>
      <c r="BE584" s="637"/>
      <c r="BF584" s="637"/>
      <c r="BG584" s="637"/>
      <c r="BH584" s="637"/>
      <c r="BI584" s="637"/>
      <c r="BJ584" s="637"/>
      <c r="BK584" s="637"/>
      <c r="BL584" s="637"/>
      <c r="BM584" s="637"/>
      <c r="BN584" s="637"/>
      <c r="BO584" s="637"/>
      <c r="BP584" s="637"/>
      <c r="BQ584" s="637"/>
      <c r="BR584" s="637"/>
      <c r="BS584" s="639"/>
      <c r="BT584" s="639"/>
      <c r="BU584" s="639"/>
      <c r="BV584" s="639"/>
      <c r="BW584" s="639"/>
      <c r="BX584" s="639"/>
      <c r="BY584" s="639"/>
      <c r="BZ584" s="639"/>
      <c r="CA584" s="639"/>
      <c r="CB584" s="639"/>
      <c r="CC584" s="639"/>
      <c r="CD584" s="639"/>
      <c r="CE584" s="639"/>
      <c r="CF584" s="639"/>
      <c r="CG584" s="639"/>
      <c r="CH584" s="639"/>
      <c r="CI584" s="651"/>
      <c r="CJ584" s="651"/>
      <c r="CK584" s="651"/>
      <c r="CL584" s="667"/>
      <c r="CM584" s="667"/>
      <c r="CN584" s="667"/>
      <c r="CO584" s="667"/>
      <c r="CP584" s="667"/>
      <c r="CQ584" s="667"/>
      <c r="CR584" s="667"/>
      <c r="CS584" s="667"/>
      <c r="CT584" s="667"/>
      <c r="CU584" s="667"/>
      <c r="CV584" s="667"/>
      <c r="CW584" s="667"/>
      <c r="CX584" s="667"/>
      <c r="CY584" s="667"/>
      <c r="CZ584" s="667"/>
      <c r="DA584" s="667"/>
      <c r="DB584" s="667"/>
      <c r="DC584" s="667"/>
      <c r="DD584" s="667"/>
      <c r="DE584" s="667"/>
      <c r="DF584" s="667"/>
      <c r="DG584" s="667"/>
      <c r="DH584" s="667"/>
      <c r="DI584" s="667"/>
      <c r="DJ584" s="667"/>
      <c r="DK584" s="667"/>
      <c r="DL584" s="667"/>
      <c r="DM584" s="667"/>
      <c r="DN584" s="667"/>
      <c r="DO584" s="667"/>
      <c r="DP584" s="667"/>
      <c r="DQ584" s="667"/>
    </row>
    <row r="585" spans="2:121" s="47" customFormat="1" ht="3" hidden="1" customHeight="1" outlineLevel="1">
      <c r="B585" s="47">
        <v>585</v>
      </c>
      <c r="C585" s="83"/>
      <c r="D585" s="86"/>
      <c r="E585" s="11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131"/>
      <c r="W585" s="131"/>
      <c r="X585" s="131"/>
      <c r="Y585" s="131"/>
      <c r="Z585" s="131"/>
      <c r="AA585" s="131"/>
      <c r="AB585" s="114"/>
      <c r="AC585" s="11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99"/>
      <c r="CE585" s="99"/>
      <c r="CF585" s="99"/>
      <c r="CG585" s="99"/>
      <c r="CH585" s="99"/>
      <c r="CI585" s="85"/>
      <c r="CJ585" s="85"/>
      <c r="CK585" s="85"/>
      <c r="CL585" s="99"/>
      <c r="CM585" s="85"/>
      <c r="CN585" s="85"/>
      <c r="CO585" s="85"/>
      <c r="CP585" s="85"/>
      <c r="CQ585" s="85"/>
      <c r="CR585" s="85"/>
      <c r="CS585" s="85"/>
      <c r="CT585" s="85"/>
      <c r="CU585" s="85"/>
      <c r="CV585" s="85"/>
      <c r="CW585" s="85"/>
      <c r="CX585" s="85"/>
      <c r="CY585" s="85"/>
      <c r="CZ585" s="85"/>
      <c r="DA585" s="85"/>
      <c r="DB585" s="85"/>
      <c r="DC585" s="85"/>
      <c r="DD585" s="85"/>
      <c r="DE585" s="85"/>
      <c r="DF585" s="85"/>
      <c r="DG585" s="85"/>
      <c r="DH585" s="85"/>
      <c r="DI585" s="85"/>
      <c r="DJ585" s="85"/>
      <c r="DK585" s="85"/>
      <c r="DL585" s="85"/>
      <c r="DM585" s="85"/>
      <c r="DN585" s="85"/>
      <c r="DO585" s="85"/>
      <c r="DP585" s="85"/>
      <c r="DQ585" s="85"/>
    </row>
    <row r="586" spans="2:121" s="47" customFormat="1" ht="12" hidden="1" customHeight="1" outlineLevel="1">
      <c r="B586" s="47">
        <v>586</v>
      </c>
      <c r="C586" s="46"/>
      <c r="D586" s="791"/>
      <c r="E586" s="118"/>
      <c r="F586" s="637"/>
      <c r="G586" s="637"/>
      <c r="H586" s="637"/>
      <c r="I586" s="637"/>
      <c r="J586" s="637"/>
      <c r="K586" s="637"/>
      <c r="L586" s="637"/>
      <c r="M586" s="637"/>
      <c r="N586" s="637"/>
      <c r="O586" s="657"/>
      <c r="P586" s="657"/>
      <c r="Q586" s="657"/>
      <c r="R586" s="657"/>
      <c r="S586" s="657"/>
      <c r="T586" s="657"/>
      <c r="U586" s="657"/>
      <c r="V586" s="827"/>
      <c r="W586" s="827"/>
      <c r="X586" s="827"/>
      <c r="Y586" s="827"/>
      <c r="Z586" s="827"/>
      <c r="AA586" s="827"/>
      <c r="AB586" s="118"/>
      <c r="AC586" s="118"/>
      <c r="AD586" s="637"/>
      <c r="AE586" s="637"/>
      <c r="AF586" s="637"/>
      <c r="AG586" s="637"/>
      <c r="AH586" s="637"/>
      <c r="AI586" s="637"/>
      <c r="AJ586" s="637"/>
      <c r="AK586" s="637"/>
      <c r="AL586" s="637"/>
      <c r="AM586" s="637"/>
      <c r="AN586" s="637"/>
      <c r="AO586" s="637"/>
      <c r="AP586" s="637"/>
      <c r="AQ586" s="637"/>
      <c r="AR586" s="637"/>
      <c r="AS586" s="637"/>
      <c r="AT586" s="637"/>
      <c r="AU586" s="637"/>
      <c r="AV586" s="637"/>
      <c r="AW586" s="637"/>
      <c r="AX586" s="637"/>
      <c r="AY586" s="637"/>
      <c r="AZ586" s="637"/>
      <c r="BA586" s="637"/>
      <c r="BB586" s="637"/>
      <c r="BC586" s="637"/>
      <c r="BD586" s="637"/>
      <c r="BE586" s="637"/>
      <c r="BF586" s="637"/>
      <c r="BG586" s="637"/>
      <c r="BH586" s="637"/>
      <c r="BI586" s="637"/>
      <c r="BJ586" s="637"/>
      <c r="BK586" s="637"/>
      <c r="BL586" s="637"/>
      <c r="BM586" s="637"/>
      <c r="BN586" s="637"/>
      <c r="BO586" s="637"/>
      <c r="BP586" s="637"/>
      <c r="BQ586" s="637"/>
      <c r="BR586" s="637"/>
      <c r="BS586" s="639"/>
      <c r="BT586" s="639"/>
      <c r="BU586" s="639"/>
      <c r="BV586" s="639"/>
      <c r="BW586" s="639"/>
      <c r="BX586" s="639"/>
      <c r="BY586" s="639"/>
      <c r="BZ586" s="701"/>
      <c r="CA586" s="701"/>
      <c r="CB586" s="701"/>
      <c r="CC586" s="701"/>
      <c r="CD586" s="701"/>
      <c r="CE586" s="639"/>
      <c r="CF586" s="639"/>
      <c r="CG586" s="639"/>
      <c r="CH586" s="639"/>
      <c r="CI586" s="651"/>
      <c r="CJ586" s="651"/>
      <c r="CK586" s="651"/>
      <c r="CL586" s="667"/>
      <c r="CM586" s="667"/>
      <c r="CN586" s="667"/>
      <c r="CO586" s="667"/>
      <c r="CP586" s="667"/>
      <c r="CQ586" s="667"/>
      <c r="CR586" s="667"/>
      <c r="CS586" s="667"/>
      <c r="CT586" s="667"/>
      <c r="CU586" s="667"/>
      <c r="CV586" s="667"/>
      <c r="CW586" s="667"/>
      <c r="CX586" s="667"/>
      <c r="CY586" s="667"/>
      <c r="CZ586" s="667"/>
      <c r="DA586" s="667"/>
      <c r="DB586" s="667"/>
      <c r="DC586" s="667"/>
      <c r="DD586" s="667"/>
      <c r="DE586" s="667"/>
      <c r="DF586" s="667"/>
      <c r="DG586" s="667"/>
      <c r="DH586" s="667"/>
      <c r="DI586" s="667"/>
      <c r="DJ586" s="667"/>
      <c r="DK586" s="667"/>
      <c r="DL586" s="667"/>
      <c r="DM586" s="667"/>
      <c r="DN586" s="667"/>
      <c r="DO586" s="667"/>
      <c r="DP586" s="667"/>
      <c r="DQ586" s="667"/>
    </row>
    <row r="587" spans="2:121" s="51" customFormat="1" ht="12" hidden="1" customHeight="1" outlineLevel="1">
      <c r="B587" s="47">
        <v>587</v>
      </c>
      <c r="C587" s="641"/>
      <c r="D587" s="763"/>
      <c r="E587" s="57"/>
      <c r="F587" s="653"/>
      <c r="G587" s="653"/>
      <c r="H587" s="653"/>
      <c r="I587" s="653"/>
      <c r="J587" s="653"/>
      <c r="K587" s="653"/>
      <c r="L587" s="653"/>
      <c r="M587" s="653"/>
      <c r="N587" s="653"/>
      <c r="O587" s="822"/>
      <c r="P587" s="644"/>
      <c r="Q587" s="644"/>
      <c r="R587" s="644"/>
      <c r="S587" s="644"/>
      <c r="T587" s="644"/>
      <c r="U587" s="644"/>
      <c r="V587" s="645"/>
      <c r="W587" s="645"/>
      <c r="X587" s="645"/>
      <c r="Y587" s="645"/>
      <c r="Z587" s="645"/>
      <c r="AA587" s="645"/>
      <c r="AB587" s="57"/>
      <c r="AC587" s="89"/>
      <c r="AD587" s="653"/>
      <c r="AE587" s="653"/>
      <c r="AF587" s="653"/>
      <c r="AG587" s="653"/>
      <c r="AH587" s="653"/>
      <c r="AI587" s="653"/>
      <c r="AJ587" s="653"/>
      <c r="AK587" s="653"/>
      <c r="AL587" s="653"/>
      <c r="AM587" s="653"/>
      <c r="AN587" s="653"/>
      <c r="AO587" s="653"/>
      <c r="AP587" s="653"/>
      <c r="AQ587" s="653"/>
      <c r="AR587" s="653"/>
      <c r="AS587" s="653"/>
      <c r="AT587" s="653"/>
      <c r="AU587" s="653"/>
      <c r="AV587" s="653"/>
      <c r="AW587" s="653"/>
      <c r="AX587" s="653"/>
      <c r="AY587" s="653"/>
      <c r="AZ587" s="653"/>
      <c r="BA587" s="653"/>
      <c r="BB587" s="653"/>
      <c r="BC587" s="653"/>
      <c r="BD587" s="653"/>
      <c r="BE587" s="653"/>
      <c r="BF587" s="653"/>
      <c r="BG587" s="653"/>
      <c r="BH587" s="653"/>
      <c r="BI587" s="653"/>
      <c r="BJ587" s="653"/>
      <c r="BK587" s="653"/>
      <c r="BL587" s="653"/>
      <c r="BM587" s="653"/>
      <c r="BN587" s="653"/>
      <c r="BO587" s="653"/>
      <c r="BP587" s="653"/>
      <c r="BQ587" s="653"/>
      <c r="BR587" s="653"/>
      <c r="BS587" s="654"/>
      <c r="BT587" s="654"/>
      <c r="BU587" s="654"/>
      <c r="BV587" s="654"/>
      <c r="BW587" s="654"/>
      <c r="BX587" s="654"/>
      <c r="BY587" s="654"/>
      <c r="BZ587" s="782"/>
      <c r="CA587" s="782"/>
      <c r="CB587" s="782"/>
      <c r="CC587" s="782"/>
      <c r="CD587" s="782"/>
      <c r="CE587" s="654"/>
      <c r="CF587" s="654"/>
      <c r="CG587" s="654"/>
      <c r="CH587" s="654"/>
      <c r="CI587" s="646"/>
      <c r="CJ587" s="646"/>
      <c r="CK587" s="646"/>
      <c r="CL587" s="643"/>
      <c r="CM587" s="643"/>
      <c r="CN587" s="643"/>
      <c r="CO587" s="643"/>
      <c r="CP587" s="643"/>
      <c r="CQ587" s="643"/>
      <c r="CR587" s="643"/>
      <c r="CS587" s="643"/>
      <c r="CT587" s="643"/>
      <c r="CU587" s="643"/>
      <c r="CV587" s="643"/>
      <c r="CW587" s="643"/>
      <c r="CX587" s="643"/>
      <c r="CY587" s="643"/>
      <c r="CZ587" s="643"/>
      <c r="DA587" s="643"/>
      <c r="DB587" s="643"/>
      <c r="DC587" s="643"/>
      <c r="DD587" s="643"/>
      <c r="DE587" s="643"/>
      <c r="DF587" s="643"/>
      <c r="DG587" s="643"/>
      <c r="DH587" s="643"/>
      <c r="DI587" s="643"/>
      <c r="DJ587" s="643"/>
      <c r="DK587" s="643"/>
      <c r="DL587" s="643"/>
      <c r="DM587" s="643"/>
      <c r="DN587" s="643"/>
      <c r="DO587" s="643"/>
      <c r="DP587" s="643"/>
      <c r="DQ587" s="643"/>
    </row>
    <row r="588" spans="2:121" s="47" customFormat="1" ht="12" hidden="1" customHeight="1" outlineLevel="1">
      <c r="B588" s="47">
        <v>588</v>
      </c>
      <c r="C588" s="46"/>
      <c r="D588" s="770"/>
      <c r="E588" s="118"/>
      <c r="F588" s="637"/>
      <c r="G588" s="637"/>
      <c r="H588" s="637"/>
      <c r="I588" s="637"/>
      <c r="J588" s="637"/>
      <c r="K588" s="637"/>
      <c r="L588" s="637"/>
      <c r="M588" s="637"/>
      <c r="N588" s="637"/>
      <c r="O588" s="657"/>
      <c r="P588" s="657"/>
      <c r="Q588" s="657"/>
      <c r="R588" s="657"/>
      <c r="S588" s="657"/>
      <c r="T588" s="657"/>
      <c r="U588" s="657"/>
      <c r="V588" s="827"/>
      <c r="W588" s="827"/>
      <c r="X588" s="827"/>
      <c r="Y588" s="827"/>
      <c r="Z588" s="827"/>
      <c r="AA588" s="827"/>
      <c r="AB588" s="118"/>
      <c r="AC588" s="88"/>
      <c r="AD588" s="637"/>
      <c r="AE588" s="637"/>
      <c r="AF588" s="637"/>
      <c r="AG588" s="637"/>
      <c r="AH588" s="637"/>
      <c r="AI588" s="637"/>
      <c r="AJ588" s="637"/>
      <c r="AK588" s="637"/>
      <c r="AL588" s="637"/>
      <c r="AM588" s="637"/>
      <c r="AN588" s="637"/>
      <c r="AO588" s="637"/>
      <c r="AP588" s="637"/>
      <c r="AQ588" s="637"/>
      <c r="AR588" s="637"/>
      <c r="AS588" s="637"/>
      <c r="AT588" s="637"/>
      <c r="AU588" s="637"/>
      <c r="AV588" s="637"/>
      <c r="AW588" s="637"/>
      <c r="AX588" s="637"/>
      <c r="AY588" s="637"/>
      <c r="AZ588" s="637"/>
      <c r="BA588" s="637"/>
      <c r="BB588" s="637"/>
      <c r="BC588" s="637"/>
      <c r="BD588" s="637"/>
      <c r="BE588" s="637"/>
      <c r="BF588" s="637"/>
      <c r="BG588" s="637"/>
      <c r="BH588" s="637"/>
      <c r="BI588" s="637"/>
      <c r="BJ588" s="637"/>
      <c r="BK588" s="637"/>
      <c r="BL588" s="637"/>
      <c r="BM588" s="637"/>
      <c r="BN588" s="637"/>
      <c r="BO588" s="637"/>
      <c r="BP588" s="637"/>
      <c r="BQ588" s="637"/>
      <c r="BR588" s="637"/>
      <c r="BS588" s="639"/>
      <c r="BT588" s="639"/>
      <c r="BU588" s="639"/>
      <c r="BV588" s="639"/>
      <c r="BW588" s="639"/>
      <c r="BX588" s="639"/>
      <c r="BY588" s="639"/>
      <c r="BZ588" s="701"/>
      <c r="CA588" s="701"/>
      <c r="CB588" s="701"/>
      <c r="CC588" s="701"/>
      <c r="CD588" s="701"/>
      <c r="CE588" s="639"/>
      <c r="CF588" s="639"/>
      <c r="CG588" s="639"/>
      <c r="CH588" s="639"/>
      <c r="CI588" s="651"/>
      <c r="CJ588" s="651"/>
      <c r="CK588" s="651"/>
      <c r="CL588" s="667"/>
      <c r="CM588" s="667"/>
      <c r="CN588" s="667"/>
      <c r="CO588" s="667"/>
      <c r="CP588" s="667"/>
      <c r="CQ588" s="667"/>
      <c r="CR588" s="667"/>
      <c r="CS588" s="667"/>
      <c r="CT588" s="667"/>
      <c r="CU588" s="667"/>
      <c r="CV588" s="667"/>
      <c r="CW588" s="667"/>
      <c r="CX588" s="667"/>
      <c r="CY588" s="667"/>
      <c r="CZ588" s="667"/>
      <c r="DA588" s="667"/>
      <c r="DB588" s="667"/>
      <c r="DC588" s="667"/>
      <c r="DD588" s="667"/>
      <c r="DE588" s="667"/>
      <c r="DF588" s="667"/>
      <c r="DG588" s="667"/>
      <c r="DH588" s="667"/>
      <c r="DI588" s="667"/>
      <c r="DJ588" s="667"/>
      <c r="DK588" s="667"/>
      <c r="DL588" s="667"/>
      <c r="DM588" s="667"/>
      <c r="DN588" s="667"/>
      <c r="DO588" s="667"/>
      <c r="DP588" s="667"/>
      <c r="DQ588" s="667"/>
    </row>
    <row r="589" spans="2:121" s="47" customFormat="1" ht="12" hidden="1" customHeight="1" outlineLevel="1">
      <c r="B589" s="47">
        <v>589</v>
      </c>
      <c r="C589" s="46"/>
      <c r="D589" s="770"/>
      <c r="E589" s="118"/>
      <c r="F589" s="637"/>
      <c r="G589" s="637"/>
      <c r="H589" s="637"/>
      <c r="I589" s="637"/>
      <c r="J589" s="637"/>
      <c r="K589" s="637"/>
      <c r="L589" s="637"/>
      <c r="M589" s="637"/>
      <c r="N589" s="637"/>
      <c r="O589" s="657"/>
      <c r="P589" s="657"/>
      <c r="Q589" s="657"/>
      <c r="R589" s="657"/>
      <c r="S589" s="657"/>
      <c r="T589" s="657"/>
      <c r="U589" s="657"/>
      <c r="V589" s="827"/>
      <c r="W589" s="827"/>
      <c r="X589" s="827"/>
      <c r="Y589" s="827"/>
      <c r="Z589" s="827"/>
      <c r="AA589" s="827"/>
      <c r="AB589" s="118"/>
      <c r="AC589" s="88"/>
      <c r="AD589" s="637"/>
      <c r="AE589" s="637"/>
      <c r="AF589" s="637"/>
      <c r="AG589" s="637"/>
      <c r="AH589" s="637"/>
      <c r="AI589" s="637"/>
      <c r="AJ589" s="637"/>
      <c r="AK589" s="637"/>
      <c r="AL589" s="637"/>
      <c r="AM589" s="637"/>
      <c r="AN589" s="637"/>
      <c r="AO589" s="637"/>
      <c r="AP589" s="637"/>
      <c r="AQ589" s="637"/>
      <c r="AR589" s="637"/>
      <c r="AS589" s="637"/>
      <c r="AT589" s="637"/>
      <c r="AU589" s="637"/>
      <c r="AV589" s="637"/>
      <c r="AW589" s="637"/>
      <c r="AX589" s="637"/>
      <c r="AY589" s="637"/>
      <c r="AZ589" s="637"/>
      <c r="BA589" s="637"/>
      <c r="BB589" s="637"/>
      <c r="BC589" s="637"/>
      <c r="BD589" s="637"/>
      <c r="BE589" s="637"/>
      <c r="BF589" s="637"/>
      <c r="BG589" s="637"/>
      <c r="BH589" s="637"/>
      <c r="BI589" s="637"/>
      <c r="BJ589" s="637"/>
      <c r="BK589" s="637"/>
      <c r="BL589" s="637"/>
      <c r="BM589" s="637"/>
      <c r="BN589" s="637"/>
      <c r="BO589" s="637"/>
      <c r="BP589" s="637"/>
      <c r="BQ589" s="637"/>
      <c r="BR589" s="637"/>
      <c r="BS589" s="639"/>
      <c r="BT589" s="639"/>
      <c r="BU589" s="639"/>
      <c r="BV589" s="639"/>
      <c r="BW589" s="639"/>
      <c r="BX589" s="639"/>
      <c r="BY589" s="639"/>
      <c r="BZ589" s="701"/>
      <c r="CA589" s="701"/>
      <c r="CB589" s="701"/>
      <c r="CC589" s="701"/>
      <c r="CD589" s="701"/>
      <c r="CE589" s="639"/>
      <c r="CF589" s="639"/>
      <c r="CG589" s="639"/>
      <c r="CH589" s="639"/>
      <c r="CI589" s="651"/>
      <c r="CJ589" s="651"/>
      <c r="CK589" s="651"/>
      <c r="CL589" s="667"/>
      <c r="CM589" s="667"/>
      <c r="CN589" s="667"/>
      <c r="CO589" s="667"/>
      <c r="CP589" s="667"/>
      <c r="CQ589" s="667"/>
      <c r="CR589" s="667"/>
      <c r="CS589" s="667"/>
      <c r="CT589" s="667"/>
      <c r="CU589" s="667"/>
      <c r="CV589" s="667"/>
      <c r="CW589" s="667"/>
      <c r="CX589" s="667"/>
      <c r="CY589" s="667"/>
      <c r="CZ589" s="667"/>
      <c r="DA589" s="667"/>
      <c r="DB589" s="667"/>
      <c r="DC589" s="667"/>
      <c r="DD589" s="667"/>
      <c r="DE589" s="667"/>
      <c r="DF589" s="667"/>
      <c r="DG589" s="667"/>
      <c r="DH589" s="667"/>
      <c r="DI589" s="667"/>
      <c r="DJ589" s="667"/>
      <c r="DK589" s="667"/>
      <c r="DL589" s="667"/>
      <c r="DM589" s="667"/>
      <c r="DN589" s="667"/>
      <c r="DO589" s="667"/>
      <c r="DP589" s="667"/>
      <c r="DQ589" s="667"/>
    </row>
    <row r="590" spans="2:121" s="47" customFormat="1" ht="12" hidden="1" customHeight="1" outlineLevel="1">
      <c r="B590" s="47">
        <v>590</v>
      </c>
      <c r="C590" s="46"/>
      <c r="D590" s="770"/>
      <c r="E590" s="118"/>
      <c r="F590" s="637"/>
      <c r="G590" s="637"/>
      <c r="H590" s="637"/>
      <c r="I590" s="637"/>
      <c r="J590" s="637"/>
      <c r="K590" s="637"/>
      <c r="L590" s="637"/>
      <c r="M590" s="637"/>
      <c r="N590" s="637"/>
      <c r="O590" s="657"/>
      <c r="P590" s="657"/>
      <c r="Q590" s="657"/>
      <c r="R590" s="657"/>
      <c r="S590" s="657"/>
      <c r="T590" s="657"/>
      <c r="U590" s="657"/>
      <c r="V590" s="827"/>
      <c r="W590" s="827"/>
      <c r="X590" s="827"/>
      <c r="Y590" s="827"/>
      <c r="Z590" s="827"/>
      <c r="AA590" s="827"/>
      <c r="AB590" s="118"/>
      <c r="AC590" s="88"/>
      <c r="AD590" s="637"/>
      <c r="AE590" s="637"/>
      <c r="AF590" s="637"/>
      <c r="AG590" s="637"/>
      <c r="AH590" s="637"/>
      <c r="AI590" s="637"/>
      <c r="AJ590" s="637"/>
      <c r="AK590" s="637"/>
      <c r="AL590" s="637"/>
      <c r="AM590" s="637"/>
      <c r="AN590" s="637"/>
      <c r="AO590" s="637"/>
      <c r="AP590" s="637"/>
      <c r="AQ590" s="637"/>
      <c r="AR590" s="637"/>
      <c r="AS590" s="637"/>
      <c r="AT590" s="637"/>
      <c r="AU590" s="637"/>
      <c r="AV590" s="637"/>
      <c r="AW590" s="637"/>
      <c r="AX590" s="637"/>
      <c r="AY590" s="637"/>
      <c r="AZ590" s="637"/>
      <c r="BA590" s="637"/>
      <c r="BB590" s="637"/>
      <c r="BC590" s="637"/>
      <c r="BD590" s="637"/>
      <c r="BE590" s="637"/>
      <c r="BF590" s="637"/>
      <c r="BG590" s="637"/>
      <c r="BH590" s="637"/>
      <c r="BI590" s="637"/>
      <c r="BJ590" s="637"/>
      <c r="BK590" s="637"/>
      <c r="BL590" s="637"/>
      <c r="BM590" s="637"/>
      <c r="BN590" s="637"/>
      <c r="BO590" s="637"/>
      <c r="BP590" s="637"/>
      <c r="BQ590" s="637"/>
      <c r="BR590" s="637"/>
      <c r="BS590" s="639"/>
      <c r="BT590" s="639"/>
      <c r="BU590" s="639"/>
      <c r="BV590" s="639"/>
      <c r="BW590" s="639"/>
      <c r="BX590" s="639"/>
      <c r="BY590" s="639"/>
      <c r="BZ590" s="701"/>
      <c r="CA590" s="701"/>
      <c r="CB590" s="701"/>
      <c r="CC590" s="701"/>
      <c r="CD590" s="701"/>
      <c r="CE590" s="639"/>
      <c r="CF590" s="639"/>
      <c r="CG590" s="639"/>
      <c r="CH590" s="639"/>
      <c r="CI590" s="651"/>
      <c r="CJ590" s="651"/>
      <c r="CK590" s="651"/>
      <c r="CL590" s="667"/>
      <c r="CM590" s="667"/>
      <c r="CN590" s="667"/>
      <c r="CO590" s="667"/>
      <c r="CP590" s="667"/>
      <c r="CQ590" s="667"/>
      <c r="CR590" s="667"/>
      <c r="CS590" s="667"/>
      <c r="CT590" s="667"/>
      <c r="CU590" s="667"/>
      <c r="CV590" s="667"/>
      <c r="CW590" s="667"/>
      <c r="CX590" s="667"/>
      <c r="CY590" s="667"/>
      <c r="CZ590" s="667"/>
      <c r="DA590" s="667"/>
      <c r="DB590" s="667"/>
      <c r="DC590" s="667"/>
      <c r="DD590" s="667"/>
      <c r="DE590" s="667"/>
      <c r="DF590" s="667"/>
      <c r="DG590" s="667"/>
      <c r="DH590" s="667"/>
      <c r="DI590" s="667"/>
      <c r="DJ590" s="667"/>
      <c r="DK590" s="667"/>
      <c r="DL590" s="667"/>
      <c r="DM590" s="667"/>
      <c r="DN590" s="667"/>
      <c r="DO590" s="667"/>
      <c r="DP590" s="667"/>
      <c r="DQ590" s="667"/>
    </row>
    <row r="591" spans="2:121" s="51" customFormat="1" ht="12" hidden="1" customHeight="1" outlineLevel="1">
      <c r="B591" s="47">
        <v>591</v>
      </c>
      <c r="C591" s="641"/>
      <c r="D591" s="763"/>
      <c r="E591" s="57"/>
      <c r="F591" s="653"/>
      <c r="G591" s="653"/>
      <c r="H591" s="653"/>
      <c r="I591" s="653"/>
      <c r="J591" s="653"/>
      <c r="K591" s="653"/>
      <c r="L591" s="653"/>
      <c r="M591" s="653"/>
      <c r="N591" s="653"/>
      <c r="O591" s="822"/>
      <c r="P591" s="638"/>
      <c r="Q591" s="644"/>
      <c r="R591" s="644"/>
      <c r="S591" s="644"/>
      <c r="T591" s="644"/>
      <c r="U591" s="644"/>
      <c r="V591" s="645"/>
      <c r="W591" s="645"/>
      <c r="X591" s="645"/>
      <c r="Y591" s="645"/>
      <c r="Z591" s="645"/>
      <c r="AA591" s="645"/>
      <c r="AB591" s="57"/>
      <c r="AC591" s="57"/>
      <c r="AD591" s="653"/>
      <c r="AE591" s="653"/>
      <c r="AF591" s="653"/>
      <c r="AG591" s="653"/>
      <c r="AH591" s="653"/>
      <c r="AI591" s="653"/>
      <c r="AJ591" s="653"/>
      <c r="AK591" s="653"/>
      <c r="AL591" s="653"/>
      <c r="AM591" s="653"/>
      <c r="AN591" s="653"/>
      <c r="AO591" s="653"/>
      <c r="AP591" s="653"/>
      <c r="AQ591" s="653"/>
      <c r="AR591" s="653"/>
      <c r="AS591" s="653"/>
      <c r="AT591" s="653"/>
      <c r="AU591" s="653"/>
      <c r="AV591" s="653"/>
      <c r="AW591" s="653"/>
      <c r="AX591" s="653"/>
      <c r="AY591" s="653"/>
      <c r="AZ591" s="653"/>
      <c r="BA591" s="653"/>
      <c r="BB591" s="653"/>
      <c r="BC591" s="653"/>
      <c r="BD591" s="653"/>
      <c r="BE591" s="653"/>
      <c r="BF591" s="653"/>
      <c r="BG591" s="653"/>
      <c r="BH591" s="653"/>
      <c r="BI591" s="653"/>
      <c r="BJ591" s="653"/>
      <c r="BK591" s="653"/>
      <c r="BL591" s="653"/>
      <c r="BM591" s="653"/>
      <c r="BN591" s="653"/>
      <c r="BO591" s="653"/>
      <c r="BP591" s="653"/>
      <c r="BQ591" s="653"/>
      <c r="BR591" s="653"/>
      <c r="BS591" s="654"/>
      <c r="BT591" s="654"/>
      <c r="BU591" s="654"/>
      <c r="BV591" s="654"/>
      <c r="BW591" s="654"/>
      <c r="BX591" s="654"/>
      <c r="BY591" s="654"/>
      <c r="BZ591" s="782"/>
      <c r="CA591" s="782"/>
      <c r="CB591" s="782"/>
      <c r="CC591" s="782"/>
      <c r="CD591" s="782"/>
      <c r="CE591" s="654"/>
      <c r="CF591" s="654"/>
      <c r="CG591" s="654"/>
      <c r="CH591" s="654"/>
      <c r="CI591" s="646"/>
      <c r="CJ591" s="646"/>
      <c r="CK591" s="646"/>
      <c r="CL591" s="643"/>
      <c r="CM591" s="643"/>
      <c r="CN591" s="643"/>
      <c r="CO591" s="643"/>
      <c r="CP591" s="643"/>
      <c r="CQ591" s="643"/>
      <c r="CR591" s="643"/>
      <c r="CS591" s="643"/>
      <c r="CT591" s="643"/>
      <c r="CU591" s="643"/>
      <c r="CV591" s="643"/>
      <c r="CW591" s="643"/>
      <c r="CX591" s="643"/>
      <c r="CY591" s="643"/>
      <c r="CZ591" s="643"/>
      <c r="DA591" s="643"/>
      <c r="DB591" s="643"/>
      <c r="DC591" s="643"/>
      <c r="DD591" s="643"/>
      <c r="DE591" s="643"/>
      <c r="DF591" s="643"/>
      <c r="DG591" s="643"/>
      <c r="DH591" s="643"/>
      <c r="DI591" s="643"/>
      <c r="DJ591" s="643"/>
      <c r="DK591" s="643"/>
      <c r="DL591" s="643"/>
      <c r="DM591" s="643"/>
      <c r="DN591" s="643"/>
      <c r="DO591" s="643"/>
      <c r="DP591" s="643"/>
      <c r="DQ591" s="643"/>
    </row>
    <row r="592" spans="2:121" s="47" customFormat="1" hidden="1" outlineLevel="1">
      <c r="B592" s="47">
        <v>592</v>
      </c>
      <c r="C592" s="46"/>
      <c r="D592" s="728"/>
      <c r="E592" s="111"/>
      <c r="F592" s="85"/>
      <c r="G592" s="85"/>
      <c r="H592" s="85"/>
      <c r="I592" s="85"/>
      <c r="J592" s="85"/>
      <c r="K592" s="85"/>
      <c r="L592" s="85"/>
      <c r="M592" s="85"/>
      <c r="N592" s="85"/>
      <c r="O592" s="701"/>
      <c r="P592" s="638"/>
      <c r="Q592" s="698"/>
      <c r="R592" s="698"/>
      <c r="S592" s="698"/>
      <c r="T592" s="698"/>
      <c r="U592" s="698"/>
      <c r="V592" s="699"/>
      <c r="W592" s="699"/>
      <c r="X592" s="699"/>
      <c r="Y592" s="699"/>
      <c r="Z592" s="699"/>
      <c r="AA592" s="699"/>
      <c r="AB592" s="111"/>
      <c r="AC592" s="111"/>
      <c r="AD592" s="85"/>
      <c r="AE592" s="85"/>
      <c r="AF592" s="85"/>
      <c r="AG592" s="85"/>
      <c r="AH592" s="85"/>
      <c r="AI592" s="85"/>
      <c r="AJ592" s="85"/>
      <c r="AK592" s="85"/>
      <c r="AL592" s="85"/>
      <c r="AM592" s="85"/>
      <c r="AN592" s="85"/>
      <c r="AO592" s="85"/>
      <c r="AP592" s="85"/>
      <c r="AQ592" s="85"/>
      <c r="AR592" s="85"/>
      <c r="AS592" s="85"/>
      <c r="AT592" s="85"/>
      <c r="AU592" s="85"/>
      <c r="AV592" s="85"/>
      <c r="AW592" s="85"/>
      <c r="AX592" s="85"/>
      <c r="AY592" s="85"/>
      <c r="AZ592" s="85"/>
      <c r="BA592" s="85"/>
      <c r="BB592" s="85"/>
      <c r="BC592" s="85"/>
      <c r="BD592" s="85"/>
      <c r="BE592" s="85"/>
      <c r="BF592" s="85"/>
      <c r="BG592" s="85"/>
      <c r="BH592" s="85"/>
      <c r="BI592" s="85"/>
      <c r="BJ592" s="85"/>
      <c r="BK592" s="85"/>
      <c r="BL592" s="85"/>
      <c r="BM592" s="85"/>
      <c r="BN592" s="85"/>
      <c r="BO592" s="85"/>
      <c r="BP592" s="85"/>
      <c r="BQ592" s="85"/>
      <c r="BR592" s="758"/>
      <c r="BS592" s="758"/>
      <c r="BT592" s="758"/>
      <c r="BU592" s="758"/>
      <c r="BV592" s="758"/>
      <c r="BW592" s="758"/>
      <c r="BX592" s="758"/>
      <c r="BY592" s="758"/>
      <c r="BZ592" s="758"/>
      <c r="CA592" s="758"/>
      <c r="CB592" s="758"/>
      <c r="CC592" s="758"/>
      <c r="CD592" s="758"/>
      <c r="CE592" s="758"/>
      <c r="CF592" s="758"/>
      <c r="CG592" s="758"/>
      <c r="CH592" s="758"/>
      <c r="CI592" s="758"/>
      <c r="CJ592" s="758"/>
      <c r="CK592" s="758"/>
      <c r="CL592" s="758"/>
      <c r="CM592" s="758"/>
      <c r="CN592" s="758"/>
      <c r="CO592" s="758"/>
      <c r="CP592" s="758"/>
      <c r="CQ592" s="758"/>
      <c r="CR592" s="758"/>
      <c r="CS592" s="758"/>
      <c r="CT592" s="758"/>
      <c r="CU592" s="758"/>
      <c r="CV592" s="758"/>
      <c r="CW592" s="758"/>
      <c r="CX592" s="758"/>
      <c r="CY592" s="758"/>
      <c r="CZ592" s="758"/>
      <c r="DA592" s="758"/>
      <c r="DB592" s="758"/>
      <c r="DC592" s="758"/>
      <c r="DD592" s="758"/>
      <c r="DE592" s="758"/>
      <c r="DF592" s="758"/>
      <c r="DG592" s="758"/>
      <c r="DH592" s="758"/>
      <c r="DI592" s="758"/>
      <c r="DJ592" s="758"/>
      <c r="DK592" s="758"/>
      <c r="DL592" s="758"/>
      <c r="DM592" s="758"/>
      <c r="DN592" s="758"/>
      <c r="DO592" s="758"/>
      <c r="DP592" s="758"/>
      <c r="DQ592" s="758"/>
    </row>
    <row r="593" spans="2:121" s="51" customFormat="1" hidden="1" outlineLevel="1">
      <c r="B593" s="47">
        <v>593</v>
      </c>
      <c r="C593" s="641"/>
      <c r="D593" s="930"/>
      <c r="F593" s="711"/>
      <c r="G593" s="711"/>
      <c r="H593" s="711"/>
      <c r="I593" s="711"/>
      <c r="J593" s="711"/>
      <c r="K593" s="711"/>
      <c r="L593" s="711"/>
      <c r="M593" s="711"/>
      <c r="N593" s="711"/>
      <c r="O593" s="913"/>
      <c r="P593" s="782"/>
      <c r="Q593" s="782"/>
      <c r="R593" s="782"/>
      <c r="S593" s="782"/>
      <c r="T593" s="782"/>
      <c r="U593" s="782"/>
      <c r="V593" s="924"/>
      <c r="W593" s="924"/>
      <c r="X593" s="924"/>
      <c r="Y593" s="924"/>
      <c r="Z593" s="924"/>
      <c r="AA593" s="924"/>
      <c r="AD593" s="711"/>
      <c r="AE593" s="711"/>
      <c r="AF593" s="711"/>
      <c r="AG593" s="711"/>
      <c r="AH593" s="711"/>
      <c r="AI593" s="711"/>
      <c r="AJ593" s="711"/>
      <c r="AK593" s="711"/>
      <c r="AL593" s="711"/>
      <c r="AM593" s="711"/>
      <c r="AN593" s="711"/>
      <c r="AO593" s="711"/>
      <c r="AP593" s="711"/>
      <c r="AQ593" s="711"/>
      <c r="AR593" s="711"/>
      <c r="AS593" s="711"/>
      <c r="AT593" s="711"/>
      <c r="AU593" s="711"/>
      <c r="AV593" s="711"/>
      <c r="AW593" s="711"/>
      <c r="AX593" s="711"/>
      <c r="AY593" s="711"/>
      <c r="AZ593" s="711"/>
      <c r="BA593" s="711"/>
      <c r="BB593" s="711"/>
      <c r="BC593" s="711"/>
      <c r="BD593" s="711"/>
      <c r="BE593" s="711"/>
      <c r="BF593" s="711"/>
      <c r="BG593" s="711"/>
      <c r="BH593" s="711"/>
      <c r="BI593" s="711"/>
      <c r="BJ593" s="711"/>
      <c r="BK593" s="711"/>
      <c r="BL593" s="711"/>
      <c r="BM593" s="711"/>
      <c r="BN593" s="711"/>
      <c r="BO593" s="711"/>
      <c r="BP593" s="711"/>
      <c r="BQ593" s="711"/>
      <c r="BR593" s="913"/>
      <c r="BS593" s="913"/>
      <c r="BT593" s="913"/>
      <c r="BU593" s="913"/>
      <c r="BV593" s="913"/>
      <c r="BW593" s="913"/>
      <c r="BX593" s="913"/>
      <c r="BY593" s="913"/>
      <c r="BZ593" s="913"/>
      <c r="CA593" s="913"/>
      <c r="CB593" s="913"/>
      <c r="CC593" s="913"/>
      <c r="CD593" s="913"/>
      <c r="CE593" s="913"/>
      <c r="CF593" s="913"/>
      <c r="CG593" s="913"/>
      <c r="CH593" s="913"/>
      <c r="CI593" s="913"/>
      <c r="CJ593" s="913"/>
      <c r="CK593" s="913"/>
      <c r="CL593" s="913"/>
      <c r="CM593" s="913"/>
      <c r="CN593" s="913"/>
      <c r="CO593" s="913"/>
      <c r="CP593" s="913"/>
      <c r="CQ593" s="913"/>
      <c r="CR593" s="913"/>
      <c r="CS593" s="913"/>
      <c r="CT593" s="913"/>
      <c r="CU593" s="913"/>
      <c r="CV593" s="913"/>
      <c r="CW593" s="913"/>
      <c r="CX593" s="913"/>
      <c r="CY593" s="913"/>
      <c r="CZ593" s="913"/>
      <c r="DA593" s="913"/>
      <c r="DB593" s="913"/>
      <c r="DC593" s="913"/>
      <c r="DD593" s="913"/>
      <c r="DE593" s="913"/>
      <c r="DF593" s="913"/>
      <c r="DG593" s="913"/>
      <c r="DH593" s="913"/>
      <c r="DI593" s="913"/>
      <c r="DJ593" s="913"/>
      <c r="DK593" s="913"/>
      <c r="DL593" s="913"/>
      <c r="DM593" s="913"/>
      <c r="DN593" s="913"/>
      <c r="DO593" s="913"/>
      <c r="DP593" s="913"/>
      <c r="DQ593" s="913"/>
    </row>
    <row r="594" spans="2:121" s="47" customFormat="1" ht="12" hidden="1" customHeight="1" outlineLevel="1">
      <c r="B594" s="47">
        <v>594</v>
      </c>
      <c r="C594" s="83"/>
      <c r="D594" s="770"/>
      <c r="E594" s="118"/>
      <c r="F594" s="637"/>
      <c r="G594" s="637"/>
      <c r="H594" s="637"/>
      <c r="I594" s="637"/>
      <c r="J594" s="637"/>
      <c r="K594" s="637"/>
      <c r="L594" s="637"/>
      <c r="M594" s="637"/>
      <c r="N594" s="637"/>
      <c r="O594" s="638"/>
      <c r="P594" s="638"/>
      <c r="Q594" s="638"/>
      <c r="R594" s="638"/>
      <c r="S594" s="638"/>
      <c r="T594" s="638"/>
      <c r="U594" s="638"/>
      <c r="V594" s="640"/>
      <c r="W594" s="640"/>
      <c r="X594" s="640"/>
      <c r="Y594" s="640"/>
      <c r="Z594" s="640"/>
      <c r="AA594" s="640"/>
      <c r="AB594" s="118"/>
      <c r="AC594" s="118"/>
      <c r="AD594" s="637"/>
      <c r="AE594" s="637"/>
      <c r="AF594" s="637"/>
      <c r="AG594" s="637"/>
      <c r="AH594" s="637"/>
      <c r="AI594" s="637"/>
      <c r="AJ594" s="637"/>
      <c r="AK594" s="637"/>
      <c r="AL594" s="637"/>
      <c r="AM594" s="637"/>
      <c r="AN594" s="637"/>
      <c r="AO594" s="637"/>
      <c r="AP594" s="637"/>
      <c r="AQ594" s="637"/>
      <c r="AR594" s="637"/>
      <c r="AS594" s="637"/>
      <c r="AT594" s="637"/>
      <c r="AU594" s="637"/>
      <c r="AV594" s="637"/>
      <c r="AW594" s="637"/>
      <c r="AX594" s="637"/>
      <c r="AY594" s="637"/>
      <c r="AZ594" s="637"/>
      <c r="BA594" s="637"/>
      <c r="BB594" s="637"/>
      <c r="BC594" s="637"/>
      <c r="BD594" s="637"/>
      <c r="BE594" s="637"/>
      <c r="BF594" s="637"/>
      <c r="BG594" s="637"/>
      <c r="BH594" s="637"/>
      <c r="BI594" s="637"/>
      <c r="BJ594" s="637"/>
      <c r="BK594" s="637"/>
      <c r="BL594" s="637"/>
      <c r="BM594" s="637"/>
      <c r="BN594" s="637"/>
      <c r="BO594" s="637"/>
      <c r="BP594" s="637"/>
      <c r="BQ594" s="637"/>
      <c r="BR594" s="637"/>
      <c r="BS594" s="639"/>
      <c r="BT594" s="639"/>
      <c r="BU594" s="639"/>
      <c r="BV594" s="639"/>
      <c r="BW594" s="639"/>
      <c r="BX594" s="639"/>
      <c r="BY594" s="639"/>
      <c r="BZ594" s="639"/>
      <c r="CA594" s="639"/>
      <c r="CB594" s="639"/>
      <c r="CC594" s="639"/>
      <c r="CD594" s="639"/>
      <c r="CE594" s="639"/>
      <c r="CF594" s="639"/>
      <c r="CG594" s="639"/>
      <c r="CH594" s="638"/>
      <c r="CI594" s="651"/>
      <c r="CJ594" s="651"/>
      <c r="CK594" s="651"/>
      <c r="CL594" s="667"/>
      <c r="CM594" s="667"/>
      <c r="CN594" s="667"/>
      <c r="CO594" s="667"/>
      <c r="CP594" s="667"/>
      <c r="CQ594" s="667"/>
      <c r="CR594" s="667"/>
      <c r="CS594" s="667"/>
      <c r="CT594" s="667"/>
      <c r="CU594" s="667"/>
      <c r="CV594" s="667"/>
      <c r="CW594" s="667"/>
      <c r="CX594" s="667"/>
      <c r="CY594" s="667"/>
      <c r="CZ594" s="667"/>
      <c r="DA594" s="667"/>
      <c r="DB594" s="667"/>
      <c r="DC594" s="667"/>
      <c r="DD594" s="667"/>
      <c r="DE594" s="667"/>
      <c r="DF594" s="667"/>
      <c r="DG594" s="667"/>
      <c r="DH594" s="667"/>
      <c r="DI594" s="667"/>
      <c r="DJ594" s="667"/>
      <c r="DK594" s="667"/>
      <c r="DL594" s="667"/>
      <c r="DM594" s="667"/>
      <c r="DN594" s="667"/>
      <c r="DO594" s="667"/>
      <c r="DP594" s="667"/>
      <c r="DQ594" s="667"/>
    </row>
    <row r="595" spans="2:121" s="51" customFormat="1" hidden="1" outlineLevel="1">
      <c r="B595" s="47">
        <v>595</v>
      </c>
      <c r="C595" s="641"/>
      <c r="D595" s="930"/>
      <c r="F595" s="711"/>
      <c r="G595" s="711"/>
      <c r="H595" s="711"/>
      <c r="I595" s="711"/>
      <c r="J595" s="711"/>
      <c r="K595" s="711"/>
      <c r="L595" s="711"/>
      <c r="M595" s="711"/>
      <c r="N595" s="711"/>
      <c r="O595" s="782"/>
      <c r="P595" s="638"/>
      <c r="Q595" s="926"/>
      <c r="R595" s="926"/>
      <c r="S595" s="926"/>
      <c r="T595" s="926"/>
      <c r="U595" s="926"/>
      <c r="V595" s="934"/>
      <c r="W595" s="934"/>
      <c r="X595" s="934"/>
      <c r="Y595" s="934"/>
      <c r="Z595" s="934"/>
      <c r="AA595" s="934"/>
      <c r="AD595" s="711"/>
      <c r="AE595" s="711"/>
      <c r="AF595" s="711"/>
      <c r="AG595" s="711"/>
      <c r="AH595" s="711"/>
      <c r="AI595" s="711"/>
      <c r="AJ595" s="711"/>
      <c r="AK595" s="711"/>
      <c r="AL595" s="711"/>
      <c r="AM595" s="711"/>
      <c r="AN595" s="711"/>
      <c r="AO595" s="711"/>
      <c r="AP595" s="711"/>
      <c r="AQ595" s="711"/>
      <c r="AR595" s="711"/>
      <c r="AS595" s="711"/>
      <c r="AT595" s="711"/>
      <c r="AU595" s="711"/>
      <c r="AV595" s="711"/>
      <c r="AW595" s="711"/>
      <c r="AX595" s="711"/>
      <c r="AY595" s="711"/>
      <c r="AZ595" s="711"/>
      <c r="BA595" s="711"/>
      <c r="BB595" s="711"/>
      <c r="BC595" s="711"/>
      <c r="BD595" s="711"/>
      <c r="BE595" s="711"/>
      <c r="BF595" s="711"/>
      <c r="BG595" s="711"/>
      <c r="BH595" s="711"/>
      <c r="BI595" s="711"/>
      <c r="BJ595" s="711"/>
      <c r="BK595" s="711"/>
      <c r="BL595" s="711"/>
      <c r="BM595" s="711"/>
      <c r="BN595" s="711"/>
      <c r="BO595" s="711"/>
      <c r="BP595" s="711"/>
      <c r="BQ595" s="711"/>
      <c r="BR595" s="913"/>
      <c r="BS595" s="913"/>
      <c r="BT595" s="913"/>
      <c r="BU595" s="913"/>
      <c r="BV595" s="913"/>
      <c r="BW595" s="913"/>
      <c r="BX595" s="913"/>
      <c r="BY595" s="913"/>
      <c r="BZ595" s="913"/>
      <c r="CA595" s="913"/>
      <c r="CB595" s="913"/>
      <c r="CC595" s="913"/>
      <c r="CD595" s="913"/>
      <c r="CE595" s="913"/>
      <c r="CF595" s="913"/>
      <c r="CG595" s="913"/>
      <c r="CH595" s="913"/>
      <c r="CI595" s="913"/>
      <c r="CJ595" s="913"/>
      <c r="CK595" s="913"/>
      <c r="CL595" s="913"/>
      <c r="CM595" s="913"/>
      <c r="CN595" s="913"/>
      <c r="CO595" s="913"/>
      <c r="CP595" s="913"/>
      <c r="CQ595" s="913"/>
      <c r="CR595" s="913"/>
      <c r="CS595" s="913"/>
      <c r="CT595" s="913"/>
      <c r="CU595" s="913"/>
      <c r="CV595" s="913"/>
      <c r="CW595" s="913"/>
      <c r="CX595" s="913"/>
      <c r="CY595" s="913"/>
      <c r="CZ595" s="913"/>
      <c r="DA595" s="913"/>
      <c r="DB595" s="913"/>
      <c r="DC595" s="913"/>
      <c r="DD595" s="913"/>
      <c r="DE595" s="913"/>
      <c r="DF595" s="913"/>
      <c r="DG595" s="913"/>
      <c r="DH595" s="913"/>
      <c r="DI595" s="913"/>
      <c r="DJ595" s="913"/>
      <c r="DK595" s="913"/>
      <c r="DL595" s="913"/>
      <c r="DM595" s="913"/>
      <c r="DN595" s="913"/>
      <c r="DO595" s="913"/>
      <c r="DP595" s="913"/>
      <c r="DQ595" s="913"/>
    </row>
    <row r="596" spans="2:121" s="47" customFormat="1" hidden="1" outlineLevel="1">
      <c r="B596" s="47">
        <v>596</v>
      </c>
      <c r="C596" s="46"/>
      <c r="D596" s="728"/>
      <c r="E596" s="53"/>
      <c r="F596" s="643"/>
      <c r="G596" s="643"/>
      <c r="H596" s="643"/>
      <c r="I596" s="643"/>
      <c r="J596" s="643"/>
      <c r="K596" s="643"/>
      <c r="L596" s="643"/>
      <c r="M596" s="643"/>
      <c r="N596" s="643"/>
      <c r="O596" s="643"/>
      <c r="P596" s="638"/>
      <c r="Q596" s="698"/>
      <c r="R596" s="698"/>
      <c r="S596" s="698"/>
      <c r="T596" s="698"/>
      <c r="U596" s="698"/>
      <c r="V596" s="699"/>
      <c r="W596" s="699"/>
      <c r="X596" s="699"/>
      <c r="Y596" s="699"/>
      <c r="Z596" s="699"/>
      <c r="AA596" s="699"/>
      <c r="AB596" s="53"/>
      <c r="AC596" s="53"/>
      <c r="AD596" s="643"/>
      <c r="AE596" s="643"/>
      <c r="AF596" s="643"/>
      <c r="AG596" s="643"/>
      <c r="AH596" s="643"/>
      <c r="AI596" s="643"/>
      <c r="AJ596" s="643"/>
      <c r="AK596" s="643"/>
      <c r="AL596" s="643"/>
      <c r="AM596" s="643"/>
      <c r="AN596" s="643"/>
      <c r="AO596" s="643"/>
      <c r="AP596" s="643"/>
      <c r="AQ596" s="643"/>
      <c r="AR596" s="643"/>
      <c r="AS596" s="643"/>
      <c r="AT596" s="643"/>
      <c r="AU596" s="643"/>
      <c r="AV596" s="643"/>
      <c r="AW596" s="643"/>
      <c r="AX596" s="643"/>
      <c r="AY596" s="643"/>
      <c r="AZ596" s="643"/>
      <c r="BA596" s="643"/>
      <c r="BB596" s="643"/>
      <c r="BC596" s="643"/>
      <c r="BD596" s="643"/>
      <c r="BE596" s="643"/>
      <c r="BF596" s="643"/>
      <c r="BG596" s="643"/>
      <c r="BH596" s="643"/>
      <c r="BI596" s="643"/>
      <c r="BJ596" s="643"/>
      <c r="BK596" s="643"/>
      <c r="BL596" s="643"/>
      <c r="BM596" s="643"/>
      <c r="BN596" s="643"/>
      <c r="BO596" s="643"/>
      <c r="BP596" s="643"/>
      <c r="BQ596" s="643"/>
      <c r="BR596" s="643"/>
      <c r="BS596" s="646"/>
      <c r="BT596" s="646"/>
      <c r="BU596" s="646"/>
      <c r="BV596" s="646"/>
      <c r="BW596" s="646"/>
      <c r="BX596" s="646"/>
      <c r="BY596" s="639"/>
      <c r="BZ596" s="639"/>
      <c r="CA596" s="639"/>
      <c r="CB596" s="639"/>
      <c r="CC596" s="639"/>
      <c r="CD596" s="639"/>
      <c r="CE596" s="639"/>
      <c r="CF596" s="639"/>
      <c r="CG596" s="639"/>
      <c r="CH596" s="639"/>
      <c r="CI596" s="654"/>
      <c r="CJ596" s="654"/>
      <c r="CK596" s="654"/>
      <c r="CL596" s="654"/>
      <c r="CM596" s="654"/>
      <c r="CN596" s="654"/>
      <c r="CO596" s="654"/>
      <c r="CP596" s="654"/>
      <c r="CQ596" s="654"/>
      <c r="CR596" s="654"/>
      <c r="CS596" s="654"/>
      <c r="CT596" s="654"/>
      <c r="CU596" s="654"/>
      <c r="CV596" s="654"/>
      <c r="CW596" s="654"/>
      <c r="CX596" s="654"/>
      <c r="CY596" s="654"/>
      <c r="CZ596" s="654"/>
      <c r="DA596" s="654"/>
      <c r="DB596" s="654"/>
      <c r="DC596" s="654"/>
      <c r="DD596" s="654"/>
      <c r="DE596" s="654"/>
      <c r="DF596" s="654"/>
      <c r="DG596" s="654"/>
      <c r="DH596" s="654"/>
      <c r="DI596" s="654"/>
      <c r="DJ596" s="654"/>
      <c r="DK596" s="654"/>
      <c r="DL596" s="654"/>
      <c r="DM596" s="654"/>
      <c r="DN596" s="654"/>
      <c r="DO596" s="654"/>
      <c r="DP596" s="654"/>
      <c r="DQ596" s="654"/>
    </row>
    <row r="597" spans="2:121" s="47" customFormat="1" hidden="1" outlineLevel="1">
      <c r="B597" s="47">
        <v>597</v>
      </c>
      <c r="C597" s="46"/>
      <c r="D597" s="935"/>
      <c r="E597" s="53"/>
      <c r="F597" s="643"/>
      <c r="G597" s="643"/>
      <c r="H597" s="643"/>
      <c r="I597" s="643"/>
      <c r="J597" s="643"/>
      <c r="K597" s="643"/>
      <c r="L597" s="643"/>
      <c r="M597" s="643"/>
      <c r="N597" s="643"/>
      <c r="O597" s="643"/>
      <c r="P597" s="639"/>
      <c r="Q597" s="639"/>
      <c r="R597" s="720"/>
      <c r="S597" s="643"/>
      <c r="T597" s="643"/>
      <c r="U597" s="643"/>
      <c r="V597" s="648"/>
      <c r="W597" s="648"/>
      <c r="X597" s="648"/>
      <c r="Y597" s="648"/>
      <c r="Z597" s="648"/>
      <c r="AA597" s="648"/>
      <c r="AB597" s="53"/>
      <c r="AC597" s="53"/>
      <c r="AD597" s="643"/>
      <c r="AE597" s="643"/>
      <c r="AF597" s="643"/>
      <c r="AG597" s="643"/>
      <c r="AH597" s="643"/>
      <c r="AI597" s="643"/>
      <c r="AJ597" s="643"/>
      <c r="AK597" s="643"/>
      <c r="AL597" s="643"/>
      <c r="AM597" s="643"/>
      <c r="AN597" s="643"/>
      <c r="AO597" s="643"/>
      <c r="AP597" s="643"/>
      <c r="AQ597" s="643"/>
      <c r="AR597" s="643"/>
      <c r="AS597" s="643"/>
      <c r="AT597" s="643"/>
      <c r="AU597" s="643"/>
      <c r="AV597" s="643"/>
      <c r="AW597" s="643"/>
      <c r="AX597" s="643"/>
      <c r="AY597" s="643"/>
      <c r="AZ597" s="643"/>
      <c r="BA597" s="643"/>
      <c r="BB597" s="643"/>
      <c r="BC597" s="643"/>
      <c r="BD597" s="643"/>
      <c r="BE597" s="643"/>
      <c r="BF597" s="643"/>
      <c r="BG597" s="643"/>
      <c r="BH597" s="643"/>
      <c r="BI597" s="643"/>
      <c r="BJ597" s="643"/>
      <c r="BK597" s="643"/>
      <c r="BL597" s="643"/>
      <c r="BM597" s="643"/>
      <c r="BN597" s="643"/>
      <c r="BO597" s="643"/>
      <c r="BP597" s="643"/>
      <c r="BQ597" s="643"/>
      <c r="BR597" s="643"/>
      <c r="BS597" s="646"/>
      <c r="BT597" s="646"/>
      <c r="BU597" s="646"/>
      <c r="BV597" s="646"/>
      <c r="BW597" s="646"/>
      <c r="BX597" s="646"/>
      <c r="BY597" s="639"/>
      <c r="BZ597" s="639"/>
      <c r="CA597" s="639"/>
      <c r="CB597" s="639"/>
      <c r="CC597" s="639"/>
      <c r="CD597" s="639"/>
      <c r="CE597" s="639"/>
      <c r="CF597" s="639"/>
      <c r="CG597" s="639"/>
      <c r="CH597" s="639"/>
      <c r="CI597" s="654"/>
      <c r="CJ597" s="654"/>
      <c r="CK597" s="654"/>
      <c r="CL597" s="654"/>
      <c r="CM597" s="654"/>
      <c r="CN597" s="654"/>
      <c r="CO597" s="654"/>
      <c r="CP597" s="654"/>
      <c r="CQ597" s="654"/>
      <c r="CR597" s="654"/>
      <c r="CS597" s="654"/>
      <c r="CT597" s="654"/>
      <c r="CU597" s="654"/>
      <c r="CV597" s="654"/>
      <c r="CW597" s="654"/>
      <c r="CX597" s="654"/>
      <c r="CY597" s="654"/>
      <c r="CZ597" s="654"/>
      <c r="DA597" s="654"/>
      <c r="DB597" s="654"/>
      <c r="DC597" s="654"/>
      <c r="DD597" s="654"/>
      <c r="DE597" s="654"/>
      <c r="DF597" s="654"/>
      <c r="DG597" s="654"/>
      <c r="DH597" s="654"/>
      <c r="DI597" s="654"/>
      <c r="DJ597" s="654"/>
      <c r="DK597" s="654"/>
      <c r="DL597" s="654"/>
      <c r="DM597" s="654"/>
      <c r="DN597" s="654"/>
      <c r="DO597" s="654"/>
      <c r="DP597" s="654"/>
      <c r="DQ597" s="654"/>
    </row>
    <row r="598" spans="2:121" s="47" customFormat="1" hidden="1" outlineLevel="1">
      <c r="B598" s="47">
        <v>598</v>
      </c>
      <c r="C598" s="83"/>
      <c r="D598" s="84"/>
      <c r="E598" s="11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131"/>
      <c r="W598" s="131"/>
      <c r="X598" s="131"/>
      <c r="Y598" s="131"/>
      <c r="Z598" s="131"/>
      <c r="AA598" s="131"/>
      <c r="AB598" s="114"/>
      <c r="AC598" s="11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99"/>
      <c r="CE598" s="99"/>
      <c r="CF598" s="99"/>
      <c r="CG598" s="99"/>
      <c r="CH598" s="99"/>
      <c r="CI598" s="85"/>
      <c r="CJ598" s="85"/>
      <c r="CK598" s="85"/>
      <c r="CL598" s="99"/>
      <c r="CM598" s="85"/>
      <c r="CN598" s="85"/>
      <c r="CO598" s="85"/>
      <c r="CP598" s="85"/>
      <c r="CQ598" s="85"/>
      <c r="CR598" s="85"/>
      <c r="CS598" s="85"/>
      <c r="CT598" s="85"/>
      <c r="CU598" s="85"/>
      <c r="CV598" s="85"/>
      <c r="CW598" s="85"/>
      <c r="CX598" s="85"/>
      <c r="CY598" s="85"/>
      <c r="CZ598" s="85"/>
      <c r="DA598" s="85"/>
      <c r="DB598" s="85"/>
      <c r="DC598" s="85"/>
      <c r="DD598" s="85"/>
      <c r="DE598" s="85"/>
      <c r="DF598" s="85"/>
      <c r="DG598" s="85"/>
      <c r="DH598" s="85"/>
      <c r="DI598" s="85"/>
      <c r="DJ598" s="85"/>
      <c r="DK598" s="85"/>
      <c r="DL598" s="85"/>
      <c r="DM598" s="85"/>
      <c r="DN598" s="85"/>
      <c r="DO598" s="85"/>
      <c r="DP598" s="85"/>
      <c r="DQ598" s="85"/>
    </row>
    <row r="599" spans="2:121" s="47" customFormat="1" ht="12" hidden="1" customHeight="1" outlineLevel="1">
      <c r="B599" s="47">
        <v>599</v>
      </c>
      <c r="C599" s="83"/>
      <c r="D599" s="649"/>
      <c r="E599" s="118"/>
      <c r="F599" s="637"/>
      <c r="G599" s="637"/>
      <c r="H599" s="637"/>
      <c r="I599" s="637"/>
      <c r="J599" s="637"/>
      <c r="K599" s="637"/>
      <c r="L599" s="637"/>
      <c r="M599" s="637"/>
      <c r="N599" s="637"/>
      <c r="O599" s="637"/>
      <c r="P599" s="637"/>
      <c r="Q599" s="637"/>
      <c r="R599" s="637"/>
      <c r="S599" s="637"/>
      <c r="T599" s="637"/>
      <c r="U599" s="637"/>
      <c r="V599" s="650"/>
      <c r="W599" s="650"/>
      <c r="X599" s="650"/>
      <c r="Y599" s="650"/>
      <c r="Z599" s="650"/>
      <c r="AA599" s="650"/>
      <c r="AB599" s="118"/>
      <c r="AC599" s="118"/>
      <c r="AD599" s="637"/>
      <c r="AE599" s="637"/>
      <c r="AF599" s="637"/>
      <c r="AG599" s="637"/>
      <c r="AH599" s="637"/>
      <c r="AI599" s="637"/>
      <c r="AJ599" s="637"/>
      <c r="AK599" s="637"/>
      <c r="AL599" s="637"/>
      <c r="AM599" s="637"/>
      <c r="AN599" s="637"/>
      <c r="AO599" s="637"/>
      <c r="AP599" s="637"/>
      <c r="AQ599" s="637"/>
      <c r="AR599" s="637"/>
      <c r="AS599" s="637"/>
      <c r="AT599" s="637"/>
      <c r="AU599" s="637"/>
      <c r="AV599" s="637"/>
      <c r="AW599" s="637"/>
      <c r="AX599" s="637"/>
      <c r="AY599" s="637"/>
      <c r="AZ599" s="637"/>
      <c r="BA599" s="637"/>
      <c r="BB599" s="637"/>
      <c r="BC599" s="637"/>
      <c r="BD599" s="637"/>
      <c r="BE599" s="637"/>
      <c r="BF599" s="637"/>
      <c r="BG599" s="637"/>
      <c r="BH599" s="637"/>
      <c r="BI599" s="637"/>
      <c r="BJ599" s="637"/>
      <c r="BK599" s="637"/>
      <c r="BL599" s="637"/>
      <c r="BM599" s="637"/>
      <c r="BN599" s="637"/>
      <c r="BO599" s="637"/>
      <c r="BP599" s="637"/>
      <c r="BQ599" s="637"/>
      <c r="BR599" s="637"/>
      <c r="BS599" s="639"/>
      <c r="BT599" s="639"/>
      <c r="BU599" s="639"/>
      <c r="BV599" s="639"/>
      <c r="BW599" s="639"/>
      <c r="BX599" s="639"/>
      <c r="BY599" s="639"/>
      <c r="BZ599" s="639"/>
      <c r="CA599" s="639"/>
      <c r="CB599" s="639"/>
      <c r="CC599" s="639"/>
      <c r="CD599" s="639"/>
      <c r="CE599" s="639"/>
      <c r="CF599" s="639"/>
      <c r="CG599" s="651"/>
      <c r="CH599" s="651"/>
      <c r="CI599" s="651"/>
      <c r="CJ599" s="651"/>
      <c r="CK599" s="651"/>
      <c r="CL599" s="667"/>
      <c r="CM599" s="667"/>
      <c r="CN599" s="667"/>
      <c r="CO599" s="667"/>
      <c r="CP599" s="667"/>
      <c r="CQ599" s="667"/>
      <c r="CR599" s="667"/>
      <c r="CS599" s="667"/>
      <c r="CT599" s="667"/>
      <c r="CU599" s="667"/>
      <c r="CV599" s="667"/>
      <c r="CW599" s="667"/>
      <c r="CX599" s="667"/>
      <c r="CY599" s="667"/>
      <c r="CZ599" s="667"/>
      <c r="DA599" s="667"/>
      <c r="DB599" s="667"/>
      <c r="DC599" s="667"/>
      <c r="DD599" s="667"/>
      <c r="DE599" s="667"/>
      <c r="DF599" s="667"/>
      <c r="DG599" s="667"/>
      <c r="DH599" s="667"/>
      <c r="DI599" s="667"/>
      <c r="DJ599" s="667"/>
      <c r="DK599" s="667"/>
      <c r="DL599" s="667"/>
      <c r="DM599" s="667"/>
      <c r="DN599" s="667"/>
      <c r="DO599" s="667"/>
      <c r="DP599" s="667"/>
      <c r="DQ599" s="667"/>
    </row>
    <row r="600" spans="2:121" s="51" customFormat="1" hidden="1" outlineLevel="1">
      <c r="B600" s="47">
        <v>600</v>
      </c>
      <c r="C600" s="83"/>
      <c r="D600" s="642"/>
      <c r="E600" s="53"/>
      <c r="F600" s="643"/>
      <c r="G600" s="644"/>
      <c r="H600" s="644"/>
      <c r="I600" s="644"/>
      <c r="J600" s="644"/>
      <c r="K600" s="644"/>
      <c r="L600" s="644"/>
      <c r="M600" s="644"/>
      <c r="N600" s="644"/>
      <c r="O600" s="644"/>
      <c r="P600" s="644"/>
      <c r="Q600" s="644"/>
      <c r="R600" s="644"/>
      <c r="S600" s="644"/>
      <c r="T600" s="644"/>
      <c r="U600" s="644"/>
      <c r="V600" s="645"/>
      <c r="W600" s="645"/>
      <c r="X600" s="645"/>
      <c r="Y600" s="645"/>
      <c r="Z600" s="645"/>
      <c r="AA600" s="645"/>
      <c r="AB600" s="53"/>
      <c r="AC600" s="53"/>
      <c r="AD600" s="643"/>
      <c r="AE600" s="643"/>
      <c r="AF600" s="643"/>
      <c r="AG600" s="643"/>
      <c r="AH600" s="643"/>
      <c r="AI600" s="643"/>
      <c r="AJ600" s="643"/>
      <c r="AK600" s="643"/>
      <c r="AL600" s="643"/>
      <c r="AM600" s="643"/>
      <c r="AN600" s="643"/>
      <c r="AO600" s="643"/>
      <c r="AP600" s="643"/>
      <c r="AQ600" s="643"/>
      <c r="AR600" s="643"/>
      <c r="AS600" s="643"/>
      <c r="AT600" s="643"/>
      <c r="AU600" s="643"/>
      <c r="AV600" s="643"/>
      <c r="AW600" s="643"/>
      <c r="AX600" s="643"/>
      <c r="AY600" s="643"/>
      <c r="AZ600" s="643"/>
      <c r="BA600" s="643"/>
      <c r="BB600" s="643"/>
      <c r="BC600" s="643"/>
      <c r="BD600" s="643"/>
      <c r="BE600" s="643"/>
      <c r="BF600" s="643"/>
      <c r="BG600" s="643"/>
      <c r="BH600" s="643"/>
      <c r="BI600" s="643"/>
      <c r="BJ600" s="643"/>
      <c r="BK600" s="643"/>
      <c r="BL600" s="643"/>
      <c r="BM600" s="643"/>
      <c r="BN600" s="643"/>
      <c r="BO600" s="643"/>
      <c r="BP600" s="643"/>
      <c r="BQ600" s="643"/>
      <c r="BR600" s="643"/>
      <c r="BS600" s="646"/>
      <c r="BT600" s="646"/>
      <c r="BU600" s="646"/>
      <c r="BV600" s="646"/>
      <c r="BW600" s="646"/>
      <c r="BX600" s="646"/>
      <c r="BY600" s="654"/>
      <c r="BZ600" s="654"/>
      <c r="CA600" s="654"/>
      <c r="CB600" s="654"/>
      <c r="CC600" s="654"/>
      <c r="CD600" s="654"/>
      <c r="CE600" s="654"/>
      <c r="CF600" s="654"/>
      <c r="CG600" s="654"/>
      <c r="CH600" s="654"/>
      <c r="CI600" s="654"/>
      <c r="CJ600" s="654"/>
      <c r="CK600" s="654"/>
      <c r="CL600" s="654"/>
      <c r="CM600" s="654"/>
      <c r="CN600" s="654"/>
      <c r="CO600" s="654"/>
      <c r="CP600" s="654"/>
      <c r="CQ600" s="654"/>
      <c r="CR600" s="654"/>
      <c r="CS600" s="654"/>
      <c r="CT600" s="654"/>
      <c r="CU600" s="654"/>
      <c r="CV600" s="654"/>
      <c r="CW600" s="654"/>
      <c r="CX600" s="654"/>
      <c r="CY600" s="654"/>
      <c r="CZ600" s="654"/>
      <c r="DA600" s="654"/>
      <c r="DB600" s="654"/>
      <c r="DC600" s="654"/>
      <c r="DD600" s="654"/>
      <c r="DE600" s="654"/>
      <c r="DF600" s="654"/>
      <c r="DG600" s="654"/>
      <c r="DH600" s="654"/>
      <c r="DI600" s="654"/>
      <c r="DJ600" s="654"/>
      <c r="DK600" s="654"/>
      <c r="DL600" s="654"/>
      <c r="DM600" s="654"/>
      <c r="DN600" s="654"/>
      <c r="DO600" s="654"/>
      <c r="DP600" s="654"/>
      <c r="DQ600" s="654"/>
    </row>
    <row r="601" spans="2:121" s="47" customFormat="1" hidden="1" outlineLevel="1">
      <c r="B601" s="47">
        <v>601</v>
      </c>
      <c r="C601" s="46"/>
      <c r="D601" s="655"/>
      <c r="E601" s="111"/>
      <c r="F601" s="85"/>
      <c r="G601" s="85"/>
      <c r="H601" s="85"/>
      <c r="I601" s="656"/>
      <c r="J601" s="656"/>
      <c r="K601" s="656"/>
      <c r="L601" s="656"/>
      <c r="M601" s="656"/>
      <c r="N601" s="656"/>
      <c r="O601" s="656"/>
      <c r="P601" s="656"/>
      <c r="Q601" s="656"/>
      <c r="R601" s="656"/>
      <c r="S601" s="656"/>
      <c r="T601" s="656"/>
      <c r="U601" s="656"/>
      <c r="V601" s="632"/>
      <c r="W601" s="632"/>
      <c r="X601" s="632"/>
      <c r="Y601" s="632"/>
      <c r="Z601" s="632"/>
      <c r="AA601" s="632"/>
      <c r="AB601" s="111"/>
      <c r="AC601" s="111"/>
      <c r="AD601" s="85"/>
      <c r="AE601" s="85"/>
      <c r="AF601" s="85"/>
      <c r="AG601" s="85"/>
      <c r="AH601" s="85"/>
      <c r="AI601" s="85"/>
      <c r="AJ601" s="85"/>
      <c r="AK601" s="85"/>
      <c r="AL601" s="85"/>
      <c r="AM601" s="85"/>
      <c r="AN601" s="85"/>
      <c r="AO601" s="85"/>
      <c r="AP601" s="85"/>
      <c r="AQ601" s="85"/>
      <c r="AR601" s="85"/>
      <c r="AS601" s="85"/>
      <c r="AT601" s="85"/>
      <c r="AU601" s="85"/>
      <c r="AV601" s="85"/>
      <c r="AW601" s="85"/>
      <c r="AX601" s="85"/>
      <c r="AY601" s="85"/>
      <c r="AZ601" s="85"/>
      <c r="BA601" s="85"/>
      <c r="BB601" s="85"/>
      <c r="BC601" s="85"/>
      <c r="BD601" s="85"/>
      <c r="BE601" s="85"/>
      <c r="BF601" s="85"/>
      <c r="BG601" s="85"/>
      <c r="BH601" s="85"/>
      <c r="BI601" s="85"/>
      <c r="BJ601" s="85"/>
      <c r="BK601" s="85"/>
      <c r="BL601" s="85"/>
      <c r="BM601" s="85"/>
      <c r="BN601" s="85"/>
      <c r="BO601" s="85"/>
      <c r="BP601" s="85"/>
      <c r="BQ601" s="85"/>
      <c r="BR601" s="656"/>
      <c r="BS601" s="656"/>
      <c r="BT601" s="656"/>
      <c r="BU601" s="656"/>
      <c r="BV601" s="656"/>
      <c r="BW601" s="656"/>
      <c r="BX601" s="656"/>
      <c r="BY601" s="656"/>
      <c r="BZ601" s="656"/>
      <c r="CA601" s="656"/>
      <c r="CB601" s="656"/>
      <c r="CC601" s="656"/>
      <c r="CD601" s="656"/>
      <c r="CE601" s="656"/>
      <c r="CF601" s="656"/>
      <c r="CG601" s="656"/>
      <c r="CH601" s="656"/>
      <c r="CI601" s="656"/>
      <c r="CJ601" s="656"/>
      <c r="CK601" s="656"/>
      <c r="CL601" s="656"/>
      <c r="CM601" s="656"/>
      <c r="CN601" s="656"/>
      <c r="CO601" s="656"/>
      <c r="CP601" s="656"/>
      <c r="CQ601" s="656"/>
      <c r="CR601" s="656"/>
      <c r="CS601" s="656"/>
      <c r="CT601" s="656"/>
      <c r="CU601" s="656"/>
      <c r="CV601" s="656"/>
      <c r="CW601" s="656"/>
      <c r="CX601" s="656"/>
      <c r="CY601" s="656"/>
      <c r="CZ601" s="656"/>
      <c r="DA601" s="656"/>
      <c r="DB601" s="656"/>
      <c r="DC601" s="656"/>
      <c r="DD601" s="656"/>
      <c r="DE601" s="656"/>
      <c r="DF601" s="656"/>
      <c r="DG601" s="656"/>
      <c r="DH601" s="656"/>
      <c r="DI601" s="656"/>
      <c r="DJ601" s="656"/>
      <c r="DK601" s="656"/>
      <c r="DL601" s="656"/>
      <c r="DM601" s="656"/>
      <c r="DN601" s="656"/>
      <c r="DO601" s="656"/>
      <c r="DP601" s="656"/>
      <c r="DQ601" s="656"/>
    </row>
    <row r="602" spans="2:121" s="56" customFormat="1" hidden="1" outlineLevel="1">
      <c r="B602" s="47">
        <v>602</v>
      </c>
      <c r="C602" s="734"/>
      <c r="D602" s="655"/>
      <c r="F602" s="889"/>
      <c r="G602" s="889"/>
      <c r="H602" s="889"/>
      <c r="I602" s="656"/>
      <c r="J602" s="656"/>
      <c r="K602" s="927"/>
      <c r="L602" s="927"/>
      <c r="M602" s="927"/>
      <c r="N602" s="927"/>
      <c r="O602" s="927"/>
      <c r="P602" s="927"/>
      <c r="Q602" s="927"/>
      <c r="R602" s="927"/>
      <c r="S602" s="927"/>
      <c r="T602" s="927"/>
      <c r="U602" s="927"/>
      <c r="V602" s="928"/>
      <c r="W602" s="928"/>
      <c r="X602" s="928"/>
      <c r="Y602" s="928"/>
      <c r="Z602" s="928"/>
      <c r="AA602" s="928"/>
      <c r="AD602" s="889"/>
      <c r="AE602" s="889"/>
      <c r="AF602" s="889"/>
      <c r="AG602" s="889"/>
      <c r="AH602" s="889"/>
      <c r="AI602" s="889"/>
      <c r="AJ602" s="889"/>
      <c r="AK602" s="889"/>
      <c r="AL602" s="889"/>
      <c r="AM602" s="889"/>
      <c r="AN602" s="889"/>
      <c r="AO602" s="889"/>
      <c r="AP602" s="889"/>
      <c r="AQ602" s="889"/>
      <c r="AR602" s="889"/>
      <c r="AS602" s="889"/>
      <c r="AT602" s="889"/>
      <c r="AU602" s="889"/>
      <c r="AV602" s="889"/>
      <c r="AW602" s="889"/>
      <c r="AX602" s="889"/>
      <c r="AY602" s="889"/>
      <c r="AZ602" s="889"/>
      <c r="BA602" s="889"/>
      <c r="BB602" s="889"/>
      <c r="BC602" s="889"/>
      <c r="BD602" s="889"/>
      <c r="BE602" s="889"/>
      <c r="BF602" s="889"/>
      <c r="BG602" s="889"/>
      <c r="BH602" s="889"/>
      <c r="BI602" s="889"/>
      <c r="BJ602" s="889"/>
      <c r="BK602" s="889"/>
      <c r="BL602" s="889"/>
      <c r="BM602" s="889"/>
      <c r="BN602" s="889"/>
      <c r="BO602" s="889"/>
      <c r="BP602" s="889"/>
      <c r="BQ602" s="889"/>
      <c r="BR602" s="656"/>
      <c r="BS602" s="656"/>
      <c r="BT602" s="656"/>
      <c r="BU602" s="656"/>
      <c r="BV602" s="656"/>
      <c r="BW602" s="656"/>
      <c r="BX602" s="656"/>
      <c r="BY602" s="656"/>
      <c r="BZ602" s="656"/>
      <c r="CA602" s="656"/>
      <c r="CB602" s="656"/>
      <c r="CC602" s="656"/>
      <c r="CD602" s="656"/>
      <c r="CE602" s="656"/>
      <c r="CF602" s="656"/>
      <c r="CG602" s="656"/>
      <c r="CH602" s="656"/>
      <c r="CI602" s="656"/>
      <c r="CJ602" s="656"/>
      <c r="CK602" s="656"/>
      <c r="CL602" s="656"/>
      <c r="CM602" s="656"/>
      <c r="CN602" s="656"/>
      <c r="CO602" s="656"/>
      <c r="CP602" s="656"/>
      <c r="CQ602" s="656"/>
      <c r="CR602" s="656"/>
      <c r="CS602" s="656"/>
      <c r="CT602" s="656"/>
      <c r="CU602" s="656"/>
      <c r="CV602" s="656"/>
      <c r="CW602" s="656"/>
      <c r="CX602" s="656"/>
      <c r="CY602" s="656"/>
      <c r="CZ602" s="656"/>
      <c r="DA602" s="656"/>
      <c r="DB602" s="656"/>
      <c r="DC602" s="656"/>
      <c r="DD602" s="656"/>
      <c r="DE602" s="656"/>
      <c r="DF602" s="656"/>
      <c r="DG602" s="656"/>
      <c r="DH602" s="656"/>
      <c r="DI602" s="656"/>
      <c r="DJ602" s="656"/>
      <c r="DK602" s="656"/>
      <c r="DL602" s="656"/>
      <c r="DM602" s="656"/>
      <c r="DN602" s="656"/>
      <c r="DO602" s="656"/>
      <c r="DP602" s="656"/>
      <c r="DQ602" s="656"/>
    </row>
    <row r="603" spans="2:121" s="47" customFormat="1" ht="12" hidden="1" customHeight="1" outlineLevel="1">
      <c r="B603" s="47">
        <v>603</v>
      </c>
      <c r="C603" s="83"/>
      <c r="D603" s="636"/>
      <c r="E603" s="118"/>
      <c r="F603" s="637"/>
      <c r="G603" s="637"/>
      <c r="H603" s="637"/>
      <c r="I603" s="637"/>
      <c r="J603" s="637"/>
      <c r="K603" s="637"/>
      <c r="L603" s="637"/>
      <c r="M603" s="637"/>
      <c r="N603" s="637"/>
      <c r="O603" s="637"/>
      <c r="P603" s="638"/>
      <c r="Q603" s="638"/>
      <c r="R603" s="638"/>
      <c r="S603" s="811"/>
      <c r="T603" s="811"/>
      <c r="U603" s="638"/>
      <c r="V603" s="640"/>
      <c r="W603" s="640"/>
      <c r="X603" s="640"/>
      <c r="Y603" s="640"/>
      <c r="Z603" s="640"/>
      <c r="AA603" s="640"/>
      <c r="AB603" s="118"/>
      <c r="AC603" s="118"/>
      <c r="AD603" s="637"/>
      <c r="AE603" s="637"/>
      <c r="AF603" s="637"/>
      <c r="AG603" s="637"/>
      <c r="AH603" s="637"/>
      <c r="AI603" s="637"/>
      <c r="AJ603" s="637"/>
      <c r="AK603" s="637"/>
      <c r="AL603" s="637"/>
      <c r="AM603" s="637"/>
      <c r="AN603" s="637"/>
      <c r="AO603" s="637"/>
      <c r="AP603" s="637"/>
      <c r="AQ603" s="637"/>
      <c r="AR603" s="637"/>
      <c r="AS603" s="637"/>
      <c r="AT603" s="637"/>
      <c r="AU603" s="637"/>
      <c r="AV603" s="637"/>
      <c r="AW603" s="637"/>
      <c r="AX603" s="637"/>
      <c r="AY603" s="637"/>
      <c r="AZ603" s="637"/>
      <c r="BA603" s="637"/>
      <c r="BB603" s="637"/>
      <c r="BC603" s="637"/>
      <c r="BD603" s="637"/>
      <c r="BE603" s="637"/>
      <c r="BF603" s="637"/>
      <c r="BG603" s="637"/>
      <c r="BH603" s="637"/>
      <c r="BI603" s="637"/>
      <c r="BJ603" s="637"/>
      <c r="BK603" s="637"/>
      <c r="BL603" s="637"/>
      <c r="BM603" s="637"/>
      <c r="BN603" s="637"/>
      <c r="BO603" s="637"/>
      <c r="BP603" s="637"/>
      <c r="BQ603" s="637"/>
      <c r="BR603" s="637"/>
      <c r="BS603" s="639"/>
      <c r="BT603" s="639"/>
      <c r="BU603" s="639"/>
      <c r="BV603" s="639"/>
      <c r="BW603" s="639"/>
      <c r="BX603" s="639"/>
      <c r="BY603" s="639"/>
      <c r="BZ603" s="639"/>
      <c r="CA603" s="639"/>
      <c r="CB603" s="639"/>
      <c r="CC603" s="639"/>
      <c r="CD603" s="639"/>
      <c r="CE603" s="639"/>
      <c r="CF603" s="639"/>
      <c r="CG603" s="639"/>
      <c r="CH603" s="639"/>
      <c r="CI603" s="651"/>
      <c r="CJ603" s="651"/>
      <c r="CK603" s="651"/>
      <c r="CL603" s="667"/>
      <c r="CM603" s="667"/>
      <c r="CN603" s="667"/>
      <c r="CO603" s="667"/>
      <c r="CP603" s="667"/>
      <c r="CQ603" s="667"/>
      <c r="CR603" s="667"/>
      <c r="CS603" s="667"/>
      <c r="CT603" s="667"/>
      <c r="CU603" s="667"/>
      <c r="CV603" s="667"/>
      <c r="CW603" s="667"/>
      <c r="CX603" s="667"/>
      <c r="CY603" s="667"/>
      <c r="CZ603" s="667"/>
      <c r="DA603" s="667"/>
      <c r="DB603" s="667"/>
      <c r="DC603" s="667"/>
      <c r="DD603" s="667"/>
      <c r="DE603" s="667"/>
      <c r="DF603" s="667"/>
      <c r="DG603" s="667"/>
      <c r="DH603" s="667"/>
      <c r="DI603" s="667"/>
      <c r="DJ603" s="667"/>
      <c r="DK603" s="667"/>
      <c r="DL603" s="667"/>
      <c r="DM603" s="667"/>
      <c r="DN603" s="667"/>
      <c r="DO603" s="667"/>
      <c r="DP603" s="667"/>
      <c r="DQ603" s="667"/>
    </row>
    <row r="604" spans="2:121" s="47" customFormat="1" ht="12" hidden="1" customHeight="1" outlineLevel="1">
      <c r="B604" s="47">
        <v>604</v>
      </c>
      <c r="C604" s="46"/>
      <c r="D604" s="754"/>
      <c r="E604" s="118"/>
      <c r="F604" s="637"/>
      <c r="G604" s="637"/>
      <c r="H604" s="637"/>
      <c r="I604" s="637"/>
      <c r="J604" s="637"/>
      <c r="K604" s="637"/>
      <c r="L604" s="637"/>
      <c r="M604" s="637"/>
      <c r="N604" s="637"/>
      <c r="O604" s="638"/>
      <c r="P604" s="638"/>
      <c r="Q604" s="638"/>
      <c r="R604" s="638"/>
      <c r="S604" s="638"/>
      <c r="T604" s="638"/>
      <c r="U604" s="638"/>
      <c r="V604" s="640"/>
      <c r="W604" s="640"/>
      <c r="X604" s="640"/>
      <c r="Y604" s="640"/>
      <c r="Z604" s="640"/>
      <c r="AA604" s="640"/>
      <c r="AB604" s="130"/>
      <c r="AC604" s="130"/>
      <c r="AD604" s="637"/>
      <c r="AE604" s="637"/>
      <c r="AF604" s="637"/>
      <c r="AG604" s="637"/>
      <c r="AH604" s="637"/>
      <c r="AI604" s="637"/>
      <c r="AJ604" s="637"/>
      <c r="AK604" s="637"/>
      <c r="AL604" s="637"/>
      <c r="AM604" s="637"/>
      <c r="AN604" s="637"/>
      <c r="AO604" s="637"/>
      <c r="AP604" s="637"/>
      <c r="AQ604" s="637"/>
      <c r="AR604" s="637"/>
      <c r="AS604" s="637"/>
      <c r="AT604" s="637"/>
      <c r="AU604" s="637"/>
      <c r="AV604" s="637"/>
      <c r="AW604" s="637"/>
      <c r="AX604" s="637"/>
      <c r="AY604" s="637"/>
      <c r="AZ604" s="637"/>
      <c r="BA604" s="637"/>
      <c r="BB604" s="637"/>
      <c r="BC604" s="637"/>
      <c r="BD604" s="637"/>
      <c r="BE604" s="637"/>
      <c r="BF604" s="637"/>
      <c r="BG604" s="637"/>
      <c r="BH604" s="637"/>
      <c r="BI604" s="637"/>
      <c r="BJ604" s="637"/>
      <c r="BK604" s="637"/>
      <c r="BL604" s="637"/>
      <c r="BM604" s="637"/>
      <c r="BN604" s="637"/>
      <c r="BO604" s="637"/>
      <c r="BP604" s="637"/>
      <c r="BQ604" s="637"/>
      <c r="BR604" s="637"/>
      <c r="BS604" s="639"/>
      <c r="BT604" s="639"/>
      <c r="BU604" s="639"/>
      <c r="BV604" s="639"/>
      <c r="BW604" s="639"/>
      <c r="BX604" s="639"/>
      <c r="BY604" s="639"/>
      <c r="BZ604" s="639"/>
      <c r="CA604" s="639"/>
      <c r="CB604" s="639"/>
      <c r="CC604" s="639"/>
      <c r="CD604" s="639"/>
      <c r="CE604" s="639"/>
      <c r="CF604" s="639"/>
      <c r="CG604" s="639"/>
      <c r="CH604" s="639"/>
      <c r="CI604" s="651"/>
      <c r="CJ604" s="651"/>
      <c r="CK604" s="651"/>
      <c r="CL604" s="667"/>
      <c r="CM604" s="667"/>
      <c r="CN604" s="667"/>
      <c r="CO604" s="667"/>
      <c r="CP604" s="667"/>
      <c r="CQ604" s="667"/>
      <c r="CR604" s="667"/>
      <c r="CS604" s="667"/>
      <c r="CT604" s="667"/>
      <c r="CU604" s="667"/>
      <c r="CV604" s="667"/>
      <c r="CW604" s="667"/>
      <c r="CX604" s="667"/>
      <c r="CY604" s="667"/>
      <c r="CZ604" s="667"/>
      <c r="DA604" s="667"/>
      <c r="DB604" s="667"/>
      <c r="DC604" s="667"/>
      <c r="DD604" s="667"/>
      <c r="DE604" s="667"/>
      <c r="DF604" s="667"/>
      <c r="DG604" s="667"/>
      <c r="DH604" s="667"/>
      <c r="DI604" s="667"/>
      <c r="DJ604" s="667"/>
      <c r="DK604" s="667"/>
      <c r="DL604" s="667"/>
      <c r="DM604" s="667"/>
      <c r="DN604" s="667"/>
      <c r="DO604" s="667"/>
      <c r="DP604" s="667"/>
      <c r="DQ604" s="667"/>
    </row>
    <row r="605" spans="2:121" s="771" customFormat="1" ht="12" hidden="1" customHeight="1" outlineLevel="1">
      <c r="B605" s="47">
        <v>605</v>
      </c>
      <c r="C605" s="46"/>
      <c r="D605" s="755"/>
      <c r="E605" s="122"/>
      <c r="F605" s="759"/>
      <c r="G605" s="759"/>
      <c r="H605" s="759"/>
      <c r="I605" s="759"/>
      <c r="J605" s="759"/>
      <c r="K605" s="759"/>
      <c r="L605" s="759"/>
      <c r="M605" s="759"/>
      <c r="N605" s="759"/>
      <c r="O605" s="656"/>
      <c r="P605" s="656"/>
      <c r="Q605" s="656"/>
      <c r="R605" s="656"/>
      <c r="S605" s="656"/>
      <c r="T605" s="656"/>
      <c r="U605" s="656"/>
      <c r="V605" s="632"/>
      <c r="W605" s="632"/>
      <c r="X605" s="632"/>
      <c r="Y605" s="632"/>
      <c r="Z605" s="632"/>
      <c r="AA605" s="632"/>
      <c r="AB605" s="122"/>
      <c r="AC605" s="122"/>
      <c r="AD605" s="759"/>
      <c r="AE605" s="759"/>
      <c r="AF605" s="759"/>
      <c r="AG605" s="759"/>
      <c r="AH605" s="759"/>
      <c r="AI605" s="759"/>
      <c r="AJ605" s="759"/>
      <c r="AK605" s="759"/>
      <c r="AL605" s="759"/>
      <c r="AM605" s="759"/>
      <c r="AN605" s="759"/>
      <c r="AO605" s="759"/>
      <c r="AP605" s="759"/>
      <c r="AQ605" s="759"/>
      <c r="AR605" s="759"/>
      <c r="AS605" s="759"/>
      <c r="AT605" s="759"/>
      <c r="AU605" s="759"/>
      <c r="AV605" s="759"/>
      <c r="AW605" s="759"/>
      <c r="AX605" s="759"/>
      <c r="AY605" s="759"/>
      <c r="AZ605" s="759"/>
      <c r="BA605" s="759"/>
      <c r="BB605" s="759"/>
      <c r="BC605" s="759"/>
      <c r="BD605" s="759"/>
      <c r="BE605" s="759"/>
      <c r="BF605" s="759"/>
      <c r="BG605" s="759"/>
      <c r="BH605" s="759"/>
      <c r="BI605" s="759"/>
      <c r="BJ605" s="759"/>
      <c r="BK605" s="759"/>
      <c r="BL605" s="759"/>
      <c r="BM605" s="759"/>
      <c r="BN605" s="759"/>
      <c r="BO605" s="759"/>
      <c r="BP605" s="759"/>
      <c r="BQ605" s="759"/>
      <c r="BR605" s="759"/>
      <c r="BS605" s="720"/>
      <c r="BT605" s="720"/>
      <c r="BU605" s="720"/>
      <c r="BV605" s="720"/>
      <c r="BW605" s="720"/>
      <c r="BX605" s="720"/>
      <c r="BY605" s="720"/>
      <c r="BZ605" s="720"/>
      <c r="CA605" s="720"/>
      <c r="CB605" s="720"/>
      <c r="CC605" s="720"/>
      <c r="CD605" s="720"/>
      <c r="CE605" s="720"/>
      <c r="CF605" s="720"/>
      <c r="CG605" s="720"/>
      <c r="CH605" s="720"/>
      <c r="CI605" s="720"/>
      <c r="CJ605" s="720"/>
      <c r="CK605" s="720"/>
      <c r="CL605" s="100"/>
      <c r="CM605" s="100"/>
      <c r="CN605" s="100"/>
      <c r="CO605" s="100"/>
      <c r="CP605" s="100"/>
      <c r="CQ605" s="100"/>
      <c r="CR605" s="100"/>
      <c r="CS605" s="100"/>
      <c r="CT605" s="100"/>
      <c r="CU605" s="100"/>
      <c r="CV605" s="100"/>
      <c r="CW605" s="100"/>
      <c r="CX605" s="100"/>
      <c r="CY605" s="100"/>
      <c r="CZ605" s="100"/>
      <c r="DA605" s="100"/>
      <c r="DB605" s="100"/>
      <c r="DC605" s="100"/>
      <c r="DD605" s="100"/>
      <c r="DE605" s="100"/>
      <c r="DF605" s="100"/>
      <c r="DG605" s="100"/>
      <c r="DH605" s="100"/>
      <c r="DI605" s="100"/>
      <c r="DJ605" s="100"/>
      <c r="DK605" s="100"/>
      <c r="DL605" s="100"/>
      <c r="DM605" s="100"/>
      <c r="DN605" s="100"/>
      <c r="DO605" s="100"/>
      <c r="DP605" s="100"/>
      <c r="DQ605" s="100"/>
    </row>
    <row r="606" spans="2:121" s="47" customFormat="1" ht="12" hidden="1" customHeight="1" outlineLevel="1">
      <c r="B606" s="47">
        <v>606</v>
      </c>
      <c r="C606" s="46"/>
      <c r="D606" s="754"/>
      <c r="E606" s="118"/>
      <c r="F606" s="637"/>
      <c r="G606" s="637"/>
      <c r="H606" s="637"/>
      <c r="I606" s="637"/>
      <c r="J606" s="637"/>
      <c r="K606" s="637"/>
      <c r="L606" s="637"/>
      <c r="M606" s="637"/>
      <c r="N606" s="637"/>
      <c r="O606" s="638"/>
      <c r="P606" s="638"/>
      <c r="Q606" s="638"/>
      <c r="R606" s="638"/>
      <c r="S606" s="811"/>
      <c r="T606" s="811"/>
      <c r="U606" s="638"/>
      <c r="V606" s="640"/>
      <c r="W606" s="640"/>
      <c r="X606" s="640"/>
      <c r="Y606" s="640"/>
      <c r="Z606" s="640"/>
      <c r="AA606" s="640"/>
      <c r="AB606" s="118"/>
      <c r="AC606" s="118"/>
      <c r="AD606" s="637"/>
      <c r="AE606" s="637"/>
      <c r="AF606" s="637"/>
      <c r="AG606" s="637"/>
      <c r="AH606" s="637"/>
      <c r="AI606" s="637"/>
      <c r="AJ606" s="637"/>
      <c r="AK606" s="637"/>
      <c r="AL606" s="637"/>
      <c r="AM606" s="637"/>
      <c r="AN606" s="637"/>
      <c r="AO606" s="637"/>
      <c r="AP606" s="637"/>
      <c r="AQ606" s="637"/>
      <c r="AR606" s="637"/>
      <c r="AS606" s="637"/>
      <c r="AT606" s="637"/>
      <c r="AU606" s="637"/>
      <c r="AV606" s="637"/>
      <c r="AW606" s="637"/>
      <c r="AX606" s="637"/>
      <c r="AY606" s="637"/>
      <c r="AZ606" s="637"/>
      <c r="BA606" s="637"/>
      <c r="BB606" s="637"/>
      <c r="BC606" s="637"/>
      <c r="BD606" s="637"/>
      <c r="BE606" s="637"/>
      <c r="BF606" s="637"/>
      <c r="BG606" s="637"/>
      <c r="BH606" s="637"/>
      <c r="BI606" s="637"/>
      <c r="BJ606" s="637"/>
      <c r="BK606" s="637"/>
      <c r="BL606" s="637"/>
      <c r="BM606" s="637"/>
      <c r="BN606" s="637"/>
      <c r="BO606" s="637"/>
      <c r="BP606" s="637"/>
      <c r="BQ606" s="637"/>
      <c r="BR606" s="637"/>
      <c r="BS606" s="639"/>
      <c r="BT606" s="639"/>
      <c r="BU606" s="639"/>
      <c r="BV606" s="639"/>
      <c r="BW606" s="639"/>
      <c r="BX606" s="639"/>
      <c r="BY606" s="639"/>
      <c r="BZ606" s="639"/>
      <c r="CA606" s="639"/>
      <c r="CB606" s="639"/>
      <c r="CC606" s="639"/>
      <c r="CD606" s="639"/>
      <c r="CE606" s="639"/>
      <c r="CF606" s="639"/>
      <c r="CG606" s="639"/>
      <c r="CH606" s="639"/>
      <c r="CI606" s="651"/>
      <c r="CJ606" s="651"/>
      <c r="CK606" s="651"/>
      <c r="CL606" s="667"/>
      <c r="CM606" s="667"/>
      <c r="CN606" s="667"/>
      <c r="CO606" s="667"/>
      <c r="CP606" s="667"/>
      <c r="CQ606" s="667"/>
      <c r="CR606" s="667"/>
      <c r="CS606" s="667"/>
      <c r="CT606" s="667"/>
      <c r="CU606" s="667"/>
      <c r="CV606" s="667"/>
      <c r="CW606" s="667"/>
      <c r="CX606" s="667"/>
      <c r="CY606" s="667"/>
      <c r="CZ606" s="667"/>
      <c r="DA606" s="667"/>
      <c r="DB606" s="667"/>
      <c r="DC606" s="667"/>
      <c r="DD606" s="667"/>
      <c r="DE606" s="667"/>
      <c r="DF606" s="667"/>
      <c r="DG606" s="667"/>
      <c r="DH606" s="667"/>
      <c r="DI606" s="667"/>
      <c r="DJ606" s="667"/>
      <c r="DK606" s="667"/>
      <c r="DL606" s="667"/>
      <c r="DM606" s="667"/>
      <c r="DN606" s="667"/>
      <c r="DO606" s="667"/>
      <c r="DP606" s="667"/>
      <c r="DQ606" s="667"/>
    </row>
    <row r="607" spans="2:121" s="47" customFormat="1" ht="12" hidden="1" customHeight="1" outlineLevel="1">
      <c r="B607" s="47">
        <v>607</v>
      </c>
      <c r="C607" s="46"/>
      <c r="D607" s="754"/>
      <c r="E607" s="118"/>
      <c r="F607" s="637"/>
      <c r="G607" s="637"/>
      <c r="H607" s="637"/>
      <c r="I607" s="637"/>
      <c r="J607" s="637"/>
      <c r="K607" s="637"/>
      <c r="L607" s="637"/>
      <c r="M607" s="637"/>
      <c r="N607" s="637"/>
      <c r="O607" s="726"/>
      <c r="P607" s="726"/>
      <c r="Q607" s="726"/>
      <c r="R607" s="726"/>
      <c r="S607" s="726"/>
      <c r="T607" s="726"/>
      <c r="U607" s="726"/>
      <c r="V607" s="727"/>
      <c r="W607" s="727"/>
      <c r="X607" s="727"/>
      <c r="Y607" s="727"/>
      <c r="Z607" s="727"/>
      <c r="AA607" s="727"/>
      <c r="AB607" s="118"/>
      <c r="AC607" s="118"/>
      <c r="AD607" s="637"/>
      <c r="AE607" s="637"/>
      <c r="AF607" s="637"/>
      <c r="AG607" s="637"/>
      <c r="AH607" s="637"/>
      <c r="AI607" s="637"/>
      <c r="AJ607" s="637"/>
      <c r="AK607" s="637"/>
      <c r="AL607" s="637"/>
      <c r="AM607" s="637"/>
      <c r="AN607" s="637"/>
      <c r="AO607" s="637"/>
      <c r="AP607" s="637"/>
      <c r="AQ607" s="637"/>
      <c r="AR607" s="637"/>
      <c r="AS607" s="637"/>
      <c r="AT607" s="637"/>
      <c r="AU607" s="637"/>
      <c r="AV607" s="637"/>
      <c r="AW607" s="637"/>
      <c r="AX607" s="637"/>
      <c r="AY607" s="637"/>
      <c r="AZ607" s="637"/>
      <c r="BA607" s="637"/>
      <c r="BB607" s="637"/>
      <c r="BC607" s="637"/>
      <c r="BD607" s="637"/>
      <c r="BE607" s="637"/>
      <c r="BF607" s="637"/>
      <c r="BG607" s="637"/>
      <c r="BH607" s="637"/>
      <c r="BI607" s="637"/>
      <c r="BJ607" s="637"/>
      <c r="BK607" s="637"/>
      <c r="BL607" s="637"/>
      <c r="BM607" s="637"/>
      <c r="BN607" s="637"/>
      <c r="BO607" s="637"/>
      <c r="BP607" s="637"/>
      <c r="BQ607" s="637"/>
      <c r="BR607" s="637"/>
      <c r="BS607" s="639"/>
      <c r="BT607" s="639"/>
      <c r="BU607" s="639"/>
      <c r="BV607" s="639"/>
      <c r="BW607" s="639"/>
      <c r="BX607" s="639"/>
      <c r="BY607" s="639"/>
      <c r="BZ607" s="639"/>
      <c r="CA607" s="639"/>
      <c r="CB607" s="639"/>
      <c r="CC607" s="639"/>
      <c r="CD607" s="639"/>
      <c r="CE607" s="639"/>
      <c r="CF607" s="639"/>
      <c r="CG607" s="639"/>
      <c r="CH607" s="639"/>
      <c r="CI607" s="651"/>
      <c r="CJ607" s="651"/>
      <c r="CK607" s="651"/>
      <c r="CL607" s="667"/>
      <c r="CM607" s="667"/>
      <c r="CN607" s="667"/>
      <c r="CO607" s="667"/>
      <c r="CP607" s="667"/>
      <c r="CQ607" s="667"/>
      <c r="CR607" s="667"/>
      <c r="CS607" s="667"/>
      <c r="CT607" s="667"/>
      <c r="CU607" s="667"/>
      <c r="CV607" s="667"/>
      <c r="CW607" s="667"/>
      <c r="CX607" s="667"/>
      <c r="CY607" s="667"/>
      <c r="CZ607" s="667"/>
      <c r="DA607" s="667"/>
      <c r="DB607" s="667"/>
      <c r="DC607" s="667"/>
      <c r="DD607" s="667"/>
      <c r="DE607" s="667"/>
      <c r="DF607" s="667"/>
      <c r="DG607" s="667"/>
      <c r="DH607" s="667"/>
      <c r="DI607" s="667"/>
      <c r="DJ607" s="667"/>
      <c r="DK607" s="667"/>
      <c r="DL607" s="667"/>
      <c r="DM607" s="667"/>
      <c r="DN607" s="667"/>
      <c r="DO607" s="667"/>
      <c r="DP607" s="667"/>
      <c r="DQ607" s="667"/>
    </row>
    <row r="608" spans="2:121" s="771" customFormat="1" ht="12" hidden="1" customHeight="1" outlineLevel="1">
      <c r="B608" s="47">
        <v>608</v>
      </c>
      <c r="C608" s="83"/>
      <c r="D608" s="755"/>
      <c r="E608" s="122"/>
      <c r="F608" s="759"/>
      <c r="G608" s="759"/>
      <c r="H608" s="759"/>
      <c r="I608" s="759"/>
      <c r="J608" s="759"/>
      <c r="K608" s="759"/>
      <c r="L608" s="759"/>
      <c r="M608" s="759"/>
      <c r="N608" s="759"/>
      <c r="O608" s="638"/>
      <c r="P608" s="638"/>
      <c r="Q608" s="656"/>
      <c r="R608" s="656"/>
      <c r="S608" s="656"/>
      <c r="T608" s="656"/>
      <c r="U608" s="656"/>
      <c r="V608" s="632"/>
      <c r="W608" s="632"/>
      <c r="X608" s="632"/>
      <c r="Y608" s="632"/>
      <c r="Z608" s="632"/>
      <c r="AA608" s="632"/>
      <c r="AB608" s="122"/>
      <c r="AC608" s="122"/>
      <c r="AD608" s="759"/>
      <c r="AE608" s="759"/>
      <c r="AF608" s="759"/>
      <c r="AG608" s="759"/>
      <c r="AH608" s="759"/>
      <c r="AI608" s="759"/>
      <c r="AJ608" s="759"/>
      <c r="AK608" s="759"/>
      <c r="AL608" s="759"/>
      <c r="AM608" s="759"/>
      <c r="AN608" s="759"/>
      <c r="AO608" s="759"/>
      <c r="AP608" s="759"/>
      <c r="AQ608" s="759"/>
      <c r="AR608" s="759"/>
      <c r="AS608" s="759"/>
      <c r="AT608" s="759"/>
      <c r="AU608" s="759"/>
      <c r="AV608" s="759"/>
      <c r="AW608" s="759"/>
      <c r="AX608" s="759"/>
      <c r="AY608" s="759"/>
      <c r="AZ608" s="759"/>
      <c r="BA608" s="759"/>
      <c r="BB608" s="759"/>
      <c r="BC608" s="759"/>
      <c r="BD608" s="759"/>
      <c r="BE608" s="759"/>
      <c r="BF608" s="759"/>
      <c r="BG608" s="759"/>
      <c r="BH608" s="759"/>
      <c r="BI608" s="759"/>
      <c r="BJ608" s="759"/>
      <c r="BK608" s="759"/>
      <c r="BL608" s="759"/>
      <c r="BM608" s="759"/>
      <c r="BN608" s="759"/>
      <c r="BO608" s="759"/>
      <c r="BP608" s="759"/>
      <c r="BQ608" s="759"/>
      <c r="BR608" s="759"/>
      <c r="BS608" s="720"/>
      <c r="BT608" s="720"/>
      <c r="BU608" s="720"/>
      <c r="BV608" s="720"/>
      <c r="BW608" s="720"/>
      <c r="BX608" s="720"/>
      <c r="BY608" s="720"/>
      <c r="BZ608" s="720"/>
      <c r="CA608" s="720"/>
      <c r="CB608" s="720"/>
      <c r="CC608" s="720"/>
      <c r="CD608" s="720"/>
      <c r="CE608" s="720"/>
      <c r="CF608" s="720"/>
      <c r="CG608" s="720"/>
      <c r="CH608" s="720"/>
      <c r="CI608" s="720"/>
      <c r="CJ608" s="720"/>
      <c r="CK608" s="720"/>
      <c r="CL608" s="100"/>
      <c r="CM608" s="100"/>
      <c r="CN608" s="100"/>
      <c r="CO608" s="100"/>
      <c r="CP608" s="100"/>
      <c r="CQ608" s="100"/>
      <c r="CR608" s="100"/>
      <c r="CS608" s="100"/>
      <c r="CT608" s="100"/>
      <c r="CU608" s="100"/>
      <c r="CV608" s="100"/>
      <c r="CW608" s="100"/>
      <c r="CX608" s="100"/>
      <c r="CY608" s="100"/>
      <c r="CZ608" s="100"/>
      <c r="DA608" s="100"/>
      <c r="DB608" s="100"/>
      <c r="DC608" s="100"/>
      <c r="DD608" s="100"/>
      <c r="DE608" s="100"/>
      <c r="DF608" s="100"/>
      <c r="DG608" s="100"/>
      <c r="DH608" s="100"/>
      <c r="DI608" s="100"/>
      <c r="DJ608" s="100"/>
      <c r="DK608" s="100"/>
      <c r="DL608" s="100"/>
      <c r="DM608" s="100"/>
      <c r="DN608" s="100"/>
      <c r="DO608" s="100"/>
      <c r="DP608" s="100"/>
      <c r="DQ608" s="100"/>
    </row>
    <row r="609" spans="2:121" s="47" customFormat="1" ht="12" hidden="1" customHeight="1" outlineLevel="1">
      <c r="B609" s="47">
        <v>609</v>
      </c>
      <c r="C609" s="46"/>
      <c r="D609" s="936"/>
      <c r="E609" s="118"/>
      <c r="F609" s="637"/>
      <c r="G609" s="637"/>
      <c r="H609" s="637"/>
      <c r="I609" s="637"/>
      <c r="J609" s="637"/>
      <c r="K609" s="637"/>
      <c r="L609" s="637"/>
      <c r="M609" s="637"/>
      <c r="N609" s="637"/>
      <c r="O609" s="657"/>
      <c r="P609" s="657"/>
      <c r="Q609" s="657"/>
      <c r="R609" s="657"/>
      <c r="S609" s="657"/>
      <c r="T609" s="657"/>
      <c r="U609" s="657"/>
      <c r="V609" s="827"/>
      <c r="W609" s="827"/>
      <c r="X609" s="827"/>
      <c r="Y609" s="827"/>
      <c r="Z609" s="827"/>
      <c r="AA609" s="827"/>
      <c r="AB609" s="118"/>
      <c r="AC609" s="118"/>
      <c r="AD609" s="637"/>
      <c r="AE609" s="637"/>
      <c r="AF609" s="637"/>
      <c r="AG609" s="637"/>
      <c r="AH609" s="637"/>
      <c r="AI609" s="637"/>
      <c r="AJ609" s="637"/>
      <c r="AK609" s="637"/>
      <c r="AL609" s="637"/>
      <c r="AM609" s="637"/>
      <c r="AN609" s="637"/>
      <c r="AO609" s="637"/>
      <c r="AP609" s="637"/>
      <c r="AQ609" s="637"/>
      <c r="AR609" s="637"/>
      <c r="AS609" s="637"/>
      <c r="AT609" s="637"/>
      <c r="AU609" s="637"/>
      <c r="AV609" s="637"/>
      <c r="AW609" s="637"/>
      <c r="AX609" s="637"/>
      <c r="AY609" s="637"/>
      <c r="AZ609" s="637"/>
      <c r="BA609" s="637"/>
      <c r="BB609" s="637"/>
      <c r="BC609" s="637"/>
      <c r="BD609" s="637"/>
      <c r="BE609" s="637"/>
      <c r="BF609" s="637"/>
      <c r="BG609" s="637"/>
      <c r="BH609" s="637"/>
      <c r="BI609" s="637"/>
      <c r="BJ609" s="637"/>
      <c r="BK609" s="637"/>
      <c r="BL609" s="637"/>
      <c r="BM609" s="637"/>
      <c r="BN609" s="637"/>
      <c r="BO609" s="637"/>
      <c r="BP609" s="637"/>
      <c r="BQ609" s="637"/>
      <c r="BR609" s="637"/>
      <c r="BS609" s="639"/>
      <c r="BT609" s="639"/>
      <c r="BU609" s="639"/>
      <c r="BV609" s="639"/>
      <c r="BW609" s="639"/>
      <c r="BX609" s="639"/>
      <c r="BY609" s="639"/>
      <c r="BZ609" s="639"/>
      <c r="CA609" s="639"/>
      <c r="CB609" s="639"/>
      <c r="CC609" s="639"/>
      <c r="CD609" s="639"/>
      <c r="CE609" s="639"/>
      <c r="CF609" s="639"/>
      <c r="CG609" s="639"/>
      <c r="CH609" s="639"/>
      <c r="CI609" s="651"/>
      <c r="CJ609" s="651"/>
      <c r="CK609" s="651"/>
      <c r="CL609" s="667"/>
      <c r="CM609" s="667"/>
      <c r="CN609" s="667"/>
      <c r="CO609" s="667"/>
      <c r="CP609" s="667"/>
      <c r="CQ609" s="667"/>
      <c r="CR609" s="667"/>
      <c r="CS609" s="667"/>
      <c r="CT609" s="667"/>
      <c r="CU609" s="667"/>
      <c r="CV609" s="667"/>
      <c r="CW609" s="667"/>
      <c r="CX609" s="667"/>
      <c r="CY609" s="667"/>
      <c r="CZ609" s="667"/>
      <c r="DA609" s="667"/>
      <c r="DB609" s="667"/>
      <c r="DC609" s="667"/>
      <c r="DD609" s="667"/>
      <c r="DE609" s="667"/>
      <c r="DF609" s="667"/>
      <c r="DG609" s="667"/>
      <c r="DH609" s="667"/>
      <c r="DI609" s="667"/>
      <c r="DJ609" s="667"/>
      <c r="DK609" s="667"/>
      <c r="DL609" s="667"/>
      <c r="DM609" s="667"/>
      <c r="DN609" s="667"/>
      <c r="DO609" s="667"/>
      <c r="DP609" s="667"/>
      <c r="DQ609" s="667"/>
    </row>
    <row r="610" spans="2:121" s="47" customFormat="1" ht="12" hidden="1" customHeight="1" outlineLevel="1">
      <c r="B610" s="47">
        <v>610</v>
      </c>
      <c r="C610" s="46"/>
      <c r="D610" s="936"/>
      <c r="E610" s="118"/>
      <c r="F610" s="637"/>
      <c r="G610" s="637"/>
      <c r="H610" s="637"/>
      <c r="I610" s="637"/>
      <c r="J610" s="637"/>
      <c r="K610" s="637"/>
      <c r="L610" s="637"/>
      <c r="M610" s="637"/>
      <c r="N610" s="637"/>
      <c r="O610" s="657"/>
      <c r="P610" s="657"/>
      <c r="Q610" s="657"/>
      <c r="R610" s="657"/>
      <c r="S610" s="657"/>
      <c r="T610" s="657"/>
      <c r="U610" s="657"/>
      <c r="V610" s="827"/>
      <c r="W610" s="827"/>
      <c r="X610" s="827"/>
      <c r="Y610" s="827"/>
      <c r="Z610" s="827"/>
      <c r="AA610" s="827"/>
      <c r="AB610" s="118"/>
      <c r="AC610" s="118"/>
      <c r="AD610" s="637"/>
      <c r="AE610" s="637"/>
      <c r="AF610" s="637"/>
      <c r="AG610" s="637"/>
      <c r="AH610" s="637"/>
      <c r="AI610" s="637"/>
      <c r="AJ610" s="637"/>
      <c r="AK610" s="637"/>
      <c r="AL610" s="637"/>
      <c r="AM610" s="637"/>
      <c r="AN610" s="637"/>
      <c r="AO610" s="637"/>
      <c r="AP610" s="637"/>
      <c r="AQ610" s="637"/>
      <c r="AR610" s="637"/>
      <c r="AS610" s="637"/>
      <c r="AT610" s="637"/>
      <c r="AU610" s="637"/>
      <c r="AV610" s="637"/>
      <c r="AW610" s="637"/>
      <c r="AX610" s="637"/>
      <c r="AY610" s="637"/>
      <c r="AZ610" s="637"/>
      <c r="BA610" s="637"/>
      <c r="BB610" s="637"/>
      <c r="BC610" s="637"/>
      <c r="BD610" s="637"/>
      <c r="BE610" s="637"/>
      <c r="BF610" s="637"/>
      <c r="BG610" s="637"/>
      <c r="BH610" s="637"/>
      <c r="BI610" s="637"/>
      <c r="BJ610" s="637"/>
      <c r="BK610" s="637"/>
      <c r="BL610" s="637"/>
      <c r="BM610" s="637"/>
      <c r="BN610" s="637"/>
      <c r="BO610" s="637"/>
      <c r="BP610" s="637"/>
      <c r="BQ610" s="637"/>
      <c r="BR610" s="637"/>
      <c r="BS610" s="639"/>
      <c r="BT610" s="639"/>
      <c r="BU610" s="639"/>
      <c r="BV610" s="639"/>
      <c r="BW610" s="639"/>
      <c r="BX610" s="639"/>
      <c r="BY610" s="639"/>
      <c r="BZ610" s="639"/>
      <c r="CA610" s="639"/>
      <c r="CB610" s="639"/>
      <c r="CC610" s="639"/>
      <c r="CD610" s="639"/>
      <c r="CE610" s="639"/>
      <c r="CF610" s="639"/>
      <c r="CG610" s="639"/>
      <c r="CH610" s="639"/>
      <c r="CI610" s="651"/>
      <c r="CJ610" s="651"/>
      <c r="CK610" s="651"/>
      <c r="CL610" s="667"/>
      <c r="CM610" s="667"/>
      <c r="CN610" s="667"/>
      <c r="CO610" s="667"/>
      <c r="CP610" s="667"/>
      <c r="CQ610" s="667"/>
      <c r="CR610" s="667"/>
      <c r="CS610" s="667"/>
      <c r="CT610" s="667"/>
      <c r="CU610" s="667"/>
      <c r="CV610" s="667"/>
      <c r="CW610" s="667"/>
      <c r="CX610" s="667"/>
      <c r="CY610" s="667"/>
      <c r="CZ610" s="667"/>
      <c r="DA610" s="667"/>
      <c r="DB610" s="667"/>
      <c r="DC610" s="667"/>
      <c r="DD610" s="667"/>
      <c r="DE610" s="667"/>
      <c r="DF610" s="667"/>
      <c r="DG610" s="667"/>
      <c r="DH610" s="667"/>
      <c r="DI610" s="667"/>
      <c r="DJ610" s="667"/>
      <c r="DK610" s="667"/>
      <c r="DL610" s="667"/>
      <c r="DM610" s="667"/>
      <c r="DN610" s="667"/>
      <c r="DO610" s="667"/>
      <c r="DP610" s="667"/>
      <c r="DQ610" s="667"/>
    </row>
    <row r="611" spans="2:121" s="47" customFormat="1" ht="3" hidden="1" customHeight="1" outlineLevel="1">
      <c r="B611" s="47">
        <v>611</v>
      </c>
      <c r="C611" s="83"/>
      <c r="D611" s="84"/>
      <c r="E611" s="11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131"/>
      <c r="W611" s="131"/>
      <c r="X611" s="131"/>
      <c r="Y611" s="131"/>
      <c r="Z611" s="131"/>
      <c r="AA611" s="131"/>
      <c r="AB611" s="114"/>
      <c r="AC611" s="11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99"/>
      <c r="CE611" s="99"/>
      <c r="CF611" s="99"/>
      <c r="CG611" s="99"/>
      <c r="CH611" s="99"/>
      <c r="CI611" s="85"/>
      <c r="CJ611" s="85"/>
      <c r="CK611" s="85"/>
      <c r="CL611" s="99"/>
      <c r="CM611" s="85"/>
      <c r="CN611" s="85"/>
      <c r="CO611" s="85"/>
      <c r="CP611" s="85"/>
      <c r="CQ611" s="85"/>
      <c r="CR611" s="85"/>
      <c r="CS611" s="85"/>
      <c r="CT611" s="85"/>
      <c r="CU611" s="85"/>
      <c r="CV611" s="85"/>
      <c r="CW611" s="85"/>
      <c r="CX611" s="85"/>
      <c r="CY611" s="85"/>
      <c r="CZ611" s="85"/>
      <c r="DA611" s="85"/>
      <c r="DB611" s="85"/>
      <c r="DC611" s="85"/>
      <c r="DD611" s="85"/>
      <c r="DE611" s="85"/>
      <c r="DF611" s="85"/>
      <c r="DG611" s="85"/>
      <c r="DH611" s="85"/>
      <c r="DI611" s="85"/>
      <c r="DJ611" s="85"/>
      <c r="DK611" s="85"/>
      <c r="DL611" s="85"/>
      <c r="DM611" s="85"/>
      <c r="DN611" s="85"/>
      <c r="DO611" s="85"/>
      <c r="DP611" s="85"/>
      <c r="DQ611" s="85"/>
    </row>
    <row r="612" spans="2:121" s="47" customFormat="1" ht="12" hidden="1" customHeight="1" outlineLevel="1">
      <c r="B612" s="47">
        <v>612</v>
      </c>
      <c r="C612" s="46"/>
      <c r="D612" s="936"/>
      <c r="E612" s="118"/>
      <c r="F612" s="637"/>
      <c r="G612" s="637"/>
      <c r="H612" s="637"/>
      <c r="I612" s="637"/>
      <c r="J612" s="637"/>
      <c r="K612" s="637"/>
      <c r="L612" s="637"/>
      <c r="M612" s="637"/>
      <c r="N612" s="637"/>
      <c r="O612" s="657"/>
      <c r="P612" s="657"/>
      <c r="Q612" s="657"/>
      <c r="R612" s="657"/>
      <c r="S612" s="657"/>
      <c r="T612" s="657"/>
      <c r="U612" s="657"/>
      <c r="V612" s="827"/>
      <c r="W612" s="827"/>
      <c r="X612" s="827"/>
      <c r="Y612" s="827"/>
      <c r="Z612" s="827"/>
      <c r="AA612" s="827"/>
      <c r="AB612" s="118"/>
      <c r="AC612" s="118"/>
      <c r="AD612" s="637"/>
      <c r="AE612" s="637"/>
      <c r="AF612" s="637"/>
      <c r="AG612" s="637"/>
      <c r="AH612" s="637"/>
      <c r="AI612" s="637"/>
      <c r="AJ612" s="637"/>
      <c r="AK612" s="637"/>
      <c r="AL612" s="637"/>
      <c r="AM612" s="637"/>
      <c r="AN612" s="637"/>
      <c r="AO612" s="637"/>
      <c r="AP612" s="637"/>
      <c r="AQ612" s="637"/>
      <c r="AR612" s="637"/>
      <c r="AS612" s="637"/>
      <c r="AT612" s="637"/>
      <c r="AU612" s="637"/>
      <c r="AV612" s="637"/>
      <c r="AW612" s="637"/>
      <c r="AX612" s="637"/>
      <c r="AY612" s="637"/>
      <c r="AZ612" s="637"/>
      <c r="BA612" s="637"/>
      <c r="BB612" s="637"/>
      <c r="BC612" s="637"/>
      <c r="BD612" s="637"/>
      <c r="BE612" s="637"/>
      <c r="BF612" s="637"/>
      <c r="BG612" s="637"/>
      <c r="BH612" s="637"/>
      <c r="BI612" s="637"/>
      <c r="BJ612" s="637"/>
      <c r="BK612" s="637"/>
      <c r="BL612" s="637"/>
      <c r="BM612" s="637"/>
      <c r="BN612" s="637"/>
      <c r="BO612" s="637"/>
      <c r="BP612" s="637"/>
      <c r="BQ612" s="637"/>
      <c r="BR612" s="637"/>
      <c r="BS612" s="639"/>
      <c r="BT612" s="639"/>
      <c r="BU612" s="639"/>
      <c r="BV612" s="639"/>
      <c r="BW612" s="639"/>
      <c r="BX612" s="639"/>
      <c r="BY612" s="639"/>
      <c r="BZ612" s="701"/>
      <c r="CA612" s="701"/>
      <c r="CB612" s="701"/>
      <c r="CC612" s="701"/>
      <c r="CD612" s="701"/>
      <c r="CE612" s="639"/>
      <c r="CF612" s="639"/>
      <c r="CG612" s="639"/>
      <c r="CH612" s="639"/>
      <c r="CI612" s="651"/>
      <c r="CJ612" s="651"/>
      <c r="CK612" s="651"/>
      <c r="CL612" s="667"/>
      <c r="CM612" s="667"/>
      <c r="CN612" s="667"/>
      <c r="CO612" s="667"/>
      <c r="CP612" s="667"/>
      <c r="CQ612" s="667"/>
      <c r="CR612" s="667"/>
      <c r="CS612" s="667"/>
      <c r="CT612" s="667"/>
      <c r="CU612" s="667"/>
      <c r="CV612" s="667"/>
      <c r="CW612" s="667"/>
      <c r="CX612" s="667"/>
      <c r="CY612" s="667"/>
      <c r="CZ612" s="667"/>
      <c r="DA612" s="667"/>
      <c r="DB612" s="667"/>
      <c r="DC612" s="667"/>
      <c r="DD612" s="667"/>
      <c r="DE612" s="667"/>
      <c r="DF612" s="667"/>
      <c r="DG612" s="667"/>
      <c r="DH612" s="667"/>
      <c r="DI612" s="667"/>
      <c r="DJ612" s="667"/>
      <c r="DK612" s="667"/>
      <c r="DL612" s="667"/>
      <c r="DM612" s="667"/>
      <c r="DN612" s="667"/>
      <c r="DO612" s="667"/>
      <c r="DP612" s="667"/>
      <c r="DQ612" s="667"/>
    </row>
    <row r="613" spans="2:121" s="51" customFormat="1" ht="12" hidden="1" customHeight="1" outlineLevel="1">
      <c r="B613" s="47">
        <v>613</v>
      </c>
      <c r="C613" s="641"/>
      <c r="D613" s="763"/>
      <c r="E613" s="57"/>
      <c r="F613" s="653"/>
      <c r="G613" s="653"/>
      <c r="H613" s="653"/>
      <c r="I613" s="653"/>
      <c r="J613" s="653"/>
      <c r="K613" s="653"/>
      <c r="L613" s="653"/>
      <c r="M613" s="653"/>
      <c r="N613" s="653"/>
      <c r="O613" s="822"/>
      <c r="P613" s="644"/>
      <c r="Q613" s="644"/>
      <c r="R613" s="644"/>
      <c r="S613" s="644"/>
      <c r="T613" s="644"/>
      <c r="U613" s="644"/>
      <c r="V613" s="645"/>
      <c r="W613" s="645"/>
      <c r="X613" s="645"/>
      <c r="Y613" s="645"/>
      <c r="Z613" s="645"/>
      <c r="AA613" s="645"/>
      <c r="AB613" s="57"/>
      <c r="AC613" s="89"/>
      <c r="AD613" s="653"/>
      <c r="AE613" s="653"/>
      <c r="AF613" s="653"/>
      <c r="AG613" s="653"/>
      <c r="AH613" s="653"/>
      <c r="AI613" s="653"/>
      <c r="AJ613" s="653"/>
      <c r="AK613" s="653"/>
      <c r="AL613" s="653"/>
      <c r="AM613" s="653"/>
      <c r="AN613" s="653"/>
      <c r="AO613" s="653"/>
      <c r="AP613" s="653"/>
      <c r="AQ613" s="653"/>
      <c r="AR613" s="653"/>
      <c r="AS613" s="653"/>
      <c r="AT613" s="653"/>
      <c r="AU613" s="653"/>
      <c r="AV613" s="653"/>
      <c r="AW613" s="653"/>
      <c r="AX613" s="653"/>
      <c r="AY613" s="653"/>
      <c r="AZ613" s="653"/>
      <c r="BA613" s="653"/>
      <c r="BB613" s="653"/>
      <c r="BC613" s="653"/>
      <c r="BD613" s="653"/>
      <c r="BE613" s="653"/>
      <c r="BF613" s="653"/>
      <c r="BG613" s="653"/>
      <c r="BH613" s="653"/>
      <c r="BI613" s="653"/>
      <c r="BJ613" s="653"/>
      <c r="BK613" s="653"/>
      <c r="BL613" s="653"/>
      <c r="BM613" s="653"/>
      <c r="BN613" s="653"/>
      <c r="BO613" s="653"/>
      <c r="BP613" s="653"/>
      <c r="BQ613" s="653"/>
      <c r="BR613" s="653"/>
      <c r="BS613" s="654"/>
      <c r="BT613" s="654"/>
      <c r="BU613" s="654"/>
      <c r="BV613" s="654"/>
      <c r="BW613" s="654"/>
      <c r="BX613" s="654"/>
      <c r="BY613" s="654"/>
      <c r="BZ613" s="782"/>
      <c r="CA613" s="782"/>
      <c r="CB613" s="782"/>
      <c r="CC613" s="782"/>
      <c r="CD613" s="782"/>
      <c r="CE613" s="654"/>
      <c r="CF613" s="654"/>
      <c r="CG613" s="654"/>
      <c r="CH613" s="654"/>
      <c r="CI613" s="646"/>
      <c r="CJ613" s="646"/>
      <c r="CK613" s="646"/>
      <c r="CL613" s="643"/>
      <c r="CM613" s="643"/>
      <c r="CN613" s="643"/>
      <c r="CO613" s="643"/>
      <c r="CP613" s="643"/>
      <c r="CQ613" s="643"/>
      <c r="CR613" s="643"/>
      <c r="CS613" s="643"/>
      <c r="CT613" s="643"/>
      <c r="CU613" s="643"/>
      <c r="CV613" s="643"/>
      <c r="CW613" s="643"/>
      <c r="CX613" s="643"/>
      <c r="CY613" s="643"/>
      <c r="CZ613" s="643"/>
      <c r="DA613" s="643"/>
      <c r="DB613" s="643"/>
      <c r="DC613" s="643"/>
      <c r="DD613" s="643"/>
      <c r="DE613" s="643"/>
      <c r="DF613" s="643"/>
      <c r="DG613" s="643"/>
      <c r="DH613" s="643"/>
      <c r="DI613" s="643"/>
      <c r="DJ613" s="643"/>
      <c r="DK613" s="643"/>
      <c r="DL613" s="643"/>
      <c r="DM613" s="643"/>
      <c r="DN613" s="643"/>
      <c r="DO613" s="643"/>
      <c r="DP613" s="643"/>
      <c r="DQ613" s="643"/>
    </row>
    <row r="614" spans="2:121" s="47" customFormat="1" ht="12" hidden="1" customHeight="1" outlineLevel="1">
      <c r="B614" s="47">
        <v>614</v>
      </c>
      <c r="C614" s="46"/>
      <c r="D614" s="770"/>
      <c r="E614" s="118"/>
      <c r="F614" s="637"/>
      <c r="G614" s="637"/>
      <c r="H614" s="637"/>
      <c r="I614" s="637"/>
      <c r="J614" s="637"/>
      <c r="K614" s="637"/>
      <c r="L614" s="637"/>
      <c r="M614" s="637"/>
      <c r="N614" s="637"/>
      <c r="O614" s="657"/>
      <c r="P614" s="657"/>
      <c r="Q614" s="657"/>
      <c r="R614" s="657"/>
      <c r="S614" s="657"/>
      <c r="T614" s="657"/>
      <c r="U614" s="657"/>
      <c r="V614" s="827"/>
      <c r="W614" s="827"/>
      <c r="X614" s="827"/>
      <c r="Y614" s="827"/>
      <c r="Z614" s="827"/>
      <c r="AA614" s="827"/>
      <c r="AB614" s="118"/>
      <c r="AC614" s="88"/>
      <c r="AD614" s="637"/>
      <c r="AE614" s="637"/>
      <c r="AF614" s="637"/>
      <c r="AG614" s="637"/>
      <c r="AH614" s="637"/>
      <c r="AI614" s="637"/>
      <c r="AJ614" s="637"/>
      <c r="AK614" s="637"/>
      <c r="AL614" s="637"/>
      <c r="AM614" s="637"/>
      <c r="AN614" s="637"/>
      <c r="AO614" s="637"/>
      <c r="AP614" s="637"/>
      <c r="AQ614" s="637"/>
      <c r="AR614" s="637"/>
      <c r="AS614" s="637"/>
      <c r="AT614" s="637"/>
      <c r="AU614" s="637"/>
      <c r="AV614" s="637"/>
      <c r="AW614" s="637"/>
      <c r="AX614" s="637"/>
      <c r="AY614" s="637"/>
      <c r="AZ614" s="637"/>
      <c r="BA614" s="637"/>
      <c r="BB614" s="637"/>
      <c r="BC614" s="637"/>
      <c r="BD614" s="637"/>
      <c r="BE614" s="637"/>
      <c r="BF614" s="637"/>
      <c r="BG614" s="637"/>
      <c r="BH614" s="637"/>
      <c r="BI614" s="637"/>
      <c r="BJ614" s="637"/>
      <c r="BK614" s="637"/>
      <c r="BL614" s="637"/>
      <c r="BM614" s="637"/>
      <c r="BN614" s="637"/>
      <c r="BO614" s="637"/>
      <c r="BP614" s="637"/>
      <c r="BQ614" s="637"/>
      <c r="BR614" s="637"/>
      <c r="BS614" s="639"/>
      <c r="BT614" s="639"/>
      <c r="BU614" s="639"/>
      <c r="BV614" s="639"/>
      <c r="BW614" s="639"/>
      <c r="BX614" s="639"/>
      <c r="BY614" s="639"/>
      <c r="BZ614" s="701"/>
      <c r="CA614" s="701"/>
      <c r="CB614" s="701"/>
      <c r="CC614" s="701"/>
      <c r="CD614" s="701"/>
      <c r="CE614" s="639"/>
      <c r="CF614" s="639"/>
      <c r="CG614" s="639"/>
      <c r="CH614" s="639"/>
      <c r="CI614" s="651"/>
      <c r="CJ614" s="651"/>
      <c r="CK614" s="651"/>
      <c r="CL614" s="667"/>
      <c r="CM614" s="667"/>
      <c r="CN614" s="667"/>
      <c r="CO614" s="667"/>
      <c r="CP614" s="667"/>
      <c r="CQ614" s="667"/>
      <c r="CR614" s="667"/>
      <c r="CS614" s="667"/>
      <c r="CT614" s="667"/>
      <c r="CU614" s="667"/>
      <c r="CV614" s="667"/>
      <c r="CW614" s="667"/>
      <c r="CX614" s="667"/>
      <c r="CY614" s="667"/>
      <c r="CZ614" s="667"/>
      <c r="DA614" s="667"/>
      <c r="DB614" s="667"/>
      <c r="DC614" s="667"/>
      <c r="DD614" s="667"/>
      <c r="DE614" s="667"/>
      <c r="DF614" s="667"/>
      <c r="DG614" s="667"/>
      <c r="DH614" s="667"/>
      <c r="DI614" s="667"/>
      <c r="DJ614" s="667"/>
      <c r="DK614" s="667"/>
      <c r="DL614" s="667"/>
      <c r="DM614" s="667"/>
      <c r="DN614" s="667"/>
      <c r="DO614" s="667"/>
      <c r="DP614" s="667"/>
      <c r="DQ614" s="667"/>
    </row>
    <row r="615" spans="2:121" s="47" customFormat="1" ht="12" hidden="1" customHeight="1" outlineLevel="1">
      <c r="B615" s="47">
        <v>615</v>
      </c>
      <c r="C615" s="46"/>
      <c r="D615" s="770"/>
      <c r="E615" s="118"/>
      <c r="F615" s="637"/>
      <c r="G615" s="637"/>
      <c r="H615" s="637"/>
      <c r="I615" s="637"/>
      <c r="J615" s="637"/>
      <c r="K615" s="637"/>
      <c r="L615" s="637"/>
      <c r="M615" s="637"/>
      <c r="N615" s="637"/>
      <c r="O615" s="657"/>
      <c r="P615" s="657"/>
      <c r="Q615" s="657"/>
      <c r="R615" s="657"/>
      <c r="S615" s="657"/>
      <c r="T615" s="657"/>
      <c r="U615" s="657"/>
      <c r="V615" s="827"/>
      <c r="W615" s="827"/>
      <c r="X615" s="827"/>
      <c r="Y615" s="827"/>
      <c r="Z615" s="827"/>
      <c r="AA615" s="827"/>
      <c r="AB615" s="118"/>
      <c r="AC615" s="88"/>
      <c r="AD615" s="637"/>
      <c r="AE615" s="637"/>
      <c r="AF615" s="637"/>
      <c r="AG615" s="637"/>
      <c r="AH615" s="637"/>
      <c r="AI615" s="637"/>
      <c r="AJ615" s="637"/>
      <c r="AK615" s="637"/>
      <c r="AL615" s="637"/>
      <c r="AM615" s="637"/>
      <c r="AN615" s="637"/>
      <c r="AO615" s="637"/>
      <c r="AP615" s="637"/>
      <c r="AQ615" s="637"/>
      <c r="AR615" s="637"/>
      <c r="AS615" s="637"/>
      <c r="AT615" s="637"/>
      <c r="AU615" s="637"/>
      <c r="AV615" s="637"/>
      <c r="AW615" s="637"/>
      <c r="AX615" s="637"/>
      <c r="AY615" s="637"/>
      <c r="AZ615" s="637"/>
      <c r="BA615" s="637"/>
      <c r="BB615" s="637"/>
      <c r="BC615" s="637"/>
      <c r="BD615" s="637"/>
      <c r="BE615" s="637"/>
      <c r="BF615" s="637"/>
      <c r="BG615" s="637"/>
      <c r="BH615" s="637"/>
      <c r="BI615" s="637"/>
      <c r="BJ615" s="637"/>
      <c r="BK615" s="637"/>
      <c r="BL615" s="637"/>
      <c r="BM615" s="637"/>
      <c r="BN615" s="637"/>
      <c r="BO615" s="637"/>
      <c r="BP615" s="637"/>
      <c r="BQ615" s="637"/>
      <c r="BR615" s="637"/>
      <c r="BS615" s="639"/>
      <c r="BT615" s="639"/>
      <c r="BU615" s="639"/>
      <c r="BV615" s="639"/>
      <c r="BW615" s="639"/>
      <c r="BX615" s="639"/>
      <c r="BY615" s="639"/>
      <c r="BZ615" s="701"/>
      <c r="CA615" s="701"/>
      <c r="CB615" s="701"/>
      <c r="CC615" s="701"/>
      <c r="CD615" s="701"/>
      <c r="CE615" s="639"/>
      <c r="CF615" s="639"/>
      <c r="CG615" s="639"/>
      <c r="CH615" s="639"/>
      <c r="CI615" s="651"/>
      <c r="CJ615" s="651"/>
      <c r="CK615" s="651"/>
      <c r="CL615" s="667"/>
      <c r="CM615" s="667"/>
      <c r="CN615" s="667"/>
      <c r="CO615" s="667"/>
      <c r="CP615" s="667"/>
      <c r="CQ615" s="667"/>
      <c r="CR615" s="667"/>
      <c r="CS615" s="667"/>
      <c r="CT615" s="667"/>
      <c r="CU615" s="667"/>
      <c r="CV615" s="667"/>
      <c r="CW615" s="667"/>
      <c r="CX615" s="667"/>
      <c r="CY615" s="667"/>
      <c r="CZ615" s="667"/>
      <c r="DA615" s="667"/>
      <c r="DB615" s="667"/>
      <c r="DC615" s="667"/>
      <c r="DD615" s="667"/>
      <c r="DE615" s="667"/>
      <c r="DF615" s="667"/>
      <c r="DG615" s="667"/>
      <c r="DH615" s="667"/>
      <c r="DI615" s="667"/>
      <c r="DJ615" s="667"/>
      <c r="DK615" s="667"/>
      <c r="DL615" s="667"/>
      <c r="DM615" s="667"/>
      <c r="DN615" s="667"/>
      <c r="DO615" s="667"/>
      <c r="DP615" s="667"/>
      <c r="DQ615" s="667"/>
    </row>
    <row r="616" spans="2:121" s="47" customFormat="1" ht="12" hidden="1" customHeight="1" outlineLevel="1">
      <c r="B616" s="47">
        <v>616</v>
      </c>
      <c r="C616" s="46"/>
      <c r="D616" s="770"/>
      <c r="E616" s="118"/>
      <c r="F616" s="637"/>
      <c r="G616" s="637"/>
      <c r="H616" s="637"/>
      <c r="I616" s="637"/>
      <c r="J616" s="637"/>
      <c r="K616" s="637"/>
      <c r="L616" s="637"/>
      <c r="M616" s="637"/>
      <c r="N616" s="637"/>
      <c r="O616" s="657"/>
      <c r="P616" s="657"/>
      <c r="Q616" s="657"/>
      <c r="R616" s="657"/>
      <c r="S616" s="657"/>
      <c r="T616" s="657"/>
      <c r="U616" s="657"/>
      <c r="V616" s="827"/>
      <c r="W616" s="827"/>
      <c r="X616" s="827"/>
      <c r="Y616" s="827"/>
      <c r="Z616" s="827"/>
      <c r="AA616" s="827"/>
      <c r="AB616" s="118"/>
      <c r="AC616" s="88"/>
      <c r="AD616" s="637"/>
      <c r="AE616" s="637"/>
      <c r="AF616" s="637"/>
      <c r="AG616" s="637"/>
      <c r="AH616" s="637"/>
      <c r="AI616" s="637"/>
      <c r="AJ616" s="637"/>
      <c r="AK616" s="637"/>
      <c r="AL616" s="637"/>
      <c r="AM616" s="637"/>
      <c r="AN616" s="637"/>
      <c r="AO616" s="637"/>
      <c r="AP616" s="637"/>
      <c r="AQ616" s="637"/>
      <c r="AR616" s="637"/>
      <c r="AS616" s="637"/>
      <c r="AT616" s="637"/>
      <c r="AU616" s="637"/>
      <c r="AV616" s="637"/>
      <c r="AW616" s="637"/>
      <c r="AX616" s="637"/>
      <c r="AY616" s="637"/>
      <c r="AZ616" s="637"/>
      <c r="BA616" s="637"/>
      <c r="BB616" s="637"/>
      <c r="BC616" s="637"/>
      <c r="BD616" s="637"/>
      <c r="BE616" s="637"/>
      <c r="BF616" s="637"/>
      <c r="BG616" s="637"/>
      <c r="BH616" s="637"/>
      <c r="BI616" s="637"/>
      <c r="BJ616" s="637"/>
      <c r="BK616" s="637"/>
      <c r="BL616" s="637"/>
      <c r="BM616" s="637"/>
      <c r="BN616" s="637"/>
      <c r="BO616" s="637"/>
      <c r="BP616" s="637"/>
      <c r="BQ616" s="637"/>
      <c r="BR616" s="637"/>
      <c r="BS616" s="639"/>
      <c r="BT616" s="639"/>
      <c r="BU616" s="639"/>
      <c r="BV616" s="639"/>
      <c r="BW616" s="639"/>
      <c r="BX616" s="639"/>
      <c r="BY616" s="639"/>
      <c r="BZ616" s="701"/>
      <c r="CA616" s="701"/>
      <c r="CB616" s="701"/>
      <c r="CC616" s="701"/>
      <c r="CD616" s="701"/>
      <c r="CE616" s="639"/>
      <c r="CF616" s="639"/>
      <c r="CG616" s="639"/>
      <c r="CH616" s="639"/>
      <c r="CI616" s="651"/>
      <c r="CJ616" s="651"/>
      <c r="CK616" s="651"/>
      <c r="CL616" s="667"/>
      <c r="CM616" s="667"/>
      <c r="CN616" s="667"/>
      <c r="CO616" s="667"/>
      <c r="CP616" s="667"/>
      <c r="CQ616" s="667"/>
      <c r="CR616" s="667"/>
      <c r="CS616" s="667"/>
      <c r="CT616" s="667"/>
      <c r="CU616" s="667"/>
      <c r="CV616" s="667"/>
      <c r="CW616" s="667"/>
      <c r="CX616" s="667"/>
      <c r="CY616" s="667"/>
      <c r="CZ616" s="667"/>
      <c r="DA616" s="667"/>
      <c r="DB616" s="667"/>
      <c r="DC616" s="667"/>
      <c r="DD616" s="667"/>
      <c r="DE616" s="667"/>
      <c r="DF616" s="667"/>
      <c r="DG616" s="667"/>
      <c r="DH616" s="667"/>
      <c r="DI616" s="667"/>
      <c r="DJ616" s="667"/>
      <c r="DK616" s="667"/>
      <c r="DL616" s="667"/>
      <c r="DM616" s="667"/>
      <c r="DN616" s="667"/>
      <c r="DO616" s="667"/>
      <c r="DP616" s="667"/>
      <c r="DQ616" s="667"/>
    </row>
    <row r="617" spans="2:121" s="51" customFormat="1" ht="12" hidden="1" customHeight="1" outlineLevel="1">
      <c r="B617" s="47">
        <v>617</v>
      </c>
      <c r="C617" s="641"/>
      <c r="D617" s="763"/>
      <c r="E617" s="57"/>
      <c r="F617" s="653"/>
      <c r="G617" s="653"/>
      <c r="H617" s="653"/>
      <c r="I617" s="653"/>
      <c r="J617" s="653"/>
      <c r="K617" s="653"/>
      <c r="L617" s="653"/>
      <c r="M617" s="653"/>
      <c r="N617" s="653"/>
      <c r="O617" s="822"/>
      <c r="P617" s="638"/>
      <c r="Q617" s="644"/>
      <c r="R617" s="644"/>
      <c r="S617" s="644"/>
      <c r="T617" s="644"/>
      <c r="U617" s="644"/>
      <c r="V617" s="645"/>
      <c r="W617" s="645"/>
      <c r="X617" s="645"/>
      <c r="Y617" s="645"/>
      <c r="Z617" s="645"/>
      <c r="AA617" s="645"/>
      <c r="AB617" s="57"/>
      <c r="AC617" s="57"/>
      <c r="AD617" s="653"/>
      <c r="AE617" s="653"/>
      <c r="AF617" s="653"/>
      <c r="AG617" s="653"/>
      <c r="AH617" s="653"/>
      <c r="AI617" s="653"/>
      <c r="AJ617" s="653"/>
      <c r="AK617" s="653"/>
      <c r="AL617" s="653"/>
      <c r="AM617" s="653"/>
      <c r="AN617" s="653"/>
      <c r="AO617" s="653"/>
      <c r="AP617" s="653"/>
      <c r="AQ617" s="653"/>
      <c r="AR617" s="653"/>
      <c r="AS617" s="653"/>
      <c r="AT617" s="653"/>
      <c r="AU617" s="653"/>
      <c r="AV617" s="653"/>
      <c r="AW617" s="653"/>
      <c r="AX617" s="653"/>
      <c r="AY617" s="653"/>
      <c r="AZ617" s="653"/>
      <c r="BA617" s="653"/>
      <c r="BB617" s="653"/>
      <c r="BC617" s="653"/>
      <c r="BD617" s="653"/>
      <c r="BE617" s="653"/>
      <c r="BF617" s="653"/>
      <c r="BG617" s="653"/>
      <c r="BH617" s="653"/>
      <c r="BI617" s="653"/>
      <c r="BJ617" s="653"/>
      <c r="BK617" s="653"/>
      <c r="BL617" s="653"/>
      <c r="BM617" s="653"/>
      <c r="BN617" s="653"/>
      <c r="BO617" s="653"/>
      <c r="BP617" s="653"/>
      <c r="BQ617" s="653"/>
      <c r="BR617" s="653"/>
      <c r="BS617" s="654"/>
      <c r="BT617" s="654"/>
      <c r="BU617" s="654"/>
      <c r="BV617" s="654"/>
      <c r="BW617" s="654"/>
      <c r="BX617" s="654"/>
      <c r="BY617" s="654"/>
      <c r="BZ617" s="782"/>
      <c r="CA617" s="782"/>
      <c r="CB617" s="782"/>
      <c r="CC617" s="782"/>
      <c r="CD617" s="782"/>
      <c r="CE617" s="654"/>
      <c r="CF617" s="654"/>
      <c r="CG617" s="654"/>
      <c r="CH617" s="654"/>
      <c r="CI617" s="646"/>
      <c r="CJ617" s="646"/>
      <c r="CK617" s="646"/>
      <c r="CL617" s="643"/>
      <c r="CM617" s="643"/>
      <c r="CN617" s="643"/>
      <c r="CO617" s="643"/>
      <c r="CP617" s="643"/>
      <c r="CQ617" s="643"/>
      <c r="CR617" s="643"/>
      <c r="CS617" s="643"/>
      <c r="CT617" s="643"/>
      <c r="CU617" s="643"/>
      <c r="CV617" s="643"/>
      <c r="CW617" s="643"/>
      <c r="CX617" s="643"/>
      <c r="CY617" s="643"/>
      <c r="CZ617" s="643"/>
      <c r="DA617" s="643"/>
      <c r="DB617" s="643"/>
      <c r="DC617" s="643"/>
      <c r="DD617" s="643"/>
      <c r="DE617" s="643"/>
      <c r="DF617" s="643"/>
      <c r="DG617" s="643"/>
      <c r="DH617" s="643"/>
      <c r="DI617" s="643"/>
      <c r="DJ617" s="643"/>
      <c r="DK617" s="643"/>
      <c r="DL617" s="643"/>
      <c r="DM617" s="643"/>
      <c r="DN617" s="643"/>
      <c r="DO617" s="643"/>
      <c r="DP617" s="643"/>
      <c r="DQ617" s="643"/>
    </row>
    <row r="618" spans="2:121" s="47" customFormat="1" hidden="1" outlineLevel="1">
      <c r="B618" s="47">
        <v>618</v>
      </c>
      <c r="C618" s="46"/>
      <c r="D618" s="728"/>
      <c r="E618" s="111"/>
      <c r="F618" s="85"/>
      <c r="G618" s="85"/>
      <c r="H618" s="85"/>
      <c r="I618" s="85"/>
      <c r="J618" s="85"/>
      <c r="K618" s="85"/>
      <c r="L618" s="85"/>
      <c r="M618" s="85"/>
      <c r="N618" s="85"/>
      <c r="O618" s="701"/>
      <c r="P618" s="638"/>
      <c r="Q618" s="701"/>
      <c r="R618" s="701"/>
      <c r="S618" s="701"/>
      <c r="T618" s="701"/>
      <c r="U618" s="701"/>
      <c r="V618" s="702"/>
      <c r="W618" s="702"/>
      <c r="X618" s="702"/>
      <c r="Y618" s="702"/>
      <c r="Z618" s="702"/>
      <c r="AA618" s="702"/>
      <c r="AB618" s="111"/>
      <c r="AC618" s="111"/>
      <c r="AD618" s="85"/>
      <c r="AE618" s="85"/>
      <c r="AF618" s="85"/>
      <c r="AG618" s="85"/>
      <c r="AH618" s="85"/>
      <c r="AI618" s="85"/>
      <c r="AJ618" s="85"/>
      <c r="AK618" s="85"/>
      <c r="AL618" s="85"/>
      <c r="AM618" s="85"/>
      <c r="AN618" s="85"/>
      <c r="AO618" s="85"/>
      <c r="AP618" s="85"/>
      <c r="AQ618" s="85"/>
      <c r="AR618" s="85"/>
      <c r="AS618" s="85"/>
      <c r="AT618" s="85"/>
      <c r="AU618" s="85"/>
      <c r="AV618" s="85"/>
      <c r="AW618" s="85"/>
      <c r="AX618" s="85"/>
      <c r="AY618" s="85"/>
      <c r="AZ618" s="85"/>
      <c r="BA618" s="85"/>
      <c r="BB618" s="85"/>
      <c r="BC618" s="85"/>
      <c r="BD618" s="85"/>
      <c r="BE618" s="85"/>
      <c r="BF618" s="85"/>
      <c r="BG618" s="85"/>
      <c r="BH618" s="85"/>
      <c r="BI618" s="85"/>
      <c r="BJ618" s="85"/>
      <c r="BK618" s="85"/>
      <c r="BL618" s="85"/>
      <c r="BM618" s="85"/>
      <c r="BN618" s="85"/>
      <c r="BO618" s="85"/>
      <c r="BP618" s="85"/>
      <c r="BQ618" s="85"/>
      <c r="BR618" s="758"/>
      <c r="BS618" s="758"/>
      <c r="BT618" s="758"/>
      <c r="BU618" s="758"/>
      <c r="BV618" s="758"/>
      <c r="BW618" s="758"/>
      <c r="BX618" s="758"/>
      <c r="BY618" s="758"/>
      <c r="BZ618" s="758"/>
      <c r="CA618" s="758"/>
      <c r="CB618" s="758"/>
      <c r="CC618" s="758"/>
      <c r="CD618" s="758"/>
      <c r="CE618" s="758"/>
      <c r="CF618" s="758"/>
      <c r="CG618" s="758"/>
      <c r="CH618" s="758"/>
      <c r="CI618" s="758"/>
      <c r="CJ618" s="758"/>
      <c r="CK618" s="758"/>
      <c r="CL618" s="758"/>
      <c r="CM618" s="758"/>
      <c r="CN618" s="758"/>
      <c r="CO618" s="758"/>
      <c r="CP618" s="758"/>
      <c r="CQ618" s="758"/>
      <c r="CR618" s="758"/>
      <c r="CS618" s="758"/>
      <c r="CT618" s="758"/>
      <c r="CU618" s="758"/>
      <c r="CV618" s="758"/>
      <c r="CW618" s="758"/>
      <c r="CX618" s="758"/>
      <c r="CY618" s="758"/>
      <c r="CZ618" s="758"/>
      <c r="DA618" s="758"/>
      <c r="DB618" s="758"/>
      <c r="DC618" s="758"/>
      <c r="DD618" s="758"/>
      <c r="DE618" s="758"/>
      <c r="DF618" s="758"/>
      <c r="DG618" s="758"/>
      <c r="DH618" s="758"/>
      <c r="DI618" s="758"/>
      <c r="DJ618" s="758"/>
      <c r="DK618" s="758"/>
      <c r="DL618" s="758"/>
      <c r="DM618" s="758"/>
      <c r="DN618" s="758"/>
      <c r="DO618" s="758"/>
      <c r="DP618" s="758"/>
      <c r="DQ618" s="758"/>
    </row>
    <row r="619" spans="2:121" s="51" customFormat="1" hidden="1" outlineLevel="1">
      <c r="B619" s="47">
        <v>619</v>
      </c>
      <c r="C619" s="641"/>
      <c r="D619" s="930"/>
      <c r="F619" s="711"/>
      <c r="G619" s="711"/>
      <c r="H619" s="711"/>
      <c r="I619" s="711"/>
      <c r="J619" s="711"/>
      <c r="K619" s="711"/>
      <c r="L619" s="711"/>
      <c r="M619" s="711"/>
      <c r="N619" s="711"/>
      <c r="O619" s="913"/>
      <c r="P619" s="782"/>
      <c r="Q619" s="782"/>
      <c r="R619" s="782"/>
      <c r="S619" s="782"/>
      <c r="T619" s="782"/>
      <c r="U619" s="782"/>
      <c r="V619" s="924"/>
      <c r="W619" s="924"/>
      <c r="X619" s="924"/>
      <c r="Y619" s="924"/>
      <c r="Z619" s="924"/>
      <c r="AA619" s="924"/>
      <c r="AD619" s="711"/>
      <c r="AE619" s="711"/>
      <c r="AF619" s="711"/>
      <c r="AG619" s="711"/>
      <c r="AH619" s="711"/>
      <c r="AI619" s="711"/>
      <c r="AJ619" s="711"/>
      <c r="AK619" s="711"/>
      <c r="AL619" s="711"/>
      <c r="AM619" s="711"/>
      <c r="AN619" s="711"/>
      <c r="AO619" s="711"/>
      <c r="AP619" s="711"/>
      <c r="AQ619" s="711"/>
      <c r="AR619" s="711"/>
      <c r="AS619" s="711"/>
      <c r="AT619" s="711"/>
      <c r="AU619" s="711"/>
      <c r="AV619" s="711"/>
      <c r="AW619" s="711"/>
      <c r="AX619" s="711"/>
      <c r="AY619" s="711"/>
      <c r="AZ619" s="711"/>
      <c r="BA619" s="711"/>
      <c r="BB619" s="711"/>
      <c r="BC619" s="711"/>
      <c r="BD619" s="711"/>
      <c r="BE619" s="711"/>
      <c r="BF619" s="711"/>
      <c r="BG619" s="711"/>
      <c r="BH619" s="711"/>
      <c r="BI619" s="711"/>
      <c r="BJ619" s="711"/>
      <c r="BK619" s="711"/>
      <c r="BL619" s="711"/>
      <c r="BM619" s="711"/>
      <c r="BN619" s="711"/>
      <c r="BO619" s="711"/>
      <c r="BP619" s="711"/>
      <c r="BQ619" s="711"/>
      <c r="BR619" s="913"/>
      <c r="BS619" s="913"/>
      <c r="BT619" s="913"/>
      <c r="BU619" s="913"/>
      <c r="BV619" s="913"/>
      <c r="BW619" s="913"/>
      <c r="BX619" s="913"/>
      <c r="BY619" s="913"/>
      <c r="BZ619" s="913"/>
      <c r="CA619" s="913"/>
      <c r="CB619" s="913"/>
      <c r="CC619" s="913"/>
      <c r="CD619" s="913"/>
      <c r="CE619" s="913"/>
      <c r="CF619" s="913"/>
      <c r="CG619" s="913"/>
      <c r="CH619" s="913"/>
      <c r="CI619" s="913"/>
      <c r="CJ619" s="913"/>
      <c r="CK619" s="913"/>
      <c r="CL619" s="913"/>
      <c r="CM619" s="913"/>
      <c r="CN619" s="913"/>
      <c r="CO619" s="913"/>
      <c r="CP619" s="913"/>
      <c r="CQ619" s="913"/>
      <c r="CR619" s="913"/>
      <c r="CS619" s="913"/>
      <c r="CT619" s="913"/>
      <c r="CU619" s="913"/>
      <c r="CV619" s="913"/>
      <c r="CW619" s="913"/>
      <c r="CX619" s="913"/>
      <c r="CY619" s="913"/>
      <c r="CZ619" s="913"/>
      <c r="DA619" s="913"/>
      <c r="DB619" s="913"/>
      <c r="DC619" s="913"/>
      <c r="DD619" s="913"/>
      <c r="DE619" s="913"/>
      <c r="DF619" s="913"/>
      <c r="DG619" s="913"/>
      <c r="DH619" s="913"/>
      <c r="DI619" s="913"/>
      <c r="DJ619" s="913"/>
      <c r="DK619" s="913"/>
      <c r="DL619" s="913"/>
      <c r="DM619" s="913"/>
      <c r="DN619" s="913"/>
      <c r="DO619" s="913"/>
      <c r="DP619" s="913"/>
      <c r="DQ619" s="913"/>
    </row>
    <row r="620" spans="2:121" s="47" customFormat="1" ht="12" hidden="1" customHeight="1" outlineLevel="1">
      <c r="B620" s="47">
        <v>620</v>
      </c>
      <c r="C620" s="83"/>
      <c r="D620" s="770"/>
      <c r="E620" s="118"/>
      <c r="F620" s="637"/>
      <c r="G620" s="637"/>
      <c r="H620" s="637"/>
      <c r="I620" s="637"/>
      <c r="J620" s="637"/>
      <c r="K620" s="637"/>
      <c r="L620" s="637"/>
      <c r="M620" s="637"/>
      <c r="N620" s="637"/>
      <c r="O620" s="638"/>
      <c r="P620" s="638"/>
      <c r="Q620" s="638"/>
      <c r="R620" s="638"/>
      <c r="S620" s="638"/>
      <c r="T620" s="638"/>
      <c r="U620" s="638"/>
      <c r="V620" s="640"/>
      <c r="W620" s="640"/>
      <c r="X620" s="640"/>
      <c r="Y620" s="640"/>
      <c r="Z620" s="640"/>
      <c r="AA620" s="640"/>
      <c r="AB620" s="118"/>
      <c r="AC620" s="118"/>
      <c r="AD620" s="637"/>
      <c r="AE620" s="637"/>
      <c r="AF620" s="637"/>
      <c r="AG620" s="637"/>
      <c r="AH620" s="637"/>
      <c r="AI620" s="637"/>
      <c r="AJ620" s="637"/>
      <c r="AK620" s="637"/>
      <c r="AL620" s="637"/>
      <c r="AM620" s="637"/>
      <c r="AN620" s="637"/>
      <c r="AO620" s="637"/>
      <c r="AP620" s="637"/>
      <c r="AQ620" s="637"/>
      <c r="AR620" s="637"/>
      <c r="AS620" s="637"/>
      <c r="AT620" s="637"/>
      <c r="AU620" s="637"/>
      <c r="AV620" s="637"/>
      <c r="AW620" s="637"/>
      <c r="AX620" s="637"/>
      <c r="AY620" s="637"/>
      <c r="AZ620" s="637"/>
      <c r="BA620" s="637"/>
      <c r="BB620" s="637"/>
      <c r="BC620" s="637"/>
      <c r="BD620" s="637"/>
      <c r="BE620" s="637"/>
      <c r="BF620" s="637"/>
      <c r="BG620" s="637"/>
      <c r="BH620" s="637"/>
      <c r="BI620" s="637"/>
      <c r="BJ620" s="637"/>
      <c r="BK620" s="637"/>
      <c r="BL620" s="637"/>
      <c r="BM620" s="637"/>
      <c r="BN620" s="637"/>
      <c r="BO620" s="637"/>
      <c r="BP620" s="637"/>
      <c r="BQ620" s="637"/>
      <c r="BR620" s="637"/>
      <c r="BS620" s="639"/>
      <c r="BT620" s="639"/>
      <c r="BU620" s="639"/>
      <c r="BV620" s="639"/>
      <c r="BW620" s="639"/>
      <c r="BX620" s="639"/>
      <c r="BY620" s="639"/>
      <c r="BZ620" s="639"/>
      <c r="CA620" s="639"/>
      <c r="CB620" s="639"/>
      <c r="CC620" s="639"/>
      <c r="CD620" s="639"/>
      <c r="CE620" s="639"/>
      <c r="CF620" s="639"/>
      <c r="CG620" s="639"/>
      <c r="CH620" s="639"/>
      <c r="CI620" s="651"/>
      <c r="CJ620" s="651"/>
      <c r="CK620" s="651"/>
      <c r="CL620" s="667"/>
      <c r="CM620" s="667"/>
      <c r="CN620" s="667"/>
      <c r="CO620" s="667"/>
      <c r="CP620" s="667"/>
      <c r="CQ620" s="667"/>
      <c r="CR620" s="667"/>
      <c r="CS620" s="667"/>
      <c r="CT620" s="667"/>
      <c r="CU620" s="667"/>
      <c r="CV620" s="667"/>
      <c r="CW620" s="667"/>
      <c r="CX620" s="667"/>
      <c r="CY620" s="667"/>
      <c r="CZ620" s="667"/>
      <c r="DA620" s="667"/>
      <c r="DB620" s="667"/>
      <c r="DC620" s="667"/>
      <c r="DD620" s="667"/>
      <c r="DE620" s="667"/>
      <c r="DF620" s="667"/>
      <c r="DG620" s="667"/>
      <c r="DH620" s="667"/>
      <c r="DI620" s="667"/>
      <c r="DJ620" s="667"/>
      <c r="DK620" s="667"/>
      <c r="DL620" s="667"/>
      <c r="DM620" s="667"/>
      <c r="DN620" s="667"/>
      <c r="DO620" s="667"/>
      <c r="DP620" s="667"/>
      <c r="DQ620" s="667"/>
    </row>
    <row r="621" spans="2:121" s="51" customFormat="1" hidden="1" outlineLevel="1">
      <c r="B621" s="47">
        <v>621</v>
      </c>
      <c r="C621" s="641"/>
      <c r="D621" s="930"/>
      <c r="F621" s="711"/>
      <c r="G621" s="711"/>
      <c r="H621" s="711"/>
      <c r="I621" s="711"/>
      <c r="J621" s="711"/>
      <c r="K621" s="711"/>
      <c r="L621" s="711"/>
      <c r="M621" s="711"/>
      <c r="N621" s="711"/>
      <c r="O621" s="782"/>
      <c r="P621" s="926"/>
      <c r="Q621" s="926"/>
      <c r="R621" s="926"/>
      <c r="S621" s="926"/>
      <c r="T621" s="926"/>
      <c r="U621" s="926"/>
      <c r="V621" s="934"/>
      <c r="W621" s="934"/>
      <c r="X621" s="934"/>
      <c r="Y621" s="934"/>
      <c r="Z621" s="934"/>
      <c r="AA621" s="934"/>
      <c r="AD621" s="711"/>
      <c r="AE621" s="711"/>
      <c r="AF621" s="711"/>
      <c r="AG621" s="711"/>
      <c r="AH621" s="711"/>
      <c r="AI621" s="711"/>
      <c r="AJ621" s="711"/>
      <c r="AK621" s="711"/>
      <c r="AL621" s="711"/>
      <c r="AM621" s="711"/>
      <c r="AN621" s="711"/>
      <c r="AO621" s="711"/>
      <c r="AP621" s="711"/>
      <c r="AQ621" s="711"/>
      <c r="AR621" s="711"/>
      <c r="AS621" s="711"/>
      <c r="AT621" s="711"/>
      <c r="AU621" s="711"/>
      <c r="AV621" s="711"/>
      <c r="AW621" s="711"/>
      <c r="AX621" s="711"/>
      <c r="AY621" s="711"/>
      <c r="AZ621" s="711"/>
      <c r="BA621" s="711"/>
      <c r="BB621" s="711"/>
      <c r="BC621" s="711"/>
      <c r="BD621" s="711"/>
      <c r="BE621" s="711"/>
      <c r="BF621" s="711"/>
      <c r="BG621" s="711"/>
      <c r="BH621" s="711"/>
      <c r="BI621" s="711"/>
      <c r="BJ621" s="711"/>
      <c r="BK621" s="711"/>
      <c r="BL621" s="711"/>
      <c r="BM621" s="711"/>
      <c r="BN621" s="711"/>
      <c r="BO621" s="711"/>
      <c r="BP621" s="711"/>
      <c r="BQ621" s="711"/>
      <c r="BR621" s="913"/>
      <c r="BS621" s="913"/>
      <c r="BT621" s="913"/>
      <c r="BU621" s="913"/>
      <c r="BV621" s="913"/>
      <c r="BW621" s="913"/>
      <c r="BX621" s="913"/>
      <c r="BY621" s="913"/>
      <c r="BZ621" s="913"/>
      <c r="CA621" s="913"/>
      <c r="CB621" s="913"/>
      <c r="CC621" s="913"/>
      <c r="CD621" s="913"/>
      <c r="CE621" s="913"/>
      <c r="CF621" s="913"/>
      <c r="CG621" s="913"/>
      <c r="CH621" s="913"/>
      <c r="CI621" s="913"/>
      <c r="CJ621" s="913"/>
      <c r="CK621" s="913"/>
      <c r="CL621" s="913"/>
      <c r="CM621" s="913"/>
      <c r="CN621" s="913"/>
      <c r="CO621" s="913"/>
      <c r="CP621" s="913"/>
      <c r="CQ621" s="913"/>
      <c r="CR621" s="913"/>
      <c r="CS621" s="913"/>
      <c r="CT621" s="913"/>
      <c r="CU621" s="913"/>
      <c r="CV621" s="913"/>
      <c r="CW621" s="913"/>
      <c r="CX621" s="913"/>
      <c r="CY621" s="913"/>
      <c r="CZ621" s="913"/>
      <c r="DA621" s="913"/>
      <c r="DB621" s="913"/>
      <c r="DC621" s="913"/>
      <c r="DD621" s="913"/>
      <c r="DE621" s="913"/>
      <c r="DF621" s="913"/>
      <c r="DG621" s="913"/>
      <c r="DH621" s="913"/>
      <c r="DI621" s="913"/>
      <c r="DJ621" s="913"/>
      <c r="DK621" s="913"/>
      <c r="DL621" s="913"/>
      <c r="DM621" s="913"/>
      <c r="DN621" s="913"/>
      <c r="DO621" s="913"/>
      <c r="DP621" s="913"/>
      <c r="DQ621" s="913"/>
    </row>
    <row r="622" spans="2:121" s="47" customFormat="1" hidden="1" outlineLevel="1">
      <c r="B622" s="47">
        <v>622</v>
      </c>
      <c r="C622" s="46"/>
      <c r="D622" s="728"/>
      <c r="E622" s="53"/>
      <c r="F622" s="643"/>
      <c r="G622" s="643"/>
      <c r="H622" s="643"/>
      <c r="I622" s="643"/>
      <c r="J622" s="643"/>
      <c r="K622" s="643"/>
      <c r="L622" s="643"/>
      <c r="M622" s="643"/>
      <c r="N622" s="643"/>
      <c r="O622" s="643"/>
      <c r="P622" s="698"/>
      <c r="Q622" s="698"/>
      <c r="R622" s="698"/>
      <c r="S622" s="698"/>
      <c r="T622" s="698"/>
      <c r="U622" s="698"/>
      <c r="V622" s="699"/>
      <c r="W622" s="699"/>
      <c r="X622" s="699"/>
      <c r="Y622" s="699"/>
      <c r="Z622" s="699"/>
      <c r="AA622" s="699"/>
      <c r="AB622" s="53"/>
      <c r="AC622" s="53"/>
      <c r="AD622" s="643"/>
      <c r="AE622" s="643"/>
      <c r="AF622" s="643"/>
      <c r="AG622" s="643"/>
      <c r="AH622" s="643"/>
      <c r="AI622" s="643"/>
      <c r="AJ622" s="643"/>
      <c r="AK622" s="643"/>
      <c r="AL622" s="643"/>
      <c r="AM622" s="643"/>
      <c r="AN622" s="643"/>
      <c r="AO622" s="643"/>
      <c r="AP622" s="643"/>
      <c r="AQ622" s="643"/>
      <c r="AR622" s="643"/>
      <c r="AS622" s="643"/>
      <c r="AT622" s="643"/>
      <c r="AU622" s="643"/>
      <c r="AV622" s="643"/>
      <c r="AW622" s="643"/>
      <c r="AX622" s="643"/>
      <c r="AY622" s="643"/>
      <c r="AZ622" s="643"/>
      <c r="BA622" s="643"/>
      <c r="BB622" s="643"/>
      <c r="BC622" s="643"/>
      <c r="BD622" s="643"/>
      <c r="BE622" s="643"/>
      <c r="BF622" s="643"/>
      <c r="BG622" s="643"/>
      <c r="BH622" s="643"/>
      <c r="BI622" s="643"/>
      <c r="BJ622" s="643"/>
      <c r="BK622" s="643"/>
      <c r="BL622" s="643"/>
      <c r="BM622" s="643"/>
      <c r="BN622" s="643"/>
      <c r="BO622" s="643"/>
      <c r="BP622" s="643"/>
      <c r="BQ622" s="643"/>
      <c r="BR622" s="643"/>
      <c r="BS622" s="646"/>
      <c r="BT622" s="646"/>
      <c r="BU622" s="646"/>
      <c r="BV622" s="646"/>
      <c r="BW622" s="646"/>
      <c r="BX622" s="646"/>
      <c r="BY622" s="639"/>
      <c r="BZ622" s="639"/>
      <c r="CA622" s="639"/>
      <c r="CB622" s="639"/>
      <c r="CC622" s="639"/>
      <c r="CD622" s="639"/>
      <c r="CE622" s="639"/>
      <c r="CF622" s="639"/>
      <c r="CG622" s="639"/>
      <c r="CH622" s="639"/>
      <c r="CI622" s="654"/>
      <c r="CJ622" s="654"/>
      <c r="CK622" s="654"/>
      <c r="CL622" s="654"/>
      <c r="CM622" s="654"/>
      <c r="CN622" s="654"/>
      <c r="CO622" s="654"/>
      <c r="CP622" s="654"/>
      <c r="CQ622" s="654"/>
      <c r="CR622" s="654"/>
      <c r="CS622" s="654"/>
      <c r="CT622" s="654"/>
      <c r="CU622" s="654"/>
      <c r="CV622" s="654"/>
      <c r="CW622" s="654"/>
      <c r="CX622" s="654"/>
      <c r="CY622" s="654"/>
      <c r="CZ622" s="654"/>
      <c r="DA622" s="654"/>
      <c r="DB622" s="654"/>
      <c r="DC622" s="654"/>
      <c r="DD622" s="654"/>
      <c r="DE622" s="654"/>
      <c r="DF622" s="654"/>
      <c r="DG622" s="654"/>
      <c r="DH622" s="654"/>
      <c r="DI622" s="654"/>
      <c r="DJ622" s="654"/>
      <c r="DK622" s="654"/>
      <c r="DL622" s="654"/>
      <c r="DM622" s="654"/>
      <c r="DN622" s="654"/>
      <c r="DO622" s="654"/>
      <c r="DP622" s="654"/>
      <c r="DQ622" s="654"/>
    </row>
    <row r="623" spans="2:121" s="47" customFormat="1" hidden="1" outlineLevel="1">
      <c r="B623" s="47">
        <v>623</v>
      </c>
      <c r="C623" s="46"/>
      <c r="D623" s="937"/>
      <c r="E623" s="53"/>
      <c r="F623" s="643"/>
      <c r="G623" s="643"/>
      <c r="H623" s="643"/>
      <c r="I623" s="643"/>
      <c r="J623" s="643"/>
      <c r="K623" s="643"/>
      <c r="L623" s="643"/>
      <c r="M623" s="643"/>
      <c r="N623" s="643"/>
      <c r="O623" s="643"/>
      <c r="P623" s="639"/>
      <c r="Q623" s="639"/>
      <c r="R623" s="720"/>
      <c r="S623" s="643"/>
      <c r="T623" s="643"/>
      <c r="U623" s="643"/>
      <c r="V623" s="648"/>
      <c r="W623" s="648"/>
      <c r="X623" s="648"/>
      <c r="Y623" s="648"/>
      <c r="Z623" s="648"/>
      <c r="AA623" s="648"/>
      <c r="AB623" s="53"/>
      <c r="AC623" s="53"/>
      <c r="AD623" s="643"/>
      <c r="AE623" s="643"/>
      <c r="AF623" s="643"/>
      <c r="AG623" s="643"/>
      <c r="AH623" s="643"/>
      <c r="AI623" s="643"/>
      <c r="AJ623" s="643"/>
      <c r="AK623" s="643"/>
      <c r="AL623" s="643"/>
      <c r="AM623" s="643"/>
      <c r="AN623" s="643"/>
      <c r="AO623" s="643"/>
      <c r="AP623" s="643"/>
      <c r="AQ623" s="643"/>
      <c r="AR623" s="643"/>
      <c r="AS623" s="643"/>
      <c r="AT623" s="643"/>
      <c r="AU623" s="643"/>
      <c r="AV623" s="643"/>
      <c r="AW623" s="643"/>
      <c r="AX623" s="643"/>
      <c r="AY623" s="643"/>
      <c r="AZ623" s="643"/>
      <c r="BA623" s="643"/>
      <c r="BB623" s="643"/>
      <c r="BC623" s="643"/>
      <c r="BD623" s="643"/>
      <c r="BE623" s="643"/>
      <c r="BF623" s="643"/>
      <c r="BG623" s="643"/>
      <c r="BH623" s="643"/>
      <c r="BI623" s="643"/>
      <c r="BJ623" s="643"/>
      <c r="BK623" s="643"/>
      <c r="BL623" s="643"/>
      <c r="BM623" s="643"/>
      <c r="BN623" s="643"/>
      <c r="BO623" s="643"/>
      <c r="BP623" s="643"/>
      <c r="BQ623" s="643"/>
      <c r="BR623" s="643"/>
      <c r="BS623" s="646"/>
      <c r="BT623" s="646"/>
      <c r="BU623" s="646"/>
      <c r="BV623" s="646"/>
      <c r="BW623" s="646"/>
      <c r="BX623" s="646"/>
      <c r="BY623" s="639"/>
      <c r="BZ623" s="639"/>
      <c r="CA623" s="639"/>
      <c r="CB623" s="639"/>
      <c r="CC623" s="639"/>
      <c r="CD623" s="639"/>
      <c r="CE623" s="639"/>
      <c r="CF623" s="639"/>
      <c r="CG623" s="639"/>
      <c r="CH623" s="639"/>
      <c r="CI623" s="654"/>
      <c r="CJ623" s="654"/>
      <c r="CK623" s="654"/>
      <c r="CL623" s="654"/>
      <c r="CM623" s="654"/>
      <c r="CN623" s="654"/>
      <c r="CO623" s="654"/>
      <c r="CP623" s="654"/>
      <c r="CQ623" s="654"/>
      <c r="CR623" s="654"/>
      <c r="CS623" s="654"/>
      <c r="CT623" s="654"/>
      <c r="CU623" s="654"/>
      <c r="CV623" s="654"/>
      <c r="CW623" s="654"/>
      <c r="CX623" s="654"/>
      <c r="CY623" s="654"/>
      <c r="CZ623" s="654"/>
      <c r="DA623" s="654"/>
      <c r="DB623" s="654"/>
      <c r="DC623" s="654"/>
      <c r="DD623" s="654"/>
      <c r="DE623" s="654"/>
      <c r="DF623" s="654"/>
      <c r="DG623" s="654"/>
      <c r="DH623" s="654"/>
      <c r="DI623" s="654"/>
      <c r="DJ623" s="654"/>
      <c r="DK623" s="654"/>
      <c r="DL623" s="654"/>
      <c r="DM623" s="654"/>
      <c r="DN623" s="654"/>
      <c r="DO623" s="654"/>
      <c r="DP623" s="654"/>
      <c r="DQ623" s="654"/>
    </row>
    <row r="624" spans="2:121" s="47" customFormat="1" collapsed="1">
      <c r="B624" s="47">
        <v>624</v>
      </c>
      <c r="C624" s="46"/>
      <c r="D624" s="111"/>
      <c r="E624" s="118"/>
      <c r="F624" s="637"/>
      <c r="G624" s="637"/>
      <c r="H624" s="637"/>
      <c r="I624" s="637"/>
      <c r="J624" s="637"/>
      <c r="K624" s="637"/>
      <c r="L624" s="637"/>
      <c r="M624" s="637"/>
      <c r="N624" s="637"/>
      <c r="O624" s="637"/>
      <c r="P624" s="637"/>
      <c r="Q624" s="637"/>
      <c r="R624" s="637"/>
      <c r="S624" s="637"/>
      <c r="T624" s="637"/>
      <c r="U624" s="637"/>
      <c r="V624" s="650"/>
      <c r="W624" s="650"/>
      <c r="X624" s="650"/>
      <c r="Y624" s="650"/>
      <c r="Z624" s="650"/>
      <c r="AA624" s="650"/>
      <c r="AB624" s="118"/>
      <c r="AC624" s="118"/>
      <c r="AD624" s="637"/>
      <c r="AE624" s="637"/>
      <c r="AF624" s="637"/>
      <c r="AG624" s="637"/>
      <c r="AH624" s="637"/>
      <c r="AI624" s="637"/>
      <c r="AJ624" s="637"/>
      <c r="AK624" s="637"/>
      <c r="AL624" s="637"/>
      <c r="AM624" s="637"/>
      <c r="AN624" s="637"/>
      <c r="AO624" s="637"/>
      <c r="AP624" s="637"/>
      <c r="AQ624" s="637"/>
      <c r="AR624" s="637"/>
      <c r="AS624" s="637"/>
      <c r="AT624" s="637"/>
      <c r="AU624" s="637"/>
      <c r="AV624" s="637"/>
      <c r="AW624" s="637"/>
      <c r="AX624" s="637"/>
      <c r="AY624" s="637"/>
      <c r="AZ624" s="637"/>
      <c r="BA624" s="637"/>
      <c r="BB624" s="637"/>
      <c r="BC624" s="637"/>
      <c r="BD624" s="637"/>
      <c r="BE624" s="637"/>
      <c r="BF624" s="637"/>
      <c r="BG624" s="637"/>
      <c r="BH624" s="637"/>
      <c r="BI624" s="637"/>
      <c r="BJ624" s="637"/>
      <c r="BK624" s="637"/>
      <c r="BL624" s="637"/>
      <c r="BM624" s="637"/>
      <c r="BN624" s="637"/>
      <c r="BO624" s="637"/>
      <c r="BP624" s="637"/>
      <c r="BQ624" s="637"/>
      <c r="BR624" s="637"/>
      <c r="BS624" s="637"/>
      <c r="BT624" s="637"/>
      <c r="BU624" s="637"/>
      <c r="BV624" s="707"/>
      <c r="BW624" s="707"/>
      <c r="BX624" s="707"/>
      <c r="BY624" s="707"/>
      <c r="BZ624" s="707"/>
      <c r="CA624" s="99"/>
      <c r="CB624" s="99"/>
      <c r="CC624" s="99"/>
      <c r="CD624" s="99"/>
      <c r="CE624" s="99"/>
      <c r="CF624" s="99"/>
      <c r="CG624" s="99"/>
      <c r="CH624" s="99"/>
      <c r="CI624" s="85"/>
      <c r="CJ624" s="85"/>
      <c r="CK624" s="99"/>
      <c r="CL624" s="99"/>
      <c r="CM624" s="85"/>
      <c r="CN624" s="85"/>
      <c r="CO624" s="85"/>
      <c r="CP624" s="85"/>
      <c r="CQ624" s="85"/>
      <c r="CR624" s="85"/>
      <c r="CS624" s="85"/>
      <c r="CT624" s="85"/>
      <c r="CU624" s="85"/>
      <c r="CV624" s="85"/>
      <c r="CW624" s="85"/>
      <c r="CX624" s="85"/>
      <c r="CY624" s="85"/>
      <c r="CZ624" s="85"/>
      <c r="DA624" s="85"/>
      <c r="DB624" s="85"/>
      <c r="DC624" s="85"/>
      <c r="DD624" s="85"/>
      <c r="DE624" s="85"/>
      <c r="DF624" s="85"/>
      <c r="DG624" s="85"/>
      <c r="DH624" s="85"/>
      <c r="DI624" s="85"/>
      <c r="DJ624" s="85"/>
      <c r="DK624" s="85"/>
      <c r="DL624" s="85"/>
      <c r="DM624" s="85"/>
      <c r="DN624" s="85"/>
      <c r="DO624" s="85"/>
      <c r="DP624" s="85"/>
      <c r="DQ624" s="85"/>
    </row>
    <row r="625" spans="2:121">
      <c r="B625" s="47">
        <v>625</v>
      </c>
      <c r="C625" s="25"/>
      <c r="D625" s="11" t="s">
        <v>534</v>
      </c>
      <c r="E625" s="1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3"/>
      <c r="W625" s="73"/>
      <c r="X625" s="73"/>
      <c r="Y625" s="73"/>
      <c r="Z625" s="73"/>
      <c r="AA625" s="73"/>
      <c r="AB625" s="10"/>
      <c r="AC625" s="10"/>
      <c r="AD625" s="79"/>
      <c r="AE625" s="79"/>
      <c r="AF625" s="79"/>
      <c r="AG625" s="79"/>
      <c r="AH625" s="79"/>
      <c r="AI625" s="79"/>
      <c r="AJ625" s="79"/>
      <c r="AK625" s="79"/>
      <c r="AL625" s="79"/>
      <c r="AM625" s="79"/>
      <c r="AN625" s="79"/>
      <c r="AO625" s="79"/>
      <c r="AP625" s="79"/>
      <c r="AQ625" s="79"/>
      <c r="AR625" s="79"/>
      <c r="AS625" s="79"/>
      <c r="AT625" s="79"/>
      <c r="AU625" s="79"/>
      <c r="AV625" s="79"/>
      <c r="AW625" s="79"/>
      <c r="AX625" s="79"/>
      <c r="AY625" s="79"/>
      <c r="AZ625" s="79"/>
      <c r="BA625" s="79"/>
      <c r="BB625" s="79"/>
      <c r="BC625" s="79"/>
      <c r="BD625" s="79"/>
      <c r="BE625" s="79"/>
      <c r="BF625" s="79"/>
      <c r="BG625" s="79"/>
      <c r="BH625" s="79"/>
      <c r="BI625" s="79"/>
      <c r="BJ625" s="79"/>
      <c r="BK625" s="79"/>
      <c r="BL625" s="79"/>
      <c r="BM625" s="79"/>
      <c r="BN625" s="79"/>
      <c r="BO625" s="79"/>
      <c r="BP625" s="79"/>
      <c r="BQ625" s="79"/>
      <c r="BR625" s="79"/>
      <c r="BS625" s="79"/>
      <c r="BT625" s="79"/>
      <c r="BU625" s="79"/>
      <c r="BV625" s="101"/>
      <c r="BW625" s="101"/>
      <c r="BX625" s="101"/>
      <c r="BY625" s="101"/>
      <c r="BZ625" s="101"/>
      <c r="CA625" s="101"/>
      <c r="CB625" s="101"/>
      <c r="CC625" s="101"/>
      <c r="CD625" s="101"/>
      <c r="CE625" s="101"/>
      <c r="CF625" s="101"/>
      <c r="CG625" s="101"/>
      <c r="CH625" s="79"/>
      <c r="CI625" s="79"/>
      <c r="CJ625" s="79"/>
      <c r="CK625" s="79"/>
      <c r="CL625" s="79"/>
      <c r="CM625" s="79"/>
      <c r="CN625" s="79"/>
      <c r="CO625" s="79"/>
      <c r="CP625" s="79"/>
      <c r="CQ625" s="79"/>
      <c r="CR625" s="79"/>
      <c r="CS625" s="79"/>
      <c r="CT625" s="79"/>
      <c r="CU625" s="79"/>
      <c r="CV625" s="79"/>
      <c r="CW625" s="79"/>
      <c r="CX625" s="79"/>
      <c r="CY625" s="79"/>
      <c r="CZ625" s="79"/>
      <c r="DA625" s="79"/>
      <c r="DB625" s="79"/>
      <c r="DC625" s="79"/>
      <c r="DD625" s="79"/>
      <c r="DE625" s="79"/>
      <c r="DF625" s="79"/>
      <c r="DG625" s="79"/>
      <c r="DH625" s="79"/>
      <c r="DI625" s="79"/>
      <c r="DJ625" s="79"/>
      <c r="DK625" s="79"/>
      <c r="DL625" s="79"/>
      <c r="DM625" s="79"/>
      <c r="DN625" s="79"/>
      <c r="DO625" s="79"/>
      <c r="DP625" s="79"/>
      <c r="DQ625" s="79"/>
    </row>
    <row r="626" spans="2:121" s="47" customFormat="1">
      <c r="B626" s="47">
        <v>626</v>
      </c>
      <c r="C626" s="46"/>
      <c r="D626" s="633"/>
      <c r="E626" s="111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132"/>
      <c r="W626" s="132"/>
      <c r="X626" s="132"/>
      <c r="Y626" s="132"/>
      <c r="Z626" s="132"/>
      <c r="AA626" s="132"/>
      <c r="AB626" s="111"/>
      <c r="AC626" s="111"/>
      <c r="AD626" s="85"/>
      <c r="AE626" s="85"/>
      <c r="AF626" s="85"/>
      <c r="AG626" s="85"/>
      <c r="AH626" s="85"/>
      <c r="AI626" s="85"/>
      <c r="AJ626" s="85"/>
      <c r="AK626" s="85"/>
      <c r="AL626" s="85"/>
      <c r="AM626" s="85"/>
      <c r="AN626" s="85"/>
      <c r="AO626" s="85"/>
      <c r="AP626" s="85"/>
      <c r="AQ626" s="85"/>
      <c r="AR626" s="85"/>
      <c r="AS626" s="85"/>
      <c r="AT626" s="85"/>
      <c r="AU626" s="85"/>
      <c r="AV626" s="85"/>
      <c r="AW626" s="85"/>
      <c r="AX626" s="85"/>
      <c r="AY626" s="85"/>
      <c r="AZ626" s="85"/>
      <c r="BA626" s="85"/>
      <c r="BB626" s="85"/>
      <c r="BC626" s="85"/>
      <c r="BD626" s="85"/>
      <c r="BE626" s="85"/>
      <c r="BF626" s="85"/>
      <c r="BG626" s="85"/>
      <c r="BH626" s="85"/>
      <c r="BI626" s="85"/>
      <c r="BJ626" s="85"/>
      <c r="BK626" s="85"/>
      <c r="BL626" s="85"/>
      <c r="BM626" s="85"/>
      <c r="BN626" s="85"/>
      <c r="BO626" s="85"/>
      <c r="BP626" s="85"/>
      <c r="BQ626" s="85"/>
      <c r="BR626" s="85"/>
      <c r="BS626" s="85"/>
      <c r="BT626" s="85"/>
      <c r="BU626" s="85"/>
      <c r="BV626" s="634"/>
      <c r="BW626" s="634"/>
      <c r="BX626" s="634"/>
      <c r="BY626" s="634"/>
      <c r="BZ626" s="634"/>
      <c r="CA626" s="634"/>
      <c r="CB626" s="634"/>
      <c r="CC626" s="634"/>
      <c r="CD626" s="634"/>
      <c r="CE626" s="634"/>
      <c r="CF626" s="635"/>
      <c r="CG626" s="634"/>
      <c r="CH626" s="634"/>
      <c r="CI626" s="634"/>
      <c r="CJ626" s="634"/>
      <c r="CK626" s="634"/>
      <c r="CL626" s="634"/>
      <c r="CM626" s="634"/>
      <c r="CN626" s="634"/>
      <c r="CO626" s="634"/>
      <c r="CP626" s="634"/>
      <c r="CQ626" s="634"/>
      <c r="CR626" s="634"/>
      <c r="CS626" s="634"/>
      <c r="CT626" s="634"/>
      <c r="CU626" s="634"/>
      <c r="CV626" s="634"/>
      <c r="CW626" s="634"/>
      <c r="CX626" s="634"/>
      <c r="CY626" s="634"/>
      <c r="CZ626" s="634"/>
      <c r="DA626" s="634"/>
      <c r="DB626" s="634"/>
      <c r="DC626" s="634"/>
      <c r="DD626" s="634"/>
      <c r="DE626" s="634"/>
      <c r="DF626" s="634"/>
      <c r="DG626" s="634"/>
      <c r="DH626" s="634"/>
      <c r="DI626" s="634"/>
      <c r="DJ626" s="634"/>
      <c r="DK626" s="634"/>
      <c r="DL626" s="634"/>
      <c r="DM626" s="634"/>
      <c r="DN626" s="634"/>
      <c r="DO626" s="634"/>
      <c r="DP626" s="634"/>
      <c r="DQ626" s="634"/>
    </row>
    <row r="627" spans="2:121" s="47" customFormat="1" ht="12" customHeight="1">
      <c r="B627" s="47">
        <v>627</v>
      </c>
      <c r="C627" s="83"/>
      <c r="D627" s="636" t="s">
        <v>513</v>
      </c>
      <c r="E627" s="118"/>
      <c r="F627" s="637"/>
      <c r="G627" s="637"/>
      <c r="H627" s="637"/>
      <c r="I627" s="637"/>
      <c r="J627" s="637"/>
      <c r="K627" s="637"/>
      <c r="L627" s="637"/>
      <c r="M627" s="637"/>
      <c r="N627" s="637"/>
      <c r="O627" s="637"/>
      <c r="P627" s="638">
        <v>865.72682841780897</v>
      </c>
      <c r="Q627" s="638">
        <v>4240.6615483031301</v>
      </c>
      <c r="R627" s="638">
        <v>4538.6058138795697</v>
      </c>
      <c r="S627" s="638">
        <v>7045.4525715263999</v>
      </c>
      <c r="T627" s="638">
        <v>16588.508073848672</v>
      </c>
      <c r="U627" s="638">
        <v>24355.216378590994</v>
      </c>
      <c r="V627" s="630"/>
      <c r="W627" s="630"/>
      <c r="X627" s="630"/>
      <c r="Y627" s="630"/>
      <c r="Z627" s="630"/>
      <c r="AA627" s="630"/>
      <c r="AB627" s="118"/>
      <c r="AC627" s="118"/>
      <c r="AD627" s="637"/>
      <c r="AE627" s="637"/>
      <c r="AF627" s="637"/>
      <c r="AG627" s="637"/>
      <c r="AH627" s="637"/>
      <c r="AI627" s="637"/>
      <c r="AJ627" s="637"/>
      <c r="AK627" s="637"/>
      <c r="AL627" s="637"/>
      <c r="AM627" s="637"/>
      <c r="AN627" s="637"/>
      <c r="AO627" s="637"/>
      <c r="AP627" s="637"/>
      <c r="AQ627" s="637"/>
      <c r="AR627" s="637"/>
      <c r="AS627" s="637"/>
      <c r="AT627" s="637"/>
      <c r="AU627" s="637"/>
      <c r="AV627" s="637"/>
      <c r="AW627" s="637"/>
      <c r="AX627" s="637"/>
      <c r="AY627" s="637"/>
      <c r="AZ627" s="637"/>
      <c r="BA627" s="637"/>
      <c r="BB627" s="637"/>
      <c r="BC627" s="637"/>
      <c r="BD627" s="637"/>
      <c r="BE627" s="637"/>
      <c r="BF627" s="637"/>
      <c r="BG627" s="637"/>
      <c r="BH627" s="637"/>
      <c r="BI627" s="637"/>
      <c r="BJ627" s="637"/>
      <c r="BK627" s="637"/>
      <c r="BL627" s="637"/>
      <c r="BM627" s="637"/>
      <c r="BN627" s="637"/>
      <c r="BO627" s="637"/>
      <c r="BP627" s="637"/>
      <c r="BQ627" s="637"/>
      <c r="BR627" s="637"/>
      <c r="BS627" s="639"/>
      <c r="BT627" s="639"/>
      <c r="BU627" s="639"/>
      <c r="BV627" s="627"/>
      <c r="BW627" s="627"/>
      <c r="BX627" s="627"/>
      <c r="BY627" s="627">
        <v>865.72682841780897</v>
      </c>
      <c r="BZ627" s="627">
        <v>783.87916932146027</v>
      </c>
      <c r="CA627" s="627">
        <v>1026.8518544433518</v>
      </c>
      <c r="CB627" s="627">
        <v>1114.1790192953856</v>
      </c>
      <c r="CC627" s="627">
        <v>1315.7515052429326</v>
      </c>
      <c r="CD627" s="627">
        <v>1050.9437017210473</v>
      </c>
      <c r="CE627" s="627">
        <v>1227.8608669104635</v>
      </c>
      <c r="CF627" s="627">
        <v>1059.5867800491669</v>
      </c>
      <c r="CG627" s="627">
        <v>1200.2144651988922</v>
      </c>
      <c r="CH627" s="627">
        <v>1359.4907946901935</v>
      </c>
      <c r="CI627" s="627">
        <v>1627.6117768362049</v>
      </c>
      <c r="CJ627" s="627">
        <v>1891.3000000000006</v>
      </c>
      <c r="CK627" s="627">
        <v>2167.0500000000002</v>
      </c>
      <c r="CL627" s="627">
        <v>2225.9875000000006</v>
      </c>
      <c r="CM627" s="627">
        <v>4485.7200000000012</v>
      </c>
      <c r="CN627" s="627">
        <v>5197.9833333333327</v>
      </c>
      <c r="CO627" s="627">
        <v>5101.4720000000007</v>
      </c>
      <c r="CP627" s="627">
        <v>4709.6639999999998</v>
      </c>
      <c r="CQ627" s="627">
        <v>5609.4080000000013</v>
      </c>
      <c r="CR627" s="627">
        <v>6681.5360000000019</v>
      </c>
      <c r="CS627" s="627">
        <v>7758.1439999999993</v>
      </c>
      <c r="CT627" s="627">
        <v>8102.08</v>
      </c>
      <c r="CU627" s="639"/>
      <c r="CV627" s="639"/>
      <c r="CW627" s="639"/>
      <c r="CX627" s="639"/>
      <c r="CY627" s="639"/>
      <c r="CZ627" s="639"/>
      <c r="DA627" s="639"/>
      <c r="DB627" s="639"/>
      <c r="DC627" s="639"/>
      <c r="DD627" s="639"/>
      <c r="DE627" s="639"/>
      <c r="DF627" s="639"/>
      <c r="DG627" s="639"/>
      <c r="DH627" s="639"/>
      <c r="DI627" s="639"/>
      <c r="DJ627" s="639"/>
      <c r="DK627" s="639"/>
      <c r="DL627" s="639"/>
      <c r="DM627" s="639"/>
      <c r="DN627" s="639"/>
      <c r="DO627" s="639"/>
      <c r="DP627" s="639"/>
      <c r="DQ627" s="639"/>
    </row>
    <row r="628" spans="2:121" s="47" customFormat="1" ht="12" customHeight="1">
      <c r="B628" s="47">
        <v>628</v>
      </c>
      <c r="C628" s="83"/>
      <c r="D628" s="636" t="s">
        <v>514</v>
      </c>
      <c r="E628" s="118"/>
      <c r="F628" s="637"/>
      <c r="G628" s="637"/>
      <c r="H628" s="637"/>
      <c r="I628" s="637"/>
      <c r="J628" s="637"/>
      <c r="K628" s="637"/>
      <c r="L628" s="637"/>
      <c r="M628" s="637"/>
      <c r="N628" s="637"/>
      <c r="O628" s="637"/>
      <c r="P628" s="638">
        <v>3741.441114239276</v>
      </c>
      <c r="Q628" s="638">
        <v>6851.5269110902691</v>
      </c>
      <c r="R628" s="638">
        <v>10051.080922042836</v>
      </c>
      <c r="S628" s="638">
        <v>15234.291326802922</v>
      </c>
      <c r="T628" s="638">
        <v>22906.32392048508</v>
      </c>
      <c r="U628" s="638">
        <v>36408.131173303453</v>
      </c>
      <c r="V628" s="630"/>
      <c r="W628" s="630"/>
      <c r="X628" s="630"/>
      <c r="Y628" s="630"/>
      <c r="Z628" s="630"/>
      <c r="AA628" s="630"/>
      <c r="AB628" s="118"/>
      <c r="AC628" s="118"/>
      <c r="AD628" s="637"/>
      <c r="AE628" s="637"/>
      <c r="AF628" s="637"/>
      <c r="AG628" s="637"/>
      <c r="AH628" s="637"/>
      <c r="AI628" s="637"/>
      <c r="AJ628" s="637"/>
      <c r="AK628" s="637"/>
      <c r="AL628" s="637"/>
      <c r="AM628" s="637"/>
      <c r="AN628" s="637"/>
      <c r="AO628" s="637"/>
      <c r="AP628" s="637"/>
      <c r="AQ628" s="637"/>
      <c r="AR628" s="637"/>
      <c r="AS628" s="637"/>
      <c r="AT628" s="637"/>
      <c r="AU628" s="637"/>
      <c r="AV628" s="637"/>
      <c r="AW628" s="637"/>
      <c r="AX628" s="637"/>
      <c r="AY628" s="637"/>
      <c r="AZ628" s="637"/>
      <c r="BA628" s="637"/>
      <c r="BB628" s="637"/>
      <c r="BC628" s="637"/>
      <c r="BD628" s="637"/>
      <c r="BE628" s="637"/>
      <c r="BF628" s="637"/>
      <c r="BG628" s="637"/>
      <c r="BH628" s="637"/>
      <c r="BI628" s="637"/>
      <c r="BJ628" s="637"/>
      <c r="BK628" s="637"/>
      <c r="BL628" s="637"/>
      <c r="BM628" s="637"/>
      <c r="BN628" s="637"/>
      <c r="BO628" s="637"/>
      <c r="BP628" s="637"/>
      <c r="BQ628" s="637"/>
      <c r="BR628" s="637"/>
      <c r="BS628" s="639"/>
      <c r="BT628" s="639"/>
      <c r="BU628" s="639"/>
      <c r="BV628" s="627">
        <v>692.75850137773784</v>
      </c>
      <c r="BW628" s="627">
        <v>841.06240879756297</v>
      </c>
      <c r="BX628" s="627">
        <v>1047.443428383388</v>
      </c>
      <c r="BY628" s="627">
        <v>1160.1767756805871</v>
      </c>
      <c r="BZ628" s="627">
        <v>1314.1583027450808</v>
      </c>
      <c r="CA628" s="627">
        <v>1456.8190704152221</v>
      </c>
      <c r="CB628" s="627">
        <v>1876.9220301024232</v>
      </c>
      <c r="CC628" s="627">
        <v>2203.627507827543</v>
      </c>
      <c r="CD628" s="627">
        <v>2395.6841666736482</v>
      </c>
      <c r="CE628" s="627">
        <v>2194.4581360947859</v>
      </c>
      <c r="CF628" s="627">
        <v>2439.1350418332268</v>
      </c>
      <c r="CG628" s="627">
        <v>3021.8035774411755</v>
      </c>
      <c r="CH628" s="627">
        <v>3249.3532903479036</v>
      </c>
      <c r="CI628" s="627">
        <v>3433.3137805612082</v>
      </c>
      <c r="CJ628" s="627">
        <v>3985.2863738149645</v>
      </c>
      <c r="CK628" s="627">
        <v>4566.3378820788448</v>
      </c>
      <c r="CL628" s="627">
        <v>4654.3374999999996</v>
      </c>
      <c r="CM628" s="627">
        <v>5046.4349999999986</v>
      </c>
      <c r="CN628" s="627">
        <v>6890.3499999999985</v>
      </c>
      <c r="CO628" s="627">
        <v>7014.5239999999994</v>
      </c>
      <c r="CP628" s="627">
        <v>7064.496000000001</v>
      </c>
      <c r="CQ628" s="627">
        <v>8414.1119999999992</v>
      </c>
      <c r="CR628" s="627">
        <v>10022.303999999998</v>
      </c>
      <c r="CS628" s="627">
        <v>11637.216</v>
      </c>
      <c r="CT628" s="627">
        <v>12153.12</v>
      </c>
      <c r="CU628" s="639"/>
      <c r="CV628" s="639"/>
      <c r="CW628" s="639"/>
      <c r="CX628" s="639"/>
      <c r="CY628" s="639"/>
      <c r="CZ628" s="639"/>
      <c r="DA628" s="639"/>
      <c r="DB628" s="639"/>
      <c r="DC628" s="639"/>
      <c r="DD628" s="639"/>
      <c r="DE628" s="639"/>
      <c r="DF628" s="639"/>
      <c r="DG628" s="639"/>
      <c r="DH628" s="639"/>
      <c r="DI628" s="639"/>
      <c r="DJ628" s="639"/>
      <c r="DK628" s="639"/>
      <c r="DL628" s="639"/>
      <c r="DM628" s="639"/>
      <c r="DN628" s="639"/>
      <c r="DO628" s="639"/>
      <c r="DP628" s="639"/>
      <c r="DQ628" s="639"/>
    </row>
    <row r="629" spans="2:121" s="47" customFormat="1" ht="12" customHeight="1">
      <c r="B629" s="47">
        <v>629</v>
      </c>
      <c r="C629" s="83"/>
      <c r="D629" s="636" t="s">
        <v>515</v>
      </c>
      <c r="E629" s="118"/>
      <c r="F629" s="637"/>
      <c r="G629" s="637"/>
      <c r="H629" s="637"/>
      <c r="I629" s="637"/>
      <c r="J629" s="637"/>
      <c r="K629" s="637"/>
      <c r="L629" s="637"/>
      <c r="M629" s="637"/>
      <c r="N629" s="637"/>
      <c r="O629" s="637"/>
      <c r="P629" s="638">
        <v>154.29239048316444</v>
      </c>
      <c r="Q629" s="638">
        <v>1157.8852436377599</v>
      </c>
      <c r="R629" s="638">
        <v>2291.8253935062685</v>
      </c>
      <c r="S629" s="638">
        <v>4238.3826559134859</v>
      </c>
      <c r="T629" s="638">
        <v>5413.608754197362</v>
      </c>
      <c r="U629" s="638">
        <v>10555.574930421353</v>
      </c>
      <c r="V629" s="630"/>
      <c r="W629" s="630"/>
      <c r="X629" s="630"/>
      <c r="Y629" s="630"/>
      <c r="Z629" s="630"/>
      <c r="AA629" s="630"/>
      <c r="AB629" s="118"/>
      <c r="AC629" s="118"/>
      <c r="AD629" s="637"/>
      <c r="AE629" s="637"/>
      <c r="AF629" s="637"/>
      <c r="AG629" s="637"/>
      <c r="AH629" s="637"/>
      <c r="AI629" s="637"/>
      <c r="AJ629" s="637"/>
      <c r="AK629" s="637"/>
      <c r="AL629" s="637"/>
      <c r="AM629" s="637"/>
      <c r="AN629" s="637"/>
      <c r="AO629" s="637"/>
      <c r="AP629" s="637"/>
      <c r="AQ629" s="637"/>
      <c r="AR629" s="637"/>
      <c r="AS629" s="637"/>
      <c r="AT629" s="637"/>
      <c r="AU629" s="637"/>
      <c r="AV629" s="637"/>
      <c r="AW629" s="637"/>
      <c r="AX629" s="637"/>
      <c r="AY629" s="637"/>
      <c r="AZ629" s="637"/>
      <c r="BA629" s="637"/>
      <c r="BB629" s="637"/>
      <c r="BC629" s="637"/>
      <c r="BD629" s="637"/>
      <c r="BE629" s="637"/>
      <c r="BF629" s="637"/>
      <c r="BG629" s="637"/>
      <c r="BH629" s="637"/>
      <c r="BI629" s="637"/>
      <c r="BJ629" s="637"/>
      <c r="BK629" s="637"/>
      <c r="BL629" s="637"/>
      <c r="BM629" s="637"/>
      <c r="BN629" s="637"/>
      <c r="BO629" s="637"/>
      <c r="BP629" s="637"/>
      <c r="BQ629" s="637"/>
      <c r="BR629" s="637"/>
      <c r="BS629" s="639"/>
      <c r="BT629" s="639"/>
      <c r="BU629" s="639"/>
      <c r="BV629" s="627"/>
      <c r="BW629" s="627"/>
      <c r="BX629" s="627"/>
      <c r="BY629" s="627">
        <v>154.29239048316444</v>
      </c>
      <c r="BZ629" s="627">
        <v>211.88240395870912</v>
      </c>
      <c r="CA629" s="627">
        <v>333.26314730239881</v>
      </c>
      <c r="CB629" s="627">
        <v>300.44695572192614</v>
      </c>
      <c r="CC629" s="627">
        <v>312.29273665472573</v>
      </c>
      <c r="CD629" s="627">
        <v>391.21494684045996</v>
      </c>
      <c r="CE629" s="627">
        <v>573.9938119029099</v>
      </c>
      <c r="CF629" s="627">
        <v>625.09009839524469</v>
      </c>
      <c r="CG629" s="627">
        <v>701.52653636765399</v>
      </c>
      <c r="CH629" s="627">
        <v>642.48136305701325</v>
      </c>
      <c r="CI629" s="627">
        <v>1023.2094067568536</v>
      </c>
      <c r="CJ629" s="627">
        <v>1117.9266119376159</v>
      </c>
      <c r="CK629" s="627">
        <v>1454.7652741620034</v>
      </c>
      <c r="CL629" s="627">
        <v>725.91623944888045</v>
      </c>
      <c r="CM629" s="627">
        <v>886.10588342872029</v>
      </c>
      <c r="CN629" s="627">
        <v>1250.1640452523995</v>
      </c>
      <c r="CO629" s="627">
        <v>2829.2946386988192</v>
      </c>
      <c r="CP629" s="627">
        <v>1896.1696652594414</v>
      </c>
      <c r="CQ629" s="627">
        <v>2200.4739399498817</v>
      </c>
      <c r="CR629" s="627">
        <v>2973.5636601163633</v>
      </c>
      <c r="CS629" s="627">
        <v>3811.6773473555654</v>
      </c>
      <c r="CT629" s="627">
        <v>3868.9545333351816</v>
      </c>
      <c r="CU629" s="639"/>
      <c r="CV629" s="639"/>
      <c r="CW629" s="639"/>
      <c r="CX629" s="639"/>
      <c r="CY629" s="639"/>
      <c r="CZ629" s="639"/>
      <c r="DA629" s="639"/>
      <c r="DB629" s="639"/>
      <c r="DC629" s="639"/>
      <c r="DD629" s="639"/>
      <c r="DE629" s="639"/>
      <c r="DF629" s="639"/>
      <c r="DG629" s="639"/>
      <c r="DH629" s="639"/>
      <c r="DI629" s="639"/>
      <c r="DJ629" s="639"/>
      <c r="DK629" s="639"/>
      <c r="DL629" s="639"/>
      <c r="DM629" s="639"/>
      <c r="DN629" s="639"/>
      <c r="DO629" s="639"/>
      <c r="DP629" s="639"/>
      <c r="DQ629" s="639"/>
    </row>
    <row r="630" spans="2:121" s="47" customFormat="1" ht="12" customHeight="1">
      <c r="B630" s="47">
        <v>630</v>
      </c>
      <c r="C630" s="83"/>
      <c r="D630" s="636" t="s">
        <v>516</v>
      </c>
      <c r="E630" s="118"/>
      <c r="F630" s="637"/>
      <c r="G630" s="637"/>
      <c r="H630" s="637"/>
      <c r="I630" s="637"/>
      <c r="J630" s="637"/>
      <c r="K630" s="637"/>
      <c r="L630" s="637"/>
      <c r="M630" s="637"/>
      <c r="N630" s="637"/>
      <c r="O630" s="637"/>
      <c r="P630" s="638">
        <v>266.60400541843967</v>
      </c>
      <c r="Q630" s="638">
        <v>1513.0262969688406</v>
      </c>
      <c r="R630" s="638">
        <v>1574.3878705713255</v>
      </c>
      <c r="S630" s="638">
        <v>1871.7734457571937</v>
      </c>
      <c r="T630" s="638">
        <v>3448.6098598378485</v>
      </c>
      <c r="U630" s="638">
        <v>4592.335387318748</v>
      </c>
      <c r="V630" s="640"/>
      <c r="W630" s="640"/>
      <c r="X630" s="640"/>
      <c r="Y630" s="640"/>
      <c r="Z630" s="640"/>
      <c r="AA630" s="640"/>
      <c r="AB630" s="118"/>
      <c r="AC630" s="118"/>
      <c r="AD630" s="637"/>
      <c r="AE630" s="637"/>
      <c r="AF630" s="637"/>
      <c r="AG630" s="637"/>
      <c r="AH630" s="637"/>
      <c r="AI630" s="637"/>
      <c r="AJ630" s="637"/>
      <c r="AK630" s="637"/>
      <c r="AL630" s="637"/>
      <c r="AM630" s="637"/>
      <c r="AN630" s="637"/>
      <c r="AO630" s="637"/>
      <c r="AP630" s="637"/>
      <c r="AQ630" s="637"/>
      <c r="AR630" s="637"/>
      <c r="AS630" s="637"/>
      <c r="AT630" s="637"/>
      <c r="AU630" s="637"/>
      <c r="AV630" s="637"/>
      <c r="AW630" s="637"/>
      <c r="AX630" s="637"/>
      <c r="AY630" s="637"/>
      <c r="AZ630" s="637"/>
      <c r="BA630" s="637"/>
      <c r="BB630" s="637"/>
      <c r="BC630" s="637"/>
      <c r="BD630" s="637"/>
      <c r="BE630" s="637"/>
      <c r="BF630" s="637"/>
      <c r="BG630" s="637"/>
      <c r="BH630" s="637"/>
      <c r="BI630" s="637"/>
      <c r="BJ630" s="637"/>
      <c r="BK630" s="637"/>
      <c r="BL630" s="637"/>
      <c r="BM630" s="637"/>
      <c r="BN630" s="637"/>
      <c r="BO630" s="637"/>
      <c r="BP630" s="637"/>
      <c r="BQ630" s="637"/>
      <c r="BR630" s="637"/>
      <c r="BS630" s="639"/>
      <c r="BT630" s="639"/>
      <c r="BU630" s="639"/>
      <c r="BV630" s="627"/>
      <c r="BW630" s="627"/>
      <c r="BX630" s="627"/>
      <c r="BY630" s="627">
        <v>266.60400541843967</v>
      </c>
      <c r="BZ630" s="627">
        <v>291.08012397474988</v>
      </c>
      <c r="CA630" s="627">
        <v>335.06592783902727</v>
      </c>
      <c r="CB630" s="627">
        <v>375.55199488026471</v>
      </c>
      <c r="CC630" s="627">
        <v>511.32825027479879</v>
      </c>
      <c r="CD630" s="627">
        <v>337.4571847648445</v>
      </c>
      <c r="CE630" s="627">
        <v>429.78718509184074</v>
      </c>
      <c r="CF630" s="627">
        <v>428.5880797223615</v>
      </c>
      <c r="CG630" s="627">
        <v>378.55542099227887</v>
      </c>
      <c r="CH630" s="627">
        <v>387.77455190488979</v>
      </c>
      <c r="CI630" s="627">
        <v>433.26503584573311</v>
      </c>
      <c r="CJ630" s="627">
        <v>570.68701424741903</v>
      </c>
      <c r="CK630" s="627">
        <v>480.04684375915156</v>
      </c>
      <c r="CL630" s="627">
        <v>488.25876055111905</v>
      </c>
      <c r="CM630" s="627">
        <v>796.03911657127924</v>
      </c>
      <c r="CN630" s="627">
        <v>1167.5026214142699</v>
      </c>
      <c r="CO630" s="627">
        <v>996.80936130118016</v>
      </c>
      <c r="CP630" s="627">
        <v>1047.3703347405583</v>
      </c>
      <c r="CQ630" s="627">
        <v>1305.4060600501189</v>
      </c>
      <c r="CR630" s="627">
        <v>1202.396339883637</v>
      </c>
      <c r="CS630" s="627">
        <v>1037.1626526444338</v>
      </c>
      <c r="CT630" s="627">
        <v>1194.845466664819</v>
      </c>
      <c r="CU630" s="639"/>
      <c r="CV630" s="639"/>
      <c r="CW630" s="639"/>
      <c r="CX630" s="639"/>
      <c r="CY630" s="639"/>
      <c r="CZ630" s="639"/>
      <c r="DA630" s="639"/>
      <c r="DB630" s="639"/>
      <c r="DC630" s="639"/>
      <c r="DD630" s="639"/>
      <c r="DE630" s="639"/>
      <c r="DF630" s="639"/>
      <c r="DG630" s="639"/>
      <c r="DH630" s="639"/>
      <c r="DI630" s="639"/>
      <c r="DJ630" s="639"/>
      <c r="DK630" s="639"/>
      <c r="DL630" s="639"/>
      <c r="DM630" s="639"/>
      <c r="DN630" s="639"/>
      <c r="DO630" s="639"/>
      <c r="DP630" s="639"/>
      <c r="DQ630" s="639"/>
    </row>
    <row r="631" spans="2:121" s="51" customFormat="1">
      <c r="B631" s="47">
        <v>631</v>
      </c>
      <c r="C631" s="641"/>
      <c r="D631" s="642" t="s">
        <v>512</v>
      </c>
      <c r="E631" s="53"/>
      <c r="F631" s="643"/>
      <c r="G631" s="643"/>
      <c r="H631" s="643"/>
      <c r="I631" s="643"/>
      <c r="J631" s="643"/>
      <c r="K631" s="643"/>
      <c r="L631" s="643"/>
      <c r="M631" s="643"/>
      <c r="N631" s="643"/>
      <c r="O631" s="643"/>
      <c r="P631" s="644">
        <v>7753.8</v>
      </c>
      <c r="Q631" s="644">
        <v>13763.1</v>
      </c>
      <c r="R631" s="644">
        <v>18455.900000000001</v>
      </c>
      <c r="S631" s="644">
        <v>28389.9</v>
      </c>
      <c r="T631" s="644">
        <v>49756.899999999994</v>
      </c>
      <c r="U631" s="644">
        <v>77371.100000000006</v>
      </c>
      <c r="V631" s="645"/>
      <c r="W631" s="645"/>
      <c r="X631" s="645"/>
      <c r="Y631" s="645"/>
      <c r="Z631" s="645"/>
      <c r="AA631" s="645"/>
      <c r="AB631" s="53"/>
      <c r="AC631" s="53"/>
      <c r="AD631" s="643"/>
      <c r="AE631" s="643"/>
      <c r="AF631" s="643"/>
      <c r="AG631" s="643"/>
      <c r="AH631" s="643"/>
      <c r="AI631" s="643"/>
      <c r="AJ631" s="643"/>
      <c r="AK631" s="643"/>
      <c r="AL631" s="643"/>
      <c r="AM631" s="643"/>
      <c r="AN631" s="643"/>
      <c r="AO631" s="643"/>
      <c r="AP631" s="643"/>
      <c r="AQ631" s="643"/>
      <c r="AR631" s="643"/>
      <c r="AS631" s="643"/>
      <c r="AT631" s="643"/>
      <c r="AU631" s="643"/>
      <c r="AV631" s="643"/>
      <c r="AW631" s="643"/>
      <c r="AX631" s="643"/>
      <c r="AY631" s="643"/>
      <c r="AZ631" s="643"/>
      <c r="BA631" s="643"/>
      <c r="BB631" s="643"/>
      <c r="BC631" s="643"/>
      <c r="BD631" s="643"/>
      <c r="BE631" s="643"/>
      <c r="BF631" s="643"/>
      <c r="BG631" s="643"/>
      <c r="BH631" s="643"/>
      <c r="BI631" s="643"/>
      <c r="BJ631" s="643"/>
      <c r="BK631" s="643"/>
      <c r="BL631" s="643"/>
      <c r="BM631" s="643"/>
      <c r="BN631" s="643"/>
      <c r="BO631" s="643"/>
      <c r="BP631" s="643"/>
      <c r="BQ631" s="643"/>
      <c r="BR631" s="643"/>
      <c r="BS631" s="646"/>
      <c r="BT631" s="646"/>
      <c r="BU631" s="646"/>
      <c r="BV631" s="624">
        <v>1376.1</v>
      </c>
      <c r="BW631" s="624">
        <v>1816.9</v>
      </c>
      <c r="BX631" s="624">
        <v>2114</v>
      </c>
      <c r="BY631" s="624">
        <v>2446.8000000000002</v>
      </c>
      <c r="BZ631" s="624">
        <v>2601</v>
      </c>
      <c r="CA631" s="624">
        <v>3152</v>
      </c>
      <c r="CB631" s="624">
        <v>3667.1</v>
      </c>
      <c r="CC631" s="624">
        <v>4343</v>
      </c>
      <c r="CD631" s="624">
        <v>4175.3</v>
      </c>
      <c r="CE631" s="624">
        <v>4426.1000000000004</v>
      </c>
      <c r="CF631" s="624">
        <v>4552.3999999999996</v>
      </c>
      <c r="CG631" s="624">
        <v>5302.1</v>
      </c>
      <c r="CH631" s="624">
        <v>5639.1</v>
      </c>
      <c r="CI631" s="624">
        <v>6517.4000000000005</v>
      </c>
      <c r="CJ631" s="624">
        <v>7565.2</v>
      </c>
      <c r="CK631" s="624">
        <v>8668.1999999999989</v>
      </c>
      <c r="CL631" s="624">
        <v>8094.4999999999991</v>
      </c>
      <c r="CM631" s="624">
        <v>11214.3</v>
      </c>
      <c r="CN631" s="624">
        <v>14505.999999999998</v>
      </c>
      <c r="CO631" s="624">
        <v>15942.1</v>
      </c>
      <c r="CP631" s="624">
        <v>14717.7</v>
      </c>
      <c r="CQ631" s="624">
        <v>17529.400000000001</v>
      </c>
      <c r="CR631" s="624">
        <v>20879.8</v>
      </c>
      <c r="CS631" s="624">
        <v>24244.200000000004</v>
      </c>
      <c r="CT631" s="624">
        <v>25318.999999999996</v>
      </c>
      <c r="CU631" s="654"/>
      <c r="CV631" s="654"/>
      <c r="CW631" s="654"/>
      <c r="CX631" s="654"/>
      <c r="CY631" s="654"/>
      <c r="CZ631" s="654"/>
      <c r="DA631" s="654"/>
      <c r="DB631" s="654"/>
      <c r="DC631" s="654"/>
      <c r="DD631" s="654"/>
      <c r="DE631" s="654"/>
      <c r="DF631" s="654"/>
      <c r="DG631" s="654"/>
      <c r="DH631" s="654"/>
      <c r="DI631" s="654"/>
      <c r="DJ631" s="654"/>
      <c r="DK631" s="654"/>
      <c r="DL631" s="654"/>
      <c r="DM631" s="654"/>
      <c r="DN631" s="654"/>
      <c r="DO631" s="654"/>
      <c r="DP631" s="654"/>
      <c r="DQ631" s="654"/>
    </row>
    <row r="632" spans="2:121" s="47" customFormat="1">
      <c r="B632" s="47">
        <v>632</v>
      </c>
      <c r="C632" s="46"/>
      <c r="D632" s="647" t="s">
        <v>62</v>
      </c>
      <c r="E632" s="53"/>
      <c r="F632" s="643"/>
      <c r="G632" s="643"/>
      <c r="H632" s="643"/>
      <c r="I632" s="643"/>
      <c r="J632" s="643"/>
      <c r="K632" s="643"/>
      <c r="L632" s="643"/>
      <c r="M632" s="643"/>
      <c r="N632" s="643"/>
      <c r="O632" s="643"/>
      <c r="P632" s="639">
        <v>2725.735661441312</v>
      </c>
      <c r="Q632" s="639">
        <v>0</v>
      </c>
      <c r="R632" s="639">
        <v>0</v>
      </c>
      <c r="S632" s="639">
        <v>0</v>
      </c>
      <c r="T632" s="639">
        <v>1399.8493916310254</v>
      </c>
      <c r="U632" s="639">
        <v>1459.8421303654613</v>
      </c>
      <c r="V632" s="648"/>
      <c r="W632" s="648"/>
      <c r="X632" s="648"/>
      <c r="Y632" s="648"/>
      <c r="Z632" s="648"/>
      <c r="AA632" s="648"/>
      <c r="AB632" s="53"/>
      <c r="AC632" s="53"/>
      <c r="AD632" s="643"/>
      <c r="AE632" s="643"/>
      <c r="AF632" s="643"/>
      <c r="AG632" s="643"/>
      <c r="AH632" s="643"/>
      <c r="AI632" s="643"/>
      <c r="AJ632" s="643"/>
      <c r="AK632" s="643"/>
      <c r="AL632" s="643"/>
      <c r="AM632" s="643"/>
      <c r="AN632" s="643"/>
      <c r="AO632" s="643"/>
      <c r="AP632" s="643"/>
      <c r="AQ632" s="643"/>
      <c r="AR632" s="643"/>
      <c r="AS632" s="643"/>
      <c r="AT632" s="643"/>
      <c r="AU632" s="643"/>
      <c r="AV632" s="643"/>
      <c r="AW632" s="643"/>
      <c r="AX632" s="643"/>
      <c r="AY632" s="643"/>
      <c r="AZ632" s="643"/>
      <c r="BA632" s="643"/>
      <c r="BB632" s="643"/>
      <c r="BC632" s="643"/>
      <c r="BD632" s="643"/>
      <c r="BE632" s="643"/>
      <c r="BF632" s="643"/>
      <c r="BG632" s="643"/>
      <c r="BH632" s="643"/>
      <c r="BI632" s="643"/>
      <c r="BJ632" s="643"/>
      <c r="BK632" s="643"/>
      <c r="BL632" s="643"/>
      <c r="BM632" s="643"/>
      <c r="BN632" s="643"/>
      <c r="BO632" s="643"/>
      <c r="BP632" s="643"/>
      <c r="BQ632" s="643"/>
      <c r="BR632" s="643"/>
      <c r="BS632" s="646"/>
      <c r="BT632" s="646"/>
      <c r="BU632" s="646"/>
      <c r="BV632" s="628"/>
      <c r="BW632" s="628"/>
      <c r="BX632" s="628"/>
      <c r="BY632" s="627">
        <v>0</v>
      </c>
      <c r="BZ632" s="627">
        <v>0</v>
      </c>
      <c r="CA632" s="627">
        <v>0</v>
      </c>
      <c r="CB632" s="627">
        <v>0</v>
      </c>
      <c r="CC632" s="627">
        <v>0</v>
      </c>
      <c r="CD632" s="627">
        <v>0</v>
      </c>
      <c r="CE632" s="627">
        <v>0</v>
      </c>
      <c r="CF632" s="627">
        <v>0</v>
      </c>
      <c r="CG632" s="627">
        <v>0</v>
      </c>
      <c r="CH632" s="627">
        <v>0</v>
      </c>
      <c r="CI632" s="627">
        <v>0</v>
      </c>
      <c r="CJ632" s="627">
        <v>0</v>
      </c>
      <c r="CK632" s="627">
        <v>0</v>
      </c>
      <c r="CL632" s="627">
        <v>0</v>
      </c>
      <c r="CM632" s="627">
        <v>0</v>
      </c>
      <c r="CN632" s="627">
        <v>0</v>
      </c>
      <c r="CO632" s="627">
        <v>0</v>
      </c>
      <c r="CP632" s="627">
        <v>0</v>
      </c>
      <c r="CQ632" s="627">
        <v>0</v>
      </c>
      <c r="CR632" s="627">
        <v>0</v>
      </c>
      <c r="CS632" s="627">
        <v>0</v>
      </c>
      <c r="CT632" s="627">
        <v>0</v>
      </c>
      <c r="CU632" s="639"/>
      <c r="CV632" s="639"/>
      <c r="CW632" s="639"/>
      <c r="CX632" s="639"/>
      <c r="CY632" s="639"/>
      <c r="CZ632" s="639"/>
      <c r="DA632" s="639"/>
      <c r="DB632" s="639"/>
      <c r="DC632" s="639"/>
      <c r="DD632" s="639"/>
      <c r="DE632" s="639"/>
      <c r="DF632" s="639"/>
      <c r="DG632" s="639"/>
      <c r="DH632" s="639"/>
      <c r="DI632" s="639"/>
      <c r="DJ632" s="639"/>
      <c r="DK632" s="639"/>
      <c r="DL632" s="639"/>
      <c r="DM632" s="639"/>
      <c r="DN632" s="639"/>
      <c r="DO632" s="639"/>
      <c r="DP632" s="639"/>
      <c r="DQ632" s="639"/>
    </row>
    <row r="633" spans="2:121" s="47" customFormat="1" ht="12" customHeight="1">
      <c r="B633" s="47">
        <v>633</v>
      </c>
      <c r="C633" s="83"/>
      <c r="D633" s="649"/>
      <c r="E633" s="118"/>
      <c r="F633" s="637"/>
      <c r="G633" s="637"/>
      <c r="H633" s="637"/>
      <c r="I633" s="637"/>
      <c r="J633" s="637"/>
      <c r="K633" s="637"/>
      <c r="L633" s="637"/>
      <c r="M633" s="637"/>
      <c r="N633" s="637"/>
      <c r="O633" s="637"/>
      <c r="P633" s="637"/>
      <c r="Q633" s="637"/>
      <c r="R633" s="637"/>
      <c r="S633" s="637"/>
      <c r="T633" s="637"/>
      <c r="U633" s="637"/>
      <c r="V633" s="650"/>
      <c r="W633" s="650"/>
      <c r="X633" s="650"/>
      <c r="Y633" s="650"/>
      <c r="Z633" s="650"/>
      <c r="AA633" s="650"/>
      <c r="AB633" s="118"/>
      <c r="AC633" s="118"/>
      <c r="AD633" s="637"/>
      <c r="AE633" s="637"/>
      <c r="AF633" s="637"/>
      <c r="AG633" s="637"/>
      <c r="AH633" s="637"/>
      <c r="AI633" s="637"/>
      <c r="AJ633" s="637"/>
      <c r="AK633" s="637"/>
      <c r="AL633" s="637"/>
      <c r="AM633" s="637"/>
      <c r="AN633" s="637"/>
      <c r="AO633" s="637"/>
      <c r="AP633" s="637"/>
      <c r="AQ633" s="637"/>
      <c r="AR633" s="637"/>
      <c r="AS633" s="637"/>
      <c r="AT633" s="637"/>
      <c r="AU633" s="637"/>
      <c r="AV633" s="637"/>
      <c r="AW633" s="637"/>
      <c r="AX633" s="637"/>
      <c r="AY633" s="637"/>
      <c r="AZ633" s="637"/>
      <c r="BA633" s="637"/>
      <c r="BB633" s="637"/>
      <c r="BC633" s="637"/>
      <c r="BD633" s="637"/>
      <c r="BE633" s="637"/>
      <c r="BF633" s="637"/>
      <c r="BG633" s="637"/>
      <c r="BH633" s="637"/>
      <c r="BI633" s="637"/>
      <c r="BJ633" s="637"/>
      <c r="BK633" s="637"/>
      <c r="BL633" s="637"/>
      <c r="BM633" s="637"/>
      <c r="BN633" s="637"/>
      <c r="BO633" s="637"/>
      <c r="BP633" s="637"/>
      <c r="BQ633" s="637"/>
      <c r="BR633" s="637"/>
      <c r="BS633" s="639"/>
      <c r="BT633" s="639"/>
      <c r="BU633" s="639"/>
      <c r="BV633" s="625"/>
      <c r="BW633" s="625"/>
      <c r="BX633" s="625"/>
      <c r="BY633" s="625"/>
      <c r="BZ633" s="625"/>
      <c r="CA633" s="625"/>
      <c r="CB633" s="625"/>
      <c r="CC633" s="625"/>
      <c r="CD633" s="625"/>
      <c r="CE633" s="625"/>
      <c r="CF633" s="625"/>
      <c r="CG633" s="658"/>
      <c r="CH633" s="658"/>
      <c r="CI633" s="658"/>
      <c r="CJ633" s="658"/>
      <c r="CK633" s="658"/>
      <c r="CL633" s="658"/>
      <c r="CM633" s="658"/>
      <c r="CN633" s="658"/>
      <c r="CO633" s="658"/>
      <c r="CP633" s="658"/>
      <c r="CQ633" s="658"/>
      <c r="CR633" s="658"/>
      <c r="CS633" s="658"/>
      <c r="CT633" s="658"/>
      <c r="CU633" s="651"/>
      <c r="CV633" s="651"/>
      <c r="CW633" s="651"/>
      <c r="CX633" s="651"/>
      <c r="CY633" s="651"/>
      <c r="CZ633" s="651"/>
      <c r="DA633" s="651"/>
      <c r="DB633" s="651"/>
      <c r="DC633" s="651"/>
      <c r="DD633" s="651"/>
      <c r="DE633" s="651"/>
      <c r="DF633" s="651"/>
      <c r="DG633" s="651"/>
      <c r="DH633" s="651"/>
      <c r="DI633" s="651"/>
      <c r="DJ633" s="651"/>
      <c r="DK633" s="651"/>
      <c r="DL633" s="651"/>
      <c r="DM633" s="651"/>
      <c r="DN633" s="651"/>
      <c r="DO633" s="651"/>
      <c r="DP633" s="651"/>
      <c r="DQ633" s="651"/>
    </row>
    <row r="634" spans="2:121" s="51" customFormat="1" ht="12" customHeight="1">
      <c r="B634" s="47">
        <v>634</v>
      </c>
      <c r="C634" s="652"/>
      <c r="D634" s="642" t="s">
        <v>528</v>
      </c>
      <c r="E634" s="57"/>
      <c r="F634" s="653"/>
      <c r="G634" s="653"/>
      <c r="H634" s="653"/>
      <c r="I634" s="653"/>
      <c r="J634" s="653"/>
      <c r="K634" s="653"/>
      <c r="L634" s="653"/>
      <c r="M634" s="653"/>
      <c r="N634" s="653"/>
      <c r="O634" s="644">
        <v>0</v>
      </c>
      <c r="P634" s="644">
        <v>13358.164962486791</v>
      </c>
      <c r="Q634" s="644">
        <v>70715.079552589639</v>
      </c>
      <c r="R634" s="644">
        <v>127200.52010074956</v>
      </c>
      <c r="S634" s="644">
        <v>347029.79948421218</v>
      </c>
      <c r="T634" s="644">
        <v>1173409.2828540625</v>
      </c>
      <c r="U634" s="644">
        <v>2319405.870644256</v>
      </c>
      <c r="V634" s="631"/>
      <c r="W634" s="631"/>
      <c r="X634" s="631"/>
      <c r="Y634" s="631"/>
      <c r="Z634" s="631"/>
      <c r="AA634" s="631"/>
      <c r="AB634" s="57"/>
      <c r="AC634" s="57"/>
      <c r="AD634" s="653"/>
      <c r="AE634" s="653"/>
      <c r="AF634" s="653"/>
      <c r="AG634" s="653"/>
      <c r="AH634" s="653"/>
      <c r="AI634" s="653"/>
      <c r="AJ634" s="653"/>
      <c r="AK634" s="653"/>
      <c r="AL634" s="653"/>
      <c r="AM634" s="653"/>
      <c r="AN634" s="653"/>
      <c r="AO634" s="653"/>
      <c r="AP634" s="653"/>
      <c r="AQ634" s="653"/>
      <c r="AR634" s="653"/>
      <c r="AS634" s="653"/>
      <c r="AT634" s="653"/>
      <c r="AU634" s="653"/>
      <c r="AV634" s="653"/>
      <c r="AW634" s="653"/>
      <c r="AX634" s="653"/>
      <c r="AY634" s="653"/>
      <c r="AZ634" s="653"/>
      <c r="BA634" s="653"/>
      <c r="BB634" s="653"/>
      <c r="BC634" s="653"/>
      <c r="BD634" s="653"/>
      <c r="BE634" s="653"/>
      <c r="BF634" s="653"/>
      <c r="BG634" s="653"/>
      <c r="BH634" s="653"/>
      <c r="BI634" s="653"/>
      <c r="BJ634" s="653"/>
      <c r="BK634" s="653"/>
      <c r="BL634" s="653"/>
      <c r="BM634" s="653"/>
      <c r="BN634" s="653"/>
      <c r="BO634" s="653"/>
      <c r="BP634" s="653"/>
      <c r="BQ634" s="653"/>
      <c r="BR634" s="653"/>
      <c r="BS634" s="654"/>
      <c r="BT634" s="654"/>
      <c r="BU634" s="654"/>
      <c r="BV634" s="623"/>
      <c r="BW634" s="623"/>
      <c r="BX634" s="623"/>
      <c r="BY634" s="624">
        <v>13358.164962486791</v>
      </c>
      <c r="BZ634" s="624">
        <v>12306.902958346926</v>
      </c>
      <c r="CA634" s="624">
        <v>16567.741245516259</v>
      </c>
      <c r="CB634" s="624">
        <v>19275.29703381017</v>
      </c>
      <c r="CC634" s="624">
        <v>22565.13831491629</v>
      </c>
      <c r="CD634" s="624">
        <v>20755.98171334275</v>
      </c>
      <c r="CE634" s="624">
        <v>29256.283926436427</v>
      </c>
      <c r="CF634" s="624">
        <v>33586.488460823311</v>
      </c>
      <c r="CG634" s="624">
        <v>43601.766000147072</v>
      </c>
      <c r="CH634" s="624">
        <v>53412.124602077718</v>
      </c>
      <c r="CI634" s="624">
        <v>73276.287717213563</v>
      </c>
      <c r="CJ634" s="624">
        <v>94583.059788563158</v>
      </c>
      <c r="CK634" s="624">
        <v>125758.32737635775</v>
      </c>
      <c r="CL634" s="624">
        <v>137639.03281593588</v>
      </c>
      <c r="CM634" s="624">
        <v>311602.46483026666</v>
      </c>
      <c r="CN634" s="624">
        <v>381899.00897546398</v>
      </c>
      <c r="CO634" s="624">
        <v>398814.03646837425</v>
      </c>
      <c r="CP634" s="624">
        <v>420487.61348766059</v>
      </c>
      <c r="CQ634" s="624">
        <v>539789.68532745377</v>
      </c>
      <c r="CR634" s="624">
        <v>650707.0495622477</v>
      </c>
      <c r="CS634" s="624">
        <v>760527.47706014616</v>
      </c>
      <c r="CT634" s="624">
        <v>865334.55232000002</v>
      </c>
      <c r="CU634" s="654"/>
      <c r="CV634" s="654"/>
      <c r="CW634" s="654"/>
      <c r="CX634" s="654"/>
      <c r="CY634" s="654"/>
      <c r="CZ634" s="654"/>
      <c r="DA634" s="654"/>
      <c r="DB634" s="654"/>
      <c r="DC634" s="654"/>
      <c r="DD634" s="654"/>
      <c r="DE634" s="654"/>
      <c r="DF634" s="654"/>
      <c r="DG634" s="654"/>
      <c r="DH634" s="654"/>
      <c r="DI634" s="654"/>
      <c r="DJ634" s="654"/>
      <c r="DK634" s="654"/>
      <c r="DL634" s="654"/>
      <c r="DM634" s="654"/>
      <c r="DN634" s="654"/>
      <c r="DO634" s="654"/>
      <c r="DP634" s="654"/>
      <c r="DQ634" s="654"/>
    </row>
    <row r="635" spans="2:121" s="47" customFormat="1">
      <c r="B635" s="47">
        <v>635</v>
      </c>
      <c r="C635" s="46"/>
      <c r="D635" s="655" t="s">
        <v>369</v>
      </c>
      <c r="E635" s="111"/>
      <c r="F635" s="85"/>
      <c r="G635" s="85"/>
      <c r="H635" s="85"/>
      <c r="I635" s="85"/>
      <c r="J635" s="85"/>
      <c r="K635" s="85"/>
      <c r="L635" s="85"/>
      <c r="M635" s="85"/>
      <c r="N635" s="85"/>
      <c r="O635" s="656" t="s">
        <v>276</v>
      </c>
      <c r="P635" s="656" t="s">
        <v>276</v>
      </c>
      <c r="Q635" s="656">
        <v>4.2937719927232534</v>
      </c>
      <c r="R635" s="656">
        <v>0.79877504070617111</v>
      </c>
      <c r="S635" s="656">
        <v>1.7282105388354241</v>
      </c>
      <c r="T635" s="656">
        <v>2.3812925708342396</v>
      </c>
      <c r="U635" s="656">
        <v>0.97663841980421906</v>
      </c>
      <c r="V635" s="632"/>
      <c r="W635" s="632"/>
      <c r="X635" s="632"/>
      <c r="Y635" s="632"/>
      <c r="Z635" s="632"/>
      <c r="AA635" s="632"/>
      <c r="AB635" s="111"/>
      <c r="AC635" s="111"/>
      <c r="AD635" s="85"/>
      <c r="AE635" s="85"/>
      <c r="AF635" s="85"/>
      <c r="AG635" s="85"/>
      <c r="AH635" s="85"/>
      <c r="AI635" s="85"/>
      <c r="AJ635" s="85"/>
      <c r="AK635" s="85"/>
      <c r="AL635" s="85"/>
      <c r="AM635" s="85"/>
      <c r="AN635" s="85"/>
      <c r="AO635" s="85"/>
      <c r="AP635" s="85"/>
      <c r="AQ635" s="85"/>
      <c r="AR635" s="85"/>
      <c r="AS635" s="85"/>
      <c r="AT635" s="85"/>
      <c r="AU635" s="85"/>
      <c r="AV635" s="85"/>
      <c r="AW635" s="85"/>
      <c r="AX635" s="85"/>
      <c r="AY635" s="85"/>
      <c r="AZ635" s="85"/>
      <c r="BA635" s="85"/>
      <c r="BB635" s="85"/>
      <c r="BC635" s="85"/>
      <c r="BD635" s="85"/>
      <c r="BE635" s="85"/>
      <c r="BF635" s="85"/>
      <c r="BG635" s="85"/>
      <c r="BH635" s="85"/>
      <c r="BI635" s="85"/>
      <c r="BJ635" s="85"/>
      <c r="BK635" s="85"/>
      <c r="BL635" s="85"/>
      <c r="BM635" s="85"/>
      <c r="BN635" s="85"/>
      <c r="BO635" s="85"/>
      <c r="BP635" s="85"/>
      <c r="BQ635" s="85"/>
      <c r="BR635" s="656" t="s">
        <v>276</v>
      </c>
      <c r="BS635" s="656" t="s">
        <v>276</v>
      </c>
      <c r="BT635" s="656" t="s">
        <v>276</v>
      </c>
      <c r="BU635" s="656" t="s">
        <v>276</v>
      </c>
      <c r="BV635" s="626" t="s">
        <v>276</v>
      </c>
      <c r="BW635" s="626" t="s">
        <v>276</v>
      </c>
      <c r="BX635" s="626" t="s">
        <v>276</v>
      </c>
      <c r="BY635" s="629" t="s">
        <v>276</v>
      </c>
      <c r="BZ635" s="629" t="s">
        <v>276</v>
      </c>
      <c r="CA635" s="629" t="s">
        <v>276</v>
      </c>
      <c r="CB635" s="629" t="s">
        <v>276</v>
      </c>
      <c r="CC635" s="629">
        <v>0.68923938117885797</v>
      </c>
      <c r="CD635" s="629">
        <v>0.68653167930160652</v>
      </c>
      <c r="CE635" s="629">
        <v>0.76585833233930289</v>
      </c>
      <c r="CF635" s="629">
        <v>0.74246282181334733</v>
      </c>
      <c r="CG635" s="629">
        <v>0.93226229733876198</v>
      </c>
      <c r="CH635" s="629">
        <v>1.5733364646270784</v>
      </c>
      <c r="CI635" s="629">
        <v>1.5046341463414628</v>
      </c>
      <c r="CJ635" s="629">
        <v>1.8161044551855667</v>
      </c>
      <c r="CK635" s="629">
        <v>1.8842484814934686</v>
      </c>
      <c r="CL635" s="629">
        <v>1.5769248806586837</v>
      </c>
      <c r="CM635" s="629">
        <v>3.2524324653671988</v>
      </c>
      <c r="CN635" s="629">
        <v>3.0377104507845774</v>
      </c>
      <c r="CO635" s="629">
        <v>2.1712733843448868</v>
      </c>
      <c r="CP635" s="629">
        <v>2.0550026753673647</v>
      </c>
      <c r="CQ635" s="629">
        <v>0.73230236038563823</v>
      </c>
      <c r="CR635" s="629">
        <v>0.70387205588180501</v>
      </c>
      <c r="CS635" s="629">
        <v>0.9069726928241042</v>
      </c>
      <c r="CT635" s="629">
        <v>1.0579311365265549</v>
      </c>
      <c r="CU635" s="656"/>
      <c r="CV635" s="656"/>
      <c r="CW635" s="656"/>
      <c r="CX635" s="656"/>
      <c r="CY635" s="656"/>
      <c r="CZ635" s="656"/>
      <c r="DA635" s="656"/>
      <c r="DB635" s="656"/>
      <c r="DC635" s="656"/>
      <c r="DD635" s="656"/>
      <c r="DE635" s="656"/>
      <c r="DF635" s="656"/>
      <c r="DG635" s="656"/>
      <c r="DH635" s="656"/>
      <c r="DI635" s="656"/>
      <c r="DJ635" s="656"/>
      <c r="DK635" s="656"/>
      <c r="DL635" s="656"/>
      <c r="DM635" s="656"/>
      <c r="DN635" s="656"/>
      <c r="DO635" s="656"/>
      <c r="DP635" s="656"/>
      <c r="DQ635" s="656"/>
    </row>
    <row r="636" spans="2:121" s="47" customFormat="1" ht="12" customHeight="1">
      <c r="B636" s="47">
        <v>636</v>
      </c>
      <c r="C636" s="83"/>
      <c r="D636" s="647" t="s">
        <v>525</v>
      </c>
      <c r="E636" s="118"/>
      <c r="F636" s="637"/>
      <c r="G636" s="637"/>
      <c r="H636" s="637"/>
      <c r="I636" s="637"/>
      <c r="J636" s="637"/>
      <c r="K636" s="637"/>
      <c r="L636" s="637"/>
      <c r="M636" s="637"/>
      <c r="N636" s="637"/>
      <c r="O636" s="637"/>
      <c r="P636" s="639">
        <v>13358.164962486791</v>
      </c>
      <c r="Q636" s="639">
        <v>70715.079552589639</v>
      </c>
      <c r="R636" s="639">
        <v>0</v>
      </c>
      <c r="S636" s="639">
        <v>0</v>
      </c>
      <c r="T636" s="639">
        <v>0</v>
      </c>
      <c r="U636" s="639">
        <v>0</v>
      </c>
      <c r="V636" s="630"/>
      <c r="W636" s="630"/>
      <c r="X636" s="630"/>
      <c r="Y636" s="630"/>
      <c r="Z636" s="630"/>
      <c r="AA636" s="630"/>
      <c r="AB636" s="118"/>
      <c r="AC636" s="118"/>
      <c r="AD636" s="637"/>
      <c r="AE636" s="637"/>
      <c r="AF636" s="637"/>
      <c r="AG636" s="637"/>
      <c r="AH636" s="637"/>
      <c r="AI636" s="637"/>
      <c r="AJ636" s="637"/>
      <c r="AK636" s="637"/>
      <c r="AL636" s="637"/>
      <c r="AM636" s="637"/>
      <c r="AN636" s="637"/>
      <c r="AO636" s="637"/>
      <c r="AP636" s="637"/>
      <c r="AQ636" s="637"/>
      <c r="AR636" s="637"/>
      <c r="AS636" s="637"/>
      <c r="AT636" s="637"/>
      <c r="AU636" s="637"/>
      <c r="AV636" s="637"/>
      <c r="AW636" s="637"/>
      <c r="AX636" s="637"/>
      <c r="AY636" s="637"/>
      <c r="AZ636" s="637"/>
      <c r="BA636" s="637"/>
      <c r="BB636" s="637"/>
      <c r="BC636" s="637"/>
      <c r="BD636" s="637"/>
      <c r="BE636" s="637"/>
      <c r="BF636" s="637"/>
      <c r="BG636" s="637"/>
      <c r="BH636" s="637"/>
      <c r="BI636" s="637"/>
      <c r="BJ636" s="637"/>
      <c r="BK636" s="637"/>
      <c r="BL636" s="637"/>
      <c r="BM636" s="637"/>
      <c r="BN636" s="637"/>
      <c r="BO636" s="637"/>
      <c r="BP636" s="637"/>
      <c r="BQ636" s="637"/>
      <c r="BR636" s="637"/>
      <c r="BS636" s="639"/>
      <c r="BT636" s="639"/>
      <c r="BU636" s="639"/>
      <c r="BV636" s="625"/>
      <c r="BW636" s="625"/>
      <c r="BX636" s="625"/>
      <c r="BY636" s="627" t="s">
        <v>105</v>
      </c>
      <c r="BZ636" s="627">
        <v>486.27354027382898</v>
      </c>
      <c r="CA636" s="627">
        <v>430.9359267492764</v>
      </c>
      <c r="CB636" s="627">
        <v>0</v>
      </c>
      <c r="CC636" s="627">
        <v>0</v>
      </c>
      <c r="CD636" s="627">
        <v>0</v>
      </c>
      <c r="CE636" s="627">
        <v>0</v>
      </c>
      <c r="CF636" s="627">
        <v>0</v>
      </c>
      <c r="CG636" s="627">
        <v>0</v>
      </c>
      <c r="CH636" s="627">
        <v>0</v>
      </c>
      <c r="CI636" s="627">
        <v>0</v>
      </c>
      <c r="CJ636" s="627">
        <v>0</v>
      </c>
      <c r="CK636" s="627">
        <v>0</v>
      </c>
      <c r="CL636" s="627">
        <v>0</v>
      </c>
      <c r="CM636" s="627">
        <v>0</v>
      </c>
      <c r="CN636" s="627">
        <v>0</v>
      </c>
      <c r="CO636" s="627">
        <v>0</v>
      </c>
      <c r="CP636" s="627">
        <v>0</v>
      </c>
      <c r="CQ636" s="627">
        <v>0</v>
      </c>
      <c r="CR636" s="627">
        <v>0</v>
      </c>
      <c r="CS636" s="627">
        <v>0</v>
      </c>
      <c r="CT636" s="627">
        <v>0</v>
      </c>
      <c r="CU636" s="639"/>
      <c r="CV636" s="639"/>
      <c r="CW636" s="639"/>
      <c r="CX636" s="639"/>
      <c r="CY636" s="639"/>
      <c r="CZ636" s="639"/>
      <c r="DA636" s="639"/>
      <c r="DB636" s="639"/>
      <c r="DC636" s="639"/>
      <c r="DD636" s="639"/>
      <c r="DE636" s="639"/>
      <c r="DF636" s="639"/>
      <c r="DG636" s="639"/>
      <c r="DH636" s="639"/>
      <c r="DI636" s="639"/>
      <c r="DJ636" s="639"/>
      <c r="DK636" s="639"/>
      <c r="DL636" s="639"/>
      <c r="DM636" s="639"/>
      <c r="DN636" s="639"/>
      <c r="DO636" s="639"/>
      <c r="DP636" s="639"/>
      <c r="DQ636" s="639"/>
    </row>
    <row r="637" spans="2:121" s="47" customFormat="1" ht="12" customHeight="1">
      <c r="B637" s="47">
        <v>637</v>
      </c>
      <c r="C637" s="83"/>
      <c r="D637" s="649"/>
      <c r="E637" s="118"/>
      <c r="F637" s="637"/>
      <c r="G637" s="637"/>
      <c r="H637" s="637"/>
      <c r="I637" s="637"/>
      <c r="J637" s="637"/>
      <c r="K637" s="637"/>
      <c r="L637" s="637"/>
      <c r="M637" s="637"/>
      <c r="N637" s="637"/>
      <c r="O637" s="637"/>
      <c r="P637" s="637"/>
      <c r="Q637" s="637"/>
      <c r="R637" s="638"/>
      <c r="S637" s="657"/>
      <c r="T637" s="657"/>
      <c r="U637" s="657"/>
      <c r="V637" s="650"/>
      <c r="W637" s="650"/>
      <c r="X637" s="650"/>
      <c r="Y637" s="650"/>
      <c r="Z637" s="650"/>
      <c r="AA637" s="650"/>
      <c r="AB637" s="118"/>
      <c r="AC637" s="118"/>
      <c r="AD637" s="637"/>
      <c r="AE637" s="637"/>
      <c r="AF637" s="637"/>
      <c r="AG637" s="637"/>
      <c r="AH637" s="637"/>
      <c r="AI637" s="637"/>
      <c r="AJ637" s="637"/>
      <c r="AK637" s="637"/>
      <c r="AL637" s="637"/>
      <c r="AM637" s="637"/>
      <c r="AN637" s="637"/>
      <c r="AO637" s="637"/>
      <c r="AP637" s="637"/>
      <c r="AQ637" s="637"/>
      <c r="AR637" s="637"/>
      <c r="AS637" s="637"/>
      <c r="AT637" s="637"/>
      <c r="AU637" s="637"/>
      <c r="AV637" s="637"/>
      <c r="AW637" s="637"/>
      <c r="AX637" s="637"/>
      <c r="AY637" s="637"/>
      <c r="AZ637" s="637"/>
      <c r="BA637" s="637"/>
      <c r="BB637" s="637"/>
      <c r="BC637" s="637"/>
      <c r="BD637" s="637"/>
      <c r="BE637" s="637"/>
      <c r="BF637" s="637"/>
      <c r="BG637" s="637"/>
      <c r="BH637" s="637"/>
      <c r="BI637" s="637"/>
      <c r="BJ637" s="637"/>
      <c r="BK637" s="637"/>
      <c r="BL637" s="637"/>
      <c r="BM637" s="637"/>
      <c r="BN637" s="637"/>
      <c r="BO637" s="637"/>
      <c r="BP637" s="637"/>
      <c r="BQ637" s="637"/>
      <c r="BR637" s="637"/>
      <c r="BS637" s="639"/>
      <c r="BT637" s="639"/>
      <c r="BU637" s="639"/>
      <c r="BV637" s="625"/>
      <c r="BW637" s="625"/>
      <c r="BX637" s="625"/>
      <c r="BY637" s="625"/>
      <c r="BZ637" s="625"/>
      <c r="CA637" s="625"/>
      <c r="CB637" s="625"/>
      <c r="CC637" s="625"/>
      <c r="CD637" s="625"/>
      <c r="CE637" s="625"/>
      <c r="CF637" s="625"/>
      <c r="CG637" s="658"/>
      <c r="CH637" s="658"/>
      <c r="CI637" s="658"/>
      <c r="CJ637" s="658"/>
      <c r="CK637" s="658"/>
      <c r="CL637" s="658"/>
      <c r="CM637" s="658"/>
      <c r="CN637" s="658"/>
      <c r="CO637" s="658"/>
      <c r="CP637" s="658"/>
      <c r="CQ637" s="658"/>
      <c r="CR637" s="658"/>
      <c r="CS637" s="658"/>
      <c r="CT637" s="658"/>
      <c r="CU637" s="651"/>
      <c r="CV637" s="651"/>
      <c r="CW637" s="651"/>
      <c r="CX637" s="651"/>
      <c r="CY637" s="651"/>
      <c r="CZ637" s="651"/>
      <c r="DA637" s="651"/>
      <c r="DB637" s="651"/>
      <c r="DC637" s="651"/>
      <c r="DD637" s="651"/>
      <c r="DE637" s="651"/>
      <c r="DF637" s="651"/>
      <c r="DG637" s="651"/>
      <c r="DH637" s="651"/>
      <c r="DI637" s="651"/>
      <c r="DJ637" s="651"/>
      <c r="DK637" s="651"/>
      <c r="DL637" s="651"/>
      <c r="DM637" s="651"/>
      <c r="DN637" s="651"/>
      <c r="DO637" s="651"/>
      <c r="DP637" s="651"/>
      <c r="DQ637" s="651"/>
    </row>
    <row r="638" spans="2:121" s="51" customFormat="1" ht="12" customHeight="1">
      <c r="B638" s="47">
        <v>638</v>
      </c>
      <c r="C638" s="652"/>
      <c r="D638" s="642" t="s">
        <v>529</v>
      </c>
      <c r="E638" s="57"/>
      <c r="F638" s="653"/>
      <c r="G638" s="653"/>
      <c r="H638" s="653"/>
      <c r="I638" s="653"/>
      <c r="J638" s="653"/>
      <c r="K638" s="653"/>
      <c r="L638" s="653"/>
      <c r="M638" s="653"/>
      <c r="N638" s="653"/>
      <c r="O638" s="644">
        <v>0</v>
      </c>
      <c r="P638" s="644">
        <v>8128.8253592781821</v>
      </c>
      <c r="Q638" s="644">
        <v>22191.255230174364</v>
      </c>
      <c r="R638" s="644">
        <v>37297.470537300243</v>
      </c>
      <c r="S638" s="644">
        <v>60703.854868893868</v>
      </c>
      <c r="T638" s="644">
        <v>118336.09160494847</v>
      </c>
      <c r="U638" s="644">
        <v>197048.02107073046</v>
      </c>
      <c r="V638" s="631"/>
      <c r="W638" s="631"/>
      <c r="X638" s="631"/>
      <c r="Y638" s="631"/>
      <c r="Z638" s="631"/>
      <c r="AA638" s="631"/>
      <c r="AB638" s="57"/>
      <c r="AC638" s="57"/>
      <c r="AD638" s="653"/>
      <c r="AE638" s="653"/>
      <c r="AF638" s="653"/>
      <c r="AG638" s="653"/>
      <c r="AH638" s="653"/>
      <c r="AI638" s="653"/>
      <c r="AJ638" s="653"/>
      <c r="AK638" s="653"/>
      <c r="AL638" s="653"/>
      <c r="AM638" s="653"/>
      <c r="AN638" s="653"/>
      <c r="AO638" s="653"/>
      <c r="AP638" s="653"/>
      <c r="AQ638" s="653"/>
      <c r="AR638" s="653"/>
      <c r="AS638" s="653"/>
      <c r="AT638" s="653"/>
      <c r="AU638" s="653"/>
      <c r="AV638" s="653"/>
      <c r="AW638" s="653"/>
      <c r="AX638" s="653"/>
      <c r="AY638" s="653"/>
      <c r="AZ638" s="653"/>
      <c r="BA638" s="653"/>
      <c r="BB638" s="653"/>
      <c r="BC638" s="653"/>
      <c r="BD638" s="653"/>
      <c r="BE638" s="653"/>
      <c r="BF638" s="653"/>
      <c r="BG638" s="653"/>
      <c r="BH638" s="653"/>
      <c r="BI638" s="653"/>
      <c r="BJ638" s="653"/>
      <c r="BK638" s="653"/>
      <c r="BL638" s="653"/>
      <c r="BM638" s="653"/>
      <c r="BN638" s="653"/>
      <c r="BO638" s="653"/>
      <c r="BP638" s="653"/>
      <c r="BQ638" s="653"/>
      <c r="BR638" s="653"/>
      <c r="BS638" s="654"/>
      <c r="BT638" s="654"/>
      <c r="BU638" s="654"/>
      <c r="BV638" s="623"/>
      <c r="BW638" s="624">
        <v>1822.4300340329423</v>
      </c>
      <c r="BX638" s="624">
        <v>2379.1969395664523</v>
      </c>
      <c r="BY638" s="624">
        <v>3927.198385678787</v>
      </c>
      <c r="BZ638" s="624">
        <v>4073.8907385097509</v>
      </c>
      <c r="CA638" s="624">
        <v>4720.0937881453201</v>
      </c>
      <c r="CB638" s="624">
        <v>6081.2273775318517</v>
      </c>
      <c r="CC638" s="624">
        <v>7316.0433259874426</v>
      </c>
      <c r="CD638" s="624">
        <v>7662.4273722505268</v>
      </c>
      <c r="CE638" s="624">
        <v>7990.1274156691934</v>
      </c>
      <c r="CF638" s="624">
        <v>9859.2076632086173</v>
      </c>
      <c r="CG638" s="624">
        <v>11785.708086171906</v>
      </c>
      <c r="CH638" s="624">
        <v>12089.040044560292</v>
      </c>
      <c r="CI638" s="624">
        <v>13269.75776186907</v>
      </c>
      <c r="CJ638" s="624">
        <v>16147.087822053738</v>
      </c>
      <c r="CK638" s="624">
        <v>19197.96924041077</v>
      </c>
      <c r="CL638" s="624">
        <v>20420.390259096239</v>
      </c>
      <c r="CM638" s="624">
        <v>26718.755599885848</v>
      </c>
      <c r="CN638" s="624">
        <v>37789.171824456607</v>
      </c>
      <c r="CO638" s="624">
        <v>38566.005962032024</v>
      </c>
      <c r="CP638" s="624">
        <v>38299.631737233627</v>
      </c>
      <c r="CQ638" s="624">
        <v>43807.384724263546</v>
      </c>
      <c r="CR638" s="624">
        <v>53388.254959002224</v>
      </c>
      <c r="CS638" s="624">
        <v>66262.375941464139</v>
      </c>
      <c r="CT638" s="624">
        <v>62846.821799999998</v>
      </c>
      <c r="CU638" s="654"/>
      <c r="CV638" s="654"/>
      <c r="CW638" s="654"/>
      <c r="CX638" s="654"/>
      <c r="CY638" s="654"/>
      <c r="CZ638" s="654"/>
      <c r="DA638" s="654"/>
      <c r="DB638" s="654"/>
      <c r="DC638" s="654"/>
      <c r="DD638" s="654"/>
      <c r="DE638" s="654"/>
      <c r="DF638" s="654"/>
      <c r="DG638" s="654"/>
      <c r="DH638" s="654"/>
      <c r="DI638" s="654"/>
      <c r="DJ638" s="654"/>
      <c r="DK638" s="654"/>
      <c r="DL638" s="654"/>
      <c r="DM638" s="654"/>
      <c r="DN638" s="654"/>
      <c r="DO638" s="654"/>
      <c r="DP638" s="654"/>
      <c r="DQ638" s="654"/>
    </row>
    <row r="639" spans="2:121" s="47" customFormat="1">
      <c r="B639" s="47">
        <v>639</v>
      </c>
      <c r="C639" s="46"/>
      <c r="D639" s="655" t="s">
        <v>369</v>
      </c>
      <c r="E639" s="111"/>
      <c r="F639" s="85"/>
      <c r="G639" s="85"/>
      <c r="H639" s="85"/>
      <c r="I639" s="85"/>
      <c r="J639" s="85"/>
      <c r="K639" s="85"/>
      <c r="L639" s="85"/>
      <c r="M639" s="85"/>
      <c r="N639" s="85"/>
      <c r="O639" s="656" t="s">
        <v>276</v>
      </c>
      <c r="P639" s="656" t="s">
        <v>276</v>
      </c>
      <c r="Q639" s="656">
        <v>1.7299461175956283</v>
      </c>
      <c r="R639" s="656">
        <v>0.68072829366521526</v>
      </c>
      <c r="S639" s="656">
        <v>0.6275595635415947</v>
      </c>
      <c r="T639" s="656">
        <v>0.94939994931996918</v>
      </c>
      <c r="U639" s="656">
        <v>0.66515573058262545</v>
      </c>
      <c r="V639" s="632"/>
      <c r="W639" s="632"/>
      <c r="X639" s="632"/>
      <c r="Y639" s="632"/>
      <c r="Z639" s="632"/>
      <c r="AA639" s="632"/>
      <c r="AB639" s="111"/>
      <c r="AC639" s="111"/>
      <c r="AD639" s="85"/>
      <c r="AE639" s="85"/>
      <c r="AF639" s="85"/>
      <c r="AG639" s="85"/>
      <c r="AH639" s="85"/>
      <c r="AI639" s="85"/>
      <c r="AJ639" s="85"/>
      <c r="AK639" s="85"/>
      <c r="AL639" s="85"/>
      <c r="AM639" s="85"/>
      <c r="AN639" s="85"/>
      <c r="AO639" s="85"/>
      <c r="AP639" s="85"/>
      <c r="AQ639" s="85"/>
      <c r="AR639" s="85"/>
      <c r="AS639" s="85"/>
      <c r="AT639" s="85"/>
      <c r="AU639" s="85"/>
      <c r="AV639" s="85"/>
      <c r="AW639" s="85"/>
      <c r="AX639" s="85"/>
      <c r="AY639" s="85"/>
      <c r="AZ639" s="85"/>
      <c r="BA639" s="85"/>
      <c r="BB639" s="85"/>
      <c r="BC639" s="85"/>
      <c r="BD639" s="85"/>
      <c r="BE639" s="85"/>
      <c r="BF639" s="85"/>
      <c r="BG639" s="85"/>
      <c r="BH639" s="85"/>
      <c r="BI639" s="85"/>
      <c r="BJ639" s="85"/>
      <c r="BK639" s="85"/>
      <c r="BL639" s="85"/>
      <c r="BM639" s="85"/>
      <c r="BN639" s="85"/>
      <c r="BO639" s="85"/>
      <c r="BP639" s="85"/>
      <c r="BQ639" s="85"/>
      <c r="BR639" s="656" t="s">
        <v>276</v>
      </c>
      <c r="BS639" s="656" t="s">
        <v>276</v>
      </c>
      <c r="BT639" s="656" t="s">
        <v>276</v>
      </c>
      <c r="BU639" s="656" t="s">
        <v>276</v>
      </c>
      <c r="BV639" s="626" t="s">
        <v>276</v>
      </c>
      <c r="BW639" s="629" t="s">
        <v>276</v>
      </c>
      <c r="BX639" s="629" t="s">
        <v>276</v>
      </c>
      <c r="BY639" s="629" t="s">
        <v>276</v>
      </c>
      <c r="BZ639" s="629" t="s">
        <v>276</v>
      </c>
      <c r="CA639" s="629">
        <v>1.59</v>
      </c>
      <c r="CB639" s="629">
        <v>1.556</v>
      </c>
      <c r="CC639" s="629">
        <v>0.86291666666666722</v>
      </c>
      <c r="CD639" s="629">
        <v>0.8808622675662332</v>
      </c>
      <c r="CE639" s="629">
        <v>0.69278996865203757</v>
      </c>
      <c r="CF639" s="629">
        <v>0.62125292332188864</v>
      </c>
      <c r="CG639" s="629">
        <v>0.61094017094017072</v>
      </c>
      <c r="CH639" s="629">
        <v>0.57770370370370339</v>
      </c>
      <c r="CI639" s="629">
        <v>0.660769230769231</v>
      </c>
      <c r="CJ639" s="629">
        <v>0.6377672906018057</v>
      </c>
      <c r="CK639" s="629">
        <v>0.62891945906378099</v>
      </c>
      <c r="CL639" s="629">
        <v>0.68916557343068829</v>
      </c>
      <c r="CM639" s="629">
        <v>1.0135074113155822</v>
      </c>
      <c r="CN639" s="629">
        <v>1.3403088062012056</v>
      </c>
      <c r="CO639" s="629">
        <v>1.0088586182778383</v>
      </c>
      <c r="CP639" s="629">
        <v>0.8755582656003893</v>
      </c>
      <c r="CQ639" s="629">
        <v>0.63957428932246785</v>
      </c>
      <c r="CR639" s="629">
        <v>0.41279240537497341</v>
      </c>
      <c r="CS639" s="629">
        <v>0.71815499916426417</v>
      </c>
      <c r="CT639" s="629">
        <v>0.6409249632262759</v>
      </c>
      <c r="CU639" s="656"/>
      <c r="CV639" s="656"/>
      <c r="CW639" s="656"/>
      <c r="CX639" s="656"/>
      <c r="CY639" s="656"/>
      <c r="CZ639" s="656"/>
      <c r="DA639" s="656"/>
      <c r="DB639" s="656"/>
      <c r="DC639" s="656"/>
      <c r="DD639" s="656"/>
      <c r="DE639" s="656"/>
      <c r="DF639" s="656"/>
      <c r="DG639" s="656"/>
      <c r="DH639" s="656"/>
      <c r="DI639" s="656"/>
      <c r="DJ639" s="656"/>
      <c r="DK639" s="656"/>
      <c r="DL639" s="656"/>
      <c r="DM639" s="656"/>
      <c r="DN639" s="656"/>
      <c r="DO639" s="656"/>
      <c r="DP639" s="656"/>
      <c r="DQ639" s="656"/>
    </row>
    <row r="640" spans="2:121" s="47" customFormat="1" ht="12" customHeight="1">
      <c r="B640" s="47">
        <v>640</v>
      </c>
      <c r="C640" s="83"/>
      <c r="D640" s="647" t="s">
        <v>526</v>
      </c>
      <c r="E640" s="118"/>
      <c r="F640" s="637"/>
      <c r="G640" s="637"/>
      <c r="H640" s="637"/>
      <c r="I640" s="637"/>
      <c r="J640" s="637"/>
      <c r="K640" s="637"/>
      <c r="L640" s="637"/>
      <c r="M640" s="637"/>
      <c r="N640" s="637"/>
      <c r="O640" s="639">
        <v>0</v>
      </c>
      <c r="P640" s="639">
        <v>8128.8253592781821</v>
      </c>
      <c r="Q640" s="639">
        <v>22191.255230174364</v>
      </c>
      <c r="R640" s="639">
        <v>0</v>
      </c>
      <c r="S640" s="639">
        <v>0</v>
      </c>
      <c r="T640" s="639">
        <v>0</v>
      </c>
      <c r="U640" s="639">
        <v>0</v>
      </c>
      <c r="V640" s="630"/>
      <c r="W640" s="630"/>
      <c r="X640" s="630"/>
      <c r="Y640" s="630"/>
      <c r="Z640" s="630"/>
      <c r="AA640" s="630"/>
      <c r="AB640" s="118"/>
      <c r="AC640" s="118"/>
      <c r="AD640" s="637"/>
      <c r="AE640" s="637"/>
      <c r="AF640" s="637"/>
      <c r="AG640" s="637"/>
      <c r="AH640" s="637"/>
      <c r="AI640" s="637"/>
      <c r="AJ640" s="637"/>
      <c r="AK640" s="637"/>
      <c r="AL640" s="637"/>
      <c r="AM640" s="637"/>
      <c r="AN640" s="637"/>
      <c r="AO640" s="637"/>
      <c r="AP640" s="637"/>
      <c r="AQ640" s="637"/>
      <c r="AR640" s="637"/>
      <c r="AS640" s="637"/>
      <c r="AT640" s="637"/>
      <c r="AU640" s="637"/>
      <c r="AV640" s="637"/>
      <c r="AW640" s="637"/>
      <c r="AX640" s="637"/>
      <c r="AY640" s="637"/>
      <c r="AZ640" s="637"/>
      <c r="BA640" s="637"/>
      <c r="BB640" s="637"/>
      <c r="BC640" s="637"/>
      <c r="BD640" s="637"/>
      <c r="BE640" s="637"/>
      <c r="BF640" s="637"/>
      <c r="BG640" s="637"/>
      <c r="BH640" s="637"/>
      <c r="BI640" s="637"/>
      <c r="BJ640" s="637"/>
      <c r="BK640" s="637"/>
      <c r="BL640" s="637"/>
      <c r="BM640" s="637"/>
      <c r="BN640" s="637"/>
      <c r="BO640" s="637"/>
      <c r="BP640" s="637"/>
      <c r="BQ640" s="637"/>
      <c r="BR640" s="637"/>
      <c r="BS640" s="639"/>
      <c r="BT640" s="639"/>
      <c r="BU640" s="639"/>
      <c r="BV640" s="625"/>
      <c r="BW640" s="627"/>
      <c r="BX640" s="627"/>
      <c r="BY640" s="627" t="s">
        <v>105</v>
      </c>
      <c r="BZ640" s="627">
        <v>-158.78513436701814</v>
      </c>
      <c r="CA640" s="627">
        <v>-80.279057958851354</v>
      </c>
      <c r="CB640" s="627">
        <v>0</v>
      </c>
      <c r="CC640" s="627">
        <v>0</v>
      </c>
      <c r="CD640" s="627">
        <v>0</v>
      </c>
      <c r="CE640" s="627">
        <v>0</v>
      </c>
      <c r="CF640" s="627">
        <v>0</v>
      </c>
      <c r="CG640" s="627">
        <v>0</v>
      </c>
      <c r="CH640" s="627">
        <v>0</v>
      </c>
      <c r="CI640" s="627">
        <v>0</v>
      </c>
      <c r="CJ640" s="627">
        <v>0</v>
      </c>
      <c r="CK640" s="627">
        <v>0</v>
      </c>
      <c r="CL640" s="627">
        <v>0</v>
      </c>
      <c r="CM640" s="627">
        <v>0</v>
      </c>
      <c r="CN640" s="627">
        <v>0</v>
      </c>
      <c r="CO640" s="627">
        <v>0</v>
      </c>
      <c r="CP640" s="627">
        <v>0</v>
      </c>
      <c r="CQ640" s="627">
        <v>0</v>
      </c>
      <c r="CR640" s="627">
        <v>0</v>
      </c>
      <c r="CS640" s="627">
        <v>0</v>
      </c>
      <c r="CT640" s="627">
        <v>0</v>
      </c>
      <c r="CU640" s="639"/>
      <c r="CV640" s="639"/>
      <c r="CW640" s="639"/>
      <c r="CX640" s="639"/>
      <c r="CY640" s="639"/>
      <c r="CZ640" s="639"/>
      <c r="DA640" s="639"/>
      <c r="DB640" s="639"/>
      <c r="DC640" s="639"/>
      <c r="DD640" s="639"/>
      <c r="DE640" s="639"/>
      <c r="DF640" s="639"/>
      <c r="DG640" s="639"/>
      <c r="DH640" s="639"/>
      <c r="DI640" s="639"/>
      <c r="DJ640" s="639"/>
      <c r="DK640" s="639"/>
      <c r="DL640" s="639"/>
      <c r="DM640" s="639"/>
      <c r="DN640" s="639"/>
      <c r="DO640" s="639"/>
      <c r="DP640" s="639"/>
      <c r="DQ640" s="639"/>
    </row>
    <row r="641" spans="2:121" s="47" customFormat="1" ht="12" customHeight="1">
      <c r="B641" s="47">
        <v>641</v>
      </c>
      <c r="C641" s="83"/>
      <c r="D641" s="647"/>
      <c r="E641" s="118"/>
      <c r="F641" s="637"/>
      <c r="G641" s="637"/>
      <c r="H641" s="637"/>
      <c r="I641" s="637"/>
      <c r="J641" s="637"/>
      <c r="K641" s="637"/>
      <c r="L641" s="637"/>
      <c r="M641" s="637"/>
      <c r="N641" s="637"/>
      <c r="O641" s="639"/>
      <c r="P641" s="639"/>
      <c r="Q641" s="639"/>
      <c r="R641" s="639"/>
      <c r="S641" s="637"/>
      <c r="T641" s="637"/>
      <c r="U641" s="637"/>
      <c r="V641" s="650"/>
      <c r="W641" s="650"/>
      <c r="X641" s="650"/>
      <c r="Y641" s="650"/>
      <c r="Z641" s="650"/>
      <c r="AA641" s="650"/>
      <c r="AB641" s="118"/>
      <c r="AC641" s="118"/>
      <c r="AD641" s="637"/>
      <c r="AE641" s="637"/>
      <c r="AF641" s="637"/>
      <c r="AG641" s="637"/>
      <c r="AH641" s="637"/>
      <c r="AI641" s="637"/>
      <c r="AJ641" s="637"/>
      <c r="AK641" s="637"/>
      <c r="AL641" s="637"/>
      <c r="AM641" s="637"/>
      <c r="AN641" s="637"/>
      <c r="AO641" s="637"/>
      <c r="AP641" s="637"/>
      <c r="AQ641" s="637"/>
      <c r="AR641" s="637"/>
      <c r="AS641" s="637"/>
      <c r="AT641" s="637"/>
      <c r="AU641" s="637"/>
      <c r="AV641" s="637"/>
      <c r="AW641" s="637"/>
      <c r="AX641" s="637"/>
      <c r="AY641" s="637"/>
      <c r="AZ641" s="637"/>
      <c r="BA641" s="637"/>
      <c r="BB641" s="637"/>
      <c r="BC641" s="637"/>
      <c r="BD641" s="637"/>
      <c r="BE641" s="637"/>
      <c r="BF641" s="637"/>
      <c r="BG641" s="637"/>
      <c r="BH641" s="637"/>
      <c r="BI641" s="637"/>
      <c r="BJ641" s="637"/>
      <c r="BK641" s="637"/>
      <c r="BL641" s="637"/>
      <c r="BM641" s="637"/>
      <c r="BN641" s="637"/>
      <c r="BO641" s="637"/>
      <c r="BP641" s="637"/>
      <c r="BQ641" s="637"/>
      <c r="BR641" s="637"/>
      <c r="BS641" s="639"/>
      <c r="BT641" s="639"/>
      <c r="BU641" s="639"/>
      <c r="BV641" s="625"/>
      <c r="BW641" s="625"/>
      <c r="BX641" s="625"/>
      <c r="BY641" s="625"/>
      <c r="BZ641" s="625"/>
      <c r="CA641" s="625"/>
      <c r="CB641" s="625"/>
      <c r="CC641" s="625"/>
      <c r="CD641" s="625"/>
      <c r="CE641" s="625"/>
      <c r="CF641" s="625"/>
      <c r="CG641" s="625"/>
      <c r="CH641" s="625"/>
      <c r="CI641" s="625"/>
      <c r="CJ641" s="625"/>
      <c r="CK641" s="625"/>
      <c r="CL641" s="625"/>
      <c r="CM641" s="625"/>
      <c r="CN641" s="625"/>
      <c r="CO641" s="625"/>
      <c r="CP641" s="625"/>
      <c r="CQ641" s="625"/>
      <c r="CR641" s="625"/>
      <c r="CS641" s="625"/>
      <c r="CT641" s="625"/>
      <c r="CU641" s="639"/>
      <c r="CV641" s="639"/>
      <c r="CW641" s="639"/>
      <c r="CX641" s="639"/>
      <c r="CY641" s="639"/>
      <c r="CZ641" s="639"/>
      <c r="DA641" s="639"/>
      <c r="DB641" s="639"/>
      <c r="DC641" s="639"/>
      <c r="DD641" s="639"/>
      <c r="DE641" s="639"/>
      <c r="DF641" s="639"/>
      <c r="DG641" s="639"/>
      <c r="DH641" s="639"/>
      <c r="DI641" s="639"/>
      <c r="DJ641" s="639"/>
      <c r="DK641" s="639"/>
      <c r="DL641" s="639"/>
      <c r="DM641" s="639"/>
      <c r="DN641" s="639"/>
      <c r="DO641" s="639"/>
      <c r="DP641" s="639"/>
      <c r="DQ641" s="639"/>
    </row>
    <row r="642" spans="2:121" s="51" customFormat="1" ht="12" customHeight="1">
      <c r="B642" s="47">
        <v>642</v>
      </c>
      <c r="C642" s="652"/>
      <c r="D642" s="642" t="s">
        <v>530</v>
      </c>
      <c r="E642" s="57"/>
      <c r="F642" s="653"/>
      <c r="G642" s="653"/>
      <c r="H642" s="653"/>
      <c r="I642" s="653"/>
      <c r="J642" s="653"/>
      <c r="K642" s="653"/>
      <c r="L642" s="653"/>
      <c r="M642" s="653"/>
      <c r="N642" s="653"/>
      <c r="O642" s="644">
        <v>0</v>
      </c>
      <c r="P642" s="644">
        <v>3201.567102525662</v>
      </c>
      <c r="Q642" s="644">
        <v>21636.31470188652</v>
      </c>
      <c r="R642" s="644">
        <v>44306.31644712024</v>
      </c>
      <c r="S642" s="644">
        <v>82558.661030604228</v>
      </c>
      <c r="T642" s="644">
        <v>117254.1848696112</v>
      </c>
      <c r="U642" s="644">
        <v>216679.8985149111</v>
      </c>
      <c r="V642" s="631"/>
      <c r="W642" s="631"/>
      <c r="X642" s="631"/>
      <c r="Y642" s="631"/>
      <c r="Z642" s="631"/>
      <c r="AA642" s="631"/>
      <c r="AB642" s="57"/>
      <c r="AC642" s="57"/>
      <c r="AD642" s="653"/>
      <c r="AE642" s="653"/>
      <c r="AF642" s="653"/>
      <c r="AG642" s="653"/>
      <c r="AH642" s="653"/>
      <c r="AI642" s="653"/>
      <c r="AJ642" s="653"/>
      <c r="AK642" s="653"/>
      <c r="AL642" s="653"/>
      <c r="AM642" s="653"/>
      <c r="AN642" s="653"/>
      <c r="AO642" s="653"/>
      <c r="AP642" s="653"/>
      <c r="AQ642" s="653"/>
      <c r="AR642" s="653"/>
      <c r="AS642" s="653"/>
      <c r="AT642" s="653"/>
      <c r="AU642" s="653"/>
      <c r="AV642" s="653"/>
      <c r="AW642" s="653"/>
      <c r="AX642" s="653"/>
      <c r="AY642" s="653"/>
      <c r="AZ642" s="653"/>
      <c r="BA642" s="653"/>
      <c r="BB642" s="653"/>
      <c r="BC642" s="653"/>
      <c r="BD642" s="653"/>
      <c r="BE642" s="653"/>
      <c r="BF642" s="653"/>
      <c r="BG642" s="653"/>
      <c r="BH642" s="653"/>
      <c r="BI642" s="653"/>
      <c r="BJ642" s="653"/>
      <c r="BK642" s="653"/>
      <c r="BL642" s="653"/>
      <c r="BM642" s="653"/>
      <c r="BN642" s="653"/>
      <c r="BO642" s="653"/>
      <c r="BP642" s="653"/>
      <c r="BQ642" s="653"/>
      <c r="BR642" s="653"/>
      <c r="BS642" s="654"/>
      <c r="BT642" s="654"/>
      <c r="BU642" s="654"/>
      <c r="BV642" s="623"/>
      <c r="BW642" s="623"/>
      <c r="BX642" s="623"/>
      <c r="BY642" s="624">
        <v>3201.567102525662</v>
      </c>
      <c r="BZ642" s="624">
        <v>4280.0245599659238</v>
      </c>
      <c r="CA642" s="624">
        <v>5993.737704233642</v>
      </c>
      <c r="CB642" s="624">
        <v>5272.8440729198028</v>
      </c>
      <c r="CC642" s="624">
        <v>6089.7083647671516</v>
      </c>
      <c r="CD642" s="624">
        <v>7430.7845280302172</v>
      </c>
      <c r="CE642" s="624">
        <v>10792.009581361201</v>
      </c>
      <c r="CF642" s="624">
        <v>11674.111194361656</v>
      </c>
      <c r="CG642" s="624">
        <v>14409.411143367162</v>
      </c>
      <c r="CH642" s="624">
        <v>12481.060461153378</v>
      </c>
      <c r="CI642" s="624">
        <v>19771.577687703357</v>
      </c>
      <c r="CJ642" s="624">
        <v>21437.01867798328</v>
      </c>
      <c r="CK642" s="624">
        <v>28869.004203764216</v>
      </c>
      <c r="CL642" s="624">
        <v>14697.565085400103</v>
      </c>
      <c r="CM642" s="624">
        <v>20839.38306162801</v>
      </c>
      <c r="CN642" s="624">
        <v>27302.883146640488</v>
      </c>
      <c r="CO642" s="624">
        <v>59506.633700695726</v>
      </c>
      <c r="CP642" s="624">
        <v>39139.515668446234</v>
      </c>
      <c r="CQ642" s="624">
        <v>44433.062377472117</v>
      </c>
      <c r="CR642" s="624">
        <v>58965.614237131333</v>
      </c>
      <c r="CS642" s="624">
        <v>81746.468296788691</v>
      </c>
      <c r="CT642" s="624">
        <v>78087.558145029834</v>
      </c>
      <c r="CU642" s="654"/>
      <c r="CV642" s="654"/>
      <c r="CW642" s="654"/>
      <c r="CX642" s="654"/>
      <c r="CY642" s="654"/>
      <c r="CZ642" s="654"/>
      <c r="DA642" s="654"/>
      <c r="DB642" s="654"/>
      <c r="DC642" s="654"/>
      <c r="DD642" s="654"/>
      <c r="DE642" s="654"/>
      <c r="DF642" s="654"/>
      <c r="DG642" s="654"/>
      <c r="DH642" s="654"/>
      <c r="DI642" s="654"/>
      <c r="DJ642" s="654"/>
      <c r="DK642" s="654"/>
      <c r="DL642" s="654"/>
      <c r="DM642" s="654"/>
      <c r="DN642" s="654"/>
      <c r="DO642" s="654"/>
      <c r="DP642" s="654"/>
      <c r="DQ642" s="654"/>
    </row>
    <row r="643" spans="2:121" s="47" customFormat="1">
      <c r="B643" s="47">
        <v>643</v>
      </c>
      <c r="C643" s="46"/>
      <c r="D643" s="655" t="s">
        <v>369</v>
      </c>
      <c r="E643" s="111"/>
      <c r="F643" s="85"/>
      <c r="G643" s="85"/>
      <c r="H643" s="85"/>
      <c r="I643" s="85"/>
      <c r="J643" s="85"/>
      <c r="K643" s="85"/>
      <c r="L643" s="85"/>
      <c r="M643" s="85"/>
      <c r="N643" s="85"/>
      <c r="O643" s="656" t="s">
        <v>276</v>
      </c>
      <c r="P643" s="656" t="s">
        <v>276</v>
      </c>
      <c r="Q643" s="656">
        <v>5.7580388006916987</v>
      </c>
      <c r="R643" s="656">
        <v>1.0477755596361829</v>
      </c>
      <c r="S643" s="656">
        <v>0.863360975384589</v>
      </c>
      <c r="T643" s="656">
        <v>0.42025298625113905</v>
      </c>
      <c r="U643" s="656">
        <v>0.84795023525909219</v>
      </c>
      <c r="V643" s="632"/>
      <c r="W643" s="632"/>
      <c r="X643" s="632"/>
      <c r="Y643" s="632"/>
      <c r="Z643" s="632"/>
      <c r="AA643" s="632"/>
      <c r="AB643" s="111"/>
      <c r="AC643" s="111"/>
      <c r="AD643" s="85"/>
      <c r="AE643" s="85"/>
      <c r="AF643" s="85"/>
      <c r="AG643" s="85"/>
      <c r="AH643" s="85"/>
      <c r="AI643" s="85"/>
      <c r="AJ643" s="85"/>
      <c r="AK643" s="85"/>
      <c r="AL643" s="85"/>
      <c r="AM643" s="85"/>
      <c r="AN643" s="85"/>
      <c r="AO643" s="85"/>
      <c r="AP643" s="85"/>
      <c r="AQ643" s="85"/>
      <c r="AR643" s="85"/>
      <c r="AS643" s="85"/>
      <c r="AT643" s="85"/>
      <c r="AU643" s="85"/>
      <c r="AV643" s="85"/>
      <c r="AW643" s="85"/>
      <c r="AX643" s="85"/>
      <c r="AY643" s="85"/>
      <c r="AZ643" s="85"/>
      <c r="BA643" s="85"/>
      <c r="BB643" s="85"/>
      <c r="BC643" s="85"/>
      <c r="BD643" s="85"/>
      <c r="BE643" s="85"/>
      <c r="BF643" s="85"/>
      <c r="BG643" s="85"/>
      <c r="BH643" s="85"/>
      <c r="BI643" s="85"/>
      <c r="BJ643" s="85"/>
      <c r="BK643" s="85"/>
      <c r="BL643" s="85"/>
      <c r="BM643" s="85"/>
      <c r="BN643" s="85"/>
      <c r="BO643" s="85"/>
      <c r="BP643" s="85"/>
      <c r="BQ643" s="85"/>
      <c r="BR643" s="656" t="s">
        <v>276</v>
      </c>
      <c r="BS643" s="656" t="s">
        <v>276</v>
      </c>
      <c r="BT643" s="656" t="s">
        <v>276</v>
      </c>
      <c r="BU643" s="656" t="s">
        <v>276</v>
      </c>
      <c r="BV643" s="656" t="s">
        <v>276</v>
      </c>
      <c r="BW643" s="656" t="s">
        <v>276</v>
      </c>
      <c r="BX643" s="656" t="s">
        <v>276</v>
      </c>
      <c r="BY643" s="656" t="s">
        <v>276</v>
      </c>
      <c r="BZ643" s="656" t="s">
        <v>276</v>
      </c>
      <c r="CA643" s="656" t="s">
        <v>276</v>
      </c>
      <c r="CB643" s="656" t="s">
        <v>276</v>
      </c>
      <c r="CC643" s="656">
        <v>0.90210236729478011</v>
      </c>
      <c r="CD643" s="656">
        <v>0.73615464675963893</v>
      </c>
      <c r="CE643" s="656">
        <v>0.80054752374938376</v>
      </c>
      <c r="CF643" s="656">
        <v>1.214006527201779</v>
      </c>
      <c r="CG643" s="656">
        <v>1.3661906745378483</v>
      </c>
      <c r="CH643" s="656">
        <v>0.67964235997863187</v>
      </c>
      <c r="CI643" s="656">
        <v>0.83205709174412723</v>
      </c>
      <c r="CJ643" s="656">
        <v>0.83628700473033857</v>
      </c>
      <c r="CK643" s="656">
        <v>1.0034825793039426</v>
      </c>
      <c r="CL643" s="656">
        <v>0.17758944691803036</v>
      </c>
      <c r="CM643" s="656">
        <v>5.400708991416292E-2</v>
      </c>
      <c r="CN643" s="656">
        <v>0.27363247458853479</v>
      </c>
      <c r="CO643" s="656">
        <v>1.061263813628067</v>
      </c>
      <c r="CP643" s="656">
        <v>1.6629931856757456</v>
      </c>
      <c r="CQ643" s="656">
        <v>1.1321678403852387</v>
      </c>
      <c r="CR643" s="656">
        <v>1.159684525639074</v>
      </c>
      <c r="CS643" s="656">
        <v>0.37373706447509814</v>
      </c>
      <c r="CT643" s="656">
        <v>0.99510793149602006</v>
      </c>
      <c r="CU643" s="656"/>
      <c r="CV643" s="656"/>
      <c r="CW643" s="656"/>
      <c r="CX643" s="656"/>
      <c r="CY643" s="656"/>
      <c r="CZ643" s="656"/>
      <c r="DA643" s="656"/>
      <c r="DB643" s="656"/>
      <c r="DC643" s="656"/>
      <c r="DD643" s="656"/>
      <c r="DE643" s="656"/>
      <c r="DF643" s="656"/>
      <c r="DG643" s="656"/>
      <c r="DH643" s="656"/>
      <c r="DI643" s="656"/>
      <c r="DJ643" s="656"/>
      <c r="DK643" s="656"/>
      <c r="DL643" s="656"/>
      <c r="DM643" s="656"/>
      <c r="DN643" s="656"/>
      <c r="DO643" s="656"/>
      <c r="DP643" s="656"/>
      <c r="DQ643" s="656"/>
    </row>
    <row r="644" spans="2:121" s="47" customFormat="1" ht="12" customHeight="1">
      <c r="B644" s="47">
        <v>644</v>
      </c>
      <c r="C644" s="83"/>
      <c r="D644" s="647" t="s">
        <v>527</v>
      </c>
      <c r="E644" s="118"/>
      <c r="F644" s="637"/>
      <c r="G644" s="637"/>
      <c r="H644" s="637"/>
      <c r="I644" s="637"/>
      <c r="J644" s="637"/>
      <c r="K644" s="637"/>
      <c r="L644" s="637"/>
      <c r="M644" s="637"/>
      <c r="N644" s="637"/>
      <c r="O644" s="639">
        <v>0</v>
      </c>
      <c r="P644" s="639">
        <v>3201.567102525662</v>
      </c>
      <c r="Q644" s="639">
        <v>21636.31470188652</v>
      </c>
      <c r="R644" s="639">
        <v>0</v>
      </c>
      <c r="S644" s="639">
        <v>0</v>
      </c>
      <c r="T644" s="639">
        <v>0</v>
      </c>
      <c r="U644" s="639">
        <v>0</v>
      </c>
      <c r="V644" s="630"/>
      <c r="W644" s="630"/>
      <c r="X644" s="630"/>
      <c r="Y644" s="630"/>
      <c r="Z644" s="630"/>
      <c r="AA644" s="630"/>
      <c r="AB644" s="118"/>
      <c r="AC644" s="118"/>
      <c r="AD644" s="637"/>
      <c r="AE644" s="637"/>
      <c r="AF644" s="637"/>
      <c r="AG644" s="637"/>
      <c r="AH644" s="637"/>
      <c r="AI644" s="637"/>
      <c r="AJ644" s="637"/>
      <c r="AK644" s="637"/>
      <c r="AL644" s="637"/>
      <c r="AM644" s="637"/>
      <c r="AN644" s="637"/>
      <c r="AO644" s="637"/>
      <c r="AP644" s="637"/>
      <c r="AQ644" s="637"/>
      <c r="AR644" s="637"/>
      <c r="AS644" s="637"/>
      <c r="AT644" s="637"/>
      <c r="AU644" s="637"/>
      <c r="AV644" s="637"/>
      <c r="AW644" s="637"/>
      <c r="AX644" s="637"/>
      <c r="AY644" s="637"/>
      <c r="AZ644" s="637"/>
      <c r="BA644" s="637"/>
      <c r="BB644" s="637"/>
      <c r="BC644" s="637"/>
      <c r="BD644" s="637"/>
      <c r="BE644" s="637"/>
      <c r="BF644" s="637"/>
      <c r="BG644" s="637"/>
      <c r="BH644" s="637"/>
      <c r="BI644" s="637"/>
      <c r="BJ644" s="637"/>
      <c r="BK644" s="637"/>
      <c r="BL644" s="637"/>
      <c r="BM644" s="637"/>
      <c r="BN644" s="637"/>
      <c r="BO644" s="637"/>
      <c r="BP644" s="637"/>
      <c r="BQ644" s="637"/>
      <c r="BR644" s="637"/>
      <c r="BS644" s="639"/>
      <c r="BT644" s="639"/>
      <c r="BU644" s="639"/>
      <c r="BV644" s="639"/>
      <c r="BW644" s="639"/>
      <c r="BX644" s="639"/>
      <c r="BY644" s="639" t="s">
        <v>105</v>
      </c>
      <c r="BZ644" s="639">
        <v>260.99679711183444</v>
      </c>
      <c r="CA644" s="639">
        <v>218.54614335054339</v>
      </c>
      <c r="CB644" s="639">
        <v>0</v>
      </c>
      <c r="CC644" s="639">
        <v>0</v>
      </c>
      <c r="CD644" s="639">
        <v>0</v>
      </c>
      <c r="CE644" s="639">
        <v>0</v>
      </c>
      <c r="CF644" s="639">
        <v>0</v>
      </c>
      <c r="CG644" s="639">
        <v>0</v>
      </c>
      <c r="CH644" s="639">
        <v>0</v>
      </c>
      <c r="CI644" s="639">
        <v>0</v>
      </c>
      <c r="CJ644" s="639">
        <v>0</v>
      </c>
      <c r="CK644" s="639">
        <v>0</v>
      </c>
      <c r="CL644" s="639">
        <v>0</v>
      </c>
      <c r="CM644" s="639">
        <v>0</v>
      </c>
      <c r="CN644" s="639">
        <v>0</v>
      </c>
      <c r="CO644" s="639">
        <v>0</v>
      </c>
      <c r="CP644" s="639">
        <v>0</v>
      </c>
      <c r="CQ644" s="639">
        <v>0</v>
      </c>
      <c r="CR644" s="639">
        <v>0</v>
      </c>
      <c r="CS644" s="639">
        <v>0</v>
      </c>
      <c r="CT644" s="639">
        <v>0</v>
      </c>
      <c r="CU644" s="639"/>
      <c r="CV644" s="639"/>
      <c r="CW644" s="639"/>
      <c r="CX644" s="639"/>
      <c r="CY644" s="639"/>
      <c r="CZ644" s="639"/>
      <c r="DA644" s="639"/>
      <c r="DB644" s="639"/>
      <c r="DC644" s="639"/>
      <c r="DD644" s="639"/>
      <c r="DE644" s="639"/>
      <c r="DF644" s="639"/>
      <c r="DG644" s="639"/>
      <c r="DH644" s="639"/>
      <c r="DI644" s="639"/>
      <c r="DJ644" s="639"/>
      <c r="DK644" s="639"/>
      <c r="DL644" s="639"/>
      <c r="DM644" s="639"/>
      <c r="DN644" s="639"/>
      <c r="DO644" s="639"/>
      <c r="DP644" s="639"/>
      <c r="DQ644" s="639"/>
    </row>
    <row r="645" spans="2:121" s="47" customFormat="1">
      <c r="B645" s="47">
        <v>645</v>
      </c>
      <c r="C645" s="46"/>
      <c r="D645" s="649"/>
      <c r="E645" s="53"/>
      <c r="F645" s="643"/>
      <c r="G645" s="643"/>
      <c r="H645" s="643"/>
      <c r="I645" s="643"/>
      <c r="J645" s="643"/>
      <c r="K645" s="643"/>
      <c r="L645" s="643"/>
      <c r="M645" s="643"/>
      <c r="N645" s="643"/>
      <c r="O645" s="643"/>
      <c r="P645" s="643"/>
      <c r="Q645" s="643"/>
      <c r="R645" s="643"/>
      <c r="S645" s="643"/>
      <c r="T645" s="643"/>
      <c r="U645" s="643"/>
      <c r="V645" s="648"/>
      <c r="W645" s="648"/>
      <c r="X645" s="648"/>
      <c r="Y645" s="648"/>
      <c r="Z645" s="648"/>
      <c r="AA645" s="648"/>
      <c r="AB645" s="53"/>
      <c r="AC645" s="53"/>
      <c r="AD645" s="643"/>
      <c r="AE645" s="643"/>
      <c r="AF645" s="643"/>
      <c r="AG645" s="643"/>
      <c r="AH645" s="643"/>
      <c r="AI645" s="643"/>
      <c r="AJ645" s="643"/>
      <c r="AK645" s="643"/>
      <c r="AL645" s="643"/>
      <c r="AM645" s="643"/>
      <c r="AN645" s="643"/>
      <c r="AO645" s="643"/>
      <c r="AP645" s="643"/>
      <c r="AQ645" s="643"/>
      <c r="AR645" s="643"/>
      <c r="AS645" s="643"/>
      <c r="AT645" s="643"/>
      <c r="AU645" s="643"/>
      <c r="AV645" s="643"/>
      <c r="AW645" s="643"/>
      <c r="AX645" s="643"/>
      <c r="AY645" s="643"/>
      <c r="AZ645" s="643"/>
      <c r="BA645" s="643"/>
      <c r="BB645" s="643"/>
      <c r="BC645" s="643"/>
      <c r="BD645" s="643"/>
      <c r="BE645" s="643"/>
      <c r="BF645" s="643"/>
      <c r="BG645" s="643"/>
      <c r="BH645" s="643"/>
      <c r="BI645" s="643"/>
      <c r="BJ645" s="643"/>
      <c r="BK645" s="643"/>
      <c r="BL645" s="643"/>
      <c r="BM645" s="643"/>
      <c r="BN645" s="643"/>
      <c r="BO645" s="643"/>
      <c r="BP645" s="643"/>
      <c r="BQ645" s="643"/>
      <c r="BR645" s="643"/>
      <c r="BS645" s="646"/>
      <c r="BT645" s="646"/>
      <c r="BU645" s="646"/>
      <c r="BV645" s="646"/>
      <c r="BW645" s="646"/>
      <c r="BX645" s="646"/>
      <c r="BY645" s="639"/>
      <c r="BZ645" s="639"/>
      <c r="CA645" s="639"/>
      <c r="CB645" s="639"/>
      <c r="CC645" s="639"/>
      <c r="CD645" s="639"/>
      <c r="CE645" s="639"/>
      <c r="CF645" s="639"/>
      <c r="CG645" s="654"/>
      <c r="CH645" s="654"/>
      <c r="CI645" s="654"/>
      <c r="CJ645" s="654"/>
      <c r="CK645" s="654"/>
      <c r="CL645" s="654"/>
      <c r="CM645" s="654"/>
      <c r="CN645" s="654"/>
      <c r="CO645" s="654"/>
      <c r="CP645" s="654"/>
      <c r="CQ645" s="654"/>
      <c r="CR645" s="654"/>
      <c r="CS645" s="654"/>
      <c r="CT645" s="654"/>
      <c r="CU645" s="654"/>
      <c r="CV645" s="654"/>
      <c r="CW645" s="654"/>
      <c r="CX645" s="654"/>
      <c r="CY645" s="654"/>
      <c r="CZ645" s="654"/>
      <c r="DA645" s="654"/>
      <c r="DB645" s="654"/>
      <c r="DC645" s="654"/>
      <c r="DD645" s="654"/>
      <c r="DE645" s="654"/>
      <c r="DF645" s="654"/>
      <c r="DG645" s="654"/>
      <c r="DH645" s="654"/>
      <c r="DI645" s="654"/>
      <c r="DJ645" s="654"/>
      <c r="DK645" s="654"/>
      <c r="DL645" s="654"/>
      <c r="DM645" s="654"/>
      <c r="DN645" s="654"/>
      <c r="DO645" s="654"/>
      <c r="DP645" s="654"/>
      <c r="DQ645" s="654"/>
    </row>
    <row r="646" spans="2:121">
      <c r="B646" s="47">
        <v>646</v>
      </c>
      <c r="D646" s="126"/>
      <c r="E646" s="105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74"/>
      <c r="W646" s="74"/>
      <c r="X646" s="74"/>
      <c r="Y646" s="74"/>
      <c r="Z646" s="74"/>
      <c r="AA646" s="74"/>
      <c r="AB646" s="105"/>
      <c r="AC646" s="105"/>
      <c r="AD646" s="80"/>
      <c r="AE646" s="80"/>
      <c r="AF646" s="80"/>
      <c r="AG646" s="80"/>
      <c r="AH646" s="80"/>
      <c r="AI646" s="80"/>
      <c r="AJ646" s="80"/>
      <c r="AK646" s="80"/>
      <c r="AL646" s="80"/>
      <c r="AM646" s="80"/>
      <c r="AN646" s="80"/>
      <c r="AO646" s="80"/>
      <c r="AP646" s="80"/>
      <c r="AQ646" s="80"/>
      <c r="AR646" s="80"/>
      <c r="AS646" s="80"/>
      <c r="AT646" s="80"/>
      <c r="AU646" s="80"/>
      <c r="AV646" s="80"/>
      <c r="AW646" s="80"/>
      <c r="AX646" s="80"/>
      <c r="AY646" s="80"/>
      <c r="AZ646" s="80"/>
      <c r="BA646" s="80"/>
      <c r="BB646" s="80"/>
      <c r="BC646" s="80"/>
      <c r="BD646" s="80"/>
      <c r="BE646" s="80"/>
      <c r="BF646" s="80"/>
      <c r="BG646" s="80"/>
      <c r="BH646" s="80"/>
      <c r="BI646" s="80"/>
      <c r="BJ646" s="80"/>
      <c r="BK646" s="80"/>
      <c r="BL646" s="80"/>
      <c r="BM646" s="80"/>
      <c r="BN646" s="80"/>
      <c r="BO646" s="80"/>
      <c r="BP646" s="80"/>
      <c r="BQ646" s="80"/>
      <c r="BR646" s="80"/>
      <c r="BS646" s="80"/>
      <c r="BT646" s="80"/>
      <c r="BU646" s="80"/>
      <c r="BV646" s="95"/>
      <c r="BW646" s="95"/>
      <c r="BX646" s="95"/>
      <c r="BY646" s="95"/>
      <c r="BZ646" s="95"/>
      <c r="CA646" s="95"/>
      <c r="CB646" s="102"/>
      <c r="CC646" s="102"/>
      <c r="CD646" s="102"/>
      <c r="CE646" s="102"/>
      <c r="CF646" s="102"/>
      <c r="CG646" s="102"/>
      <c r="CH646" s="102"/>
      <c r="CI646" s="18"/>
      <c r="CJ646" s="18"/>
      <c r="CK646" s="18"/>
      <c r="CL646" s="102"/>
      <c r="CM646" s="18"/>
      <c r="CN646" s="18"/>
      <c r="CO646" s="18"/>
      <c r="CP646" s="18"/>
      <c r="CQ646" s="18"/>
      <c r="CR646" s="18"/>
      <c r="CS646" s="18"/>
      <c r="CT646" s="18"/>
    </row>
    <row r="647" spans="2:121" s="17" customFormat="1">
      <c r="B647" s="47">
        <v>647</v>
      </c>
      <c r="C647" s="28"/>
      <c r="D647" s="5" t="s">
        <v>431</v>
      </c>
      <c r="E647" s="10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3"/>
      <c r="W647" s="73"/>
      <c r="X647" s="73"/>
      <c r="Y647" s="73"/>
      <c r="Z647" s="73"/>
      <c r="AA647" s="73"/>
      <c r="AB647" s="10"/>
      <c r="AC647" s="10"/>
      <c r="AD647" s="79"/>
      <c r="AE647" s="79"/>
      <c r="AF647" s="79"/>
      <c r="AG647" s="79"/>
      <c r="AH647" s="79"/>
      <c r="AI647" s="79"/>
      <c r="AJ647" s="79"/>
      <c r="AK647" s="79"/>
      <c r="AL647" s="79"/>
      <c r="AM647" s="79"/>
      <c r="AN647" s="79"/>
      <c r="AO647" s="79"/>
      <c r="AP647" s="79"/>
      <c r="AQ647" s="79"/>
      <c r="AR647" s="79"/>
      <c r="AS647" s="79"/>
      <c r="AT647" s="79"/>
      <c r="AU647" s="79"/>
      <c r="AV647" s="79"/>
      <c r="AW647" s="79"/>
      <c r="AX647" s="79"/>
      <c r="AY647" s="79"/>
      <c r="AZ647" s="79"/>
      <c r="BA647" s="79"/>
      <c r="BB647" s="79"/>
      <c r="BC647" s="79"/>
      <c r="BD647" s="79"/>
      <c r="BE647" s="79"/>
      <c r="BF647" s="79"/>
      <c r="BG647" s="79"/>
      <c r="BH647" s="79"/>
      <c r="BI647" s="79"/>
      <c r="BJ647" s="79"/>
      <c r="BK647" s="79"/>
      <c r="BL647" s="79"/>
      <c r="BM647" s="79"/>
      <c r="BN647" s="79"/>
      <c r="BO647" s="79"/>
      <c r="BP647" s="79"/>
      <c r="BQ647" s="79"/>
      <c r="BR647" s="79"/>
      <c r="BS647" s="79"/>
      <c r="BT647" s="79"/>
      <c r="BU647" s="79"/>
      <c r="BV647" s="101"/>
      <c r="BW647" s="101"/>
      <c r="BX647" s="101"/>
      <c r="BY647" s="101"/>
      <c r="BZ647" s="101"/>
      <c r="CA647" s="101"/>
      <c r="CB647" s="101"/>
      <c r="CC647" s="101"/>
      <c r="CD647" s="101"/>
      <c r="CE647" s="101"/>
      <c r="CF647" s="101"/>
      <c r="CG647" s="101"/>
      <c r="CH647" s="79"/>
      <c r="CI647" s="79"/>
      <c r="CJ647" s="79"/>
      <c r="CK647" s="79"/>
      <c r="CL647" s="79"/>
      <c r="CM647" s="79"/>
      <c r="CN647" s="79"/>
      <c r="CO647" s="79"/>
      <c r="CP647" s="79"/>
      <c r="CQ647" s="79"/>
      <c r="CR647" s="79"/>
      <c r="CS647" s="79"/>
      <c r="CT647" s="79"/>
      <c r="CU647" s="79"/>
      <c r="CV647" s="79"/>
      <c r="CW647" s="79"/>
      <c r="CX647" s="79"/>
      <c r="CY647" s="79"/>
      <c r="CZ647" s="79"/>
      <c r="DA647" s="79"/>
      <c r="DB647" s="79"/>
      <c r="DC647" s="79"/>
      <c r="DD647" s="79"/>
      <c r="DE647" s="79"/>
      <c r="DF647" s="79"/>
      <c r="DG647" s="79"/>
      <c r="DH647" s="79"/>
      <c r="DI647" s="79"/>
      <c r="DJ647" s="79"/>
      <c r="DK647" s="79"/>
      <c r="DL647" s="79"/>
      <c r="DM647" s="79"/>
      <c r="DN647" s="79"/>
      <c r="DO647" s="79"/>
      <c r="DP647" s="79"/>
      <c r="DQ647" s="79"/>
    </row>
    <row r="648" spans="2:121" s="47" customFormat="1">
      <c r="B648" s="47">
        <v>648</v>
      </c>
      <c r="C648" s="46"/>
      <c r="D648" s="84" t="s">
        <v>98</v>
      </c>
      <c r="E648" s="11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131"/>
      <c r="W648" s="131"/>
      <c r="X648" s="131"/>
      <c r="Y648" s="131"/>
      <c r="Z648" s="131"/>
      <c r="AA648" s="131"/>
      <c r="AB648" s="114"/>
      <c r="AC648" s="11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99"/>
      <c r="CE648" s="99"/>
      <c r="CF648" s="99"/>
      <c r="CG648" s="99"/>
      <c r="CH648" s="99"/>
      <c r="CI648" s="85"/>
      <c r="CJ648" s="85"/>
      <c r="CK648" s="85"/>
      <c r="CL648" s="99"/>
      <c r="CM648" s="85"/>
      <c r="CN648" s="85"/>
      <c r="CO648" s="85"/>
      <c r="CP648" s="85"/>
      <c r="CQ648" s="85"/>
      <c r="CR648" s="85"/>
      <c r="CS648" s="85"/>
      <c r="CT648" s="85"/>
      <c r="CU648" s="85"/>
      <c r="CV648" s="85"/>
      <c r="CW648" s="85"/>
      <c r="CX648" s="85"/>
      <c r="CY648" s="85"/>
      <c r="CZ648" s="85"/>
      <c r="DA648" s="85"/>
      <c r="DB648" s="85"/>
      <c r="DC648" s="85"/>
      <c r="DD648" s="85"/>
      <c r="DE648" s="85"/>
      <c r="DF648" s="85"/>
      <c r="DG648" s="85"/>
      <c r="DH648" s="85"/>
      <c r="DI648" s="85"/>
      <c r="DJ648" s="85"/>
      <c r="DK648" s="85"/>
      <c r="DL648" s="85"/>
      <c r="DM648" s="85"/>
      <c r="DN648" s="85"/>
      <c r="DO648" s="85"/>
      <c r="DP648" s="85"/>
      <c r="DQ648" s="85"/>
    </row>
    <row r="649" spans="2:121" s="47" customFormat="1">
      <c r="B649" s="47">
        <v>649</v>
      </c>
      <c r="C649" s="46"/>
      <c r="D649" s="659"/>
      <c r="E649" s="11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131"/>
      <c r="W649" s="131"/>
      <c r="X649" s="131"/>
      <c r="Y649" s="131"/>
      <c r="Z649" s="131"/>
      <c r="AA649" s="131"/>
      <c r="AB649" s="114"/>
      <c r="AC649" s="11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99"/>
      <c r="CE649" s="99"/>
      <c r="CF649" s="99"/>
      <c r="CG649" s="99"/>
      <c r="CH649" s="99"/>
      <c r="CI649" s="85"/>
      <c r="CJ649" s="85"/>
      <c r="CK649" s="85"/>
      <c r="CL649" s="99"/>
      <c r="CM649" s="85"/>
      <c r="CN649" s="85"/>
      <c r="CO649" s="85"/>
      <c r="CP649" s="85"/>
      <c r="CQ649" s="85"/>
      <c r="CR649" s="85"/>
      <c r="CS649" s="85"/>
      <c r="CT649" s="85"/>
      <c r="CU649" s="85"/>
      <c r="CV649" s="85"/>
      <c r="CW649" s="85"/>
      <c r="CX649" s="85"/>
      <c r="CY649" s="85"/>
      <c r="CZ649" s="85"/>
      <c r="DA649" s="85"/>
      <c r="DB649" s="85"/>
      <c r="DC649" s="85"/>
      <c r="DD649" s="85"/>
      <c r="DE649" s="85"/>
      <c r="DF649" s="85"/>
      <c r="DG649" s="85"/>
      <c r="DH649" s="85"/>
      <c r="DI649" s="85"/>
      <c r="DJ649" s="85"/>
      <c r="DK649" s="85"/>
      <c r="DL649" s="85"/>
      <c r="DM649" s="85"/>
      <c r="DN649" s="85"/>
      <c r="DO649" s="85"/>
      <c r="DP649" s="85"/>
      <c r="DQ649" s="85"/>
    </row>
    <row r="650" spans="2:121" s="47" customFormat="1">
      <c r="B650" s="47">
        <v>650</v>
      </c>
      <c r="C650" s="46"/>
      <c r="D650" s="642" t="s">
        <v>575</v>
      </c>
      <c r="E650" s="660"/>
      <c r="F650" s="643"/>
      <c r="G650" s="643"/>
      <c r="H650" s="643"/>
      <c r="I650" s="643"/>
      <c r="J650" s="643"/>
      <c r="K650" s="643"/>
      <c r="L650" s="643"/>
      <c r="M650" s="643"/>
      <c r="N650" s="643"/>
      <c r="O650" s="643"/>
      <c r="P650" s="643">
        <v>844.39599999999996</v>
      </c>
      <c r="Q650" s="643">
        <v>1398.0940000000001</v>
      </c>
      <c r="R650" s="643">
        <v>1864.3</v>
      </c>
      <c r="S650" s="643">
        <v>2557.5</v>
      </c>
      <c r="T650" s="654" t="s">
        <v>105</v>
      </c>
      <c r="U650" s="654" t="s">
        <v>105</v>
      </c>
      <c r="V650" s="631" t="s">
        <v>105</v>
      </c>
      <c r="W650" s="631" t="s">
        <v>105</v>
      </c>
      <c r="X650" s="631" t="s">
        <v>105</v>
      </c>
      <c r="Y650" s="631" t="s">
        <v>105</v>
      </c>
      <c r="Z650" s="631" t="s">
        <v>105</v>
      </c>
      <c r="AA650" s="631" t="s">
        <v>105</v>
      </c>
      <c r="AB650" s="62"/>
      <c r="AC650" s="62"/>
      <c r="AD650" s="65"/>
      <c r="AE650" s="65"/>
      <c r="AF650" s="65"/>
      <c r="AG650" s="65"/>
      <c r="AH650" s="65"/>
      <c r="AI650" s="65"/>
      <c r="AJ650" s="65"/>
      <c r="AK650" s="65"/>
      <c r="AL650" s="65"/>
      <c r="AM650" s="65"/>
      <c r="AN650" s="65"/>
      <c r="AO650" s="65"/>
      <c r="AP650" s="65"/>
      <c r="AQ650" s="65"/>
      <c r="AR650" s="65"/>
      <c r="AS650" s="65"/>
      <c r="AT650" s="643"/>
      <c r="AU650" s="643"/>
      <c r="AV650" s="643"/>
      <c r="AW650" s="643"/>
      <c r="AX650" s="643"/>
      <c r="AY650" s="643"/>
      <c r="AZ650" s="643"/>
      <c r="BA650" s="643"/>
      <c r="BB650" s="643"/>
      <c r="BC650" s="643"/>
      <c r="BD650" s="643"/>
      <c r="BE650" s="643"/>
      <c r="BF650" s="643"/>
      <c r="BG650" s="643"/>
      <c r="BH650" s="643"/>
      <c r="BI650" s="643"/>
      <c r="BJ650" s="643"/>
      <c r="BK650" s="643"/>
      <c r="BL650" s="643"/>
      <c r="BM650" s="643"/>
      <c r="BN650" s="643"/>
      <c r="BO650" s="643"/>
      <c r="BP650" s="643"/>
      <c r="BQ650" s="643"/>
      <c r="BR650" s="643"/>
      <c r="BS650" s="643"/>
      <c r="BT650" s="643"/>
      <c r="BU650" s="643"/>
      <c r="BV650" s="643">
        <v>157.63</v>
      </c>
      <c r="BW650" s="643">
        <v>199.64400000000001</v>
      </c>
      <c r="BX650" s="643">
        <v>230.84700000000001</v>
      </c>
      <c r="BY650" s="643">
        <v>256.27499999999998</v>
      </c>
      <c r="BZ650" s="643">
        <v>273.92599999999999</v>
      </c>
      <c r="CA650" s="643">
        <v>316.529</v>
      </c>
      <c r="CB650" s="643">
        <v>370.661</v>
      </c>
      <c r="CC650" s="643">
        <v>436.97800000000001</v>
      </c>
      <c r="CD650" s="643">
        <v>433.5</v>
      </c>
      <c r="CE650" s="643">
        <v>432</v>
      </c>
      <c r="CF650" s="643">
        <v>462.8</v>
      </c>
      <c r="CG650" s="643">
        <v>536</v>
      </c>
      <c r="CH650" s="643">
        <v>547.79999999999995</v>
      </c>
      <c r="CI650" s="643">
        <v>605.70000000000005</v>
      </c>
      <c r="CJ650" s="643">
        <v>672.9</v>
      </c>
      <c r="CK650" s="643">
        <v>731.1</v>
      </c>
      <c r="CL650" s="654" t="s">
        <v>105</v>
      </c>
      <c r="CM650" s="654" t="s">
        <v>105</v>
      </c>
      <c r="CN650" s="654" t="s">
        <v>105</v>
      </c>
      <c r="CO650" s="654" t="s">
        <v>105</v>
      </c>
      <c r="CP650" s="654" t="s">
        <v>105</v>
      </c>
      <c r="CQ650" s="654" t="s">
        <v>105</v>
      </c>
      <c r="CR650" s="654" t="s">
        <v>105</v>
      </c>
      <c r="CS650" s="654" t="s">
        <v>105</v>
      </c>
      <c r="CT650" s="654" t="s">
        <v>105</v>
      </c>
      <c r="CU650" s="643"/>
      <c r="CV650" s="643"/>
      <c r="CW650" s="643"/>
      <c r="CX650" s="643"/>
      <c r="CY650" s="643"/>
      <c r="CZ650" s="643"/>
      <c r="DA650" s="643"/>
      <c r="DB650" s="643"/>
      <c r="DC650" s="643"/>
      <c r="DD650" s="643"/>
      <c r="DE650" s="643"/>
      <c r="DF650" s="643"/>
      <c r="DG650" s="643"/>
      <c r="DH650" s="643"/>
      <c r="DI650" s="643"/>
      <c r="DJ650" s="643"/>
      <c r="DK650" s="643"/>
      <c r="DL650" s="643"/>
      <c r="DM650" s="643"/>
      <c r="DN650" s="643"/>
      <c r="DO650" s="643"/>
      <c r="DP650" s="643"/>
      <c r="DQ650" s="643"/>
    </row>
    <row r="651" spans="2:121" s="47" customFormat="1">
      <c r="B651" s="47">
        <v>651</v>
      </c>
      <c r="C651" s="46"/>
      <c r="D651" s="642" t="s">
        <v>576</v>
      </c>
      <c r="E651" s="660"/>
      <c r="F651" s="643"/>
      <c r="G651" s="643"/>
      <c r="H651" s="643"/>
      <c r="I651" s="643"/>
      <c r="J651" s="643"/>
      <c r="K651" s="643"/>
      <c r="L651" s="643"/>
      <c r="M651" s="643"/>
      <c r="N651" s="643"/>
      <c r="O651" s="643"/>
      <c r="P651" s="643">
        <v>844.39599999999996</v>
      </c>
      <c r="Q651" s="643">
        <v>1216.779</v>
      </c>
      <c r="R651" s="643">
        <v>1439.653</v>
      </c>
      <c r="S651" s="643">
        <v>2296.3139999999999</v>
      </c>
      <c r="T651" s="643">
        <v>3973.4650000000001</v>
      </c>
      <c r="U651" s="643">
        <v>7069.4089999999997</v>
      </c>
      <c r="V651" s="648">
        <v>10763.50243651378</v>
      </c>
      <c r="W651" s="648">
        <v>13191.771855842519</v>
      </c>
      <c r="X651" s="648">
        <v>16199.720130719237</v>
      </c>
      <c r="Y651" s="648">
        <v>19009.146257791384</v>
      </c>
      <c r="Z651" s="648">
        <v>22242.442928870245</v>
      </c>
      <c r="AA651" s="648">
        <v>19043.588159647305</v>
      </c>
      <c r="AB651" s="62"/>
      <c r="AC651" s="62"/>
      <c r="AD651" s="65"/>
      <c r="AE651" s="65"/>
      <c r="AF651" s="65"/>
      <c r="AG651" s="65"/>
      <c r="AH651" s="65"/>
      <c r="AI651" s="65"/>
      <c r="AJ651" s="65"/>
      <c r="AK651" s="65"/>
      <c r="AL651" s="65"/>
      <c r="AM651" s="65"/>
      <c r="AN651" s="65"/>
      <c r="AO651" s="65"/>
      <c r="AP651" s="65"/>
      <c r="AQ651" s="65"/>
      <c r="AR651" s="65"/>
      <c r="AS651" s="65"/>
      <c r="AT651" s="643"/>
      <c r="AU651" s="643"/>
      <c r="AV651" s="643"/>
      <c r="AW651" s="643"/>
      <c r="AX651" s="643"/>
      <c r="AY651" s="643"/>
      <c r="AZ651" s="643"/>
      <c r="BA651" s="643"/>
      <c r="BB651" s="643"/>
      <c r="BC651" s="643"/>
      <c r="BD651" s="643"/>
      <c r="BE651" s="643"/>
      <c r="BF651" s="643"/>
      <c r="BG651" s="643"/>
      <c r="BH651" s="643"/>
      <c r="BI651" s="643"/>
      <c r="BJ651" s="643"/>
      <c r="BK651" s="643"/>
      <c r="BL651" s="643"/>
      <c r="BM651" s="643"/>
      <c r="BN651" s="643"/>
      <c r="BO651" s="643"/>
      <c r="BP651" s="643"/>
      <c r="BQ651" s="643"/>
      <c r="BR651" s="643"/>
      <c r="BS651" s="643"/>
      <c r="BT651" s="643"/>
      <c r="BU651" s="643"/>
      <c r="BV651" s="643">
        <v>157.63</v>
      </c>
      <c r="BW651" s="643">
        <v>199.64400000000001</v>
      </c>
      <c r="BX651" s="643">
        <v>230.84700000000001</v>
      </c>
      <c r="BY651" s="643">
        <v>256.27499999999998</v>
      </c>
      <c r="BZ651" s="643">
        <v>269.8</v>
      </c>
      <c r="CA651" s="643">
        <v>283.89999999999998</v>
      </c>
      <c r="CB651" s="643">
        <v>305</v>
      </c>
      <c r="CC651" s="643">
        <v>358.07900000000001</v>
      </c>
      <c r="CD651" s="643">
        <v>320.976</v>
      </c>
      <c r="CE651" s="643">
        <v>335.37700000000001</v>
      </c>
      <c r="CF651" s="643">
        <v>355.28100000000001</v>
      </c>
      <c r="CG651" s="643">
        <v>428.01900000000001</v>
      </c>
      <c r="CH651" s="643">
        <v>473.77</v>
      </c>
      <c r="CI651" s="643">
        <v>545.24199999999996</v>
      </c>
      <c r="CJ651" s="643">
        <v>603.03099999999995</v>
      </c>
      <c r="CK651" s="643">
        <v>674.27099999999996</v>
      </c>
      <c r="CL651" s="643">
        <v>652.09100000000001</v>
      </c>
      <c r="CM651" s="643">
        <v>878.36900000000003</v>
      </c>
      <c r="CN651" s="643">
        <v>1115.701</v>
      </c>
      <c r="CO651" s="643">
        <v>1327.3040000000001</v>
      </c>
      <c r="CP651" s="643">
        <v>1378.441</v>
      </c>
      <c r="CQ651" s="643">
        <v>1702.75</v>
      </c>
      <c r="CR651" s="643">
        <v>1857.452</v>
      </c>
      <c r="CS651" s="643">
        <v>2130.7660000000001</v>
      </c>
      <c r="CT651" s="643">
        <v>2248</v>
      </c>
      <c r="CU651" s="643">
        <v>2603.9210070375802</v>
      </c>
      <c r="CV651" s="643">
        <v>2832.3343379845178</v>
      </c>
      <c r="CW651" s="643">
        <v>3079.2470914916803</v>
      </c>
      <c r="CX651" s="643">
        <v>2754.6492026738806</v>
      </c>
      <c r="CY651" s="643">
        <v>3112.828980843829</v>
      </c>
      <c r="CZ651" s="643">
        <v>3492.9912307494465</v>
      </c>
      <c r="DA651" s="643">
        <v>3831.3024415753621</v>
      </c>
      <c r="DB651" s="643">
        <v>3301.2973173473642</v>
      </c>
      <c r="DC651" s="643">
        <v>3882.4612571989942</v>
      </c>
      <c r="DD651" s="643">
        <v>4343.196675525518</v>
      </c>
      <c r="DE651" s="643">
        <v>4672.7648806473599</v>
      </c>
      <c r="DF651" s="643">
        <v>3757.0002469255155</v>
      </c>
      <c r="DG651" s="643">
        <v>4627.1689902806565</v>
      </c>
      <c r="DH651" s="643">
        <v>5208.2735118426699</v>
      </c>
      <c r="DI651" s="643">
        <v>5416.7035087425447</v>
      </c>
      <c r="DJ651" s="643">
        <v>4316.1205491242699</v>
      </c>
      <c r="DK651" s="643">
        <v>5411.5684086509773</v>
      </c>
      <c r="DL651" s="643">
        <v>6090.137822409295</v>
      </c>
      <c r="DM651" s="643">
        <v>6424.6161486857009</v>
      </c>
      <c r="DN651" s="643"/>
      <c r="DO651" s="643"/>
      <c r="DP651" s="643"/>
      <c r="DQ651" s="643"/>
    </row>
    <row r="652" spans="2:121" s="47" customFormat="1">
      <c r="B652" s="47">
        <v>652</v>
      </c>
      <c r="C652" s="46"/>
      <c r="D652" s="659"/>
      <c r="E652" s="11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131"/>
      <c r="W652" s="131"/>
      <c r="X652" s="131"/>
      <c r="Y652" s="131"/>
      <c r="Z652" s="131"/>
      <c r="AA652" s="131"/>
      <c r="AB652" s="114"/>
      <c r="AC652" s="11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/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4"/>
      <c r="BZ652" s="64"/>
      <c r="CA652" s="64"/>
      <c r="CB652" s="64"/>
      <c r="CC652" s="64"/>
      <c r="CD652" s="99"/>
      <c r="CE652" s="99"/>
      <c r="CF652" s="99"/>
      <c r="CG652" s="99"/>
      <c r="CH652" s="99"/>
      <c r="CI652" s="99"/>
      <c r="CJ652" s="99"/>
      <c r="CK652" s="99"/>
      <c r="CL652" s="99"/>
      <c r="CM652" s="85"/>
      <c r="CN652" s="85"/>
      <c r="CO652" s="85"/>
      <c r="CP652" s="85"/>
      <c r="CQ652" s="85"/>
      <c r="CR652" s="85"/>
      <c r="CS652" s="85"/>
      <c r="CT652" s="85"/>
      <c r="CU652" s="85"/>
      <c r="CV652" s="85"/>
      <c r="CW652" s="85"/>
      <c r="CX652" s="85"/>
      <c r="CY652" s="85"/>
      <c r="CZ652" s="85"/>
      <c r="DA652" s="85"/>
      <c r="DB652" s="85"/>
      <c r="DC652" s="85"/>
      <c r="DD652" s="85"/>
      <c r="DE652" s="85"/>
      <c r="DF652" s="85"/>
      <c r="DG652" s="85"/>
      <c r="DH652" s="85"/>
      <c r="DI652" s="85"/>
      <c r="DJ652" s="85"/>
      <c r="DK652" s="85"/>
      <c r="DL652" s="85"/>
      <c r="DM652" s="85"/>
      <c r="DN652" s="85"/>
      <c r="DO652" s="85"/>
      <c r="DP652" s="85"/>
      <c r="DQ652" s="85"/>
    </row>
    <row r="653" spans="2:121" s="665" customFormat="1">
      <c r="B653" s="47">
        <v>653</v>
      </c>
      <c r="C653" s="83"/>
      <c r="D653" s="661" t="s">
        <v>535</v>
      </c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662"/>
      <c r="W653" s="662"/>
      <c r="X653" s="662"/>
      <c r="Y653" s="662"/>
      <c r="Z653" s="662"/>
      <c r="AA653" s="662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  <c r="AU653" s="58"/>
      <c r="AV653" s="58"/>
      <c r="AW653" s="58"/>
      <c r="AX653" s="58"/>
      <c r="AY653" s="58"/>
      <c r="AZ653" s="58"/>
      <c r="BA653" s="58"/>
      <c r="BB653" s="58"/>
      <c r="BC653" s="58"/>
      <c r="BD653" s="58"/>
      <c r="BE653" s="58"/>
      <c r="BF653" s="58"/>
      <c r="BG653" s="58"/>
      <c r="BH653" s="58"/>
      <c r="BI653" s="58"/>
      <c r="BJ653" s="58"/>
      <c r="BK653" s="58"/>
      <c r="BL653" s="58"/>
      <c r="BM653" s="58"/>
      <c r="BN653" s="58"/>
      <c r="BO653" s="58"/>
      <c r="BP653" s="58"/>
      <c r="BQ653" s="58"/>
      <c r="BR653" s="58"/>
      <c r="BS653" s="58"/>
      <c r="BT653" s="58"/>
      <c r="BU653" s="58"/>
      <c r="BV653" s="663"/>
      <c r="BW653" s="663"/>
      <c r="BX653" s="663"/>
      <c r="BY653" s="663"/>
      <c r="BZ653" s="663"/>
      <c r="CA653" s="663"/>
      <c r="CB653" s="663"/>
      <c r="CC653" s="663"/>
      <c r="CD653" s="663"/>
      <c r="CE653" s="663"/>
      <c r="CF653" s="663"/>
      <c r="CG653" s="663"/>
      <c r="CH653" s="663"/>
      <c r="CI653" s="663"/>
      <c r="CJ653" s="664"/>
      <c r="CK653" s="663"/>
      <c r="CL653" s="663"/>
    </row>
    <row r="654" spans="2:121" s="47" customFormat="1">
      <c r="B654" s="47">
        <v>654</v>
      </c>
      <c r="C654" s="46"/>
      <c r="D654" s="636" t="s">
        <v>419</v>
      </c>
      <c r="E654" s="666"/>
      <c r="F654" s="667"/>
      <c r="G654" s="667"/>
      <c r="H654" s="667"/>
      <c r="I654" s="667"/>
      <c r="J654" s="667"/>
      <c r="K654" s="667"/>
      <c r="L654" s="667"/>
      <c r="M654" s="667"/>
      <c r="N654" s="667"/>
      <c r="O654" s="667">
        <v>2708.57665812</v>
      </c>
      <c r="P654" s="667">
        <v>2469.6263082199998</v>
      </c>
      <c r="Q654" s="667">
        <v>2943.4765598430722</v>
      </c>
      <c r="R654" s="667">
        <v>2700.8811444664075</v>
      </c>
      <c r="S654" s="667">
        <v>2773.8470131704103</v>
      </c>
      <c r="T654" s="667">
        <v>5470.8016439729527</v>
      </c>
      <c r="U654" s="667">
        <v>6780.0114942320479</v>
      </c>
      <c r="V654" s="668">
        <v>8972.8764609340433</v>
      </c>
      <c r="W654" s="668">
        <v>8555.6056922643456</v>
      </c>
      <c r="X654" s="668">
        <v>8747.4580485997249</v>
      </c>
      <c r="Y654" s="668">
        <v>8770.4173267209098</v>
      </c>
      <c r="Z654" s="668">
        <v>9138.6422075224837</v>
      </c>
      <c r="AA654" s="668">
        <v>9625.3155638053922</v>
      </c>
      <c r="AB654" s="60"/>
      <c r="AC654" s="60"/>
      <c r="AD654" s="63"/>
      <c r="AE654" s="63"/>
      <c r="AF654" s="63"/>
      <c r="AG654" s="63"/>
      <c r="AH654" s="63"/>
      <c r="AI654" s="63"/>
      <c r="AJ654" s="63"/>
      <c r="AK654" s="63"/>
      <c r="AL654" s="63"/>
      <c r="AM654" s="63"/>
      <c r="AN654" s="63"/>
      <c r="AO654" s="63"/>
      <c r="AP654" s="63"/>
      <c r="AQ654" s="63"/>
      <c r="AR654" s="63"/>
      <c r="AS654" s="63"/>
      <c r="AT654" s="667"/>
      <c r="AU654" s="667"/>
      <c r="AV654" s="667"/>
      <c r="AW654" s="667"/>
      <c r="AX654" s="667"/>
      <c r="AY654" s="667"/>
      <c r="AZ654" s="667"/>
      <c r="BA654" s="667"/>
      <c r="BB654" s="667"/>
      <c r="BC654" s="667"/>
      <c r="BD654" s="667"/>
      <c r="BE654" s="667"/>
      <c r="BF654" s="667"/>
      <c r="BG654" s="667"/>
      <c r="BH654" s="667"/>
      <c r="BI654" s="667"/>
      <c r="BJ654" s="667">
        <v>321.21534820669234</v>
      </c>
      <c r="BK654" s="667">
        <v>363.59258510398536</v>
      </c>
      <c r="BL654" s="667">
        <v>415.47807073495363</v>
      </c>
      <c r="BM654" s="667">
        <v>430.81274775840711</v>
      </c>
      <c r="BN654" s="667">
        <v>350.56516250000004</v>
      </c>
      <c r="BO654" s="667">
        <v>392.85569343999998</v>
      </c>
      <c r="BP654" s="667">
        <v>475.09695161999997</v>
      </c>
      <c r="BQ654" s="667">
        <v>532.07745700999999</v>
      </c>
      <c r="BR654" s="667">
        <v>495.65387978000001</v>
      </c>
      <c r="BS654" s="667">
        <v>655.11331044000008</v>
      </c>
      <c r="BT654" s="667">
        <v>756.00154689999999</v>
      </c>
      <c r="BU654" s="667">
        <v>801.80792099999996</v>
      </c>
      <c r="BV654" s="667">
        <v>520.29077636</v>
      </c>
      <c r="BW654" s="667">
        <v>694.36012536999999</v>
      </c>
      <c r="BX654" s="667">
        <v>636.55111084999999</v>
      </c>
      <c r="BY654" s="667">
        <v>618.42429563999997</v>
      </c>
      <c r="BZ654" s="667">
        <v>562.42977539000003</v>
      </c>
      <c r="CA654" s="667">
        <v>727.61986563408948</v>
      </c>
      <c r="CB654" s="667">
        <v>768.74842657740464</v>
      </c>
      <c r="CC654" s="667">
        <v>884.67849224157828</v>
      </c>
      <c r="CD654" s="667">
        <v>684.06214850637775</v>
      </c>
      <c r="CE654" s="667">
        <v>773.552346153592</v>
      </c>
      <c r="CF654" s="667">
        <v>625.1562002290085</v>
      </c>
      <c r="CG654" s="667">
        <v>618.11044957742945</v>
      </c>
      <c r="CH654" s="667">
        <v>584.58104171678326</v>
      </c>
      <c r="CI654" s="667">
        <v>667.32082850284405</v>
      </c>
      <c r="CJ654" s="667">
        <v>713.2408019530111</v>
      </c>
      <c r="CK654" s="667">
        <v>808.70434099777185</v>
      </c>
      <c r="CL654" s="667">
        <v>672.30755706280524</v>
      </c>
      <c r="CM654" s="667">
        <v>1427.2252903317833</v>
      </c>
      <c r="CN654" s="667">
        <v>1660.3573685451506</v>
      </c>
      <c r="CO654" s="667">
        <v>1710.9114280332137</v>
      </c>
      <c r="CP654" s="667">
        <v>1317.6802508423079</v>
      </c>
      <c r="CQ654" s="667">
        <v>1658.7448209983354</v>
      </c>
      <c r="CR654" s="667">
        <v>1716.0367753046871</v>
      </c>
      <c r="CS654" s="667">
        <v>2087.5496470867174</v>
      </c>
      <c r="CT654" s="667">
        <v>1905.6007035245568</v>
      </c>
      <c r="CU654" s="667">
        <v>2421.8451508111166</v>
      </c>
      <c r="CV654" s="667">
        <v>2242.9706568499651</v>
      </c>
      <c r="CW654" s="667">
        <v>2402.459949748406</v>
      </c>
      <c r="CX654" s="667">
        <v>1840.0918723907255</v>
      </c>
      <c r="CY654" s="667">
        <v>2265.1350130070518</v>
      </c>
      <c r="CZ654" s="667">
        <v>2129.2440655188971</v>
      </c>
      <c r="DA654" s="667">
        <v>2321.134741347671</v>
      </c>
      <c r="DB654" s="667">
        <v>1870.7289603670661</v>
      </c>
      <c r="DC654" s="667">
        <v>2314.1799439257265</v>
      </c>
      <c r="DD654" s="667">
        <v>2179.7885173854615</v>
      </c>
      <c r="DE654" s="667">
        <v>2382.7606269214702</v>
      </c>
      <c r="DF654" s="667">
        <v>1844.0128988540853</v>
      </c>
      <c r="DG654" s="667">
        <v>2301.7008494735705</v>
      </c>
      <c r="DH654" s="667">
        <v>2193.7587478299947</v>
      </c>
      <c r="DI654" s="667">
        <v>2430.9448305632595</v>
      </c>
      <c r="DJ654" s="667">
        <v>1902.1049051298078</v>
      </c>
      <c r="DK654" s="667">
        <v>2394.2209383664099</v>
      </c>
      <c r="DL654" s="667">
        <v>2293.7686813349769</v>
      </c>
      <c r="DM654" s="667">
        <v>2548.54768269129</v>
      </c>
      <c r="DN654" s="667"/>
      <c r="DO654" s="667"/>
      <c r="DP654" s="667"/>
      <c r="DQ654" s="667"/>
    </row>
    <row r="655" spans="2:121" s="47" customFormat="1">
      <c r="B655" s="47">
        <v>655</v>
      </c>
      <c r="C655" s="46"/>
      <c r="D655" s="636" t="s">
        <v>420</v>
      </c>
      <c r="E655" s="666"/>
      <c r="F655" s="667"/>
      <c r="G655" s="667"/>
      <c r="H655" s="667"/>
      <c r="I655" s="667"/>
      <c r="J655" s="667"/>
      <c r="K655" s="667"/>
      <c r="L655" s="667"/>
      <c r="M655" s="667"/>
      <c r="N655" s="667"/>
      <c r="O655" s="667">
        <v>2126.1070620199998</v>
      </c>
      <c r="P655" s="667">
        <v>3217.0271060700002</v>
      </c>
      <c r="Q655" s="667">
        <v>5346.3377036407073</v>
      </c>
      <c r="R655" s="667">
        <v>6526.3256700408492</v>
      </c>
      <c r="S655" s="667">
        <v>7458.0282459198497</v>
      </c>
      <c r="T655" s="667">
        <v>9051.9626996331644</v>
      </c>
      <c r="U655" s="667">
        <v>12265.055705550722</v>
      </c>
      <c r="V655" s="668">
        <v>15471.72976936558</v>
      </c>
      <c r="W655" s="668">
        <v>17640.64096546144</v>
      </c>
      <c r="X655" s="668">
        <v>20572.270200946179</v>
      </c>
      <c r="Y655" s="668">
        <v>23533.707653136429</v>
      </c>
      <c r="Z655" s="668">
        <v>26980.24415702304</v>
      </c>
      <c r="AA655" s="668">
        <v>30959.402949128904</v>
      </c>
      <c r="AB655" s="60"/>
      <c r="AC655" s="60"/>
      <c r="AD655" s="63"/>
      <c r="AE655" s="63"/>
      <c r="AF655" s="63"/>
      <c r="AG655" s="63"/>
      <c r="AH655" s="63"/>
      <c r="AI655" s="63"/>
      <c r="AJ655" s="63"/>
      <c r="AK655" s="63"/>
      <c r="AL655" s="63"/>
      <c r="AM655" s="63"/>
      <c r="AN655" s="63"/>
      <c r="AO655" s="63"/>
      <c r="AP655" s="63"/>
      <c r="AQ655" s="63"/>
      <c r="AR655" s="63"/>
      <c r="AS655" s="63"/>
      <c r="AT655" s="667"/>
      <c r="AU655" s="667"/>
      <c r="AV655" s="667"/>
      <c r="AW655" s="667"/>
      <c r="AX655" s="667"/>
      <c r="AY655" s="667"/>
      <c r="AZ655" s="667"/>
      <c r="BA655" s="667"/>
      <c r="BB655" s="667"/>
      <c r="BC655" s="667"/>
      <c r="BD655" s="667"/>
      <c r="BE655" s="667"/>
      <c r="BF655" s="667"/>
      <c r="BG655" s="667"/>
      <c r="BH655" s="667"/>
      <c r="BI655" s="667"/>
      <c r="BJ655" s="667">
        <v>508.18632094130936</v>
      </c>
      <c r="BK655" s="667">
        <v>543.83247767530236</v>
      </c>
      <c r="BL655" s="667">
        <v>556.03284977581643</v>
      </c>
      <c r="BM655" s="667">
        <v>587.81041964907024</v>
      </c>
      <c r="BN655" s="667">
        <v>557.85429372999999</v>
      </c>
      <c r="BO655" s="667">
        <v>629.33868641000004</v>
      </c>
      <c r="BP655" s="667">
        <v>640.03543704999993</v>
      </c>
      <c r="BQ655" s="667">
        <v>621.81670663</v>
      </c>
      <c r="BR655" s="667">
        <v>514.20774569000002</v>
      </c>
      <c r="BS655" s="667">
        <v>525.52603529999999</v>
      </c>
      <c r="BT655" s="667">
        <v>539.40674589000002</v>
      </c>
      <c r="BU655" s="667">
        <v>546.96653514000002</v>
      </c>
      <c r="BV655" s="667">
        <v>603.54824472999996</v>
      </c>
      <c r="BW655" s="667">
        <v>753.35840672000006</v>
      </c>
      <c r="BX655" s="667">
        <v>901.21933652999996</v>
      </c>
      <c r="BY655" s="667">
        <v>958.90111809000007</v>
      </c>
      <c r="BZ655" s="667">
        <v>1043.6281008799999</v>
      </c>
      <c r="CA655" s="667">
        <v>1164.5418901438295</v>
      </c>
      <c r="CB655" s="667">
        <v>1463.4108066679457</v>
      </c>
      <c r="CC655" s="667">
        <v>1674.7569059489326</v>
      </c>
      <c r="CD655" s="667">
        <v>1729.6839683383739</v>
      </c>
      <c r="CE655" s="667">
        <v>1492.2315325444545</v>
      </c>
      <c r="CF655" s="667">
        <v>1536.6550763549328</v>
      </c>
      <c r="CG655" s="667">
        <v>1767.7550928030878</v>
      </c>
      <c r="CH655" s="667">
        <v>1754.6507767878682</v>
      </c>
      <c r="CI655" s="667">
        <v>1785.3231658918282</v>
      </c>
      <c r="CJ655" s="667">
        <v>1900.9451056262399</v>
      </c>
      <c r="CK655" s="667">
        <v>2017.1091976139132</v>
      </c>
      <c r="CL655" s="667">
        <v>1711.1073259856487</v>
      </c>
      <c r="CM655" s="667">
        <v>2059.1684801850283</v>
      </c>
      <c r="CN655" s="667">
        <v>2443.5847476194785</v>
      </c>
      <c r="CO655" s="667">
        <v>2838.1021458430077</v>
      </c>
      <c r="CP655" s="667">
        <v>2658.7116005889166</v>
      </c>
      <c r="CQ655" s="667">
        <v>3015.4135316749775</v>
      </c>
      <c r="CR655" s="667">
        <v>3220.2182926936453</v>
      </c>
      <c r="CS655" s="667">
        <v>3370.7122805931813</v>
      </c>
      <c r="CT655" s="667">
        <v>3428.4215997861361</v>
      </c>
      <c r="CU655" s="667">
        <v>3741.5783212745582</v>
      </c>
      <c r="CV655" s="667">
        <v>4000.742654435021</v>
      </c>
      <c r="CW655" s="667">
        <v>4300.9871938698652</v>
      </c>
      <c r="CX655" s="667">
        <v>3994.9406929251909</v>
      </c>
      <c r="CY655" s="667">
        <v>4107.2385361677434</v>
      </c>
      <c r="CZ655" s="667">
        <v>4563.1843686581587</v>
      </c>
      <c r="DA655" s="667">
        <v>4975.2773677103487</v>
      </c>
      <c r="DB655" s="667">
        <v>4616.6613435174468</v>
      </c>
      <c r="DC655" s="667">
        <v>4786.813969428491</v>
      </c>
      <c r="DD655" s="667">
        <v>5340.1015192527657</v>
      </c>
      <c r="DE655" s="667">
        <v>5828.693368747473</v>
      </c>
      <c r="DF655" s="667">
        <v>5264.3677538618876</v>
      </c>
      <c r="DG655" s="667">
        <v>5471.2174693870775</v>
      </c>
      <c r="DH655" s="667">
        <v>6115.0799467868974</v>
      </c>
      <c r="DI655" s="667">
        <v>6683.0424831005666</v>
      </c>
      <c r="DJ655" s="667">
        <v>6036.1717703439899</v>
      </c>
      <c r="DK655" s="667">
        <v>6272.8490890273342</v>
      </c>
      <c r="DL655" s="667">
        <v>7011.0045007925564</v>
      </c>
      <c r="DM655" s="667">
        <v>7660.2187968591579</v>
      </c>
      <c r="DN655" s="667"/>
      <c r="DO655" s="667"/>
      <c r="DP655" s="667"/>
      <c r="DQ655" s="667"/>
    </row>
    <row r="656" spans="2:121" s="47" customFormat="1">
      <c r="B656" s="47">
        <v>656</v>
      </c>
      <c r="C656" s="46"/>
      <c r="D656" s="636" t="s">
        <v>421</v>
      </c>
      <c r="E656" s="666"/>
      <c r="F656" s="667"/>
      <c r="G656" s="667"/>
      <c r="H656" s="667"/>
      <c r="I656" s="667"/>
      <c r="J656" s="667"/>
      <c r="K656" s="667"/>
      <c r="L656" s="667"/>
      <c r="M656" s="667"/>
      <c r="N656" s="667"/>
      <c r="O656" s="667">
        <v>505.49759825000001</v>
      </c>
      <c r="P656" s="667">
        <v>501.27499601</v>
      </c>
      <c r="Q656" s="667">
        <v>832.59441715020182</v>
      </c>
      <c r="R656" s="667">
        <v>1347.1043149214188</v>
      </c>
      <c r="S656" s="667">
        <v>1987.3460763316211</v>
      </c>
      <c r="T656" s="667">
        <v>3596.7485240290403</v>
      </c>
      <c r="U656" s="667">
        <v>5482.4983942592844</v>
      </c>
      <c r="V656" s="668">
        <v>7498.7726294275453</v>
      </c>
      <c r="W656" s="668">
        <v>8754.6640854604284</v>
      </c>
      <c r="X656" s="668">
        <v>10582.425364191051</v>
      </c>
      <c r="Y656" s="668">
        <v>12376.525789103616</v>
      </c>
      <c r="Z656" s="668">
        <v>14530.059304592813</v>
      </c>
      <c r="AA656" s="668">
        <v>17060.469132487699</v>
      </c>
      <c r="AB656" s="60"/>
      <c r="AC656" s="60"/>
      <c r="AD656" s="63"/>
      <c r="AE656" s="63"/>
      <c r="AF656" s="63"/>
      <c r="AG656" s="63"/>
      <c r="AH656" s="63"/>
      <c r="AI656" s="63"/>
      <c r="AJ656" s="63"/>
      <c r="AK656" s="63"/>
      <c r="AL656" s="63"/>
      <c r="AM656" s="63"/>
      <c r="AN656" s="63"/>
      <c r="AO656" s="63"/>
      <c r="AP656" s="63"/>
      <c r="AQ656" s="63"/>
      <c r="AR656" s="63"/>
      <c r="AS656" s="63"/>
      <c r="AT656" s="667"/>
      <c r="AU656" s="667"/>
      <c r="AV656" s="667"/>
      <c r="AW656" s="667"/>
      <c r="AX656" s="667"/>
      <c r="AY656" s="667"/>
      <c r="AZ656" s="667"/>
      <c r="BA656" s="667"/>
      <c r="BB656" s="667"/>
      <c r="BC656" s="667"/>
      <c r="BD656" s="667"/>
      <c r="BE656" s="667"/>
      <c r="BF656" s="667"/>
      <c r="BG656" s="667"/>
      <c r="BH656" s="667"/>
      <c r="BI656" s="667"/>
      <c r="BJ656" s="667">
        <v>133.57453554332002</v>
      </c>
      <c r="BK656" s="667">
        <v>134.14490592115888</v>
      </c>
      <c r="BL656" s="667">
        <v>139.62387365438499</v>
      </c>
      <c r="BM656" s="667">
        <v>155.79958785765211</v>
      </c>
      <c r="BN656" s="667">
        <v>138.59640110000001</v>
      </c>
      <c r="BO656" s="667">
        <v>131.78695820999999</v>
      </c>
      <c r="BP656" s="667">
        <v>137.86196703000002</v>
      </c>
      <c r="BQ656" s="667">
        <v>146.16680640000001</v>
      </c>
      <c r="BR656" s="667">
        <v>133.89302623</v>
      </c>
      <c r="BS656" s="667">
        <v>129.71278487000001</v>
      </c>
      <c r="BT656" s="667">
        <v>114.7721447</v>
      </c>
      <c r="BU656" s="667">
        <v>127.11964245</v>
      </c>
      <c r="BV656" s="667">
        <v>122.86071276</v>
      </c>
      <c r="BW656" s="667">
        <v>126.46795273000001</v>
      </c>
      <c r="BX656" s="667">
        <v>117.82853395999999</v>
      </c>
      <c r="BY656" s="667">
        <v>134.11779656000002</v>
      </c>
      <c r="BZ656" s="667">
        <v>146.14578222</v>
      </c>
      <c r="CA656" s="667">
        <v>195.33302280510856</v>
      </c>
      <c r="CB656" s="667">
        <v>219.10064827638973</v>
      </c>
      <c r="CC656" s="667">
        <v>272.01496384870359</v>
      </c>
      <c r="CD656" s="667">
        <v>275.10069839040392</v>
      </c>
      <c r="CE656" s="667">
        <v>323.24893621011319</v>
      </c>
      <c r="CF656" s="667">
        <v>345.89864369369707</v>
      </c>
      <c r="CG656" s="667">
        <v>402.8560366272045</v>
      </c>
      <c r="CH656" s="667">
        <v>398.09038159045883</v>
      </c>
      <c r="CI656" s="667">
        <v>456.06150593866755</v>
      </c>
      <c r="CJ656" s="667">
        <v>495.21787017333031</v>
      </c>
      <c r="CK656" s="667">
        <v>637.97631862916444</v>
      </c>
      <c r="CL656" s="667">
        <v>592.03237358442595</v>
      </c>
      <c r="CM656" s="667">
        <v>831.86711291190909</v>
      </c>
      <c r="CN656" s="667">
        <v>908.7662296771058</v>
      </c>
      <c r="CO656" s="667">
        <v>1264.0828078555992</v>
      </c>
      <c r="CP656" s="667">
        <v>1242.7387951890166</v>
      </c>
      <c r="CQ656" s="667">
        <v>1249.8355872765701</v>
      </c>
      <c r="CR656" s="667">
        <v>1341.1485921180304</v>
      </c>
      <c r="CS656" s="667">
        <v>1648.7754196756682</v>
      </c>
      <c r="CT656" s="667">
        <v>1537.85455337442</v>
      </c>
      <c r="CU656" s="667">
        <v>1772.5691888902259</v>
      </c>
      <c r="CV656" s="667">
        <v>1821.1232256325366</v>
      </c>
      <c r="CW656" s="667">
        <v>2367.2256615303636</v>
      </c>
      <c r="CX656" s="667">
        <v>1993.0443165635591</v>
      </c>
      <c r="CY656" s="667">
        <v>1986.9928812663979</v>
      </c>
      <c r="CZ656" s="667">
        <v>2069.6960495609164</v>
      </c>
      <c r="DA656" s="667">
        <v>2704.9308380695547</v>
      </c>
      <c r="DB656" s="667">
        <v>2395.8323425746967</v>
      </c>
      <c r="DC656" s="667">
        <v>2401.81753467008</v>
      </c>
      <c r="DD656" s="667">
        <v>2506.3178608633798</v>
      </c>
      <c r="DE656" s="667">
        <v>3278.4576260828935</v>
      </c>
      <c r="DF656" s="667">
        <v>2791.5585305909217</v>
      </c>
      <c r="DG656" s="667">
        <v>2806.0488315574698</v>
      </c>
      <c r="DH656" s="667">
        <v>2934.5515582066387</v>
      </c>
      <c r="DI656" s="667">
        <v>3844.3668687485861</v>
      </c>
      <c r="DJ656" s="667">
        <v>3276.1776006641403</v>
      </c>
      <c r="DK656" s="667">
        <v>3294.4146329191863</v>
      </c>
      <c r="DL656" s="667">
        <v>3445.6037120683277</v>
      </c>
      <c r="DM656" s="667">
        <v>4513.8633589411584</v>
      </c>
      <c r="DN656" s="667"/>
      <c r="DO656" s="667"/>
      <c r="DP656" s="667"/>
      <c r="DQ656" s="667"/>
    </row>
    <row r="657" spans="2:121" s="47" customFormat="1" hidden="1">
      <c r="B657" s="47">
        <v>657</v>
      </c>
      <c r="C657" s="46"/>
      <c r="D657" s="636" t="s">
        <v>87</v>
      </c>
      <c r="E657" s="666"/>
      <c r="F657" s="667"/>
      <c r="G657" s="667"/>
      <c r="H657" s="667"/>
      <c r="I657" s="667"/>
      <c r="J657" s="667"/>
      <c r="K657" s="667"/>
      <c r="L657" s="667"/>
      <c r="M657" s="667"/>
      <c r="N657" s="667"/>
      <c r="O657" s="667">
        <v>956.87627178000002</v>
      </c>
      <c r="P657" s="667">
        <v>844.64900520000003</v>
      </c>
      <c r="Q657" s="667">
        <v>1183.0472300486399</v>
      </c>
      <c r="R657" s="667">
        <v>0</v>
      </c>
      <c r="S657" s="667">
        <v>0</v>
      </c>
      <c r="T657" s="667">
        <v>0</v>
      </c>
      <c r="U657" s="667">
        <v>0</v>
      </c>
      <c r="V657" s="668">
        <v>0</v>
      </c>
      <c r="W657" s="668">
        <v>0</v>
      </c>
      <c r="X657" s="668">
        <v>0</v>
      </c>
      <c r="Y657" s="668">
        <v>0</v>
      </c>
      <c r="Z657" s="668">
        <v>0</v>
      </c>
      <c r="AA657" s="668">
        <v>0</v>
      </c>
      <c r="AB657" s="60"/>
      <c r="AC657" s="60"/>
      <c r="AD657" s="63"/>
      <c r="AE657" s="63"/>
      <c r="AF657" s="63"/>
      <c r="AG657" s="63"/>
      <c r="AH657" s="63"/>
      <c r="AI657" s="63"/>
      <c r="AJ657" s="63"/>
      <c r="AK657" s="63"/>
      <c r="AL657" s="63"/>
      <c r="AM657" s="63"/>
      <c r="AN657" s="63"/>
      <c r="AO657" s="63"/>
      <c r="AP657" s="63"/>
      <c r="AQ657" s="63"/>
      <c r="AR657" s="63"/>
      <c r="AS657" s="63"/>
      <c r="AT657" s="667"/>
      <c r="AU657" s="667"/>
      <c r="AV657" s="667"/>
      <c r="AW657" s="667"/>
      <c r="AX657" s="667"/>
      <c r="AY657" s="667"/>
      <c r="AZ657" s="667"/>
      <c r="BA657" s="667"/>
      <c r="BB657" s="667"/>
      <c r="BC657" s="667"/>
      <c r="BD657" s="667"/>
      <c r="BE657" s="667"/>
      <c r="BF657" s="667"/>
      <c r="BG657" s="667"/>
      <c r="BH657" s="667"/>
      <c r="BI657" s="667"/>
      <c r="BJ657" s="667">
        <v>357.29514812427743</v>
      </c>
      <c r="BK657" s="667">
        <v>397.37066873536912</v>
      </c>
      <c r="BL657" s="667">
        <v>455.5839877771428</v>
      </c>
      <c r="BM657" s="667">
        <v>558.76343960925453</v>
      </c>
      <c r="BN657" s="667">
        <v>523.83102224999993</v>
      </c>
      <c r="BO657" s="667">
        <v>425.95848662999998</v>
      </c>
      <c r="BP657" s="667">
        <v>207.98399441999999</v>
      </c>
      <c r="BQ657" s="667">
        <v>265.0719244</v>
      </c>
      <c r="BR657" s="667">
        <v>308.81820247000002</v>
      </c>
      <c r="BS657" s="667">
        <v>140.08216590000001</v>
      </c>
      <c r="BT657" s="667">
        <v>226.69024134</v>
      </c>
      <c r="BU657" s="667">
        <v>281.28566207</v>
      </c>
      <c r="BV657" s="667">
        <v>301.68235163000003</v>
      </c>
      <c r="BW657" s="667">
        <v>181.95849313000002</v>
      </c>
      <c r="BX657" s="667">
        <v>134.90052109999999</v>
      </c>
      <c r="BY657" s="667">
        <v>226.10763933999999</v>
      </c>
      <c r="BZ657" s="667">
        <v>301.02491256999997</v>
      </c>
      <c r="CA657" s="667">
        <v>297.32017777442002</v>
      </c>
      <c r="CB657" s="667">
        <v>217.72944105539997</v>
      </c>
      <c r="CC657" s="667">
        <v>366.97269864881997</v>
      </c>
      <c r="CD657" s="667">
        <v>0</v>
      </c>
      <c r="CE657" s="667">
        <v>0</v>
      </c>
      <c r="CF657" s="667">
        <v>0</v>
      </c>
      <c r="CG657" s="667">
        <v>0</v>
      </c>
      <c r="CH657" s="667">
        <v>0</v>
      </c>
      <c r="CI657" s="667">
        <v>0</v>
      </c>
      <c r="CJ657" s="667">
        <v>0</v>
      </c>
      <c r="CK657" s="667">
        <v>0</v>
      </c>
      <c r="CL657" s="667">
        <v>0</v>
      </c>
      <c r="CM657" s="667">
        <v>0</v>
      </c>
      <c r="CN657" s="667">
        <v>0</v>
      </c>
      <c r="CO657" s="667"/>
      <c r="CP657" s="667"/>
      <c r="CQ657" s="667"/>
      <c r="CR657" s="667"/>
      <c r="CS657" s="667"/>
      <c r="CT657" s="667"/>
      <c r="CU657" s="667"/>
      <c r="CV657" s="667"/>
      <c r="CW657" s="667"/>
      <c r="CX657" s="667"/>
      <c r="CY657" s="667"/>
      <c r="CZ657" s="667"/>
      <c r="DA657" s="667"/>
      <c r="DB657" s="667"/>
      <c r="DC657" s="667"/>
      <c r="DD657" s="667"/>
      <c r="DE657" s="667"/>
      <c r="DF657" s="667"/>
      <c r="DG657" s="667"/>
      <c r="DH657" s="667"/>
      <c r="DI657" s="667"/>
      <c r="DJ657" s="667"/>
      <c r="DK657" s="667"/>
      <c r="DL657" s="667"/>
      <c r="DM657" s="667"/>
      <c r="DN657" s="667"/>
      <c r="DO657" s="667"/>
      <c r="DP657" s="667"/>
      <c r="DQ657" s="667"/>
    </row>
    <row r="658" spans="2:121" s="47" customFormat="1">
      <c r="B658" s="47">
        <v>658</v>
      </c>
      <c r="C658" s="46"/>
      <c r="D658" s="669" t="s">
        <v>422</v>
      </c>
      <c r="E658" s="666"/>
      <c r="F658" s="667"/>
      <c r="G658" s="667"/>
      <c r="H658" s="667"/>
      <c r="I658" s="667"/>
      <c r="J658" s="667"/>
      <c r="K658" s="667"/>
      <c r="L658" s="667"/>
      <c r="M658" s="667"/>
      <c r="N658" s="667"/>
      <c r="O658" s="667">
        <v>853.74240982999959</v>
      </c>
      <c r="P658" s="667">
        <v>1015.5225844999999</v>
      </c>
      <c r="Q658" s="667">
        <v>1444.2440893173782</v>
      </c>
      <c r="R658" s="667">
        <v>1915.6888705713247</v>
      </c>
      <c r="S658" s="667">
        <v>1778.2786645781193</v>
      </c>
      <c r="T658" s="667">
        <v>2807.1871323648434</v>
      </c>
      <c r="U658" s="667">
        <v>3823.3344059579458</v>
      </c>
      <c r="V658" s="668">
        <v>5037.0326234062559</v>
      </c>
      <c r="W658" s="668">
        <v>7877.2326641736781</v>
      </c>
      <c r="X658" s="668">
        <v>10292.387758434872</v>
      </c>
      <c r="Y658" s="668">
        <v>12700.565943214657</v>
      </c>
      <c r="Z658" s="668">
        <v>16002.597544711938</v>
      </c>
      <c r="AA658" s="668">
        <v>20099.282130305553</v>
      </c>
      <c r="AB658" s="60"/>
      <c r="AC658" s="60"/>
      <c r="AD658" s="63"/>
      <c r="AE658" s="63"/>
      <c r="AF658" s="63"/>
      <c r="AG658" s="63"/>
      <c r="AH658" s="63"/>
      <c r="AI658" s="63"/>
      <c r="AJ658" s="63"/>
      <c r="AK658" s="63"/>
      <c r="AL658" s="63"/>
      <c r="AM658" s="63"/>
      <c r="AN658" s="63"/>
      <c r="AO658" s="63"/>
      <c r="AP658" s="63"/>
      <c r="AQ658" s="63"/>
      <c r="AR658" s="63"/>
      <c r="AS658" s="63"/>
      <c r="AT658" s="667"/>
      <c r="AU658" s="667"/>
      <c r="AV658" s="667"/>
      <c r="AW658" s="667"/>
      <c r="AX658" s="667"/>
      <c r="AY658" s="667"/>
      <c r="AZ658" s="667"/>
      <c r="BA658" s="667"/>
      <c r="BB658" s="667"/>
      <c r="BC658" s="667"/>
      <c r="BD658" s="667"/>
      <c r="BE658" s="667"/>
      <c r="BF658" s="667"/>
      <c r="BG658" s="667"/>
      <c r="BH658" s="667"/>
      <c r="BI658" s="667"/>
      <c r="BJ658" s="667">
        <v>192.59815078985537</v>
      </c>
      <c r="BK658" s="667">
        <v>200.42373674209452</v>
      </c>
      <c r="BL658" s="667">
        <v>195.30936300622105</v>
      </c>
      <c r="BM658" s="667">
        <v>211.6797999802188</v>
      </c>
      <c r="BN658" s="667">
        <v>226.45312042</v>
      </c>
      <c r="BO658" s="667">
        <v>224.76017530999997</v>
      </c>
      <c r="BP658" s="667">
        <v>221.72164988000009</v>
      </c>
      <c r="BQ658" s="667">
        <v>232.16710555999992</v>
      </c>
      <c r="BR658" s="667">
        <v>196.52714582999994</v>
      </c>
      <c r="BS658" s="667">
        <v>203.06570348999992</v>
      </c>
      <c r="BT658" s="667">
        <v>205.22932116999988</v>
      </c>
      <c r="BU658" s="667">
        <v>248.9202393399998</v>
      </c>
      <c r="BV658" s="667">
        <v>232.71791451999985</v>
      </c>
      <c r="BW658" s="667">
        <v>248.55502204999988</v>
      </c>
      <c r="BX658" s="667">
        <v>249.70049756000014</v>
      </c>
      <c r="BY658" s="667">
        <v>284.54915037000001</v>
      </c>
      <c r="BZ658" s="667">
        <v>280.77142894000008</v>
      </c>
      <c r="CA658" s="667">
        <v>337.58504364255259</v>
      </c>
      <c r="CB658" s="667">
        <v>406.31067742286007</v>
      </c>
      <c r="CC658" s="667">
        <v>419.57693931196565</v>
      </c>
      <c r="CD658" s="667">
        <v>437.55318476484427</v>
      </c>
      <c r="CE658" s="667">
        <v>546.36718509184061</v>
      </c>
      <c r="CF658" s="667">
        <v>487.49007972236154</v>
      </c>
      <c r="CG658" s="667">
        <v>444.27842099227837</v>
      </c>
      <c r="CH658" s="667">
        <v>350.47779990489005</v>
      </c>
      <c r="CI658" s="667">
        <v>488.99449966665998</v>
      </c>
      <c r="CJ658" s="667">
        <v>531.29622224741843</v>
      </c>
      <c r="CK658" s="667">
        <v>407.51014275915065</v>
      </c>
      <c r="CL658" s="667">
        <v>438.65274336712002</v>
      </c>
      <c r="CM658" s="667">
        <v>726.53911657127969</v>
      </c>
      <c r="CN658" s="667">
        <v>889.69165415826512</v>
      </c>
      <c r="CO658" s="667">
        <v>752.30361826817852</v>
      </c>
      <c r="CP658" s="667">
        <v>838.0693533797587</v>
      </c>
      <c r="CQ658" s="667">
        <v>1098.6060600501169</v>
      </c>
      <c r="CR658" s="667">
        <v>1036.9963398836373</v>
      </c>
      <c r="CS658" s="667">
        <v>849.66265264443291</v>
      </c>
      <c r="CT658" s="667">
        <v>793.12314331488733</v>
      </c>
      <c r="CU658" s="667">
        <v>1324.3063812963414</v>
      </c>
      <c r="CV658" s="667">
        <v>1535.9999948823477</v>
      </c>
      <c r="CW658" s="667">
        <v>1383.6031039126792</v>
      </c>
      <c r="CX658" s="667">
        <v>1232.5247113651421</v>
      </c>
      <c r="CY658" s="667">
        <v>2069.9982400616627</v>
      </c>
      <c r="CZ658" s="667">
        <v>2420.3809960554308</v>
      </c>
      <c r="DA658" s="667">
        <v>2154.3287166914429</v>
      </c>
      <c r="DB658" s="667">
        <v>1628.3069727388765</v>
      </c>
      <c r="DC658" s="667">
        <v>2661.8072732566761</v>
      </c>
      <c r="DD658" s="667">
        <v>3150.6865852435199</v>
      </c>
      <c r="DE658" s="667">
        <v>2851.5869271957999</v>
      </c>
      <c r="DF658" s="667">
        <v>1973.8248786539384</v>
      </c>
      <c r="DG658" s="667">
        <v>3249.589750935379</v>
      </c>
      <c r="DH658" s="667">
        <v>3916.8833398489219</v>
      </c>
      <c r="DI658" s="667">
        <v>3560.2679737764179</v>
      </c>
      <c r="DJ658" s="667">
        <v>2486.0286453044073</v>
      </c>
      <c r="DK658" s="667">
        <v>4088.9921189473494</v>
      </c>
      <c r="DL658" s="667">
        <v>4936.5778872230485</v>
      </c>
      <c r="DM658" s="667">
        <v>4490.9988932371343</v>
      </c>
      <c r="DN658" s="667"/>
      <c r="DO658" s="667"/>
      <c r="DP658" s="667"/>
      <c r="DQ658" s="667"/>
    </row>
    <row r="659" spans="2:121" s="47" customFormat="1">
      <c r="B659" s="47">
        <v>659</v>
      </c>
      <c r="C659" s="46"/>
      <c r="D659" s="636" t="s">
        <v>423</v>
      </c>
      <c r="E659" s="666"/>
      <c r="F659" s="667"/>
      <c r="G659" s="667"/>
      <c r="H659" s="667"/>
      <c r="I659" s="667"/>
      <c r="J659" s="667"/>
      <c r="K659" s="667"/>
      <c r="L659" s="667"/>
      <c r="M659" s="667"/>
      <c r="N659" s="667"/>
      <c r="O659" s="667">
        <v>183.5</v>
      </c>
      <c r="P659" s="667">
        <v>182.33164928691315</v>
      </c>
      <c r="Q659" s="667">
        <v>192.03808872063928</v>
      </c>
      <c r="R659" s="667">
        <v>237.22854518320548</v>
      </c>
      <c r="S659" s="667">
        <v>253.87705629446225</v>
      </c>
      <c r="T659" s="667">
        <v>0</v>
      </c>
      <c r="U659" s="667">
        <v>0</v>
      </c>
      <c r="V659" s="668">
        <v>0</v>
      </c>
      <c r="W659" s="668">
        <v>0</v>
      </c>
      <c r="X659" s="668">
        <v>0</v>
      </c>
      <c r="Y659" s="668">
        <v>0</v>
      </c>
      <c r="Z659" s="668">
        <v>0</v>
      </c>
      <c r="AA659" s="668">
        <v>0</v>
      </c>
      <c r="AB659" s="60"/>
      <c r="AC659" s="60"/>
      <c r="AD659" s="63"/>
      <c r="AE659" s="63"/>
      <c r="AF659" s="63"/>
      <c r="AG659" s="63"/>
      <c r="AH659" s="63"/>
      <c r="AI659" s="63"/>
      <c r="AJ659" s="63"/>
      <c r="AK659" s="63"/>
      <c r="AL659" s="63"/>
      <c r="AM659" s="63"/>
      <c r="AN659" s="63"/>
      <c r="AO659" s="63"/>
      <c r="AP659" s="63"/>
      <c r="AQ659" s="63"/>
      <c r="AR659" s="63"/>
      <c r="AS659" s="63"/>
      <c r="AT659" s="667"/>
      <c r="AU659" s="667"/>
      <c r="AV659" s="667"/>
      <c r="AW659" s="667"/>
      <c r="AX659" s="667"/>
      <c r="AY659" s="667"/>
      <c r="AZ659" s="667"/>
      <c r="BA659" s="667"/>
      <c r="BB659" s="667"/>
      <c r="BC659" s="667"/>
      <c r="BD659" s="667"/>
      <c r="BE659" s="667"/>
      <c r="BF659" s="667"/>
      <c r="BG659" s="667"/>
      <c r="BH659" s="667"/>
      <c r="BI659" s="667"/>
      <c r="BJ659" s="667">
        <v>0</v>
      </c>
      <c r="BK659" s="667">
        <v>0</v>
      </c>
      <c r="BL659" s="667">
        <v>0</v>
      </c>
      <c r="BM659" s="667">
        <v>0</v>
      </c>
      <c r="BN659" s="667">
        <v>0</v>
      </c>
      <c r="BO659" s="667">
        <v>0</v>
      </c>
      <c r="BP659" s="667">
        <v>0</v>
      </c>
      <c r="BQ659" s="667">
        <v>0</v>
      </c>
      <c r="BR659" s="667">
        <v>0</v>
      </c>
      <c r="BS659" s="667">
        <v>0</v>
      </c>
      <c r="BT659" s="667">
        <v>0</v>
      </c>
      <c r="BU659" s="667">
        <v>0</v>
      </c>
      <c r="BV659" s="667">
        <v>42.5</v>
      </c>
      <c r="BW659" s="667">
        <v>48.06922978148409</v>
      </c>
      <c r="BX659" s="667">
        <v>44.738763337237138</v>
      </c>
      <c r="BY659" s="667">
        <v>47.023656168191891</v>
      </c>
      <c r="BZ659" s="667">
        <v>39.524999999999999</v>
      </c>
      <c r="CA659" s="667">
        <v>41.802288720639268</v>
      </c>
      <c r="CB659" s="667">
        <v>49.204800000000006</v>
      </c>
      <c r="CC659" s="667">
        <v>61.506000000000007</v>
      </c>
      <c r="CD659" s="667">
        <v>58.497</v>
      </c>
      <c r="CE659" s="667">
        <v>62.708000000000006</v>
      </c>
      <c r="CF659" s="667">
        <v>53.185356691391512</v>
      </c>
      <c r="CG659" s="667">
        <v>62.838188491813966</v>
      </c>
      <c r="CH659" s="667">
        <v>52.666401803763023</v>
      </c>
      <c r="CI659" s="667">
        <v>68.409917736668945</v>
      </c>
      <c r="CJ659" s="667">
        <v>48.789105112972969</v>
      </c>
      <c r="CK659" s="667">
        <v>84.011631641057306</v>
      </c>
      <c r="CL659" s="667">
        <v>66.881429864623641</v>
      </c>
      <c r="CM659" s="667">
        <v>169.82035232208474</v>
      </c>
      <c r="CN659" s="667">
        <v>0</v>
      </c>
      <c r="CO659" s="667">
        <v>0</v>
      </c>
      <c r="CP659" s="667">
        <v>0</v>
      </c>
      <c r="CQ659" s="667">
        <v>0</v>
      </c>
      <c r="CR659" s="667">
        <v>0</v>
      </c>
      <c r="CS659" s="667">
        <v>0</v>
      </c>
      <c r="CT659" s="667">
        <v>0</v>
      </c>
      <c r="CU659" s="667">
        <v>0</v>
      </c>
      <c r="CV659" s="667">
        <v>0</v>
      </c>
      <c r="CW659" s="667">
        <v>0</v>
      </c>
      <c r="CX659" s="667">
        <v>0</v>
      </c>
      <c r="CY659" s="667">
        <v>0</v>
      </c>
      <c r="CZ659" s="667">
        <v>0</v>
      </c>
      <c r="DA659" s="667">
        <v>0</v>
      </c>
      <c r="DB659" s="667">
        <v>0</v>
      </c>
      <c r="DC659" s="667">
        <v>0</v>
      </c>
      <c r="DD659" s="667">
        <v>0</v>
      </c>
      <c r="DE659" s="667">
        <v>0</v>
      </c>
      <c r="DF659" s="667">
        <v>0</v>
      </c>
      <c r="DG659" s="667">
        <v>0</v>
      </c>
      <c r="DH659" s="667">
        <v>0</v>
      </c>
      <c r="DI659" s="667">
        <v>0</v>
      </c>
      <c r="DJ659" s="667">
        <v>0</v>
      </c>
      <c r="DK659" s="667">
        <v>0</v>
      </c>
      <c r="DL659" s="667">
        <v>0</v>
      </c>
      <c r="DM659" s="667">
        <v>0</v>
      </c>
      <c r="DN659" s="667"/>
      <c r="DO659" s="667"/>
      <c r="DP659" s="667"/>
      <c r="DQ659" s="667"/>
    </row>
    <row r="660" spans="2:121" s="47" customFormat="1" ht="14.25">
      <c r="B660" s="47">
        <v>660</v>
      </c>
      <c r="C660" s="46"/>
      <c r="D660" s="636" t="s">
        <v>424</v>
      </c>
      <c r="E660" s="670"/>
      <c r="F660" s="671"/>
      <c r="G660" s="671"/>
      <c r="H660" s="671"/>
      <c r="I660" s="671"/>
      <c r="J660" s="671"/>
      <c r="K660" s="671"/>
      <c r="L660" s="671"/>
      <c r="M660" s="671"/>
      <c r="N660" s="671"/>
      <c r="O660" s="671">
        <v>174</v>
      </c>
      <c r="P660" s="671">
        <v>162.87666224984579</v>
      </c>
      <c r="Q660" s="671">
        <v>196.79820877484761</v>
      </c>
      <c r="R660" s="671">
        <v>247.75888456205541</v>
      </c>
      <c r="S660" s="671">
        <v>226.78338034822235</v>
      </c>
      <c r="T660" s="671">
        <v>0</v>
      </c>
      <c r="U660" s="671">
        <v>0</v>
      </c>
      <c r="V660" s="672">
        <v>0</v>
      </c>
      <c r="W660" s="672">
        <v>0</v>
      </c>
      <c r="X660" s="672">
        <v>0</v>
      </c>
      <c r="Y660" s="672">
        <v>0</v>
      </c>
      <c r="Z660" s="672">
        <v>0</v>
      </c>
      <c r="AA660" s="672">
        <v>0</v>
      </c>
      <c r="AB660" s="61"/>
      <c r="AC660" s="61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71"/>
      <c r="AU660" s="671"/>
      <c r="AV660" s="671"/>
      <c r="AW660" s="671"/>
      <c r="AX660" s="671"/>
      <c r="AY660" s="671"/>
      <c r="AZ660" s="671"/>
      <c r="BA660" s="671"/>
      <c r="BB660" s="671"/>
      <c r="BC660" s="671"/>
      <c r="BD660" s="671"/>
      <c r="BE660" s="671"/>
      <c r="BF660" s="671"/>
      <c r="BG660" s="671"/>
      <c r="BH660" s="671"/>
      <c r="BI660" s="671"/>
      <c r="BJ660" s="671">
        <v>0</v>
      </c>
      <c r="BK660" s="671">
        <v>0</v>
      </c>
      <c r="BL660" s="671">
        <v>0</v>
      </c>
      <c r="BM660" s="671">
        <v>0</v>
      </c>
      <c r="BN660" s="671">
        <v>0</v>
      </c>
      <c r="BO660" s="671">
        <v>0</v>
      </c>
      <c r="BP660" s="671">
        <v>0</v>
      </c>
      <c r="BQ660" s="671">
        <v>0</v>
      </c>
      <c r="BR660" s="671">
        <v>0</v>
      </c>
      <c r="BS660" s="671">
        <v>0</v>
      </c>
      <c r="BT660" s="671">
        <v>0</v>
      </c>
      <c r="BU660" s="671">
        <v>0</v>
      </c>
      <c r="BV660" s="671">
        <v>40</v>
      </c>
      <c r="BW660" s="671">
        <v>42.387753526829599</v>
      </c>
      <c r="BX660" s="671">
        <v>39.352175200358502</v>
      </c>
      <c r="BY660" s="671">
        <v>41.136733522657693</v>
      </c>
      <c r="BZ660" s="671">
        <v>36.799999999999997</v>
      </c>
      <c r="CA660" s="671">
        <v>42.594108774847605</v>
      </c>
      <c r="CB660" s="671">
        <v>52.280100000000004</v>
      </c>
      <c r="CC660" s="671">
        <v>65.123999999999995</v>
      </c>
      <c r="CD660" s="671">
        <v>62.927999999999997</v>
      </c>
      <c r="CE660" s="671">
        <v>68.978799999999993</v>
      </c>
      <c r="CF660" s="671">
        <v>51.192765930168903</v>
      </c>
      <c r="CG660" s="671">
        <v>64.659318631886563</v>
      </c>
      <c r="CH660" s="671">
        <v>51.943175432588959</v>
      </c>
      <c r="CI660" s="671">
        <v>65.515652120080688</v>
      </c>
      <c r="CJ660" s="671">
        <v>48.785072789337157</v>
      </c>
      <c r="CK660" s="671">
        <v>60.539480006215548</v>
      </c>
      <c r="CL660" s="671">
        <v>70.012376242653531</v>
      </c>
      <c r="CM660" s="671">
        <v>164.07639665624828</v>
      </c>
      <c r="CN660" s="671">
        <v>0</v>
      </c>
      <c r="CO660" s="671">
        <v>0</v>
      </c>
      <c r="CP660" s="671">
        <v>0</v>
      </c>
      <c r="CQ660" s="671">
        <v>0</v>
      </c>
      <c r="CR660" s="671">
        <v>0</v>
      </c>
      <c r="CS660" s="671">
        <v>0</v>
      </c>
      <c r="CT660" s="671">
        <v>0</v>
      </c>
      <c r="CU660" s="671">
        <v>0</v>
      </c>
      <c r="CV660" s="671">
        <v>0</v>
      </c>
      <c r="CW660" s="671">
        <v>0</v>
      </c>
      <c r="CX660" s="671">
        <v>0</v>
      </c>
      <c r="CY660" s="671">
        <v>0</v>
      </c>
      <c r="CZ660" s="671">
        <v>0</v>
      </c>
      <c r="DA660" s="671">
        <v>0</v>
      </c>
      <c r="DB660" s="671">
        <v>0</v>
      </c>
      <c r="DC660" s="671">
        <v>0</v>
      </c>
      <c r="DD660" s="671">
        <v>0</v>
      </c>
      <c r="DE660" s="671">
        <v>0</v>
      </c>
      <c r="DF660" s="671">
        <v>0</v>
      </c>
      <c r="DG660" s="671">
        <v>0</v>
      </c>
      <c r="DH660" s="671">
        <v>0</v>
      </c>
      <c r="DI660" s="671">
        <v>0</v>
      </c>
      <c r="DJ660" s="671">
        <v>0</v>
      </c>
      <c r="DK660" s="671">
        <v>0</v>
      </c>
      <c r="DL660" s="671">
        <v>0</v>
      </c>
      <c r="DM660" s="671">
        <v>0</v>
      </c>
      <c r="DN660" s="671"/>
      <c r="DO660" s="671"/>
      <c r="DP660" s="671"/>
      <c r="DQ660" s="671"/>
    </row>
    <row r="661" spans="2:121" s="47" customFormat="1" hidden="1">
      <c r="B661" s="47">
        <v>661</v>
      </c>
      <c r="C661" s="46"/>
      <c r="D661" s="636" t="s">
        <v>425</v>
      </c>
      <c r="E661" s="666"/>
      <c r="F661" s="667"/>
      <c r="G661" s="667"/>
      <c r="H661" s="667"/>
      <c r="I661" s="667"/>
      <c r="J661" s="667"/>
      <c r="K661" s="667"/>
      <c r="L661" s="667"/>
      <c r="M661" s="667"/>
      <c r="N661" s="667"/>
      <c r="O661" s="667"/>
      <c r="P661" s="667"/>
      <c r="Q661" s="667"/>
      <c r="R661" s="667"/>
      <c r="S661" s="667"/>
      <c r="T661" s="667"/>
      <c r="U661" s="667"/>
      <c r="V661" s="668"/>
      <c r="W661" s="668"/>
      <c r="X661" s="668"/>
      <c r="Y661" s="668"/>
      <c r="Z661" s="668"/>
      <c r="AA661" s="668"/>
      <c r="AB661" s="60"/>
      <c r="AC661" s="60"/>
      <c r="AD661" s="63"/>
      <c r="AE661" s="63"/>
      <c r="AF661" s="63"/>
      <c r="AG661" s="63"/>
      <c r="AH661" s="63"/>
      <c r="AI661" s="63"/>
      <c r="AJ661" s="63"/>
      <c r="AK661" s="63"/>
      <c r="AL661" s="63"/>
      <c r="AM661" s="63"/>
      <c r="AN661" s="63"/>
      <c r="AO661" s="63"/>
      <c r="AP661" s="63"/>
      <c r="AQ661" s="63"/>
      <c r="AR661" s="63"/>
      <c r="AS661" s="63"/>
      <c r="AT661" s="667"/>
      <c r="AU661" s="667"/>
      <c r="AV661" s="667"/>
      <c r="AW661" s="667"/>
      <c r="AX661" s="667"/>
      <c r="AY661" s="667"/>
      <c r="AZ661" s="667"/>
      <c r="BA661" s="667"/>
      <c r="BB661" s="667"/>
      <c r="BC661" s="667"/>
      <c r="BD661" s="667"/>
      <c r="BE661" s="667"/>
      <c r="BF661" s="667"/>
      <c r="BG661" s="667"/>
      <c r="BH661" s="667"/>
      <c r="BI661" s="667"/>
      <c r="BJ661" s="667"/>
      <c r="BK661" s="667"/>
      <c r="BL661" s="667"/>
      <c r="BM661" s="667"/>
      <c r="BN661" s="667"/>
      <c r="BO661" s="667"/>
      <c r="BP661" s="667"/>
      <c r="BQ661" s="667"/>
      <c r="BR661" s="667"/>
      <c r="BS661" s="667"/>
      <c r="BT661" s="667"/>
      <c r="BU661" s="667"/>
      <c r="BV661" s="667"/>
      <c r="BW661" s="667"/>
      <c r="BX661" s="667"/>
      <c r="BY661" s="667"/>
      <c r="BZ661" s="667"/>
      <c r="CA661" s="667"/>
      <c r="CB661" s="667"/>
      <c r="CC661" s="667"/>
      <c r="CD661" s="639" t="s">
        <v>276</v>
      </c>
      <c r="CE661" s="667"/>
      <c r="CF661" s="667"/>
      <c r="CG661" s="667"/>
      <c r="CH661" s="667"/>
      <c r="CI661" s="667"/>
      <c r="CJ661" s="667"/>
      <c r="CK661" s="667"/>
      <c r="CL661" s="667"/>
      <c r="CM661" s="667"/>
      <c r="CN661" s="667"/>
      <c r="CO661" s="667"/>
      <c r="CP661" s="667"/>
      <c r="CQ661" s="667"/>
      <c r="CR661" s="667"/>
      <c r="CS661" s="667"/>
      <c r="CT661" s="667"/>
      <c r="CU661" s="667"/>
      <c r="CV661" s="667"/>
      <c r="CW661" s="667"/>
      <c r="CX661" s="667"/>
      <c r="CY661" s="667"/>
      <c r="CZ661" s="667"/>
      <c r="DA661" s="667"/>
      <c r="DB661" s="667"/>
      <c r="DC661" s="667"/>
      <c r="DD661" s="667"/>
      <c r="DE661" s="667"/>
      <c r="DF661" s="667"/>
      <c r="DG661" s="667"/>
      <c r="DH661" s="667"/>
      <c r="DI661" s="667"/>
      <c r="DJ661" s="667"/>
      <c r="DK661" s="667"/>
      <c r="DL661" s="667"/>
      <c r="DM661" s="667"/>
      <c r="DN661" s="667"/>
      <c r="DO661" s="667"/>
      <c r="DP661" s="667"/>
      <c r="DQ661" s="667"/>
    </row>
    <row r="662" spans="2:121" s="47" customFormat="1">
      <c r="B662" s="47">
        <v>662</v>
      </c>
      <c r="C662" s="46"/>
      <c r="D662" s="642" t="s">
        <v>444</v>
      </c>
      <c r="E662" s="660"/>
      <c r="F662" s="643"/>
      <c r="G662" s="643">
        <v>1511.4</v>
      </c>
      <c r="H662" s="643">
        <v>2079</v>
      </c>
      <c r="I662" s="643">
        <v>2750.7</v>
      </c>
      <c r="J662" s="643">
        <v>3405.9</v>
      </c>
      <c r="K662" s="643">
        <v>4820.1000000000004</v>
      </c>
      <c r="L662" s="643">
        <v>5703.8</v>
      </c>
      <c r="M662" s="643">
        <v>7305.2999999999993</v>
      </c>
      <c r="N662" s="643">
        <v>7082</v>
      </c>
      <c r="O662" s="643">
        <v>7150.7999999999993</v>
      </c>
      <c r="P662" s="643">
        <v>8048.1</v>
      </c>
      <c r="Q662" s="643">
        <v>11749.7</v>
      </c>
      <c r="R662" s="643">
        <v>12490</v>
      </c>
      <c r="S662" s="643">
        <v>13997.5</v>
      </c>
      <c r="T662" s="643">
        <v>20926.699999999997</v>
      </c>
      <c r="U662" s="643">
        <v>28350.899999999998</v>
      </c>
      <c r="V662" s="648">
        <v>36980.41148313343</v>
      </c>
      <c r="W662" s="648">
        <v>42828.143407359894</v>
      </c>
      <c r="X662" s="648">
        <v>50194.541372171829</v>
      </c>
      <c r="Y662" s="648">
        <v>57381.216712175614</v>
      </c>
      <c r="Z662" s="648">
        <v>66651.543213850266</v>
      </c>
      <c r="AA662" s="648">
        <v>77744.469775727543</v>
      </c>
      <c r="AB662" s="62"/>
      <c r="AC662" s="62"/>
      <c r="AD662" s="65"/>
      <c r="AE662" s="65"/>
      <c r="AF662" s="65"/>
      <c r="AG662" s="65"/>
      <c r="AH662" s="65"/>
      <c r="AI662" s="65"/>
      <c r="AJ662" s="65"/>
      <c r="AK662" s="65"/>
      <c r="AL662" s="65"/>
      <c r="AM662" s="65"/>
      <c r="AN662" s="65"/>
      <c r="AO662" s="65"/>
      <c r="AP662" s="65"/>
      <c r="AQ662" s="65"/>
      <c r="AR662" s="65"/>
      <c r="AS662" s="65"/>
      <c r="AT662" s="643">
        <v>520.9</v>
      </c>
      <c r="AU662" s="643">
        <v>651.9</v>
      </c>
      <c r="AV662" s="643">
        <v>791</v>
      </c>
      <c r="AW662" s="643">
        <v>786.9</v>
      </c>
      <c r="AX662" s="643">
        <v>731.6</v>
      </c>
      <c r="AY662" s="643">
        <v>798.1</v>
      </c>
      <c r="AZ662" s="643">
        <v>888.1</v>
      </c>
      <c r="BA662" s="643">
        <v>988.1</v>
      </c>
      <c r="BB662" s="643">
        <v>954</v>
      </c>
      <c r="BC662" s="643">
        <v>1067.8</v>
      </c>
      <c r="BD662" s="643">
        <v>1348.3</v>
      </c>
      <c r="BE662" s="643">
        <v>1450</v>
      </c>
      <c r="BF662" s="643">
        <v>1321.7</v>
      </c>
      <c r="BG662" s="643">
        <v>1299.2</v>
      </c>
      <c r="BH662" s="643">
        <v>1436.4</v>
      </c>
      <c r="BI662" s="643">
        <v>1646.5</v>
      </c>
      <c r="BJ662" s="643">
        <v>1563.3</v>
      </c>
      <c r="BK662" s="643">
        <v>1725.4</v>
      </c>
      <c r="BL662" s="643">
        <v>1877.7</v>
      </c>
      <c r="BM662" s="643">
        <v>2138.9</v>
      </c>
      <c r="BN662" s="643">
        <v>1797.3</v>
      </c>
      <c r="BO662" s="643">
        <v>1804.7</v>
      </c>
      <c r="BP662" s="643">
        <v>1682.7</v>
      </c>
      <c r="BQ662" s="643">
        <v>1797.3</v>
      </c>
      <c r="BR662" s="643">
        <v>1649.1</v>
      </c>
      <c r="BS662" s="643">
        <v>1653.5</v>
      </c>
      <c r="BT662" s="643">
        <v>1842.1</v>
      </c>
      <c r="BU662" s="643">
        <v>2006.1</v>
      </c>
      <c r="BV662" s="643">
        <v>1781.1</v>
      </c>
      <c r="BW662" s="643">
        <v>2004.7</v>
      </c>
      <c r="BX662" s="643">
        <v>2040.2</v>
      </c>
      <c r="BY662" s="643">
        <v>2222.1</v>
      </c>
      <c r="BZ662" s="643">
        <v>2334</v>
      </c>
      <c r="CA662" s="643">
        <v>2722.4</v>
      </c>
      <c r="CB662" s="643">
        <v>3075.3</v>
      </c>
      <c r="CC662" s="643">
        <v>3618</v>
      </c>
      <c r="CD662" s="643">
        <v>3126.4</v>
      </c>
      <c r="CE662" s="643">
        <v>3135.4</v>
      </c>
      <c r="CF662" s="643">
        <v>2995.2</v>
      </c>
      <c r="CG662" s="643">
        <v>3233</v>
      </c>
      <c r="CH662" s="643">
        <v>3087.8</v>
      </c>
      <c r="CI662" s="643">
        <v>3397.7</v>
      </c>
      <c r="CJ662" s="643">
        <v>3640.7</v>
      </c>
      <c r="CK662" s="643">
        <v>3871.3</v>
      </c>
      <c r="CL662" s="643">
        <v>3414.1</v>
      </c>
      <c r="CM662" s="643">
        <v>5044.8</v>
      </c>
      <c r="CN662" s="643">
        <v>5902.4</v>
      </c>
      <c r="CO662" s="643">
        <v>6565.4</v>
      </c>
      <c r="CP662" s="643">
        <v>6057.2</v>
      </c>
      <c r="CQ662" s="643">
        <v>7022.6</v>
      </c>
      <c r="CR662" s="643">
        <v>7314.4</v>
      </c>
      <c r="CS662" s="643">
        <v>7956.7</v>
      </c>
      <c r="CT662" s="643">
        <v>7665</v>
      </c>
      <c r="CU662" s="643">
        <v>9260.2990422722414</v>
      </c>
      <c r="CV662" s="643">
        <v>9600.8365317998705</v>
      </c>
      <c r="CW662" s="643">
        <v>10454.275909061314</v>
      </c>
      <c r="CX662" s="643">
        <v>9060.6015932446171</v>
      </c>
      <c r="CY662" s="643">
        <v>10429.364670502857</v>
      </c>
      <c r="CZ662" s="643">
        <v>11182.505479793403</v>
      </c>
      <c r="DA662" s="643">
        <v>12155.671663819017</v>
      </c>
      <c r="DB662" s="643">
        <v>10511.529619198085</v>
      </c>
      <c r="DC662" s="643">
        <v>12164.618721280975</v>
      </c>
      <c r="DD662" s="643">
        <v>13176.894482745129</v>
      </c>
      <c r="DE662" s="643">
        <v>14341.498548947638</v>
      </c>
      <c r="DF662" s="643">
        <v>11873.764061960834</v>
      </c>
      <c r="DG662" s="643">
        <v>13828.556901353495</v>
      </c>
      <c r="DH662" s="643">
        <v>15160.273592672453</v>
      </c>
      <c r="DI662" s="643">
        <v>16518.622156188831</v>
      </c>
      <c r="DJ662" s="643">
        <v>13700.482921442344</v>
      </c>
      <c r="DK662" s="643">
        <v>16050.47677926028</v>
      </c>
      <c r="DL662" s="643">
        <v>17686.95478141891</v>
      </c>
      <c r="DM662" s="643">
        <v>19213.628731728742</v>
      </c>
      <c r="DN662" s="643"/>
      <c r="DO662" s="643"/>
      <c r="DP662" s="643"/>
      <c r="DQ662" s="643"/>
    </row>
    <row r="663" spans="2:121" s="675" customFormat="1">
      <c r="B663" s="47">
        <v>663</v>
      </c>
      <c r="C663" s="673"/>
      <c r="D663" s="674" t="s">
        <v>62</v>
      </c>
      <c r="E663" s="666"/>
      <c r="F663" s="667"/>
      <c r="G663" s="667">
        <v>1511.4</v>
      </c>
      <c r="H663" s="667">
        <v>2079</v>
      </c>
      <c r="I663" s="667">
        <v>2750.7</v>
      </c>
      <c r="J663" s="667">
        <v>3405.9</v>
      </c>
      <c r="K663" s="667">
        <v>4820.1000000000004</v>
      </c>
      <c r="L663" s="667">
        <v>5703.8</v>
      </c>
      <c r="M663" s="667">
        <v>7305.2999999999993</v>
      </c>
      <c r="N663" s="667">
        <v>7082</v>
      </c>
      <c r="O663" s="667">
        <v>0</v>
      </c>
      <c r="P663" s="667">
        <v>0</v>
      </c>
      <c r="Q663" s="667">
        <v>2.0463630789890885E-12</v>
      </c>
      <c r="R663" s="667">
        <v>0</v>
      </c>
      <c r="S663" s="667">
        <v>0</v>
      </c>
      <c r="T663" s="667">
        <v>-3.637978807091713E-12</v>
      </c>
      <c r="U663" s="667">
        <v>0</v>
      </c>
      <c r="V663" s="668">
        <v>0</v>
      </c>
      <c r="W663" s="668">
        <v>0</v>
      </c>
      <c r="X663" s="668">
        <v>0</v>
      </c>
      <c r="Y663" s="668">
        <v>0</v>
      </c>
      <c r="Z663" s="668">
        <v>0</v>
      </c>
      <c r="AA663" s="668">
        <v>0</v>
      </c>
      <c r="AB663" s="60"/>
      <c r="AC663" s="60"/>
      <c r="AD663" s="63"/>
      <c r="AE663" s="63"/>
      <c r="AF663" s="63"/>
      <c r="AG663" s="63"/>
      <c r="AH663" s="63"/>
      <c r="AI663" s="63"/>
      <c r="AJ663" s="63"/>
      <c r="AK663" s="63"/>
      <c r="AL663" s="63"/>
      <c r="AM663" s="63"/>
      <c r="AN663" s="63"/>
      <c r="AO663" s="63"/>
      <c r="AP663" s="63"/>
      <c r="AQ663" s="63"/>
      <c r="AR663" s="63"/>
      <c r="AS663" s="63"/>
      <c r="AT663" s="667">
        <v>520.9</v>
      </c>
      <c r="AU663" s="667">
        <v>651.9</v>
      </c>
      <c r="AV663" s="667">
        <v>791</v>
      </c>
      <c r="AW663" s="667">
        <v>786.9</v>
      </c>
      <c r="AX663" s="667">
        <v>731.6</v>
      </c>
      <c r="AY663" s="667">
        <v>798.1</v>
      </c>
      <c r="AZ663" s="667">
        <v>888.1</v>
      </c>
      <c r="BA663" s="667">
        <v>988.1</v>
      </c>
      <c r="BB663" s="667">
        <v>954</v>
      </c>
      <c r="BC663" s="667">
        <v>1067.8</v>
      </c>
      <c r="BD663" s="667">
        <v>1348.3</v>
      </c>
      <c r="BE663" s="667">
        <v>1450</v>
      </c>
      <c r="BF663" s="667">
        <v>1321.7</v>
      </c>
      <c r="BG663" s="667">
        <v>1299.2</v>
      </c>
      <c r="BH663" s="667">
        <v>1436.4</v>
      </c>
      <c r="BI663" s="667">
        <v>1646.5</v>
      </c>
      <c r="BJ663" s="667">
        <v>50.430496394545401</v>
      </c>
      <c r="BK663" s="667">
        <v>86.035625822089884</v>
      </c>
      <c r="BL663" s="667">
        <v>115.67185505148112</v>
      </c>
      <c r="BM663" s="667">
        <v>194.03400514539717</v>
      </c>
      <c r="BN663" s="667">
        <v>0</v>
      </c>
      <c r="BO663" s="667">
        <v>0</v>
      </c>
      <c r="BP663" s="667">
        <v>0</v>
      </c>
      <c r="BQ663" s="667">
        <v>0</v>
      </c>
      <c r="BR663" s="667">
        <v>0</v>
      </c>
      <c r="BS663" s="667">
        <v>0</v>
      </c>
      <c r="BT663" s="667">
        <v>0</v>
      </c>
      <c r="BU663" s="667">
        <v>0</v>
      </c>
      <c r="BV663" s="667">
        <v>0</v>
      </c>
      <c r="BW663" s="667">
        <v>0</v>
      </c>
      <c r="BX663" s="667">
        <v>0</v>
      </c>
      <c r="BY663" s="667">
        <v>0</v>
      </c>
      <c r="BZ663" s="667">
        <v>0</v>
      </c>
      <c r="CA663" s="667">
        <v>0</v>
      </c>
      <c r="CB663" s="667">
        <v>0</v>
      </c>
      <c r="CC663" s="667">
        <v>0</v>
      </c>
      <c r="CD663" s="667">
        <v>0</v>
      </c>
      <c r="CE663" s="667">
        <v>0</v>
      </c>
      <c r="CF663" s="667">
        <v>0</v>
      </c>
      <c r="CG663" s="667">
        <v>0</v>
      </c>
      <c r="CH663" s="667">
        <v>0</v>
      </c>
      <c r="CI663" s="667">
        <v>0</v>
      </c>
      <c r="CJ663" s="667">
        <v>0</v>
      </c>
      <c r="CK663" s="667">
        <v>0</v>
      </c>
      <c r="CL663" s="667">
        <v>0</v>
      </c>
      <c r="CM663" s="667">
        <v>0</v>
      </c>
      <c r="CN663" s="667">
        <v>0</v>
      </c>
      <c r="CO663" s="667">
        <v>0</v>
      </c>
      <c r="CP663" s="667">
        <v>0</v>
      </c>
      <c r="CQ663" s="667">
        <v>0</v>
      </c>
      <c r="CR663" s="667">
        <v>0</v>
      </c>
      <c r="CS663" s="667">
        <v>0</v>
      </c>
      <c r="CT663" s="667">
        <v>0</v>
      </c>
      <c r="CU663" s="667">
        <v>0</v>
      </c>
      <c r="CV663" s="667">
        <v>0</v>
      </c>
      <c r="CW663" s="667">
        <v>0</v>
      </c>
      <c r="CX663" s="667">
        <v>0</v>
      </c>
      <c r="CY663" s="667">
        <v>0</v>
      </c>
      <c r="CZ663" s="667">
        <v>0</v>
      </c>
      <c r="DA663" s="667">
        <v>0</v>
      </c>
      <c r="DB663" s="667">
        <v>0</v>
      </c>
      <c r="DC663" s="667">
        <v>0</v>
      </c>
      <c r="DD663" s="667">
        <v>0</v>
      </c>
      <c r="DE663" s="667">
        <v>0</v>
      </c>
      <c r="DF663" s="667">
        <v>0</v>
      </c>
      <c r="DG663" s="667">
        <v>0</v>
      </c>
      <c r="DH663" s="667">
        <v>0</v>
      </c>
      <c r="DI663" s="667">
        <v>0</v>
      </c>
      <c r="DJ663" s="667">
        <v>0</v>
      </c>
      <c r="DK663" s="667">
        <v>0</v>
      </c>
      <c r="DL663" s="667">
        <v>0</v>
      </c>
      <c r="DM663" s="667">
        <v>0</v>
      </c>
      <c r="DN663" s="667"/>
      <c r="DO663" s="667"/>
      <c r="DP663" s="667"/>
      <c r="DQ663" s="667"/>
    </row>
    <row r="664" spans="2:121" s="675" customFormat="1">
      <c r="B664" s="47">
        <v>664</v>
      </c>
      <c r="C664" s="673"/>
      <c r="D664" s="674"/>
      <c r="E664" s="667"/>
      <c r="F664" s="667"/>
      <c r="G664" s="667"/>
      <c r="H664" s="667"/>
      <c r="I664" s="667"/>
      <c r="J664" s="667"/>
      <c r="K664" s="667"/>
      <c r="L664" s="667"/>
      <c r="M664" s="667"/>
      <c r="N664" s="667"/>
      <c r="O664" s="667"/>
      <c r="P664" s="667"/>
      <c r="Q664" s="667"/>
      <c r="R664" s="667"/>
      <c r="S664" s="667"/>
      <c r="T664" s="667"/>
      <c r="U664" s="667"/>
      <c r="V664" s="668"/>
      <c r="W664" s="668"/>
      <c r="X664" s="668"/>
      <c r="Y664" s="668"/>
      <c r="Z664" s="668"/>
      <c r="AA664" s="668"/>
      <c r="AB664" s="63"/>
      <c r="AC664" s="63"/>
      <c r="AD664" s="63"/>
      <c r="AE664" s="63"/>
      <c r="AF664" s="63"/>
      <c r="AG664" s="63"/>
      <c r="AH664" s="63"/>
      <c r="AI664" s="63"/>
      <c r="AJ664" s="63"/>
      <c r="AK664" s="63"/>
      <c r="AL664" s="63"/>
      <c r="AM664" s="63"/>
      <c r="AN664" s="63"/>
      <c r="AO664" s="63"/>
      <c r="AP664" s="63"/>
      <c r="AQ664" s="63"/>
      <c r="AR664" s="63"/>
      <c r="AS664" s="63"/>
      <c r="AT664" s="667"/>
      <c r="AU664" s="667"/>
      <c r="AV664" s="667"/>
      <c r="AW664" s="667"/>
      <c r="AX664" s="667"/>
      <c r="AY664" s="667"/>
      <c r="AZ664" s="667"/>
      <c r="BA664" s="667"/>
      <c r="BB664" s="667"/>
      <c r="BC664" s="667"/>
      <c r="BD664" s="667"/>
      <c r="BE664" s="667"/>
      <c r="BF664" s="667"/>
      <c r="BG664" s="667"/>
      <c r="BH664" s="667"/>
      <c r="BI664" s="667"/>
      <c r="BJ664" s="667"/>
      <c r="BK664" s="667"/>
      <c r="BL664" s="667"/>
      <c r="BM664" s="667"/>
      <c r="BN664" s="667"/>
      <c r="BO664" s="667"/>
      <c r="BP664" s="667"/>
      <c r="BQ664" s="667"/>
      <c r="BR664" s="667"/>
      <c r="BS664" s="667"/>
      <c r="BT664" s="667"/>
      <c r="BU664" s="667"/>
      <c r="BV664" s="667"/>
      <c r="BW664" s="667"/>
      <c r="BX664" s="667"/>
      <c r="BY664" s="667"/>
      <c r="BZ664" s="667"/>
      <c r="CA664" s="667"/>
      <c r="CB664" s="667"/>
      <c r="CC664" s="667"/>
      <c r="CD664" s="667"/>
      <c r="CE664" s="667"/>
      <c r="CF664" s="667"/>
      <c r="CG664" s="676"/>
      <c r="CH664" s="667"/>
      <c r="CI664" s="667"/>
      <c r="CJ664" s="667"/>
      <c r="CK664" s="667"/>
      <c r="CL664" s="667"/>
      <c r="CM664" s="667"/>
      <c r="CN664" s="667"/>
      <c r="CO664" s="667"/>
      <c r="CP664" s="667"/>
      <c r="CQ664" s="667"/>
      <c r="CR664" s="667"/>
      <c r="CS664" s="667"/>
      <c r="CT664" s="667"/>
      <c r="CU664" s="667"/>
      <c r="CV664" s="667"/>
      <c r="CW664" s="667"/>
      <c r="CX664" s="667"/>
      <c r="CY664" s="667"/>
      <c r="CZ664" s="667"/>
      <c r="DA664" s="667"/>
      <c r="DB664" s="667"/>
      <c r="DC664" s="667"/>
      <c r="DD664" s="667"/>
      <c r="DE664" s="667"/>
      <c r="DF664" s="667"/>
      <c r="DG664" s="667"/>
      <c r="DH664" s="667"/>
      <c r="DI664" s="667"/>
      <c r="DJ664" s="667"/>
      <c r="DK664" s="667"/>
      <c r="DL664" s="667"/>
      <c r="DM664" s="667"/>
      <c r="DN664" s="667"/>
      <c r="DO664" s="667"/>
      <c r="DP664" s="667"/>
      <c r="DQ664" s="667"/>
    </row>
    <row r="665" spans="2:121" s="47" customFormat="1">
      <c r="B665" s="47">
        <v>665</v>
      </c>
      <c r="C665" s="46"/>
      <c r="D665" s="636" t="s">
        <v>476</v>
      </c>
      <c r="E665" s="639"/>
      <c r="F665" s="639"/>
      <c r="G665" s="639"/>
      <c r="H665" s="639"/>
      <c r="I665" s="639"/>
      <c r="J665" s="639"/>
      <c r="K665" s="639"/>
      <c r="L665" s="639"/>
      <c r="M665" s="639"/>
      <c r="N665" s="639"/>
      <c r="O665" s="667">
        <v>332.92200000000003</v>
      </c>
      <c r="P665" s="667">
        <v>613.86270885388387</v>
      </c>
      <c r="Q665" s="667">
        <v>873.8</v>
      </c>
      <c r="R665" s="667">
        <v>874.19900000000052</v>
      </c>
      <c r="S665" s="667">
        <v>1039.294781179075</v>
      </c>
      <c r="T665" s="667">
        <v>1616.7227274730021</v>
      </c>
      <c r="U665" s="667">
        <v>1687.4009813608009</v>
      </c>
      <c r="V665" s="668">
        <v>0</v>
      </c>
      <c r="W665" s="668">
        <v>0</v>
      </c>
      <c r="X665" s="668">
        <v>0</v>
      </c>
      <c r="Y665" s="668">
        <v>0</v>
      </c>
      <c r="Z665" s="668">
        <v>0</v>
      </c>
      <c r="AA665" s="668">
        <v>0</v>
      </c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39"/>
      <c r="AU665" s="639"/>
      <c r="AV665" s="639"/>
      <c r="AW665" s="639"/>
      <c r="AX665" s="639"/>
      <c r="AY665" s="639"/>
      <c r="AZ665" s="639"/>
      <c r="BA665" s="639"/>
      <c r="BB665" s="639"/>
      <c r="BC665" s="639"/>
      <c r="BD665" s="639"/>
      <c r="BE665" s="639"/>
      <c r="BF665" s="639"/>
      <c r="BG665" s="639"/>
      <c r="BH665" s="639"/>
      <c r="BI665" s="639"/>
      <c r="BJ665" s="639">
        <v>0</v>
      </c>
      <c r="BK665" s="639">
        <v>0</v>
      </c>
      <c r="BL665" s="639">
        <v>0</v>
      </c>
      <c r="BM665" s="639">
        <v>0</v>
      </c>
      <c r="BN665" s="639">
        <v>0</v>
      </c>
      <c r="BO665" s="639">
        <v>0</v>
      </c>
      <c r="BP665" s="639">
        <v>0</v>
      </c>
      <c r="BQ665" s="639">
        <v>0</v>
      </c>
      <c r="BR665" s="639"/>
      <c r="BS665" s="667">
        <v>120.282</v>
      </c>
      <c r="BT665" s="667">
        <v>100.10666666666657</v>
      </c>
      <c r="BU665" s="667">
        <v>112.53333333333346</v>
      </c>
      <c r="BV665" s="667">
        <v>114.47970885388384</v>
      </c>
      <c r="BW665" s="667">
        <v>180.423</v>
      </c>
      <c r="BX665" s="667">
        <v>150.15999999999985</v>
      </c>
      <c r="BY665" s="667">
        <v>168.80000000000018</v>
      </c>
      <c r="BZ665" s="667">
        <v>221.20000000000005</v>
      </c>
      <c r="CA665" s="667">
        <v>232.40000000000009</v>
      </c>
      <c r="CB665" s="667">
        <v>207.19999999999982</v>
      </c>
      <c r="CC665" s="667">
        <v>213</v>
      </c>
      <c r="CD665" s="667">
        <v>216.80400000000009</v>
      </c>
      <c r="CE665" s="667">
        <v>224.52000000000044</v>
      </c>
      <c r="CF665" s="667">
        <v>215.99799999999959</v>
      </c>
      <c r="CG665" s="667">
        <v>216.87700000000041</v>
      </c>
      <c r="CH665" s="667">
        <v>228.99675200000047</v>
      </c>
      <c r="CI665" s="667">
        <v>221.97053617907295</v>
      </c>
      <c r="CJ665" s="667">
        <v>302.49079200000051</v>
      </c>
      <c r="CK665" s="667">
        <v>285.83670100000109</v>
      </c>
      <c r="CL665" s="667">
        <v>260.40601718399921</v>
      </c>
      <c r="CM665" s="667">
        <v>351.09999999999945</v>
      </c>
      <c r="CN665" s="667">
        <v>531.31096725600219</v>
      </c>
      <c r="CO665" s="667">
        <v>473.90574303300127</v>
      </c>
      <c r="CP665" s="667">
        <v>426.50098136079941</v>
      </c>
      <c r="CQ665" s="667">
        <v>454.20000000000164</v>
      </c>
      <c r="CR665" s="667">
        <v>421.79999999999927</v>
      </c>
      <c r="CS665" s="667">
        <v>384.90000000000055</v>
      </c>
      <c r="CT665" s="667">
        <v>614.72232334993168</v>
      </c>
      <c r="CU665" s="667">
        <v>0</v>
      </c>
      <c r="CV665" s="667">
        <v>0</v>
      </c>
      <c r="CW665" s="667">
        <v>0</v>
      </c>
      <c r="CX665" s="667">
        <v>0</v>
      </c>
      <c r="CY665" s="667">
        <v>0</v>
      </c>
      <c r="CZ665" s="667">
        <v>0</v>
      </c>
      <c r="DA665" s="667">
        <v>0</v>
      </c>
      <c r="DB665" s="667">
        <v>0</v>
      </c>
      <c r="DC665" s="667">
        <v>0</v>
      </c>
      <c r="DD665" s="667">
        <v>0</v>
      </c>
      <c r="DE665" s="667">
        <v>0</v>
      </c>
      <c r="DF665" s="667">
        <v>0</v>
      </c>
      <c r="DG665" s="667">
        <v>0</v>
      </c>
      <c r="DH665" s="667">
        <v>0</v>
      </c>
      <c r="DI665" s="667">
        <v>0</v>
      </c>
      <c r="DJ665" s="667">
        <v>0</v>
      </c>
      <c r="DK665" s="667">
        <v>0</v>
      </c>
      <c r="DL665" s="667">
        <v>0</v>
      </c>
      <c r="DM665" s="667">
        <v>0</v>
      </c>
      <c r="DN665" s="667"/>
      <c r="DO665" s="667"/>
      <c r="DP665" s="667"/>
      <c r="DQ665" s="667"/>
    </row>
    <row r="666" spans="2:121" s="47" customFormat="1">
      <c r="B666" s="47">
        <v>666</v>
      </c>
      <c r="C666" s="46"/>
      <c r="D666" s="636" t="s">
        <v>492</v>
      </c>
      <c r="E666" s="677"/>
      <c r="F666" s="677"/>
      <c r="G666" s="677"/>
      <c r="H666" s="677"/>
      <c r="I666" s="677"/>
      <c r="J666" s="677"/>
      <c r="K666" s="677"/>
      <c r="L666" s="677"/>
      <c r="M666" s="677"/>
      <c r="N666" s="677"/>
      <c r="O666" s="678">
        <v>4.6557308273200211E-2</v>
      </c>
      <c r="P666" s="678">
        <v>7.6274239740296942E-2</v>
      </c>
      <c r="Q666" s="678">
        <v>7.4367856200583837E-2</v>
      </c>
      <c r="R666" s="678">
        <v>6.9991913530824706E-2</v>
      </c>
      <c r="S666" s="678">
        <v>7.4248600191396674E-2</v>
      </c>
      <c r="T666" s="678">
        <v>7.7256458374851372E-2</v>
      </c>
      <c r="U666" s="678">
        <v>5.9518427328966665E-2</v>
      </c>
      <c r="V666" s="679">
        <v>0</v>
      </c>
      <c r="W666" s="679">
        <v>0</v>
      </c>
      <c r="X666" s="679">
        <v>0</v>
      </c>
      <c r="Y666" s="679">
        <v>0</v>
      </c>
      <c r="Z666" s="679">
        <v>0</v>
      </c>
      <c r="AA666" s="679">
        <v>0</v>
      </c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77"/>
      <c r="AU666" s="677"/>
      <c r="AV666" s="677"/>
      <c r="AW666" s="677"/>
      <c r="AX666" s="677"/>
      <c r="AY666" s="677"/>
      <c r="AZ666" s="677"/>
      <c r="BA666" s="677"/>
      <c r="BB666" s="677"/>
      <c r="BC666" s="677"/>
      <c r="BD666" s="677"/>
      <c r="BE666" s="677"/>
      <c r="BF666" s="677"/>
      <c r="BG666" s="677"/>
      <c r="BH666" s="677"/>
      <c r="BI666" s="677"/>
      <c r="BJ666" s="677" t="s">
        <v>276</v>
      </c>
      <c r="BK666" s="677" t="s">
        <v>276</v>
      </c>
      <c r="BL666" s="677" t="s">
        <v>276</v>
      </c>
      <c r="BM666" s="677" t="s">
        <v>276</v>
      </c>
      <c r="BN666" s="677" t="s">
        <v>276</v>
      </c>
      <c r="BO666" s="677" t="s">
        <v>276</v>
      </c>
      <c r="BP666" s="677" t="s">
        <v>276</v>
      </c>
      <c r="BQ666" s="677" t="s">
        <v>276</v>
      </c>
      <c r="BR666" s="677" t="s">
        <v>276</v>
      </c>
      <c r="BS666" s="678">
        <v>7.2743876625340181E-2</v>
      </c>
      <c r="BT666" s="678">
        <v>5.4343774315545615E-2</v>
      </c>
      <c r="BU666" s="678">
        <v>5.6095575162421349E-2</v>
      </c>
      <c r="BV666" s="678">
        <v>6.4274722841998672E-2</v>
      </c>
      <c r="BW666" s="678">
        <v>0.09</v>
      </c>
      <c r="BX666" s="678">
        <v>7.3600627389471554E-2</v>
      </c>
      <c r="BY666" s="678">
        <v>7.5964178029791718E-2</v>
      </c>
      <c r="BZ666" s="678">
        <v>9.4772922022279368E-2</v>
      </c>
      <c r="CA666" s="678">
        <v>8.536585365853662E-2</v>
      </c>
      <c r="CB666" s="678">
        <v>6.7375540597665207E-2</v>
      </c>
      <c r="CC666" s="678">
        <v>5.887230514096186E-2</v>
      </c>
      <c r="CD666" s="678">
        <v>6.9346212896622336E-2</v>
      </c>
      <c r="CE666" s="678">
        <v>7.1608088282196988E-2</v>
      </c>
      <c r="CF666" s="678">
        <v>7.2114716880341753E-2</v>
      </c>
      <c r="CG666" s="678">
        <v>6.7082276523353052E-2</v>
      </c>
      <c r="CH666" s="678">
        <v>7.4161782498866652E-2</v>
      </c>
      <c r="CI666" s="678">
        <v>6.5329645401028036E-2</v>
      </c>
      <c r="CJ666" s="678">
        <v>8.3085887878704787E-2</v>
      </c>
      <c r="CK666" s="678">
        <v>7.3834810270452064E-2</v>
      </c>
      <c r="CL666" s="678">
        <v>7.6273693560235264E-2</v>
      </c>
      <c r="CM666" s="678">
        <v>6.9596416111639595E-2</v>
      </c>
      <c r="CN666" s="678">
        <v>9.0016089600163024E-2</v>
      </c>
      <c r="CO666" s="678">
        <v>7.2182310755323553E-2</v>
      </c>
      <c r="CP666" s="678">
        <v>7.0412233599815008E-2</v>
      </c>
      <c r="CQ666" s="678">
        <v>6.4676900293338876E-2</v>
      </c>
      <c r="CR666" s="678">
        <v>5.766706770206706E-2</v>
      </c>
      <c r="CS666" s="678">
        <v>4.8374326039689892E-2</v>
      </c>
      <c r="CT666" s="678">
        <v>8.0198607090662968E-2</v>
      </c>
      <c r="CU666" s="678">
        <v>0</v>
      </c>
      <c r="CV666" s="678">
        <v>0</v>
      </c>
      <c r="CW666" s="678">
        <v>0</v>
      </c>
      <c r="CX666" s="678">
        <v>0</v>
      </c>
      <c r="CY666" s="678">
        <v>0</v>
      </c>
      <c r="CZ666" s="678">
        <v>0</v>
      </c>
      <c r="DA666" s="678">
        <v>0</v>
      </c>
      <c r="DB666" s="678">
        <v>0</v>
      </c>
      <c r="DC666" s="678">
        <v>0</v>
      </c>
      <c r="DD666" s="678">
        <v>0</v>
      </c>
      <c r="DE666" s="678">
        <v>0</v>
      </c>
      <c r="DF666" s="678">
        <v>0</v>
      </c>
      <c r="DG666" s="678">
        <v>0</v>
      </c>
      <c r="DH666" s="678">
        <v>0</v>
      </c>
      <c r="DI666" s="678">
        <v>0</v>
      </c>
      <c r="DJ666" s="678">
        <v>0</v>
      </c>
      <c r="DK666" s="678">
        <v>0</v>
      </c>
      <c r="DL666" s="678">
        <v>0</v>
      </c>
      <c r="DM666" s="678">
        <v>0</v>
      </c>
      <c r="DN666" s="678"/>
      <c r="DO666" s="678"/>
      <c r="DP666" s="678"/>
      <c r="DQ666" s="678"/>
    </row>
    <row r="667" spans="2:121" s="47" customFormat="1">
      <c r="B667" s="47">
        <v>667</v>
      </c>
      <c r="C667" s="46"/>
      <c r="D667" s="636" t="s">
        <v>494</v>
      </c>
      <c r="E667" s="677"/>
      <c r="F667" s="677"/>
      <c r="G667" s="677"/>
      <c r="H667" s="677"/>
      <c r="I667" s="677"/>
      <c r="J667" s="677"/>
      <c r="K667" s="677"/>
      <c r="L667" s="677"/>
      <c r="M667" s="677"/>
      <c r="N667" s="677"/>
      <c r="O667" s="677" t="s">
        <v>276</v>
      </c>
      <c r="P667" s="677">
        <v>297.16931467096731</v>
      </c>
      <c r="Q667" s="677">
        <v>-19.063835397131051</v>
      </c>
      <c r="R667" s="677">
        <v>-43.759426697591309</v>
      </c>
      <c r="S667" s="677">
        <v>42.566866605719675</v>
      </c>
      <c r="T667" s="677">
        <v>30.078581834546981</v>
      </c>
      <c r="U667" s="677">
        <v>-177.38031045884708</v>
      </c>
      <c r="V667" s="680">
        <v>-595.18427328966663</v>
      </c>
      <c r="W667" s="680">
        <v>0</v>
      </c>
      <c r="X667" s="680">
        <v>0</v>
      </c>
      <c r="Y667" s="680">
        <v>0</v>
      </c>
      <c r="Z667" s="680">
        <v>0</v>
      </c>
      <c r="AA667" s="680">
        <v>0</v>
      </c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77"/>
      <c r="AU667" s="677"/>
      <c r="AV667" s="677"/>
      <c r="AW667" s="677"/>
      <c r="AX667" s="677"/>
      <c r="AY667" s="677"/>
      <c r="AZ667" s="677"/>
      <c r="BA667" s="677"/>
      <c r="BB667" s="677"/>
      <c r="BC667" s="677"/>
      <c r="BD667" s="677"/>
      <c r="BE667" s="677"/>
      <c r="BF667" s="677"/>
      <c r="BG667" s="677"/>
      <c r="BH667" s="677"/>
      <c r="BI667" s="677"/>
      <c r="BJ667" s="677" t="s">
        <v>276</v>
      </c>
      <c r="BK667" s="677" t="s">
        <v>276</v>
      </c>
      <c r="BL667" s="677" t="s">
        <v>276</v>
      </c>
      <c r="BM667" s="677" t="s">
        <v>276</v>
      </c>
      <c r="BN667" s="677" t="s">
        <v>276</v>
      </c>
      <c r="BO667" s="677" t="s">
        <v>276</v>
      </c>
      <c r="BP667" s="677" t="s">
        <v>276</v>
      </c>
      <c r="BQ667" s="677" t="s">
        <v>276</v>
      </c>
      <c r="BR667" s="677" t="s">
        <v>276</v>
      </c>
      <c r="BS667" s="677" t="s">
        <v>276</v>
      </c>
      <c r="BT667" s="677" t="s">
        <v>276</v>
      </c>
      <c r="BU667" s="677" t="s">
        <v>276</v>
      </c>
      <c r="BV667" s="677" t="s">
        <v>276</v>
      </c>
      <c r="BW667" s="677">
        <v>172.56123374659816</v>
      </c>
      <c r="BX667" s="677">
        <v>192.56853073925939</v>
      </c>
      <c r="BY667" s="677">
        <v>198.6860286737037</v>
      </c>
      <c r="BZ667" s="677">
        <v>304.98199180280699</v>
      </c>
      <c r="CA667" s="677">
        <v>-46.341463414633772</v>
      </c>
      <c r="CB667" s="677">
        <v>-62.250867918063477</v>
      </c>
      <c r="CC667" s="677">
        <v>-170.91872888829857</v>
      </c>
      <c r="CD667" s="677">
        <v>-254.26709125657032</v>
      </c>
      <c r="CE667" s="677">
        <v>-137.57765376339631</v>
      </c>
      <c r="CF667" s="677">
        <v>47.391762826765465</v>
      </c>
      <c r="CG667" s="677">
        <v>82.099713823911912</v>
      </c>
      <c r="CH667" s="677">
        <v>48.155696022443159</v>
      </c>
      <c r="CI667" s="677">
        <v>-62.784428811689523</v>
      </c>
      <c r="CJ667" s="677">
        <v>109.71170998363033</v>
      </c>
      <c r="CK667" s="677">
        <v>67.525337470990124</v>
      </c>
      <c r="CL667" s="677">
        <v>21.119110613686125</v>
      </c>
      <c r="CM667" s="677">
        <v>42.667707106115586</v>
      </c>
      <c r="CN667" s="677">
        <v>69.302017214582378</v>
      </c>
      <c r="CO667" s="677">
        <v>-16.524995151285111</v>
      </c>
      <c r="CP667" s="677">
        <v>-58.614599604202567</v>
      </c>
      <c r="CQ667" s="677">
        <v>-49.19515818300718</v>
      </c>
      <c r="CR667" s="677">
        <v>-323.49021898095964</v>
      </c>
      <c r="CS667" s="677">
        <v>-238.0798471563366</v>
      </c>
      <c r="CT667" s="677">
        <v>97.8637349084796</v>
      </c>
      <c r="CU667" s="677">
        <v>-646.76900293338872</v>
      </c>
      <c r="CV667" s="677">
        <v>-576.67067702067061</v>
      </c>
      <c r="CW667" s="677">
        <v>-483.7432603968989</v>
      </c>
      <c r="CX667" s="677">
        <v>-801.98607090662972</v>
      </c>
      <c r="CY667" s="677">
        <v>0</v>
      </c>
      <c r="CZ667" s="677">
        <v>0</v>
      </c>
      <c r="DA667" s="677">
        <v>0</v>
      </c>
      <c r="DB667" s="677">
        <v>0</v>
      </c>
      <c r="DC667" s="677">
        <v>0</v>
      </c>
      <c r="DD667" s="677">
        <v>0</v>
      </c>
      <c r="DE667" s="677">
        <v>0</v>
      </c>
      <c r="DF667" s="677">
        <v>0</v>
      </c>
      <c r="DG667" s="677">
        <v>0</v>
      </c>
      <c r="DH667" s="677">
        <v>0</v>
      </c>
      <c r="DI667" s="677">
        <v>0</v>
      </c>
      <c r="DJ667" s="677">
        <v>0</v>
      </c>
      <c r="DK667" s="677">
        <v>0</v>
      </c>
      <c r="DL667" s="677">
        <v>0</v>
      </c>
      <c r="DM667" s="677">
        <v>0</v>
      </c>
      <c r="DN667" s="677"/>
      <c r="DO667" s="677"/>
      <c r="DP667" s="677"/>
      <c r="DQ667" s="677"/>
    </row>
    <row r="668" spans="2:121" s="47" customFormat="1">
      <c r="B668" s="47">
        <v>668</v>
      </c>
      <c r="C668" s="46"/>
      <c r="D668" s="636"/>
      <c r="E668" s="667"/>
      <c r="F668" s="667"/>
      <c r="G668" s="667"/>
      <c r="H668" s="667"/>
      <c r="I668" s="667"/>
      <c r="J668" s="667"/>
      <c r="K668" s="667"/>
      <c r="L668" s="667"/>
      <c r="M668" s="667"/>
      <c r="N668" s="667"/>
      <c r="O668" s="667"/>
      <c r="P668" s="667"/>
      <c r="Q668" s="667"/>
      <c r="R668" s="667"/>
      <c r="S668" s="667"/>
      <c r="T668" s="667"/>
      <c r="U668" s="667"/>
      <c r="V668" s="668"/>
      <c r="W668" s="668"/>
      <c r="X668" s="668"/>
      <c r="Y668" s="668"/>
      <c r="Z668" s="668"/>
      <c r="AA668" s="668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67"/>
      <c r="AU668" s="667"/>
      <c r="AV668" s="667"/>
      <c r="AW668" s="667"/>
      <c r="AX668" s="667"/>
      <c r="AY668" s="667"/>
      <c r="AZ668" s="667"/>
      <c r="BA668" s="667"/>
      <c r="BB668" s="667"/>
      <c r="BC668" s="667"/>
      <c r="BD668" s="667"/>
      <c r="BE668" s="667"/>
      <c r="BF668" s="667"/>
      <c r="BG668" s="667"/>
      <c r="BH668" s="667"/>
      <c r="BI668" s="667"/>
      <c r="BJ668" s="667"/>
      <c r="BK668" s="667"/>
      <c r="BL668" s="667"/>
      <c r="BM668" s="667"/>
      <c r="BN668" s="667"/>
      <c r="BO668" s="667"/>
      <c r="BP668" s="667"/>
      <c r="BQ668" s="667"/>
      <c r="BR668" s="667"/>
      <c r="BS668" s="100"/>
      <c r="BT668" s="100"/>
      <c r="BU668" s="100"/>
      <c r="BV668" s="100"/>
      <c r="BW668" s="100"/>
      <c r="BX668" s="100"/>
      <c r="BY668" s="100"/>
      <c r="BZ668" s="100"/>
      <c r="CA668" s="677"/>
      <c r="CB668" s="100"/>
      <c r="CC668" s="100"/>
      <c r="CD668" s="100"/>
      <c r="CE668" s="100"/>
      <c r="CF668" s="667"/>
      <c r="CG668" s="667"/>
      <c r="CH668" s="667"/>
      <c r="CI668" s="667"/>
      <c r="CJ668" s="667"/>
      <c r="CK668" s="667"/>
      <c r="CL668" s="667"/>
      <c r="CM668" s="667"/>
      <c r="CN668" s="667"/>
      <c r="CO668" s="667"/>
      <c r="CP668" s="667"/>
      <c r="CQ668" s="667"/>
      <c r="CR668" s="667"/>
      <c r="CS668" s="667"/>
      <c r="CT668" s="667"/>
      <c r="CU668" s="667"/>
      <c r="CV668" s="667"/>
      <c r="CW668" s="667"/>
      <c r="CX668" s="667"/>
      <c r="CY668" s="667"/>
      <c r="CZ668" s="667"/>
      <c r="DA668" s="667"/>
      <c r="DB668" s="667"/>
      <c r="DC668" s="667"/>
      <c r="DD668" s="667"/>
      <c r="DE668" s="667"/>
      <c r="DF668" s="667"/>
      <c r="DG668" s="667"/>
      <c r="DH668" s="667"/>
      <c r="DI668" s="667"/>
      <c r="DJ668" s="667"/>
      <c r="DK668" s="667"/>
      <c r="DL668" s="667"/>
      <c r="DM668" s="667"/>
      <c r="DN668" s="667"/>
      <c r="DO668" s="667"/>
      <c r="DP668" s="667"/>
      <c r="DQ668" s="667"/>
    </row>
    <row r="669" spans="2:121" s="47" customFormat="1">
      <c r="B669" s="47">
        <v>669</v>
      </c>
      <c r="C669" s="46"/>
      <c r="D669" s="642" t="s">
        <v>471</v>
      </c>
      <c r="E669" s="643"/>
      <c r="F669" s="643"/>
      <c r="G669" s="643"/>
      <c r="H669" s="643"/>
      <c r="I669" s="643"/>
      <c r="J669" s="643"/>
      <c r="K669" s="643"/>
      <c r="L669" s="643"/>
      <c r="M669" s="643"/>
      <c r="N669" s="643"/>
      <c r="O669" s="643">
        <v>6817.8779999999988</v>
      </c>
      <c r="P669" s="643">
        <v>7434.2372911461161</v>
      </c>
      <c r="Q669" s="643">
        <v>10875.900000000001</v>
      </c>
      <c r="R669" s="643">
        <v>11615.800999999999</v>
      </c>
      <c r="S669" s="643">
        <v>12958.205218820925</v>
      </c>
      <c r="T669" s="643">
        <v>19309.977272526994</v>
      </c>
      <c r="U669" s="643">
        <v>26663.499018639195</v>
      </c>
      <c r="V669" s="648">
        <v>36980.41148313343</v>
      </c>
      <c r="W669" s="648">
        <v>42828.143407359894</v>
      </c>
      <c r="X669" s="648">
        <v>50194.541372171829</v>
      </c>
      <c r="Y669" s="648">
        <v>57381.216712175614</v>
      </c>
      <c r="Z669" s="648">
        <v>66651.543213850266</v>
      </c>
      <c r="AA669" s="648">
        <v>77744.469775727543</v>
      </c>
      <c r="AB669" s="65"/>
      <c r="AC669" s="65"/>
      <c r="AD669" s="65"/>
      <c r="AE669" s="65"/>
      <c r="AF669" s="65"/>
      <c r="AG669" s="65"/>
      <c r="AH669" s="65"/>
      <c r="AI669" s="65"/>
      <c r="AJ669" s="65"/>
      <c r="AK669" s="65"/>
      <c r="AL669" s="65"/>
      <c r="AM669" s="65"/>
      <c r="AN669" s="65"/>
      <c r="AO669" s="65"/>
      <c r="AP669" s="65"/>
      <c r="AQ669" s="65"/>
      <c r="AR669" s="65"/>
      <c r="AS669" s="65"/>
      <c r="AT669" s="643"/>
      <c r="AU669" s="643"/>
      <c r="AV669" s="643"/>
      <c r="AW669" s="643"/>
      <c r="AX669" s="643"/>
      <c r="AY669" s="643"/>
      <c r="AZ669" s="643"/>
      <c r="BA669" s="643"/>
      <c r="BB669" s="643"/>
      <c r="BC669" s="643"/>
      <c r="BD669" s="643"/>
      <c r="BE669" s="643"/>
      <c r="BF669" s="643"/>
      <c r="BG669" s="643"/>
      <c r="BH669" s="643"/>
      <c r="BI669" s="643"/>
      <c r="BJ669" s="643">
        <v>1563.3</v>
      </c>
      <c r="BK669" s="643">
        <v>1725.4</v>
      </c>
      <c r="BL669" s="643">
        <v>1877.7</v>
      </c>
      <c r="BM669" s="643">
        <v>2138.9</v>
      </c>
      <c r="BN669" s="643">
        <v>1797.3</v>
      </c>
      <c r="BO669" s="643">
        <v>1804.7</v>
      </c>
      <c r="BP669" s="643">
        <v>1682.7</v>
      </c>
      <c r="BQ669" s="643">
        <v>1797.3</v>
      </c>
      <c r="BR669" s="643">
        <v>1649.1</v>
      </c>
      <c r="BS669" s="643">
        <v>1533.2180000000001</v>
      </c>
      <c r="BT669" s="643">
        <v>1741.9933333333333</v>
      </c>
      <c r="BU669" s="643">
        <v>1893.5666666666664</v>
      </c>
      <c r="BV669" s="643">
        <v>1666.620291146116</v>
      </c>
      <c r="BW669" s="643">
        <v>1824.277</v>
      </c>
      <c r="BX669" s="643">
        <v>1890.0400000000002</v>
      </c>
      <c r="BY669" s="643">
        <v>2053.2999999999997</v>
      </c>
      <c r="BZ669" s="643">
        <v>2112.8000000000002</v>
      </c>
      <c r="CA669" s="643">
        <v>2490</v>
      </c>
      <c r="CB669" s="643">
        <v>2868.1000000000004</v>
      </c>
      <c r="CC669" s="643">
        <v>3405</v>
      </c>
      <c r="CD669" s="643">
        <v>2909.596</v>
      </c>
      <c r="CE669" s="643">
        <v>2910.8799999999997</v>
      </c>
      <c r="CF669" s="643">
        <v>2779.2020000000002</v>
      </c>
      <c r="CG669" s="643">
        <v>3016.1229999999996</v>
      </c>
      <c r="CH669" s="643">
        <v>2858.8032479999997</v>
      </c>
      <c r="CI669" s="643">
        <v>3175.7294638209269</v>
      </c>
      <c r="CJ669" s="643">
        <v>3338.2092079999993</v>
      </c>
      <c r="CK669" s="643">
        <v>3585.4632989999991</v>
      </c>
      <c r="CL669" s="643">
        <v>3153.6939828160007</v>
      </c>
      <c r="CM669" s="643">
        <v>4693.7000000000007</v>
      </c>
      <c r="CN669" s="643">
        <v>5371.0890327439974</v>
      </c>
      <c r="CO669" s="643">
        <v>6091.4942569669984</v>
      </c>
      <c r="CP669" s="643">
        <v>5630.6990186392004</v>
      </c>
      <c r="CQ669" s="643">
        <v>6568.3999999999987</v>
      </c>
      <c r="CR669" s="643">
        <v>6892.6</v>
      </c>
      <c r="CS669" s="643">
        <v>7571.7999999999993</v>
      </c>
      <c r="CT669" s="643">
        <v>7050.2776766500683</v>
      </c>
      <c r="CU669" s="643">
        <v>9260.2990422722414</v>
      </c>
      <c r="CV669" s="643">
        <v>9600.8365317998705</v>
      </c>
      <c r="CW669" s="643">
        <v>10454.275909061314</v>
      </c>
      <c r="CX669" s="643">
        <v>9060.6015932446171</v>
      </c>
      <c r="CY669" s="643">
        <v>10429.364670502857</v>
      </c>
      <c r="CZ669" s="643">
        <v>11182.505479793403</v>
      </c>
      <c r="DA669" s="643">
        <v>12155.671663819017</v>
      </c>
      <c r="DB669" s="643">
        <v>10511.529619198085</v>
      </c>
      <c r="DC669" s="643">
        <v>12164.618721280975</v>
      </c>
      <c r="DD669" s="643">
        <v>13176.894482745129</v>
      </c>
      <c r="DE669" s="643">
        <v>14341.498548947638</v>
      </c>
      <c r="DF669" s="643">
        <v>11873.764061960834</v>
      </c>
      <c r="DG669" s="643">
        <v>13828.556901353495</v>
      </c>
      <c r="DH669" s="643">
        <v>15160.273592672453</v>
      </c>
      <c r="DI669" s="643">
        <v>16518.622156188831</v>
      </c>
      <c r="DJ669" s="643">
        <v>13700.482921442344</v>
      </c>
      <c r="DK669" s="643">
        <v>16050.47677926028</v>
      </c>
      <c r="DL669" s="643">
        <v>17686.95478141891</v>
      </c>
      <c r="DM669" s="643">
        <v>19213.628731728742</v>
      </c>
      <c r="DN669" s="643"/>
      <c r="DO669" s="643"/>
      <c r="DP669" s="643"/>
      <c r="DQ669" s="643"/>
    </row>
    <row r="670" spans="2:121" s="684" customFormat="1">
      <c r="B670" s="47">
        <v>670</v>
      </c>
      <c r="C670" s="681"/>
      <c r="D670" s="682"/>
      <c r="E670" s="683"/>
      <c r="F670" s="667"/>
      <c r="G670" s="667"/>
      <c r="H670" s="667"/>
      <c r="I670" s="667"/>
      <c r="J670" s="667"/>
      <c r="K670" s="667"/>
      <c r="L670" s="667"/>
      <c r="M670" s="667"/>
      <c r="N670" s="667"/>
      <c r="O670" s="667"/>
      <c r="P670" s="667"/>
      <c r="Q670" s="667"/>
      <c r="R670" s="667"/>
      <c r="S670" s="667"/>
      <c r="T670" s="667"/>
      <c r="U670" s="667"/>
      <c r="V670" s="668"/>
      <c r="W670" s="668"/>
      <c r="X670" s="668"/>
      <c r="Y670" s="668"/>
      <c r="Z670" s="668"/>
      <c r="AA670" s="668"/>
      <c r="AB670" s="66"/>
      <c r="AC670" s="66"/>
      <c r="AD670" s="63"/>
      <c r="AE670" s="63"/>
      <c r="AF670" s="63"/>
      <c r="AG670" s="63"/>
      <c r="AH670" s="63"/>
      <c r="AI670" s="63"/>
      <c r="AJ670" s="63"/>
      <c r="AK670" s="63"/>
      <c r="AL670" s="63"/>
      <c r="AM670" s="63"/>
      <c r="AN670" s="63"/>
      <c r="AO670" s="63"/>
      <c r="AP670" s="63"/>
      <c r="AQ670" s="63"/>
      <c r="AR670" s="63"/>
      <c r="AS670" s="63"/>
      <c r="AT670" s="667"/>
      <c r="AU670" s="667"/>
      <c r="AV670" s="667"/>
      <c r="AW670" s="667"/>
      <c r="AX670" s="667"/>
      <c r="AY670" s="667"/>
      <c r="AZ670" s="667"/>
      <c r="BA670" s="667"/>
      <c r="BB670" s="667"/>
      <c r="BC670" s="667"/>
      <c r="BD670" s="667"/>
      <c r="BE670" s="667"/>
      <c r="BF670" s="667"/>
      <c r="BG670" s="667"/>
      <c r="BH670" s="667"/>
      <c r="BI670" s="667"/>
      <c r="BJ670" s="667"/>
      <c r="BK670" s="667"/>
      <c r="BL670" s="667"/>
      <c r="BM670" s="667"/>
      <c r="BN670" s="667"/>
      <c r="BO670" s="667"/>
      <c r="BP670" s="667"/>
      <c r="BQ670" s="667"/>
      <c r="BR670" s="667"/>
      <c r="BS670" s="667"/>
      <c r="BT670" s="667"/>
      <c r="BU670" s="667"/>
      <c r="BV670" s="643"/>
      <c r="BW670" s="667"/>
      <c r="BX670" s="667"/>
      <c r="BY670" s="667"/>
      <c r="BZ670" s="667"/>
      <c r="CA670" s="667"/>
      <c r="CB670" s="667"/>
      <c r="CC670" s="667"/>
      <c r="CD670" s="667"/>
      <c r="CE670" s="667"/>
      <c r="CF670" s="667"/>
      <c r="CG670" s="667"/>
      <c r="CH670" s="667"/>
      <c r="CI670" s="667"/>
      <c r="CJ670" s="667"/>
      <c r="CK670" s="667"/>
      <c r="CL670" s="667"/>
      <c r="CM670" s="667"/>
      <c r="CN670" s="667"/>
      <c r="CO670" s="667"/>
      <c r="CP670" s="667"/>
      <c r="CQ670" s="667"/>
      <c r="CR670" s="667"/>
      <c r="CS670" s="667"/>
      <c r="CT670" s="667"/>
      <c r="CU670" s="667"/>
      <c r="CV670" s="667"/>
      <c r="CW670" s="667"/>
      <c r="CX670" s="667"/>
      <c r="CY670" s="667"/>
      <c r="CZ670" s="667"/>
      <c r="DA670" s="667"/>
      <c r="DB670" s="667"/>
      <c r="DC670" s="667"/>
      <c r="DD670" s="667"/>
      <c r="DE670" s="667"/>
      <c r="DF670" s="667"/>
      <c r="DG670" s="667"/>
      <c r="DH670" s="667"/>
      <c r="DI670" s="667"/>
      <c r="DJ670" s="667"/>
      <c r="DK670" s="667"/>
      <c r="DL670" s="667"/>
      <c r="DM670" s="667"/>
      <c r="DN670" s="667"/>
      <c r="DO670" s="667"/>
      <c r="DP670" s="667"/>
      <c r="DQ670" s="667"/>
    </row>
    <row r="671" spans="2:121" s="665" customFormat="1">
      <c r="B671" s="47">
        <v>671</v>
      </c>
      <c r="C671" s="83"/>
      <c r="D671" s="661" t="s">
        <v>493</v>
      </c>
      <c r="E671" s="685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662"/>
      <c r="W671" s="662"/>
      <c r="X671" s="662"/>
      <c r="Y671" s="662"/>
      <c r="Z671" s="662"/>
      <c r="AA671" s="662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  <c r="AU671" s="58"/>
      <c r="AV671" s="58"/>
      <c r="AW671" s="58"/>
      <c r="AX671" s="58"/>
      <c r="AY671" s="58"/>
      <c r="AZ671" s="58"/>
      <c r="BA671" s="58"/>
      <c r="BB671" s="58"/>
      <c r="BC671" s="58"/>
      <c r="BD671" s="58"/>
      <c r="BE671" s="58"/>
      <c r="BF671" s="58"/>
      <c r="BG671" s="58"/>
      <c r="BH671" s="58"/>
      <c r="BI671" s="58"/>
      <c r="BJ671" s="58"/>
      <c r="BK671" s="58"/>
      <c r="BL671" s="58"/>
      <c r="BM671" s="58"/>
      <c r="BN671" s="58"/>
      <c r="BO671" s="58"/>
      <c r="BP671" s="58"/>
      <c r="BQ671" s="58"/>
      <c r="BR671" s="58"/>
      <c r="BS671" s="58"/>
      <c r="BT671" s="58"/>
      <c r="BU671" s="58"/>
      <c r="BV671" s="663"/>
      <c r="BW671" s="663"/>
      <c r="BX671" s="663"/>
      <c r="BY671" s="663"/>
      <c r="BZ671" s="663"/>
      <c r="CA671" s="663"/>
      <c r="CB671" s="663"/>
      <c r="CC671" s="663"/>
      <c r="CD671" s="663"/>
      <c r="CE671" s="663"/>
      <c r="CF671" s="663"/>
      <c r="CG671" s="663"/>
      <c r="CH671" s="663"/>
      <c r="CI671" s="663"/>
      <c r="CJ671" s="663"/>
      <c r="CU671" s="667"/>
      <c r="CV671" s="667"/>
      <c r="CW671" s="667"/>
    </row>
    <row r="672" spans="2:121" s="47" customFormat="1">
      <c r="B672" s="47">
        <v>672</v>
      </c>
      <c r="C672" s="46"/>
      <c r="D672" s="636" t="s">
        <v>481</v>
      </c>
      <c r="E672" s="666"/>
      <c r="F672" s="667">
        <v>0</v>
      </c>
      <c r="G672" s="667" t="s">
        <v>105</v>
      </c>
      <c r="H672" s="667" t="s">
        <v>105</v>
      </c>
      <c r="I672" s="667" t="s">
        <v>105</v>
      </c>
      <c r="J672" s="667" t="s">
        <v>105</v>
      </c>
      <c r="K672" s="667" t="s">
        <v>105</v>
      </c>
      <c r="L672" s="667" t="s">
        <v>105</v>
      </c>
      <c r="M672" s="667">
        <v>8495.3773573975559</v>
      </c>
      <c r="N672" s="667">
        <v>14144.249118567099</v>
      </c>
      <c r="O672" s="667">
        <v>25172.820685113194</v>
      </c>
      <c r="P672" s="667">
        <v>36571.466775071829</v>
      </c>
      <c r="Q672" s="667">
        <v>49041.514117428378</v>
      </c>
      <c r="R672" s="667">
        <v>74212.522190259624</v>
      </c>
      <c r="S672" s="667">
        <v>135610.10312260364</v>
      </c>
      <c r="T672" s="667">
        <v>396453.61178607191</v>
      </c>
      <c r="U672" s="667">
        <v>649029.30983845762</v>
      </c>
      <c r="V672" s="668">
        <v>1163351.1726031236</v>
      </c>
      <c r="W672" s="668">
        <v>1758969.5458281955</v>
      </c>
      <c r="X672" s="668">
        <v>2496344.8542865324</v>
      </c>
      <c r="Y672" s="668">
        <v>3138612.8481367039</v>
      </c>
      <c r="Z672" s="668">
        <v>3828949.8793081827</v>
      </c>
      <c r="AA672" s="668">
        <v>4578881.6620684769</v>
      </c>
      <c r="AB672" s="60"/>
      <c r="AC672" s="60"/>
      <c r="AD672" s="63"/>
      <c r="AE672" s="63"/>
      <c r="AF672" s="63"/>
      <c r="AG672" s="63"/>
      <c r="AH672" s="63"/>
      <c r="AI672" s="63"/>
      <c r="AJ672" s="63"/>
      <c r="AK672" s="63"/>
      <c r="AL672" s="63"/>
      <c r="AM672" s="63"/>
      <c r="AN672" s="63"/>
      <c r="AO672" s="63"/>
      <c r="AP672" s="63"/>
      <c r="AQ672" s="63"/>
      <c r="AR672" s="63"/>
      <c r="AS672" s="63"/>
      <c r="AT672" s="667"/>
      <c r="AU672" s="667"/>
      <c r="AV672" s="667"/>
      <c r="AW672" s="667"/>
      <c r="AX672" s="667"/>
      <c r="AY672" s="667"/>
      <c r="AZ672" s="667"/>
      <c r="BA672" s="667"/>
      <c r="BB672" s="667"/>
      <c r="BC672" s="667"/>
      <c r="BD672" s="667"/>
      <c r="BE672" s="667"/>
      <c r="BF672" s="667"/>
      <c r="BG672" s="667"/>
      <c r="BH672" s="667"/>
      <c r="BI672" s="667"/>
      <c r="BJ672" s="667">
        <v>1611.6016450226168</v>
      </c>
      <c r="BK672" s="667">
        <v>1910.060927326766</v>
      </c>
      <c r="BL672" s="667">
        <v>2322.1484851447294</v>
      </c>
      <c r="BM672" s="667">
        <v>2651.5662999034439</v>
      </c>
      <c r="BN672" s="667">
        <v>2545.1030797500002</v>
      </c>
      <c r="BO672" s="667">
        <v>3168.8525944257281</v>
      </c>
      <c r="BP672" s="667">
        <v>3934.8242178595824</v>
      </c>
      <c r="BQ672" s="667">
        <v>4495.469226531789</v>
      </c>
      <c r="BR672" s="667">
        <v>4283.5151771407272</v>
      </c>
      <c r="BS672" s="667">
        <v>5869.2911708940483</v>
      </c>
      <c r="BT672" s="667">
        <v>7001.9351270784191</v>
      </c>
      <c r="BU672" s="667">
        <v>8018.0792099999999</v>
      </c>
      <c r="BV672" s="667">
        <v>7170.1271890171593</v>
      </c>
      <c r="BW672" s="667">
        <v>10298.055019362469</v>
      </c>
      <c r="BX672" s="667">
        <v>9560.9976849670002</v>
      </c>
      <c r="BY672" s="667">
        <v>9542.2868817252001</v>
      </c>
      <c r="BZ672" s="667">
        <v>8830.1474736229993</v>
      </c>
      <c r="CA672" s="667">
        <v>11739.782722073216</v>
      </c>
      <c r="CB672" s="667">
        <v>13299.347779789097</v>
      </c>
      <c r="CC672" s="667">
        <v>15172.236141943067</v>
      </c>
      <c r="CD672" s="667">
        <v>13510.125634643189</v>
      </c>
      <c r="CE672" s="667">
        <v>18431.458873654949</v>
      </c>
      <c r="CF672" s="667">
        <v>19816.028191885754</v>
      </c>
      <c r="CG672" s="667">
        <v>22454.909490075741</v>
      </c>
      <c r="CH672" s="667">
        <v>22967.213578893421</v>
      </c>
      <c r="CI672" s="667">
        <v>30043.277964057565</v>
      </c>
      <c r="CJ672" s="667">
        <v>35668.85074539436</v>
      </c>
      <c r="CK672" s="667">
        <v>46930.760834258297</v>
      </c>
      <c r="CL672" s="667">
        <v>41570.65657779709</v>
      </c>
      <c r="CM672" s="667">
        <v>99142.817281389958</v>
      </c>
      <c r="CN672" s="667">
        <v>121987.46954924871</v>
      </c>
      <c r="CO672" s="667">
        <v>133752.66837763615</v>
      </c>
      <c r="CP672" s="667">
        <v>117644.95811516576</v>
      </c>
      <c r="CQ672" s="667">
        <v>159619.93582303781</v>
      </c>
      <c r="CR672" s="667">
        <v>167122.83328247073</v>
      </c>
      <c r="CS672" s="667">
        <v>204641.58261778331</v>
      </c>
      <c r="CT672" s="667">
        <v>203525.77753923676</v>
      </c>
      <c r="CU672" s="667"/>
      <c r="CV672" s="705"/>
      <c r="CW672" s="667"/>
      <c r="CX672" s="667"/>
      <c r="CY672" s="667"/>
      <c r="CZ672" s="667"/>
      <c r="DA672" s="667"/>
      <c r="DB672" s="667"/>
      <c r="DC672" s="667"/>
      <c r="DD672" s="667"/>
      <c r="DE672" s="667"/>
      <c r="DF672" s="667"/>
      <c r="DG672" s="667"/>
      <c r="DH672" s="667"/>
      <c r="DI672" s="667"/>
      <c r="DJ672" s="667"/>
      <c r="DK672" s="667"/>
      <c r="DL672" s="667"/>
      <c r="DM672" s="667"/>
      <c r="DN672" s="667"/>
      <c r="DO672" s="667"/>
      <c r="DP672" s="667"/>
      <c r="DQ672" s="667"/>
    </row>
    <row r="673" spans="2:121" s="47" customFormat="1">
      <c r="B673" s="47">
        <v>673</v>
      </c>
      <c r="C673" s="46"/>
      <c r="D673" s="636" t="s">
        <v>482</v>
      </c>
      <c r="E673" s="666"/>
      <c r="F673" s="667">
        <v>0</v>
      </c>
      <c r="G673" s="667">
        <v>224.5</v>
      </c>
      <c r="H673" s="667">
        <v>502.3</v>
      </c>
      <c r="I673" s="667">
        <v>918.5</v>
      </c>
      <c r="J673" s="667">
        <v>1441.7</v>
      </c>
      <c r="K673" s="667">
        <v>2098.6999999999998</v>
      </c>
      <c r="L673" s="667">
        <v>2979</v>
      </c>
      <c r="M673" s="667">
        <v>4230.2076363070901</v>
      </c>
      <c r="N673" s="667">
        <v>5766.1217013526812</v>
      </c>
      <c r="O673" s="667">
        <v>7227.9145677581146</v>
      </c>
      <c r="P673" s="667">
        <v>10956.318906135579</v>
      </c>
      <c r="Q673" s="667">
        <v>17310.00677814861</v>
      </c>
      <c r="R673" s="667">
        <v>24071.499263651927</v>
      </c>
      <c r="S673" s="667">
        <v>29610.774940138042</v>
      </c>
      <c r="T673" s="667">
        <v>47415.177017196278</v>
      </c>
      <c r="U673" s="667">
        <v>66460.28655835228</v>
      </c>
      <c r="V673" s="668">
        <v>80749.276163695191</v>
      </c>
      <c r="W673" s="668">
        <v>99589.882644037483</v>
      </c>
      <c r="X673" s="668">
        <v>119656.81479280684</v>
      </c>
      <c r="Y673" s="668">
        <v>138972.87895700926</v>
      </c>
      <c r="Z673" s="668">
        <v>161114.29971761091</v>
      </c>
      <c r="AA673" s="668">
        <v>186641.41047916887</v>
      </c>
      <c r="AB673" s="60"/>
      <c r="AC673" s="60"/>
      <c r="AD673" s="63"/>
      <c r="AE673" s="63"/>
      <c r="AF673" s="63"/>
      <c r="AG673" s="63"/>
      <c r="AH673" s="63"/>
      <c r="AI673" s="63"/>
      <c r="AJ673" s="63"/>
      <c r="AK673" s="63"/>
      <c r="AL673" s="63"/>
      <c r="AM673" s="63"/>
      <c r="AN673" s="63"/>
      <c r="AO673" s="63"/>
      <c r="AP673" s="63"/>
      <c r="AQ673" s="63"/>
      <c r="AR673" s="63"/>
      <c r="AS673" s="63"/>
      <c r="AT673" s="667"/>
      <c r="AU673" s="667"/>
      <c r="AV673" s="667"/>
      <c r="AW673" s="667"/>
      <c r="AX673" s="667"/>
      <c r="AY673" s="667"/>
      <c r="AZ673" s="667"/>
      <c r="BA673" s="667"/>
      <c r="BB673" s="667"/>
      <c r="BC673" s="667"/>
      <c r="BD673" s="667"/>
      <c r="BE673" s="667"/>
      <c r="BF673" s="667"/>
      <c r="BG673" s="667"/>
      <c r="BH673" s="667"/>
      <c r="BI673" s="667"/>
      <c r="BJ673" s="667">
        <v>1030.7797240813049</v>
      </c>
      <c r="BK673" s="667">
        <v>1149.8793907966592</v>
      </c>
      <c r="BL673" s="667">
        <v>1235.783008626752</v>
      </c>
      <c r="BM673" s="667">
        <v>1343.7346193177743</v>
      </c>
      <c r="BN673" s="667">
        <v>1284.459511313325</v>
      </c>
      <c r="BO673" s="667">
        <v>1404.9671504760047</v>
      </c>
      <c r="BP673" s="667">
        <v>1489.0104425249722</v>
      </c>
      <c r="BQ673" s="667">
        <v>1587.684597038379</v>
      </c>
      <c r="BR673" s="667">
        <v>1507.5542688139421</v>
      </c>
      <c r="BS673" s="667">
        <v>1658.0215032206177</v>
      </c>
      <c r="BT673" s="667">
        <v>1908.097422911286</v>
      </c>
      <c r="BU673" s="667">
        <v>2154.2413728122688</v>
      </c>
      <c r="BV673" s="667">
        <v>2252.1704526222316</v>
      </c>
      <c r="BW673" s="667">
        <v>2549.4025162608164</v>
      </c>
      <c r="BX673" s="667">
        <v>2908.8656525178803</v>
      </c>
      <c r="BY673" s="667">
        <v>3245.8802847346501</v>
      </c>
      <c r="BZ673" s="667">
        <v>3235.247112728</v>
      </c>
      <c r="CA673" s="667">
        <v>3773.1157240660082</v>
      </c>
      <c r="CB673" s="667">
        <v>4741.4510136041445</v>
      </c>
      <c r="CC673" s="667">
        <v>5560.192927750456</v>
      </c>
      <c r="CD673" s="667">
        <v>5532.2725627648797</v>
      </c>
      <c r="CE673" s="667">
        <v>5433.2866426550518</v>
      </c>
      <c r="CF673" s="667">
        <v>6211.3008278214293</v>
      </c>
      <c r="CG673" s="667">
        <v>6894.6392304105657</v>
      </c>
      <c r="CH673" s="667">
        <v>6528.0816240625581</v>
      </c>
      <c r="CI673" s="667">
        <v>6900.2740361719161</v>
      </c>
      <c r="CJ673" s="667">
        <v>7702.0130264985719</v>
      </c>
      <c r="CK673" s="667">
        <v>8480.4062534049954</v>
      </c>
      <c r="CL673" s="667">
        <v>7507.2938676719414</v>
      </c>
      <c r="CM673" s="667">
        <v>10902.432977151628</v>
      </c>
      <c r="CN673" s="667">
        <v>13401.502666107515</v>
      </c>
      <c r="CO673" s="667">
        <v>15603.947506265191</v>
      </c>
      <c r="CP673" s="667">
        <v>14414.004225930126</v>
      </c>
      <c r="CQ673" s="667">
        <v>15699.503487098344</v>
      </c>
      <c r="CR673" s="667">
        <v>17153.92341261762</v>
      </c>
      <c r="CS673" s="667">
        <v>19192.855432706183</v>
      </c>
      <c r="CT673" s="667">
        <v>17729.225197894055</v>
      </c>
      <c r="CU673" s="667"/>
      <c r="CV673" s="667"/>
      <c r="CW673" s="667"/>
      <c r="CX673" s="667"/>
      <c r="CY673" s="667"/>
      <c r="CZ673" s="667"/>
      <c r="DA673" s="667"/>
      <c r="DB673" s="667"/>
      <c r="DC673" s="667"/>
      <c r="DD673" s="667"/>
      <c r="DE673" s="667"/>
      <c r="DF673" s="667"/>
      <c r="DG673" s="667"/>
      <c r="DH673" s="667"/>
      <c r="DI673" s="667"/>
      <c r="DJ673" s="667"/>
      <c r="DK673" s="667"/>
      <c r="DL673" s="667"/>
      <c r="DM673" s="667"/>
      <c r="DN673" s="667"/>
      <c r="DO673" s="667"/>
      <c r="DP673" s="667"/>
      <c r="DQ673" s="667"/>
    </row>
    <row r="674" spans="2:121" s="47" customFormat="1">
      <c r="B674" s="47">
        <v>674</v>
      </c>
      <c r="C674" s="46"/>
      <c r="D674" s="636" t="s">
        <v>483</v>
      </c>
      <c r="E674" s="666"/>
      <c r="F674" s="667">
        <v>0</v>
      </c>
      <c r="G674" s="667" t="s">
        <v>105</v>
      </c>
      <c r="H674" s="667" t="s">
        <v>105</v>
      </c>
      <c r="I674" s="667" t="s">
        <v>105</v>
      </c>
      <c r="J674" s="667" t="s">
        <v>105</v>
      </c>
      <c r="K674" s="667" t="s">
        <v>105</v>
      </c>
      <c r="L674" s="667" t="s">
        <v>105</v>
      </c>
      <c r="M674" s="667">
        <v>7269.0870862845986</v>
      </c>
      <c r="N674" s="667">
        <v>7418.3754313967065</v>
      </c>
      <c r="O674" s="667">
        <v>8036.3133258054067</v>
      </c>
      <c r="P674" s="667">
        <v>9384.8744632567359</v>
      </c>
      <c r="Q674" s="667">
        <v>15614.717388294237</v>
      </c>
      <c r="R674" s="667">
        <v>26037.556449761811</v>
      </c>
      <c r="S674" s="667">
        <v>38702.390627377259</v>
      </c>
      <c r="T674" s="667">
        <v>77984.170317928059</v>
      </c>
      <c r="U674" s="667">
        <v>112844.19608291966</v>
      </c>
      <c r="V674" s="668">
        <v>154345.29412249039</v>
      </c>
      <c r="W674" s="668">
        <v>190933.47526597063</v>
      </c>
      <c r="X674" s="668">
        <v>236956.96674048912</v>
      </c>
      <c r="Y674" s="668">
        <v>280675.52710410935</v>
      </c>
      <c r="Z674" s="668">
        <v>332460.16185481678</v>
      </c>
      <c r="AA674" s="668">
        <v>393799.06171703129</v>
      </c>
      <c r="AB674" s="60"/>
      <c r="AC674" s="60"/>
      <c r="AD674" s="63"/>
      <c r="AE674" s="63"/>
      <c r="AF674" s="63"/>
      <c r="AG674" s="63"/>
      <c r="AH674" s="63"/>
      <c r="AI674" s="63"/>
      <c r="AJ674" s="63"/>
      <c r="AK674" s="63"/>
      <c r="AL674" s="63"/>
      <c r="AM674" s="63"/>
      <c r="AN674" s="63"/>
      <c r="AO674" s="63"/>
      <c r="AP674" s="63"/>
      <c r="AQ674" s="63"/>
      <c r="AR674" s="63"/>
      <c r="AS674" s="63"/>
      <c r="AT674" s="667"/>
      <c r="AU674" s="667"/>
      <c r="AV674" s="667"/>
      <c r="AW674" s="667"/>
      <c r="AX674" s="667"/>
      <c r="AY674" s="667"/>
      <c r="AZ674" s="667"/>
      <c r="BA674" s="667"/>
      <c r="BB674" s="667"/>
      <c r="BC674" s="667"/>
      <c r="BD674" s="667"/>
      <c r="BE674" s="667"/>
      <c r="BF674" s="667"/>
      <c r="BG674" s="667"/>
      <c r="BH674" s="667"/>
      <c r="BI674" s="667"/>
      <c r="BJ674" s="667">
        <v>1694.2594088314713</v>
      </c>
      <c r="BK674" s="667">
        <v>1713.4530050668507</v>
      </c>
      <c r="BL674" s="667">
        <v>1829.0936884534915</v>
      </c>
      <c r="BM674" s="667">
        <v>2032.2809839327856</v>
      </c>
      <c r="BN674" s="667">
        <v>1812.8547860281101</v>
      </c>
      <c r="BO674" s="667">
        <v>1720.8741003061798</v>
      </c>
      <c r="BP674" s="667">
        <v>1825.7336017716962</v>
      </c>
      <c r="BQ674" s="667">
        <v>2058.9129432907202</v>
      </c>
      <c r="BR674" s="667">
        <v>1999.8396290739031</v>
      </c>
      <c r="BS674" s="667">
        <v>1992.5051171095831</v>
      </c>
      <c r="BT674" s="667">
        <v>1869.345568194015</v>
      </c>
      <c r="BU674" s="667">
        <v>2174.6230114279051</v>
      </c>
      <c r="BV674" s="667">
        <v>2125.9817735990396</v>
      </c>
      <c r="BW674" s="667">
        <v>2296.1205327776975</v>
      </c>
      <c r="BX674" s="667">
        <v>2179.8278782599996</v>
      </c>
      <c r="BY674" s="667">
        <v>2782.9442786200002</v>
      </c>
      <c r="BZ674" s="667">
        <v>2952.1448008439997</v>
      </c>
      <c r="CA674" s="667">
        <v>3513.0644151498773</v>
      </c>
      <c r="CB674" s="667">
        <v>3845.2163772506392</v>
      </c>
      <c r="CC674" s="667">
        <v>5304.2917950497203</v>
      </c>
      <c r="CD674" s="667">
        <v>5225.29629749388</v>
      </c>
      <c r="CE674" s="667">
        <v>6077.6014382092881</v>
      </c>
      <c r="CF674" s="667">
        <v>6459.9635137810747</v>
      </c>
      <c r="CG674" s="667">
        <v>8274.6952002775633</v>
      </c>
      <c r="CH674" s="667">
        <v>7733.4385202909425</v>
      </c>
      <c r="CI674" s="667">
        <v>8812.5220854034669</v>
      </c>
      <c r="CJ674" s="667">
        <v>9496.1463652581788</v>
      </c>
      <c r="CK674" s="667">
        <v>12660.283656424672</v>
      </c>
      <c r="CL674" s="667">
        <v>11986.829706450961</v>
      </c>
      <c r="CM674" s="667">
        <v>19563.799029595695</v>
      </c>
      <c r="CN674" s="667">
        <v>19846.945903389591</v>
      </c>
      <c r="CO674" s="667">
        <v>26586.595678491813</v>
      </c>
      <c r="CP674" s="667">
        <v>25651.815571805051</v>
      </c>
      <c r="CQ674" s="667">
        <v>25237.300748178448</v>
      </c>
      <c r="CR674" s="667">
        <v>26594.907510542052</v>
      </c>
      <c r="CS674" s="667">
        <v>35360.172252394113</v>
      </c>
      <c r="CT674" s="667">
        <v>31038.69684188411</v>
      </c>
      <c r="CU674" s="667"/>
      <c r="CV674" s="667"/>
      <c r="CW674" s="667"/>
      <c r="CX674" s="667"/>
      <c r="CY674" s="667"/>
      <c r="CZ674" s="667"/>
      <c r="DA674" s="667"/>
      <c r="DB674" s="667"/>
      <c r="DC674" s="667"/>
      <c r="DD674" s="667"/>
      <c r="DE674" s="667"/>
      <c r="DF674" s="667"/>
      <c r="DG674" s="667"/>
      <c r="DH674" s="667"/>
      <c r="DI674" s="667"/>
      <c r="DJ674" s="667"/>
      <c r="DK674" s="667"/>
      <c r="DL674" s="667"/>
      <c r="DM674" s="667"/>
      <c r="DN674" s="667"/>
      <c r="DO674" s="667"/>
      <c r="DP674" s="667"/>
      <c r="DQ674" s="667"/>
    </row>
    <row r="675" spans="2:121" s="47" customFormat="1">
      <c r="B675" s="47">
        <v>675</v>
      </c>
      <c r="C675" s="46"/>
      <c r="D675" s="636"/>
      <c r="E675" s="666"/>
      <c r="F675" s="667"/>
      <c r="G675" s="667"/>
      <c r="H675" s="667"/>
      <c r="I675" s="667"/>
      <c r="J675" s="667"/>
      <c r="K675" s="667"/>
      <c r="L675" s="667"/>
      <c r="M675" s="667"/>
      <c r="N675" s="667"/>
      <c r="O675" s="667"/>
      <c r="P675" s="667"/>
      <c r="Q675" s="667"/>
      <c r="R675" s="667"/>
      <c r="S675" s="667"/>
      <c r="T675" s="667"/>
      <c r="U675" s="667"/>
      <c r="V675" s="668"/>
      <c r="W675" s="668"/>
      <c r="X675" s="668"/>
      <c r="Y675" s="668"/>
      <c r="Z675" s="668"/>
      <c r="AA675" s="668"/>
      <c r="AB675" s="60"/>
      <c r="AC675" s="60"/>
      <c r="AD675" s="63"/>
      <c r="AE675" s="63"/>
      <c r="AF675" s="63"/>
      <c r="AG675" s="63"/>
      <c r="AH675" s="63"/>
      <c r="AI675" s="63"/>
      <c r="AJ675" s="63"/>
      <c r="AK675" s="63"/>
      <c r="AL675" s="63"/>
      <c r="AM675" s="63"/>
      <c r="AN675" s="63"/>
      <c r="AO675" s="63"/>
      <c r="AP675" s="63"/>
      <c r="AQ675" s="63"/>
      <c r="AR675" s="63"/>
      <c r="AS675" s="63"/>
      <c r="AT675" s="667"/>
      <c r="AU675" s="667"/>
      <c r="AV675" s="667"/>
      <c r="AW675" s="667"/>
      <c r="AX675" s="667"/>
      <c r="AY675" s="667"/>
      <c r="AZ675" s="667"/>
      <c r="BA675" s="667"/>
      <c r="BB675" s="667"/>
      <c r="BC675" s="667"/>
      <c r="BD675" s="667"/>
      <c r="BE675" s="667"/>
      <c r="BF675" s="667"/>
      <c r="BG675" s="667"/>
      <c r="BH675" s="667"/>
      <c r="BI675" s="667"/>
      <c r="BJ675" s="667"/>
      <c r="BK675" s="667"/>
      <c r="BL675" s="667"/>
      <c r="BM675" s="667"/>
      <c r="BN675" s="667"/>
      <c r="BO675" s="667"/>
      <c r="BP675" s="667"/>
      <c r="BQ675" s="667"/>
      <c r="BR675" s="667"/>
      <c r="BS675" s="667"/>
      <c r="BT675" s="667"/>
      <c r="BU675" s="667"/>
      <c r="BV675" s="667"/>
      <c r="BW675" s="667"/>
      <c r="BX675" s="667"/>
      <c r="BY675" s="667"/>
      <c r="BZ675" s="667"/>
      <c r="CA675" s="667"/>
      <c r="CB675" s="667"/>
      <c r="CC675" s="667"/>
      <c r="CD675" s="667"/>
      <c r="CE675" s="667"/>
      <c r="CF675" s="667"/>
      <c r="CG675" s="667"/>
      <c r="CH675" s="667"/>
      <c r="CI675" s="667"/>
      <c r="CJ675" s="667"/>
      <c r="CK675" s="667"/>
      <c r="CL675" s="667"/>
      <c r="CM675" s="667"/>
      <c r="CN675" s="667"/>
      <c r="CO675" s="667"/>
      <c r="CP675" s="667"/>
      <c r="CQ675" s="667"/>
      <c r="CR675" s="667"/>
      <c r="CS675" s="667"/>
      <c r="CT675" s="667"/>
      <c r="CU675" s="667"/>
      <c r="CV675" s="667"/>
      <c r="CW675" s="667"/>
      <c r="CX675" s="667"/>
      <c r="CY675" s="667"/>
      <c r="CZ675" s="667"/>
      <c r="DA675" s="667"/>
      <c r="DB675" s="667"/>
      <c r="DC675" s="667"/>
      <c r="DD675" s="667"/>
      <c r="DE675" s="667"/>
      <c r="DF675" s="667"/>
      <c r="DG675" s="667"/>
      <c r="DH675" s="667"/>
      <c r="DI675" s="667"/>
      <c r="DJ675" s="667"/>
      <c r="DK675" s="667"/>
      <c r="DL675" s="667"/>
      <c r="DM675" s="667"/>
      <c r="DN675" s="667"/>
      <c r="DO675" s="667"/>
      <c r="DP675" s="667"/>
      <c r="DQ675" s="667"/>
    </row>
    <row r="676" spans="2:121" s="47" customFormat="1">
      <c r="B676" s="47">
        <v>676</v>
      </c>
      <c r="C676" s="46"/>
      <c r="D676" s="636" t="s">
        <v>517</v>
      </c>
      <c r="E676" s="666"/>
      <c r="F676" s="667"/>
      <c r="G676" s="667"/>
      <c r="H676" s="667"/>
      <c r="I676" s="667"/>
      <c r="J676" s="667"/>
      <c r="K676" s="667"/>
      <c r="L676" s="667"/>
      <c r="M676" s="667"/>
      <c r="N676" s="667"/>
      <c r="O676" s="656">
        <v>0.77972124741983895</v>
      </c>
      <c r="P676" s="656">
        <v>0.45281560745791238</v>
      </c>
      <c r="Q676" s="656">
        <v>0.34097750082193845</v>
      </c>
      <c r="R676" s="656">
        <v>0.51325919531277209</v>
      </c>
      <c r="S676" s="656">
        <v>0.82732103855651506</v>
      </c>
      <c r="T676" s="656">
        <v>1.9234813827082076</v>
      </c>
      <c r="U676" s="656">
        <v>0.63708764542338603</v>
      </c>
      <c r="V676" s="632">
        <v>0.79244782164411021</v>
      </c>
      <c r="W676" s="632">
        <v>0.51198501987350187</v>
      </c>
      <c r="X676" s="632">
        <v>0.41920868397477018</v>
      </c>
      <c r="Y676" s="632">
        <v>0.25728336080943226</v>
      </c>
      <c r="Z676" s="632">
        <v>0.21994972447185068</v>
      </c>
      <c r="AA676" s="632">
        <v>0.45888705731476742</v>
      </c>
      <c r="AB676" s="60"/>
      <c r="AC676" s="60"/>
      <c r="AD676" s="63"/>
      <c r="AE676" s="63"/>
      <c r="AF676" s="63"/>
      <c r="AG676" s="63"/>
      <c r="AH676" s="63"/>
      <c r="AI676" s="63"/>
      <c r="AJ676" s="63"/>
      <c r="AK676" s="63"/>
      <c r="AL676" s="63"/>
      <c r="AM676" s="63"/>
      <c r="AN676" s="63"/>
      <c r="AO676" s="63"/>
      <c r="AP676" s="63"/>
      <c r="AQ676" s="63"/>
      <c r="AR676" s="63"/>
      <c r="AS676" s="63"/>
      <c r="AT676" s="667"/>
      <c r="AU676" s="667"/>
      <c r="AV676" s="667"/>
      <c r="AW676" s="667"/>
      <c r="AX676" s="667"/>
      <c r="AY676" s="667"/>
      <c r="AZ676" s="667"/>
      <c r="BA676" s="667"/>
      <c r="BB676" s="667"/>
      <c r="BC676" s="667"/>
      <c r="BD676" s="667"/>
      <c r="BE676" s="667"/>
      <c r="BF676" s="667"/>
      <c r="BG676" s="667"/>
      <c r="BH676" s="667"/>
      <c r="BI676" s="667"/>
      <c r="BJ676" s="667"/>
      <c r="BK676" s="667"/>
      <c r="BL676" s="667"/>
      <c r="BM676" s="667"/>
      <c r="BN676" s="667"/>
      <c r="BO676" s="667"/>
      <c r="BP676" s="667"/>
      <c r="BQ676" s="667"/>
      <c r="BR676" s="667"/>
      <c r="BS676" s="667"/>
      <c r="BT676" s="667"/>
      <c r="BU676" s="667"/>
      <c r="BV676" s="667"/>
      <c r="BW676" s="667"/>
      <c r="BX676" s="667"/>
      <c r="BY676" s="656">
        <v>0.19009635996414653</v>
      </c>
      <c r="BZ676" s="656">
        <v>0.23151894531920947</v>
      </c>
      <c r="CA676" s="656">
        <v>0.14000000000000012</v>
      </c>
      <c r="CB676" s="656">
        <v>0.39100000000000001</v>
      </c>
      <c r="CC676" s="656">
        <v>0.58999999999999986</v>
      </c>
      <c r="CD676" s="656">
        <v>0.53</v>
      </c>
      <c r="CE676" s="656">
        <v>0.56999999999999984</v>
      </c>
      <c r="CF676" s="656">
        <v>0.49</v>
      </c>
      <c r="CG676" s="656">
        <v>0.4800000000000002</v>
      </c>
      <c r="CH676" s="656">
        <v>0.7</v>
      </c>
      <c r="CI676" s="656">
        <v>0.62999999999999989</v>
      </c>
      <c r="CJ676" s="656">
        <v>0.8</v>
      </c>
      <c r="CK676" s="656">
        <v>1.0899999999999999</v>
      </c>
      <c r="CL676" s="656">
        <v>0.80999999999999983</v>
      </c>
      <c r="CM676" s="656">
        <v>2.2999999999999998</v>
      </c>
      <c r="CN676" s="656">
        <v>2.42</v>
      </c>
      <c r="CO676" s="656">
        <v>1.85</v>
      </c>
      <c r="CP676" s="656">
        <v>1.83</v>
      </c>
      <c r="CQ676" s="656">
        <v>0.60999999999999988</v>
      </c>
      <c r="CR676" s="656">
        <v>0.37000000000000011</v>
      </c>
      <c r="CS676" s="656">
        <v>0.53</v>
      </c>
      <c r="CT676" s="656">
        <v>0.73</v>
      </c>
      <c r="CU676" s="667"/>
      <c r="CV676" s="667"/>
      <c r="CW676" s="667"/>
      <c r="CX676" s="656"/>
      <c r="CY676" s="656"/>
      <c r="CZ676" s="656"/>
      <c r="DA676" s="656"/>
      <c r="DB676" s="656"/>
      <c r="DC676" s="656"/>
      <c r="DD676" s="656"/>
      <c r="DE676" s="656"/>
      <c r="DF676" s="656"/>
      <c r="DG676" s="656"/>
      <c r="DH676" s="656"/>
      <c r="DI676" s="656"/>
      <c r="DJ676" s="656"/>
      <c r="DK676" s="656"/>
      <c r="DL676" s="656"/>
      <c r="DM676" s="656"/>
      <c r="DN676" s="656"/>
      <c r="DO676" s="656"/>
      <c r="DP676" s="656"/>
      <c r="DQ676" s="656"/>
    </row>
    <row r="677" spans="2:121" s="47" customFormat="1">
      <c r="B677" s="47">
        <v>677</v>
      </c>
      <c r="C677" s="46"/>
      <c r="D677" s="636" t="s">
        <v>518</v>
      </c>
      <c r="E677" s="666"/>
      <c r="F677" s="667"/>
      <c r="G677" s="667"/>
      <c r="H677" s="667"/>
      <c r="I677" s="667"/>
      <c r="J677" s="667"/>
      <c r="K677" s="667"/>
      <c r="L677" s="667"/>
      <c r="M677" s="667"/>
      <c r="N677" s="667"/>
      <c r="O677" s="656">
        <v>0.25351405019122475</v>
      </c>
      <c r="P677" s="656">
        <v>0.51583403531205607</v>
      </c>
      <c r="Q677" s="656">
        <v>0.57991081917622389</v>
      </c>
      <c r="R677" s="656">
        <v>0.39061177572955819</v>
      </c>
      <c r="S677" s="656">
        <v>0.23011760155922012</v>
      </c>
      <c r="T677" s="656">
        <v>0.60128119284456782</v>
      </c>
      <c r="U677" s="656">
        <v>0.40166695010436904</v>
      </c>
      <c r="V677" s="632">
        <v>0.21500042123347063</v>
      </c>
      <c r="W677" s="632">
        <v>0.23332229557263839</v>
      </c>
      <c r="X677" s="632">
        <v>0.20149569028506908</v>
      </c>
      <c r="Y677" s="632">
        <v>0.16142886803103851</v>
      </c>
      <c r="Z677" s="632">
        <v>0.15932188299453021</v>
      </c>
      <c r="AA677" s="632">
        <v>0.34300600145806648</v>
      </c>
      <c r="AB677" s="60"/>
      <c r="AC677" s="60"/>
      <c r="AD677" s="63"/>
      <c r="AE677" s="63"/>
      <c r="AF677" s="63"/>
      <c r="AG677" s="63"/>
      <c r="AH677" s="63"/>
      <c r="AI677" s="63"/>
      <c r="AJ677" s="63"/>
      <c r="AK677" s="63"/>
      <c r="AL677" s="63"/>
      <c r="AM677" s="63"/>
      <c r="AN677" s="63"/>
      <c r="AO677" s="63"/>
      <c r="AP677" s="63"/>
      <c r="AQ677" s="63"/>
      <c r="AR677" s="63"/>
      <c r="AS677" s="63"/>
      <c r="AT677" s="667"/>
      <c r="AU677" s="667"/>
      <c r="AV677" s="667"/>
      <c r="AW677" s="667"/>
      <c r="AX677" s="667"/>
      <c r="AY677" s="667"/>
      <c r="AZ677" s="667"/>
      <c r="BA677" s="667"/>
      <c r="BB677" s="667"/>
      <c r="BC677" s="667"/>
      <c r="BD677" s="667"/>
      <c r="BE677" s="667"/>
      <c r="BF677" s="667"/>
      <c r="BG677" s="667"/>
      <c r="BH677" s="667"/>
      <c r="BI677" s="667"/>
      <c r="BJ677" s="667"/>
      <c r="BK677" s="667"/>
      <c r="BL677" s="667"/>
      <c r="BM677" s="667"/>
      <c r="BN677" s="667"/>
      <c r="BO677" s="667"/>
      <c r="BP677" s="667"/>
      <c r="BQ677" s="667"/>
      <c r="BR677" s="667"/>
      <c r="BS677" s="667"/>
      <c r="BT677" s="667"/>
      <c r="BU677" s="667"/>
      <c r="BV677" s="667"/>
      <c r="BW677" s="667"/>
      <c r="BX677" s="667"/>
      <c r="BY677" s="656">
        <v>0.50673936806686348</v>
      </c>
      <c r="BZ677" s="656">
        <v>0.4365018904147151</v>
      </c>
      <c r="CA677" s="656">
        <v>0.48</v>
      </c>
      <c r="CB677" s="656">
        <v>0.62999999999999989</v>
      </c>
      <c r="CC677" s="656">
        <v>0.71300000000000008</v>
      </c>
      <c r="CD677" s="656">
        <v>0.71</v>
      </c>
      <c r="CE677" s="656">
        <v>0.43999999999999995</v>
      </c>
      <c r="CF677" s="656">
        <v>0.31000000000000005</v>
      </c>
      <c r="CG677" s="656">
        <v>0.24</v>
      </c>
      <c r="CH677" s="656">
        <v>0.17999999999999994</v>
      </c>
      <c r="CI677" s="656">
        <v>0.27</v>
      </c>
      <c r="CJ677" s="656">
        <v>0.24</v>
      </c>
      <c r="CK677" s="656">
        <v>0.22999999999999998</v>
      </c>
      <c r="CL677" s="656">
        <v>0.14999999999999991</v>
      </c>
      <c r="CM677" s="656">
        <v>0.58000000000000007</v>
      </c>
      <c r="CN677" s="656">
        <v>0.74</v>
      </c>
      <c r="CO677" s="656">
        <v>0.83999999999999986</v>
      </c>
      <c r="CP677" s="656">
        <v>0.91999999999999993</v>
      </c>
      <c r="CQ677" s="656">
        <v>0.43999999999999995</v>
      </c>
      <c r="CR677" s="656">
        <v>0.28000000000000003</v>
      </c>
      <c r="CS677" s="656">
        <v>0.22999999999999998</v>
      </c>
      <c r="CT677" s="656">
        <v>0.22999999999999998</v>
      </c>
      <c r="CU677" s="667"/>
      <c r="CV677" s="667"/>
      <c r="CW677" s="667"/>
      <c r="CX677" s="656"/>
      <c r="CY677" s="656"/>
      <c r="CZ677" s="656"/>
      <c r="DA677" s="656"/>
      <c r="DB677" s="656"/>
      <c r="DC677" s="656"/>
      <c r="DD677" s="656"/>
      <c r="DE677" s="656"/>
      <c r="DF677" s="656"/>
      <c r="DG677" s="656"/>
      <c r="DH677" s="656"/>
      <c r="DI677" s="656"/>
      <c r="DJ677" s="656"/>
      <c r="DK677" s="656"/>
      <c r="DL677" s="656"/>
      <c r="DM677" s="656"/>
      <c r="DN677" s="656"/>
      <c r="DO677" s="656"/>
      <c r="DP677" s="656"/>
      <c r="DQ677" s="656"/>
    </row>
    <row r="678" spans="2:121" s="47" customFormat="1">
      <c r="B678" s="47">
        <v>678</v>
      </c>
      <c r="C678" s="46"/>
      <c r="D678" s="636" t="s">
        <v>519</v>
      </c>
      <c r="E678" s="666"/>
      <c r="F678" s="667"/>
      <c r="G678" s="667"/>
      <c r="H678" s="667"/>
      <c r="I678" s="667"/>
      <c r="J678" s="667"/>
      <c r="K678" s="667"/>
      <c r="L678" s="667"/>
      <c r="M678" s="667"/>
      <c r="N678" s="667"/>
      <c r="O678" s="656">
        <v>8.3298277382054309E-2</v>
      </c>
      <c r="P678" s="656">
        <v>0.16780843189886152</v>
      </c>
      <c r="Q678" s="656">
        <v>0.66381739568582598</v>
      </c>
      <c r="R678" s="656">
        <v>0.66750097374680517</v>
      </c>
      <c r="S678" s="656">
        <v>0.48640640307594252</v>
      </c>
      <c r="T678" s="656">
        <v>1.014970368852711</v>
      </c>
      <c r="U678" s="656">
        <v>0.44701412636530291</v>
      </c>
      <c r="V678" s="632">
        <v>0.36777343877814572</v>
      </c>
      <c r="W678" s="632">
        <v>0.23705407639084464</v>
      </c>
      <c r="X678" s="632">
        <v>0.24104464348332688</v>
      </c>
      <c r="Y678" s="632">
        <v>0.18449999999999989</v>
      </c>
      <c r="Z678" s="632">
        <v>0.18449999999999722</v>
      </c>
      <c r="AA678" s="632">
        <v>0.40304024999999966</v>
      </c>
      <c r="AB678" s="60"/>
      <c r="AC678" s="60"/>
      <c r="AD678" s="63"/>
      <c r="AE678" s="63"/>
      <c r="AF678" s="63"/>
      <c r="AG678" s="63"/>
      <c r="AH678" s="63"/>
      <c r="AI678" s="63"/>
      <c r="AJ678" s="63"/>
      <c r="AK678" s="63"/>
      <c r="AL678" s="63"/>
      <c r="AM678" s="63"/>
      <c r="AN678" s="63"/>
      <c r="AO678" s="63"/>
      <c r="AP678" s="63"/>
      <c r="AQ678" s="63"/>
      <c r="AR678" s="63"/>
      <c r="AS678" s="63"/>
      <c r="AT678" s="667"/>
      <c r="AU678" s="667"/>
      <c r="AV678" s="667"/>
      <c r="AW678" s="667"/>
      <c r="AX678" s="667"/>
      <c r="AY678" s="667"/>
      <c r="AZ678" s="667"/>
      <c r="BA678" s="667"/>
      <c r="BB678" s="667"/>
      <c r="BC678" s="667"/>
      <c r="BD678" s="667"/>
      <c r="BE678" s="667"/>
      <c r="BF678" s="667"/>
      <c r="BG678" s="667"/>
      <c r="BH678" s="667"/>
      <c r="BI678" s="667"/>
      <c r="BJ678" s="667"/>
      <c r="BK678" s="667"/>
      <c r="BL678" s="667"/>
      <c r="BM678" s="667"/>
      <c r="BN678" s="667"/>
      <c r="BO678" s="667"/>
      <c r="BP678" s="667"/>
      <c r="BQ678" s="667"/>
      <c r="BR678" s="667"/>
      <c r="BS678" s="667"/>
      <c r="BT678" s="667"/>
      <c r="BU678" s="667"/>
      <c r="BV678" s="667"/>
      <c r="BW678" s="667"/>
      <c r="BX678" s="667"/>
      <c r="BY678" s="656">
        <v>0.27973642511612073</v>
      </c>
      <c r="BZ678" s="656">
        <v>0.38860306212614537</v>
      </c>
      <c r="CA678" s="656">
        <v>0.53</v>
      </c>
      <c r="CB678" s="656">
        <v>0.76400000000000001</v>
      </c>
      <c r="CC678" s="656">
        <v>0.90599999999999992</v>
      </c>
      <c r="CD678" s="656">
        <v>0.77000000000000024</v>
      </c>
      <c r="CE678" s="656">
        <v>0.7300000000000002</v>
      </c>
      <c r="CF678" s="656">
        <v>0.68000000000000016</v>
      </c>
      <c r="CG678" s="656">
        <v>0.55999999999999983</v>
      </c>
      <c r="CH678" s="656">
        <v>0.48</v>
      </c>
      <c r="CI678" s="656">
        <v>0.44999999999999996</v>
      </c>
      <c r="CJ678" s="656">
        <v>0.46999999999999975</v>
      </c>
      <c r="CK678" s="656">
        <v>0.53</v>
      </c>
      <c r="CL678" s="656">
        <v>0.55000000000000004</v>
      </c>
      <c r="CM678" s="656">
        <v>1.2199999999999998</v>
      </c>
      <c r="CN678" s="656">
        <v>1.0899999999999999</v>
      </c>
      <c r="CO678" s="656">
        <v>1.1000000000000001</v>
      </c>
      <c r="CP678" s="656">
        <v>1.1399999999999997</v>
      </c>
      <c r="CQ678" s="656">
        <v>0.29000000000000004</v>
      </c>
      <c r="CR678" s="656">
        <v>0.34000000000000008</v>
      </c>
      <c r="CS678" s="656">
        <v>0.33000000000000007</v>
      </c>
      <c r="CT678" s="656">
        <v>0.20999999999999996</v>
      </c>
      <c r="CU678" s="667"/>
      <c r="CV678" s="667"/>
      <c r="CW678" s="667"/>
      <c r="CX678" s="656"/>
      <c r="CY678" s="656"/>
      <c r="CZ678" s="656"/>
      <c r="DA678" s="656"/>
      <c r="DB678" s="656"/>
      <c r="DC678" s="656"/>
      <c r="DD678" s="656"/>
      <c r="DE678" s="656"/>
      <c r="DF678" s="656"/>
      <c r="DG678" s="656"/>
      <c r="DH678" s="656"/>
      <c r="DI678" s="656"/>
      <c r="DJ678" s="656"/>
      <c r="DK678" s="656"/>
      <c r="DL678" s="656"/>
      <c r="DM678" s="656"/>
      <c r="DN678" s="656"/>
      <c r="DO678" s="656"/>
      <c r="DP678" s="656"/>
      <c r="DQ678" s="656"/>
    </row>
    <row r="679" spans="2:121" s="47" customFormat="1">
      <c r="B679" s="47">
        <v>679</v>
      </c>
      <c r="C679" s="46"/>
      <c r="D679" s="636"/>
      <c r="E679" s="666"/>
      <c r="F679" s="667"/>
      <c r="G679" s="667"/>
      <c r="H679" s="667"/>
      <c r="I679" s="667"/>
      <c r="J679" s="667"/>
      <c r="K679" s="667"/>
      <c r="L679" s="667"/>
      <c r="M679" s="667"/>
      <c r="N679" s="667"/>
      <c r="O679" s="667"/>
      <c r="P679" s="667"/>
      <c r="Q679" s="667"/>
      <c r="R679" s="667"/>
      <c r="S679" s="667"/>
      <c r="T679" s="667"/>
      <c r="U679" s="667"/>
      <c r="V679" s="668"/>
      <c r="W679" s="668"/>
      <c r="X679" s="668"/>
      <c r="Y679" s="668"/>
      <c r="Z679" s="668"/>
      <c r="AA679" s="668"/>
      <c r="AB679" s="60"/>
      <c r="AC679" s="60"/>
      <c r="AD679" s="63"/>
      <c r="AE679" s="63"/>
      <c r="AF679" s="63"/>
      <c r="AG679" s="63"/>
      <c r="AH679" s="63"/>
      <c r="AI679" s="63"/>
      <c r="AJ679" s="63"/>
      <c r="AK679" s="63"/>
      <c r="AL679" s="63"/>
      <c r="AM679" s="63"/>
      <c r="AN679" s="63"/>
      <c r="AO679" s="63"/>
      <c r="AP679" s="63"/>
      <c r="AQ679" s="63"/>
      <c r="AR679" s="63"/>
      <c r="AS679" s="63"/>
      <c r="AT679" s="667"/>
      <c r="AU679" s="667"/>
      <c r="AV679" s="667"/>
      <c r="AW679" s="667"/>
      <c r="AX679" s="667"/>
      <c r="AY679" s="667"/>
      <c r="AZ679" s="667"/>
      <c r="BA679" s="667"/>
      <c r="BB679" s="667"/>
      <c r="BC679" s="667"/>
      <c r="BD679" s="667"/>
      <c r="BE679" s="667"/>
      <c r="BF679" s="667"/>
      <c r="BG679" s="667"/>
      <c r="BH679" s="667"/>
      <c r="BI679" s="667"/>
      <c r="BJ679" s="667"/>
      <c r="BK679" s="667"/>
      <c r="BL679" s="667"/>
      <c r="BM679" s="667"/>
      <c r="BN679" s="667"/>
      <c r="BO679" s="667"/>
      <c r="BP679" s="667"/>
      <c r="BQ679" s="667"/>
      <c r="BR679" s="667"/>
      <c r="BS679" s="667"/>
      <c r="BT679" s="667"/>
      <c r="BU679" s="667"/>
      <c r="BV679" s="667"/>
      <c r="BW679" s="667"/>
      <c r="BX679" s="667"/>
      <c r="BY679" s="667"/>
      <c r="BZ679" s="667"/>
      <c r="CA679" s="667"/>
      <c r="CB679" s="667"/>
      <c r="CC679" s="667"/>
      <c r="CD679" s="667"/>
      <c r="CE679" s="667"/>
      <c r="CF679" s="667"/>
      <c r="CG679" s="667"/>
      <c r="CH679" s="667"/>
      <c r="CI679" s="667"/>
      <c r="CJ679" s="667"/>
      <c r="CK679" s="667"/>
      <c r="CL679" s="667"/>
      <c r="CM679" s="667"/>
      <c r="CN679" s="667"/>
      <c r="CO679" s="667"/>
      <c r="CP679" s="667"/>
      <c r="CQ679" s="667"/>
      <c r="CR679" s="667"/>
      <c r="CS679" s="667"/>
      <c r="CT679" s="667"/>
      <c r="CU679" s="667"/>
      <c r="CV679" s="667"/>
      <c r="CW679" s="667"/>
      <c r="CX679" s="667"/>
      <c r="CY679" s="667"/>
      <c r="CZ679" s="667"/>
      <c r="DA679" s="667"/>
      <c r="DB679" s="667"/>
      <c r="DC679" s="667"/>
      <c r="DD679" s="667"/>
      <c r="DE679" s="667"/>
      <c r="DF679" s="667"/>
      <c r="DG679" s="667"/>
      <c r="DH679" s="667"/>
      <c r="DI679" s="667"/>
      <c r="DJ679" s="667"/>
      <c r="DK679" s="667"/>
      <c r="DL679" s="667"/>
      <c r="DM679" s="667"/>
      <c r="DN679" s="667"/>
      <c r="DO679" s="667"/>
      <c r="DP679" s="667"/>
      <c r="DQ679" s="667"/>
    </row>
    <row r="680" spans="2:121" s="47" customFormat="1">
      <c r="B680" s="47">
        <v>680</v>
      </c>
      <c r="C680" s="46"/>
      <c r="D680" s="84" t="s">
        <v>365</v>
      </c>
      <c r="E680" s="11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131"/>
      <c r="W680" s="131"/>
      <c r="X680" s="131"/>
      <c r="Y680" s="131"/>
      <c r="Z680" s="131"/>
      <c r="AA680" s="131"/>
      <c r="AB680" s="114"/>
      <c r="AC680" s="11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99"/>
      <c r="CE680" s="99"/>
      <c r="CF680" s="99"/>
      <c r="CG680" s="99"/>
      <c r="CH680" s="99"/>
      <c r="CI680" s="85"/>
      <c r="CJ680" s="85"/>
      <c r="CK680" s="85"/>
      <c r="CL680" s="85"/>
      <c r="CM680" s="85"/>
      <c r="CN680" s="85"/>
      <c r="CO680" s="85"/>
      <c r="CP680" s="85"/>
      <c r="CQ680" s="85"/>
      <c r="CR680" s="85"/>
      <c r="CS680" s="85"/>
      <c r="CT680" s="85"/>
      <c r="CU680" s="667"/>
      <c r="CV680" s="667"/>
      <c r="CW680" s="667"/>
      <c r="CX680" s="85"/>
      <c r="CY680" s="85"/>
      <c r="CZ680" s="85"/>
      <c r="DA680" s="85"/>
      <c r="DB680" s="85"/>
      <c r="DC680" s="85"/>
      <c r="DD680" s="85"/>
      <c r="DE680" s="85"/>
      <c r="DF680" s="85"/>
      <c r="DG680" s="85"/>
      <c r="DH680" s="85"/>
      <c r="DI680" s="85"/>
      <c r="DJ680" s="85"/>
      <c r="DK680" s="85"/>
      <c r="DL680" s="85"/>
      <c r="DM680" s="85"/>
      <c r="DN680" s="85"/>
      <c r="DO680" s="85"/>
      <c r="DP680" s="85"/>
      <c r="DQ680" s="85"/>
    </row>
    <row r="681" spans="2:121" s="684" customFormat="1">
      <c r="B681" s="47">
        <v>681</v>
      </c>
      <c r="C681" s="681"/>
      <c r="D681" s="682"/>
      <c r="E681" s="683"/>
      <c r="F681" s="667"/>
      <c r="G681" s="667"/>
      <c r="H681" s="667"/>
      <c r="I681" s="667"/>
      <c r="J681" s="667"/>
      <c r="K681" s="667"/>
      <c r="L681" s="667"/>
      <c r="M681" s="667"/>
      <c r="N681" s="667"/>
      <c r="O681" s="667"/>
      <c r="P681" s="667"/>
      <c r="Q681" s="667"/>
      <c r="R681" s="667"/>
      <c r="S681" s="667"/>
      <c r="T681" s="667"/>
      <c r="U681" s="667"/>
      <c r="V681" s="668"/>
      <c r="W681" s="668"/>
      <c r="X681" s="668"/>
      <c r="Y681" s="668"/>
      <c r="Z681" s="668"/>
      <c r="AA681" s="668"/>
      <c r="AB681" s="66"/>
      <c r="AC681" s="66"/>
      <c r="AD681" s="63"/>
      <c r="AE681" s="63"/>
      <c r="AF681" s="63"/>
      <c r="AG681" s="63"/>
      <c r="AH681" s="63"/>
      <c r="AI681" s="63"/>
      <c r="AJ681" s="63"/>
      <c r="AK681" s="63"/>
      <c r="AL681" s="63"/>
      <c r="AM681" s="63"/>
      <c r="AN681" s="63"/>
      <c r="AO681" s="63"/>
      <c r="AP681" s="63"/>
      <c r="AQ681" s="63"/>
      <c r="AR681" s="63"/>
      <c r="AS681" s="63"/>
      <c r="AT681" s="667"/>
      <c r="AU681" s="667"/>
      <c r="AV681" s="667"/>
      <c r="AW681" s="667"/>
      <c r="AX681" s="667"/>
      <c r="AY681" s="667"/>
      <c r="AZ681" s="667"/>
      <c r="BA681" s="667"/>
      <c r="BB681" s="667"/>
      <c r="BC681" s="667"/>
      <c r="BD681" s="667"/>
      <c r="BE681" s="667"/>
      <c r="BF681" s="667"/>
      <c r="BG681" s="667"/>
      <c r="BH681" s="667"/>
      <c r="BI681" s="667"/>
      <c r="BJ681" s="667"/>
      <c r="BK681" s="667"/>
      <c r="BL681" s="667"/>
      <c r="BM681" s="667"/>
      <c r="BN681" s="667"/>
      <c r="BO681" s="667"/>
      <c r="BP681" s="667"/>
      <c r="BQ681" s="667"/>
      <c r="BR681" s="667"/>
      <c r="BS681" s="667"/>
      <c r="BT681" s="667"/>
      <c r="BU681" s="667"/>
      <c r="BV681" s="667"/>
      <c r="BW681" s="667"/>
      <c r="BX681" s="667"/>
      <c r="BY681" s="667"/>
      <c r="BZ681" s="667"/>
      <c r="CA681" s="667"/>
      <c r="CB681" s="667"/>
      <c r="CC681" s="667"/>
      <c r="CD681" s="667"/>
      <c r="CE681" s="667"/>
      <c r="CF681" s="667"/>
      <c r="CG681" s="667"/>
      <c r="CH681" s="667"/>
      <c r="CI681" s="667"/>
      <c r="CJ681" s="667"/>
      <c r="CK681" s="667"/>
      <c r="CL681" s="667"/>
      <c r="CM681" s="667"/>
      <c r="CN681" s="667"/>
      <c r="CO681" s="667"/>
      <c r="CP681" s="667"/>
      <c r="CQ681" s="667"/>
      <c r="CR681" s="667"/>
      <c r="CS681" s="667"/>
      <c r="CT681" s="667"/>
      <c r="CU681" s="667"/>
      <c r="CV681" s="667"/>
      <c r="CW681" s="667"/>
      <c r="CX681" s="667"/>
      <c r="CY681" s="667"/>
      <c r="CZ681" s="667"/>
      <c r="DA681" s="667"/>
      <c r="DB681" s="667"/>
      <c r="DC681" s="667"/>
      <c r="DD681" s="667"/>
      <c r="DE681" s="667"/>
      <c r="DF681" s="667"/>
      <c r="DG681" s="667"/>
      <c r="DH681" s="667"/>
      <c r="DI681" s="667"/>
      <c r="DJ681" s="667"/>
      <c r="DK681" s="667"/>
      <c r="DL681" s="667"/>
      <c r="DM681" s="667"/>
      <c r="DN681" s="667"/>
      <c r="DO681" s="667"/>
      <c r="DP681" s="667"/>
      <c r="DQ681" s="667"/>
    </row>
    <row r="682" spans="2:121" s="47" customFormat="1">
      <c r="B682" s="47">
        <v>682</v>
      </c>
      <c r="C682" s="46"/>
      <c r="D682" s="636" t="s">
        <v>419</v>
      </c>
      <c r="E682" s="686"/>
      <c r="F682" s="667"/>
      <c r="G682" s="667"/>
      <c r="H682" s="667"/>
      <c r="I682" s="667"/>
      <c r="J682" s="667"/>
      <c r="K682" s="667"/>
      <c r="L682" s="667"/>
      <c r="M682" s="667"/>
      <c r="N682" s="667"/>
      <c r="O682" s="667">
        <v>89.1</v>
      </c>
      <c r="P682" s="667">
        <v>106</v>
      </c>
      <c r="Q682" s="667">
        <v>151.9</v>
      </c>
      <c r="R682" s="667">
        <v>181.59999999999997</v>
      </c>
      <c r="S682" s="667">
        <v>244.59399999999999</v>
      </c>
      <c r="T682" s="639" t="s">
        <v>105</v>
      </c>
      <c r="U682" s="639" t="s">
        <v>105</v>
      </c>
      <c r="V682" s="630" t="s">
        <v>105</v>
      </c>
      <c r="W682" s="630" t="s">
        <v>105</v>
      </c>
      <c r="X682" s="630" t="s">
        <v>105</v>
      </c>
      <c r="Y682" s="630" t="s">
        <v>105</v>
      </c>
      <c r="Z682" s="630" t="s">
        <v>105</v>
      </c>
      <c r="AA682" s="630" t="s">
        <v>105</v>
      </c>
      <c r="AB682" s="133"/>
      <c r="AC682" s="133"/>
      <c r="AD682" s="63"/>
      <c r="AE682" s="63"/>
      <c r="AF682" s="63"/>
      <c r="AG682" s="63"/>
      <c r="AH682" s="63"/>
      <c r="AI682" s="63"/>
      <c r="AJ682" s="63"/>
      <c r="AK682" s="63"/>
      <c r="AL682" s="63"/>
      <c r="AM682" s="63"/>
      <c r="AN682" s="63"/>
      <c r="AO682" s="63"/>
      <c r="AP682" s="63"/>
      <c r="AQ682" s="63"/>
      <c r="AR682" s="63"/>
      <c r="AS682" s="63"/>
      <c r="AT682" s="667"/>
      <c r="AU682" s="667"/>
      <c r="AV682" s="667"/>
      <c r="AW682" s="667"/>
      <c r="AX682" s="667"/>
      <c r="AY682" s="667"/>
      <c r="AZ682" s="667"/>
      <c r="BA682" s="667"/>
      <c r="BB682" s="667"/>
      <c r="BC682" s="667"/>
      <c r="BD682" s="667"/>
      <c r="BE682" s="667"/>
      <c r="BF682" s="667"/>
      <c r="BG682" s="667"/>
      <c r="BH682" s="667"/>
      <c r="BI682" s="667"/>
      <c r="BJ682" s="667">
        <v>8.8207470000000008</v>
      </c>
      <c r="BK682" s="667">
        <v>9.9008359999999982</v>
      </c>
      <c r="BL682" s="667">
        <v>10.939321000000003</v>
      </c>
      <c r="BM682" s="667">
        <v>12.562444000000006</v>
      </c>
      <c r="BN682" s="667">
        <v>9.4617439999999995</v>
      </c>
      <c r="BO682" s="667">
        <v>10.467192999999998</v>
      </c>
      <c r="BP682" s="667">
        <v>12.852626000000001</v>
      </c>
      <c r="BQ682" s="667">
        <v>16.218437000000002</v>
      </c>
      <c r="BR682" s="667">
        <v>17.100000000000001</v>
      </c>
      <c r="BS682" s="667">
        <v>19.47</v>
      </c>
      <c r="BT682" s="667">
        <v>25.1</v>
      </c>
      <c r="BU682" s="667">
        <v>27.429999999999993</v>
      </c>
      <c r="BV682" s="667">
        <v>18.399999999999999</v>
      </c>
      <c r="BW682" s="667">
        <v>26</v>
      </c>
      <c r="BX682" s="667">
        <v>28.8</v>
      </c>
      <c r="BY682" s="667">
        <v>32.800000000000004</v>
      </c>
      <c r="BZ682" s="651" t="s">
        <v>105</v>
      </c>
      <c r="CA682" s="651" t="s">
        <v>105</v>
      </c>
      <c r="CB682" s="651" t="s">
        <v>105</v>
      </c>
      <c r="CC682" s="651" t="s">
        <v>105</v>
      </c>
      <c r="CD682" s="687">
        <v>49.8</v>
      </c>
      <c r="CE682" s="687">
        <v>46.9</v>
      </c>
      <c r="CF682" s="687">
        <v>39.200000000000003</v>
      </c>
      <c r="CG682" s="687">
        <v>45.7</v>
      </c>
      <c r="CH682" s="687">
        <v>51.8</v>
      </c>
      <c r="CI682" s="687">
        <v>61.9</v>
      </c>
      <c r="CJ682" s="687">
        <v>61.5</v>
      </c>
      <c r="CK682" s="687">
        <v>69.394000000000005</v>
      </c>
      <c r="CL682" s="651" t="s">
        <v>105</v>
      </c>
      <c r="CM682" s="651" t="s">
        <v>105</v>
      </c>
      <c r="CN682" s="651" t="s">
        <v>105</v>
      </c>
      <c r="CO682" s="651" t="s">
        <v>105</v>
      </c>
      <c r="CP682" s="651" t="s">
        <v>105</v>
      </c>
      <c r="CQ682" s="651" t="s">
        <v>105</v>
      </c>
      <c r="CR682" s="651" t="s">
        <v>105</v>
      </c>
      <c r="CS682" s="651" t="s">
        <v>105</v>
      </c>
      <c r="CT682" s="651" t="s">
        <v>105</v>
      </c>
      <c r="CU682" s="687"/>
      <c r="CV682" s="687"/>
      <c r="CW682" s="687"/>
      <c r="CX682" s="687"/>
      <c r="CY682" s="687"/>
      <c r="CZ682" s="687"/>
      <c r="DA682" s="687"/>
      <c r="DB682" s="687"/>
      <c r="DC682" s="687"/>
      <c r="DD682" s="687"/>
      <c r="DE682" s="687"/>
      <c r="DF682" s="687"/>
      <c r="DG682" s="687"/>
      <c r="DH682" s="687"/>
      <c r="DI682" s="687"/>
      <c r="DJ682" s="687"/>
      <c r="DK682" s="687"/>
      <c r="DL682" s="687"/>
      <c r="DM682" s="687"/>
      <c r="DN682" s="687"/>
      <c r="DO682" s="687"/>
      <c r="DP682" s="687"/>
      <c r="DQ682" s="687"/>
    </row>
    <row r="683" spans="2:121" s="47" customFormat="1">
      <c r="B683" s="47">
        <v>683</v>
      </c>
      <c r="C683" s="46"/>
      <c r="D683" s="636" t="s">
        <v>420</v>
      </c>
      <c r="E683" s="686"/>
      <c r="F683" s="667"/>
      <c r="G683" s="667"/>
      <c r="H683" s="667"/>
      <c r="I683" s="667"/>
      <c r="J683" s="667"/>
      <c r="K683" s="667"/>
      <c r="L683" s="667"/>
      <c r="M683" s="667"/>
      <c r="N683" s="667"/>
      <c r="O683" s="667">
        <v>130.69999999999999</v>
      </c>
      <c r="P683" s="667">
        <v>200.7</v>
      </c>
      <c r="Q683" s="667">
        <v>342.1</v>
      </c>
      <c r="R683" s="667">
        <v>473.20000000000005</v>
      </c>
      <c r="S683" s="667">
        <v>730.23200000000008</v>
      </c>
      <c r="T683" s="639" t="s">
        <v>105</v>
      </c>
      <c r="U683" s="639" t="s">
        <v>105</v>
      </c>
      <c r="V683" s="630" t="s">
        <v>105</v>
      </c>
      <c r="W683" s="630" t="s">
        <v>105</v>
      </c>
      <c r="X683" s="630" t="s">
        <v>105</v>
      </c>
      <c r="Y683" s="630" t="s">
        <v>105</v>
      </c>
      <c r="Z683" s="630" t="s">
        <v>105</v>
      </c>
      <c r="AA683" s="630" t="s">
        <v>105</v>
      </c>
      <c r="AB683" s="133"/>
      <c r="AC683" s="133"/>
      <c r="AD683" s="63"/>
      <c r="AE683" s="63"/>
      <c r="AF683" s="63"/>
      <c r="AG683" s="63"/>
      <c r="AH683" s="63"/>
      <c r="AI683" s="63"/>
      <c r="AJ683" s="63"/>
      <c r="AK683" s="63"/>
      <c r="AL683" s="63"/>
      <c r="AM683" s="63"/>
      <c r="AN683" s="63"/>
      <c r="AO683" s="63"/>
      <c r="AP683" s="63"/>
      <c r="AQ683" s="63"/>
      <c r="AR683" s="63"/>
      <c r="AS683" s="63"/>
      <c r="AT683" s="667"/>
      <c r="AU683" s="667"/>
      <c r="AV683" s="667"/>
      <c r="AW683" s="667"/>
      <c r="AX683" s="667"/>
      <c r="AY683" s="667"/>
      <c r="AZ683" s="667"/>
      <c r="BA683" s="667"/>
      <c r="BB683" s="667"/>
      <c r="BC683" s="667"/>
      <c r="BD683" s="667"/>
      <c r="BE683" s="667"/>
      <c r="BF683" s="667"/>
      <c r="BG683" s="667"/>
      <c r="BH683" s="667"/>
      <c r="BI683" s="667"/>
      <c r="BJ683" s="667">
        <v>15.065683</v>
      </c>
      <c r="BK683" s="667">
        <v>16.616152999999997</v>
      </c>
      <c r="BL683" s="667">
        <v>16.662895999999996</v>
      </c>
      <c r="BM683" s="667">
        <v>18.149748000000002</v>
      </c>
      <c r="BN683" s="667">
        <v>16.334097999999997</v>
      </c>
      <c r="BO683" s="667">
        <v>20.800348</v>
      </c>
      <c r="BP683" s="667">
        <v>29.175336999999999</v>
      </c>
      <c r="BQ683" s="667">
        <v>31.390217000000007</v>
      </c>
      <c r="BR683" s="667">
        <v>27.7</v>
      </c>
      <c r="BS683" s="667">
        <v>32.366999999999997</v>
      </c>
      <c r="BT683" s="667">
        <v>34.9</v>
      </c>
      <c r="BU683" s="667">
        <v>35.733000000000004</v>
      </c>
      <c r="BV683" s="667">
        <v>33.799999999999997</v>
      </c>
      <c r="BW683" s="667">
        <v>48.7</v>
      </c>
      <c r="BX683" s="667">
        <v>56.3</v>
      </c>
      <c r="BY683" s="667">
        <v>61.899999999999977</v>
      </c>
      <c r="BZ683" s="651" t="s">
        <v>105</v>
      </c>
      <c r="CA683" s="651" t="s">
        <v>105</v>
      </c>
      <c r="CB683" s="651" t="s">
        <v>105</v>
      </c>
      <c r="CC683" s="651" t="s">
        <v>105</v>
      </c>
      <c r="CD683" s="687">
        <v>112.7</v>
      </c>
      <c r="CE683" s="687">
        <v>111.9</v>
      </c>
      <c r="CF683" s="687">
        <v>115.3</v>
      </c>
      <c r="CG683" s="687">
        <v>133.30000000000001</v>
      </c>
      <c r="CH683" s="687">
        <v>144.6</v>
      </c>
      <c r="CI683" s="687">
        <v>165.6</v>
      </c>
      <c r="CJ683" s="687">
        <v>202.5</v>
      </c>
      <c r="CK683" s="687">
        <v>217.53200000000001</v>
      </c>
      <c r="CL683" s="651" t="s">
        <v>105</v>
      </c>
      <c r="CM683" s="651" t="s">
        <v>105</v>
      </c>
      <c r="CN683" s="651" t="s">
        <v>105</v>
      </c>
      <c r="CO683" s="651" t="s">
        <v>105</v>
      </c>
      <c r="CP683" s="651" t="s">
        <v>105</v>
      </c>
      <c r="CQ683" s="651" t="s">
        <v>105</v>
      </c>
      <c r="CR683" s="651" t="s">
        <v>105</v>
      </c>
      <c r="CS683" s="651" t="s">
        <v>105</v>
      </c>
      <c r="CT683" s="651" t="s">
        <v>105</v>
      </c>
      <c r="CU683" s="687"/>
      <c r="CV683" s="687"/>
      <c r="CW683" s="687"/>
      <c r="CX683" s="687"/>
      <c r="CY683" s="687"/>
      <c r="CZ683" s="687"/>
      <c r="DA683" s="687"/>
      <c r="DB683" s="687"/>
      <c r="DC683" s="687"/>
      <c r="DD683" s="687"/>
      <c r="DE683" s="687"/>
      <c r="DF683" s="687"/>
      <c r="DG683" s="687"/>
      <c r="DH683" s="687"/>
      <c r="DI683" s="687"/>
      <c r="DJ683" s="687"/>
      <c r="DK683" s="687"/>
      <c r="DL683" s="687"/>
      <c r="DM683" s="687"/>
      <c r="DN683" s="687"/>
      <c r="DO683" s="687"/>
      <c r="DP683" s="687"/>
      <c r="DQ683" s="687"/>
    </row>
    <row r="684" spans="2:121" s="47" customFormat="1">
      <c r="B684" s="47">
        <v>684</v>
      </c>
      <c r="C684" s="46"/>
      <c r="D684" s="636" t="s">
        <v>421</v>
      </c>
      <c r="E684" s="686"/>
      <c r="F684" s="667"/>
      <c r="G684" s="667"/>
      <c r="H684" s="667"/>
      <c r="I684" s="667"/>
      <c r="J684" s="667"/>
      <c r="K684" s="667"/>
      <c r="L684" s="667"/>
      <c r="M684" s="667"/>
      <c r="N684" s="667"/>
      <c r="O684" s="667">
        <v>16.8</v>
      </c>
      <c r="P684" s="667">
        <v>17.3</v>
      </c>
      <c r="Q684" s="667">
        <v>24</v>
      </c>
      <c r="R684" s="667">
        <v>35.299999999999997</v>
      </c>
      <c r="S684" s="667">
        <v>67.566000000000003</v>
      </c>
      <c r="T684" s="639" t="s">
        <v>105</v>
      </c>
      <c r="U684" s="639" t="s">
        <v>105</v>
      </c>
      <c r="V684" s="630" t="s">
        <v>105</v>
      </c>
      <c r="W684" s="630" t="s">
        <v>105</v>
      </c>
      <c r="X684" s="630" t="s">
        <v>105</v>
      </c>
      <c r="Y684" s="630" t="s">
        <v>105</v>
      </c>
      <c r="Z684" s="630" t="s">
        <v>105</v>
      </c>
      <c r="AA684" s="630" t="s">
        <v>105</v>
      </c>
      <c r="AB684" s="133"/>
      <c r="AC684" s="133"/>
      <c r="AD684" s="63"/>
      <c r="AE684" s="63"/>
      <c r="AF684" s="63"/>
      <c r="AG684" s="63"/>
      <c r="AH684" s="63"/>
      <c r="AI684" s="63"/>
      <c r="AJ684" s="63"/>
      <c r="AK684" s="63"/>
      <c r="AL684" s="63"/>
      <c r="AM684" s="63"/>
      <c r="AN684" s="63"/>
      <c r="AO684" s="63"/>
      <c r="AP684" s="63"/>
      <c r="AQ684" s="63"/>
      <c r="AR684" s="63"/>
      <c r="AS684" s="63"/>
      <c r="AT684" s="667"/>
      <c r="AU684" s="667"/>
      <c r="AV684" s="667"/>
      <c r="AW684" s="667"/>
      <c r="AX684" s="667"/>
      <c r="AY684" s="667"/>
      <c r="AZ684" s="667"/>
      <c r="BA684" s="667"/>
      <c r="BB684" s="667"/>
      <c r="BC684" s="667"/>
      <c r="BD684" s="667"/>
      <c r="BE684" s="667"/>
      <c r="BF684" s="667"/>
      <c r="BG684" s="667"/>
      <c r="BH684" s="667"/>
      <c r="BI684" s="667"/>
      <c r="BJ684" s="667">
        <v>1.7903010000000004</v>
      </c>
      <c r="BK684" s="667">
        <v>2.0235659999999998</v>
      </c>
      <c r="BL684" s="667">
        <v>2.1431090000000008</v>
      </c>
      <c r="BM684" s="667">
        <v>2.6865050000000021</v>
      </c>
      <c r="BN684" s="667">
        <v>1.8831850000000001</v>
      </c>
      <c r="BO684" s="667">
        <v>3.169842</v>
      </c>
      <c r="BP684" s="667">
        <v>3.4508589999999995</v>
      </c>
      <c r="BQ684" s="667">
        <v>3.63</v>
      </c>
      <c r="BR684" s="667">
        <v>3.05</v>
      </c>
      <c r="BS684" s="667">
        <v>3.9909999999999997</v>
      </c>
      <c r="BT684" s="667">
        <v>4.7</v>
      </c>
      <c r="BU684" s="667">
        <v>5.0590000000000011</v>
      </c>
      <c r="BV684" s="667">
        <v>5.3</v>
      </c>
      <c r="BW684" s="667">
        <v>4.9000000000000004</v>
      </c>
      <c r="BX684" s="667">
        <v>4.3</v>
      </c>
      <c r="BY684" s="667">
        <v>2.8</v>
      </c>
      <c r="BZ684" s="651" t="s">
        <v>105</v>
      </c>
      <c r="CA684" s="651" t="s">
        <v>105</v>
      </c>
      <c r="CB684" s="651" t="s">
        <v>105</v>
      </c>
      <c r="CC684" s="651" t="s">
        <v>105</v>
      </c>
      <c r="CD684" s="687">
        <v>7</v>
      </c>
      <c r="CE684" s="687">
        <v>8.1</v>
      </c>
      <c r="CF684" s="687">
        <v>9.5</v>
      </c>
      <c r="CG684" s="687">
        <v>10.699999999999996</v>
      </c>
      <c r="CH684" s="687">
        <v>12</v>
      </c>
      <c r="CI684" s="687">
        <v>15</v>
      </c>
      <c r="CJ684" s="687">
        <v>17.7</v>
      </c>
      <c r="CK684" s="687">
        <v>22.866</v>
      </c>
      <c r="CL684" s="651" t="s">
        <v>105</v>
      </c>
      <c r="CM684" s="651" t="s">
        <v>105</v>
      </c>
      <c r="CN684" s="651" t="s">
        <v>105</v>
      </c>
      <c r="CO684" s="651" t="s">
        <v>105</v>
      </c>
      <c r="CP684" s="651" t="s">
        <v>105</v>
      </c>
      <c r="CQ684" s="651" t="s">
        <v>105</v>
      </c>
      <c r="CR684" s="651" t="s">
        <v>105</v>
      </c>
      <c r="CS684" s="651" t="s">
        <v>105</v>
      </c>
      <c r="CT684" s="651" t="s">
        <v>105</v>
      </c>
      <c r="CU684" s="687"/>
      <c r="CV684" s="687"/>
      <c r="CW684" s="687"/>
      <c r="CX684" s="687"/>
      <c r="CY684" s="687"/>
      <c r="CZ684" s="687"/>
      <c r="DA684" s="687"/>
      <c r="DB684" s="687"/>
      <c r="DC684" s="687"/>
      <c r="DD684" s="687"/>
      <c r="DE684" s="687"/>
      <c r="DF684" s="687"/>
      <c r="DG684" s="687"/>
      <c r="DH684" s="687"/>
      <c r="DI684" s="687"/>
      <c r="DJ684" s="687"/>
      <c r="DK684" s="687"/>
      <c r="DL684" s="687"/>
      <c r="DM684" s="687"/>
      <c r="DN684" s="687"/>
      <c r="DO684" s="687"/>
      <c r="DP684" s="687"/>
      <c r="DQ684" s="687"/>
    </row>
    <row r="685" spans="2:121" s="47" customFormat="1" hidden="1">
      <c r="B685" s="47">
        <v>685</v>
      </c>
      <c r="C685" s="46"/>
      <c r="D685" s="636" t="s">
        <v>87</v>
      </c>
      <c r="E685" s="686"/>
      <c r="F685" s="667"/>
      <c r="G685" s="667"/>
      <c r="H685" s="667"/>
      <c r="I685" s="667"/>
      <c r="J685" s="667"/>
      <c r="K685" s="667"/>
      <c r="L685" s="667"/>
      <c r="M685" s="667"/>
      <c r="N685" s="667"/>
      <c r="O685" s="667">
        <v>-0.30201558252797145</v>
      </c>
      <c r="P685" s="667">
        <v>-8.395061728395059E-2</v>
      </c>
      <c r="Q685" s="667">
        <v>0.4662803234501347</v>
      </c>
      <c r="R685" s="667">
        <v>0</v>
      </c>
      <c r="S685" s="667">
        <v>0</v>
      </c>
      <c r="T685" s="639">
        <v>0</v>
      </c>
      <c r="U685" s="639">
        <v>0</v>
      </c>
      <c r="V685" s="630">
        <v>0</v>
      </c>
      <c r="W685" s="630">
        <v>0</v>
      </c>
      <c r="X685" s="630">
        <v>0</v>
      </c>
      <c r="Y685" s="630">
        <v>0</v>
      </c>
      <c r="Z685" s="630">
        <v>0</v>
      </c>
      <c r="AA685" s="630">
        <v>0</v>
      </c>
      <c r="AB685" s="133"/>
      <c r="AC685" s="133"/>
      <c r="AD685" s="63"/>
      <c r="AE685" s="63"/>
      <c r="AF685" s="63"/>
      <c r="AG685" s="63"/>
      <c r="AH685" s="63"/>
      <c r="AI685" s="63"/>
      <c r="AJ685" s="63"/>
      <c r="AK685" s="63"/>
      <c r="AL685" s="63"/>
      <c r="AM685" s="63"/>
      <c r="AN685" s="63"/>
      <c r="AO685" s="63"/>
      <c r="AP685" s="63"/>
      <c r="AQ685" s="63"/>
      <c r="AR685" s="63"/>
      <c r="AS685" s="63"/>
      <c r="AT685" s="667"/>
      <c r="AU685" s="667"/>
      <c r="AV685" s="667"/>
      <c r="AW685" s="667"/>
      <c r="AX685" s="667"/>
      <c r="AY685" s="667"/>
      <c r="AZ685" s="667"/>
      <c r="BA685" s="667"/>
      <c r="BB685" s="667"/>
      <c r="BC685" s="667"/>
      <c r="BD685" s="667"/>
      <c r="BE685" s="667"/>
      <c r="BF685" s="667"/>
      <c r="BG685" s="667"/>
      <c r="BH685" s="667"/>
      <c r="BI685" s="667"/>
      <c r="BJ685" s="667">
        <v>0.34594618973218338</v>
      </c>
      <c r="BK685" s="667">
        <v>0.41443965597079813</v>
      </c>
      <c r="BL685" s="667">
        <v>0.61827500130158319</v>
      </c>
      <c r="BM685" s="667">
        <v>0.71848435168219771</v>
      </c>
      <c r="BN685" s="667">
        <v>0.27930483166145104</v>
      </c>
      <c r="BO685" s="667">
        <v>-5.7625945374245813E-2</v>
      </c>
      <c r="BP685" s="667">
        <v>-0.59670952325406834</v>
      </c>
      <c r="BQ685" s="667">
        <v>-0.55535701299645734</v>
      </c>
      <c r="BR685" s="667">
        <v>-0.28189819827224705</v>
      </c>
      <c r="BS685" s="667">
        <v>-0.65477305255358287</v>
      </c>
      <c r="BT685" s="667">
        <v>-4.2711455121709596E-2</v>
      </c>
      <c r="BU685" s="667">
        <v>-6.4953271028037496E-2</v>
      </c>
      <c r="BV685" s="667">
        <v>-0.12949640287769792</v>
      </c>
      <c r="BW685" s="667">
        <v>0.29506475323766201</v>
      </c>
      <c r="BX685" s="667">
        <v>-0.22297297297297292</v>
      </c>
      <c r="BY685" s="667">
        <v>-0.1087789438614023</v>
      </c>
      <c r="BZ685" s="651">
        <v>0.19008264462809898</v>
      </c>
      <c r="CA685" s="651">
        <v>0.91891891891891864</v>
      </c>
      <c r="CB685" s="651">
        <v>0.42028985507246364</v>
      </c>
      <c r="CC685" s="651">
        <v>0.49523364485981269</v>
      </c>
      <c r="CD685" s="687">
        <v>0</v>
      </c>
      <c r="CE685" s="687">
        <v>0</v>
      </c>
      <c r="CF685" s="687">
        <v>0</v>
      </c>
      <c r="CG685" s="687">
        <v>0</v>
      </c>
      <c r="CH685" s="687">
        <v>0</v>
      </c>
      <c r="CI685" s="687">
        <v>0</v>
      </c>
      <c r="CJ685" s="687">
        <v>0</v>
      </c>
      <c r="CK685" s="687">
        <v>0</v>
      </c>
      <c r="CL685" s="651">
        <v>0</v>
      </c>
      <c r="CM685" s="651">
        <v>0</v>
      </c>
      <c r="CN685" s="651">
        <v>0</v>
      </c>
      <c r="CO685" s="651"/>
      <c r="CP685" s="651"/>
      <c r="CQ685" s="651"/>
      <c r="CR685" s="651"/>
      <c r="CS685" s="651"/>
      <c r="CT685" s="651"/>
      <c r="CU685" s="687"/>
      <c r="CV685" s="687"/>
      <c r="CW685" s="687"/>
      <c r="CX685" s="687"/>
      <c r="CY685" s="687"/>
      <c r="CZ685" s="687"/>
      <c r="DA685" s="687"/>
      <c r="DB685" s="687"/>
      <c r="DC685" s="687"/>
      <c r="DD685" s="687"/>
      <c r="DE685" s="687"/>
      <c r="DF685" s="687"/>
      <c r="DG685" s="687"/>
      <c r="DH685" s="687"/>
      <c r="DI685" s="687"/>
      <c r="DJ685" s="687"/>
      <c r="DK685" s="687"/>
      <c r="DL685" s="687"/>
      <c r="DM685" s="687"/>
      <c r="DN685" s="687"/>
      <c r="DO685" s="687"/>
      <c r="DP685" s="687"/>
      <c r="DQ685" s="687"/>
    </row>
    <row r="686" spans="2:121" s="47" customFormat="1" ht="14.25">
      <c r="B686" s="47">
        <v>686</v>
      </c>
      <c r="C686" s="46"/>
      <c r="D686" s="636" t="s">
        <v>422</v>
      </c>
      <c r="E686" s="670"/>
      <c r="F686" s="671"/>
      <c r="G686" s="671"/>
      <c r="H686" s="671"/>
      <c r="I686" s="671"/>
      <c r="J686" s="671"/>
      <c r="K686" s="671"/>
      <c r="L686" s="671"/>
      <c r="M686" s="671"/>
      <c r="N686" s="671"/>
      <c r="O686" s="671">
        <v>18.600000000000001</v>
      </c>
      <c r="P686" s="671">
        <v>25.3</v>
      </c>
      <c r="Q686" s="671">
        <v>37.200000000000003</v>
      </c>
      <c r="R686" s="671">
        <v>47.2</v>
      </c>
      <c r="S686" s="671">
        <v>54.637000000000008</v>
      </c>
      <c r="T686" s="689" t="s">
        <v>105</v>
      </c>
      <c r="U686" s="689" t="s">
        <v>105</v>
      </c>
      <c r="V686" s="690" t="s">
        <v>105</v>
      </c>
      <c r="W686" s="690" t="s">
        <v>105</v>
      </c>
      <c r="X686" s="690" t="s">
        <v>105</v>
      </c>
      <c r="Y686" s="690" t="s">
        <v>105</v>
      </c>
      <c r="Z686" s="690" t="s">
        <v>105</v>
      </c>
      <c r="AA686" s="690" t="s">
        <v>105</v>
      </c>
      <c r="AB686" s="61"/>
      <c r="AC686" s="61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71"/>
      <c r="AU686" s="671"/>
      <c r="AV686" s="671"/>
      <c r="AW686" s="671"/>
      <c r="AX686" s="671"/>
      <c r="AY686" s="671"/>
      <c r="AZ686" s="671"/>
      <c r="BA686" s="671"/>
      <c r="BB686" s="671"/>
      <c r="BC686" s="671"/>
      <c r="BD686" s="671"/>
      <c r="BE686" s="671"/>
      <c r="BF686" s="671"/>
      <c r="BG686" s="671"/>
      <c r="BH686" s="671"/>
      <c r="BI686" s="671"/>
      <c r="BJ686" s="671">
        <v>2.018465</v>
      </c>
      <c r="BK686" s="671">
        <v>2.0792580000000003</v>
      </c>
      <c r="BL686" s="671">
        <v>1.9088180000000001</v>
      </c>
      <c r="BM686" s="671">
        <v>2.0543739999999984</v>
      </c>
      <c r="BN686" s="671">
        <v>2.2467050000000004</v>
      </c>
      <c r="BO686" s="671">
        <v>4.2603249999999999</v>
      </c>
      <c r="BP686" s="671">
        <v>4.5798140000000007</v>
      </c>
      <c r="BQ686" s="671">
        <v>4.7131559999999997</v>
      </c>
      <c r="BR686" s="671">
        <v>4.3</v>
      </c>
      <c r="BS686" s="671">
        <v>4.5999999999999996</v>
      </c>
      <c r="BT686" s="671">
        <v>4.5999999999999996</v>
      </c>
      <c r="BU686" s="671">
        <v>5.1000000000000032</v>
      </c>
      <c r="BV686" s="671">
        <v>5.0999999999999996</v>
      </c>
      <c r="BW686" s="671">
        <v>6.1</v>
      </c>
      <c r="BX686" s="671">
        <v>6.4</v>
      </c>
      <c r="BY686" s="671">
        <v>7.6999999999999993</v>
      </c>
      <c r="BZ686" s="671" t="s">
        <v>105</v>
      </c>
      <c r="CA686" s="671" t="s">
        <v>105</v>
      </c>
      <c r="CB686" s="689" t="s">
        <v>105</v>
      </c>
      <c r="CC686" s="689" t="s">
        <v>105</v>
      </c>
      <c r="CD686" s="671">
        <v>10.7</v>
      </c>
      <c r="CE686" s="671">
        <v>12.3</v>
      </c>
      <c r="CF686" s="671">
        <v>11</v>
      </c>
      <c r="CG686" s="671">
        <v>13.2</v>
      </c>
      <c r="CH686" s="671">
        <v>12.3</v>
      </c>
      <c r="CI686" s="671">
        <v>14.4</v>
      </c>
      <c r="CJ686" s="671">
        <v>13.2</v>
      </c>
      <c r="CK686" s="671">
        <v>14.737</v>
      </c>
      <c r="CL686" s="689" t="s">
        <v>105</v>
      </c>
      <c r="CM686" s="689" t="s">
        <v>105</v>
      </c>
      <c r="CN686" s="689" t="s">
        <v>105</v>
      </c>
      <c r="CO686" s="689" t="s">
        <v>105</v>
      </c>
      <c r="CP686" s="689" t="s">
        <v>105</v>
      </c>
      <c r="CQ686" s="689" t="s">
        <v>105</v>
      </c>
      <c r="CR686" s="689" t="s">
        <v>105</v>
      </c>
      <c r="CS686" s="689" t="s">
        <v>105</v>
      </c>
      <c r="CT686" s="689" t="s">
        <v>105</v>
      </c>
      <c r="CU686" s="671"/>
      <c r="CV686" s="671"/>
      <c r="CW686" s="671"/>
      <c r="CX686" s="671"/>
      <c r="CY686" s="671"/>
      <c r="CZ686" s="671"/>
      <c r="DA686" s="671"/>
      <c r="DB686" s="671"/>
      <c r="DC686" s="671"/>
      <c r="DD686" s="671"/>
      <c r="DE686" s="671"/>
      <c r="DF686" s="671"/>
      <c r="DG686" s="671"/>
      <c r="DH686" s="671"/>
      <c r="DI686" s="671"/>
      <c r="DJ686" s="671"/>
      <c r="DK686" s="671"/>
      <c r="DL686" s="671"/>
      <c r="DM686" s="671"/>
      <c r="DN686" s="671"/>
      <c r="DO686" s="671"/>
      <c r="DP686" s="671"/>
      <c r="DQ686" s="671"/>
    </row>
    <row r="687" spans="2:121" s="47" customFormat="1" hidden="1">
      <c r="B687" s="47">
        <v>687</v>
      </c>
      <c r="C687" s="46"/>
      <c r="D687" s="636" t="s">
        <v>423</v>
      </c>
      <c r="E687" s="691"/>
      <c r="F687" s="667"/>
      <c r="G687" s="667"/>
      <c r="H687" s="667"/>
      <c r="I687" s="667"/>
      <c r="J687" s="667"/>
      <c r="K687" s="667"/>
      <c r="L687" s="667"/>
      <c r="M687" s="667"/>
      <c r="N687" s="667"/>
      <c r="O687" s="687"/>
      <c r="P687" s="687"/>
      <c r="Q687" s="687"/>
      <c r="R687" s="687"/>
      <c r="S687" s="687"/>
      <c r="T687" s="687"/>
      <c r="U687" s="687"/>
      <c r="V687" s="688"/>
      <c r="W687" s="688"/>
      <c r="X687" s="688"/>
      <c r="Y687" s="688"/>
      <c r="Z687" s="688"/>
      <c r="AA687" s="688"/>
      <c r="AB687" s="133"/>
      <c r="AC687" s="133"/>
      <c r="AD687" s="63"/>
      <c r="AE687" s="63"/>
      <c r="AF687" s="63"/>
      <c r="AG687" s="63"/>
      <c r="AH687" s="63"/>
      <c r="AI687" s="63"/>
      <c r="AJ687" s="63"/>
      <c r="AK687" s="63"/>
      <c r="AL687" s="63"/>
      <c r="AM687" s="63"/>
      <c r="AN687" s="63"/>
      <c r="AO687" s="63"/>
      <c r="AP687" s="63"/>
      <c r="AQ687" s="63"/>
      <c r="AR687" s="63"/>
      <c r="AS687" s="63"/>
      <c r="AT687" s="667"/>
      <c r="AU687" s="667"/>
      <c r="AV687" s="667"/>
      <c r="AW687" s="667"/>
      <c r="AX687" s="667"/>
      <c r="AY687" s="667"/>
      <c r="AZ687" s="667"/>
      <c r="BA687" s="667"/>
      <c r="BB687" s="667"/>
      <c r="BC687" s="667"/>
      <c r="BD687" s="667"/>
      <c r="BE687" s="667"/>
      <c r="BF687" s="667"/>
      <c r="BG687" s="667"/>
      <c r="BH687" s="667"/>
      <c r="BI687" s="667"/>
      <c r="BJ687" s="667"/>
      <c r="BK687" s="667"/>
      <c r="BL687" s="667"/>
      <c r="BM687" s="667"/>
      <c r="BN687" s="667"/>
      <c r="BO687" s="667"/>
      <c r="BP687" s="667"/>
      <c r="BQ687" s="667"/>
      <c r="BR687" s="667"/>
      <c r="BS687" s="667"/>
      <c r="BT687" s="667"/>
      <c r="BU687" s="667"/>
      <c r="BV687" s="687"/>
      <c r="BW687" s="687"/>
      <c r="BX687" s="687"/>
      <c r="BY687" s="687"/>
      <c r="BZ687" s="687"/>
      <c r="CA687" s="687"/>
      <c r="CB687" s="687"/>
      <c r="CC687" s="687"/>
      <c r="CD687" s="687"/>
      <c r="CE687" s="687"/>
      <c r="CF687" s="687"/>
      <c r="CG687" s="687"/>
      <c r="CH687" s="687"/>
      <c r="CI687" s="687"/>
      <c r="CJ687" s="687"/>
      <c r="CK687" s="687"/>
      <c r="CL687" s="687"/>
      <c r="CM687" s="687"/>
      <c r="CN687" s="687"/>
      <c r="CO687" s="687"/>
      <c r="CP687" s="687"/>
      <c r="CQ687" s="687"/>
      <c r="CR687" s="687"/>
      <c r="CS687" s="687"/>
      <c r="CT687" s="687"/>
      <c r="CU687" s="687"/>
      <c r="CV687" s="687"/>
      <c r="CW687" s="687"/>
      <c r="CX687" s="687"/>
      <c r="CY687" s="687"/>
      <c r="CZ687" s="687"/>
      <c r="DA687" s="687"/>
      <c r="DB687" s="687"/>
      <c r="DC687" s="687"/>
      <c r="DD687" s="687"/>
      <c r="DE687" s="687"/>
      <c r="DF687" s="687"/>
      <c r="DG687" s="687"/>
      <c r="DH687" s="687"/>
      <c r="DI687" s="687"/>
      <c r="DJ687" s="687"/>
      <c r="DK687" s="687"/>
      <c r="DL687" s="687"/>
      <c r="DM687" s="687"/>
      <c r="DN687" s="687"/>
      <c r="DO687" s="687"/>
      <c r="DP687" s="687"/>
      <c r="DQ687" s="687"/>
    </row>
    <row r="688" spans="2:121" s="47" customFormat="1" ht="14.25" hidden="1">
      <c r="B688" s="47">
        <v>688</v>
      </c>
      <c r="C688" s="46"/>
      <c r="D688" s="636" t="s">
        <v>424</v>
      </c>
      <c r="E688" s="692"/>
      <c r="F688" s="671"/>
      <c r="G688" s="671"/>
      <c r="H688" s="671"/>
      <c r="I688" s="671"/>
      <c r="J688" s="671"/>
      <c r="K688" s="671"/>
      <c r="L688" s="671"/>
      <c r="M688" s="671"/>
      <c r="N688" s="671"/>
      <c r="O688" s="693"/>
      <c r="P688" s="693"/>
      <c r="Q688" s="693"/>
      <c r="R688" s="693"/>
      <c r="S688" s="693"/>
      <c r="T688" s="693"/>
      <c r="U688" s="693"/>
      <c r="V688" s="694"/>
      <c r="W688" s="694"/>
      <c r="X688" s="694"/>
      <c r="Y688" s="694"/>
      <c r="Z688" s="694"/>
      <c r="AA688" s="694"/>
      <c r="AB688" s="114"/>
      <c r="AC688" s="11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71"/>
      <c r="AU688" s="671"/>
      <c r="AV688" s="671"/>
      <c r="AW688" s="671"/>
      <c r="AX688" s="671"/>
      <c r="AY688" s="671"/>
      <c r="AZ688" s="671"/>
      <c r="BA688" s="671"/>
      <c r="BB688" s="671"/>
      <c r="BC688" s="671"/>
      <c r="BD688" s="671"/>
      <c r="BE688" s="671"/>
      <c r="BF688" s="671"/>
      <c r="BG688" s="671"/>
      <c r="BH688" s="671"/>
      <c r="BI688" s="671"/>
      <c r="BJ688" s="671"/>
      <c r="BK688" s="671"/>
      <c r="BL688" s="671"/>
      <c r="BM688" s="671"/>
      <c r="BN688" s="671"/>
      <c r="BO688" s="671"/>
      <c r="BP688" s="671"/>
      <c r="BQ688" s="671"/>
      <c r="BR688" s="671"/>
      <c r="BS688" s="671"/>
      <c r="BT688" s="671"/>
      <c r="BU688" s="671"/>
      <c r="BV688" s="693"/>
      <c r="BW688" s="693"/>
      <c r="BX688" s="693"/>
      <c r="BY688" s="693"/>
      <c r="BZ688" s="693"/>
      <c r="CA688" s="693"/>
      <c r="CB688" s="693"/>
      <c r="CC688" s="693"/>
      <c r="CD688" s="693"/>
      <c r="CE688" s="693"/>
      <c r="CF688" s="693"/>
      <c r="CG688" s="693"/>
      <c r="CH688" s="693"/>
      <c r="CI688" s="693"/>
      <c r="CJ688" s="693"/>
      <c r="CK688" s="693"/>
      <c r="CL688" s="693"/>
      <c r="CM688" s="693"/>
      <c r="CN688" s="693"/>
      <c r="CO688" s="693"/>
      <c r="CP688" s="693"/>
      <c r="CQ688" s="693"/>
      <c r="CR688" s="693"/>
      <c r="CS688" s="693"/>
      <c r="CT688" s="693"/>
      <c r="CU688" s="693"/>
      <c r="CV688" s="693"/>
      <c r="CW688" s="693"/>
      <c r="CX688" s="693"/>
      <c r="CY688" s="693"/>
      <c r="CZ688" s="693"/>
      <c r="DA688" s="693"/>
      <c r="DB688" s="693"/>
      <c r="DC688" s="693"/>
      <c r="DD688" s="693"/>
      <c r="DE688" s="693"/>
      <c r="DF688" s="693"/>
      <c r="DG688" s="693"/>
      <c r="DH688" s="693"/>
      <c r="DI688" s="693"/>
      <c r="DJ688" s="693"/>
      <c r="DK688" s="693"/>
      <c r="DL688" s="693"/>
      <c r="DM688" s="693"/>
      <c r="DN688" s="693"/>
      <c r="DO688" s="693"/>
      <c r="DP688" s="693"/>
      <c r="DQ688" s="693"/>
    </row>
    <row r="689" spans="2:121" s="47" customFormat="1" hidden="1">
      <c r="B689" s="47">
        <v>689</v>
      </c>
      <c r="C689" s="46"/>
      <c r="D689" s="636" t="s">
        <v>425</v>
      </c>
      <c r="E689" s="686"/>
      <c r="F689" s="667"/>
      <c r="G689" s="667"/>
      <c r="H689" s="667"/>
      <c r="I689" s="667"/>
      <c r="J689" s="667"/>
      <c r="K689" s="667"/>
      <c r="L689" s="667"/>
      <c r="M689" s="667"/>
      <c r="N689" s="667"/>
      <c r="O689" s="667"/>
      <c r="P689" s="667"/>
      <c r="Q689" s="667"/>
      <c r="R689" s="667"/>
      <c r="S689" s="667"/>
      <c r="T689" s="667"/>
      <c r="U689" s="667"/>
      <c r="V689" s="668"/>
      <c r="W689" s="668"/>
      <c r="X689" s="668"/>
      <c r="Y689" s="668"/>
      <c r="Z689" s="668"/>
      <c r="AA689" s="668"/>
      <c r="AB689" s="133"/>
      <c r="AC689" s="133"/>
      <c r="AD689" s="63"/>
      <c r="AE689" s="63"/>
      <c r="AF689" s="63"/>
      <c r="AG689" s="63"/>
      <c r="AH689" s="63"/>
      <c r="AI689" s="63"/>
      <c r="AJ689" s="63"/>
      <c r="AK689" s="63"/>
      <c r="AL689" s="63"/>
      <c r="AM689" s="63"/>
      <c r="AN689" s="63"/>
      <c r="AO689" s="63"/>
      <c r="AP689" s="63"/>
      <c r="AQ689" s="63"/>
      <c r="AR689" s="63"/>
      <c r="AS689" s="63"/>
      <c r="AT689" s="667"/>
      <c r="AU689" s="667"/>
      <c r="AV689" s="667"/>
      <c r="AW689" s="667"/>
      <c r="AX689" s="667"/>
      <c r="AY689" s="667"/>
      <c r="AZ689" s="667"/>
      <c r="BA689" s="667"/>
      <c r="BB689" s="667"/>
      <c r="BC689" s="667"/>
      <c r="BD689" s="667"/>
      <c r="BE689" s="667"/>
      <c r="BF689" s="667"/>
      <c r="BG689" s="667"/>
      <c r="BH689" s="667"/>
      <c r="BI689" s="667"/>
      <c r="BJ689" s="667"/>
      <c r="BK689" s="667"/>
      <c r="BL689" s="667"/>
      <c r="BM689" s="667"/>
      <c r="BN689" s="667"/>
      <c r="BO689" s="667"/>
      <c r="BP689" s="667"/>
      <c r="BQ689" s="667"/>
      <c r="BR689" s="667"/>
      <c r="BS689" s="667"/>
      <c r="BT689" s="667"/>
      <c r="BU689" s="667"/>
      <c r="BV689" s="667"/>
      <c r="BW689" s="667"/>
      <c r="BX689" s="667"/>
      <c r="BY689" s="667"/>
      <c r="BZ689" s="687"/>
      <c r="CA689" s="687"/>
      <c r="CB689" s="687"/>
      <c r="CC689" s="687"/>
      <c r="CD689" s="651" t="s">
        <v>276</v>
      </c>
      <c r="CE689" s="687"/>
      <c r="CF689" s="687"/>
      <c r="CG689" s="687"/>
      <c r="CH689" s="687"/>
      <c r="CI689" s="687"/>
      <c r="CJ689" s="687"/>
      <c r="CK689" s="687"/>
      <c r="CL689" s="687"/>
      <c r="CM689" s="687"/>
      <c r="CN689" s="687"/>
      <c r="CO689" s="687"/>
      <c r="CP689" s="687"/>
      <c r="CQ689" s="687"/>
      <c r="CR689" s="687"/>
      <c r="CS689" s="687"/>
      <c r="CT689" s="687"/>
      <c r="CU689" s="687"/>
      <c r="CV689" s="687"/>
      <c r="CW689" s="687"/>
      <c r="CX689" s="687"/>
      <c r="CY689" s="687"/>
      <c r="CZ689" s="687"/>
      <c r="DA689" s="687"/>
      <c r="DB689" s="687"/>
      <c r="DC689" s="687"/>
      <c r="DD689" s="687"/>
      <c r="DE689" s="687"/>
      <c r="DF689" s="687"/>
      <c r="DG689" s="687"/>
      <c r="DH689" s="687"/>
      <c r="DI689" s="687"/>
      <c r="DJ689" s="687"/>
      <c r="DK689" s="687"/>
      <c r="DL689" s="687"/>
      <c r="DM689" s="687"/>
      <c r="DN689" s="687"/>
      <c r="DO689" s="687"/>
      <c r="DP689" s="687"/>
      <c r="DQ689" s="687"/>
    </row>
    <row r="690" spans="2:121" s="47" customFormat="1">
      <c r="B690" s="47">
        <v>690</v>
      </c>
      <c r="C690" s="46"/>
      <c r="D690" s="642" t="s">
        <v>446</v>
      </c>
      <c r="E690" s="695"/>
      <c r="F690" s="643"/>
      <c r="G690" s="643"/>
      <c r="H690" s="643"/>
      <c r="I690" s="643"/>
      <c r="J690" s="643"/>
      <c r="K690" s="643"/>
      <c r="L690" s="643"/>
      <c r="M690" s="643"/>
      <c r="N690" s="643"/>
      <c r="O690" s="643"/>
      <c r="P690" s="643"/>
      <c r="Q690" s="643"/>
      <c r="R690" s="654" t="s">
        <v>105</v>
      </c>
      <c r="S690" s="654" t="s">
        <v>105</v>
      </c>
      <c r="T690" s="654" t="s">
        <v>105</v>
      </c>
      <c r="U690" s="654" t="s">
        <v>105</v>
      </c>
      <c r="V690" s="631" t="s">
        <v>105</v>
      </c>
      <c r="W690" s="631" t="s">
        <v>105</v>
      </c>
      <c r="X690" s="631" t="s">
        <v>105</v>
      </c>
      <c r="Y690" s="631" t="s">
        <v>105</v>
      </c>
      <c r="Z690" s="631" t="s">
        <v>105</v>
      </c>
      <c r="AA690" s="631" t="s">
        <v>105</v>
      </c>
      <c r="AB690" s="67"/>
      <c r="AC690" s="67"/>
      <c r="AD690" s="65"/>
      <c r="AE690" s="65"/>
      <c r="AF690" s="65"/>
      <c r="AG690" s="65"/>
      <c r="AH690" s="65"/>
      <c r="AI690" s="65"/>
      <c r="AJ690" s="65"/>
      <c r="AK690" s="65"/>
      <c r="AL690" s="65"/>
      <c r="AM690" s="65"/>
      <c r="AN690" s="65"/>
      <c r="AO690" s="65"/>
      <c r="AP690" s="65"/>
      <c r="AQ690" s="65"/>
      <c r="AR690" s="65"/>
      <c r="AS690" s="65"/>
      <c r="AT690" s="643"/>
      <c r="AU690" s="643"/>
      <c r="AV690" s="643"/>
      <c r="AW690" s="643"/>
      <c r="AX690" s="643"/>
      <c r="AY690" s="643"/>
      <c r="AZ690" s="643"/>
      <c r="BA690" s="643"/>
      <c r="BB690" s="643"/>
      <c r="BC690" s="643"/>
      <c r="BD690" s="643"/>
      <c r="BE690" s="643"/>
      <c r="BF690" s="643"/>
      <c r="BG690" s="643"/>
      <c r="BH690" s="643"/>
      <c r="BI690" s="643"/>
      <c r="BJ690" s="643"/>
      <c r="BK690" s="643"/>
      <c r="BL690" s="643"/>
      <c r="BM690" s="643"/>
      <c r="BN690" s="643"/>
      <c r="BO690" s="643"/>
      <c r="BP690" s="643"/>
      <c r="BQ690" s="643"/>
      <c r="BR690" s="643"/>
      <c r="BS690" s="643"/>
      <c r="BT690" s="643"/>
      <c r="BU690" s="643"/>
      <c r="BV690" s="643"/>
      <c r="BW690" s="643"/>
      <c r="BX690" s="643"/>
      <c r="BY690" s="643"/>
      <c r="BZ690" s="654" t="s">
        <v>105</v>
      </c>
      <c r="CA690" s="654" t="s">
        <v>105</v>
      </c>
      <c r="CB690" s="654" t="s">
        <v>105</v>
      </c>
      <c r="CC690" s="654" t="s">
        <v>105</v>
      </c>
      <c r="CD690" s="654" t="s">
        <v>105</v>
      </c>
      <c r="CE690" s="643">
        <v>143.915299</v>
      </c>
      <c r="CF690" s="643">
        <v>143.92512499999998</v>
      </c>
      <c r="CG690" s="643">
        <v>168.418091</v>
      </c>
      <c r="CH690" s="643">
        <v>186.96529900000002</v>
      </c>
      <c r="CI690" s="643">
        <v>221.22572199999999</v>
      </c>
      <c r="CJ690" s="643">
        <v>256.823171</v>
      </c>
      <c r="CK690" s="643">
        <v>284.85516699999994</v>
      </c>
      <c r="CL690" s="643">
        <v>271.38145600000001</v>
      </c>
      <c r="CM690" s="643">
        <v>296.7</v>
      </c>
      <c r="CN690" s="643">
        <v>391.23596399999997</v>
      </c>
      <c r="CO690" s="643">
        <v>454.41255799999999</v>
      </c>
      <c r="CP690" s="643">
        <v>467.81697399999996</v>
      </c>
      <c r="CQ690" s="643">
        <v>560.35</v>
      </c>
      <c r="CR690" s="643">
        <v>632.80199999999991</v>
      </c>
      <c r="CS690" s="643">
        <v>772.9310260000002</v>
      </c>
      <c r="CT690" s="643">
        <v>970</v>
      </c>
      <c r="CU690" s="643"/>
      <c r="CV690" s="643"/>
      <c r="CW690" s="643"/>
      <c r="CX690" s="643"/>
      <c r="CY690" s="643"/>
      <c r="CZ690" s="643"/>
      <c r="DA690" s="643"/>
      <c r="DB690" s="643"/>
      <c r="DC690" s="643"/>
      <c r="DD690" s="643"/>
      <c r="DE690" s="643"/>
      <c r="DF690" s="643"/>
      <c r="DG690" s="643"/>
      <c r="DH690" s="643"/>
      <c r="DI690" s="643"/>
      <c r="DJ690" s="643"/>
      <c r="DK690" s="643"/>
      <c r="DL690" s="643"/>
      <c r="DM690" s="643"/>
      <c r="DN690" s="643"/>
      <c r="DO690" s="643"/>
      <c r="DP690" s="643"/>
      <c r="DQ690" s="643"/>
    </row>
    <row r="691" spans="2:121" s="675" customFormat="1">
      <c r="B691" s="47">
        <v>691</v>
      </c>
      <c r="C691" s="673"/>
      <c r="D691" s="674" t="s">
        <v>62</v>
      </c>
      <c r="E691" s="686"/>
      <c r="F691" s="667"/>
      <c r="G691" s="667"/>
      <c r="H691" s="667"/>
      <c r="I691" s="667"/>
      <c r="J691" s="667"/>
      <c r="K691" s="667"/>
      <c r="L691" s="667"/>
      <c r="M691" s="667"/>
      <c r="N691" s="667"/>
      <c r="O691" s="667"/>
      <c r="P691" s="667"/>
      <c r="Q691" s="667"/>
      <c r="R691" s="639" t="s">
        <v>105</v>
      </c>
      <c r="S691" s="639" t="s">
        <v>105</v>
      </c>
      <c r="T691" s="639" t="s">
        <v>105</v>
      </c>
      <c r="U691" s="639" t="s">
        <v>105</v>
      </c>
      <c r="V691" s="630" t="s">
        <v>105</v>
      </c>
      <c r="W691" s="630" t="s">
        <v>105</v>
      </c>
      <c r="X691" s="630" t="s">
        <v>105</v>
      </c>
      <c r="Y691" s="630" t="s">
        <v>105</v>
      </c>
      <c r="Z691" s="630" t="s">
        <v>105</v>
      </c>
      <c r="AA691" s="630" t="s">
        <v>105</v>
      </c>
      <c r="AB691" s="60"/>
      <c r="AC691" s="60"/>
      <c r="AD691" s="63"/>
      <c r="AE691" s="63"/>
      <c r="AF691" s="63"/>
      <c r="AG691" s="63"/>
      <c r="AH691" s="63"/>
      <c r="AI691" s="63"/>
      <c r="AJ691" s="63"/>
      <c r="AK691" s="63"/>
      <c r="AL691" s="63"/>
      <c r="AM691" s="63"/>
      <c r="AN691" s="63"/>
      <c r="AO691" s="63"/>
      <c r="AP691" s="63"/>
      <c r="AQ691" s="63"/>
      <c r="AR691" s="63"/>
      <c r="AS691" s="63"/>
      <c r="AT691" s="667"/>
      <c r="AU691" s="667"/>
      <c r="AV691" s="667"/>
      <c r="AW691" s="667"/>
      <c r="AX691" s="667"/>
      <c r="AY691" s="667"/>
      <c r="AZ691" s="667"/>
      <c r="BA691" s="667"/>
      <c r="BB691" s="667"/>
      <c r="BC691" s="667"/>
      <c r="BD691" s="667"/>
      <c r="BE691" s="667"/>
      <c r="BF691" s="667"/>
      <c r="BG691" s="667"/>
      <c r="BH691" s="667"/>
      <c r="BI691" s="667"/>
      <c r="BJ691" s="667"/>
      <c r="BK691" s="667"/>
      <c r="BL691" s="667"/>
      <c r="BM691" s="667"/>
      <c r="BN691" s="667"/>
      <c r="BO691" s="667"/>
      <c r="BP691" s="667"/>
      <c r="BQ691" s="667"/>
      <c r="BR691" s="667"/>
      <c r="BS691" s="667"/>
      <c r="BT691" s="667"/>
      <c r="BU691" s="667"/>
      <c r="BV691" s="667"/>
      <c r="BW691" s="667"/>
      <c r="BX691" s="667"/>
      <c r="BY691" s="667"/>
      <c r="BZ691" s="667" t="s">
        <v>276</v>
      </c>
      <c r="CA691" s="667" t="s">
        <v>276</v>
      </c>
      <c r="CB691" s="639" t="s">
        <v>276</v>
      </c>
      <c r="CC691" s="639" t="s">
        <v>276</v>
      </c>
      <c r="CD691" s="667" t="s">
        <v>276</v>
      </c>
      <c r="CE691" s="667">
        <v>-35.284701000000013</v>
      </c>
      <c r="CF691" s="667">
        <v>-31.07487500000002</v>
      </c>
      <c r="CG691" s="667">
        <v>-34.481909000000002</v>
      </c>
      <c r="CH691" s="667">
        <v>-33.734700999999987</v>
      </c>
      <c r="CI691" s="667">
        <v>-35.674278000000008</v>
      </c>
      <c r="CJ691" s="667">
        <v>-38.076828999999996</v>
      </c>
      <c r="CK691" s="667">
        <v>-39.67383300000008</v>
      </c>
      <c r="CL691" s="667" t="s">
        <v>276</v>
      </c>
      <c r="CM691" s="667" t="s">
        <v>276</v>
      </c>
      <c r="CN691" s="667" t="s">
        <v>276</v>
      </c>
      <c r="CO691" s="667" t="s">
        <v>276</v>
      </c>
      <c r="CP691" s="667" t="s">
        <v>276</v>
      </c>
      <c r="CQ691" s="667" t="s">
        <v>276</v>
      </c>
      <c r="CR691" s="667" t="s">
        <v>276</v>
      </c>
      <c r="CS691" s="667" t="s">
        <v>276</v>
      </c>
      <c r="CT691" s="667" t="s">
        <v>276</v>
      </c>
      <c r="CU691" s="667"/>
      <c r="CV691" s="667"/>
      <c r="CW691" s="667"/>
      <c r="CX691" s="667"/>
      <c r="CY691" s="667"/>
      <c r="CZ691" s="667"/>
      <c r="DA691" s="667"/>
      <c r="DB691" s="667"/>
      <c r="DC691" s="667"/>
      <c r="DD691" s="667"/>
      <c r="DE691" s="667"/>
      <c r="DF691" s="667"/>
      <c r="DG691" s="667"/>
      <c r="DH691" s="667"/>
      <c r="DI691" s="667"/>
      <c r="DJ691" s="667"/>
      <c r="DK691" s="667"/>
      <c r="DL691" s="667"/>
      <c r="DM691" s="667"/>
      <c r="DN691" s="667"/>
      <c r="DO691" s="667"/>
      <c r="DP691" s="667"/>
      <c r="DQ691" s="667"/>
    </row>
    <row r="692" spans="2:121" s="665" customFormat="1">
      <c r="B692" s="47">
        <v>692</v>
      </c>
      <c r="C692" s="83"/>
      <c r="D692" s="661"/>
      <c r="E692" s="696"/>
      <c r="F692" s="58"/>
      <c r="G692" s="58"/>
      <c r="H692" s="58"/>
      <c r="I692" s="58"/>
      <c r="J692" s="58"/>
      <c r="K692" s="58"/>
      <c r="L692" s="58"/>
      <c r="M692" s="58"/>
      <c r="N692" s="58"/>
      <c r="O692" s="663"/>
      <c r="P692" s="663"/>
      <c r="Q692" s="663"/>
      <c r="R692" s="663"/>
      <c r="S692" s="663"/>
      <c r="T692" s="663"/>
      <c r="U692" s="663"/>
      <c r="V692" s="697"/>
      <c r="W692" s="697"/>
      <c r="X692" s="697"/>
      <c r="Y692" s="697"/>
      <c r="Z692" s="697"/>
      <c r="AA692" s="697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  <c r="AU692" s="58"/>
      <c r="AV692" s="58"/>
      <c r="AW692" s="58"/>
      <c r="AX692" s="58"/>
      <c r="AY692" s="58"/>
      <c r="AZ692" s="58"/>
      <c r="BA692" s="58"/>
      <c r="BB692" s="58"/>
      <c r="BC692" s="58"/>
      <c r="BD692" s="58"/>
      <c r="BE692" s="58"/>
      <c r="BF692" s="58"/>
      <c r="BG692" s="58"/>
      <c r="BH692" s="58"/>
      <c r="BI692" s="58"/>
      <c r="BJ692" s="58"/>
      <c r="BK692" s="58"/>
      <c r="BL692" s="58"/>
      <c r="BM692" s="58"/>
      <c r="BN692" s="58"/>
      <c r="BO692" s="58"/>
      <c r="BP692" s="58"/>
      <c r="BQ692" s="58"/>
      <c r="BR692" s="58"/>
      <c r="BS692" s="58"/>
      <c r="BT692" s="58"/>
      <c r="BU692" s="58"/>
      <c r="BV692" s="663"/>
      <c r="BW692" s="663"/>
      <c r="BX692" s="663"/>
      <c r="BY692" s="663"/>
      <c r="BZ692" s="663"/>
      <c r="CA692" s="663"/>
      <c r="CB692" s="663"/>
      <c r="CC692" s="663"/>
      <c r="CD692" s="663"/>
      <c r="CE692" s="663"/>
      <c r="CF692" s="663"/>
      <c r="CG692" s="663"/>
      <c r="CH692" s="663"/>
      <c r="CI692" s="663"/>
      <c r="CJ692" s="663"/>
      <c r="CK692" s="663"/>
    </row>
    <row r="693" spans="2:121" s="665" customFormat="1">
      <c r="B693" s="47">
        <v>693</v>
      </c>
      <c r="C693" s="83"/>
      <c r="D693" s="669" t="s">
        <v>477</v>
      </c>
      <c r="E693" s="698"/>
      <c r="F693" s="698"/>
      <c r="G693" s="698"/>
      <c r="H693" s="698"/>
      <c r="I693" s="698"/>
      <c r="J693" s="698"/>
      <c r="K693" s="698"/>
      <c r="L693" s="698"/>
      <c r="M693" s="698"/>
      <c r="N693" s="698"/>
      <c r="O693" s="698" t="s">
        <v>1050</v>
      </c>
      <c r="P693" s="698" t="s">
        <v>1050</v>
      </c>
      <c r="Q693" s="698" t="s">
        <v>1050</v>
      </c>
      <c r="R693" s="698" t="s">
        <v>1050</v>
      </c>
      <c r="S693" s="698" t="s">
        <v>1050</v>
      </c>
      <c r="T693" s="698" t="s">
        <v>1050</v>
      </c>
      <c r="U693" s="698" t="s">
        <v>1050</v>
      </c>
      <c r="V693" s="699" t="s">
        <v>1050</v>
      </c>
      <c r="W693" s="699" t="s">
        <v>1050</v>
      </c>
      <c r="X693" s="699" t="s">
        <v>1050</v>
      </c>
      <c r="Y693" s="699" t="s">
        <v>1050</v>
      </c>
      <c r="Z693" s="699" t="s">
        <v>1050</v>
      </c>
      <c r="AA693" s="699" t="s">
        <v>1050</v>
      </c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698"/>
      <c r="AU693" s="698"/>
      <c r="AV693" s="698"/>
      <c r="AW693" s="698"/>
      <c r="AX693" s="698"/>
      <c r="AY693" s="698"/>
      <c r="AZ693" s="698"/>
      <c r="BA693" s="698"/>
      <c r="BB693" s="698"/>
      <c r="BC693" s="698"/>
      <c r="BD693" s="698"/>
      <c r="BE693" s="698"/>
      <c r="BF693" s="698"/>
      <c r="BG693" s="698"/>
      <c r="BH693" s="698"/>
      <c r="BI693" s="698"/>
      <c r="BJ693" s="698" t="s">
        <v>1050</v>
      </c>
      <c r="BK693" s="698" t="s">
        <v>1050</v>
      </c>
      <c r="BL693" s="698" t="s">
        <v>1050</v>
      </c>
      <c r="BM693" s="698" t="s">
        <v>1050</v>
      </c>
      <c r="BN693" s="698" t="s">
        <v>1050</v>
      </c>
      <c r="BO693" s="698" t="s">
        <v>1050</v>
      </c>
      <c r="BP693" s="698" t="s">
        <v>1050</v>
      </c>
      <c r="BQ693" s="698" t="s">
        <v>1050</v>
      </c>
      <c r="BR693" s="698" t="s">
        <v>1050</v>
      </c>
      <c r="BS693" s="698" t="s">
        <v>1050</v>
      </c>
      <c r="BT693" s="698" t="s">
        <v>1050</v>
      </c>
      <c r="BU693" s="698" t="s">
        <v>1050</v>
      </c>
      <c r="BV693" s="698" t="s">
        <v>1050</v>
      </c>
      <c r="BW693" s="698" t="s">
        <v>1050</v>
      </c>
      <c r="BX693" s="698" t="s">
        <v>1050</v>
      </c>
      <c r="BY693" s="698" t="s">
        <v>1050</v>
      </c>
      <c r="BZ693" s="698" t="s">
        <v>1050</v>
      </c>
      <c r="CA693" s="698" t="s">
        <v>1050</v>
      </c>
      <c r="CB693" s="698" t="s">
        <v>1050</v>
      </c>
      <c r="CC693" s="698" t="s">
        <v>1050</v>
      </c>
      <c r="CD693" s="698" t="s">
        <v>1050</v>
      </c>
      <c r="CE693" s="698">
        <v>0.32588613111938847</v>
      </c>
      <c r="CF693" s="698">
        <v>0.2723638419629652</v>
      </c>
      <c r="CG693" s="698">
        <v>0.27134852157895556</v>
      </c>
      <c r="CH693" s="698">
        <v>0.27705676014242619</v>
      </c>
      <c r="CI693" s="698">
        <v>0.27980471457112027</v>
      </c>
      <c r="CJ693" s="698">
        <v>0.2394643744975799</v>
      </c>
      <c r="CK693" s="698">
        <v>0.24361151925322114</v>
      </c>
      <c r="CL693" s="698" t="s">
        <v>1050</v>
      </c>
      <c r="CM693" s="698" t="s">
        <v>1050</v>
      </c>
      <c r="CN693" s="698" t="s">
        <v>1050</v>
      </c>
      <c r="CO693" s="698" t="s">
        <v>1050</v>
      </c>
      <c r="CP693" s="698" t="s">
        <v>1050</v>
      </c>
      <c r="CQ693" s="698" t="s">
        <v>1050</v>
      </c>
      <c r="CR693" s="698" t="s">
        <v>1050</v>
      </c>
      <c r="CS693" s="698" t="s">
        <v>1050</v>
      </c>
      <c r="CT693" s="698" t="s">
        <v>1050</v>
      </c>
      <c r="CU693" s="698"/>
      <c r="CV693" s="698"/>
      <c r="CW693" s="698"/>
      <c r="CX693" s="698"/>
      <c r="CY693" s="698"/>
      <c r="CZ693" s="698"/>
      <c r="DA693" s="698"/>
      <c r="DB693" s="698"/>
      <c r="DC693" s="698"/>
      <c r="DD693" s="698"/>
      <c r="DE693" s="698"/>
      <c r="DF693" s="698"/>
      <c r="DG693" s="698"/>
      <c r="DH693" s="698"/>
      <c r="DI693" s="698"/>
      <c r="DJ693" s="698"/>
      <c r="DK693" s="698"/>
      <c r="DL693" s="698"/>
      <c r="DM693" s="698"/>
      <c r="DN693" s="698"/>
      <c r="DO693" s="698"/>
      <c r="DP693" s="698"/>
      <c r="DQ693" s="698"/>
    </row>
    <row r="694" spans="2:121" s="665" customFormat="1">
      <c r="B694" s="47">
        <v>694</v>
      </c>
      <c r="C694" s="83"/>
      <c r="D694" s="669" t="s">
        <v>478</v>
      </c>
      <c r="E694" s="698"/>
      <c r="F694" s="698"/>
      <c r="G694" s="698"/>
      <c r="H694" s="698"/>
      <c r="I694" s="698"/>
      <c r="J694" s="698"/>
      <c r="K694" s="698"/>
      <c r="L694" s="698"/>
      <c r="M694" s="698"/>
      <c r="N694" s="698"/>
      <c r="O694" s="698" t="s">
        <v>1050</v>
      </c>
      <c r="P694" s="698" t="s">
        <v>1050</v>
      </c>
      <c r="Q694" s="698" t="s">
        <v>1050</v>
      </c>
      <c r="R694" s="698" t="s">
        <v>1050</v>
      </c>
      <c r="S694" s="698" t="s">
        <v>1050</v>
      </c>
      <c r="T694" s="698" t="s">
        <v>1050</v>
      </c>
      <c r="U694" s="698" t="s">
        <v>1050</v>
      </c>
      <c r="V694" s="699" t="s">
        <v>1050</v>
      </c>
      <c r="W694" s="699" t="s">
        <v>1050</v>
      </c>
      <c r="X694" s="699" t="s">
        <v>1050</v>
      </c>
      <c r="Y694" s="699" t="s">
        <v>1050</v>
      </c>
      <c r="Z694" s="699" t="s">
        <v>1050</v>
      </c>
      <c r="AA694" s="699" t="s">
        <v>1050</v>
      </c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698"/>
      <c r="AU694" s="698"/>
      <c r="AV694" s="698"/>
      <c r="AW694" s="698"/>
      <c r="AX694" s="698"/>
      <c r="AY694" s="698"/>
      <c r="AZ694" s="698"/>
      <c r="BA694" s="698"/>
      <c r="BB694" s="698"/>
      <c r="BC694" s="698"/>
      <c r="BD694" s="698"/>
      <c r="BE694" s="698"/>
      <c r="BF694" s="698"/>
      <c r="BG694" s="698"/>
      <c r="BH694" s="698"/>
      <c r="BI694" s="698"/>
      <c r="BJ694" s="698" t="s">
        <v>1050</v>
      </c>
      <c r="BK694" s="698" t="s">
        <v>1050</v>
      </c>
      <c r="BL694" s="698" t="s">
        <v>1050</v>
      </c>
      <c r="BM694" s="698" t="s">
        <v>1050</v>
      </c>
      <c r="BN694" s="698" t="s">
        <v>1050</v>
      </c>
      <c r="BO694" s="698" t="s">
        <v>1050</v>
      </c>
      <c r="BP694" s="698" t="s">
        <v>1050</v>
      </c>
      <c r="BQ694" s="698" t="s">
        <v>1050</v>
      </c>
      <c r="BR694" s="698" t="s">
        <v>1050</v>
      </c>
      <c r="BS694" s="698" t="s">
        <v>1050</v>
      </c>
      <c r="BT694" s="698" t="s">
        <v>1050</v>
      </c>
      <c r="BU694" s="698" t="s">
        <v>1050</v>
      </c>
      <c r="BV694" s="698" t="s">
        <v>1050</v>
      </c>
      <c r="BW694" s="698" t="s">
        <v>1050</v>
      </c>
      <c r="BX694" s="698" t="s">
        <v>1050</v>
      </c>
      <c r="BY694" s="698" t="s">
        <v>1050</v>
      </c>
      <c r="BZ694" s="698" t="s">
        <v>1050</v>
      </c>
      <c r="CA694" s="698" t="s">
        <v>1050</v>
      </c>
      <c r="CB694" s="698" t="s">
        <v>1050</v>
      </c>
      <c r="CC694" s="698" t="s">
        <v>1050</v>
      </c>
      <c r="CD694" s="698" t="s">
        <v>1050</v>
      </c>
      <c r="CE694" s="698">
        <v>0.77754068384348773</v>
      </c>
      <c r="CF694" s="698">
        <v>0.8011109943451501</v>
      </c>
      <c r="CG694" s="698">
        <v>0.79148266797537803</v>
      </c>
      <c r="CH694" s="698">
        <v>0.77340555051341364</v>
      </c>
      <c r="CI694" s="698">
        <v>0.74855671620319086</v>
      </c>
      <c r="CJ694" s="698">
        <v>0.78848025749203132</v>
      </c>
      <c r="CK694" s="698">
        <v>0.76365825584620717</v>
      </c>
      <c r="CL694" s="698" t="s">
        <v>1050</v>
      </c>
      <c r="CM694" s="698" t="s">
        <v>1050</v>
      </c>
      <c r="CN694" s="698" t="s">
        <v>1050</v>
      </c>
      <c r="CO694" s="698" t="s">
        <v>1050</v>
      </c>
      <c r="CP694" s="698" t="s">
        <v>1050</v>
      </c>
      <c r="CQ694" s="698" t="s">
        <v>1050</v>
      </c>
      <c r="CR694" s="698" t="s">
        <v>1050</v>
      </c>
      <c r="CS694" s="698" t="s">
        <v>1050</v>
      </c>
      <c r="CT694" s="698" t="s">
        <v>1050</v>
      </c>
      <c r="CU694" s="698"/>
      <c r="CV694" s="698"/>
      <c r="CW694" s="698"/>
      <c r="CX694" s="698"/>
      <c r="CY694" s="698"/>
      <c r="CZ694" s="698"/>
      <c r="DA694" s="698"/>
      <c r="DB694" s="698"/>
      <c r="DC694" s="698"/>
      <c r="DD694" s="698"/>
      <c r="DE694" s="698"/>
      <c r="DF694" s="698"/>
      <c r="DG694" s="698"/>
      <c r="DH694" s="698"/>
      <c r="DI694" s="698"/>
      <c r="DJ694" s="698"/>
      <c r="DK694" s="698"/>
      <c r="DL694" s="698"/>
      <c r="DM694" s="698"/>
      <c r="DN694" s="698"/>
      <c r="DO694" s="698"/>
      <c r="DP694" s="698"/>
      <c r="DQ694" s="698"/>
    </row>
    <row r="695" spans="2:121" s="665" customFormat="1">
      <c r="B695" s="47">
        <v>695</v>
      </c>
      <c r="C695" s="83"/>
      <c r="D695" s="669" t="s">
        <v>479</v>
      </c>
      <c r="E695" s="698"/>
      <c r="F695" s="698"/>
      <c r="G695" s="698"/>
      <c r="H695" s="698"/>
      <c r="I695" s="698"/>
      <c r="J695" s="698"/>
      <c r="K695" s="698"/>
      <c r="L695" s="698"/>
      <c r="M695" s="698"/>
      <c r="N695" s="698"/>
      <c r="O695" s="698" t="s">
        <v>1050</v>
      </c>
      <c r="P695" s="698" t="s">
        <v>1050</v>
      </c>
      <c r="Q695" s="698" t="s">
        <v>1050</v>
      </c>
      <c r="R695" s="698" t="s">
        <v>1050</v>
      </c>
      <c r="S695" s="698" t="s">
        <v>1050</v>
      </c>
      <c r="T695" s="698" t="s">
        <v>1050</v>
      </c>
      <c r="U695" s="698" t="s">
        <v>1050</v>
      </c>
      <c r="V695" s="699" t="s">
        <v>1050</v>
      </c>
      <c r="W695" s="699" t="s">
        <v>1050</v>
      </c>
      <c r="X695" s="699" t="s">
        <v>1050</v>
      </c>
      <c r="Y695" s="699" t="s">
        <v>1050</v>
      </c>
      <c r="Z695" s="699" t="s">
        <v>1050</v>
      </c>
      <c r="AA695" s="699" t="s">
        <v>1050</v>
      </c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698"/>
      <c r="AU695" s="698"/>
      <c r="AV695" s="698"/>
      <c r="AW695" s="698"/>
      <c r="AX695" s="698"/>
      <c r="AY695" s="698"/>
      <c r="AZ695" s="698"/>
      <c r="BA695" s="698"/>
      <c r="BB695" s="698"/>
      <c r="BC695" s="698"/>
      <c r="BD695" s="698"/>
      <c r="BE695" s="698"/>
      <c r="BF695" s="698"/>
      <c r="BG695" s="698"/>
      <c r="BH695" s="698"/>
      <c r="BI695" s="698"/>
      <c r="BJ695" s="698" t="s">
        <v>1050</v>
      </c>
      <c r="BK695" s="698" t="s">
        <v>1050</v>
      </c>
      <c r="BL695" s="698" t="s">
        <v>1050</v>
      </c>
      <c r="BM695" s="698" t="s">
        <v>1050</v>
      </c>
      <c r="BN695" s="698" t="s">
        <v>1050</v>
      </c>
      <c r="BO695" s="698" t="s">
        <v>1050</v>
      </c>
      <c r="BP695" s="698" t="s">
        <v>1050</v>
      </c>
      <c r="BQ695" s="698" t="s">
        <v>1050</v>
      </c>
      <c r="BR695" s="698" t="s">
        <v>1050</v>
      </c>
      <c r="BS695" s="698" t="s">
        <v>1050</v>
      </c>
      <c r="BT695" s="698" t="s">
        <v>1050</v>
      </c>
      <c r="BU695" s="698" t="s">
        <v>1050</v>
      </c>
      <c r="BV695" s="698" t="s">
        <v>1050</v>
      </c>
      <c r="BW695" s="698" t="s">
        <v>1050</v>
      </c>
      <c r="BX695" s="698" t="s">
        <v>1050</v>
      </c>
      <c r="BY695" s="698" t="s">
        <v>1050</v>
      </c>
      <c r="BZ695" s="698" t="s">
        <v>1050</v>
      </c>
      <c r="CA695" s="698" t="s">
        <v>1050</v>
      </c>
      <c r="CB695" s="698" t="s">
        <v>1050</v>
      </c>
      <c r="CC695" s="698" t="s">
        <v>1050</v>
      </c>
      <c r="CD695" s="698" t="s">
        <v>1050</v>
      </c>
      <c r="CE695" s="698">
        <v>5.6283105801003125E-2</v>
      </c>
      <c r="CF695" s="698">
        <v>6.6006543332861448E-2</v>
      </c>
      <c r="CG695" s="698">
        <v>6.3532367196823258E-2</v>
      </c>
      <c r="CH695" s="698">
        <v>6.4183033237627696E-2</v>
      </c>
      <c r="CI695" s="698">
        <v>6.7804050380723818E-2</v>
      </c>
      <c r="CJ695" s="698">
        <v>6.8919015099303482E-2</v>
      </c>
      <c r="CK695" s="698">
        <v>8.0272372240311182E-2</v>
      </c>
      <c r="CL695" s="698" t="s">
        <v>1050</v>
      </c>
      <c r="CM695" s="698" t="s">
        <v>1050</v>
      </c>
      <c r="CN695" s="698" t="s">
        <v>1050</v>
      </c>
      <c r="CO695" s="698" t="s">
        <v>1050</v>
      </c>
      <c r="CP695" s="698" t="s">
        <v>1050</v>
      </c>
      <c r="CQ695" s="698" t="s">
        <v>1050</v>
      </c>
      <c r="CR695" s="698" t="s">
        <v>1050</v>
      </c>
      <c r="CS695" s="698" t="s">
        <v>1050</v>
      </c>
      <c r="CT695" s="698" t="s">
        <v>1050</v>
      </c>
      <c r="CU695" s="698"/>
      <c r="CV695" s="698"/>
      <c r="CW695" s="698"/>
      <c r="CX695" s="698"/>
      <c r="CY695" s="698"/>
      <c r="CZ695" s="698"/>
      <c r="DA695" s="698"/>
      <c r="DB695" s="698"/>
      <c r="DC695" s="698"/>
      <c r="DD695" s="698"/>
      <c r="DE695" s="698"/>
      <c r="DF695" s="698"/>
      <c r="DG695" s="698"/>
      <c r="DH695" s="698"/>
      <c r="DI695" s="698"/>
      <c r="DJ695" s="698"/>
      <c r="DK695" s="698"/>
      <c r="DL695" s="698"/>
      <c r="DM695" s="698"/>
      <c r="DN695" s="698"/>
      <c r="DO695" s="698"/>
      <c r="DP695" s="698"/>
      <c r="DQ695" s="698"/>
    </row>
    <row r="696" spans="2:121" s="665" customFormat="1" hidden="1">
      <c r="B696" s="47">
        <v>696</v>
      </c>
      <c r="C696" s="83"/>
      <c r="D696" s="669"/>
      <c r="E696" s="698"/>
      <c r="F696" s="698"/>
      <c r="G696" s="698"/>
      <c r="H696" s="698"/>
      <c r="I696" s="698"/>
      <c r="J696" s="698"/>
      <c r="K696" s="698"/>
      <c r="L696" s="698"/>
      <c r="M696" s="698"/>
      <c r="N696" s="698"/>
      <c r="O696" s="698" t="s">
        <v>1050</v>
      </c>
      <c r="P696" s="698" t="s">
        <v>1050</v>
      </c>
      <c r="Q696" s="698" t="s">
        <v>1050</v>
      </c>
      <c r="R696" s="698" t="s">
        <v>1050</v>
      </c>
      <c r="S696" s="698" t="s">
        <v>1050</v>
      </c>
      <c r="T696" s="698" t="s">
        <v>1050</v>
      </c>
      <c r="U696" s="698" t="s">
        <v>1050</v>
      </c>
      <c r="V696" s="699" t="s">
        <v>1050</v>
      </c>
      <c r="W696" s="699" t="s">
        <v>1050</v>
      </c>
      <c r="X696" s="699" t="s">
        <v>1050</v>
      </c>
      <c r="Y696" s="699" t="s">
        <v>1050</v>
      </c>
      <c r="Z696" s="699" t="s">
        <v>1050</v>
      </c>
      <c r="AA696" s="699" t="s">
        <v>1050</v>
      </c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698"/>
      <c r="AU696" s="698"/>
      <c r="AV696" s="698"/>
      <c r="AW696" s="698"/>
      <c r="AX696" s="698"/>
      <c r="AY696" s="698"/>
      <c r="AZ696" s="698"/>
      <c r="BA696" s="698"/>
      <c r="BB696" s="698"/>
      <c r="BC696" s="698"/>
      <c r="BD696" s="698"/>
      <c r="BE696" s="698"/>
      <c r="BF696" s="698"/>
      <c r="BG696" s="698"/>
      <c r="BH696" s="698"/>
      <c r="BI696" s="698"/>
      <c r="BJ696" s="698" t="s">
        <v>1050</v>
      </c>
      <c r="BK696" s="698" t="s">
        <v>1050</v>
      </c>
      <c r="BL696" s="698" t="s">
        <v>1050</v>
      </c>
      <c r="BM696" s="698" t="s">
        <v>1050</v>
      </c>
      <c r="BN696" s="698" t="s">
        <v>1050</v>
      </c>
      <c r="BO696" s="698" t="s">
        <v>1050</v>
      </c>
      <c r="BP696" s="698" t="s">
        <v>1050</v>
      </c>
      <c r="BQ696" s="698" t="s">
        <v>1050</v>
      </c>
      <c r="BR696" s="698" t="s">
        <v>1050</v>
      </c>
      <c r="BS696" s="698" t="s">
        <v>1050</v>
      </c>
      <c r="BT696" s="698" t="s">
        <v>1050</v>
      </c>
      <c r="BU696" s="698" t="s">
        <v>1050</v>
      </c>
      <c r="BV696" s="698" t="s">
        <v>1050</v>
      </c>
      <c r="BW696" s="698" t="s">
        <v>1050</v>
      </c>
      <c r="BX696" s="698" t="s">
        <v>1050</v>
      </c>
      <c r="BY696" s="698" t="s">
        <v>1050</v>
      </c>
      <c r="BZ696" s="698" t="s">
        <v>1050</v>
      </c>
      <c r="CA696" s="698" t="s">
        <v>1050</v>
      </c>
      <c r="CB696" s="698" t="s">
        <v>1050</v>
      </c>
      <c r="CC696" s="698" t="s">
        <v>1050</v>
      </c>
      <c r="CD696" s="698" t="s">
        <v>1050</v>
      </c>
      <c r="CE696" s="698">
        <v>0</v>
      </c>
      <c r="CF696" s="698">
        <v>0</v>
      </c>
      <c r="CG696" s="698">
        <v>0</v>
      </c>
      <c r="CH696" s="698">
        <v>0</v>
      </c>
      <c r="CI696" s="698">
        <v>0</v>
      </c>
      <c r="CJ696" s="698">
        <v>0</v>
      </c>
      <c r="CK696" s="698">
        <v>0</v>
      </c>
      <c r="CL696" s="698">
        <v>0</v>
      </c>
      <c r="CM696" s="698">
        <v>0</v>
      </c>
      <c r="CN696" s="698">
        <v>0</v>
      </c>
      <c r="CO696" s="698">
        <v>0</v>
      </c>
      <c r="CP696" s="698">
        <v>0</v>
      </c>
      <c r="CQ696" s="698">
        <v>0</v>
      </c>
      <c r="CR696" s="698">
        <v>0</v>
      </c>
      <c r="CS696" s="698">
        <v>0</v>
      </c>
      <c r="CT696" s="698">
        <v>0</v>
      </c>
      <c r="CU696" s="698"/>
      <c r="CV696" s="698"/>
      <c r="CW696" s="698"/>
      <c r="CX696" s="698"/>
      <c r="CY696" s="698"/>
      <c r="CZ696" s="698"/>
      <c r="DA696" s="698"/>
      <c r="DB696" s="698"/>
      <c r="DC696" s="698"/>
      <c r="DD696" s="698"/>
      <c r="DE696" s="698"/>
      <c r="DF696" s="698"/>
      <c r="DG696" s="698"/>
      <c r="DH696" s="698"/>
      <c r="DI696" s="698"/>
      <c r="DJ696" s="698"/>
      <c r="DK696" s="698"/>
      <c r="DL696" s="698"/>
      <c r="DM696" s="698"/>
      <c r="DN696" s="698"/>
      <c r="DO696" s="698"/>
      <c r="DP696" s="698"/>
      <c r="DQ696" s="698"/>
    </row>
    <row r="697" spans="2:121" s="665" customFormat="1">
      <c r="B697" s="47">
        <v>697</v>
      </c>
      <c r="C697" s="83"/>
      <c r="D697" s="669" t="s">
        <v>480</v>
      </c>
      <c r="E697" s="698"/>
      <c r="F697" s="698"/>
      <c r="G697" s="698"/>
      <c r="H697" s="698"/>
      <c r="I697" s="698"/>
      <c r="J697" s="698"/>
      <c r="K697" s="698"/>
      <c r="L697" s="698"/>
      <c r="M697" s="698"/>
      <c r="N697" s="698"/>
      <c r="O697" s="698" t="s">
        <v>1050</v>
      </c>
      <c r="P697" s="698" t="s">
        <v>1050</v>
      </c>
      <c r="Q697" s="698" t="s">
        <v>1050</v>
      </c>
      <c r="R697" s="698" t="s">
        <v>1050</v>
      </c>
      <c r="S697" s="698" t="s">
        <v>1050</v>
      </c>
      <c r="T697" s="698" t="s">
        <v>1050</v>
      </c>
      <c r="U697" s="698" t="s">
        <v>1050</v>
      </c>
      <c r="V697" s="699" t="s">
        <v>1050</v>
      </c>
      <c r="W697" s="699" t="s">
        <v>1050</v>
      </c>
      <c r="X697" s="699" t="s">
        <v>1050</v>
      </c>
      <c r="Y697" s="699" t="s">
        <v>1050</v>
      </c>
      <c r="Z697" s="699" t="s">
        <v>1050</v>
      </c>
      <c r="AA697" s="699" t="s">
        <v>1050</v>
      </c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698"/>
      <c r="AU697" s="698"/>
      <c r="AV697" s="698"/>
      <c r="AW697" s="698"/>
      <c r="AX697" s="698"/>
      <c r="AY697" s="698"/>
      <c r="AZ697" s="698"/>
      <c r="BA697" s="698"/>
      <c r="BB697" s="698"/>
      <c r="BC697" s="698"/>
      <c r="BD697" s="698"/>
      <c r="BE697" s="698"/>
      <c r="BF697" s="698"/>
      <c r="BG697" s="698"/>
      <c r="BH697" s="698"/>
      <c r="BI697" s="698"/>
      <c r="BJ697" s="698" t="s">
        <v>1050</v>
      </c>
      <c r="BK697" s="698" t="s">
        <v>1050</v>
      </c>
      <c r="BL697" s="698" t="s">
        <v>1050</v>
      </c>
      <c r="BM697" s="698" t="s">
        <v>1050</v>
      </c>
      <c r="BN697" s="698" t="s">
        <v>1050</v>
      </c>
      <c r="BO697" s="698" t="s">
        <v>1050</v>
      </c>
      <c r="BP697" s="698" t="s">
        <v>1050</v>
      </c>
      <c r="BQ697" s="698" t="s">
        <v>1050</v>
      </c>
      <c r="BR697" s="698" t="s">
        <v>1050</v>
      </c>
      <c r="BS697" s="698" t="s">
        <v>1050</v>
      </c>
      <c r="BT697" s="698" t="s">
        <v>1050</v>
      </c>
      <c r="BU697" s="698" t="s">
        <v>1050</v>
      </c>
      <c r="BV697" s="698" t="s">
        <v>1050</v>
      </c>
      <c r="BW697" s="698" t="s">
        <v>1050</v>
      </c>
      <c r="BX697" s="698" t="s">
        <v>1050</v>
      </c>
      <c r="BY697" s="698" t="s">
        <v>1050</v>
      </c>
      <c r="BZ697" s="698" t="s">
        <v>1050</v>
      </c>
      <c r="CA697" s="698" t="s">
        <v>1050</v>
      </c>
      <c r="CB697" s="698" t="s">
        <v>1050</v>
      </c>
      <c r="CC697" s="698" t="s">
        <v>1050</v>
      </c>
      <c r="CD697" s="698" t="s">
        <v>1050</v>
      </c>
      <c r="CE697" s="698">
        <v>8.5466938438560305E-2</v>
      </c>
      <c r="CF697" s="698">
        <v>7.642862912226063E-2</v>
      </c>
      <c r="CG697" s="698">
        <v>7.8376378224118443E-2</v>
      </c>
      <c r="CH697" s="698">
        <v>6.5787609068568384E-2</v>
      </c>
      <c r="CI697" s="698">
        <v>6.5091888365494857E-2</v>
      </c>
      <c r="CJ697" s="698">
        <v>5.1397231599480557E-2</v>
      </c>
      <c r="CK697" s="698">
        <v>5.1735062962716079E-2</v>
      </c>
      <c r="CL697" s="698" t="s">
        <v>1050</v>
      </c>
      <c r="CM697" s="698" t="s">
        <v>1050</v>
      </c>
      <c r="CN697" s="698" t="s">
        <v>1050</v>
      </c>
      <c r="CO697" s="698" t="s">
        <v>1050</v>
      </c>
      <c r="CP697" s="698" t="s">
        <v>1050</v>
      </c>
      <c r="CQ697" s="698" t="s">
        <v>1050</v>
      </c>
      <c r="CR697" s="698" t="s">
        <v>1050</v>
      </c>
      <c r="CS697" s="698" t="s">
        <v>1050</v>
      </c>
      <c r="CT697" s="698" t="s">
        <v>1050</v>
      </c>
      <c r="CU697" s="698"/>
      <c r="CV697" s="698"/>
      <c r="CW697" s="698"/>
      <c r="CX697" s="698"/>
      <c r="CY697" s="698"/>
      <c r="CZ697" s="698"/>
      <c r="DA697" s="698"/>
      <c r="DB697" s="698"/>
      <c r="DC697" s="698"/>
      <c r="DD697" s="698"/>
      <c r="DE697" s="698"/>
      <c r="DF697" s="698"/>
      <c r="DG697" s="698"/>
      <c r="DH697" s="698"/>
      <c r="DI697" s="698"/>
      <c r="DJ697" s="698"/>
      <c r="DK697" s="698"/>
      <c r="DL697" s="698"/>
      <c r="DM697" s="698"/>
      <c r="DN697" s="698"/>
      <c r="DO697" s="698"/>
      <c r="DP697" s="698"/>
      <c r="DQ697" s="698"/>
    </row>
    <row r="698" spans="2:121" s="665" customFormat="1">
      <c r="B698" s="47">
        <v>698</v>
      </c>
      <c r="C698" s="83"/>
      <c r="D698" s="669"/>
      <c r="E698" s="677"/>
      <c r="F698" s="58"/>
      <c r="G698" s="58"/>
      <c r="H698" s="58"/>
      <c r="I698" s="58"/>
      <c r="J698" s="58"/>
      <c r="K698" s="58"/>
      <c r="L698" s="58"/>
      <c r="M698" s="58"/>
      <c r="N698" s="58"/>
      <c r="O698" s="677"/>
      <c r="P698" s="677"/>
      <c r="Q698" s="677"/>
      <c r="R698" s="677"/>
      <c r="S698" s="677"/>
      <c r="T698" s="677"/>
      <c r="U698" s="677"/>
      <c r="V698" s="680"/>
      <c r="W698" s="680"/>
      <c r="X698" s="680"/>
      <c r="Y698" s="680"/>
      <c r="Z698" s="680"/>
      <c r="AA698" s="680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  <c r="AU698" s="58"/>
      <c r="AV698" s="58"/>
      <c r="AW698" s="58"/>
      <c r="AX698" s="58"/>
      <c r="AY698" s="58"/>
      <c r="AZ698" s="58"/>
      <c r="BA698" s="58"/>
      <c r="BB698" s="58"/>
      <c r="BC698" s="58"/>
      <c r="BD698" s="58"/>
      <c r="BE698" s="58"/>
      <c r="BF698" s="58"/>
      <c r="BG698" s="58"/>
      <c r="BH698" s="58"/>
      <c r="BI698" s="58"/>
      <c r="BJ698" s="58"/>
      <c r="BK698" s="58"/>
      <c r="BL698" s="58"/>
      <c r="BM698" s="58"/>
      <c r="BN698" s="58"/>
      <c r="BO698" s="58"/>
      <c r="BP698" s="58"/>
      <c r="BQ698" s="58"/>
      <c r="BR698" s="58"/>
      <c r="BS698" s="58"/>
      <c r="BT698" s="58"/>
      <c r="BU698" s="58"/>
      <c r="BV698" s="677"/>
      <c r="BW698" s="677"/>
      <c r="BX698" s="677"/>
      <c r="BY698" s="677"/>
      <c r="BZ698" s="677"/>
      <c r="CA698" s="677"/>
      <c r="CB698" s="677"/>
      <c r="CC698" s="677"/>
      <c r="CD698" s="677"/>
      <c r="CE698" s="677"/>
      <c r="CF698" s="677"/>
      <c r="CG698" s="677"/>
      <c r="CH698" s="677"/>
      <c r="CI698" s="677"/>
      <c r="CJ698" s="677"/>
      <c r="CK698" s="677"/>
      <c r="CL698" s="677"/>
      <c r="CM698" s="677"/>
      <c r="CN698" s="677"/>
      <c r="CO698" s="677"/>
      <c r="CP698" s="677"/>
      <c r="CQ698" s="677"/>
      <c r="CR698" s="677"/>
      <c r="CS698" s="677"/>
      <c r="CT698" s="677"/>
      <c r="CU698" s="677"/>
      <c r="CV698" s="677"/>
      <c r="CW698" s="677"/>
      <c r="CX698" s="677"/>
      <c r="CY698" s="677"/>
      <c r="CZ698" s="677"/>
      <c r="DA698" s="677"/>
      <c r="DB698" s="677"/>
      <c r="DC698" s="677"/>
      <c r="DD698" s="677"/>
      <c r="DE698" s="677"/>
      <c r="DF698" s="677"/>
      <c r="DG698" s="677"/>
      <c r="DH698" s="677"/>
      <c r="DI698" s="677"/>
      <c r="DJ698" s="677"/>
      <c r="DK698" s="677"/>
      <c r="DL698" s="677"/>
      <c r="DM698" s="677"/>
      <c r="DN698" s="677"/>
      <c r="DO698" s="677"/>
      <c r="DP698" s="677"/>
      <c r="DQ698" s="677"/>
    </row>
    <row r="699" spans="2:121" s="665" customFormat="1">
      <c r="B699" s="47">
        <v>699</v>
      </c>
      <c r="C699" s="83"/>
      <c r="D699" s="661" t="s">
        <v>449</v>
      </c>
      <c r="E699" s="696"/>
      <c r="F699" s="58"/>
      <c r="G699" s="58"/>
      <c r="H699" s="58"/>
      <c r="I699" s="58"/>
      <c r="J699" s="58"/>
      <c r="K699" s="58"/>
      <c r="L699" s="58"/>
      <c r="M699" s="58"/>
      <c r="N699" s="58"/>
      <c r="O699" s="663"/>
      <c r="P699" s="663"/>
      <c r="Q699" s="663"/>
      <c r="R699" s="663"/>
      <c r="S699" s="663"/>
      <c r="T699" s="663"/>
      <c r="U699" s="663"/>
      <c r="V699" s="697"/>
      <c r="W699" s="697"/>
      <c r="X699" s="697"/>
      <c r="Y699" s="697"/>
      <c r="Z699" s="697"/>
      <c r="AA699" s="697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  <c r="AU699" s="58"/>
      <c r="AV699" s="58"/>
      <c r="AW699" s="58"/>
      <c r="AX699" s="58"/>
      <c r="AY699" s="58"/>
      <c r="AZ699" s="58"/>
      <c r="BA699" s="58"/>
      <c r="BB699" s="58"/>
      <c r="BC699" s="58"/>
      <c r="BD699" s="58"/>
      <c r="BE699" s="58"/>
      <c r="BF699" s="58"/>
      <c r="BG699" s="58"/>
      <c r="BH699" s="58"/>
      <c r="BI699" s="58"/>
      <c r="BJ699" s="58"/>
      <c r="BK699" s="58"/>
      <c r="BL699" s="58"/>
      <c r="BM699" s="58"/>
      <c r="BN699" s="58"/>
      <c r="BO699" s="58"/>
      <c r="BP699" s="58"/>
      <c r="BQ699" s="58"/>
      <c r="BR699" s="58"/>
      <c r="BS699" s="58"/>
      <c r="BT699" s="58"/>
      <c r="BU699" s="58"/>
      <c r="BV699" s="663"/>
      <c r="BW699" s="663"/>
      <c r="BX699" s="663"/>
      <c r="BY699" s="663"/>
      <c r="BZ699" s="663"/>
      <c r="CA699" s="663"/>
      <c r="CB699" s="663"/>
      <c r="CC699" s="663"/>
      <c r="CD699" s="663"/>
      <c r="CE699" s="663"/>
      <c r="CF699" s="663"/>
      <c r="CG699" s="663"/>
      <c r="CH699" s="663"/>
      <c r="CI699" s="663"/>
      <c r="CJ699" s="663"/>
      <c r="CK699" s="663"/>
    </row>
    <row r="700" spans="2:121" s="665" customFormat="1">
      <c r="B700" s="47">
        <v>700</v>
      </c>
      <c r="C700" s="83"/>
      <c r="D700" s="669" t="s">
        <v>460</v>
      </c>
      <c r="E700" s="700"/>
      <c r="F700" s="701"/>
      <c r="G700" s="701"/>
      <c r="H700" s="701"/>
      <c r="I700" s="701"/>
      <c r="J700" s="701"/>
      <c r="K700" s="701"/>
      <c r="L700" s="701"/>
      <c r="M700" s="701"/>
      <c r="N700" s="701"/>
      <c r="O700" s="701">
        <v>3.2931850560960374E-2</v>
      </c>
      <c r="P700" s="701">
        <v>4.314446586745907E-2</v>
      </c>
      <c r="Q700" s="701">
        <v>5.155194523452801E-2</v>
      </c>
      <c r="R700" s="701">
        <v>6.7425078819694187E-2</v>
      </c>
      <c r="S700" s="701">
        <v>8.7932842844983233E-2</v>
      </c>
      <c r="T700" s="701" t="s">
        <v>105</v>
      </c>
      <c r="U700" s="701" t="s">
        <v>105</v>
      </c>
      <c r="V700" s="702" t="s">
        <v>105</v>
      </c>
      <c r="W700" s="702" t="s">
        <v>105</v>
      </c>
      <c r="X700" s="702" t="s">
        <v>105</v>
      </c>
      <c r="Y700" s="702" t="s">
        <v>105</v>
      </c>
      <c r="Z700" s="702" t="s">
        <v>105</v>
      </c>
      <c r="AA700" s="702" t="s">
        <v>105</v>
      </c>
      <c r="AB700" s="68"/>
      <c r="AC700" s="6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701"/>
      <c r="AU700" s="701"/>
      <c r="AV700" s="701"/>
      <c r="AW700" s="701"/>
      <c r="AX700" s="701"/>
      <c r="AY700" s="701"/>
      <c r="AZ700" s="701"/>
      <c r="BA700" s="701"/>
      <c r="BB700" s="701"/>
      <c r="BC700" s="701"/>
      <c r="BD700" s="701"/>
      <c r="BE700" s="701"/>
      <c r="BF700" s="701"/>
      <c r="BG700" s="701"/>
      <c r="BH700" s="701"/>
      <c r="BI700" s="701"/>
      <c r="BJ700" s="701">
        <v>2.7460540255144085E-2</v>
      </c>
      <c r="BK700" s="701">
        <v>2.7230577315454377E-2</v>
      </c>
      <c r="BL700" s="701">
        <v>2.6329478666946387E-2</v>
      </c>
      <c r="BM700" s="701">
        <v>2.9159870652306751E-2</v>
      </c>
      <c r="BN700" s="701">
        <v>2.6989972228059024E-2</v>
      </c>
      <c r="BO700" s="701">
        <v>2.6643862300543775E-2</v>
      </c>
      <c r="BP700" s="701">
        <v>2.705263832187247E-2</v>
      </c>
      <c r="BQ700" s="701">
        <v>3.048134587610463E-2</v>
      </c>
      <c r="BR700" s="701">
        <v>3.4499881263090233E-2</v>
      </c>
      <c r="BS700" s="701">
        <v>2.9720049478040942E-2</v>
      </c>
      <c r="BT700" s="701">
        <v>3.3200990266386454E-2</v>
      </c>
      <c r="BU700" s="701">
        <v>3.4210188352579267E-2</v>
      </c>
      <c r="BV700" s="701">
        <v>3.5364839885742384E-2</v>
      </c>
      <c r="BW700" s="701">
        <v>3.7444546496885202E-2</v>
      </c>
      <c r="BX700" s="701">
        <v>4.5243813904499768E-2</v>
      </c>
      <c r="BY700" s="701">
        <v>5.3038019740242692E-2</v>
      </c>
      <c r="BZ700" s="701" t="s">
        <v>1050</v>
      </c>
      <c r="CA700" s="701" t="s">
        <v>1050</v>
      </c>
      <c r="CB700" s="701" t="s">
        <v>1050</v>
      </c>
      <c r="CC700" s="701" t="s">
        <v>1050</v>
      </c>
      <c r="CD700" s="701">
        <v>7.2800402870903336E-2</v>
      </c>
      <c r="CE700" s="701">
        <v>6.0629381105500278E-2</v>
      </c>
      <c r="CF700" s="701">
        <v>6.2704328911142818E-2</v>
      </c>
      <c r="CG700" s="701">
        <v>7.3935006326527497E-2</v>
      </c>
      <c r="CH700" s="701">
        <v>8.8610468529521633E-2</v>
      </c>
      <c r="CI700" s="701">
        <v>9.27589809220771E-2</v>
      </c>
      <c r="CJ700" s="701">
        <v>8.6226138257373103E-2</v>
      </c>
      <c r="CK700" s="701">
        <v>8.5808862994827428E-2</v>
      </c>
      <c r="CL700" s="701" t="s">
        <v>1050</v>
      </c>
      <c r="CM700" s="701" t="s">
        <v>1050</v>
      </c>
      <c r="CN700" s="701" t="s">
        <v>1050</v>
      </c>
      <c r="CO700" s="701" t="s">
        <v>1050</v>
      </c>
      <c r="CP700" s="701" t="s">
        <v>1050</v>
      </c>
      <c r="CQ700" s="701" t="s">
        <v>1050</v>
      </c>
      <c r="CR700" s="701" t="s">
        <v>1050</v>
      </c>
      <c r="CS700" s="701" t="s">
        <v>1050</v>
      </c>
      <c r="CT700" s="701" t="s">
        <v>1050</v>
      </c>
      <c r="CU700" s="701"/>
      <c r="CV700" s="701"/>
      <c r="CW700" s="701"/>
      <c r="CX700" s="701"/>
      <c r="CY700" s="701"/>
      <c r="CZ700" s="701"/>
      <c r="DA700" s="701"/>
      <c r="DB700" s="701"/>
      <c r="DC700" s="701"/>
      <c r="DD700" s="701"/>
      <c r="DE700" s="701"/>
      <c r="DF700" s="701"/>
      <c r="DG700" s="701"/>
      <c r="DH700" s="701"/>
      <c r="DI700" s="701"/>
      <c r="DJ700" s="701"/>
      <c r="DK700" s="701"/>
      <c r="DL700" s="701"/>
      <c r="DM700" s="701"/>
      <c r="DN700" s="701"/>
      <c r="DO700" s="701"/>
      <c r="DP700" s="701"/>
      <c r="DQ700" s="701"/>
    </row>
    <row r="701" spans="2:121" s="665" customFormat="1">
      <c r="B701" s="47">
        <v>701</v>
      </c>
      <c r="C701" s="83"/>
      <c r="D701" s="669" t="s">
        <v>463</v>
      </c>
      <c r="E701" s="700"/>
      <c r="F701" s="701"/>
      <c r="G701" s="701"/>
      <c r="H701" s="701"/>
      <c r="I701" s="701"/>
      <c r="J701" s="701"/>
      <c r="K701" s="701"/>
      <c r="L701" s="701"/>
      <c r="M701" s="701"/>
      <c r="N701" s="701"/>
      <c r="O701" s="701">
        <v>6.1915301495989741E-2</v>
      </c>
      <c r="P701" s="701">
        <v>6.226367093221212E-2</v>
      </c>
      <c r="Q701" s="701">
        <v>6.3988420928767983E-2</v>
      </c>
      <c r="R701" s="701">
        <v>7.2859990854393805E-2</v>
      </c>
      <c r="S701" s="701">
        <v>9.8377731529528917E-2</v>
      </c>
      <c r="T701" s="701" t="s">
        <v>105</v>
      </c>
      <c r="U701" s="701" t="s">
        <v>105</v>
      </c>
      <c r="V701" s="702" t="s">
        <v>105</v>
      </c>
      <c r="W701" s="702" t="s">
        <v>105</v>
      </c>
      <c r="X701" s="702" t="s">
        <v>105</v>
      </c>
      <c r="Y701" s="702" t="s">
        <v>105</v>
      </c>
      <c r="Z701" s="702" t="s">
        <v>105</v>
      </c>
      <c r="AA701" s="702" t="s">
        <v>105</v>
      </c>
      <c r="AB701" s="68"/>
      <c r="AC701" s="6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701"/>
      <c r="AU701" s="701"/>
      <c r="AV701" s="701"/>
      <c r="AW701" s="701"/>
      <c r="AX701" s="701"/>
      <c r="AY701" s="701"/>
      <c r="AZ701" s="701"/>
      <c r="BA701" s="701"/>
      <c r="BB701" s="701"/>
      <c r="BC701" s="701"/>
      <c r="BD701" s="701"/>
      <c r="BE701" s="701"/>
      <c r="BF701" s="701"/>
      <c r="BG701" s="701"/>
      <c r="BH701" s="701"/>
      <c r="BI701" s="701"/>
      <c r="BJ701" s="701">
        <v>2.9645982938096321E-2</v>
      </c>
      <c r="BK701" s="701">
        <v>3.0553807803146218E-2</v>
      </c>
      <c r="BL701" s="701">
        <v>2.9967466862287382E-2</v>
      </c>
      <c r="BM701" s="701">
        <v>3.087687355191086E-2</v>
      </c>
      <c r="BN701" s="701">
        <v>2.9280222781444896E-2</v>
      </c>
      <c r="BO701" s="701">
        <v>3.3051119292623679E-2</v>
      </c>
      <c r="BP701" s="701">
        <v>4.5583940061932546E-2</v>
      </c>
      <c r="BQ701" s="701">
        <v>5.0481462889800016E-2</v>
      </c>
      <c r="BR701" s="701">
        <v>5.3869277995472808E-2</v>
      </c>
      <c r="BS701" s="701">
        <v>6.158971739910675E-2</v>
      </c>
      <c r="BT701" s="701">
        <v>6.4700711042121592E-2</v>
      </c>
      <c r="BU701" s="701">
        <v>6.5329408116081331E-2</v>
      </c>
      <c r="BV701" s="701">
        <v>5.600215110412686E-2</v>
      </c>
      <c r="BW701" s="701">
        <v>6.4643866140728271E-2</v>
      </c>
      <c r="BX701" s="701">
        <v>6.2470918807372787E-2</v>
      </c>
      <c r="BY701" s="701">
        <v>6.4553058529430343E-2</v>
      </c>
      <c r="BZ701" s="701" t="s">
        <v>1050</v>
      </c>
      <c r="CA701" s="701" t="s">
        <v>1050</v>
      </c>
      <c r="CB701" s="701" t="s">
        <v>1050</v>
      </c>
      <c r="CC701" s="701" t="s">
        <v>1050</v>
      </c>
      <c r="CD701" s="701">
        <v>6.5156411265270386E-2</v>
      </c>
      <c r="CE701" s="701">
        <v>7.4988363105553416E-2</v>
      </c>
      <c r="CF701" s="701">
        <v>7.5033103898306641E-2</v>
      </c>
      <c r="CG701" s="701">
        <v>7.5406373056252571E-2</v>
      </c>
      <c r="CH701" s="701">
        <v>8.2409560872682808E-2</v>
      </c>
      <c r="CI701" s="701">
        <v>9.2756316146985804E-2</v>
      </c>
      <c r="CJ701" s="701">
        <v>0.10652595879842054</v>
      </c>
      <c r="CK701" s="701">
        <v>0.10784344261447215</v>
      </c>
      <c r="CL701" s="701" t="s">
        <v>1050</v>
      </c>
      <c r="CM701" s="701" t="s">
        <v>1050</v>
      </c>
      <c r="CN701" s="701" t="s">
        <v>1050</v>
      </c>
      <c r="CO701" s="701" t="s">
        <v>1050</v>
      </c>
      <c r="CP701" s="701" t="s">
        <v>1050</v>
      </c>
      <c r="CQ701" s="701" t="s">
        <v>1050</v>
      </c>
      <c r="CR701" s="701" t="s">
        <v>1050</v>
      </c>
      <c r="CS701" s="701" t="s">
        <v>1050</v>
      </c>
      <c r="CT701" s="701" t="s">
        <v>1050</v>
      </c>
      <c r="CU701" s="701"/>
      <c r="CV701" s="701"/>
      <c r="CW701" s="701"/>
      <c r="CX701" s="701"/>
      <c r="CY701" s="701"/>
      <c r="CZ701" s="701"/>
      <c r="DA701" s="701"/>
      <c r="DB701" s="701"/>
      <c r="DC701" s="701"/>
      <c r="DD701" s="701"/>
      <c r="DE701" s="701"/>
      <c r="DF701" s="701"/>
      <c r="DG701" s="701"/>
      <c r="DH701" s="701"/>
      <c r="DI701" s="701"/>
      <c r="DJ701" s="701"/>
      <c r="DK701" s="701"/>
      <c r="DL701" s="701"/>
      <c r="DM701" s="701"/>
      <c r="DN701" s="701"/>
      <c r="DO701" s="701"/>
      <c r="DP701" s="701"/>
      <c r="DQ701" s="701"/>
    </row>
    <row r="702" spans="2:121" s="665" customFormat="1">
      <c r="B702" s="47">
        <v>702</v>
      </c>
      <c r="C702" s="83"/>
      <c r="D702" s="669" t="s">
        <v>462</v>
      </c>
      <c r="E702" s="700"/>
      <c r="F702" s="701"/>
      <c r="G702" s="701"/>
      <c r="H702" s="701"/>
      <c r="I702" s="701"/>
      <c r="J702" s="701"/>
      <c r="K702" s="701"/>
      <c r="L702" s="701"/>
      <c r="M702" s="701"/>
      <c r="N702" s="701"/>
      <c r="O702" s="701">
        <v>3.3591930535255089E-2</v>
      </c>
      <c r="P702" s="701">
        <v>3.3918874061266369E-2</v>
      </c>
      <c r="Q702" s="701">
        <v>2.8879357133806013E-2</v>
      </c>
      <c r="R702" s="701">
        <v>2.6210281766970836E-2</v>
      </c>
      <c r="S702" s="701">
        <v>3.4006564511992618E-2</v>
      </c>
      <c r="T702" s="701" t="s">
        <v>105</v>
      </c>
      <c r="U702" s="701" t="s">
        <v>105</v>
      </c>
      <c r="V702" s="702" t="s">
        <v>105</v>
      </c>
      <c r="W702" s="702" t="s">
        <v>105</v>
      </c>
      <c r="X702" s="702" t="s">
        <v>105</v>
      </c>
      <c r="Y702" s="702" t="s">
        <v>105</v>
      </c>
      <c r="Z702" s="702" t="s">
        <v>105</v>
      </c>
      <c r="AA702" s="702" t="s">
        <v>105</v>
      </c>
      <c r="AB702" s="68"/>
      <c r="AC702" s="6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701"/>
      <c r="AU702" s="701"/>
      <c r="AV702" s="701"/>
      <c r="AW702" s="701"/>
      <c r="AX702" s="701"/>
      <c r="AY702" s="701"/>
      <c r="AZ702" s="701"/>
      <c r="BA702" s="701"/>
      <c r="BB702" s="701"/>
      <c r="BC702" s="701"/>
      <c r="BD702" s="701"/>
      <c r="BE702" s="701"/>
      <c r="BF702" s="701"/>
      <c r="BG702" s="701"/>
      <c r="BH702" s="701"/>
      <c r="BI702" s="701"/>
      <c r="BJ702" s="701">
        <v>1.34030112305304E-2</v>
      </c>
      <c r="BK702" s="701">
        <v>1.5084926155819231E-2</v>
      </c>
      <c r="BL702" s="701">
        <v>1.5349158735596323E-2</v>
      </c>
      <c r="BM702" s="701">
        <v>1.7243338297239626E-2</v>
      </c>
      <c r="BN702" s="701">
        <v>1.3587546177633036E-2</v>
      </c>
      <c r="BO702" s="701">
        <v>2.4052774592072439E-2</v>
      </c>
      <c r="BP702" s="701">
        <v>2.5031261879855965E-2</v>
      </c>
      <c r="BQ702" s="701">
        <v>2.4834639884421802E-2</v>
      </c>
      <c r="BR702" s="701">
        <v>2.277937907505909E-2</v>
      </c>
      <c r="BS702" s="701">
        <v>3.0767977142729892E-2</v>
      </c>
      <c r="BT702" s="701">
        <v>4.0950702910407498E-2</v>
      </c>
      <c r="BU702" s="701">
        <v>3.9797154102206182E-2</v>
      </c>
      <c r="BV702" s="701">
        <v>4.3138281399630066E-2</v>
      </c>
      <c r="BW702" s="701">
        <v>3.8744993448744665E-2</v>
      </c>
      <c r="BX702" s="701">
        <v>3.649370704603478E-2</v>
      </c>
      <c r="BY702" s="701">
        <v>2.0877169710638434E-2</v>
      </c>
      <c r="BZ702" s="701" t="s">
        <v>1050</v>
      </c>
      <c r="CA702" s="701" t="s">
        <v>1050</v>
      </c>
      <c r="CB702" s="701" t="s">
        <v>1050</v>
      </c>
      <c r="CC702" s="701" t="s">
        <v>1050</v>
      </c>
      <c r="CD702" s="701">
        <v>2.5445228023616585E-2</v>
      </c>
      <c r="CE702" s="701">
        <v>2.5058087104530998E-2</v>
      </c>
      <c r="CF702" s="701">
        <v>2.7464692831847343E-2</v>
      </c>
      <c r="CG702" s="701">
        <v>2.6560356621642429E-2</v>
      </c>
      <c r="CH702" s="701">
        <v>3.0143908406069383E-2</v>
      </c>
      <c r="CI702" s="701">
        <v>3.2890300550858689E-2</v>
      </c>
      <c r="CJ702" s="701">
        <v>3.5741844279175254E-2</v>
      </c>
      <c r="CK702" s="701">
        <v>3.5841455759882658E-2</v>
      </c>
      <c r="CL702" s="701" t="s">
        <v>1050</v>
      </c>
      <c r="CM702" s="701" t="s">
        <v>1050</v>
      </c>
      <c r="CN702" s="701" t="s">
        <v>1050</v>
      </c>
      <c r="CO702" s="701" t="s">
        <v>1050</v>
      </c>
      <c r="CP702" s="701" t="s">
        <v>1050</v>
      </c>
      <c r="CQ702" s="701" t="s">
        <v>1050</v>
      </c>
      <c r="CR702" s="701" t="s">
        <v>1050</v>
      </c>
      <c r="CS702" s="701" t="s">
        <v>1050</v>
      </c>
      <c r="CT702" s="701" t="s">
        <v>1050</v>
      </c>
      <c r="CU702" s="701"/>
      <c r="CV702" s="701"/>
      <c r="CW702" s="701"/>
      <c r="CX702" s="701"/>
      <c r="CY702" s="701"/>
      <c r="CZ702" s="701"/>
      <c r="DA702" s="701"/>
      <c r="DB702" s="701"/>
      <c r="DC702" s="701"/>
      <c r="DD702" s="701"/>
      <c r="DE702" s="701"/>
      <c r="DF702" s="701"/>
      <c r="DG702" s="701"/>
      <c r="DH702" s="701"/>
      <c r="DI702" s="701"/>
      <c r="DJ702" s="701"/>
      <c r="DK702" s="701"/>
      <c r="DL702" s="701"/>
      <c r="DM702" s="701"/>
      <c r="DN702" s="701"/>
      <c r="DO702" s="701"/>
      <c r="DP702" s="701"/>
      <c r="DQ702" s="701"/>
    </row>
    <row r="703" spans="2:121" s="665" customFormat="1" hidden="1">
      <c r="B703" s="47">
        <v>703</v>
      </c>
      <c r="C703" s="83"/>
      <c r="D703" s="669"/>
      <c r="E703" s="700"/>
      <c r="F703" s="701"/>
      <c r="G703" s="701"/>
      <c r="H703" s="701"/>
      <c r="I703" s="701"/>
      <c r="J703" s="701"/>
      <c r="K703" s="701"/>
      <c r="L703" s="701"/>
      <c r="M703" s="701"/>
      <c r="N703" s="701"/>
      <c r="O703" s="701"/>
      <c r="P703" s="701"/>
      <c r="Q703" s="701"/>
      <c r="R703" s="701"/>
      <c r="S703" s="701"/>
      <c r="T703" s="701"/>
      <c r="U703" s="701"/>
      <c r="V703" s="702"/>
      <c r="W703" s="702"/>
      <c r="X703" s="702"/>
      <c r="Y703" s="702"/>
      <c r="Z703" s="702"/>
      <c r="AA703" s="702"/>
      <c r="AB703" s="68"/>
      <c r="AC703" s="6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701"/>
      <c r="AU703" s="701"/>
      <c r="AV703" s="701"/>
      <c r="AW703" s="701"/>
      <c r="AX703" s="701"/>
      <c r="AY703" s="701"/>
      <c r="AZ703" s="701"/>
      <c r="BA703" s="701"/>
      <c r="BB703" s="701"/>
      <c r="BC703" s="701"/>
      <c r="BD703" s="701"/>
      <c r="BE703" s="701"/>
      <c r="BF703" s="701"/>
      <c r="BG703" s="701"/>
      <c r="BH703" s="701"/>
      <c r="BI703" s="701"/>
      <c r="BJ703" s="701"/>
      <c r="BK703" s="701"/>
      <c r="BL703" s="701"/>
      <c r="BM703" s="701"/>
      <c r="BN703" s="701"/>
      <c r="BO703" s="701"/>
      <c r="BP703" s="701"/>
      <c r="BQ703" s="701"/>
      <c r="BR703" s="701"/>
      <c r="BS703" s="701"/>
      <c r="BT703" s="701"/>
      <c r="BU703" s="701"/>
      <c r="BV703" s="701"/>
      <c r="BW703" s="701"/>
      <c r="BX703" s="701"/>
      <c r="BY703" s="701"/>
      <c r="BZ703" s="701"/>
      <c r="CA703" s="701"/>
      <c r="CB703" s="701"/>
      <c r="CC703" s="701"/>
      <c r="CD703" s="701"/>
      <c r="CE703" s="701"/>
      <c r="CF703" s="701"/>
      <c r="CG703" s="701"/>
      <c r="CH703" s="701"/>
      <c r="CI703" s="701"/>
      <c r="CJ703" s="701"/>
      <c r="CK703" s="701"/>
      <c r="CL703" s="701"/>
      <c r="CM703" s="701"/>
      <c r="CN703" s="701"/>
      <c r="CO703" s="701"/>
      <c r="CP703" s="701"/>
      <c r="CQ703" s="701"/>
      <c r="CR703" s="701"/>
      <c r="CS703" s="701"/>
      <c r="CT703" s="701"/>
      <c r="CU703" s="701"/>
      <c r="CV703" s="701"/>
      <c r="CW703" s="701"/>
      <c r="CX703" s="701"/>
      <c r="CY703" s="701"/>
      <c r="CZ703" s="701"/>
      <c r="DA703" s="701"/>
      <c r="DB703" s="701"/>
      <c r="DC703" s="701"/>
      <c r="DD703" s="701"/>
      <c r="DE703" s="701"/>
      <c r="DF703" s="701"/>
      <c r="DG703" s="701"/>
      <c r="DH703" s="701"/>
      <c r="DI703" s="701"/>
      <c r="DJ703" s="701"/>
      <c r="DK703" s="701"/>
      <c r="DL703" s="701"/>
      <c r="DM703" s="701"/>
      <c r="DN703" s="701"/>
      <c r="DO703" s="701"/>
      <c r="DP703" s="701"/>
      <c r="DQ703" s="701"/>
    </row>
    <row r="704" spans="2:121" s="665" customFormat="1">
      <c r="B704" s="47">
        <v>704</v>
      </c>
      <c r="C704" s="83"/>
      <c r="D704" s="669" t="s">
        <v>461</v>
      </c>
      <c r="E704" s="700"/>
      <c r="F704" s="701"/>
      <c r="G704" s="701"/>
      <c r="H704" s="701"/>
      <c r="I704" s="701"/>
      <c r="J704" s="701"/>
      <c r="K704" s="701"/>
      <c r="L704" s="701"/>
      <c r="M704" s="701"/>
      <c r="N704" s="701"/>
      <c r="O704" s="701">
        <v>2.1786430878728051E-2</v>
      </c>
      <c r="P704" s="701">
        <v>2.491328148300773E-2</v>
      </c>
      <c r="Q704" s="701">
        <v>2.57574188983405E-2</v>
      </c>
      <c r="R704" s="701">
        <v>2.4638656477616497E-2</v>
      </c>
      <c r="S704" s="701">
        <v>3.0724655864305804E-2</v>
      </c>
      <c r="T704" s="701" t="s">
        <v>105</v>
      </c>
      <c r="U704" s="701" t="s">
        <v>105</v>
      </c>
      <c r="V704" s="702" t="s">
        <v>105</v>
      </c>
      <c r="W704" s="702" t="s">
        <v>105</v>
      </c>
      <c r="X704" s="702" t="s">
        <v>105</v>
      </c>
      <c r="Y704" s="702" t="s">
        <v>105</v>
      </c>
      <c r="Z704" s="702" t="s">
        <v>105</v>
      </c>
      <c r="AA704" s="702" t="s">
        <v>105</v>
      </c>
      <c r="AB704" s="68"/>
      <c r="AC704" s="6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701"/>
      <c r="AU704" s="701"/>
      <c r="AV704" s="701"/>
      <c r="AW704" s="701"/>
      <c r="AX704" s="701"/>
      <c r="AY704" s="701"/>
      <c r="AZ704" s="701"/>
      <c r="BA704" s="701"/>
      <c r="BB704" s="701"/>
      <c r="BC704" s="701"/>
      <c r="BD704" s="701"/>
      <c r="BE704" s="701"/>
      <c r="BF704" s="701"/>
      <c r="BG704" s="701"/>
      <c r="BH704" s="701"/>
      <c r="BI704" s="701"/>
      <c r="BJ704" s="701">
        <v>1.0480188889260705E-2</v>
      </c>
      <c r="BK704" s="701">
        <v>1.0374310118145295E-2</v>
      </c>
      <c r="BL704" s="701">
        <v>9.7733051330426996E-3</v>
      </c>
      <c r="BM704" s="701">
        <v>9.7051017630967948E-3</v>
      </c>
      <c r="BN704" s="701">
        <v>9.9212808188867633E-3</v>
      </c>
      <c r="BO704" s="701">
        <v>1.8954981655998248E-2</v>
      </c>
      <c r="BP704" s="701">
        <v>2.0655691505446952E-2</v>
      </c>
      <c r="BQ704" s="701">
        <v>2.0300705341661587E-2</v>
      </c>
      <c r="BR704" s="701">
        <v>2.1879929013570415E-2</v>
      </c>
      <c r="BS704" s="701">
        <v>2.2652766670795934E-2</v>
      </c>
      <c r="BT704" s="701">
        <v>2.2413951251096478E-2</v>
      </c>
      <c r="BU704" s="701">
        <v>2.048849066481059E-2</v>
      </c>
      <c r="BV704" s="701">
        <v>2.1914943722829313E-2</v>
      </c>
      <c r="BW704" s="701">
        <v>2.4541849726829941E-2</v>
      </c>
      <c r="BX704" s="701">
        <v>2.5630705835746899E-2</v>
      </c>
      <c r="BY704" s="701">
        <v>2.7060351401463224E-2</v>
      </c>
      <c r="BZ704" s="701">
        <v>0</v>
      </c>
      <c r="CA704" s="701">
        <v>0</v>
      </c>
      <c r="CB704" s="701">
        <v>0</v>
      </c>
      <c r="CC704" s="701">
        <v>0</v>
      </c>
      <c r="CD704" s="701">
        <v>2.4454170081633704E-2</v>
      </c>
      <c r="CE704" s="701">
        <v>2.2512332979756928E-2</v>
      </c>
      <c r="CF704" s="701">
        <v>2.2564561736855834E-2</v>
      </c>
      <c r="CG704" s="701">
        <v>2.9711098663127322E-2</v>
      </c>
      <c r="CH704" s="701">
        <v>3.5094947535444128E-2</v>
      </c>
      <c r="CI704" s="701">
        <v>2.9448183997603773E-2</v>
      </c>
      <c r="CJ704" s="701">
        <v>2.4844897153913723E-2</v>
      </c>
      <c r="CK704" s="701">
        <v>3.6163517060506536E-2</v>
      </c>
      <c r="CL704" s="701" t="s">
        <v>1050</v>
      </c>
      <c r="CM704" s="701" t="s">
        <v>1050</v>
      </c>
      <c r="CN704" s="701" t="s">
        <v>1050</v>
      </c>
      <c r="CO704" s="701" t="s">
        <v>1050</v>
      </c>
      <c r="CP704" s="701" t="s">
        <v>1050</v>
      </c>
      <c r="CQ704" s="701" t="s">
        <v>1050</v>
      </c>
      <c r="CR704" s="701" t="s">
        <v>1050</v>
      </c>
      <c r="CS704" s="701" t="s">
        <v>1050</v>
      </c>
      <c r="CT704" s="701" t="s">
        <v>1050</v>
      </c>
      <c r="CU704" s="701"/>
      <c r="CV704" s="701"/>
      <c r="CW704" s="701"/>
      <c r="CX704" s="701"/>
      <c r="CY704" s="701"/>
      <c r="CZ704" s="701"/>
      <c r="DA704" s="701"/>
      <c r="DB704" s="701"/>
      <c r="DC704" s="701"/>
      <c r="DD704" s="701"/>
      <c r="DE704" s="701"/>
      <c r="DF704" s="701"/>
      <c r="DG704" s="701"/>
      <c r="DH704" s="701"/>
      <c r="DI704" s="701"/>
      <c r="DJ704" s="701"/>
      <c r="DK704" s="701"/>
      <c r="DL704" s="701"/>
      <c r="DM704" s="701"/>
      <c r="DN704" s="701"/>
      <c r="DO704" s="701"/>
      <c r="DP704" s="701"/>
      <c r="DQ704" s="701"/>
    </row>
    <row r="705" spans="2:121" s="665" customFormat="1">
      <c r="B705" s="47">
        <v>705</v>
      </c>
      <c r="C705" s="83"/>
      <c r="D705" s="669"/>
      <c r="E705" s="703"/>
      <c r="F705" s="677"/>
      <c r="G705" s="677"/>
      <c r="H705" s="677"/>
      <c r="I705" s="677"/>
      <c r="J705" s="677"/>
      <c r="K705" s="677"/>
      <c r="L705" s="677"/>
      <c r="M705" s="677"/>
      <c r="N705" s="677"/>
      <c r="O705" s="677"/>
      <c r="P705" s="677"/>
      <c r="Q705" s="677"/>
      <c r="R705" s="677"/>
      <c r="S705" s="677"/>
      <c r="T705" s="677"/>
      <c r="U705" s="677"/>
      <c r="V705" s="680"/>
      <c r="W705" s="680"/>
      <c r="X705" s="680"/>
      <c r="Y705" s="680"/>
      <c r="Z705" s="680"/>
      <c r="AA705" s="680"/>
      <c r="AB705" s="68"/>
      <c r="AC705" s="6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677"/>
      <c r="AU705" s="677"/>
      <c r="AV705" s="677"/>
      <c r="AW705" s="677"/>
      <c r="AX705" s="677"/>
      <c r="AY705" s="677"/>
      <c r="AZ705" s="677"/>
      <c r="BA705" s="677"/>
      <c r="BB705" s="677"/>
      <c r="BC705" s="677"/>
      <c r="BD705" s="677"/>
      <c r="BE705" s="677"/>
      <c r="BF705" s="677"/>
      <c r="BG705" s="677"/>
      <c r="BH705" s="677"/>
      <c r="BI705" s="677"/>
      <c r="BJ705" s="677"/>
      <c r="BK705" s="677"/>
      <c r="BL705" s="677"/>
      <c r="BM705" s="677"/>
      <c r="BN705" s="677"/>
      <c r="BO705" s="677"/>
      <c r="BP705" s="677"/>
      <c r="BQ705" s="677"/>
      <c r="BR705" s="677"/>
      <c r="BS705" s="677"/>
      <c r="BT705" s="677"/>
      <c r="BU705" s="677"/>
      <c r="BV705" s="677"/>
      <c r="BW705" s="677"/>
      <c r="BX705" s="677"/>
      <c r="BY705" s="677"/>
      <c r="BZ705" s="677"/>
      <c r="CA705" s="677"/>
      <c r="CB705" s="677"/>
      <c r="CC705" s="677"/>
      <c r="CD705" s="677"/>
      <c r="CE705" s="677"/>
      <c r="CF705" s="677"/>
      <c r="CG705" s="677"/>
      <c r="CH705" s="677"/>
      <c r="CI705" s="677"/>
      <c r="CJ705" s="677"/>
      <c r="CK705" s="677"/>
      <c r="CL705" s="677"/>
      <c r="CM705" s="677"/>
      <c r="CN705" s="677"/>
      <c r="CO705" s="677"/>
      <c r="CP705" s="677"/>
      <c r="CQ705" s="677"/>
      <c r="CR705" s="677"/>
      <c r="CS705" s="677"/>
      <c r="CT705" s="677"/>
      <c r="CU705" s="677"/>
      <c r="CV705" s="677"/>
      <c r="CW705" s="677"/>
      <c r="CX705" s="677"/>
      <c r="CY705" s="677"/>
      <c r="CZ705" s="677"/>
      <c r="DA705" s="677"/>
      <c r="DB705" s="677"/>
      <c r="DC705" s="677"/>
      <c r="DD705" s="677"/>
      <c r="DE705" s="677"/>
      <c r="DF705" s="677"/>
      <c r="DG705" s="677"/>
      <c r="DH705" s="677"/>
      <c r="DI705" s="677"/>
      <c r="DJ705" s="677"/>
      <c r="DK705" s="677"/>
      <c r="DL705" s="677"/>
      <c r="DM705" s="677"/>
      <c r="DN705" s="677"/>
      <c r="DO705" s="677"/>
      <c r="DP705" s="677"/>
      <c r="DQ705" s="677"/>
    </row>
    <row r="706" spans="2:121" s="665" customFormat="1">
      <c r="B706" s="47">
        <v>706</v>
      </c>
      <c r="C706" s="83"/>
      <c r="D706" s="669" t="s">
        <v>457</v>
      </c>
      <c r="E706" s="677"/>
      <c r="F706" s="677"/>
      <c r="G706" s="677"/>
      <c r="H706" s="677"/>
      <c r="I706" s="677"/>
      <c r="J706" s="677"/>
      <c r="K706" s="677"/>
      <c r="L706" s="677"/>
      <c r="M706" s="677"/>
      <c r="N706" s="677"/>
      <c r="O706" s="677">
        <v>329.31850560960373</v>
      </c>
      <c r="P706" s="677">
        <v>102.12615306498695</v>
      </c>
      <c r="Q706" s="677">
        <v>84.074793670689402</v>
      </c>
      <c r="R706" s="677">
        <v>158.73133585166178</v>
      </c>
      <c r="S706" s="677">
        <v>205.07764025289046</v>
      </c>
      <c r="T706" s="677" t="s">
        <v>1050</v>
      </c>
      <c r="U706" s="677" t="s">
        <v>1050</v>
      </c>
      <c r="V706" s="680" t="s">
        <v>1050</v>
      </c>
      <c r="W706" s="680" t="s">
        <v>1050</v>
      </c>
      <c r="X706" s="680" t="s">
        <v>1050</v>
      </c>
      <c r="Y706" s="680" t="s">
        <v>1050</v>
      </c>
      <c r="Z706" s="680" t="s">
        <v>1050</v>
      </c>
      <c r="AA706" s="680" t="s">
        <v>1050</v>
      </c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677"/>
      <c r="AU706" s="677"/>
      <c r="AV706" s="677"/>
      <c r="AW706" s="677"/>
      <c r="AX706" s="677"/>
      <c r="AY706" s="677"/>
      <c r="AZ706" s="677"/>
      <c r="BA706" s="677"/>
      <c r="BB706" s="677"/>
      <c r="BC706" s="677"/>
      <c r="BD706" s="677"/>
      <c r="BE706" s="677"/>
      <c r="BF706" s="677"/>
      <c r="BG706" s="677"/>
      <c r="BH706" s="677"/>
      <c r="BI706" s="677"/>
      <c r="BJ706" s="677" t="s">
        <v>1050</v>
      </c>
      <c r="BK706" s="677" t="s">
        <v>1050</v>
      </c>
      <c r="BL706" s="677" t="s">
        <v>1050</v>
      </c>
      <c r="BM706" s="677" t="s">
        <v>1050</v>
      </c>
      <c r="BN706" s="677" t="s">
        <v>1050</v>
      </c>
      <c r="BO706" s="677" t="s">
        <v>1050</v>
      </c>
      <c r="BP706" s="677">
        <v>270.52638321872467</v>
      </c>
      <c r="BQ706" s="677" t="s">
        <v>1050</v>
      </c>
      <c r="BR706" s="677">
        <v>344.99881263090231</v>
      </c>
      <c r="BS706" s="677">
        <v>-47.798317850492914</v>
      </c>
      <c r="BT706" s="677">
        <v>34.809407883455123</v>
      </c>
      <c r="BU706" s="677">
        <v>10.091980861928127</v>
      </c>
      <c r="BV706" s="677">
        <v>11.546515331631173</v>
      </c>
      <c r="BW706" s="677">
        <v>20.797066111428176</v>
      </c>
      <c r="BX706" s="677">
        <v>77.992674076145661</v>
      </c>
      <c r="BY706" s="677">
        <v>77.942058357429246</v>
      </c>
      <c r="BZ706" s="677" t="s">
        <v>1050</v>
      </c>
      <c r="CA706" s="677" t="s">
        <v>1050</v>
      </c>
      <c r="CB706" s="677" t="s">
        <v>1050</v>
      </c>
      <c r="CC706" s="677" t="s">
        <v>1050</v>
      </c>
      <c r="CD706" s="677" t="s">
        <v>1050</v>
      </c>
      <c r="CE706" s="677">
        <v>-121.71021765403057</v>
      </c>
      <c r="CF706" s="677">
        <v>20.749478056425392</v>
      </c>
      <c r="CG706" s="677">
        <v>112.30677415384679</v>
      </c>
      <c r="CH706" s="677">
        <v>146.75462202994134</v>
      </c>
      <c r="CI706" s="677">
        <v>41.485123925554674</v>
      </c>
      <c r="CJ706" s="677">
        <v>-65.328426647039976</v>
      </c>
      <c r="CK706" s="677">
        <v>-4.1727526254567433</v>
      </c>
      <c r="CL706" s="677" t="s">
        <v>1050</v>
      </c>
      <c r="CM706" s="677" t="s">
        <v>1050</v>
      </c>
      <c r="CN706" s="677" t="s">
        <v>1050</v>
      </c>
      <c r="CO706" s="677" t="s">
        <v>1050</v>
      </c>
      <c r="CP706" s="677" t="s">
        <v>1050</v>
      </c>
      <c r="CQ706" s="677" t="s">
        <v>1050</v>
      </c>
      <c r="CR706" s="677" t="s">
        <v>1050</v>
      </c>
      <c r="CS706" s="677" t="s">
        <v>1050</v>
      </c>
      <c r="CT706" s="677" t="s">
        <v>1050</v>
      </c>
      <c r="CU706" s="677"/>
      <c r="CV706" s="677"/>
      <c r="CW706" s="677"/>
      <c r="CX706" s="677"/>
      <c r="CY706" s="677"/>
      <c r="CZ706" s="677"/>
      <c r="DA706" s="677"/>
      <c r="DB706" s="677"/>
      <c r="DC706" s="677"/>
      <c r="DD706" s="677"/>
      <c r="DE706" s="677"/>
      <c r="DF706" s="677"/>
      <c r="DG706" s="677"/>
      <c r="DH706" s="677"/>
      <c r="DI706" s="677"/>
      <c r="DJ706" s="677"/>
      <c r="DK706" s="677"/>
      <c r="DL706" s="677"/>
      <c r="DM706" s="677"/>
      <c r="DN706" s="677"/>
      <c r="DO706" s="677"/>
      <c r="DP706" s="677"/>
      <c r="DQ706" s="677"/>
    </row>
    <row r="707" spans="2:121" s="665" customFormat="1">
      <c r="B707" s="47">
        <v>707</v>
      </c>
      <c r="C707" s="83"/>
      <c r="D707" s="669" t="s">
        <v>458</v>
      </c>
      <c r="E707" s="677"/>
      <c r="F707" s="677"/>
      <c r="G707" s="677"/>
      <c r="H707" s="677"/>
      <c r="I707" s="677"/>
      <c r="J707" s="677"/>
      <c r="K707" s="677"/>
      <c r="L707" s="677"/>
      <c r="M707" s="677"/>
      <c r="N707" s="677"/>
      <c r="O707" s="677">
        <v>619.1530149598974</v>
      </c>
      <c r="P707" s="677">
        <v>3.4836943622237881</v>
      </c>
      <c r="Q707" s="677">
        <v>17.247499965558632</v>
      </c>
      <c r="R707" s="677">
        <v>88.715699256258219</v>
      </c>
      <c r="S707" s="677">
        <v>255.17740675135113</v>
      </c>
      <c r="T707" s="677" t="s">
        <v>1050</v>
      </c>
      <c r="U707" s="677" t="s">
        <v>1050</v>
      </c>
      <c r="V707" s="680" t="s">
        <v>1050</v>
      </c>
      <c r="W707" s="680" t="s">
        <v>1050</v>
      </c>
      <c r="X707" s="680" t="s">
        <v>1050</v>
      </c>
      <c r="Y707" s="680" t="s">
        <v>1050</v>
      </c>
      <c r="Z707" s="680" t="s">
        <v>1050</v>
      </c>
      <c r="AA707" s="680" t="s">
        <v>1050</v>
      </c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677"/>
      <c r="AU707" s="677"/>
      <c r="AV707" s="677"/>
      <c r="AW707" s="677"/>
      <c r="AX707" s="677"/>
      <c r="AY707" s="677"/>
      <c r="AZ707" s="677"/>
      <c r="BA707" s="677"/>
      <c r="BB707" s="677"/>
      <c r="BC707" s="677"/>
      <c r="BD707" s="677"/>
      <c r="BE707" s="677"/>
      <c r="BF707" s="677"/>
      <c r="BG707" s="677"/>
      <c r="BH707" s="677"/>
      <c r="BI707" s="677"/>
      <c r="BJ707" s="677" t="s">
        <v>1050</v>
      </c>
      <c r="BK707" s="677" t="s">
        <v>1050</v>
      </c>
      <c r="BL707" s="677" t="s">
        <v>1050</v>
      </c>
      <c r="BM707" s="677" t="s">
        <v>1050</v>
      </c>
      <c r="BN707" s="677" t="s">
        <v>1050</v>
      </c>
      <c r="BO707" s="677" t="s">
        <v>1050</v>
      </c>
      <c r="BP707" s="677">
        <v>455.83940061932543</v>
      </c>
      <c r="BQ707" s="677" t="s">
        <v>1050</v>
      </c>
      <c r="BR707" s="677">
        <v>538.69277995472805</v>
      </c>
      <c r="BS707" s="677">
        <v>77.204394036339409</v>
      </c>
      <c r="BT707" s="677">
        <v>31.109936430148423</v>
      </c>
      <c r="BU707" s="677">
        <v>6.2869707395973862</v>
      </c>
      <c r="BV707" s="677">
        <v>-93.27257011954471</v>
      </c>
      <c r="BW707" s="677">
        <v>86.417150366014113</v>
      </c>
      <c r="BX707" s="677">
        <v>-21.729473333554836</v>
      </c>
      <c r="BY707" s="677">
        <v>20.821397220575562</v>
      </c>
      <c r="BZ707" s="677" t="s">
        <v>1050</v>
      </c>
      <c r="CA707" s="677" t="s">
        <v>1050</v>
      </c>
      <c r="CB707" s="677" t="s">
        <v>1050</v>
      </c>
      <c r="CC707" s="677" t="s">
        <v>1050</v>
      </c>
      <c r="CD707" s="677" t="s">
        <v>1050</v>
      </c>
      <c r="CE707" s="677">
        <v>98.319518402830298</v>
      </c>
      <c r="CF707" s="677">
        <v>0.44740792753225622</v>
      </c>
      <c r="CG707" s="677">
        <v>3.7326915794592965</v>
      </c>
      <c r="CH707" s="677">
        <v>70.03187816430237</v>
      </c>
      <c r="CI707" s="677">
        <v>103.46755274302996</v>
      </c>
      <c r="CJ707" s="677">
        <v>137.69642651434739</v>
      </c>
      <c r="CK707" s="677">
        <v>13.174838160516094</v>
      </c>
      <c r="CL707" s="677" t="s">
        <v>1050</v>
      </c>
      <c r="CM707" s="677" t="s">
        <v>1050</v>
      </c>
      <c r="CN707" s="677" t="s">
        <v>1050</v>
      </c>
      <c r="CO707" s="677" t="s">
        <v>1050</v>
      </c>
      <c r="CP707" s="677" t="s">
        <v>1050</v>
      </c>
      <c r="CQ707" s="677" t="s">
        <v>1050</v>
      </c>
      <c r="CR707" s="677" t="s">
        <v>1050</v>
      </c>
      <c r="CS707" s="677" t="s">
        <v>1050</v>
      </c>
      <c r="CT707" s="677" t="s">
        <v>1050</v>
      </c>
      <c r="CU707" s="677"/>
      <c r="CV707" s="677"/>
      <c r="CW707" s="677"/>
      <c r="CX707" s="677"/>
      <c r="CY707" s="677"/>
      <c r="CZ707" s="677"/>
      <c r="DA707" s="677"/>
      <c r="DB707" s="677"/>
      <c r="DC707" s="677"/>
      <c r="DD707" s="677"/>
      <c r="DE707" s="677"/>
      <c r="DF707" s="677"/>
      <c r="DG707" s="677"/>
      <c r="DH707" s="677"/>
      <c r="DI707" s="677"/>
      <c r="DJ707" s="677"/>
      <c r="DK707" s="677"/>
      <c r="DL707" s="677"/>
      <c r="DM707" s="677"/>
      <c r="DN707" s="677"/>
      <c r="DO707" s="677"/>
      <c r="DP707" s="677"/>
      <c r="DQ707" s="677"/>
    </row>
    <row r="708" spans="2:121" s="665" customFormat="1">
      <c r="B708" s="47">
        <v>708</v>
      </c>
      <c r="C708" s="83"/>
      <c r="D708" s="669" t="s">
        <v>459</v>
      </c>
      <c r="E708" s="677"/>
      <c r="F708" s="677"/>
      <c r="G708" s="677"/>
      <c r="H708" s="677"/>
      <c r="I708" s="677"/>
      <c r="J708" s="677"/>
      <c r="K708" s="677"/>
      <c r="L708" s="677"/>
      <c r="M708" s="677"/>
      <c r="N708" s="677"/>
      <c r="O708" s="677">
        <v>335.91930535255091</v>
      </c>
      <c r="P708" s="677">
        <v>3.2694352601127936</v>
      </c>
      <c r="Q708" s="677">
        <v>-50.39516927460356</v>
      </c>
      <c r="R708" s="677">
        <v>-26.690753668351768</v>
      </c>
      <c r="S708" s="677">
        <v>77.962827450217816</v>
      </c>
      <c r="T708" s="677" t="s">
        <v>1050</v>
      </c>
      <c r="U708" s="677" t="s">
        <v>1050</v>
      </c>
      <c r="V708" s="680" t="s">
        <v>1050</v>
      </c>
      <c r="W708" s="680" t="s">
        <v>1050</v>
      </c>
      <c r="X708" s="680" t="s">
        <v>1050</v>
      </c>
      <c r="Y708" s="680" t="s">
        <v>1050</v>
      </c>
      <c r="Z708" s="680" t="s">
        <v>1050</v>
      </c>
      <c r="AA708" s="680" t="s">
        <v>1050</v>
      </c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677"/>
      <c r="AU708" s="677"/>
      <c r="AV708" s="677"/>
      <c r="AW708" s="677"/>
      <c r="AX708" s="677"/>
      <c r="AY708" s="677"/>
      <c r="AZ708" s="677"/>
      <c r="BA708" s="677"/>
      <c r="BB708" s="677"/>
      <c r="BC708" s="677"/>
      <c r="BD708" s="677"/>
      <c r="BE708" s="677"/>
      <c r="BF708" s="677"/>
      <c r="BG708" s="677"/>
      <c r="BH708" s="677"/>
      <c r="BI708" s="677"/>
      <c r="BJ708" s="677" t="s">
        <v>1050</v>
      </c>
      <c r="BK708" s="677" t="s">
        <v>1050</v>
      </c>
      <c r="BL708" s="677" t="s">
        <v>1050</v>
      </c>
      <c r="BM708" s="677" t="s">
        <v>1050</v>
      </c>
      <c r="BN708" s="677" t="s">
        <v>1050</v>
      </c>
      <c r="BO708" s="677" t="s">
        <v>1050</v>
      </c>
      <c r="BP708" s="677">
        <v>250.31261879855964</v>
      </c>
      <c r="BQ708" s="677" t="s">
        <v>1050</v>
      </c>
      <c r="BR708" s="677">
        <v>227.79379075059089</v>
      </c>
      <c r="BS708" s="677">
        <v>79.88598067670803</v>
      </c>
      <c r="BT708" s="677">
        <v>101.82725767677606</v>
      </c>
      <c r="BU708" s="677">
        <v>-11.535488082013156</v>
      </c>
      <c r="BV708" s="677">
        <v>33.411272974238834</v>
      </c>
      <c r="BW708" s="677">
        <v>-43.932879508854008</v>
      </c>
      <c r="BX708" s="677">
        <v>-22.512864027098843</v>
      </c>
      <c r="BY708" s="677">
        <v>-156.16537335396345</v>
      </c>
      <c r="BZ708" s="677" t="s">
        <v>1050</v>
      </c>
      <c r="CA708" s="677" t="s">
        <v>1050</v>
      </c>
      <c r="CB708" s="677" t="s">
        <v>1050</v>
      </c>
      <c r="CC708" s="677" t="s">
        <v>1050</v>
      </c>
      <c r="CD708" s="677" t="s">
        <v>1050</v>
      </c>
      <c r="CE708" s="677">
        <v>-3.8714091908558652</v>
      </c>
      <c r="CF708" s="677">
        <v>24.066057273163452</v>
      </c>
      <c r="CG708" s="677">
        <v>-9.0433621020491461</v>
      </c>
      <c r="CH708" s="677">
        <v>35.835517844269546</v>
      </c>
      <c r="CI708" s="677">
        <v>27.463921447893057</v>
      </c>
      <c r="CJ708" s="677">
        <v>28.51543728316565</v>
      </c>
      <c r="CK708" s="677">
        <v>0.99611480707403888</v>
      </c>
      <c r="CL708" s="677" t="s">
        <v>1050</v>
      </c>
      <c r="CM708" s="677" t="s">
        <v>1050</v>
      </c>
      <c r="CN708" s="677" t="s">
        <v>1050</v>
      </c>
      <c r="CO708" s="677" t="s">
        <v>1050</v>
      </c>
      <c r="CP708" s="677" t="s">
        <v>1050</v>
      </c>
      <c r="CQ708" s="677" t="s">
        <v>1050</v>
      </c>
      <c r="CR708" s="677" t="s">
        <v>1050</v>
      </c>
      <c r="CS708" s="677" t="s">
        <v>1050</v>
      </c>
      <c r="CT708" s="677" t="s">
        <v>1050</v>
      </c>
      <c r="CU708" s="677"/>
      <c r="CV708" s="677"/>
      <c r="CW708" s="677"/>
      <c r="CX708" s="677"/>
      <c r="CY708" s="677"/>
      <c r="CZ708" s="677"/>
      <c r="DA708" s="677"/>
      <c r="DB708" s="677"/>
      <c r="DC708" s="677"/>
      <c r="DD708" s="677"/>
      <c r="DE708" s="677"/>
      <c r="DF708" s="677"/>
      <c r="DG708" s="677"/>
      <c r="DH708" s="677"/>
      <c r="DI708" s="677"/>
      <c r="DJ708" s="677"/>
      <c r="DK708" s="677"/>
      <c r="DL708" s="677"/>
      <c r="DM708" s="677"/>
      <c r="DN708" s="677"/>
      <c r="DO708" s="677"/>
      <c r="DP708" s="677"/>
      <c r="DQ708" s="677"/>
    </row>
    <row r="709" spans="2:121" s="665" customFormat="1" ht="10.5" hidden="1" customHeight="1">
      <c r="B709" s="47">
        <v>709</v>
      </c>
      <c r="C709" s="83"/>
      <c r="D709" s="669"/>
      <c r="E709" s="677"/>
      <c r="F709" s="677"/>
      <c r="G709" s="677"/>
      <c r="H709" s="677"/>
      <c r="I709" s="677"/>
      <c r="J709" s="677"/>
      <c r="K709" s="677"/>
      <c r="L709" s="677"/>
      <c r="M709" s="677"/>
      <c r="N709" s="677"/>
      <c r="O709" s="677">
        <v>0</v>
      </c>
      <c r="P709" s="677">
        <v>0</v>
      </c>
      <c r="Q709" s="677">
        <v>0</v>
      </c>
      <c r="R709" s="677">
        <v>0</v>
      </c>
      <c r="S709" s="677">
        <v>0</v>
      </c>
      <c r="T709" s="677">
        <v>0</v>
      </c>
      <c r="U709" s="677">
        <v>0</v>
      </c>
      <c r="V709" s="680">
        <v>0</v>
      </c>
      <c r="W709" s="680">
        <v>0</v>
      </c>
      <c r="X709" s="680">
        <v>0</v>
      </c>
      <c r="Y709" s="680">
        <v>0</v>
      </c>
      <c r="Z709" s="680">
        <v>0</v>
      </c>
      <c r="AA709" s="680">
        <v>0</v>
      </c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677"/>
      <c r="AU709" s="677"/>
      <c r="AV709" s="677"/>
      <c r="AW709" s="677"/>
      <c r="AX709" s="677"/>
      <c r="AY709" s="677"/>
      <c r="AZ709" s="677"/>
      <c r="BA709" s="677"/>
      <c r="BB709" s="677"/>
      <c r="BC709" s="677"/>
      <c r="BD709" s="677"/>
      <c r="BE709" s="677"/>
      <c r="BF709" s="677"/>
      <c r="BG709" s="677"/>
      <c r="BH709" s="677"/>
      <c r="BI709" s="677"/>
      <c r="BJ709" s="677" t="s">
        <v>1050</v>
      </c>
      <c r="BK709" s="677" t="s">
        <v>1050</v>
      </c>
      <c r="BL709" s="677" t="s">
        <v>1050</v>
      </c>
      <c r="BM709" s="677" t="s">
        <v>1050</v>
      </c>
      <c r="BN709" s="677" t="s">
        <v>1050</v>
      </c>
      <c r="BO709" s="677" t="s">
        <v>1050</v>
      </c>
      <c r="BP709" s="677">
        <v>0</v>
      </c>
      <c r="BQ709" s="677">
        <v>0</v>
      </c>
      <c r="BR709" s="677">
        <v>0</v>
      </c>
      <c r="BS709" s="677">
        <v>0</v>
      </c>
      <c r="BT709" s="677">
        <v>0</v>
      </c>
      <c r="BU709" s="677">
        <v>0</v>
      </c>
      <c r="BV709" s="677">
        <v>0</v>
      </c>
      <c r="BW709" s="677">
        <v>0</v>
      </c>
      <c r="BX709" s="677">
        <v>0</v>
      </c>
      <c r="BY709" s="677">
        <v>0</v>
      </c>
      <c r="BZ709" s="677">
        <v>0</v>
      </c>
      <c r="CA709" s="677">
        <v>0</v>
      </c>
      <c r="CB709" s="677">
        <v>0</v>
      </c>
      <c r="CC709" s="677">
        <v>0</v>
      </c>
      <c r="CD709" s="677">
        <v>0</v>
      </c>
      <c r="CE709" s="677">
        <v>0</v>
      </c>
      <c r="CF709" s="677">
        <v>0</v>
      </c>
      <c r="CG709" s="677">
        <v>0</v>
      </c>
      <c r="CH709" s="677">
        <v>0</v>
      </c>
      <c r="CI709" s="677">
        <v>0</v>
      </c>
      <c r="CJ709" s="677">
        <v>0</v>
      </c>
      <c r="CK709" s="677">
        <v>0</v>
      </c>
      <c r="CL709" s="677">
        <v>0</v>
      </c>
      <c r="CM709" s="677">
        <v>0</v>
      </c>
      <c r="CN709" s="677">
        <v>0</v>
      </c>
      <c r="CO709" s="677">
        <v>0</v>
      </c>
      <c r="CP709" s="677">
        <v>0</v>
      </c>
      <c r="CQ709" s="677">
        <v>0</v>
      </c>
      <c r="CR709" s="677">
        <v>0</v>
      </c>
      <c r="CS709" s="677">
        <v>0</v>
      </c>
      <c r="CT709" s="677">
        <v>0</v>
      </c>
      <c r="CU709" s="677"/>
      <c r="CV709" s="677"/>
      <c r="CW709" s="677"/>
      <c r="CX709" s="677"/>
      <c r="CY709" s="677"/>
      <c r="CZ709" s="677"/>
      <c r="DA709" s="677"/>
      <c r="DB709" s="677"/>
      <c r="DC709" s="677"/>
      <c r="DD709" s="677"/>
      <c r="DE709" s="677"/>
      <c r="DF709" s="677"/>
      <c r="DG709" s="677"/>
      <c r="DH709" s="677"/>
      <c r="DI709" s="677"/>
      <c r="DJ709" s="677"/>
      <c r="DK709" s="677"/>
      <c r="DL709" s="677"/>
      <c r="DM709" s="677"/>
      <c r="DN709" s="677"/>
      <c r="DO709" s="677"/>
      <c r="DP709" s="677"/>
      <c r="DQ709" s="677"/>
    </row>
    <row r="710" spans="2:121" s="665" customFormat="1">
      <c r="B710" s="47">
        <v>710</v>
      </c>
      <c r="C710" s="83"/>
      <c r="D710" s="669" t="s">
        <v>465</v>
      </c>
      <c r="E710" s="677"/>
      <c r="F710" s="677"/>
      <c r="G710" s="677"/>
      <c r="H710" s="677"/>
      <c r="I710" s="677"/>
      <c r="J710" s="677"/>
      <c r="K710" s="677"/>
      <c r="L710" s="677"/>
      <c r="M710" s="677"/>
      <c r="N710" s="677"/>
      <c r="O710" s="677">
        <v>217.86430878728052</v>
      </c>
      <c r="P710" s="677">
        <v>31.268506042796787</v>
      </c>
      <c r="Q710" s="677">
        <v>8.4413741533276987</v>
      </c>
      <c r="R710" s="677">
        <v>-11.187624207240031</v>
      </c>
      <c r="S710" s="677">
        <v>60.85999386689307</v>
      </c>
      <c r="T710" s="677" t="s">
        <v>1050</v>
      </c>
      <c r="U710" s="677" t="s">
        <v>1050</v>
      </c>
      <c r="V710" s="680" t="s">
        <v>1050</v>
      </c>
      <c r="W710" s="680" t="s">
        <v>1050</v>
      </c>
      <c r="X710" s="680" t="s">
        <v>1050</v>
      </c>
      <c r="Y710" s="680" t="s">
        <v>1050</v>
      </c>
      <c r="Z710" s="680" t="s">
        <v>1050</v>
      </c>
      <c r="AA710" s="680" t="s">
        <v>1050</v>
      </c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677"/>
      <c r="AU710" s="677"/>
      <c r="AV710" s="677"/>
      <c r="AW710" s="677"/>
      <c r="AX710" s="677"/>
      <c r="AY710" s="677"/>
      <c r="AZ710" s="677"/>
      <c r="BA710" s="677"/>
      <c r="BB710" s="677"/>
      <c r="BC710" s="677"/>
      <c r="BD710" s="677"/>
      <c r="BE710" s="677"/>
      <c r="BF710" s="677"/>
      <c r="BG710" s="677"/>
      <c r="BH710" s="677"/>
      <c r="BI710" s="677"/>
      <c r="BJ710" s="677" t="s">
        <v>1050</v>
      </c>
      <c r="BK710" s="677" t="s">
        <v>1050</v>
      </c>
      <c r="BL710" s="677" t="s">
        <v>1050</v>
      </c>
      <c r="BM710" s="677" t="s">
        <v>1050</v>
      </c>
      <c r="BN710" s="677" t="s">
        <v>1050</v>
      </c>
      <c r="BO710" s="677" t="s">
        <v>1050</v>
      </c>
      <c r="BP710" s="677">
        <v>206.55691505446953</v>
      </c>
      <c r="BQ710" s="677" t="s">
        <v>1050</v>
      </c>
      <c r="BR710" s="677">
        <v>218.79929013570415</v>
      </c>
      <c r="BS710" s="677">
        <v>7.7283765722551898</v>
      </c>
      <c r="BT710" s="677">
        <v>-2.3881541969945559</v>
      </c>
      <c r="BU710" s="677">
        <v>-19.254605862858881</v>
      </c>
      <c r="BV710" s="677">
        <v>14.264530580187229</v>
      </c>
      <c r="BW710" s="677">
        <v>26.269060040006281</v>
      </c>
      <c r="BX710" s="677">
        <v>10.888561089169579</v>
      </c>
      <c r="BY710" s="677">
        <v>14.296455657163246</v>
      </c>
      <c r="BZ710" s="677">
        <v>-270.60351401463225</v>
      </c>
      <c r="CA710" s="677">
        <v>0</v>
      </c>
      <c r="CB710" s="677">
        <v>0</v>
      </c>
      <c r="CC710" s="677">
        <v>0</v>
      </c>
      <c r="CD710" s="677">
        <v>244.54170081633703</v>
      </c>
      <c r="CE710" s="677">
        <v>-19.418371018767761</v>
      </c>
      <c r="CF710" s="677">
        <v>0.52228757098905787</v>
      </c>
      <c r="CG710" s="677">
        <v>71.465369262714887</v>
      </c>
      <c r="CH710" s="677">
        <v>53.838488723168055</v>
      </c>
      <c r="CI710" s="677">
        <v>-56.46763537840355</v>
      </c>
      <c r="CJ710" s="677">
        <v>-46.0328684369005</v>
      </c>
      <c r="CK710" s="677">
        <v>113.18619906592814</v>
      </c>
      <c r="CL710" s="677" t="s">
        <v>1050</v>
      </c>
      <c r="CM710" s="677" t="s">
        <v>1050</v>
      </c>
      <c r="CN710" s="677" t="s">
        <v>1050</v>
      </c>
      <c r="CO710" s="677" t="s">
        <v>1050</v>
      </c>
      <c r="CP710" s="677" t="s">
        <v>1050</v>
      </c>
      <c r="CQ710" s="677" t="s">
        <v>1050</v>
      </c>
      <c r="CR710" s="677" t="s">
        <v>1050</v>
      </c>
      <c r="CS710" s="677" t="s">
        <v>1050</v>
      </c>
      <c r="CT710" s="677" t="s">
        <v>1050</v>
      </c>
      <c r="CU710" s="677"/>
      <c r="CV710" s="677"/>
      <c r="CW710" s="677"/>
      <c r="CX710" s="677"/>
      <c r="CY710" s="677"/>
      <c r="CZ710" s="677"/>
      <c r="DA710" s="677"/>
      <c r="DB710" s="677"/>
      <c r="DC710" s="677"/>
      <c r="DD710" s="677"/>
      <c r="DE710" s="677"/>
      <c r="DF710" s="677"/>
      <c r="DG710" s="677"/>
      <c r="DH710" s="677"/>
      <c r="DI710" s="677"/>
      <c r="DJ710" s="677"/>
      <c r="DK710" s="677"/>
      <c r="DL710" s="677"/>
      <c r="DM710" s="677"/>
      <c r="DN710" s="677"/>
      <c r="DO710" s="677"/>
      <c r="DP710" s="677"/>
      <c r="DQ710" s="677"/>
    </row>
    <row r="711" spans="2:121" s="665" customFormat="1" hidden="1">
      <c r="B711" s="47">
        <v>711</v>
      </c>
      <c r="C711" s="83"/>
      <c r="D711" s="669"/>
      <c r="E711" s="685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662"/>
      <c r="W711" s="662"/>
      <c r="X711" s="662"/>
      <c r="Y711" s="662"/>
      <c r="Z711" s="662"/>
      <c r="AA711" s="662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  <c r="AU711" s="58"/>
      <c r="AV711" s="58"/>
      <c r="AW711" s="58"/>
      <c r="AX711" s="58"/>
      <c r="AY711" s="58"/>
      <c r="AZ711" s="58"/>
      <c r="BA711" s="58"/>
      <c r="BB711" s="58"/>
      <c r="BC711" s="58"/>
      <c r="BD711" s="58"/>
      <c r="BE711" s="58"/>
      <c r="BF711" s="58"/>
      <c r="BG711" s="58"/>
      <c r="BH711" s="58"/>
      <c r="BI711" s="58"/>
      <c r="BJ711" s="58"/>
      <c r="BK711" s="58"/>
      <c r="BL711" s="58"/>
      <c r="BM711" s="58"/>
      <c r="BN711" s="58"/>
      <c r="BO711" s="58"/>
      <c r="BP711" s="58"/>
      <c r="BQ711" s="58"/>
      <c r="BR711" s="58"/>
      <c r="BS711" s="58"/>
      <c r="BT711" s="58"/>
      <c r="BU711" s="58"/>
      <c r="BV711" s="677"/>
      <c r="BW711" s="677"/>
      <c r="BX711" s="677"/>
      <c r="BY711" s="677"/>
      <c r="BZ711" s="677"/>
      <c r="CA711" s="677"/>
      <c r="CB711" s="677"/>
      <c r="CC711" s="677"/>
      <c r="CD711" s="677"/>
      <c r="CE711" s="677"/>
      <c r="CF711" s="663"/>
      <c r="CG711" s="663"/>
      <c r="CH711" s="663"/>
      <c r="CI711" s="663"/>
      <c r="CJ711" s="663"/>
      <c r="CK711" s="663"/>
    </row>
    <row r="712" spans="2:121" s="665" customFormat="1">
      <c r="B712" s="47">
        <v>712</v>
      </c>
      <c r="C712" s="83"/>
      <c r="D712" s="669"/>
      <c r="E712" s="685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662"/>
      <c r="W712" s="662"/>
      <c r="X712" s="662"/>
      <c r="Y712" s="662"/>
      <c r="Z712" s="662"/>
      <c r="AA712" s="662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  <c r="AU712" s="58"/>
      <c r="AV712" s="58"/>
      <c r="AW712" s="58"/>
      <c r="AX712" s="58"/>
      <c r="AY712" s="58"/>
      <c r="AZ712" s="58"/>
      <c r="BA712" s="58"/>
      <c r="BB712" s="58"/>
      <c r="BC712" s="58"/>
      <c r="BD712" s="58"/>
      <c r="BE712" s="58"/>
      <c r="BF712" s="58"/>
      <c r="BG712" s="58"/>
      <c r="BH712" s="58"/>
      <c r="BI712" s="58"/>
      <c r="BJ712" s="58"/>
      <c r="BK712" s="58"/>
      <c r="BL712" s="58"/>
      <c r="BM712" s="58"/>
      <c r="BN712" s="58"/>
      <c r="BO712" s="58"/>
      <c r="BP712" s="58"/>
      <c r="BQ712" s="58"/>
      <c r="BR712" s="58"/>
      <c r="BS712" s="58"/>
      <c r="BT712" s="58"/>
      <c r="BU712" s="58"/>
      <c r="BV712" s="677"/>
      <c r="BW712" s="677"/>
      <c r="BX712" s="677"/>
      <c r="BY712" s="677"/>
      <c r="BZ712" s="677"/>
      <c r="CA712" s="677"/>
      <c r="CB712" s="677"/>
      <c r="CC712" s="677"/>
      <c r="CD712" s="677"/>
      <c r="CE712" s="677"/>
      <c r="CF712" s="663"/>
      <c r="CG712" s="663"/>
      <c r="CH712" s="663"/>
      <c r="CI712" s="663"/>
      <c r="CJ712" s="663"/>
      <c r="CK712" s="663"/>
    </row>
    <row r="713" spans="2:121" s="47" customFormat="1">
      <c r="B713" s="47">
        <v>713</v>
      </c>
      <c r="C713" s="46"/>
      <c r="D713" s="84" t="s">
        <v>451</v>
      </c>
      <c r="E713" s="11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131"/>
      <c r="W713" s="131"/>
      <c r="X713" s="131"/>
      <c r="Y713" s="131"/>
      <c r="Z713" s="131"/>
      <c r="AA713" s="131"/>
      <c r="AB713" s="114"/>
      <c r="AC713" s="11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99"/>
      <c r="CE713" s="99"/>
      <c r="CF713" s="99"/>
      <c r="CG713" s="99"/>
      <c r="CH713" s="99"/>
      <c r="CI713" s="99"/>
      <c r="CJ713" s="99"/>
      <c r="CK713" s="99"/>
      <c r="CL713" s="85"/>
      <c r="CM713" s="85"/>
      <c r="CN713" s="85"/>
      <c r="CO713" s="85"/>
      <c r="CP713" s="85"/>
      <c r="CQ713" s="85"/>
      <c r="CR713" s="85"/>
      <c r="CS713" s="85"/>
      <c r="CT713" s="85"/>
      <c r="CU713" s="85"/>
      <c r="CV713" s="85"/>
      <c r="CW713" s="85"/>
      <c r="CX713" s="85"/>
      <c r="CY713" s="85"/>
      <c r="CZ713" s="85"/>
      <c r="DA713" s="85"/>
      <c r="DB713" s="85"/>
      <c r="DC713" s="85"/>
      <c r="DD713" s="85"/>
      <c r="DE713" s="85"/>
      <c r="DF713" s="85"/>
      <c r="DG713" s="85"/>
      <c r="DH713" s="85"/>
      <c r="DI713" s="85"/>
      <c r="DJ713" s="85"/>
      <c r="DK713" s="85"/>
      <c r="DL713" s="85"/>
      <c r="DM713" s="85"/>
      <c r="DN713" s="85"/>
      <c r="DO713" s="85"/>
      <c r="DP713" s="85"/>
      <c r="DQ713" s="85"/>
    </row>
    <row r="714" spans="2:121" s="684" customFormat="1">
      <c r="B714" s="47">
        <v>714</v>
      </c>
      <c r="C714" s="681"/>
      <c r="D714" s="682"/>
      <c r="E714" s="683"/>
      <c r="F714" s="667"/>
      <c r="G714" s="667"/>
      <c r="H714" s="667"/>
      <c r="I714" s="667"/>
      <c r="J714" s="667"/>
      <c r="K714" s="667"/>
      <c r="L714" s="667"/>
      <c r="M714" s="667"/>
      <c r="N714" s="667"/>
      <c r="O714" s="667"/>
      <c r="P714" s="667"/>
      <c r="Q714" s="667"/>
      <c r="R714" s="667"/>
      <c r="S714" s="667"/>
      <c r="T714" s="667"/>
      <c r="U714" s="667"/>
      <c r="V714" s="668"/>
      <c r="W714" s="668"/>
      <c r="X714" s="668"/>
      <c r="Y714" s="668"/>
      <c r="Z714" s="668"/>
      <c r="AA714" s="668"/>
      <c r="AB714" s="66"/>
      <c r="AC714" s="66"/>
      <c r="AD714" s="63"/>
      <c r="AE714" s="63"/>
      <c r="AF714" s="63"/>
      <c r="AG714" s="63"/>
      <c r="AH714" s="63"/>
      <c r="AI714" s="63"/>
      <c r="AJ714" s="63"/>
      <c r="AK714" s="63"/>
      <c r="AL714" s="63"/>
      <c r="AM714" s="63"/>
      <c r="AN714" s="63"/>
      <c r="AO714" s="63"/>
      <c r="AP714" s="63"/>
      <c r="AQ714" s="63"/>
      <c r="AR714" s="63"/>
      <c r="AS714" s="63"/>
      <c r="AT714" s="667"/>
      <c r="AU714" s="667"/>
      <c r="AV714" s="667"/>
      <c r="AW714" s="667"/>
      <c r="AX714" s="667"/>
      <c r="AY714" s="667"/>
      <c r="AZ714" s="667"/>
      <c r="BA714" s="667"/>
      <c r="BB714" s="667"/>
      <c r="BC714" s="667"/>
      <c r="BD714" s="667"/>
      <c r="BE714" s="667"/>
      <c r="BF714" s="667"/>
      <c r="BG714" s="667"/>
      <c r="BH714" s="667"/>
      <c r="BI714" s="667"/>
      <c r="BJ714" s="667"/>
      <c r="BK714" s="667"/>
      <c r="BL714" s="667"/>
      <c r="BM714" s="667"/>
      <c r="BN714" s="667"/>
      <c r="BO714" s="667"/>
      <c r="BP714" s="667"/>
      <c r="BQ714" s="667"/>
      <c r="BR714" s="667"/>
      <c r="BS714" s="667"/>
      <c r="BT714" s="667"/>
      <c r="BU714" s="667"/>
      <c r="BV714" s="667"/>
      <c r="BW714" s="667"/>
      <c r="BX714" s="667"/>
      <c r="BY714" s="667"/>
      <c r="BZ714" s="667"/>
      <c r="CA714" s="667"/>
      <c r="CB714" s="667"/>
      <c r="CC714" s="667"/>
      <c r="CD714" s="667"/>
      <c r="CE714" s="667"/>
      <c r="CF714" s="667"/>
      <c r="CG714" s="667"/>
      <c r="CH714" s="667"/>
      <c r="CI714" s="667"/>
      <c r="CJ714" s="667"/>
      <c r="CK714" s="667"/>
      <c r="CL714" s="667"/>
      <c r="CM714" s="667"/>
      <c r="CN714" s="667"/>
      <c r="CO714" s="667"/>
      <c r="CP714" s="667"/>
      <c r="CQ714" s="667"/>
      <c r="CR714" s="667"/>
      <c r="CS714" s="667"/>
      <c r="CT714" s="667"/>
      <c r="CU714" s="667"/>
      <c r="CV714" s="667"/>
      <c r="CW714" s="667"/>
      <c r="CX714" s="667"/>
      <c r="CY714" s="667"/>
      <c r="CZ714" s="667"/>
      <c r="DA714" s="667"/>
      <c r="DB714" s="667"/>
      <c r="DC714" s="667"/>
      <c r="DD714" s="667"/>
      <c r="DE714" s="667"/>
      <c r="DF714" s="667"/>
      <c r="DG714" s="667"/>
      <c r="DH714" s="667"/>
      <c r="DI714" s="667"/>
      <c r="DJ714" s="667"/>
      <c r="DK714" s="667"/>
      <c r="DL714" s="667"/>
      <c r="DM714" s="667"/>
      <c r="DN714" s="667"/>
      <c r="DO714" s="667"/>
      <c r="DP714" s="667"/>
      <c r="DQ714" s="667"/>
    </row>
    <row r="715" spans="2:121" s="47" customFormat="1">
      <c r="B715" s="47">
        <v>715</v>
      </c>
      <c r="C715" s="46"/>
      <c r="D715" s="636" t="s">
        <v>452</v>
      </c>
      <c r="E715" s="704"/>
      <c r="F715" s="705"/>
      <c r="G715" s="705">
        <v>3.1219833333333331</v>
      </c>
      <c r="H715" s="705">
        <v>3.1570499999999999</v>
      </c>
      <c r="I715" s="705">
        <v>3.7451499999999998</v>
      </c>
      <c r="J715" s="705">
        <v>3.9127749999999999</v>
      </c>
      <c r="K715" s="705">
        <v>4.1317125000000008</v>
      </c>
      <c r="L715" s="705">
        <v>4.5540749999999992</v>
      </c>
      <c r="M715" s="705">
        <v>5.5035999999999996</v>
      </c>
      <c r="N715" s="705">
        <v>8.0143125000000008</v>
      </c>
      <c r="O715" s="705">
        <v>9.2157874999999994</v>
      </c>
      <c r="P715" s="705">
        <v>14.765499999999999</v>
      </c>
      <c r="Q715" s="705">
        <v>16.571124999999999</v>
      </c>
      <c r="R715" s="705">
        <v>27.900730453801806</v>
      </c>
      <c r="S715" s="705">
        <v>48.087664620047981</v>
      </c>
      <c r="T715" s="705">
        <v>70.736275838085163</v>
      </c>
      <c r="U715" s="705">
        <v>95.232406667636383</v>
      </c>
      <c r="V715" s="706">
        <v>128.58262500000001</v>
      </c>
      <c r="W715" s="706">
        <v>204.0730395510534</v>
      </c>
      <c r="X715" s="706">
        <v>283.79983456454414</v>
      </c>
      <c r="Y715" s="706">
        <v>356.30471100198565</v>
      </c>
      <c r="Z715" s="706">
        <v>417.51778131314649</v>
      </c>
      <c r="AA715" s="706">
        <v>474.28956032715922</v>
      </c>
      <c r="AB715" s="133"/>
      <c r="AC715" s="133"/>
      <c r="AD715" s="63"/>
      <c r="AE715" s="63"/>
      <c r="AF715" s="63"/>
      <c r="AG715" s="63"/>
      <c r="AH715" s="63"/>
      <c r="AI715" s="63"/>
      <c r="AJ715" s="63"/>
      <c r="AK715" s="63"/>
      <c r="AL715" s="63"/>
      <c r="AM715" s="63"/>
      <c r="AN715" s="63"/>
      <c r="AO715" s="63"/>
      <c r="AP715" s="63"/>
      <c r="AQ715" s="63"/>
      <c r="AR715" s="63"/>
      <c r="AS715" s="63"/>
      <c r="AT715" s="705"/>
      <c r="AU715" s="705"/>
      <c r="AV715" s="705"/>
      <c r="AW715" s="705"/>
      <c r="AX715" s="705"/>
      <c r="AY715" s="705"/>
      <c r="AZ715" s="705"/>
      <c r="BA715" s="705"/>
      <c r="BB715" s="705">
        <v>4.0125000000000002</v>
      </c>
      <c r="BC715" s="705">
        <v>4.0823499999999999</v>
      </c>
      <c r="BD715" s="705">
        <v>4.16615</v>
      </c>
      <c r="BE715" s="705">
        <v>4.2658500000000004</v>
      </c>
      <c r="BF715" s="705">
        <v>4.3448500000000001</v>
      </c>
      <c r="BG715" s="705">
        <v>4.4537999999999993</v>
      </c>
      <c r="BH715" s="705">
        <v>4.6117499999999998</v>
      </c>
      <c r="BI715" s="705">
        <v>4.8058999999999994</v>
      </c>
      <c r="BJ715" s="705">
        <v>5.0171999999999999</v>
      </c>
      <c r="BK715" s="705">
        <v>5.2532999999999994</v>
      </c>
      <c r="BL715" s="705">
        <v>5.5891000000000002</v>
      </c>
      <c r="BM715" s="705">
        <v>6.1547999999999998</v>
      </c>
      <c r="BN715" s="705">
        <v>7.26</v>
      </c>
      <c r="BO715" s="705">
        <v>8.0662000000000003</v>
      </c>
      <c r="BP715" s="705">
        <v>8.2821499999999997</v>
      </c>
      <c r="BQ715" s="705">
        <v>8.4489000000000001</v>
      </c>
      <c r="BR715" s="705">
        <v>8.6421500000000009</v>
      </c>
      <c r="BS715" s="705">
        <v>8.9591999999999992</v>
      </c>
      <c r="BT715" s="705">
        <v>9.2617999999999991</v>
      </c>
      <c r="BU715" s="705">
        <v>10</v>
      </c>
      <c r="BV715" s="705">
        <v>13.780999999999999</v>
      </c>
      <c r="BW715" s="705">
        <v>14.831</v>
      </c>
      <c r="BX715" s="705">
        <v>15.02</v>
      </c>
      <c r="BY715" s="705">
        <v>15.43</v>
      </c>
      <c r="BZ715" s="705">
        <v>15.7</v>
      </c>
      <c r="CA715" s="705">
        <v>16.134499999999999</v>
      </c>
      <c r="CB715" s="705">
        <v>17.299999999999997</v>
      </c>
      <c r="CC715" s="705">
        <v>17.149999999999999</v>
      </c>
      <c r="CD715" s="705">
        <v>19.749851185512906</v>
      </c>
      <c r="CE715" s="705">
        <v>23.827035061432426</v>
      </c>
      <c r="CF715" s="705">
        <v>31.69772320042048</v>
      </c>
      <c r="CG715" s="705">
        <v>36.328312367841406</v>
      </c>
      <c r="CH715" s="705">
        <v>39.28833119774783</v>
      </c>
      <c r="CI715" s="705">
        <v>45.020740670511714</v>
      </c>
      <c r="CJ715" s="705">
        <v>50.009548875674469</v>
      </c>
      <c r="CK715" s="705">
        <v>58.032037736257926</v>
      </c>
      <c r="CL715" s="705">
        <v>61.832796822055755</v>
      </c>
      <c r="CM715" s="705">
        <v>69.465429146328034</v>
      </c>
      <c r="CN715" s="705">
        <v>73.470610520515464</v>
      </c>
      <c r="CO715" s="705">
        <v>78.176266863441413</v>
      </c>
      <c r="CP715" s="705">
        <v>89.281870954628744</v>
      </c>
      <c r="CQ715" s="705">
        <v>96.2293499291643</v>
      </c>
      <c r="CR715" s="705">
        <v>97.388841362562061</v>
      </c>
      <c r="CS715" s="705">
        <v>98.029564424190397</v>
      </c>
      <c r="CT715" s="705">
        <v>106.804</v>
      </c>
      <c r="CU715" s="705"/>
      <c r="CV715" s="705"/>
      <c r="CW715" s="705"/>
      <c r="CX715" s="705"/>
      <c r="CY715" s="705"/>
      <c r="CZ715" s="705"/>
      <c r="DA715" s="705"/>
      <c r="DB715" s="705"/>
      <c r="DC715" s="705"/>
      <c r="DD715" s="705"/>
      <c r="DE715" s="705"/>
      <c r="DF715" s="705"/>
      <c r="DG715" s="705"/>
      <c r="DH715" s="705"/>
      <c r="DI715" s="705"/>
      <c r="DJ715" s="705"/>
      <c r="DK715" s="705"/>
      <c r="DL715" s="705"/>
      <c r="DM715" s="705"/>
      <c r="DN715" s="705"/>
      <c r="DO715" s="705"/>
      <c r="DP715" s="705"/>
      <c r="DQ715" s="705"/>
    </row>
    <row r="716" spans="2:121" s="47" customFormat="1">
      <c r="B716" s="47">
        <v>716</v>
      </c>
      <c r="C716" s="46"/>
      <c r="D716" s="636" t="s">
        <v>453</v>
      </c>
      <c r="E716" s="704"/>
      <c r="F716" s="705"/>
      <c r="G716" s="705">
        <v>1.8915833333333332</v>
      </c>
      <c r="H716" s="705">
        <v>1.8269625</v>
      </c>
      <c r="I716" s="705">
        <v>2.0206</v>
      </c>
      <c r="J716" s="705">
        <v>1.7446999999999999</v>
      </c>
      <c r="K716" s="705">
        <v>1.70340625</v>
      </c>
      <c r="L716" s="705">
        <v>1.9581062500000002</v>
      </c>
      <c r="M716" s="705">
        <v>2.1628124999999998</v>
      </c>
      <c r="N716" s="705">
        <v>2.353675</v>
      </c>
      <c r="O716" s="705">
        <v>3.3906750000000003</v>
      </c>
      <c r="P716" s="705">
        <v>3.4320749999999998</v>
      </c>
      <c r="Q716" s="705">
        <v>3.2250000000000001</v>
      </c>
      <c r="R716" s="705">
        <v>3.6954481374546888</v>
      </c>
      <c r="S716" s="705">
        <v>3.9603395445841616</v>
      </c>
      <c r="T716" s="705">
        <v>5.1660882826825274</v>
      </c>
      <c r="U716" s="705">
        <v>5.412198174434657</v>
      </c>
      <c r="V716" s="706">
        <v>5.2102624999999998</v>
      </c>
      <c r="W716" s="706">
        <v>5.639227724676088</v>
      </c>
      <c r="X716" s="706">
        <v>5.8135104803847479</v>
      </c>
      <c r="Y716" s="706">
        <v>5.9034226712984532</v>
      </c>
      <c r="Z716" s="706">
        <v>5.9699560091400423</v>
      </c>
      <c r="AA716" s="706">
        <v>6.0271875792000831</v>
      </c>
      <c r="AB716" s="133"/>
      <c r="AC716" s="133"/>
      <c r="AD716" s="63"/>
      <c r="AE716" s="63"/>
      <c r="AF716" s="63"/>
      <c r="AG716" s="63"/>
      <c r="AH716" s="63"/>
      <c r="AI716" s="63"/>
      <c r="AJ716" s="63"/>
      <c r="AK716" s="63"/>
      <c r="AL716" s="63"/>
      <c r="AM716" s="63"/>
      <c r="AN716" s="63"/>
      <c r="AO716" s="63"/>
      <c r="AP716" s="63"/>
      <c r="AQ716" s="63"/>
      <c r="AR716" s="63"/>
      <c r="AS716" s="63"/>
      <c r="AT716" s="705"/>
      <c r="AU716" s="705"/>
      <c r="AV716" s="705"/>
      <c r="AW716" s="705"/>
      <c r="AX716" s="705"/>
      <c r="AY716" s="705"/>
      <c r="AZ716" s="705"/>
      <c r="BA716" s="705"/>
      <c r="BB716" s="705">
        <v>1.6470500000000001</v>
      </c>
      <c r="BC716" s="705">
        <v>1.5945</v>
      </c>
      <c r="BD716" s="705">
        <v>1.7073499999999999</v>
      </c>
      <c r="BE716" s="705">
        <v>1.864725</v>
      </c>
      <c r="BF716" s="705">
        <v>1.8486250000000002</v>
      </c>
      <c r="BG716" s="705">
        <v>1.9214</v>
      </c>
      <c r="BH716" s="705">
        <v>2.0256499999999997</v>
      </c>
      <c r="BI716" s="705">
        <v>2.0367500000000001</v>
      </c>
      <c r="BJ716" s="705">
        <v>2.0283500000000001</v>
      </c>
      <c r="BK716" s="705">
        <v>2.1143999999999998</v>
      </c>
      <c r="BL716" s="705">
        <v>2.2225000000000001</v>
      </c>
      <c r="BM716" s="705">
        <v>2.2859999999999996</v>
      </c>
      <c r="BN716" s="705">
        <v>2.3025000000000002</v>
      </c>
      <c r="BO716" s="705">
        <v>2.23245</v>
      </c>
      <c r="BP716" s="705">
        <v>2.3264499999999999</v>
      </c>
      <c r="BQ716" s="705">
        <v>2.5533000000000001</v>
      </c>
      <c r="BR716" s="705">
        <v>2.9318</v>
      </c>
      <c r="BS716" s="705">
        <v>3.1549750000000003</v>
      </c>
      <c r="BT716" s="705">
        <v>3.5373999999999999</v>
      </c>
      <c r="BU716" s="705">
        <v>3.9385250000000003</v>
      </c>
      <c r="BV716" s="705">
        <v>3.7315500000000004</v>
      </c>
      <c r="BW716" s="705">
        <v>3.3840500000000002</v>
      </c>
      <c r="BX716" s="705">
        <v>3.2276999999999996</v>
      </c>
      <c r="BY716" s="705">
        <v>3.3849999999999998</v>
      </c>
      <c r="BZ716" s="705">
        <v>3.1</v>
      </c>
      <c r="CA716" s="705">
        <v>3.24</v>
      </c>
      <c r="CB716" s="705">
        <v>3.24</v>
      </c>
      <c r="CC716" s="705">
        <v>3.32</v>
      </c>
      <c r="CD716" s="705">
        <v>3.1984296923787032</v>
      </c>
      <c r="CE716" s="705">
        <v>3.6410480037173394</v>
      </c>
      <c r="CF716" s="705">
        <v>4.0420917637256144</v>
      </c>
      <c r="CG716" s="705">
        <v>3.9002230899970978</v>
      </c>
      <c r="CH716" s="705">
        <v>3.7204449514524582</v>
      </c>
      <c r="CI716" s="705">
        <v>3.8650000000000002</v>
      </c>
      <c r="CJ716" s="705">
        <v>4.0516756658058526</v>
      </c>
      <c r="CK716" s="705">
        <v>4.2042375610783349</v>
      </c>
      <c r="CL716" s="705">
        <v>4.3873892383386979</v>
      </c>
      <c r="CM716" s="705">
        <v>5.2945803522458634</v>
      </c>
      <c r="CN716" s="705">
        <v>5.4843617268290599</v>
      </c>
      <c r="CO716" s="705">
        <v>5.4980218133164884</v>
      </c>
      <c r="CP716" s="705">
        <v>5.4214245060417081</v>
      </c>
      <c r="CQ716" s="705">
        <v>5.2064180657761092</v>
      </c>
      <c r="CR716" s="705">
        <v>5.3269442793794957</v>
      </c>
      <c r="CS716" s="705">
        <v>5.694005846541315</v>
      </c>
      <c r="CT716" s="705">
        <v>5.1712499999999997</v>
      </c>
      <c r="CU716" s="705"/>
      <c r="CV716" s="705"/>
      <c r="CW716" s="705"/>
      <c r="CX716" s="705"/>
      <c r="CY716" s="705"/>
      <c r="CZ716" s="705"/>
      <c r="DA716" s="705"/>
      <c r="DB716" s="705"/>
      <c r="DC716" s="705"/>
      <c r="DD716" s="705"/>
      <c r="DE716" s="705"/>
      <c r="DF716" s="705"/>
      <c r="DG716" s="705"/>
      <c r="DH716" s="705"/>
      <c r="DI716" s="705"/>
      <c r="DJ716" s="705"/>
      <c r="DK716" s="705"/>
      <c r="DL716" s="705"/>
      <c r="DM716" s="705"/>
      <c r="DN716" s="705"/>
      <c r="DO716" s="705"/>
      <c r="DP716" s="705"/>
      <c r="DQ716" s="705"/>
    </row>
    <row r="717" spans="2:121" s="47" customFormat="1">
      <c r="B717" s="47">
        <v>717</v>
      </c>
      <c r="C717" s="46"/>
      <c r="D717" s="636" t="s">
        <v>454</v>
      </c>
      <c r="E717" s="704"/>
      <c r="F717" s="705"/>
      <c r="G717" s="705">
        <v>10.921383333333333</v>
      </c>
      <c r="H717" s="705">
        <v>10.993612499999999</v>
      </c>
      <c r="I717" s="705">
        <v>13.584175</v>
      </c>
      <c r="J717" s="705">
        <v>12.582424999999999</v>
      </c>
      <c r="K717" s="705">
        <v>12.6005375</v>
      </c>
      <c r="L717" s="705">
        <v>13.2215875</v>
      </c>
      <c r="M717" s="705">
        <v>12.900375</v>
      </c>
      <c r="N717" s="705">
        <v>13.366837500000001</v>
      </c>
      <c r="O717" s="705">
        <v>15.9228375</v>
      </c>
      <c r="P717" s="705">
        <v>18.6774375</v>
      </c>
      <c r="Q717" s="705">
        <v>18.80875</v>
      </c>
      <c r="R717" s="705">
        <v>19.252925240228905</v>
      </c>
      <c r="S717" s="705">
        <v>19.442393490424362</v>
      </c>
      <c r="T717" s="705">
        <v>21.659153846073544</v>
      </c>
      <c r="U717" s="705">
        <v>20.527531654428014</v>
      </c>
      <c r="V717" s="706">
        <v>20.529533000000001</v>
      </c>
      <c r="W717" s="706">
        <v>21.783708059688578</v>
      </c>
      <c r="X717" s="706">
        <v>22.379161097427165</v>
      </c>
      <c r="Y717" s="706">
        <v>22.671137255622551</v>
      </c>
      <c r="Z717" s="706">
        <v>22.874176138578505</v>
      </c>
      <c r="AA717" s="706">
        <v>23.075809424814736</v>
      </c>
      <c r="AB717" s="133"/>
      <c r="AC717" s="133"/>
      <c r="AD717" s="63"/>
      <c r="AE717" s="63"/>
      <c r="AF717" s="63"/>
      <c r="AG717" s="63"/>
      <c r="AH717" s="63"/>
      <c r="AI717" s="63"/>
      <c r="AJ717" s="63"/>
      <c r="AK717" s="63"/>
      <c r="AL717" s="63"/>
      <c r="AM717" s="63"/>
      <c r="AN717" s="63"/>
      <c r="AO717" s="63"/>
      <c r="AP717" s="63"/>
      <c r="AQ717" s="63"/>
      <c r="AR717" s="63"/>
      <c r="AS717" s="63"/>
      <c r="AT717" s="705"/>
      <c r="AU717" s="705"/>
      <c r="AV717" s="705"/>
      <c r="AW717" s="705"/>
      <c r="AX717" s="705"/>
      <c r="AY717" s="705"/>
      <c r="AZ717" s="705"/>
      <c r="BA717" s="705"/>
      <c r="BB717" s="705">
        <v>12.16245</v>
      </c>
      <c r="BC717" s="705">
        <v>11.90335</v>
      </c>
      <c r="BD717" s="705">
        <v>12.6303</v>
      </c>
      <c r="BE717" s="705">
        <v>13.706049999999999</v>
      </c>
      <c r="BF717" s="705">
        <v>13.39715</v>
      </c>
      <c r="BG717" s="705">
        <v>13.23455</v>
      </c>
      <c r="BH717" s="705">
        <v>13.2911</v>
      </c>
      <c r="BI717" s="705">
        <v>12.96355</v>
      </c>
      <c r="BJ717" s="705">
        <v>12.684000000000001</v>
      </c>
      <c r="BK717" s="705">
        <v>12.773150000000001</v>
      </c>
      <c r="BL717" s="705">
        <v>13.100149999999999</v>
      </c>
      <c r="BM717" s="705">
        <v>13.0442</v>
      </c>
      <c r="BN717" s="705">
        <v>13.0801</v>
      </c>
      <c r="BO717" s="705">
        <v>13.058</v>
      </c>
      <c r="BP717" s="705">
        <v>13.2432</v>
      </c>
      <c r="BQ717" s="705">
        <v>14.08605</v>
      </c>
      <c r="BR717" s="705">
        <v>14.9361</v>
      </c>
      <c r="BS717" s="705">
        <v>15.360900000000001</v>
      </c>
      <c r="BT717" s="705">
        <v>16.28745</v>
      </c>
      <c r="BU717" s="705">
        <v>17.1069</v>
      </c>
      <c r="BV717" s="705">
        <v>17.303999999999998</v>
      </c>
      <c r="BW717" s="705">
        <v>18.155749999999998</v>
      </c>
      <c r="BX717" s="705">
        <v>18.5</v>
      </c>
      <c r="BY717" s="705">
        <v>20.75</v>
      </c>
      <c r="BZ717" s="705">
        <v>20.2</v>
      </c>
      <c r="CA717" s="705">
        <v>17.984999999999999</v>
      </c>
      <c r="CB717" s="705">
        <v>17.549999999999997</v>
      </c>
      <c r="CC717" s="705">
        <v>19.5</v>
      </c>
      <c r="CD717" s="705">
        <v>18.994122254384468</v>
      </c>
      <c r="CE717" s="705">
        <v>18.801613114231014</v>
      </c>
      <c r="CF717" s="705">
        <v>18.675885643256681</v>
      </c>
      <c r="CG717" s="705">
        <v>20.540079949043466</v>
      </c>
      <c r="CH717" s="705">
        <v>19.426338534968242</v>
      </c>
      <c r="CI717" s="705">
        <v>19.3231</v>
      </c>
      <c r="CJ717" s="705">
        <v>19.175694047418865</v>
      </c>
      <c r="CK717" s="705">
        <v>19.844441379310343</v>
      </c>
      <c r="CL717" s="705">
        <v>20.246915947986746</v>
      </c>
      <c r="CM717" s="705">
        <v>23.517937812343124</v>
      </c>
      <c r="CN717" s="705">
        <v>21.839440392103281</v>
      </c>
      <c r="CO717" s="705">
        <v>21.032321231861019</v>
      </c>
      <c r="CP717" s="705">
        <v>20.641357356115606</v>
      </c>
      <c r="CQ717" s="705">
        <v>20.192496521219482</v>
      </c>
      <c r="CR717" s="705">
        <v>19.829948498504269</v>
      </c>
      <c r="CS717" s="705">
        <v>21.446324241872698</v>
      </c>
      <c r="CT717" s="705">
        <v>20.183115999999998</v>
      </c>
      <c r="CU717" s="705"/>
      <c r="CV717" s="705"/>
      <c r="CW717" s="705"/>
      <c r="CX717" s="705"/>
      <c r="CY717" s="705"/>
      <c r="CZ717" s="705"/>
      <c r="DA717" s="705"/>
      <c r="DB717" s="705"/>
      <c r="DC717" s="705"/>
      <c r="DD717" s="705"/>
      <c r="DE717" s="705"/>
      <c r="DF717" s="705"/>
      <c r="DG717" s="705"/>
      <c r="DH717" s="705"/>
      <c r="DI717" s="705"/>
      <c r="DJ717" s="705"/>
      <c r="DK717" s="705"/>
      <c r="DL717" s="705"/>
      <c r="DM717" s="705"/>
      <c r="DN717" s="705"/>
      <c r="DO717" s="705"/>
      <c r="DP717" s="705"/>
      <c r="DQ717" s="705"/>
    </row>
    <row r="718" spans="2:121" s="47" customFormat="1">
      <c r="B718" s="47">
        <v>718</v>
      </c>
      <c r="C718" s="46"/>
      <c r="D718" s="636" t="s">
        <v>455</v>
      </c>
      <c r="E718" s="666"/>
      <c r="F718" s="667"/>
      <c r="G718" s="667"/>
      <c r="H718" s="667"/>
      <c r="I718" s="667"/>
      <c r="J718" s="667"/>
      <c r="K718" s="667"/>
      <c r="L718" s="667"/>
      <c r="M718" s="667"/>
      <c r="N718" s="667"/>
      <c r="O718" s="667"/>
      <c r="P718" s="667"/>
      <c r="Q718" s="667"/>
      <c r="R718" s="666"/>
      <c r="S718" s="666"/>
      <c r="T718" s="666"/>
      <c r="U718" s="666"/>
      <c r="V718" s="666"/>
      <c r="W718" s="666"/>
      <c r="X718" s="666"/>
      <c r="Y718" s="666"/>
      <c r="Z718" s="666"/>
      <c r="AA718" s="666"/>
      <c r="AB718" s="133"/>
      <c r="AC718" s="133"/>
      <c r="AD718" s="63"/>
      <c r="AE718" s="63"/>
      <c r="AF718" s="63"/>
      <c r="AG718" s="63"/>
      <c r="AH718" s="63"/>
      <c r="AI718" s="63"/>
      <c r="AJ718" s="63"/>
      <c r="AK718" s="63"/>
      <c r="AL718" s="63"/>
      <c r="AM718" s="63"/>
      <c r="AN718" s="63"/>
      <c r="AO718" s="63"/>
      <c r="AP718" s="63"/>
      <c r="AQ718" s="63"/>
      <c r="AR718" s="63"/>
      <c r="AS718" s="63"/>
      <c r="AT718" s="667"/>
      <c r="AU718" s="667"/>
      <c r="AV718" s="667"/>
      <c r="AW718" s="667"/>
      <c r="AX718" s="667"/>
      <c r="AY718" s="667"/>
      <c r="AZ718" s="667"/>
      <c r="BA718" s="667"/>
      <c r="BB718" s="667">
        <v>1879.47</v>
      </c>
      <c r="BC718" s="667">
        <v>1829.8150000000001</v>
      </c>
      <c r="BD718" s="667">
        <v>1847.63</v>
      </c>
      <c r="BE718" s="667">
        <v>1928.9</v>
      </c>
      <c r="BF718" s="667">
        <v>1867.385</v>
      </c>
      <c r="BG718" s="667">
        <v>1788.335</v>
      </c>
      <c r="BH718" s="667">
        <v>1792.56</v>
      </c>
      <c r="BI718" s="667">
        <v>1784.375</v>
      </c>
      <c r="BJ718" s="667">
        <v>1800.2150000000001</v>
      </c>
      <c r="BK718" s="667">
        <v>1880.6</v>
      </c>
      <c r="BL718" s="667">
        <v>1921.825</v>
      </c>
      <c r="BM718" s="667">
        <v>1920.74</v>
      </c>
      <c r="BN718" s="667">
        <v>1946.0749999999998</v>
      </c>
      <c r="BO718" s="667">
        <v>1923.2550000000001</v>
      </c>
      <c r="BP718" s="667">
        <v>1954.835</v>
      </c>
      <c r="BQ718" s="667">
        <v>2210.4700000000003</v>
      </c>
      <c r="BR718" s="667">
        <v>2484.2550000000001</v>
      </c>
      <c r="BS718" s="667">
        <v>2580.58</v>
      </c>
      <c r="BT718" s="667">
        <v>2853.5250000000001</v>
      </c>
      <c r="BU718" s="667">
        <v>3135.7049999999999</v>
      </c>
      <c r="BV718" s="667">
        <v>3117.6899999999996</v>
      </c>
      <c r="BW718" s="667">
        <v>3027.58</v>
      </c>
      <c r="BX718" s="667">
        <v>2933.65</v>
      </c>
      <c r="BY718" s="667">
        <v>2919.19</v>
      </c>
      <c r="BZ718" s="667">
        <v>2910.2849999999999</v>
      </c>
      <c r="CA718" s="667">
        <v>2959.25</v>
      </c>
      <c r="CB718" s="667">
        <v>2987.4650000000001</v>
      </c>
      <c r="CC718" s="667">
        <v>2968.335</v>
      </c>
      <c r="CD718" s="667">
        <v>2895</v>
      </c>
      <c r="CE718" s="667">
        <v>2860.4</v>
      </c>
      <c r="CF718" s="667">
        <v>3067.9</v>
      </c>
      <c r="CG718" s="667">
        <v>3225</v>
      </c>
      <c r="CH718" s="667">
        <v>3215.5</v>
      </c>
      <c r="CI718" s="667">
        <v>3198.8249999999998</v>
      </c>
      <c r="CJ718" s="667">
        <v>3344.34</v>
      </c>
      <c r="CK718" s="667">
        <v>3377.085</v>
      </c>
      <c r="CL718" s="667">
        <v>3666.4449999999997</v>
      </c>
      <c r="CM718" s="667">
        <v>3865.8150000000001</v>
      </c>
      <c r="CN718" s="667">
        <v>3752.5299999999997</v>
      </c>
      <c r="CO718" s="667">
        <v>3630.415</v>
      </c>
      <c r="CP718" s="667">
        <v>3514.77</v>
      </c>
      <c r="CQ718" s="667">
        <v>3656.6750000000002</v>
      </c>
      <c r="CR718" s="667">
        <v>3761.63</v>
      </c>
      <c r="CS718" s="667">
        <v>3934.9</v>
      </c>
      <c r="CT718" s="667">
        <v>3905.87</v>
      </c>
      <c r="CU718" s="667"/>
      <c r="CV718" s="667"/>
      <c r="CW718" s="667"/>
      <c r="CX718" s="667"/>
      <c r="CY718" s="667"/>
      <c r="CZ718" s="667"/>
      <c r="DA718" s="667"/>
      <c r="DB718" s="667"/>
      <c r="DC718" s="667"/>
      <c r="DD718" s="667"/>
      <c r="DE718" s="667"/>
      <c r="DF718" s="667"/>
      <c r="DG718" s="667"/>
      <c r="DH718" s="667"/>
      <c r="DI718" s="667"/>
      <c r="DJ718" s="667"/>
      <c r="DK718" s="667"/>
      <c r="DL718" s="667"/>
      <c r="DM718" s="667"/>
      <c r="DN718" s="667"/>
      <c r="DO718" s="667"/>
      <c r="DP718" s="667"/>
      <c r="DQ718" s="667"/>
    </row>
    <row r="719" spans="2:121" s="47" customFormat="1">
      <c r="B719" s="47">
        <v>719</v>
      </c>
      <c r="C719" s="46"/>
      <c r="D719" s="636" t="s">
        <v>456</v>
      </c>
      <c r="E719" s="666"/>
      <c r="F719" s="667"/>
      <c r="G719" s="667"/>
      <c r="H719" s="667"/>
      <c r="I719" s="667"/>
      <c r="J719" s="667"/>
      <c r="K719" s="667"/>
      <c r="L719" s="667"/>
      <c r="M719" s="667"/>
      <c r="N719" s="667"/>
      <c r="O719" s="667"/>
      <c r="P719" s="667"/>
      <c r="Q719" s="667"/>
      <c r="R719" s="666"/>
      <c r="S719" s="666"/>
      <c r="T719" s="666"/>
      <c r="U719" s="666"/>
      <c r="V719" s="666"/>
      <c r="W719" s="666"/>
      <c r="X719" s="666"/>
      <c r="Y719" s="666"/>
      <c r="Z719" s="666"/>
      <c r="AA719" s="666"/>
      <c r="AB719" s="133"/>
      <c r="AC719" s="133"/>
      <c r="AD719" s="63"/>
      <c r="AE719" s="63"/>
      <c r="AF719" s="63"/>
      <c r="AG719" s="63"/>
      <c r="AH719" s="63"/>
      <c r="AI719" s="63"/>
      <c r="AJ719" s="63"/>
      <c r="AK719" s="63"/>
      <c r="AL719" s="63"/>
      <c r="AM719" s="63"/>
      <c r="AN719" s="63"/>
      <c r="AO719" s="63"/>
      <c r="AP719" s="63"/>
      <c r="AQ719" s="63"/>
      <c r="AR719" s="63"/>
      <c r="AS719" s="63"/>
      <c r="AT719" s="667"/>
      <c r="AU719" s="667"/>
      <c r="AV719" s="667"/>
      <c r="AW719" s="667"/>
      <c r="AX719" s="667"/>
      <c r="AY719" s="667"/>
      <c r="AZ719" s="667"/>
      <c r="BA719" s="667"/>
      <c r="BB719" s="667">
        <v>479.65</v>
      </c>
      <c r="BC719" s="667">
        <v>474.53</v>
      </c>
      <c r="BD719" s="667">
        <v>476.55</v>
      </c>
      <c r="BE719" s="667">
        <v>500.42999999999995</v>
      </c>
      <c r="BF719" s="667">
        <v>503.46499999999997</v>
      </c>
      <c r="BG719" s="667">
        <v>499.745</v>
      </c>
      <c r="BH719" s="667">
        <v>490.10500000000002</v>
      </c>
      <c r="BI719" s="667">
        <v>474.54</v>
      </c>
      <c r="BJ719" s="667">
        <v>475.57000000000005</v>
      </c>
      <c r="BK719" s="667">
        <v>488.20000000000005</v>
      </c>
      <c r="BL719" s="667">
        <v>503.41500000000002</v>
      </c>
      <c r="BM719" s="667">
        <v>513.36500000000001</v>
      </c>
      <c r="BN719" s="667">
        <v>537.14499999999998</v>
      </c>
      <c r="BO719" s="667">
        <v>550.56500000000005</v>
      </c>
      <c r="BP719" s="667">
        <v>576.13</v>
      </c>
      <c r="BQ719" s="667">
        <v>604.52</v>
      </c>
      <c r="BR719" s="667">
        <v>617.125</v>
      </c>
      <c r="BS719" s="667">
        <v>630.72500000000002</v>
      </c>
      <c r="BT719" s="667">
        <v>669.63</v>
      </c>
      <c r="BU719" s="667">
        <v>706.01</v>
      </c>
      <c r="BV719" s="667">
        <v>699.28</v>
      </c>
      <c r="BW719" s="667">
        <v>679.75750000000005</v>
      </c>
      <c r="BX719" s="667">
        <v>664.29000000000008</v>
      </c>
      <c r="BY719" s="667">
        <v>661.73500000000001</v>
      </c>
      <c r="BZ719" s="667">
        <v>662.9224999999999</v>
      </c>
      <c r="CA719" s="667">
        <v>662.93499999999995</v>
      </c>
      <c r="CB719" s="667">
        <v>650.03</v>
      </c>
      <c r="CC719" s="667">
        <v>631.17499999999995</v>
      </c>
      <c r="CD719" s="667">
        <v>615.09500000000003</v>
      </c>
      <c r="CE719" s="667">
        <v>626.32000000000005</v>
      </c>
      <c r="CF719" s="667">
        <v>670.47500000000002</v>
      </c>
      <c r="CG719" s="667">
        <v>692.92499999999995</v>
      </c>
      <c r="CH719" s="667">
        <v>686.27500000000009</v>
      </c>
      <c r="CI719" s="667">
        <v>679.21</v>
      </c>
      <c r="CJ719" s="667">
        <v>703.56500000000005</v>
      </c>
      <c r="CK719" s="667">
        <v>740.07999999999993</v>
      </c>
      <c r="CL719" s="667">
        <v>803.45</v>
      </c>
      <c r="CM719" s="667">
        <v>813.625</v>
      </c>
      <c r="CN719" s="667">
        <v>778.21500000000003</v>
      </c>
      <c r="CO719" s="667">
        <v>759.03500000000008</v>
      </c>
      <c r="CP719" s="667">
        <v>734.17000000000007</v>
      </c>
      <c r="CQ719" s="667">
        <v>727.72</v>
      </c>
      <c r="CR719" s="667">
        <v>765.45</v>
      </c>
      <c r="CS719" s="667">
        <v>830.58999999999992</v>
      </c>
      <c r="CT719" s="667">
        <v>819.86</v>
      </c>
      <c r="CU719" s="667"/>
      <c r="CV719" s="667"/>
      <c r="CW719" s="667"/>
      <c r="CX719" s="667"/>
      <c r="CY719" s="667"/>
      <c r="CZ719" s="667"/>
      <c r="DA719" s="667"/>
      <c r="DB719" s="667"/>
      <c r="DC719" s="667"/>
      <c r="DD719" s="667"/>
      <c r="DE719" s="667"/>
      <c r="DF719" s="667"/>
      <c r="DG719" s="667"/>
      <c r="DH719" s="667"/>
      <c r="DI719" s="667"/>
      <c r="DJ719" s="667"/>
      <c r="DK719" s="667"/>
      <c r="DL719" s="667"/>
      <c r="DM719" s="667"/>
      <c r="DN719" s="667"/>
      <c r="DO719" s="667"/>
      <c r="DP719" s="667"/>
      <c r="DQ719" s="667"/>
    </row>
    <row r="720" spans="2:121" s="47" customFormat="1">
      <c r="B720" s="47">
        <v>720</v>
      </c>
      <c r="C720" s="46"/>
      <c r="D720" s="636"/>
      <c r="E720" s="13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63"/>
      <c r="AE720" s="63"/>
      <c r="AF720" s="63"/>
      <c r="AG720" s="63"/>
      <c r="AH720" s="63"/>
      <c r="AI720" s="63"/>
      <c r="AJ720" s="63"/>
      <c r="AK720" s="63"/>
      <c r="AL720" s="63"/>
      <c r="AM720" s="63"/>
      <c r="AN720" s="63"/>
      <c r="AO720" s="63"/>
      <c r="AP720" s="63"/>
      <c r="AQ720" s="63"/>
      <c r="AR720" s="63"/>
      <c r="AS720" s="63"/>
      <c r="AT720" s="63"/>
      <c r="AU720" s="63"/>
      <c r="AV720" s="63"/>
      <c r="AW720" s="63"/>
      <c r="AX720" s="63"/>
      <c r="AY720" s="63"/>
      <c r="AZ720" s="63"/>
      <c r="BA720" s="63"/>
      <c r="BB720" s="63"/>
      <c r="BC720" s="63"/>
      <c r="BD720" s="63"/>
      <c r="BE720" s="63"/>
      <c r="BF720" s="63"/>
      <c r="BG720" s="63"/>
      <c r="BH720" s="63"/>
      <c r="BI720" s="63"/>
      <c r="BJ720" s="63"/>
      <c r="BK720" s="63"/>
      <c r="BL720" s="63"/>
      <c r="BM720" s="63"/>
      <c r="BN720" s="63"/>
      <c r="BO720" s="63"/>
      <c r="BP720" s="63"/>
      <c r="BQ720" s="63"/>
      <c r="BR720" s="667"/>
      <c r="BS720" s="667"/>
      <c r="BT720" s="667"/>
      <c r="BU720" s="667"/>
      <c r="BV720" s="667"/>
      <c r="BW720" s="667"/>
      <c r="BX720" s="667"/>
      <c r="BY720" s="667"/>
      <c r="BZ720" s="667"/>
      <c r="CA720" s="667"/>
      <c r="CB720" s="667"/>
      <c r="CC720" s="667"/>
      <c r="CD720" s="666"/>
      <c r="CE720" s="666"/>
      <c r="CF720" s="666"/>
      <c r="CG720" s="666"/>
      <c r="CH720" s="666"/>
      <c r="CI720" s="666"/>
      <c r="CJ720" s="666"/>
      <c r="CK720" s="666"/>
      <c r="CL720" s="668"/>
      <c r="CM720" s="668"/>
      <c r="CN720" s="668"/>
      <c r="CO720" s="668"/>
      <c r="CP720" s="668"/>
      <c r="CQ720" s="668"/>
      <c r="CR720" s="668"/>
      <c r="CS720" s="668"/>
      <c r="CT720" s="668"/>
      <c r="CU720" s="667"/>
      <c r="CV720" s="667"/>
      <c r="CW720" s="667"/>
      <c r="CX720" s="667"/>
      <c r="CY720" s="667"/>
      <c r="CZ720" s="667"/>
      <c r="DA720" s="667"/>
      <c r="DB720" s="667"/>
      <c r="DC720" s="667"/>
      <c r="DD720" s="667"/>
      <c r="DE720" s="667"/>
      <c r="DF720" s="667"/>
      <c r="DG720" s="667"/>
      <c r="DH720" s="667"/>
      <c r="DI720" s="667"/>
      <c r="DJ720" s="667"/>
      <c r="DK720" s="667"/>
      <c r="DL720" s="667"/>
      <c r="DM720" s="667"/>
      <c r="DN720" s="667"/>
      <c r="DO720" s="667"/>
      <c r="DP720" s="667"/>
      <c r="DQ720" s="667"/>
    </row>
    <row r="721" spans="2:121" s="684" customFormat="1">
      <c r="B721" s="47">
        <v>721</v>
      </c>
      <c r="C721" s="681"/>
      <c r="D721" s="112"/>
      <c r="E721" s="128"/>
      <c r="F721" s="707"/>
      <c r="G721" s="707"/>
      <c r="H721" s="707"/>
      <c r="I721" s="707"/>
      <c r="J721" s="707"/>
      <c r="K721" s="707"/>
      <c r="L721" s="707"/>
      <c r="M721" s="707"/>
      <c r="N721" s="707"/>
      <c r="O721" s="707"/>
      <c r="P721" s="707"/>
      <c r="Q721" s="707"/>
      <c r="R721" s="128"/>
      <c r="S721" s="128"/>
      <c r="T721" s="128"/>
      <c r="U721" s="128"/>
      <c r="V721" s="128"/>
      <c r="W721" s="128"/>
      <c r="X721" s="128"/>
      <c r="Y721" s="128"/>
      <c r="Z721" s="128"/>
      <c r="AA721" s="128"/>
      <c r="AB721" s="128"/>
      <c r="AC721" s="128"/>
      <c r="AD721" s="707"/>
      <c r="AE721" s="707"/>
      <c r="AF721" s="707"/>
      <c r="AG721" s="707"/>
      <c r="AH721" s="707"/>
      <c r="AI721" s="707"/>
      <c r="AJ721" s="707"/>
      <c r="AK721" s="707"/>
      <c r="AL721" s="707"/>
      <c r="AM721" s="707"/>
      <c r="AN721" s="707"/>
      <c r="AO721" s="707"/>
      <c r="AP721" s="707"/>
      <c r="AQ721" s="707"/>
      <c r="AR721" s="707"/>
      <c r="AS721" s="707"/>
      <c r="AT721" s="707"/>
      <c r="AU721" s="707"/>
      <c r="AV721" s="707"/>
      <c r="AW721" s="707"/>
      <c r="AX721" s="707"/>
      <c r="AY721" s="707"/>
      <c r="AZ721" s="707"/>
      <c r="BA721" s="707"/>
      <c r="BB721" s="707"/>
      <c r="BC721" s="707"/>
      <c r="BD721" s="707"/>
      <c r="BE721" s="707"/>
      <c r="BF721" s="707"/>
      <c r="BG721" s="707"/>
      <c r="BH721" s="707"/>
      <c r="BI721" s="707"/>
      <c r="BJ721" s="707"/>
      <c r="BK721" s="707"/>
      <c r="BL721" s="707"/>
      <c r="BM721" s="707"/>
      <c r="BN721" s="707"/>
      <c r="BO721" s="707"/>
      <c r="BP721" s="707"/>
      <c r="BQ721" s="707"/>
      <c r="BR721" s="707"/>
      <c r="BS721" s="707"/>
      <c r="BT721" s="707"/>
      <c r="BU721" s="707"/>
      <c r="BV721" s="707"/>
      <c r="BW721" s="707"/>
      <c r="BX721" s="707"/>
      <c r="BY721" s="707"/>
      <c r="BZ721" s="707"/>
      <c r="CA721" s="99"/>
      <c r="CB721" s="99"/>
      <c r="CC721" s="99"/>
      <c r="CD721" s="112"/>
      <c r="CE721" s="112"/>
      <c r="CF721" s="112"/>
      <c r="CG721" s="112"/>
      <c r="CH721" s="112"/>
      <c r="CI721" s="112"/>
      <c r="CJ721" s="112"/>
      <c r="CK721" s="112"/>
      <c r="CL721" s="112"/>
      <c r="CM721" s="112"/>
      <c r="CN721" s="112"/>
      <c r="CO721" s="112"/>
      <c r="CP721" s="112"/>
      <c r="CQ721" s="112"/>
      <c r="CR721" s="112"/>
      <c r="CS721" s="112"/>
      <c r="CT721" s="112"/>
      <c r="CU721" s="99"/>
      <c r="CV721" s="99"/>
      <c r="CW721" s="99"/>
      <c r="CX721" s="99"/>
      <c r="CY721" s="99"/>
      <c r="CZ721" s="99"/>
      <c r="DA721" s="99"/>
      <c r="DB721" s="99"/>
      <c r="DC721" s="99"/>
      <c r="DD721" s="99"/>
      <c r="DE721" s="99"/>
      <c r="DF721" s="99"/>
      <c r="DG721" s="99"/>
      <c r="DH721" s="99"/>
      <c r="DI721" s="99"/>
      <c r="DJ721" s="99"/>
      <c r="DK721" s="99"/>
      <c r="DL721" s="99"/>
      <c r="DM721" s="99"/>
      <c r="DN721" s="99"/>
      <c r="DO721" s="99"/>
      <c r="DP721" s="99"/>
      <c r="DQ721" s="99"/>
    </row>
    <row r="722" spans="2:121" s="684" customFormat="1">
      <c r="B722" s="47">
        <v>722</v>
      </c>
      <c r="C722" s="681"/>
      <c r="E722" s="708"/>
      <c r="F722" s="707"/>
      <c r="G722" s="707"/>
      <c r="H722" s="707"/>
      <c r="I722" s="707"/>
      <c r="J722" s="707"/>
      <c r="K722" s="707"/>
      <c r="L722" s="707"/>
      <c r="M722" s="707"/>
      <c r="N722" s="707"/>
      <c r="O722" s="707"/>
      <c r="P722" s="707"/>
      <c r="Q722" s="707"/>
      <c r="R722" s="708"/>
      <c r="S722" s="708"/>
      <c r="T722" s="708"/>
      <c r="U722" s="708"/>
      <c r="V722" s="708"/>
      <c r="W722" s="708"/>
      <c r="X722" s="708"/>
      <c r="Y722" s="708"/>
      <c r="Z722" s="708"/>
      <c r="AA722" s="708"/>
      <c r="AB722" s="708"/>
      <c r="AC722" s="708"/>
      <c r="AD722" s="707"/>
      <c r="AE722" s="707"/>
      <c r="AF722" s="707"/>
      <c r="AG722" s="707"/>
      <c r="AH722" s="707"/>
      <c r="AI722" s="707"/>
      <c r="AJ722" s="707"/>
      <c r="AK722" s="707"/>
      <c r="AL722" s="707"/>
      <c r="AM722" s="707"/>
      <c r="AN722" s="707"/>
      <c r="AO722" s="707"/>
      <c r="AP722" s="707"/>
      <c r="AQ722" s="707"/>
      <c r="AR722" s="707"/>
      <c r="AS722" s="707"/>
      <c r="AT722" s="707"/>
      <c r="AU722" s="707"/>
      <c r="AV722" s="707"/>
      <c r="AW722" s="707"/>
      <c r="AX722" s="707"/>
      <c r="AY722" s="707"/>
      <c r="AZ722" s="707"/>
      <c r="BA722" s="707"/>
      <c r="BB722" s="707"/>
      <c r="BC722" s="707"/>
      <c r="BD722" s="707"/>
      <c r="BE722" s="707"/>
      <c r="BF722" s="707"/>
      <c r="BG722" s="707"/>
      <c r="BH722" s="707"/>
      <c r="BI722" s="707"/>
      <c r="BJ722" s="707"/>
      <c r="BK722" s="707"/>
      <c r="BL722" s="707"/>
      <c r="BM722" s="707"/>
      <c r="BN722" s="707"/>
      <c r="BO722" s="707"/>
      <c r="BP722" s="707"/>
      <c r="BQ722" s="707"/>
      <c r="BR722" s="707"/>
      <c r="BS722" s="707"/>
      <c r="BT722" s="707"/>
      <c r="BU722" s="707"/>
      <c r="BV722" s="707"/>
      <c r="BW722" s="707"/>
      <c r="BX722" s="707"/>
      <c r="BY722" s="707"/>
      <c r="BZ722" s="707"/>
      <c r="CA722" s="99"/>
      <c r="CB722" s="99"/>
      <c r="CC722" s="99"/>
      <c r="CU722" s="99"/>
      <c r="CV722" s="99"/>
      <c r="CW722" s="99"/>
      <c r="CX722" s="99"/>
      <c r="CY722" s="99"/>
      <c r="CZ722" s="99"/>
      <c r="DA722" s="99"/>
      <c r="DB722" s="99"/>
      <c r="DC722" s="99"/>
      <c r="DD722" s="99"/>
      <c r="DE722" s="99"/>
      <c r="DF722" s="99"/>
      <c r="DG722" s="99"/>
      <c r="DH722" s="99"/>
      <c r="DI722" s="99"/>
      <c r="DJ722" s="99"/>
      <c r="DK722" s="99"/>
      <c r="DL722" s="99"/>
      <c r="DM722" s="99"/>
      <c r="DN722" s="99"/>
      <c r="DO722" s="99"/>
      <c r="DP722" s="99"/>
      <c r="DQ722" s="99"/>
    </row>
    <row r="723" spans="2:121" s="47" customFormat="1">
      <c r="B723" s="47">
        <v>723</v>
      </c>
      <c r="C723" s="46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AD723" s="85"/>
      <c r="AE723" s="85"/>
      <c r="AF723" s="85"/>
      <c r="AG723" s="85"/>
      <c r="AH723" s="85"/>
      <c r="AI723" s="85"/>
      <c r="AJ723" s="85"/>
      <c r="AK723" s="85"/>
      <c r="AL723" s="85"/>
      <c r="AM723" s="85"/>
      <c r="AN723" s="85"/>
      <c r="AO723" s="85"/>
      <c r="AP723" s="85"/>
      <c r="AQ723" s="85"/>
      <c r="AR723" s="85"/>
      <c r="AS723" s="85"/>
      <c r="AT723" s="85"/>
      <c r="AU723" s="85"/>
      <c r="AV723" s="85"/>
      <c r="AW723" s="85"/>
      <c r="AX723" s="85"/>
      <c r="AY723" s="85"/>
      <c r="AZ723" s="85"/>
      <c r="BA723" s="85"/>
      <c r="BB723" s="85"/>
      <c r="BC723" s="85"/>
      <c r="BD723" s="85"/>
      <c r="BE723" s="85"/>
      <c r="BF723" s="85"/>
      <c r="BG723" s="85"/>
      <c r="BH723" s="85"/>
      <c r="BI723" s="85"/>
      <c r="BJ723" s="85"/>
      <c r="BK723" s="85"/>
      <c r="BL723" s="85"/>
      <c r="BM723" s="85"/>
      <c r="BN723" s="85"/>
      <c r="BO723" s="85"/>
      <c r="BP723" s="85"/>
      <c r="BQ723" s="85"/>
      <c r="BR723" s="85"/>
      <c r="BS723" s="85"/>
      <c r="BT723" s="85"/>
      <c r="BU723" s="85"/>
      <c r="BV723" s="85"/>
      <c r="BW723" s="85"/>
      <c r="BX723" s="85"/>
      <c r="BY723" s="85"/>
      <c r="BZ723" s="85"/>
      <c r="CA723" s="85"/>
      <c r="CB723" s="85"/>
      <c r="CC723" s="85"/>
      <c r="CU723" s="85"/>
      <c r="CV723" s="85"/>
      <c r="CW723" s="85"/>
      <c r="CX723" s="85"/>
      <c r="CY723" s="85"/>
      <c r="CZ723" s="85"/>
      <c r="DA723" s="85"/>
      <c r="DB723" s="85"/>
      <c r="DC723" s="85"/>
      <c r="DD723" s="85"/>
      <c r="DE723" s="85"/>
      <c r="DF723" s="85"/>
      <c r="DG723" s="85"/>
      <c r="DH723" s="85"/>
      <c r="DI723" s="85"/>
      <c r="DJ723" s="85"/>
      <c r="DK723" s="85"/>
      <c r="DL723" s="85"/>
      <c r="DM723" s="85"/>
      <c r="DN723" s="85"/>
      <c r="DO723" s="85"/>
      <c r="DP723" s="85"/>
      <c r="DQ723" s="85"/>
    </row>
    <row r="724" spans="2:121">
      <c r="B724" s="47">
        <v>724</v>
      </c>
    </row>
    <row r="725" spans="2:121">
      <c r="B725" s="47">
        <v>725</v>
      </c>
    </row>
    <row r="726" spans="2:121">
      <c r="B726" s="47">
        <v>726</v>
      </c>
    </row>
    <row r="727" spans="2:121">
      <c r="B727" s="47">
        <v>727</v>
      </c>
    </row>
    <row r="728" spans="2:121">
      <c r="B728" s="47">
        <v>728</v>
      </c>
    </row>
    <row r="729" spans="2:121">
      <c r="B729" s="47">
        <v>729</v>
      </c>
    </row>
    <row r="730" spans="2:121">
      <c r="B730" s="47">
        <v>730</v>
      </c>
    </row>
    <row r="731" spans="2:121">
      <c r="B731" s="47">
        <v>731</v>
      </c>
    </row>
    <row r="732" spans="2:121">
      <c r="B732" s="47">
        <v>732</v>
      </c>
    </row>
    <row r="733" spans="2:121">
      <c r="B733" s="47">
        <v>733</v>
      </c>
    </row>
    <row r="734" spans="2:121">
      <c r="B734" s="47">
        <v>734</v>
      </c>
    </row>
    <row r="735" spans="2:121">
      <c r="B735" s="47">
        <v>735</v>
      </c>
    </row>
    <row r="736" spans="2:121">
      <c r="B736" s="47">
        <v>736</v>
      </c>
    </row>
    <row r="737" spans="2:2">
      <c r="B737" s="47">
        <v>737</v>
      </c>
    </row>
    <row r="738" spans="2:2">
      <c r="B738" s="47">
        <v>738</v>
      </c>
    </row>
    <row r="739" spans="2:2">
      <c r="B739" s="47">
        <v>739</v>
      </c>
    </row>
    <row r="740" spans="2:2">
      <c r="B740" s="47">
        <v>740</v>
      </c>
    </row>
    <row r="741" spans="2:2">
      <c r="B741" s="47">
        <v>741</v>
      </c>
    </row>
    <row r="742" spans="2:2">
      <c r="B742" s="47">
        <v>742</v>
      </c>
    </row>
    <row r="743" spans="2:2">
      <c r="B743" s="47">
        <v>743</v>
      </c>
    </row>
    <row r="744" spans="2:2">
      <c r="B744" s="47">
        <v>744</v>
      </c>
    </row>
    <row r="745" spans="2:2">
      <c r="B745" s="47">
        <v>745</v>
      </c>
    </row>
    <row r="746" spans="2:2">
      <c r="B746" s="47">
        <v>746</v>
      </c>
    </row>
    <row r="747" spans="2:2">
      <c r="B747" s="47">
        <v>747</v>
      </c>
    </row>
    <row r="748" spans="2:2">
      <c r="B748" s="47">
        <v>748</v>
      </c>
    </row>
    <row r="749" spans="2:2">
      <c r="B749" s="47">
        <v>749</v>
      </c>
    </row>
    <row r="750" spans="2:2">
      <c r="B750" s="47">
        <v>750</v>
      </c>
    </row>
    <row r="751" spans="2:2">
      <c r="B751" s="47">
        <v>751</v>
      </c>
    </row>
    <row r="752" spans="2:2">
      <c r="B752" s="47">
        <v>752</v>
      </c>
    </row>
    <row r="753" spans="2:2">
      <c r="B753" s="47">
        <v>753</v>
      </c>
    </row>
    <row r="754" spans="2:2">
      <c r="B754" s="47">
        <v>754</v>
      </c>
    </row>
    <row r="755" spans="2:2">
      <c r="B755" s="47">
        <v>755</v>
      </c>
    </row>
    <row r="756" spans="2:2">
      <c r="B756" s="47">
        <v>756</v>
      </c>
    </row>
  </sheetData>
  <sheetProtection sheet="1" formatCells="0" formatColumns="0" formatRows="0" insertColumns="0" insertRows="0" insertHyperlinks="0" deleteColumns="0" deleteRows="0" sort="0" autoFilter="0" pivotTables="0"/>
  <printOptions horizontalCentered="1" verticalCentered="1"/>
  <pageMargins left="0.5" right="0.5" top="0.5" bottom="0.5" header="0.05" footer="0.05"/>
  <pageSetup scale="10" orientation="portrait" r:id="rId1"/>
  <customProperties>
    <customPr name="Qube.Worksheet.ID" r:id="rId2"/>
    <customPr name="Qube.Worksheet.Visibility" r:id="rId3"/>
  </customProperties>
  <drawing r:id="rId4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4F058-ADE7-4755-9C68-73347ED5628E}">
  <dimension ref="A1:AS251"/>
  <sheetViews>
    <sheetView showGridLines="0" workbookViewId="0">
      <pane xSplit="3" ySplit="1" topLeftCell="L95" activePane="bottomRight" state="frozen"/>
      <selection activeCell="O47" sqref="O47"/>
      <selection pane="topRight" activeCell="O47" sqref="O47"/>
      <selection pane="bottomLeft" activeCell="O47" sqref="O47"/>
      <selection pane="bottomRight" activeCell="O47" sqref="O47"/>
    </sheetView>
  </sheetViews>
  <sheetFormatPr defaultRowHeight="12.75"/>
  <cols>
    <col min="1" max="1" width="9.140625" style="1601"/>
    <col min="2" max="2" width="9.140625" style="1449"/>
    <col min="3" max="3" width="43.5703125" style="1560" bestFit="1" customWidth="1"/>
    <col min="4" max="4" width="9.140625" style="248"/>
    <col min="5" max="5" width="9.85546875" style="248" customWidth="1"/>
    <col min="6" max="24" width="9.28515625" style="248" bestFit="1" customWidth="1"/>
    <col min="25" max="25" width="9.42578125" style="248" bestFit="1" customWidth="1"/>
    <col min="26" max="26" width="9.42578125" style="248" customWidth="1"/>
    <col min="27" max="27" width="9.85546875" style="248" bestFit="1" customWidth="1"/>
    <col min="28" max="16384" width="9.140625" style="248"/>
  </cols>
  <sheetData>
    <row r="1" spans="1:45" s="1453" customFormat="1">
      <c r="A1" s="1600"/>
      <c r="B1" s="1452"/>
      <c r="C1" s="1557" t="s">
        <v>921</v>
      </c>
      <c r="D1" s="1454" t="s">
        <v>270</v>
      </c>
      <c r="E1" s="1454" t="s">
        <v>271</v>
      </c>
      <c r="F1" s="1454" t="s">
        <v>272</v>
      </c>
      <c r="G1" s="1454" t="s">
        <v>274</v>
      </c>
      <c r="H1" s="1454" t="s">
        <v>275</v>
      </c>
      <c r="I1" s="1454" t="s">
        <v>277</v>
      </c>
      <c r="J1" s="1454" t="s">
        <v>278</v>
      </c>
      <c r="K1" s="1454" t="s">
        <v>279</v>
      </c>
      <c r="L1" s="1454" t="s">
        <v>280</v>
      </c>
      <c r="M1" s="1454" t="s">
        <v>579</v>
      </c>
      <c r="N1" s="1454" t="s">
        <v>666</v>
      </c>
      <c r="O1" s="1454" t="s">
        <v>668</v>
      </c>
      <c r="P1" s="1454" t="s">
        <v>669</v>
      </c>
      <c r="Q1" s="1454" t="s">
        <v>675</v>
      </c>
      <c r="R1" s="1454" t="s">
        <v>736</v>
      </c>
      <c r="S1" s="1454" t="s">
        <v>743</v>
      </c>
      <c r="T1" s="1454" t="s">
        <v>758</v>
      </c>
      <c r="U1" s="1454" t="s">
        <v>764</v>
      </c>
      <c r="V1" s="1454" t="s">
        <v>781</v>
      </c>
      <c r="W1" s="1454" t="s">
        <v>798</v>
      </c>
      <c r="X1" s="1454" t="s">
        <v>818</v>
      </c>
      <c r="Y1" s="1454" t="s">
        <v>833</v>
      </c>
      <c r="Z1" s="1454" t="s">
        <v>412</v>
      </c>
      <c r="AA1" s="1454" t="s">
        <v>413</v>
      </c>
      <c r="AB1" s="1454" t="s">
        <v>414</v>
      </c>
      <c r="AC1" s="1454" t="s">
        <v>415</v>
      </c>
      <c r="AD1" s="1454" t="s">
        <v>416</v>
      </c>
      <c r="AE1" s="1454" t="s">
        <v>417</v>
      </c>
      <c r="AF1" s="1454" t="s">
        <v>418</v>
      </c>
      <c r="AG1" s="1454" t="s">
        <v>670</v>
      </c>
      <c r="AH1" s="1454" t="s">
        <v>671</v>
      </c>
      <c r="AI1" s="1454" t="s">
        <v>672</v>
      </c>
      <c r="AJ1" s="1454" t="s">
        <v>673</v>
      </c>
      <c r="AK1" s="1454" t="s">
        <v>759</v>
      </c>
      <c r="AL1" s="1454" t="s">
        <v>760</v>
      </c>
      <c r="AM1" s="1454" t="s">
        <v>761</v>
      </c>
      <c r="AN1" s="1454" t="s">
        <v>762</v>
      </c>
      <c r="AO1" s="1454" t="s">
        <v>843</v>
      </c>
      <c r="AP1" s="1454" t="s">
        <v>844</v>
      </c>
      <c r="AQ1" s="1454" t="s">
        <v>845</v>
      </c>
      <c r="AR1" s="1454" t="s">
        <v>846</v>
      </c>
      <c r="AS1" s="1454"/>
    </row>
    <row r="2" spans="1:45" s="1477" customFormat="1">
      <c r="A2" s="1600"/>
      <c r="B2" s="1472"/>
      <c r="C2" s="1473" t="s">
        <v>85</v>
      </c>
      <c r="D2" s="1474"/>
      <c r="E2" s="1475"/>
      <c r="F2" s="1475"/>
      <c r="G2" s="1475"/>
      <c r="H2" s="1475"/>
      <c r="I2" s="1476"/>
      <c r="J2" s="1476"/>
      <c r="K2" s="1476"/>
      <c r="L2" s="1476"/>
      <c r="M2" s="1476"/>
      <c r="N2" s="1476"/>
      <c r="O2" s="1476"/>
      <c r="P2" s="1476"/>
      <c r="Q2" s="1476"/>
      <c r="R2" s="1476"/>
      <c r="S2" s="1476"/>
      <c r="T2" s="1476"/>
      <c r="U2" s="1476"/>
      <c r="V2" s="1476"/>
      <c r="W2" s="1476"/>
      <c r="X2" s="1476"/>
      <c r="Y2" s="1476"/>
      <c r="Z2" s="1476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  <c r="AM2" s="1476"/>
      <c r="AN2" s="1476"/>
      <c r="AO2" s="1476"/>
      <c r="AP2" s="1476"/>
      <c r="AQ2" s="1476"/>
      <c r="AR2" s="1476"/>
    </row>
    <row r="3" spans="1:45">
      <c r="A3" s="1601">
        <v>3</v>
      </c>
      <c r="B3" s="1449">
        <v>634</v>
      </c>
      <c r="C3" s="1451" t="s">
        <v>528</v>
      </c>
      <c r="D3" s="1457">
        <v>13358.164962486791</v>
      </c>
      <c r="E3" s="1457">
        <v>12306.902958346926</v>
      </c>
      <c r="F3" s="1457">
        <v>16567.741245516259</v>
      </c>
      <c r="G3" s="1457">
        <v>19275.29703381017</v>
      </c>
      <c r="H3" s="1457">
        <v>22565.13831491629</v>
      </c>
      <c r="I3" s="1457">
        <v>20755.98171334275</v>
      </c>
      <c r="J3" s="1457">
        <v>29256.283926436427</v>
      </c>
      <c r="K3" s="1457">
        <v>33586.488460823311</v>
      </c>
      <c r="L3" s="1457">
        <v>43601.766000147072</v>
      </c>
      <c r="M3" s="1457">
        <v>53412.124602077718</v>
      </c>
      <c r="N3" s="1457">
        <v>73276.287717213563</v>
      </c>
      <c r="O3" s="1457">
        <v>94583.059788563158</v>
      </c>
      <c r="P3" s="1457">
        <v>125758.32737635775</v>
      </c>
      <c r="Q3" s="1457">
        <v>137639.03281593588</v>
      </c>
      <c r="R3" s="1457">
        <v>311602.46483026666</v>
      </c>
      <c r="S3" s="1457">
        <v>381899.00897546398</v>
      </c>
      <c r="T3" s="1457">
        <v>398814.03646837425</v>
      </c>
      <c r="U3" s="1457">
        <v>420487.61348766059</v>
      </c>
      <c r="V3" s="1457">
        <v>539789.68532745377</v>
      </c>
      <c r="W3" s="1457">
        <v>650707.0495622477</v>
      </c>
      <c r="X3" s="1457">
        <v>760527.47706014616</v>
      </c>
      <c r="Y3" s="1457">
        <v>865334.55232000002</v>
      </c>
      <c r="Z3" s="1450">
        <v>1138911.704184291</v>
      </c>
      <c r="AA3" s="1450">
        <v>1289162.7735500445</v>
      </c>
      <c r="AB3" s="1450">
        <v>1407836.5928747633</v>
      </c>
      <c r="AC3" s="1450">
        <v>1430937.3509054193</v>
      </c>
      <c r="AD3" s="1450">
        <v>1811557.2204334398</v>
      </c>
      <c r="AE3" s="1450">
        <v>2005687.9851311583</v>
      </c>
      <c r="AF3" s="1450">
        <v>2137481.3589959708</v>
      </c>
      <c r="AG3" s="1450">
        <v>2130079.9582000705</v>
      </c>
      <c r="AH3" s="1450">
        <v>2593914.8834571149</v>
      </c>
      <c r="AI3" s="1450">
        <v>2797753.1649399772</v>
      </c>
      <c r="AJ3" s="1450">
        <v>2916168.7182813752</v>
      </c>
      <c r="AK3" s="1450">
        <v>2866767.5978869293</v>
      </c>
      <c r="AL3" s="1450">
        <v>3396475.1491567809</v>
      </c>
      <c r="AM3" s="1450">
        <v>3615244.6670546466</v>
      </c>
      <c r="AN3" s="1450">
        <v>3743276.2542999703</v>
      </c>
      <c r="AO3" s="1450">
        <v>3677737.564327145</v>
      </c>
      <c r="AP3" s="1450">
        <v>4288577.9927778635</v>
      </c>
      <c r="AQ3" s="1450">
        <v>4531679.0908042146</v>
      </c>
      <c r="AR3" s="1450">
        <v>4667290.9445641581</v>
      </c>
    </row>
    <row r="4" spans="1:45">
      <c r="B4" s="1449">
        <v>1</v>
      </c>
      <c r="C4" s="1458" t="s">
        <v>930</v>
      </c>
      <c r="D4" s="1465">
        <v>78436.258444100531</v>
      </c>
      <c r="E4" s="1465">
        <v>67060.922726122983</v>
      </c>
      <c r="F4" s="1465">
        <v>84814.671794423324</v>
      </c>
      <c r="G4" s="1465">
        <v>93909.133987976427</v>
      </c>
      <c r="H4" s="1465">
        <v>104160.20136979385</v>
      </c>
      <c r="I4" s="1465">
        <v>90610.721191672215</v>
      </c>
      <c r="J4" s="1465">
        <v>120644.64779938254</v>
      </c>
      <c r="K4" s="1465">
        <v>129833.28796060472</v>
      </c>
      <c r="L4" s="1465">
        <v>154840.21247733731</v>
      </c>
      <c r="M4" s="1465">
        <v>172174.50597681687</v>
      </c>
      <c r="N4" s="1465">
        <v>212002.89506983222</v>
      </c>
      <c r="O4" s="1465">
        <v>245329.03624332394</v>
      </c>
      <c r="P4" s="1465">
        <v>293579.75521241582</v>
      </c>
      <c r="Q4" s="1465">
        <v>288954.25388141419</v>
      </c>
      <c r="R4" s="1465">
        <v>592736.1999457432</v>
      </c>
      <c r="S4" s="1465">
        <v>664597.05899830849</v>
      </c>
      <c r="T4" s="1465">
        <v>641949.96128984389</v>
      </c>
      <c r="U4" s="1465">
        <v>626595.17106761667</v>
      </c>
      <c r="V4" s="1465">
        <v>736022.93850254221</v>
      </c>
      <c r="W4" s="1465">
        <v>801465.32946294895</v>
      </c>
      <c r="X4" s="1465">
        <v>842979.80543603795</v>
      </c>
      <c r="Y4" s="1465">
        <v>865334.55232000002</v>
      </c>
      <c r="Z4" s="1465">
        <v>1138911.704184291</v>
      </c>
      <c r="AA4" s="1465">
        <v>1289162.7735500445</v>
      </c>
      <c r="AB4" s="1465">
        <v>1407836.5928747633</v>
      </c>
      <c r="AC4" s="1465">
        <v>1430937.3509054193</v>
      </c>
      <c r="AD4" s="1465">
        <v>1811557.2204334398</v>
      </c>
      <c r="AE4" s="1465">
        <v>2005687.9851311583</v>
      </c>
      <c r="AF4" s="1465">
        <v>2137481.3589959708</v>
      </c>
      <c r="AG4" s="1465">
        <v>2130079.9582000705</v>
      </c>
      <c r="AH4" s="1465">
        <v>2593914.8834571149</v>
      </c>
      <c r="AI4" s="1465">
        <v>2797753.1649399772</v>
      </c>
      <c r="AJ4" s="1465">
        <v>2916168.7182813752</v>
      </c>
      <c r="AK4" s="1465">
        <v>2866767.5978869293</v>
      </c>
      <c r="AL4" s="1465">
        <v>3396475.1491567809</v>
      </c>
      <c r="AM4" s="1465">
        <v>3615244.6670546466</v>
      </c>
      <c r="AN4" s="1465">
        <v>3743276.2542999703</v>
      </c>
      <c r="AO4" s="1465">
        <v>3677737.564327145</v>
      </c>
      <c r="AP4" s="1465">
        <v>4288577.9927778635</v>
      </c>
      <c r="AQ4" s="1465">
        <v>4531679.0908042146</v>
      </c>
      <c r="AR4" s="1465">
        <v>4667290.9445641581</v>
      </c>
    </row>
    <row r="5" spans="1:45">
      <c r="B5" s="1449">
        <v>2</v>
      </c>
      <c r="C5" s="1466" t="s">
        <v>924</v>
      </c>
      <c r="D5" s="1457"/>
      <c r="E5" s="1450">
        <v>-11375.335717977548</v>
      </c>
      <c r="F5" s="1450">
        <v>17753.749068300342</v>
      </c>
      <c r="G5" s="1450">
        <v>9094.4621935531031</v>
      </c>
      <c r="H5" s="1450">
        <v>10251.067381817425</v>
      </c>
      <c r="I5" s="1450">
        <v>-13549.480178121637</v>
      </c>
      <c r="J5" s="1450">
        <v>30033.926607710324</v>
      </c>
      <c r="K5" s="1450">
        <v>9188.6401612221816</v>
      </c>
      <c r="L5" s="1450">
        <v>25006.924516732586</v>
      </c>
      <c r="M5" s="1450">
        <v>17334.293499479565</v>
      </c>
      <c r="N5" s="1450">
        <v>39828.389093015343</v>
      </c>
      <c r="O5" s="1450">
        <v>33326.14117349172</v>
      </c>
      <c r="P5" s="1450">
        <v>48250.718969091889</v>
      </c>
      <c r="Q5" s="1450">
        <v>-4625.5013310016366</v>
      </c>
      <c r="R5" s="1450">
        <v>303781.94606432901</v>
      </c>
      <c r="S5" s="1450">
        <v>71860.859052565298</v>
      </c>
      <c r="T5" s="1450">
        <v>-22647.0977084646</v>
      </c>
      <c r="U5" s="1450">
        <v>-15354.790222227224</v>
      </c>
      <c r="V5" s="1450">
        <v>109427.76743492554</v>
      </c>
      <c r="W5" s="1450">
        <v>65442.390960406745</v>
      </c>
      <c r="X5" s="1450">
        <v>41514.475973088993</v>
      </c>
      <c r="Y5" s="1450">
        <v>22354.746883962071</v>
      </c>
      <c r="Z5" s="1450">
        <v>273577.15186429094</v>
      </c>
      <c r="AA5" s="1450">
        <v>150251.06936575356</v>
      </c>
      <c r="AB5" s="1450">
        <v>118673.81932471879</v>
      </c>
      <c r="AC5" s="1450">
        <v>23100.758030656027</v>
      </c>
      <c r="AD5" s="1450">
        <v>380619.8695280205</v>
      </c>
      <c r="AE5" s="1450">
        <v>194130.76469771843</v>
      </c>
      <c r="AF5" s="1450">
        <v>131793.37386481254</v>
      </c>
      <c r="AG5" s="1450">
        <v>-7401.4007959002629</v>
      </c>
      <c r="AH5" s="1450">
        <v>463834.92525704438</v>
      </c>
      <c r="AI5" s="1450">
        <v>203838.28148286231</v>
      </c>
      <c r="AJ5" s="1450">
        <v>118415.55334139802</v>
      </c>
      <c r="AK5" s="1450">
        <v>-49401.120394445956</v>
      </c>
      <c r="AL5" s="1450">
        <v>529707.55126985162</v>
      </c>
      <c r="AM5" s="1450">
        <v>218769.51789786573</v>
      </c>
      <c r="AN5" s="1450">
        <v>128031.5872453237</v>
      </c>
      <c r="AO5" s="1450">
        <v>-65538.689972825348</v>
      </c>
      <c r="AP5" s="1450">
        <v>610840.42845071852</v>
      </c>
      <c r="AQ5" s="1450">
        <v>243101.09802635107</v>
      </c>
      <c r="AR5" s="1450">
        <v>135611.85375994351</v>
      </c>
    </row>
    <row r="6" spans="1:45">
      <c r="B6" s="1449">
        <v>3</v>
      </c>
      <c r="C6" s="1466" t="s">
        <v>925</v>
      </c>
      <c r="D6" s="1457"/>
      <c r="E6" s="1450"/>
      <c r="F6" s="1450"/>
      <c r="G6" s="1450"/>
      <c r="H6" s="1450">
        <v>25723.942925693322</v>
      </c>
      <c r="I6" s="1450">
        <v>23549.798465549233</v>
      </c>
      <c r="J6" s="1450">
        <v>35829.976004959215</v>
      </c>
      <c r="K6" s="1450">
        <v>35924.153972628294</v>
      </c>
      <c r="L6" s="1450">
        <v>50680.011107543454</v>
      </c>
      <c r="M6" s="1450">
        <v>81563.784785144657</v>
      </c>
      <c r="N6" s="1450">
        <v>91358.247270449676</v>
      </c>
      <c r="O6" s="1450">
        <v>115495.74828271921</v>
      </c>
      <c r="P6" s="1450">
        <v>138739.54273507852</v>
      </c>
      <c r="Q6" s="1450">
        <v>116779.74790459732</v>
      </c>
      <c r="R6" s="1450">
        <v>380733.30487591098</v>
      </c>
      <c r="S6" s="1450">
        <v>419268.02275498456</v>
      </c>
      <c r="T6" s="1450">
        <v>348370.20607742807</v>
      </c>
      <c r="U6" s="1450">
        <v>337640.91718620248</v>
      </c>
      <c r="V6" s="1450">
        <v>143286.73855679901</v>
      </c>
      <c r="W6" s="1450">
        <v>136868.27046464046</v>
      </c>
      <c r="X6" s="1450">
        <v>201029.84414619405</v>
      </c>
      <c r="Y6" s="1450">
        <v>238739.38125238335</v>
      </c>
      <c r="Z6" s="1450">
        <v>402888.76568174874</v>
      </c>
      <c r="AA6" s="1450">
        <v>487697.44408709556</v>
      </c>
      <c r="AB6" s="1450">
        <v>564856.78743872535</v>
      </c>
      <c r="AC6" s="1450">
        <v>565602.79858541931</v>
      </c>
      <c r="AD6" s="1450">
        <v>672645.51624914887</v>
      </c>
      <c r="AE6" s="1450">
        <v>716525.21158111375</v>
      </c>
      <c r="AF6" s="1450">
        <v>729644.7661212075</v>
      </c>
      <c r="AG6" s="1450">
        <v>699142.60729465121</v>
      </c>
      <c r="AH6" s="1450">
        <v>782357.66302367509</v>
      </c>
      <c r="AI6" s="1450">
        <v>792065.17980881897</v>
      </c>
      <c r="AJ6" s="1450">
        <v>778687.35928540444</v>
      </c>
      <c r="AK6" s="1450">
        <v>736687.63968685875</v>
      </c>
      <c r="AL6" s="1450">
        <v>802560.26569966599</v>
      </c>
      <c r="AM6" s="1450">
        <v>817491.50211466942</v>
      </c>
      <c r="AN6" s="1450">
        <v>827107.5360185951</v>
      </c>
      <c r="AO6" s="1450">
        <v>810969.96644021571</v>
      </c>
      <c r="AP6" s="1450">
        <v>892102.8436210826</v>
      </c>
      <c r="AQ6" s="1450">
        <v>916434.42374956794</v>
      </c>
      <c r="AR6" s="1450">
        <v>924014.69026418775</v>
      </c>
    </row>
    <row r="7" spans="1:45">
      <c r="B7" s="1449">
        <v>4</v>
      </c>
      <c r="C7" s="1468" t="s">
        <v>933</v>
      </c>
      <c r="D7" s="1457"/>
      <c r="E7" s="1450"/>
      <c r="F7" s="1450"/>
      <c r="G7" s="1450"/>
      <c r="H7" s="1450"/>
      <c r="I7" s="1450"/>
      <c r="J7" s="1450"/>
      <c r="K7" s="1450">
        <v>121027.87136883006</v>
      </c>
      <c r="L7" s="1450">
        <v>145983.9395506802</v>
      </c>
      <c r="M7" s="1450">
        <v>203997.92587027562</v>
      </c>
      <c r="N7" s="1450">
        <v>259526.19713576607</v>
      </c>
      <c r="O7" s="1450">
        <v>339097.79144585697</v>
      </c>
      <c r="P7" s="1450">
        <v>427157.32307339204</v>
      </c>
      <c r="Q7" s="1450">
        <v>462373.28619284474</v>
      </c>
      <c r="R7" s="1450">
        <v>751748.34379830607</v>
      </c>
      <c r="S7" s="1450">
        <v>1055520.6182705713</v>
      </c>
      <c r="T7" s="1450">
        <v>1265151.281612921</v>
      </c>
      <c r="U7" s="1450">
        <v>1486012.4508945262</v>
      </c>
      <c r="V7" s="1450">
        <v>1248565.884575414</v>
      </c>
      <c r="W7" s="1450">
        <v>966166.13228507002</v>
      </c>
      <c r="X7" s="1450">
        <v>818825.77035383601</v>
      </c>
      <c r="Y7" s="1450">
        <v>719924.23442001687</v>
      </c>
      <c r="Z7" s="1450">
        <v>979526.2615449666</v>
      </c>
      <c r="AA7" s="1450">
        <v>1330355.4351674216</v>
      </c>
      <c r="AB7" s="1450">
        <v>1694182.378459953</v>
      </c>
      <c r="AC7" s="1450">
        <v>2021045.795792989</v>
      </c>
      <c r="AD7" s="1450">
        <v>2290802.5463603893</v>
      </c>
      <c r="AE7" s="1450">
        <v>2519630.3138544075</v>
      </c>
      <c r="AF7" s="1450">
        <v>2684418.2925368892</v>
      </c>
      <c r="AG7" s="1450">
        <v>2817958.1012461213</v>
      </c>
      <c r="AH7" s="1450">
        <v>2927670.2480206471</v>
      </c>
      <c r="AI7" s="1450">
        <v>3003210.216248353</v>
      </c>
      <c r="AJ7" s="1450">
        <v>3052252.8094125497</v>
      </c>
      <c r="AK7" s="1450">
        <v>3089797.8418047572</v>
      </c>
      <c r="AL7" s="1450">
        <v>3110000.4444807479</v>
      </c>
      <c r="AM7" s="1450">
        <v>3135426.7667865986</v>
      </c>
      <c r="AN7" s="1450">
        <v>3183846.9435197893</v>
      </c>
      <c r="AO7" s="1450">
        <v>3258129.2702731462</v>
      </c>
      <c r="AP7" s="1450">
        <v>3347671.8481945628</v>
      </c>
      <c r="AQ7" s="1450">
        <v>3446614.7698294614</v>
      </c>
      <c r="AR7" s="1450">
        <v>3543521.924075054</v>
      </c>
    </row>
    <row r="8" spans="1:45">
      <c r="C8" s="1468" t="s">
        <v>935</v>
      </c>
      <c r="D8" s="1457"/>
      <c r="E8" s="1450"/>
      <c r="F8" s="1450"/>
      <c r="G8" s="1450"/>
      <c r="H8" s="1450"/>
      <c r="I8" s="1450"/>
      <c r="J8" s="1450"/>
      <c r="K8" s="1450"/>
      <c r="L8" s="1450"/>
      <c r="M8" s="1450"/>
      <c r="N8" s="1450"/>
      <c r="O8" s="1450"/>
      <c r="P8" s="1450"/>
      <c r="Q8" s="1450"/>
      <c r="R8" s="1450"/>
      <c r="S8" s="1450"/>
      <c r="T8" s="1450"/>
      <c r="U8" s="1450"/>
      <c r="V8" s="1450"/>
      <c r="W8" s="1450"/>
      <c r="X8" s="1450"/>
      <c r="Y8" s="1450">
        <v>113800.73803334252</v>
      </c>
      <c r="Z8" s="1450">
        <v>402888.76568174869</v>
      </c>
      <c r="AA8" s="1450">
        <v>487697.44408709556</v>
      </c>
      <c r="AB8" s="1450">
        <v>564856.78743872535</v>
      </c>
      <c r="AC8" s="1450">
        <v>565602.79858541931</v>
      </c>
      <c r="AD8" s="1450">
        <v>672645.51624914887</v>
      </c>
      <c r="AE8" s="1450">
        <v>716525.21158111375</v>
      </c>
      <c r="AF8" s="1450">
        <v>729644.76612120739</v>
      </c>
      <c r="AG8" s="1450">
        <v>699142.6072946511</v>
      </c>
      <c r="AH8" s="1450">
        <v>782357.66302367533</v>
      </c>
      <c r="AI8" s="1450">
        <v>792065.17980881885</v>
      </c>
      <c r="AJ8" s="1450">
        <v>778687.35928540456</v>
      </c>
      <c r="AK8" s="1450">
        <v>736687.63968685863</v>
      </c>
      <c r="AL8" s="1450">
        <v>802560.26569966588</v>
      </c>
      <c r="AM8" s="1450">
        <v>817491.50211466919</v>
      </c>
      <c r="AN8" s="1450">
        <v>827107.53601859533</v>
      </c>
      <c r="AO8" s="1450">
        <v>810969.96644021571</v>
      </c>
      <c r="AP8" s="1450">
        <v>892102.84362108284</v>
      </c>
      <c r="AQ8" s="1450">
        <v>916434.42374956771</v>
      </c>
      <c r="AR8" s="1450">
        <v>924014.69026418752</v>
      </c>
    </row>
    <row r="9" spans="1:45">
      <c r="C9" s="1471" t="s">
        <v>928</v>
      </c>
      <c r="D9" s="1457"/>
      <c r="E9" s="1450"/>
      <c r="F9" s="1450"/>
      <c r="G9" s="1450"/>
      <c r="H9" s="1450"/>
      <c r="I9" s="1450"/>
      <c r="J9" s="1450"/>
      <c r="K9" s="1450"/>
      <c r="L9" s="1450"/>
      <c r="M9" s="1450">
        <v>11228.986106918426</v>
      </c>
      <c r="N9" s="1450">
        <v>16032.443591687163</v>
      </c>
      <c r="O9" s="1450">
        <v>17599.319953471429</v>
      </c>
      <c r="P9" s="1450">
        <v>23065.33421407779</v>
      </c>
      <c r="Q9" s="1450">
        <v>25828.429816059503</v>
      </c>
      <c r="R9" s="1450">
        <v>31332.024028551426</v>
      </c>
      <c r="S9" s="1450">
        <v>34636.996764360978</v>
      </c>
      <c r="T9" s="1450">
        <v>45449.798736788835</v>
      </c>
      <c r="U9" s="1450">
        <v>58701.464238212946</v>
      </c>
      <c r="V9" s="1450">
        <v>156424.68161455292</v>
      </c>
      <c r="W9" s="1450">
        <v>200387.05809065042</v>
      </c>
      <c r="X9" s="1450">
        <v>203162.38497762402</v>
      </c>
      <c r="Y9" s="1450">
        <v>231716.55471502553</v>
      </c>
      <c r="Z9" s="1450">
        <v>302888.76568174869</v>
      </c>
      <c r="AA9" s="1450">
        <v>375918.67400707089</v>
      </c>
      <c r="AB9" s="1450">
        <v>439581.33374874067</v>
      </c>
      <c r="AC9" s="1450">
        <v>425194.6176168953</v>
      </c>
      <c r="AD9" s="1450">
        <v>517482.4483190006</v>
      </c>
      <c r="AE9" s="1450">
        <v>546130.24324322527</v>
      </c>
      <c r="AF9" s="1450">
        <v>543519.1363801955</v>
      </c>
      <c r="AG9" s="1450">
        <v>497188.71408267174</v>
      </c>
      <c r="AH9" s="1450">
        <v>564771.67163131828</v>
      </c>
      <c r="AI9" s="1450">
        <v>559205.36153481482</v>
      </c>
      <c r="AJ9" s="1450">
        <v>531061.47541083093</v>
      </c>
      <c r="AK9" s="1450">
        <v>474936.24806610664</v>
      </c>
      <c r="AL9" s="1450">
        <v>527300.56700771197</v>
      </c>
      <c r="AM9" s="1450">
        <v>529198.14403646591</v>
      </c>
      <c r="AN9" s="1450">
        <v>526053.8845001728</v>
      </c>
      <c r="AO9" s="1450">
        <v>497171.74666198314</v>
      </c>
      <c r="AP9" s="1450">
        <v>565504.18796868017</v>
      </c>
      <c r="AQ9" s="1450">
        <v>577016.06119257095</v>
      </c>
      <c r="AR9" s="1450">
        <v>571795.52650513221</v>
      </c>
    </row>
    <row r="10" spans="1:45">
      <c r="C10" s="1471" t="s">
        <v>936</v>
      </c>
      <c r="D10" s="1457"/>
      <c r="E10" s="1450"/>
      <c r="F10" s="1450"/>
      <c r="G10" s="1450"/>
      <c r="H10" s="1450"/>
      <c r="I10" s="1450"/>
      <c r="J10" s="1450"/>
      <c r="K10" s="1450"/>
      <c r="L10" s="1450"/>
      <c r="M10" s="1450">
        <v>22167.008491848799</v>
      </c>
      <c r="N10" s="1450">
        <v>42399.246156735637</v>
      </c>
      <c r="O10" s="1450">
        <v>73863.356257681706</v>
      </c>
      <c r="P10" s="1450">
        <v>122775.28428418856</v>
      </c>
      <c r="Q10" s="1450">
        <v>43877.62007888082</v>
      </c>
      <c r="R10" s="1450">
        <v>143221.56901424527</v>
      </c>
      <c r="S10" s="1450">
        <v>260821.50239485753</v>
      </c>
      <c r="T10" s="1450">
        <v>381069.07367564464</v>
      </c>
      <c r="U10" s="1450">
        <v>173216.39119313544</v>
      </c>
      <c r="V10" s="1450">
        <v>132344.02129825263</v>
      </c>
      <c r="W10" s="1450">
        <v>68990.527575733315</v>
      </c>
      <c r="X10" s="1450">
        <v>70195.737743275211</v>
      </c>
      <c r="Y10" s="1450">
        <v>-117915.81668168301</v>
      </c>
      <c r="Z10" s="1470">
        <v>100000</v>
      </c>
      <c r="AA10" s="1470">
        <v>111778.7700800247</v>
      </c>
      <c r="AB10" s="1470">
        <v>125275.45368998473</v>
      </c>
      <c r="AC10" s="1470">
        <v>140408.18096852402</v>
      </c>
      <c r="AD10" s="1470">
        <v>155163.06793014825</v>
      </c>
      <c r="AE10" s="1470">
        <v>170394.96833788848</v>
      </c>
      <c r="AF10" s="1470">
        <v>186125.62974101192</v>
      </c>
      <c r="AG10" s="1470">
        <v>201953.89321197933</v>
      </c>
      <c r="AH10" s="1470">
        <v>217585.99139235698</v>
      </c>
      <c r="AI10" s="1470">
        <v>232859.81827400406</v>
      </c>
      <c r="AJ10" s="1470">
        <v>247625.88387457363</v>
      </c>
      <c r="AK10" s="1470">
        <v>261751.39162075197</v>
      </c>
      <c r="AL10" s="1470">
        <v>275259.6986919539</v>
      </c>
      <c r="AM10" s="1470">
        <v>288293.35807820322</v>
      </c>
      <c r="AN10" s="1470">
        <v>301053.65151842247</v>
      </c>
      <c r="AO10" s="1470">
        <v>313798.21977823251</v>
      </c>
      <c r="AP10" s="1470">
        <v>326598.65565240267</v>
      </c>
      <c r="AQ10" s="1470">
        <v>339418.36255699681</v>
      </c>
      <c r="AR10" s="1470">
        <v>352219.16375905526</v>
      </c>
    </row>
    <row r="11" spans="1:45">
      <c r="C11" s="1471"/>
      <c r="D11" s="1457"/>
      <c r="E11" s="1450"/>
      <c r="F11" s="1450"/>
      <c r="G11" s="1450"/>
      <c r="H11" s="1450"/>
      <c r="I11" s="1450"/>
      <c r="J11" s="1450"/>
      <c r="K11" s="1450"/>
      <c r="L11" s="1450"/>
      <c r="M11" s="1450"/>
      <c r="N11" s="1450"/>
      <c r="O11" s="1450"/>
      <c r="P11" s="1450"/>
      <c r="Q11" s="1450"/>
      <c r="R11" s="1450"/>
      <c r="S11" s="1450"/>
      <c r="T11" s="1450"/>
      <c r="U11" s="1450"/>
      <c r="V11" s="1450"/>
      <c r="W11" s="1450"/>
      <c r="X11" s="1450"/>
      <c r="Y11" s="1450"/>
      <c r="Z11" s="1450"/>
      <c r="AA11" s="1450"/>
      <c r="AB11" s="1450"/>
      <c r="AC11" s="1450"/>
      <c r="AD11" s="1450"/>
      <c r="AE11" s="1450"/>
      <c r="AF11" s="1450"/>
      <c r="AG11" s="1450"/>
      <c r="AH11" s="1450"/>
      <c r="AI11" s="1450"/>
      <c r="AJ11" s="1450"/>
      <c r="AK11" s="1450"/>
      <c r="AL11" s="1450"/>
      <c r="AM11" s="1450"/>
      <c r="AN11" s="1450"/>
      <c r="AO11" s="1450"/>
      <c r="AP11" s="1450"/>
      <c r="AQ11" s="1450"/>
      <c r="AR11" s="1450"/>
    </row>
    <row r="12" spans="1:45">
      <c r="B12" s="1449">
        <v>5</v>
      </c>
      <c r="C12" s="1466" t="s">
        <v>927</v>
      </c>
      <c r="D12" s="1457"/>
      <c r="E12" s="1456">
        <v>-0.14502649595511308</v>
      </c>
      <c r="F12" s="1456">
        <v>0.26474060222533335</v>
      </c>
      <c r="G12" s="1456">
        <v>0.10722746431886887</v>
      </c>
      <c r="H12" s="1456">
        <v>0.1091594283377153</v>
      </c>
      <c r="I12" s="1456">
        <v>-0.13008308355719966</v>
      </c>
      <c r="J12" s="1456">
        <v>0.33146107008880832</v>
      </c>
      <c r="K12" s="1456">
        <v>7.6162849565459156E-2</v>
      </c>
      <c r="L12" s="1456">
        <v>0.1926079583251441</v>
      </c>
      <c r="M12" s="1456">
        <v>0.11194955898175762</v>
      </c>
      <c r="N12" s="1456">
        <v>0.23132570566735478</v>
      </c>
      <c r="O12" s="1456">
        <v>0.15719663244463877</v>
      </c>
      <c r="P12" s="1456">
        <v>0.1966775711018387</v>
      </c>
      <c r="Q12" s="1456">
        <v>-1.5755518726606077E-2</v>
      </c>
      <c r="R12" s="1456">
        <v>1.0513150160751743</v>
      </c>
      <c r="S12" s="1456">
        <v>0.12123581967685326</v>
      </c>
      <c r="T12" s="1456">
        <v>-3.4076433835862452E-2</v>
      </c>
      <c r="U12" s="1456">
        <v>-2.3918983017578888E-2</v>
      </c>
      <c r="V12" s="1456">
        <v>0.17463870212800781</v>
      </c>
      <c r="W12" s="1456">
        <v>8.8913520947527802E-2</v>
      </c>
      <c r="X12" s="1456">
        <v>5.179821814738661E-2</v>
      </c>
      <c r="Y12" s="1456">
        <v>2.6518721729518635E-2</v>
      </c>
      <c r="Z12" s="1456">
        <v>0.31615188730279931</v>
      </c>
      <c r="AA12" s="1456">
        <v>0.13192512537516343</v>
      </c>
      <c r="AB12" s="1456">
        <v>9.205495361762539E-2</v>
      </c>
      <c r="AC12" s="1456">
        <v>1.6408692704516836E-2</v>
      </c>
      <c r="AD12" s="1456">
        <v>0.2659933848866165</v>
      </c>
      <c r="AE12" s="1456">
        <v>0.10716236976012827</v>
      </c>
      <c r="AF12" s="1456">
        <v>6.5709808724907059E-2</v>
      </c>
      <c r="AG12" s="1456">
        <v>-3.4626738449672345E-3</v>
      </c>
      <c r="AH12" s="1456">
        <v>0.21775470140049924</v>
      </c>
      <c r="AI12" s="1456">
        <v>7.8583257601417822E-2</v>
      </c>
      <c r="AJ12" s="1456">
        <v>4.2325232556367665E-2</v>
      </c>
      <c r="AK12" s="1456">
        <v>-1.6940419148162356E-2</v>
      </c>
      <c r="AL12" s="1456">
        <v>0.18477519826172673</v>
      </c>
      <c r="AM12" s="1456">
        <v>6.4410751820803913E-2</v>
      </c>
      <c r="AN12" s="1456">
        <v>3.5414363075357613E-2</v>
      </c>
      <c r="AO12" s="1456">
        <v>-1.7508376491726985E-2</v>
      </c>
      <c r="AP12" s="1456">
        <v>0.16609135855034118</v>
      </c>
      <c r="AQ12" s="1456">
        <v>5.6685712242086517E-2</v>
      </c>
      <c r="AR12" s="1456">
        <v>2.9925299440362041E-2</v>
      </c>
    </row>
    <row r="13" spans="1:45">
      <c r="B13" s="1449">
        <v>6</v>
      </c>
      <c r="C13" s="1466" t="s">
        <v>926</v>
      </c>
      <c r="D13" s="1457"/>
      <c r="E13" s="1457"/>
      <c r="F13" s="1457"/>
      <c r="G13" s="1457"/>
      <c r="H13" s="1456">
        <v>0.32795984199101103</v>
      </c>
      <c r="I13" s="1456">
        <v>0.35117021222220113</v>
      </c>
      <c r="J13" s="1456">
        <v>0.42245021111211889</v>
      </c>
      <c r="K13" s="1456">
        <v>0.38254163835892485</v>
      </c>
      <c r="L13" s="1456">
        <v>0.48655830577378767</v>
      </c>
      <c r="M13" s="1456">
        <v>0.90015600485741376</v>
      </c>
      <c r="N13" s="1456">
        <v>0.75725072713020292</v>
      </c>
      <c r="O13" s="1456">
        <v>0.88956961729078343</v>
      </c>
      <c r="P13" s="1456">
        <v>0.8960175171251763</v>
      </c>
      <c r="Q13" s="1456">
        <v>0.6782638767688498</v>
      </c>
      <c r="R13" s="1456">
        <v>1.7958872908339303</v>
      </c>
      <c r="S13" s="1456">
        <v>1.7090028525573437</v>
      </c>
      <c r="T13" s="1456">
        <v>1.1866288457982033</v>
      </c>
      <c r="U13" s="1456">
        <v>1.1684926338712742</v>
      </c>
      <c r="V13" s="1456">
        <v>0.24173778920523992</v>
      </c>
      <c r="W13" s="1456">
        <v>0.20594173358354984</v>
      </c>
      <c r="X13" s="1456">
        <v>0.31315500625979165</v>
      </c>
      <c r="Y13" s="1456">
        <v>0.3810105667517516</v>
      </c>
      <c r="Z13" s="1456">
        <v>0.54738615416176617</v>
      </c>
      <c r="AA13" s="1456">
        <v>0.60850722565116455</v>
      </c>
      <c r="AB13" s="1456">
        <v>0.67007155307421473</v>
      </c>
      <c r="AC13" s="1456">
        <v>0.65362326867569687</v>
      </c>
      <c r="AD13" s="1456">
        <v>0.59060374371243274</v>
      </c>
      <c r="AE13" s="1456">
        <v>0.55580662603836717</v>
      </c>
      <c r="AF13" s="1456">
        <v>0.51827376118367052</v>
      </c>
      <c r="AG13" s="1456">
        <v>0.48859064783812634</v>
      </c>
      <c r="AH13" s="1456">
        <v>0.43187024632679583</v>
      </c>
      <c r="AI13" s="1456">
        <v>0.39490947030678014</v>
      </c>
      <c r="AJ13" s="1456">
        <v>0.36430135683203035</v>
      </c>
      <c r="AK13" s="1456">
        <v>0.34584975876180901</v>
      </c>
      <c r="AL13" s="1456">
        <v>0.30940115684522018</v>
      </c>
      <c r="AM13" s="1456">
        <v>0.29219572060861476</v>
      </c>
      <c r="AN13" s="1456">
        <v>0.28362814909627221</v>
      </c>
      <c r="AO13" s="1456">
        <v>0.28288653989181922</v>
      </c>
      <c r="AP13" s="1456">
        <v>0.26265548971926345</v>
      </c>
      <c r="AQ13" s="1456">
        <v>0.25349167432592901</v>
      </c>
      <c r="AR13" s="1456">
        <v>0.24684651291839743</v>
      </c>
    </row>
    <row r="14" spans="1:45">
      <c r="B14" s="1449">
        <v>7</v>
      </c>
      <c r="C14" s="1455" t="s">
        <v>7</v>
      </c>
      <c r="D14" s="1450"/>
      <c r="E14" s="1456">
        <v>0.17403505781527806</v>
      </c>
      <c r="F14" s="1456">
        <v>0.23428866021702066</v>
      </c>
      <c r="G14" s="1456">
        <v>0.27257689810665414</v>
      </c>
      <c r="H14" s="1456">
        <v>0.31909938386104719</v>
      </c>
      <c r="I14" s="1456">
        <v>0.16317528966786385</v>
      </c>
      <c r="J14" s="1456">
        <v>0.23000129168704575</v>
      </c>
      <c r="K14" s="1456">
        <v>0.26404364097112992</v>
      </c>
      <c r="L14" s="1456">
        <v>0.34277977767396045</v>
      </c>
      <c r="M14" s="1456">
        <v>0.15391221353746498</v>
      </c>
      <c r="N14" s="1456">
        <v>0.21115272471160565</v>
      </c>
      <c r="O14" s="1456">
        <v>0.27255025340515787</v>
      </c>
      <c r="P14" s="1456">
        <v>0.36238480834577153</v>
      </c>
      <c r="Q14" s="1456">
        <v>0.11190578837990421</v>
      </c>
      <c r="R14" s="1456">
        <v>0.25334470007925758</v>
      </c>
      <c r="S14" s="1456">
        <v>0.31049847420865734</v>
      </c>
      <c r="T14" s="1456">
        <v>0.32425103733218086</v>
      </c>
      <c r="U14" s="1456">
        <v>0.17730782911448772</v>
      </c>
      <c r="V14" s="1456">
        <v>0.22761416558733399</v>
      </c>
      <c r="W14" s="1456">
        <v>0.27438490611034672</v>
      </c>
      <c r="X14" s="1456">
        <v>0.32069309918783145</v>
      </c>
      <c r="Y14" s="1456">
        <v>0.18406495250951291</v>
      </c>
      <c r="Z14" s="1456">
        <v>0.24225743463169552</v>
      </c>
      <c r="AA14" s="1456">
        <v>0.27421727706854743</v>
      </c>
      <c r="AB14" s="1456">
        <v>0.29946033579024411</v>
      </c>
      <c r="AC14" s="1456">
        <v>0.27168758931056219</v>
      </c>
      <c r="AD14" s="1456">
        <v>0.30500194787900159</v>
      </c>
      <c r="AE14" s="1456">
        <v>0.30133446736381431</v>
      </c>
      <c r="AF14" s="1456">
        <v>0.28940950786021641</v>
      </c>
      <c r="AG14" s="1456">
        <v>0.26346702944633155</v>
      </c>
      <c r="AH14" s="1456">
        <v>0.292530377143082</v>
      </c>
      <c r="AI14" s="1456">
        <v>0.28964558755647468</v>
      </c>
      <c r="AJ14" s="1456">
        <v>0.27938225559232072</v>
      </c>
      <c r="AK14" s="1456">
        <v>0.25654309578757278</v>
      </c>
      <c r="AL14" s="1456">
        <v>0.28357923214766856</v>
      </c>
      <c r="AM14" s="1456">
        <v>0.28255895505510797</v>
      </c>
      <c r="AN14" s="1456">
        <v>0.2748011450957813</v>
      </c>
      <c r="AO14" s="1456">
        <v>0.25481919485090587</v>
      </c>
      <c r="AP14" s="1456">
        <v>0.27984494312913738</v>
      </c>
      <c r="AQ14" s="1456">
        <v>0.27902244338451371</v>
      </c>
      <c r="AR14" s="1456">
        <v>0.27190290073651135</v>
      </c>
    </row>
    <row r="15" spans="1:45">
      <c r="B15" s="1449">
        <v>8</v>
      </c>
      <c r="C15" s="1458" t="s">
        <v>922</v>
      </c>
      <c r="D15" s="1450"/>
      <c r="E15" s="1459">
        <v>0.17403505781527806</v>
      </c>
      <c r="F15" s="1460">
        <v>0.23428866021702066</v>
      </c>
      <c r="G15" s="1461">
        <v>0.27257689810665414</v>
      </c>
      <c r="H15" s="1462">
        <v>0.31909938386104719</v>
      </c>
      <c r="I15" s="1459">
        <v>0.16860517374157097</v>
      </c>
      <c r="J15" s="1460">
        <v>0.23214497595203321</v>
      </c>
      <c r="K15" s="1461">
        <v>0.26831026953889203</v>
      </c>
      <c r="L15" s="1462">
        <v>0.33093958076750385</v>
      </c>
      <c r="M15" s="1459">
        <v>0.16370752034020231</v>
      </c>
      <c r="N15" s="1460">
        <v>0.22514755887189067</v>
      </c>
      <c r="O15" s="1461">
        <v>0.26972359749431396</v>
      </c>
      <c r="P15" s="1462">
        <v>0.34142132329359304</v>
      </c>
      <c r="Q15" s="1459">
        <v>0.15075708735012777</v>
      </c>
      <c r="R15" s="1460">
        <v>0.2321968441737324</v>
      </c>
      <c r="S15" s="1461">
        <v>0.27991731667289982</v>
      </c>
      <c r="T15" s="1462">
        <v>0.33712875180324003</v>
      </c>
      <c r="U15" s="1459">
        <v>0.15606723570299977</v>
      </c>
      <c r="V15" s="1460">
        <v>0.23128030845645275</v>
      </c>
      <c r="W15" s="1461">
        <v>0.27881083456038919</v>
      </c>
      <c r="X15" s="1462">
        <v>0.33384162128015832</v>
      </c>
      <c r="Y15" s="1459">
        <v>0.15807321464184676</v>
      </c>
      <c r="Z15" s="1460">
        <v>0.23287406333938768</v>
      </c>
      <c r="AA15" s="1461">
        <v>0.27913891035276783</v>
      </c>
      <c r="AB15" s="1462">
        <v>0.3299138116659977</v>
      </c>
      <c r="AC15" s="1459">
        <v>0.1797756745703864</v>
      </c>
      <c r="AD15" s="1460">
        <v>0.24787419457777887</v>
      </c>
      <c r="AE15" s="1461">
        <v>0.28659707563130471</v>
      </c>
      <c r="AF15" s="1462">
        <v>0.31923975770324886</v>
      </c>
      <c r="AG15" s="1459">
        <v>0.20168663775215973</v>
      </c>
      <c r="AH15" s="1460">
        <v>0.26414972506407414</v>
      </c>
      <c r="AI15" s="1461">
        <v>0.29001614246156809</v>
      </c>
      <c r="AJ15" s="1462">
        <v>0.30263924715255869</v>
      </c>
      <c r="AK15" s="1459">
        <v>0.23061409923369344</v>
      </c>
      <c r="AL15" s="1460">
        <v>0.2701966314777563</v>
      </c>
      <c r="AM15" s="1461">
        <v>0.2844282386308582</v>
      </c>
      <c r="AN15" s="1462">
        <v>0.29274926870527879</v>
      </c>
      <c r="AO15" s="1459">
        <v>0.24611637238097703</v>
      </c>
      <c r="AP15" s="1460">
        <v>0.280642786986117</v>
      </c>
      <c r="AQ15" s="1461">
        <v>0.28535574608569159</v>
      </c>
      <c r="AR15" s="1462">
        <v>0.28299122901501478</v>
      </c>
    </row>
    <row r="16" spans="1:45">
      <c r="B16" s="1449">
        <v>9</v>
      </c>
      <c r="C16" s="1458" t="s">
        <v>923</v>
      </c>
      <c r="D16" s="1450"/>
      <c r="E16" s="1459">
        <v>0.17403505781527806</v>
      </c>
      <c r="F16" s="1460">
        <v>0.23428866021702066</v>
      </c>
      <c r="G16" s="1461">
        <v>0.27257689810665414</v>
      </c>
      <c r="H16" s="1462">
        <v>0.31909938386104719</v>
      </c>
      <c r="I16" s="1459">
        <v>0.16860517374157097</v>
      </c>
      <c r="J16" s="1460">
        <v>0.23214497595203321</v>
      </c>
      <c r="K16" s="1461">
        <v>0.26831026953889203</v>
      </c>
      <c r="L16" s="1462">
        <v>0.33093958076750385</v>
      </c>
      <c r="M16" s="1459">
        <v>0.16317528966786385</v>
      </c>
      <c r="N16" s="1460">
        <v>0.23000129168704575</v>
      </c>
      <c r="O16" s="1461">
        <v>0.27255025340515787</v>
      </c>
      <c r="P16" s="1462">
        <v>0.34277977767396045</v>
      </c>
      <c r="Q16" s="1459">
        <v>0.15854375160266443</v>
      </c>
      <c r="R16" s="1460">
        <v>0.23214497595203321</v>
      </c>
      <c r="S16" s="1461">
        <v>0.27256357575590601</v>
      </c>
      <c r="T16" s="1462">
        <v>0.33351540750307063</v>
      </c>
      <c r="U16" s="1459">
        <v>0.16317528966786385</v>
      </c>
      <c r="V16" s="1460">
        <v>0.23000129168704575</v>
      </c>
      <c r="W16" s="1461">
        <v>0.27257689810665414</v>
      </c>
      <c r="X16" s="1462">
        <v>0.32425103733218086</v>
      </c>
      <c r="Y16" s="1459">
        <v>0.16317528966786385</v>
      </c>
      <c r="Z16" s="1460">
        <v>0.23000129168704575</v>
      </c>
      <c r="AA16" s="1461">
        <v>0.27421727706854743</v>
      </c>
      <c r="AB16" s="1462">
        <v>0.32425103733218086</v>
      </c>
      <c r="AC16" s="1459">
        <v>0.17730782911448772</v>
      </c>
      <c r="AD16" s="1460">
        <v>0.24225743463169552</v>
      </c>
      <c r="AE16" s="1461">
        <v>0.27438490611034672</v>
      </c>
      <c r="AF16" s="1462">
        <v>0.32069309918783145</v>
      </c>
      <c r="AG16" s="1459">
        <v>0.18406495250951291</v>
      </c>
      <c r="AH16" s="1460">
        <v>0.25334470007925758</v>
      </c>
      <c r="AI16" s="1461">
        <v>0.28964558755647468</v>
      </c>
      <c r="AJ16" s="1462">
        <v>0.29946033579024411</v>
      </c>
      <c r="AK16" s="1459">
        <v>0.25654309578757278</v>
      </c>
      <c r="AL16" s="1460">
        <v>0.28357923214766856</v>
      </c>
      <c r="AM16" s="1461">
        <v>0.28255895505510797</v>
      </c>
      <c r="AN16" s="1462">
        <v>0.28940950786021641</v>
      </c>
      <c r="AO16" s="1459">
        <v>0.25654309578757278</v>
      </c>
      <c r="AP16" s="1460">
        <v>0.28357923214766856</v>
      </c>
      <c r="AQ16" s="1461">
        <v>0.28255895505510797</v>
      </c>
      <c r="AR16" s="1462">
        <v>0.27938225559232072</v>
      </c>
    </row>
    <row r="17" spans="1:44">
      <c r="B17" s="1449">
        <v>10</v>
      </c>
      <c r="C17" s="1466" t="s">
        <v>932</v>
      </c>
      <c r="D17" s="1450"/>
      <c r="E17"/>
      <c r="F17"/>
      <c r="G17"/>
      <c r="H17"/>
      <c r="I17" s="1467">
        <v>-54.298840737070918</v>
      </c>
      <c r="J17" s="1467">
        <v>-21.436842649874556</v>
      </c>
      <c r="K17" s="1467">
        <v>-42.666285677621097</v>
      </c>
      <c r="L17" s="1467">
        <v>118.40196906456657</v>
      </c>
      <c r="M17" s="1467">
        <v>-54.298840737071195</v>
      </c>
      <c r="N17" s="1467">
        <v>-21.436842649874556</v>
      </c>
      <c r="O17" s="1467">
        <v>42.399838662658397</v>
      </c>
      <c r="P17" s="1467">
        <v>118.40196906456602</v>
      </c>
      <c r="Q17" s="1467">
        <v>-46.315380651994197</v>
      </c>
      <c r="R17" s="1467">
        <v>21.436842649874556</v>
      </c>
      <c r="S17" s="1467">
        <v>0.13322350748135037</v>
      </c>
      <c r="T17" s="1467">
        <v>-92.643701708898234</v>
      </c>
      <c r="U17" s="1467">
        <v>46.315380651994197</v>
      </c>
      <c r="V17" s="1467">
        <v>-21.436842649874556</v>
      </c>
      <c r="W17" s="1467">
        <v>0.13322350748135037</v>
      </c>
      <c r="X17" s="1467">
        <v>-92.64370170889768</v>
      </c>
      <c r="Y17" s="1467">
        <v>0</v>
      </c>
      <c r="Z17" s="1467">
        <v>0</v>
      </c>
      <c r="AA17" s="1467">
        <v>16.403789618932851</v>
      </c>
      <c r="AB17" s="1467">
        <v>0</v>
      </c>
      <c r="AC17" s="1467">
        <v>141.32539446623878</v>
      </c>
      <c r="AD17" s="1467">
        <v>122.56142944649773</v>
      </c>
      <c r="AE17" s="1467">
        <v>1.6762904179928872</v>
      </c>
      <c r="AF17" s="1467">
        <v>-35.579381443494043</v>
      </c>
      <c r="AG17" s="1467">
        <v>67.571233950251823</v>
      </c>
      <c r="AH17" s="1467">
        <v>110.87265447562056</v>
      </c>
      <c r="AI17" s="1467">
        <v>152.60681446127967</v>
      </c>
      <c r="AJ17" s="1467">
        <v>-212.3276339758734</v>
      </c>
      <c r="AK17" s="1467">
        <v>724.78143278059872</v>
      </c>
      <c r="AL17" s="1467">
        <v>302.34532068410982</v>
      </c>
      <c r="AM17" s="1467">
        <v>-70.86632501366708</v>
      </c>
      <c r="AN17" s="1467">
        <v>-100.50827930027705</v>
      </c>
      <c r="AO17" s="1467">
        <v>0</v>
      </c>
      <c r="AP17" s="1467">
        <v>0</v>
      </c>
      <c r="AQ17" s="1467">
        <v>0</v>
      </c>
      <c r="AR17" s="1467">
        <v>-100.27252267895692</v>
      </c>
    </row>
    <row r="18" spans="1:44">
      <c r="C18" s="1466"/>
      <c r="D18" s="1450"/>
      <c r="E18"/>
      <c r="F18"/>
      <c r="G18"/>
      <c r="H18"/>
      <c r="I18" s="1467"/>
      <c r="J18" s="1467"/>
      <c r="K18" s="1467"/>
      <c r="L18" s="1467"/>
      <c r="M18" s="1467"/>
      <c r="N18" s="1467"/>
      <c r="O18" s="1467"/>
      <c r="P18" s="1467"/>
      <c r="Q18" s="1467"/>
      <c r="R18" s="1467"/>
      <c r="S18" s="1467"/>
      <c r="T18" s="1467"/>
      <c r="U18" s="1467"/>
      <c r="V18" s="1467"/>
      <c r="W18" s="1467"/>
      <c r="X18" s="1467"/>
      <c r="Y18" s="1467"/>
      <c r="Z18" s="1467"/>
      <c r="AA18" s="1467"/>
      <c r="AB18" s="1467"/>
      <c r="AC18" s="1467"/>
      <c r="AD18" s="1467"/>
      <c r="AE18" s="1467"/>
      <c r="AF18" s="1467"/>
      <c r="AG18" s="1467"/>
      <c r="AH18" s="1467"/>
      <c r="AI18" s="1467"/>
      <c r="AJ18" s="1467"/>
      <c r="AK18" s="1467"/>
      <c r="AL18" s="1467"/>
      <c r="AM18" s="1467"/>
      <c r="AN18" s="1467"/>
      <c r="AO18" s="1467"/>
      <c r="AP18" s="1467"/>
      <c r="AQ18" s="1467"/>
      <c r="AR18" s="1467"/>
    </row>
    <row r="19" spans="1:44" s="1477" customFormat="1">
      <c r="A19" s="1600"/>
      <c r="B19" s="1472"/>
      <c r="C19" s="1473" t="s">
        <v>84</v>
      </c>
      <c r="D19" s="1474"/>
      <c r="E19" s="1475"/>
      <c r="F19" s="1475"/>
      <c r="G19" s="1475"/>
      <c r="H19" s="1475"/>
      <c r="I19" s="1476"/>
      <c r="J19" s="1476"/>
      <c r="K19" s="1476"/>
      <c r="L19" s="1476"/>
      <c r="M19" s="1476"/>
      <c r="N19" s="1476"/>
      <c r="O19" s="1476"/>
      <c r="P19" s="1476"/>
      <c r="Q19" s="1476"/>
      <c r="R19" s="1476"/>
      <c r="S19" s="1476"/>
      <c r="T19" s="1476"/>
      <c r="U19" s="1476"/>
      <c r="V19" s="1476"/>
      <c r="W19" s="1476"/>
      <c r="X19" s="1476"/>
      <c r="Y19" s="1476"/>
      <c r="Z19" s="1476"/>
      <c r="AA19" s="1476"/>
      <c r="AB19" s="1476"/>
      <c r="AC19" s="1476"/>
      <c r="AD19" s="1476"/>
      <c r="AE19" s="1476"/>
      <c r="AF19" s="1476"/>
      <c r="AG19" s="1476"/>
      <c r="AH19" s="1476"/>
      <c r="AI19" s="1476"/>
      <c r="AJ19" s="1476"/>
      <c r="AK19" s="1476"/>
      <c r="AL19" s="1476"/>
      <c r="AM19" s="1476"/>
      <c r="AN19" s="1476"/>
      <c r="AO19" s="1476"/>
      <c r="AP19" s="1476"/>
      <c r="AQ19" s="1476"/>
      <c r="AR19" s="1476"/>
    </row>
    <row r="20" spans="1:44" customFormat="1">
      <c r="A20" s="1602"/>
      <c r="C20" s="1558" t="s">
        <v>938</v>
      </c>
      <c r="D20" s="1482">
        <v>310529</v>
      </c>
      <c r="E20" s="1482">
        <v>323201</v>
      </c>
      <c r="F20" s="1482">
        <v>341066</v>
      </c>
      <c r="G20" s="1482">
        <v>382487</v>
      </c>
      <c r="H20" s="1482">
        <v>355165</v>
      </c>
      <c r="I20" s="1482">
        <v>364843</v>
      </c>
      <c r="J20" s="1482">
        <v>391204</v>
      </c>
      <c r="K20" s="1482">
        <v>443286</v>
      </c>
      <c r="L20" s="1482">
        <v>416763</v>
      </c>
      <c r="M20" s="1482">
        <v>434046</v>
      </c>
      <c r="N20" s="1482">
        <v>461297</v>
      </c>
      <c r="O20" s="1482">
        <v>528867</v>
      </c>
      <c r="P20" s="1482">
        <v>475788</v>
      </c>
      <c r="Q20" s="1482">
        <v>404679</v>
      </c>
      <c r="R20" s="1482">
        <v>538244</v>
      </c>
      <c r="S20" s="1482">
        <v>626245</v>
      </c>
      <c r="T20" s="1482">
        <v>559169</v>
      </c>
      <c r="U20" s="1482">
        <v>612741</v>
      </c>
      <c r="V20" s="1482">
        <v>689709</v>
      </c>
      <c r="W20" s="1482">
        <v>797488</v>
      </c>
      <c r="X20" s="1482">
        <v>758600</v>
      </c>
      <c r="Y20" s="1482">
        <v>782133.335714304</v>
      </c>
      <c r="Z20" s="1482">
        <v>848697.87492403213</v>
      </c>
      <c r="AA20" s="1482">
        <v>938795.74984806438</v>
      </c>
      <c r="AB20" s="1482">
        <v>904064.03418561688</v>
      </c>
      <c r="AC20" s="1482">
        <v>931820.3861123682</v>
      </c>
      <c r="AD20" s="1482">
        <v>1011124.2487602294</v>
      </c>
      <c r="AE20" s="1482">
        <v>1118184.4633348421</v>
      </c>
      <c r="AF20" s="1482">
        <v>1057521.2275680234</v>
      </c>
      <c r="AG20" s="1482">
        <v>931820.3861123682</v>
      </c>
      <c r="AH20" s="1482">
        <v>1182754.0045168684</v>
      </c>
      <c r="AI20" s="1482">
        <v>1307986.7814657132</v>
      </c>
      <c r="AJ20" s="1482">
        <v>1214361.8127489525</v>
      </c>
      <c r="AK20" s="1482">
        <v>931820.3861123682</v>
      </c>
      <c r="AL20" s="1482">
        <v>1358167.8168902758</v>
      </c>
      <c r="AM20" s="1482">
        <v>1501973.8210315993</v>
      </c>
      <c r="AN20" s="1482">
        <v>1277702.807411792</v>
      </c>
      <c r="AO20" s="1482">
        <v>931820.3861123682</v>
      </c>
      <c r="AP20" s="1482">
        <v>1429009.7188158201</v>
      </c>
      <c r="AQ20" s="1482">
        <v>1580316.6302198481</v>
      </c>
      <c r="AR20" s="1482">
        <v>1433582.5499160308</v>
      </c>
    </row>
    <row r="21" spans="1:44" customFormat="1">
      <c r="A21" s="1602"/>
      <c r="C21" s="1559" t="s">
        <v>937</v>
      </c>
      <c r="D21" s="1478">
        <v>1.2646800735772784E-2</v>
      </c>
      <c r="E21" s="1478">
        <v>1.2604820958195522E-2</v>
      </c>
      <c r="F21" s="1478">
        <v>1.3839238704958337E-2</v>
      </c>
      <c r="G21" s="1478">
        <v>1.5899174030834646E-2</v>
      </c>
      <c r="H21" s="1478">
        <v>2.0598998566827932E-2</v>
      </c>
      <c r="I21" s="1478">
        <v>2.1001985435517543E-2</v>
      </c>
      <c r="J21" s="1478">
        <v>2.042445224401896E-2</v>
      </c>
      <c r="K21" s="1478">
        <v>2.224118890109008E-2</v>
      </c>
      <c r="L21" s="1478">
        <v>2.8279161264728171E-2</v>
      </c>
      <c r="M21" s="1478">
        <v>2.7851978925183717E-2</v>
      </c>
      <c r="N21" s="1478">
        <v>2.8766191329813701E-2</v>
      </c>
      <c r="O21" s="1478">
        <v>3.0531471659327843E-2</v>
      </c>
      <c r="P21" s="1478">
        <v>4.0349839088860522E-2</v>
      </c>
      <c r="Q21" s="1478">
        <v>5.0460711475258761E-2</v>
      </c>
      <c r="R21" s="1478">
        <v>4.9640600916844121E-2</v>
      </c>
      <c r="S21" s="1478">
        <v>6.0342472713485307E-2</v>
      </c>
      <c r="T21" s="1478">
        <v>6.89702146614566E-2</v>
      </c>
      <c r="U21" s="1478">
        <v>6.2505417031394381E-2</v>
      </c>
      <c r="V21" s="1478">
        <v>6.3515750445859845E-2</v>
      </c>
      <c r="W21" s="1478">
        <v>6.6945527655591336E-2</v>
      </c>
      <c r="X21" s="1478">
        <v>8.7348241420332373E-2</v>
      </c>
      <c r="Y21" s="1478">
        <v>8.0353079110997705E-2</v>
      </c>
      <c r="Z21" s="1478">
        <v>8.5026394229959987E-2</v>
      </c>
      <c r="AA21" s="1478">
        <v>9.7685690463898175E-2</v>
      </c>
      <c r="AB21" s="1478">
        <v>0.11728709925975694</v>
      </c>
      <c r="AC21" s="1481">
        <v>0.10035307911099771</v>
      </c>
      <c r="AD21" s="1481">
        <v>0.10502639422995999</v>
      </c>
      <c r="AE21" s="1481">
        <v>0.11768569046389818</v>
      </c>
      <c r="AF21" s="1481">
        <v>0.13728709925975693</v>
      </c>
      <c r="AG21" s="1481">
        <v>0.12035307911099771</v>
      </c>
      <c r="AH21" s="1481">
        <v>0.12502639422995998</v>
      </c>
      <c r="AI21" s="1481">
        <v>0.13768569046389817</v>
      </c>
      <c r="AJ21" s="1481">
        <v>0.15728709925975692</v>
      </c>
      <c r="AK21" s="1481">
        <v>0.1403530791109977</v>
      </c>
      <c r="AL21" s="1481">
        <v>0.14502639422995997</v>
      </c>
      <c r="AM21" s="1481">
        <v>0.15768569046389816</v>
      </c>
      <c r="AN21" s="1481">
        <v>0.17728709925975691</v>
      </c>
      <c r="AO21" s="1481">
        <v>0.16035307911099769</v>
      </c>
      <c r="AP21" s="1481">
        <v>0.16502639422995996</v>
      </c>
      <c r="AQ21" s="1481">
        <v>0.17768569046389815</v>
      </c>
      <c r="AR21" s="1481">
        <v>0.1972870992597569</v>
      </c>
    </row>
    <row r="22" spans="1:44" customFormat="1">
      <c r="A22" s="1602"/>
      <c r="C22" s="1558" t="s">
        <v>939</v>
      </c>
      <c r="Q22" s="1479">
        <v>2.2608732550075044E-2</v>
      </c>
      <c r="R22" s="1479">
        <v>2.0874409587030421E-2</v>
      </c>
      <c r="S22" s="1479">
        <v>2.9811001054157463E-2</v>
      </c>
      <c r="T22" s="1479">
        <v>2.8620375572596078E-2</v>
      </c>
      <c r="U22" s="1479">
        <v>1.2044705556135619E-2</v>
      </c>
      <c r="V22" s="1479">
        <v>1.3875149529015723E-2</v>
      </c>
      <c r="W22" s="1479">
        <v>6.6030549421060292E-3</v>
      </c>
      <c r="X22" s="1479">
        <v>1.8378026758875773E-2</v>
      </c>
      <c r="Y22" s="1479">
        <v>1.7847662079603324E-2</v>
      </c>
      <c r="Z22" s="1479">
        <v>2.1510643784100142E-2</v>
      </c>
      <c r="AA22" s="1479">
        <v>3.074016280830684E-2</v>
      </c>
      <c r="AB22" s="1479">
        <v>2.9938857839424571E-2</v>
      </c>
      <c r="AC22" s="1480">
        <v>0.02</v>
      </c>
      <c r="AD22" s="1480">
        <v>0.02</v>
      </c>
      <c r="AE22" s="1480">
        <v>0.02</v>
      </c>
      <c r="AF22" s="1480">
        <v>0.02</v>
      </c>
      <c r="AG22" s="1480">
        <v>0.02</v>
      </c>
      <c r="AH22" s="1480">
        <v>0.02</v>
      </c>
      <c r="AI22" s="1480">
        <v>0.02</v>
      </c>
      <c r="AJ22" s="1480">
        <v>0.02</v>
      </c>
      <c r="AK22" s="1480">
        <v>0.02</v>
      </c>
      <c r="AL22" s="1480">
        <v>0.02</v>
      </c>
      <c r="AM22" s="1480">
        <v>0.02</v>
      </c>
      <c r="AN22" s="1480">
        <v>0.02</v>
      </c>
      <c r="AO22" s="1480">
        <v>0.02</v>
      </c>
      <c r="AP22" s="1480">
        <v>0.02</v>
      </c>
      <c r="AQ22" s="1480">
        <v>0.02</v>
      </c>
      <c r="AR22" s="1480">
        <v>0.02</v>
      </c>
    </row>
    <row r="23" spans="1:44" customFormat="1">
      <c r="A23" s="1602"/>
      <c r="C23" s="1558"/>
      <c r="Z23" s="1486"/>
    </row>
    <row r="24" spans="1:44" customFormat="1">
      <c r="A24" s="1602"/>
      <c r="C24" s="1558"/>
      <c r="Z24" s="1457"/>
      <c r="AA24" s="1457"/>
      <c r="AB24" s="1457"/>
      <c r="AC24" s="1457"/>
      <c r="AD24" s="1457"/>
      <c r="AE24" s="1457"/>
      <c r="AF24" s="1457"/>
      <c r="AG24" s="1457"/>
      <c r="AH24" s="1457"/>
      <c r="AI24" s="1457"/>
      <c r="AJ24" s="1457"/>
      <c r="AK24" s="1457"/>
    </row>
    <row r="25" spans="1:44">
      <c r="A25" s="1601">
        <v>25</v>
      </c>
      <c r="B25" s="1449">
        <v>638</v>
      </c>
      <c r="C25" s="1451" t="s">
        <v>529</v>
      </c>
      <c r="D25" s="1457">
        <v>3927.198385678787</v>
      </c>
      <c r="E25" s="1457">
        <v>4073.8907385097509</v>
      </c>
      <c r="F25" s="1457">
        <v>4720.0937881453201</v>
      </c>
      <c r="G25" s="1457">
        <v>6081.2273775318517</v>
      </c>
      <c r="H25" s="1457">
        <v>7316.0433259874426</v>
      </c>
      <c r="I25" s="1457">
        <v>7662.4273722505268</v>
      </c>
      <c r="J25" s="1457">
        <v>7990.1274156691934</v>
      </c>
      <c r="K25" s="1457">
        <v>9859.2076632086173</v>
      </c>
      <c r="L25" s="1457">
        <v>11785.708086171906</v>
      </c>
      <c r="M25" s="1457">
        <v>12089.040044560292</v>
      </c>
      <c r="N25" s="1457">
        <v>13269.75776186907</v>
      </c>
      <c r="O25" s="1457">
        <v>16147.087822053738</v>
      </c>
      <c r="P25" s="1457">
        <v>19197.96924041077</v>
      </c>
      <c r="Q25" s="1457">
        <v>20420.390259096239</v>
      </c>
      <c r="R25" s="1457">
        <v>26718.755599885848</v>
      </c>
      <c r="S25" s="1457">
        <v>37789.171824456607</v>
      </c>
      <c r="T25" s="1457">
        <v>38566.005962032024</v>
      </c>
      <c r="U25" s="1457">
        <v>38299.631737233627</v>
      </c>
      <c r="V25" s="1457">
        <v>43807.384724263546</v>
      </c>
      <c r="W25" s="1457">
        <v>53388.254959002224</v>
      </c>
      <c r="X25" s="1457">
        <v>66262.375941464139</v>
      </c>
      <c r="Y25" s="1457">
        <v>62846.821799999998</v>
      </c>
      <c r="Z25" s="1465">
        <v>72161.720095420023</v>
      </c>
      <c r="AA25" s="1465">
        <v>91706.911028481205</v>
      </c>
      <c r="AB25" s="1465">
        <v>106035.04811470474</v>
      </c>
      <c r="AC25" s="1465">
        <v>93511.04492477492</v>
      </c>
      <c r="AD25" s="1465">
        <v>106194.733965764</v>
      </c>
      <c r="AE25" s="1465">
        <v>131594.31063356434</v>
      </c>
      <c r="AF25" s="1465">
        <v>145184.02173843121</v>
      </c>
      <c r="AG25" s="1465">
        <v>112147.45264702228</v>
      </c>
      <c r="AH25" s="1465">
        <v>147875.46844578985</v>
      </c>
      <c r="AI25" s="1465">
        <v>180091.06312375859</v>
      </c>
      <c r="AJ25" s="1465">
        <v>191003.44697910285</v>
      </c>
      <c r="AK25" s="1465">
        <v>130783.86036926963</v>
      </c>
      <c r="AL25" s="1465">
        <v>196970.18124277322</v>
      </c>
      <c r="AM25" s="1465">
        <v>236839.77902806713</v>
      </c>
      <c r="AN25" s="1465">
        <v>226520.22444208444</v>
      </c>
      <c r="AO25" s="1465">
        <v>149420.26809151701</v>
      </c>
      <c r="AP25" s="1465">
        <v>235824.32121574375</v>
      </c>
      <c r="AQ25" s="1465">
        <v>280799.65159219451</v>
      </c>
      <c r="AR25" s="1465">
        <v>282827.34282233939</v>
      </c>
    </row>
    <row r="26" spans="1:44">
      <c r="B26" s="1449">
        <v>1</v>
      </c>
      <c r="C26" s="1458" t="s">
        <v>930</v>
      </c>
      <c r="D26" s="1465">
        <v>4968.9323559686027</v>
      </c>
      <c r="E26" s="1465">
        <v>5076.5248835349021</v>
      </c>
      <c r="F26" s="1465">
        <v>5816.0060449088487</v>
      </c>
      <c r="G26" s="1465">
        <v>7437.9997074295934</v>
      </c>
      <c r="H26" s="1465">
        <v>8893.2441899413225</v>
      </c>
      <c r="I26" s="1465">
        <v>9250.669526042946</v>
      </c>
      <c r="J26" s="1465">
        <v>9582.2586462304553</v>
      </c>
      <c r="K26" s="1465">
        <v>11727.058300558792</v>
      </c>
      <c r="L26" s="1465">
        <v>13868.440431632274</v>
      </c>
      <c r="M26" s="1465">
        <v>14082.514973509124</v>
      </c>
      <c r="N26" s="1465">
        <v>15285.106861145579</v>
      </c>
      <c r="O26" s="1465">
        <v>18444.613409311401</v>
      </c>
      <c r="P26" s="1465">
        <v>21773.42739423141</v>
      </c>
      <c r="Q26" s="1465">
        <v>22917.353649874422</v>
      </c>
      <c r="R26" s="1465">
        <v>29743.238739726032</v>
      </c>
      <c r="S26" s="1465">
        <v>41845.47489598603</v>
      </c>
      <c r="T26" s="1465">
        <v>42377.362745406288</v>
      </c>
      <c r="U26" s="1465">
        <v>41622.355236976386</v>
      </c>
      <c r="V26" s="1465">
        <v>46908.44838978818</v>
      </c>
      <c r="W26" s="1465">
        <v>56033.16727119132</v>
      </c>
      <c r="X26" s="1465">
        <v>67869.60954810663</v>
      </c>
      <c r="Y26" s="1465">
        <v>62846.821799999998</v>
      </c>
      <c r="Z26" s="1483">
        <v>72161.720095420023</v>
      </c>
      <c r="AA26" s="1483">
        <v>91706.911028481205</v>
      </c>
      <c r="AB26" s="1483">
        <v>106035.04811470474</v>
      </c>
      <c r="AC26" s="1483">
        <v>84071.288363023603</v>
      </c>
      <c r="AD26" s="1483">
        <v>93386.186658443636</v>
      </c>
      <c r="AE26" s="1483">
        <v>112931.37759150482</v>
      </c>
      <c r="AF26" s="1483">
        <v>127259.51467772835</v>
      </c>
      <c r="AG26" s="1483">
        <v>105295.75492604722</v>
      </c>
      <c r="AH26" s="1483">
        <v>114610.65322146725</v>
      </c>
      <c r="AI26" s="1483">
        <v>134155.84415452846</v>
      </c>
      <c r="AJ26" s="1483">
        <v>148483.98124075195</v>
      </c>
      <c r="AK26" s="1483">
        <v>126520.22148907083</v>
      </c>
      <c r="AL26" s="1483">
        <v>135835.11978449079</v>
      </c>
      <c r="AM26" s="1483">
        <v>155380.31071755206</v>
      </c>
      <c r="AN26" s="1483">
        <v>169708.44780377555</v>
      </c>
      <c r="AO26" s="1483">
        <v>147744.68805209443</v>
      </c>
      <c r="AP26" s="1483">
        <v>157059.58634751441</v>
      </c>
      <c r="AQ26" s="1483">
        <v>176604.77728057568</v>
      </c>
      <c r="AR26" s="1483">
        <v>190932.91436679917</v>
      </c>
    </row>
    <row r="27" spans="1:44">
      <c r="B27" s="1449">
        <v>2</v>
      </c>
      <c r="C27" s="1466" t="s">
        <v>924</v>
      </c>
      <c r="D27" s="1457"/>
      <c r="E27" s="1450">
        <v>107.5925275662994</v>
      </c>
      <c r="F27" s="1450">
        <v>739.48116137394663</v>
      </c>
      <c r="G27" s="1450">
        <v>1621.9936625207447</v>
      </c>
      <c r="H27" s="1450">
        <v>1455.2444825117291</v>
      </c>
      <c r="I27" s="1450">
        <v>357.42533610162354</v>
      </c>
      <c r="J27" s="1450">
        <v>331.58912018750925</v>
      </c>
      <c r="K27" s="1450">
        <v>2144.7996543283371</v>
      </c>
      <c r="L27" s="1450">
        <v>2141.382131073482</v>
      </c>
      <c r="M27" s="1450">
        <v>214.07454187684925</v>
      </c>
      <c r="N27" s="1450">
        <v>1202.5918876364558</v>
      </c>
      <c r="O27" s="1450">
        <v>3159.5065481658221</v>
      </c>
      <c r="P27" s="1450">
        <v>3328.8139849200088</v>
      </c>
      <c r="Q27" s="1450">
        <v>1143.9262556430112</v>
      </c>
      <c r="R27" s="1450">
        <v>6825.8850898516102</v>
      </c>
      <c r="S27" s="1450">
        <v>12102.236156259998</v>
      </c>
      <c r="T27" s="1450">
        <v>531.88784942025814</v>
      </c>
      <c r="U27" s="1450">
        <v>-755.00750842990237</v>
      </c>
      <c r="V27" s="1450">
        <v>5286.0931528117944</v>
      </c>
      <c r="W27" s="1450">
        <v>9124.7188814031397</v>
      </c>
      <c r="X27" s="1450">
        <v>11836.44227691531</v>
      </c>
      <c r="Y27" s="1450">
        <v>-5022.7877481066316</v>
      </c>
      <c r="Z27" s="1450">
        <v>9314.8982954200255</v>
      </c>
      <c r="AA27" s="1450">
        <v>19545.190933061182</v>
      </c>
      <c r="AB27" s="1450">
        <v>14328.137086223534</v>
      </c>
      <c r="AC27" s="1450">
        <v>-21963.759751681137</v>
      </c>
      <c r="AD27" s="1450">
        <v>9314.8982954200328</v>
      </c>
      <c r="AE27" s="1450">
        <v>19545.190933061182</v>
      </c>
      <c r="AF27" s="1450">
        <v>14328.137086223534</v>
      </c>
      <c r="AG27" s="1450">
        <v>-21963.759751681137</v>
      </c>
      <c r="AH27" s="1450">
        <v>9314.8982954200328</v>
      </c>
      <c r="AI27" s="1450">
        <v>19545.190933061211</v>
      </c>
      <c r="AJ27" s="1450">
        <v>14328.137086223491</v>
      </c>
      <c r="AK27" s="1450">
        <v>-21963.759751681122</v>
      </c>
      <c r="AL27" s="1450">
        <v>9314.89829541996</v>
      </c>
      <c r="AM27" s="1450">
        <v>19545.190933061269</v>
      </c>
      <c r="AN27" s="1450">
        <v>14328.137086223491</v>
      </c>
      <c r="AO27" s="1450">
        <v>-21963.759751681122</v>
      </c>
      <c r="AP27" s="1450">
        <v>9314.8982954199892</v>
      </c>
      <c r="AQ27" s="1450">
        <v>19545.190933061269</v>
      </c>
      <c r="AR27" s="1450">
        <v>14328.137086223491</v>
      </c>
    </row>
    <row r="28" spans="1:44">
      <c r="B28" s="1449">
        <v>3</v>
      </c>
      <c r="C28" s="1466" t="s">
        <v>925</v>
      </c>
      <c r="D28" s="1457"/>
      <c r="E28" s="1450"/>
      <c r="F28" s="1450"/>
      <c r="G28" s="1450"/>
      <c r="H28" s="1450">
        <v>3924.3118339727198</v>
      </c>
      <c r="I28" s="1450">
        <v>4174.1446425080439</v>
      </c>
      <c r="J28" s="1450">
        <v>3766.2526013216066</v>
      </c>
      <c r="K28" s="1450">
        <v>4289.0585931291989</v>
      </c>
      <c r="L28" s="1450">
        <v>4975.1962416909519</v>
      </c>
      <c r="M28" s="1450">
        <v>4831.8454474661776</v>
      </c>
      <c r="N28" s="1450">
        <v>5702.8482149151241</v>
      </c>
      <c r="O28" s="1450">
        <v>6717.5551087526092</v>
      </c>
      <c r="P28" s="1450">
        <v>7904.9869625991359</v>
      </c>
      <c r="Q28" s="1450">
        <v>8834.8386763652979</v>
      </c>
      <c r="R28" s="1450">
        <v>14458.131878580452</v>
      </c>
      <c r="S28" s="1450">
        <v>23400.861486674628</v>
      </c>
      <c r="T28" s="1450">
        <v>20603.935351174878</v>
      </c>
      <c r="U28" s="1450">
        <v>18705.001587101964</v>
      </c>
      <c r="V28" s="1450">
        <v>17165.209650062148</v>
      </c>
      <c r="W28" s="1450">
        <v>14187.69237520529</v>
      </c>
      <c r="X28" s="1450">
        <v>25492.246802700342</v>
      </c>
      <c r="Y28" s="1450">
        <v>21224.466563023612</v>
      </c>
      <c r="Z28" s="1450">
        <v>25253.271705631843</v>
      </c>
      <c r="AA28" s="1450">
        <v>35673.743757289885</v>
      </c>
      <c r="AB28" s="1450">
        <v>38165.43856659811</v>
      </c>
      <c r="AC28" s="1450">
        <v>21224.466563023605</v>
      </c>
      <c r="AD28" s="1450">
        <v>21224.466563023612</v>
      </c>
      <c r="AE28" s="1450">
        <v>21224.466563023612</v>
      </c>
      <c r="AF28" s="1450">
        <v>21224.466563023612</v>
      </c>
      <c r="AG28" s="1450">
        <v>21224.466563023612</v>
      </c>
      <c r="AH28" s="1450">
        <v>21224.466563023612</v>
      </c>
      <c r="AI28" s="1450">
        <v>21224.466563023641</v>
      </c>
      <c r="AJ28" s="1450">
        <v>21224.466563023598</v>
      </c>
      <c r="AK28" s="1450">
        <v>21224.466563023612</v>
      </c>
      <c r="AL28" s="1450">
        <v>21224.466563023539</v>
      </c>
      <c r="AM28" s="1450">
        <v>21224.466563023598</v>
      </c>
      <c r="AN28" s="1450">
        <v>21224.466563023598</v>
      </c>
      <c r="AO28" s="1450">
        <v>21224.466563023598</v>
      </c>
      <c r="AP28" s="1450">
        <v>21224.466563023627</v>
      </c>
      <c r="AQ28" s="1450">
        <v>21224.466563023627</v>
      </c>
      <c r="AR28" s="1450">
        <v>21224.466563023627</v>
      </c>
    </row>
    <row r="29" spans="1:44">
      <c r="B29" s="1449">
        <v>4</v>
      </c>
      <c r="C29" s="1468" t="s">
        <v>933</v>
      </c>
      <c r="D29" s="1457"/>
      <c r="E29" s="1450"/>
      <c r="F29" s="1450"/>
      <c r="G29" s="1450"/>
      <c r="H29" s="1450"/>
      <c r="I29" s="1450"/>
      <c r="J29" s="1450"/>
      <c r="K29" s="1450">
        <v>16153.767670931569</v>
      </c>
      <c r="L29" s="1450">
        <v>17204.6520786498</v>
      </c>
      <c r="M29" s="1450">
        <v>17862.352883607935</v>
      </c>
      <c r="N29" s="1450">
        <v>19798.948497201454</v>
      </c>
      <c r="O29" s="1450">
        <v>22227.445012824865</v>
      </c>
      <c r="P29" s="1450">
        <v>25157.235733733047</v>
      </c>
      <c r="Q29" s="1450">
        <v>29160.228962632165</v>
      </c>
      <c r="R29" s="1450">
        <v>37915.512626297495</v>
      </c>
      <c r="S29" s="1450">
        <v>54598.819004219513</v>
      </c>
      <c r="T29" s="1450">
        <v>67297.767392795256</v>
      </c>
      <c r="U29" s="1450">
        <v>77167.930303531932</v>
      </c>
      <c r="V29" s="1450">
        <v>79875.008075013611</v>
      </c>
      <c r="W29" s="1450">
        <v>70661.838963544287</v>
      </c>
      <c r="X29" s="1450">
        <v>75550.150415069744</v>
      </c>
      <c r="Y29" s="1450">
        <v>78069.615390991385</v>
      </c>
      <c r="Z29" s="1450">
        <v>86157.67744656108</v>
      </c>
      <c r="AA29" s="1450">
        <v>107643.72882864569</v>
      </c>
      <c r="AB29" s="1450">
        <v>120316.92059254345</v>
      </c>
      <c r="AC29" s="1450">
        <v>120316.92059254344</v>
      </c>
      <c r="AD29" s="1450">
        <v>116288.11544993521</v>
      </c>
      <c r="AE29" s="1450">
        <v>101838.83825566895</v>
      </c>
      <c r="AF29" s="1450">
        <v>84897.866252094449</v>
      </c>
      <c r="AG29" s="1450">
        <v>84897.866252094449</v>
      </c>
      <c r="AH29" s="1450">
        <v>84897.866252094449</v>
      </c>
      <c r="AI29" s="1450">
        <v>84897.866252094478</v>
      </c>
      <c r="AJ29" s="1450">
        <v>84897.866252094464</v>
      </c>
      <c r="AK29" s="1450">
        <v>84897.866252094464</v>
      </c>
      <c r="AL29" s="1450">
        <v>84897.866252094391</v>
      </c>
      <c r="AM29" s="1450">
        <v>84897.866252094347</v>
      </c>
      <c r="AN29" s="1450">
        <v>84897.866252094347</v>
      </c>
      <c r="AO29" s="1450">
        <v>84897.866252094333</v>
      </c>
      <c r="AP29" s="1450">
        <v>84897.86625209442</v>
      </c>
      <c r="AQ29" s="1450">
        <v>84897.866252094449</v>
      </c>
      <c r="AR29" s="1450">
        <v>84897.866252094478</v>
      </c>
    </row>
    <row r="30" spans="1:44">
      <c r="B30" s="1449">
        <v>5</v>
      </c>
      <c r="C30" s="1468" t="s">
        <v>935</v>
      </c>
      <c r="D30" s="1457"/>
      <c r="E30" s="1450"/>
      <c r="F30" s="1450"/>
      <c r="G30" s="1450"/>
      <c r="H30" s="1465">
        <v>3924.3118339727193</v>
      </c>
      <c r="I30" s="1465">
        <v>4174.1446425080439</v>
      </c>
      <c r="J30" s="1465">
        <v>3766.2526013216066</v>
      </c>
      <c r="K30" s="1465">
        <v>4289.0585931291989</v>
      </c>
      <c r="L30" s="1465">
        <v>4975.1962416909519</v>
      </c>
      <c r="M30" s="1465">
        <v>4831.8454474661776</v>
      </c>
      <c r="N30" s="1465">
        <v>5702.8482149151241</v>
      </c>
      <c r="O30" s="1465">
        <v>6717.5551087526092</v>
      </c>
      <c r="P30" s="1465">
        <v>7904.9869625991359</v>
      </c>
      <c r="Q30" s="1465">
        <v>8834.8386763652979</v>
      </c>
      <c r="R30" s="1465">
        <v>14458.131878580451</v>
      </c>
      <c r="S30" s="1465">
        <v>23400.861486674632</v>
      </c>
      <c r="T30" s="1465">
        <v>20603.935351174878</v>
      </c>
      <c r="U30" s="1465">
        <v>18705.001587101964</v>
      </c>
      <c r="V30" s="1465">
        <v>17165.209650062148</v>
      </c>
      <c r="W30" s="1465">
        <v>14187.69237520529</v>
      </c>
      <c r="X30" s="1465">
        <v>25492.246802700342</v>
      </c>
      <c r="Y30" s="1465">
        <v>21224.466563023612</v>
      </c>
      <c r="Z30" s="1465">
        <v>25253.271705631843</v>
      </c>
      <c r="AA30" s="1465">
        <v>35673.743757289878</v>
      </c>
      <c r="AB30" s="1465">
        <v>38165.43856659811</v>
      </c>
      <c r="AC30" s="1465">
        <v>21224.466563023605</v>
      </c>
      <c r="AD30" s="1465">
        <v>21224.466563023612</v>
      </c>
      <c r="AE30" s="1465">
        <v>21224.466563023612</v>
      </c>
      <c r="AF30" s="1465">
        <v>21224.466563023612</v>
      </c>
      <c r="AG30" s="1465">
        <v>21224.466563023612</v>
      </c>
      <c r="AH30" s="1465">
        <v>21224.466563023612</v>
      </c>
      <c r="AI30" s="1465">
        <v>21224.466563023641</v>
      </c>
      <c r="AJ30" s="1465">
        <v>21224.466563023598</v>
      </c>
      <c r="AK30" s="1465">
        <v>21224.466563023612</v>
      </c>
      <c r="AL30" s="1465">
        <v>21224.466563023539</v>
      </c>
      <c r="AM30" s="1465">
        <v>21224.466563023598</v>
      </c>
      <c r="AN30" s="1465">
        <v>21224.466563023598</v>
      </c>
      <c r="AO30" s="1465">
        <v>21224.466563023598</v>
      </c>
      <c r="AP30" s="1465">
        <v>21224.466563023627</v>
      </c>
      <c r="AQ30" s="1465">
        <v>21224.466563023627</v>
      </c>
      <c r="AR30" s="1465">
        <v>21224.466563023627</v>
      </c>
    </row>
    <row r="31" spans="1:44">
      <c r="B31" s="1449">
        <v>6</v>
      </c>
      <c r="C31" s="1471" t="s">
        <v>928</v>
      </c>
      <c r="D31" s="1457"/>
      <c r="E31" s="1450"/>
      <c r="F31" s="1450"/>
      <c r="G31" s="1450"/>
      <c r="H31" s="1450">
        <v>138.13631949592519</v>
      </c>
      <c r="I31" s="1450">
        <v>137.06617185543965</v>
      </c>
      <c r="J31" s="1450">
        <v>194.25460189995741</v>
      </c>
      <c r="K31" s="1450">
        <v>327.27198712690239</v>
      </c>
      <c r="L31" s="1450">
        <v>366.40166062558558</v>
      </c>
      <c r="M31" s="1450">
        <v>425.53079819797591</v>
      </c>
      <c r="N31" s="1450">
        <v>325.79679397183787</v>
      </c>
      <c r="O31" s="1450">
        <v>340.08469071620658</v>
      </c>
      <c r="P31" s="1450">
        <v>596.34293856018678</v>
      </c>
      <c r="Q31" s="1450">
        <v>465.16768050213551</v>
      </c>
      <c r="R31" s="1450">
        <v>325.94227607900308</v>
      </c>
      <c r="S31" s="1450">
        <v>578.29937104420719</v>
      </c>
      <c r="T31" s="1450">
        <v>983.60519523144887</v>
      </c>
      <c r="U31" s="1450">
        <v>1397.839068821125</v>
      </c>
      <c r="V31" s="1450">
        <v>2482.6896614721531</v>
      </c>
      <c r="W31" s="1450">
        <v>4287.6526287452234</v>
      </c>
      <c r="X31" s="1450">
        <v>4263.5791503989476</v>
      </c>
      <c r="Y31" s="1450">
        <v>4703.0814562658697</v>
      </c>
      <c r="Z31" s="1450">
        <v>5367.3686114635457</v>
      </c>
      <c r="AA31" s="1450">
        <v>5390.8604481441253</v>
      </c>
      <c r="AB31" s="1450">
        <v>5357.4491838724925</v>
      </c>
      <c r="AC31" s="1450">
        <v>3827.0049693100095</v>
      </c>
      <c r="AD31" s="1450">
        <v>3858.5792839991709</v>
      </c>
      <c r="AE31" s="1450">
        <v>4281.0514414093659</v>
      </c>
      <c r="AF31" s="1450">
        <v>4771.577165161706</v>
      </c>
      <c r="AG31" s="1450">
        <v>3442.6799974649948</v>
      </c>
      <c r="AH31" s="1450">
        <v>3545.8947042579562</v>
      </c>
      <c r="AI31" s="1450">
        <v>4079.9982812720609</v>
      </c>
      <c r="AJ31" s="1450">
        <v>4199.5639843651097</v>
      </c>
      <c r="AK31" s="1450">
        <v>3457.124916554531</v>
      </c>
      <c r="AL31" s="1450">
        <v>3748.742018029297</v>
      </c>
      <c r="AM31" s="1450">
        <v>4377.70030159617</v>
      </c>
      <c r="AN31" s="1450">
        <v>4825.7293903243353</v>
      </c>
      <c r="AO31" s="1450">
        <v>4005.9928965887102</v>
      </c>
      <c r="AP31" s="1450">
        <v>4216.6985192935572</v>
      </c>
      <c r="AQ31" s="1450">
        <v>4763.5728436282734</v>
      </c>
      <c r="AR31" s="1450">
        <v>5091.2534341131959</v>
      </c>
    </row>
    <row r="32" spans="1:44">
      <c r="B32" s="1449">
        <v>7</v>
      </c>
      <c r="C32" s="1471" t="s">
        <v>936</v>
      </c>
      <c r="D32" s="1457"/>
      <c r="E32" s="1450"/>
      <c r="F32" s="1450"/>
      <c r="G32" s="1450"/>
      <c r="H32" s="1470">
        <v>345.34079873981295</v>
      </c>
      <c r="I32" s="1470">
        <v>342.66542963859911</v>
      </c>
      <c r="J32" s="1470">
        <v>485.6365047498935</v>
      </c>
      <c r="K32" s="1470">
        <v>818.17996781725594</v>
      </c>
      <c r="L32" s="1470">
        <v>916.00415156396389</v>
      </c>
      <c r="M32" s="1470">
        <v>1063.8269954949399</v>
      </c>
      <c r="N32" s="1470">
        <v>814.49198492959465</v>
      </c>
      <c r="O32" s="1470">
        <v>850.21172679051642</v>
      </c>
      <c r="P32" s="1470">
        <v>1490.8573464004669</v>
      </c>
      <c r="Q32" s="1470">
        <v>1162.9192012553387</v>
      </c>
      <c r="R32" s="1470">
        <v>814.85569019750767</v>
      </c>
      <c r="S32" s="1470">
        <v>1445.7484276105179</v>
      </c>
      <c r="T32" s="1470">
        <v>2459.0129880786221</v>
      </c>
      <c r="U32" s="1470">
        <v>3494.5976720528124</v>
      </c>
      <c r="V32" s="1470">
        <v>6206.7241536803831</v>
      </c>
      <c r="W32" s="1470">
        <v>10719.131571863058</v>
      </c>
      <c r="X32" s="1470">
        <v>10658.947875997368</v>
      </c>
      <c r="Y32" s="1470">
        <v>11757.703640664675</v>
      </c>
      <c r="Z32" s="1470">
        <v>13418.421528658864</v>
      </c>
      <c r="AA32" s="1470">
        <v>13477.151120360313</v>
      </c>
      <c r="AB32" s="1470">
        <v>13393.622959681232</v>
      </c>
      <c r="AC32" s="1470">
        <v>9567.512423275024</v>
      </c>
      <c r="AD32" s="1470">
        <v>9646.4482099979268</v>
      </c>
      <c r="AE32" s="1470">
        <v>10702.628603523415</v>
      </c>
      <c r="AF32" s="1470">
        <v>11928.942912904266</v>
      </c>
      <c r="AG32" s="1470">
        <v>8606.699993662487</v>
      </c>
      <c r="AH32" s="1470">
        <v>8864.7367606448897</v>
      </c>
      <c r="AI32" s="1470">
        <v>10199.995703180153</v>
      </c>
      <c r="AJ32" s="1470">
        <v>10498.909960912773</v>
      </c>
      <c r="AK32" s="1470">
        <v>8642.8122913863281</v>
      </c>
      <c r="AL32" s="1470">
        <v>9371.8550450732419</v>
      </c>
      <c r="AM32" s="1470">
        <v>10944.250753990425</v>
      </c>
      <c r="AN32" s="1470">
        <v>12064.323475810837</v>
      </c>
      <c r="AO32" s="1470">
        <v>10014.982241471775</v>
      </c>
      <c r="AP32" s="1470">
        <v>10541.746298233893</v>
      </c>
      <c r="AQ32" s="1470">
        <v>11908.932109070684</v>
      </c>
      <c r="AR32" s="1470">
        <v>12728.133585282991</v>
      </c>
    </row>
    <row r="33" spans="1:44">
      <c r="B33" s="1449">
        <v>8</v>
      </c>
      <c r="C33" s="1471" t="s">
        <v>937</v>
      </c>
      <c r="D33" s="1457"/>
      <c r="E33" s="1450"/>
      <c r="F33" s="1450"/>
      <c r="G33" s="1450"/>
      <c r="H33" s="1465">
        <v>3440.8347157369813</v>
      </c>
      <c r="I33" s="1465">
        <v>3694.4130410140051</v>
      </c>
      <c r="J33" s="1465">
        <v>3086.3614946717557</v>
      </c>
      <c r="K33" s="1465">
        <v>3143.6066381850405</v>
      </c>
      <c r="L33" s="1465">
        <v>3692.7904295014023</v>
      </c>
      <c r="M33" s="1465">
        <v>3342.4876537732616</v>
      </c>
      <c r="N33" s="1465">
        <v>4562.5594360136911</v>
      </c>
      <c r="O33" s="1465">
        <v>5527.2586912458864</v>
      </c>
      <c r="P33" s="1465">
        <v>5817.7866776384826</v>
      </c>
      <c r="Q33" s="1465">
        <v>7206.7517946078242</v>
      </c>
      <c r="R33" s="1465">
        <v>13317.33391230394</v>
      </c>
      <c r="S33" s="1465">
        <v>21376.813688019905</v>
      </c>
      <c r="T33" s="1465">
        <v>17161.317167864807</v>
      </c>
      <c r="U33" s="1465">
        <v>13812.564846228026</v>
      </c>
      <c r="V33" s="1465">
        <v>8475.7958349096116</v>
      </c>
      <c r="W33" s="1465">
        <v>-819.09182540299116</v>
      </c>
      <c r="X33" s="1465">
        <v>10569.719776304026</v>
      </c>
      <c r="Y33" s="1465">
        <v>4763.6814660930677</v>
      </c>
      <c r="Z33" s="1465">
        <v>6467.4815655094335</v>
      </c>
      <c r="AA33" s="1465">
        <v>16805.732188785445</v>
      </c>
      <c r="AB33" s="1465">
        <v>19414.366423044383</v>
      </c>
      <c r="AC33" s="1465">
        <v>7829.9491704385709</v>
      </c>
      <c r="AD33" s="1465">
        <v>7719.4390690265145</v>
      </c>
      <c r="AE33" s="1465">
        <v>6240.7865180908311</v>
      </c>
      <c r="AF33" s="1465">
        <v>4523.9464849576407</v>
      </c>
      <c r="AG33" s="1465">
        <v>9175.0865718961304</v>
      </c>
      <c r="AH33" s="1465">
        <v>8813.8350981207659</v>
      </c>
      <c r="AI33" s="1465">
        <v>6944.4725785714272</v>
      </c>
      <c r="AJ33" s="1465">
        <v>6525.9926177457146</v>
      </c>
      <c r="AK33" s="1465">
        <v>9124.5293550827537</v>
      </c>
      <c r="AL33" s="1465">
        <v>8103.8694999210002</v>
      </c>
      <c r="AM33" s="1465">
        <v>5902.5155074370023</v>
      </c>
      <c r="AN33" s="1465">
        <v>4334.413696888425</v>
      </c>
      <c r="AO33" s="1465">
        <v>7203.4914249631129</v>
      </c>
      <c r="AP33" s="1465">
        <v>6466.0217454961767</v>
      </c>
      <c r="AQ33" s="1465">
        <v>4551.9616103246699</v>
      </c>
      <c r="AR33" s="1465">
        <v>3405.0795436274402</v>
      </c>
    </row>
    <row r="34" spans="1:44">
      <c r="B34" s="1449">
        <v>9</v>
      </c>
      <c r="C34" s="1466" t="s">
        <v>927</v>
      </c>
      <c r="D34" s="1457"/>
      <c r="E34" s="1456">
        <v>2.1653047346692267E-2</v>
      </c>
      <c r="F34" s="1456">
        <v>0.14566680521400865</v>
      </c>
      <c r="G34" s="1456">
        <v>0.2788844526632821</v>
      </c>
      <c r="H34" s="1456">
        <v>0.1956499784556498</v>
      </c>
      <c r="I34" s="1456">
        <v>4.0190658039715998E-2</v>
      </c>
      <c r="J34" s="1456">
        <v>3.584487795764435E-2</v>
      </c>
      <c r="K34" s="1456">
        <v>0.22383028193171084</v>
      </c>
      <c r="L34" s="1456">
        <v>0.1826018150665667</v>
      </c>
      <c r="M34" s="1456">
        <v>1.5436093404458839E-2</v>
      </c>
      <c r="N34" s="1456">
        <v>8.539610218051763E-2</v>
      </c>
      <c r="O34" s="1456">
        <v>0.20670490411795694</v>
      </c>
      <c r="P34" s="1456">
        <v>0.1804762133555764</v>
      </c>
      <c r="Q34" s="1456">
        <v>5.2537721091447498E-2</v>
      </c>
      <c r="R34" s="1456">
        <v>0.29784787520128941</v>
      </c>
      <c r="S34" s="1456">
        <v>0.40689032765271316</v>
      </c>
      <c r="T34" s="1456">
        <v>1.2710761456103725E-2</v>
      </c>
      <c r="U34" s="1456">
        <v>-1.7816292933701905E-2</v>
      </c>
      <c r="V34" s="1456">
        <v>0.12700129828587281</v>
      </c>
      <c r="W34" s="1456">
        <v>0.19452186534887739</v>
      </c>
      <c r="X34" s="1456">
        <v>0.21123992901612842</v>
      </c>
      <c r="Y34" s="1456">
        <v>-7.400643353556402E-2</v>
      </c>
      <c r="Z34" s="1456">
        <v>0.14821590063954559</v>
      </c>
      <c r="AA34" s="1456">
        <v>0.27085261974377017</v>
      </c>
      <c r="AB34" s="1456">
        <v>0.15623835679923492</v>
      </c>
      <c r="AC34" s="1456">
        <v>-0.20713679243038174</v>
      </c>
      <c r="AD34" s="1456">
        <v>0.11079761565206292</v>
      </c>
      <c r="AE34" s="1456">
        <v>0.20929423967751215</v>
      </c>
      <c r="AF34" s="1456">
        <v>0.12687472155038471</v>
      </c>
      <c r="AG34" s="1456">
        <v>-0.1725903152098458</v>
      </c>
      <c r="AH34" s="1456">
        <v>8.8464138957569549E-2</v>
      </c>
      <c r="AI34" s="1456">
        <v>0.1705355513094684</v>
      </c>
      <c r="AJ34" s="1456">
        <v>0.10680218350919923</v>
      </c>
      <c r="AK34" s="1456">
        <v>-0.14792006227304133</v>
      </c>
      <c r="AL34" s="1456">
        <v>7.3623790614566698E-2</v>
      </c>
      <c r="AM34" s="1456">
        <v>0.14388908379563903</v>
      </c>
      <c r="AN34" s="1456">
        <v>9.2213337842198984E-2</v>
      </c>
      <c r="AO34" s="1456">
        <v>-0.12942054468070208</v>
      </c>
      <c r="AP34" s="1456">
        <v>6.3047263615566118E-2</v>
      </c>
      <c r="AQ34" s="1456">
        <v>0.124444431489938</v>
      </c>
      <c r="AR34" s="1456">
        <v>8.1131084372989992E-2</v>
      </c>
    </row>
    <row r="35" spans="1:44">
      <c r="B35" s="1449">
        <v>10</v>
      </c>
      <c r="C35" s="1466" t="s">
        <v>926</v>
      </c>
      <c r="D35" s="1457"/>
      <c r="E35" s="1457"/>
      <c r="F35" s="1457"/>
      <c r="G35" s="1457"/>
      <c r="H35" s="1456">
        <v>0.78976962309798782</v>
      </c>
      <c r="I35" s="1456">
        <v>0.82224449564826907</v>
      </c>
      <c r="J35" s="1456">
        <v>0.64756683061195708</v>
      </c>
      <c r="K35" s="1456">
        <v>0.57664140385014906</v>
      </c>
      <c r="L35" s="1456">
        <v>0.55943546982754988</v>
      </c>
      <c r="M35" s="1456">
        <v>0.52232386357153127</v>
      </c>
      <c r="N35" s="1456">
        <v>0.59514655421647955</v>
      </c>
      <c r="O35" s="1456">
        <v>0.57282525050911692</v>
      </c>
      <c r="P35" s="1456">
        <v>0.56999826343622573</v>
      </c>
      <c r="Q35" s="1456">
        <v>0.6273622781857271</v>
      </c>
      <c r="R35" s="1456">
        <v>0.9458966829556632</v>
      </c>
      <c r="S35" s="1456">
        <v>1.2687097835762264</v>
      </c>
      <c r="T35" s="1456">
        <v>0.94628810513468475</v>
      </c>
      <c r="U35" s="1456">
        <v>0.81619378366596274</v>
      </c>
      <c r="V35" s="1456">
        <v>0.57711299701655361</v>
      </c>
      <c r="W35" s="1456">
        <v>0.33904962031070718</v>
      </c>
      <c r="X35" s="1456">
        <v>0.60155340377956157</v>
      </c>
      <c r="Y35" s="1456">
        <v>0.50992949443111435</v>
      </c>
      <c r="Z35" s="1456">
        <v>0.53835231333572309</v>
      </c>
      <c r="AA35" s="1456">
        <v>0.63665406570067384</v>
      </c>
      <c r="AB35" s="1456">
        <v>0.56233473009073487</v>
      </c>
      <c r="AC35" s="1456">
        <v>0.33771742078807243</v>
      </c>
      <c r="AD35" s="1456">
        <v>0.29412362309210938</v>
      </c>
      <c r="AE35" s="1456">
        <v>0.23143802713442141</v>
      </c>
      <c r="AF35" s="1456">
        <v>0.20016463367908099</v>
      </c>
      <c r="AG35" s="1456">
        <v>0.25245796723579894</v>
      </c>
      <c r="AH35" s="1456">
        <v>0.22727629559017415</v>
      </c>
      <c r="AI35" s="1456">
        <v>0.18794127031547192</v>
      </c>
      <c r="AJ35" s="1456">
        <v>0.16678097992729568</v>
      </c>
      <c r="AK35" s="1456">
        <v>0.20157001180085832</v>
      </c>
      <c r="AL35" s="1456">
        <v>0.18518755426697164</v>
      </c>
      <c r="AM35" s="1456">
        <v>0.15820754359814559</v>
      </c>
      <c r="AN35" s="1456">
        <v>0.14294111988154623</v>
      </c>
      <c r="AO35" s="1456">
        <v>0.16775552803515303</v>
      </c>
      <c r="AP35" s="1456">
        <v>0.15625168657926825</v>
      </c>
      <c r="AQ35" s="1456">
        <v>0.13659688582812235</v>
      </c>
      <c r="AR35" s="1456">
        <v>0.12506429018527299</v>
      </c>
    </row>
    <row r="36" spans="1:44">
      <c r="B36" s="1449">
        <v>11</v>
      </c>
      <c r="C36" s="1455" t="s">
        <v>7</v>
      </c>
      <c r="D36" s="1450"/>
      <c r="E36" s="1456">
        <v>0.18358090591334889</v>
      </c>
      <c r="F36" s="1456">
        <v>0.21270062189754882</v>
      </c>
      <c r="G36" s="1456">
        <v>0.27403710670962661</v>
      </c>
      <c r="H36" s="1456">
        <v>0.3296813654794758</v>
      </c>
      <c r="I36" s="1456">
        <v>0.20544093907353664</v>
      </c>
      <c r="J36" s="1456">
        <v>0.21422705884782378</v>
      </c>
      <c r="K36" s="1456">
        <v>0.2643398472115871</v>
      </c>
      <c r="L36" s="1456">
        <v>0.31599215486705251</v>
      </c>
      <c r="M36" s="1456">
        <v>0.19914781475854856</v>
      </c>
      <c r="N36" s="1456">
        <v>0.21859827173296728</v>
      </c>
      <c r="O36" s="1456">
        <v>0.26599773370122332</v>
      </c>
      <c r="P36" s="1456">
        <v>0.3162561798072609</v>
      </c>
      <c r="Q36" s="1456">
        <v>0.16535488965241343</v>
      </c>
      <c r="R36" s="1456">
        <v>0.21635614343368881</v>
      </c>
      <c r="S36" s="1456">
        <v>0.30599926141498057</v>
      </c>
      <c r="T36" s="1456">
        <v>0.31228970549891727</v>
      </c>
      <c r="U36" s="1456">
        <v>0.18982988867094655</v>
      </c>
      <c r="V36" s="1456">
        <v>0.21712874479385091</v>
      </c>
      <c r="W36" s="1456">
        <v>0.26461576875557519</v>
      </c>
      <c r="X36" s="1456">
        <v>0.32842559777962743</v>
      </c>
      <c r="Y36" s="1456">
        <v>0.18887070523962474</v>
      </c>
      <c r="Z36" s="1456">
        <v>0.21686434692114187</v>
      </c>
      <c r="AA36" s="1456">
        <v>0.27560262341375497</v>
      </c>
      <c r="AB36" s="1456">
        <v>0.31866232442547837</v>
      </c>
      <c r="AC36" s="1456">
        <v>0.25731220753382306</v>
      </c>
      <c r="AD36" s="1456">
        <v>0.26719169290316352</v>
      </c>
      <c r="AE36" s="1456">
        <v>0.30090038350004966</v>
      </c>
      <c r="AF36" s="1456">
        <v>0.30469855826616926</v>
      </c>
      <c r="AG36" s="1456">
        <v>0.2265053625266322</v>
      </c>
      <c r="AH36" s="1456">
        <v>0.27547526666773048</v>
      </c>
      <c r="AI36" s="1456">
        <v>0.30769122958126749</v>
      </c>
      <c r="AJ36" s="1456">
        <v>0.3026432760971921</v>
      </c>
      <c r="AK36" s="1456">
        <v>0.20128216646949382</v>
      </c>
      <c r="AL36" s="1456">
        <v>0.28184959496507239</v>
      </c>
      <c r="AM36" s="1456">
        <v>0.31344710890011285</v>
      </c>
      <c r="AN36" s="1456">
        <v>0.28633068247265114</v>
      </c>
      <c r="AO36" s="1456">
        <v>0.18452631619287607</v>
      </c>
      <c r="AP36" s="1456">
        <v>0.27789658837917708</v>
      </c>
      <c r="AQ36" s="1456">
        <v>0.31459873487652962</v>
      </c>
      <c r="AR36" s="1456">
        <v>0.29806703844264687</v>
      </c>
    </row>
    <row r="37" spans="1:44">
      <c r="B37" s="1449">
        <v>12</v>
      </c>
      <c r="C37" s="1458" t="s">
        <v>922</v>
      </c>
      <c r="D37" s="1450"/>
      <c r="E37" s="1459">
        <v>0.17403505781527806</v>
      </c>
      <c r="F37" s="1460">
        <v>0.23428866021702066</v>
      </c>
      <c r="G37" s="1461">
        <v>0.27403710670962661</v>
      </c>
      <c r="H37" s="1462">
        <v>0.3296813654794758</v>
      </c>
      <c r="I37" s="1459">
        <v>0.19451092249344276</v>
      </c>
      <c r="J37" s="1460">
        <v>0.21346384037268629</v>
      </c>
      <c r="K37" s="1461">
        <v>0.26918847696060688</v>
      </c>
      <c r="L37" s="1462">
        <v>0.32283676017326413</v>
      </c>
      <c r="M37" s="1459">
        <v>0.19605655324847804</v>
      </c>
      <c r="N37" s="1460">
        <v>0.21517531749277996</v>
      </c>
      <c r="O37" s="1461">
        <v>0.26812489587414562</v>
      </c>
      <c r="P37" s="1462">
        <v>0.32064323338459638</v>
      </c>
      <c r="Q37" s="1459">
        <v>0.18838113734946188</v>
      </c>
      <c r="R37" s="1460">
        <v>0.21547052397800717</v>
      </c>
      <c r="S37" s="1461">
        <v>0.2775934872593544</v>
      </c>
      <c r="T37" s="1462">
        <v>0.31855485141317663</v>
      </c>
      <c r="U37" s="1459">
        <v>0.1886708876137588</v>
      </c>
      <c r="V37" s="1460">
        <v>0.21580216814117592</v>
      </c>
      <c r="W37" s="1461">
        <v>0.27499794355859852</v>
      </c>
      <c r="X37" s="1462">
        <v>0.32052900068646678</v>
      </c>
      <c r="Y37" s="1459">
        <v>0.18870419055140317</v>
      </c>
      <c r="Z37" s="1460">
        <v>0.21663491314589453</v>
      </c>
      <c r="AA37" s="1461">
        <v>0.27531104689942421</v>
      </c>
      <c r="AB37" s="1462">
        <v>0.31832519247566732</v>
      </c>
      <c r="AC37" s="1459">
        <v>0.20010310117107127</v>
      </c>
      <c r="AD37" s="1460">
        <v>0.22722783995696244</v>
      </c>
      <c r="AE37" s="1461">
        <v>0.28262315415711675</v>
      </c>
      <c r="AF37" s="1462">
        <v>0.31606647315549063</v>
      </c>
      <c r="AG37" s="1459">
        <v>0.205574610724688</v>
      </c>
      <c r="AH37" s="1460">
        <v>0.23860323894391514</v>
      </c>
      <c r="AI37" s="1461">
        <v>0.29096185333312558</v>
      </c>
      <c r="AJ37" s="1462">
        <v>0.31334389241347693</v>
      </c>
      <c r="AK37" s="1459">
        <v>0.21276006608810411</v>
      </c>
      <c r="AL37" s="1460">
        <v>0.2517019292501918</v>
      </c>
      <c r="AM37" s="1461">
        <v>0.29245142283015202</v>
      </c>
      <c r="AN37" s="1462">
        <v>0.30815208780822367</v>
      </c>
      <c r="AO37" s="1459">
        <v>0.21169935159249001</v>
      </c>
      <c r="AP37" s="1460">
        <v>0.26385549796725705</v>
      </c>
      <c r="AQ37" s="1461">
        <v>0.30244801605434291</v>
      </c>
      <c r="AR37" s="1462">
        <v>0.30208037594082759</v>
      </c>
    </row>
    <row r="38" spans="1:44">
      <c r="B38" s="1449">
        <v>13</v>
      </c>
      <c r="C38" s="1458" t="s">
        <v>923</v>
      </c>
      <c r="D38" s="1450"/>
      <c r="E38" s="1459">
        <v>0.18358090591334889</v>
      </c>
      <c r="F38" s="1460">
        <v>0.21270062189754882</v>
      </c>
      <c r="G38" s="1461">
        <v>0.27403710670962661</v>
      </c>
      <c r="H38" s="1462">
        <v>0.3296813654794758</v>
      </c>
      <c r="I38" s="1459">
        <v>0.19451092249344276</v>
      </c>
      <c r="J38" s="1460">
        <v>0.21346384037268629</v>
      </c>
      <c r="K38" s="1461">
        <v>0.26918847696060688</v>
      </c>
      <c r="L38" s="1462">
        <v>0.32283676017326413</v>
      </c>
      <c r="M38" s="1459">
        <v>0.19914781475854856</v>
      </c>
      <c r="N38" s="1460">
        <v>0.21422705884782378</v>
      </c>
      <c r="O38" s="1461">
        <v>0.26599773370122332</v>
      </c>
      <c r="P38" s="1462">
        <v>0.3162561798072609</v>
      </c>
      <c r="Q38" s="1459">
        <v>0.19136436033594872</v>
      </c>
      <c r="R38" s="1460">
        <v>0.21529160114075629</v>
      </c>
      <c r="S38" s="1461">
        <v>0.27001742020542496</v>
      </c>
      <c r="T38" s="1462">
        <v>0.3161241673371567</v>
      </c>
      <c r="U38" s="1459">
        <v>0.18982988867094655</v>
      </c>
      <c r="V38" s="1460">
        <v>0.21635614343368881</v>
      </c>
      <c r="W38" s="1461">
        <v>0.26599773370122332</v>
      </c>
      <c r="X38" s="1462">
        <v>0.3162561798072609</v>
      </c>
      <c r="Y38" s="1459">
        <v>0.18935029695528566</v>
      </c>
      <c r="Z38" s="1460">
        <v>0.21686434692114187</v>
      </c>
      <c r="AA38" s="1461">
        <v>0.26599773370122332</v>
      </c>
      <c r="AB38" s="1462">
        <v>0.3162561798072609</v>
      </c>
      <c r="AC38" s="1459">
        <v>0.18982988867094655</v>
      </c>
      <c r="AD38" s="1460">
        <v>0.21712874479385091</v>
      </c>
      <c r="AE38" s="1461">
        <v>0.27560262341375497</v>
      </c>
      <c r="AF38" s="1462">
        <v>0.3162561798072609</v>
      </c>
      <c r="AG38" s="1459">
        <v>0.18982988867094655</v>
      </c>
      <c r="AH38" s="1460">
        <v>0.21712874479385091</v>
      </c>
      <c r="AI38" s="1461">
        <v>0.30090038350004966</v>
      </c>
      <c r="AJ38" s="1462">
        <v>0.31228970549891727</v>
      </c>
      <c r="AK38" s="1459">
        <v>0.20128216646949382</v>
      </c>
      <c r="AL38" s="1460">
        <v>0.26719169290316352</v>
      </c>
      <c r="AM38" s="1461">
        <v>0.30090038350004966</v>
      </c>
      <c r="AN38" s="1462">
        <v>0.30469855826616926</v>
      </c>
      <c r="AO38" s="1459">
        <v>0.20128216646949382</v>
      </c>
      <c r="AP38" s="1460">
        <v>0.27547526666773048</v>
      </c>
      <c r="AQ38" s="1461">
        <v>0.30769122958126749</v>
      </c>
      <c r="AR38" s="1462">
        <v>0.3026432760971921</v>
      </c>
    </row>
    <row r="39" spans="1:44">
      <c r="B39" s="1449">
        <v>14</v>
      </c>
      <c r="C39" s="1466" t="s">
        <v>932</v>
      </c>
      <c r="D39" s="1450"/>
      <c r="E39"/>
      <c r="F39"/>
      <c r="G39"/>
      <c r="H39"/>
      <c r="I39" s="1467">
        <v>109.30016580093877</v>
      </c>
      <c r="J39" s="1467">
        <v>7.6321847513746714</v>
      </c>
      <c r="K39" s="1467">
        <v>-48.486297490197281</v>
      </c>
      <c r="L39" s="1467">
        <v>-68.446053062116704</v>
      </c>
      <c r="M39" s="1467">
        <v>46.368922651058021</v>
      </c>
      <c r="N39" s="1467">
        <v>7.6321847513749486</v>
      </c>
      <c r="O39" s="1467">
        <v>-31.907432593835662</v>
      </c>
      <c r="P39" s="1467">
        <v>-65.805803660032296</v>
      </c>
      <c r="Q39" s="1467">
        <v>-77.834544225998386</v>
      </c>
      <c r="R39" s="1467">
        <v>10.645422929325132</v>
      </c>
      <c r="S39" s="1467">
        <v>40.196865042016469</v>
      </c>
      <c r="T39" s="1467">
        <v>-1.3201247010419248</v>
      </c>
      <c r="U39" s="1467">
        <v>-15.34471665002174</v>
      </c>
      <c r="V39" s="1467">
        <v>10.645422929325132</v>
      </c>
      <c r="W39" s="1467">
        <v>-40.196865042016469</v>
      </c>
      <c r="X39" s="1467">
        <v>1.3201247010419248</v>
      </c>
      <c r="Y39" s="1467">
        <v>-4.7959171566089314</v>
      </c>
      <c r="Z39" s="1467">
        <v>5.0820348745306276</v>
      </c>
      <c r="AA39" s="1467">
        <v>0</v>
      </c>
      <c r="AB39" s="1467">
        <v>0</v>
      </c>
      <c r="AC39" s="1467">
        <v>4.7959171566089314</v>
      </c>
      <c r="AD39" s="1467">
        <v>2.6439787270904347</v>
      </c>
      <c r="AE39" s="1467">
        <v>96.0488971253165</v>
      </c>
      <c r="AF39" s="1467">
        <v>0</v>
      </c>
      <c r="AG39" s="1467">
        <v>0</v>
      </c>
      <c r="AH39" s="1467">
        <v>0</v>
      </c>
      <c r="AI39" s="1467">
        <v>252.97760086294696</v>
      </c>
      <c r="AJ39" s="1467">
        <v>-39.664743083436264</v>
      </c>
      <c r="AK39" s="1467">
        <v>114.52277798547267</v>
      </c>
      <c r="AL39" s="1467">
        <v>500.62948109312612</v>
      </c>
      <c r="AM39" s="1467">
        <v>0</v>
      </c>
      <c r="AN39" s="1467">
        <v>-75.911472327480084</v>
      </c>
      <c r="AO39" s="1467">
        <v>0</v>
      </c>
      <c r="AP39" s="1467">
        <v>82.835737645669539</v>
      </c>
      <c r="AQ39" s="1467">
        <v>67.908460812178276</v>
      </c>
      <c r="AR39" s="1467">
        <v>-20.552821689771573</v>
      </c>
    </row>
    <row r="40" spans="1:44" s="1477" customFormat="1">
      <c r="A40" s="1600"/>
      <c r="B40" s="1472"/>
      <c r="C40" s="1473" t="s">
        <v>86</v>
      </c>
      <c r="D40" s="1474"/>
      <c r="E40" s="1475"/>
      <c r="F40" s="1475"/>
      <c r="G40" s="1475"/>
      <c r="H40" s="1475"/>
      <c r="I40" s="1476"/>
      <c r="J40" s="1476"/>
      <c r="K40" s="1476"/>
      <c r="L40" s="1476"/>
      <c r="M40" s="1476"/>
      <c r="N40" s="1476"/>
      <c r="O40" s="1476"/>
      <c r="P40" s="1476"/>
      <c r="Q40" s="1476"/>
      <c r="R40" s="1476"/>
      <c r="S40" s="1476"/>
      <c r="T40" s="1476"/>
      <c r="U40" s="1476"/>
      <c r="V40" s="1476"/>
      <c r="W40" s="1476"/>
      <c r="X40" s="1476"/>
      <c r="Y40" s="1476"/>
      <c r="Z40" s="1476"/>
      <c r="AA40" s="1476"/>
      <c r="AB40" s="1476"/>
      <c r="AC40" s="1476"/>
      <c r="AD40" s="1476"/>
      <c r="AE40" s="1476"/>
      <c r="AF40" s="1476"/>
      <c r="AG40" s="1476"/>
      <c r="AH40" s="1476"/>
      <c r="AI40" s="1476"/>
      <c r="AJ40" s="1476"/>
      <c r="AK40" s="1476"/>
      <c r="AL40" s="1476"/>
      <c r="AM40" s="1476"/>
      <c r="AN40" s="1476"/>
      <c r="AO40" s="1476"/>
      <c r="AP40" s="1476"/>
      <c r="AQ40" s="1476"/>
      <c r="AR40" s="1476"/>
    </row>
    <row r="41" spans="1:44" customFormat="1">
      <c r="A41" s="1602"/>
      <c r="C41" s="1558"/>
      <c r="Z41" s="1487"/>
      <c r="AA41" s="1487"/>
      <c r="AB41" s="1487"/>
      <c r="AC41" s="1487"/>
      <c r="AD41" s="1487"/>
      <c r="AE41" s="1487"/>
    </row>
    <row r="42" spans="1:44">
      <c r="A42" s="1601">
        <v>42</v>
      </c>
      <c r="B42" s="1449">
        <v>642</v>
      </c>
      <c r="C42" s="1451" t="s">
        <v>530</v>
      </c>
      <c r="D42" s="1457">
        <v>3201.567102525662</v>
      </c>
      <c r="E42" s="1457">
        <v>4280.0245599659238</v>
      </c>
      <c r="F42" s="1457">
        <v>5993.737704233642</v>
      </c>
      <c r="G42" s="1457">
        <v>5272.8440729198028</v>
      </c>
      <c r="H42" s="1457">
        <v>6089.7083647671516</v>
      </c>
      <c r="I42" s="1457">
        <v>7430.7845280302172</v>
      </c>
      <c r="J42" s="1457">
        <v>10792.009581361201</v>
      </c>
      <c r="K42" s="1457">
        <v>11674.111194361656</v>
      </c>
      <c r="L42" s="1457">
        <v>14409.411143367162</v>
      </c>
      <c r="M42" s="1457">
        <v>12481.060461153378</v>
      </c>
      <c r="N42" s="1457">
        <v>19771.577687703357</v>
      </c>
      <c r="O42" s="1457">
        <v>21437.01867798328</v>
      </c>
      <c r="P42" s="1457">
        <v>28869.004203764216</v>
      </c>
      <c r="Q42" s="1457">
        <v>14697.565085400103</v>
      </c>
      <c r="R42" s="1457">
        <v>20839.38306162801</v>
      </c>
      <c r="S42" s="1457">
        <v>27302.883146640488</v>
      </c>
      <c r="T42" s="1457">
        <v>59506.633700695726</v>
      </c>
      <c r="U42" s="1457">
        <v>39139.515668446234</v>
      </c>
      <c r="V42" s="1457">
        <v>44433.062377472117</v>
      </c>
      <c r="W42" s="1457">
        <v>58965.614237131333</v>
      </c>
      <c r="X42" s="1457">
        <v>81746.468296788691</v>
      </c>
      <c r="Y42" s="1457">
        <v>78087.558145029834</v>
      </c>
      <c r="Z42" s="1465">
        <v>82876.080740828722</v>
      </c>
      <c r="AA42" s="1465">
        <v>93475.153719494556</v>
      </c>
      <c r="AB42" s="1465">
        <v>117522.21871358503</v>
      </c>
      <c r="AC42" s="1465">
        <v>112609.6687522928</v>
      </c>
      <c r="AD42" s="1465">
        <v>116875.83784564027</v>
      </c>
      <c r="AE42" s="1465">
        <v>127848.973454733</v>
      </c>
      <c r="AF42" s="1465">
        <v>152504.86423934132</v>
      </c>
      <c r="AG42" s="1465">
        <v>147033.64196191414</v>
      </c>
      <c r="AH42" s="1465">
        <v>151103.88209786476</v>
      </c>
      <c r="AI42" s="1465">
        <v>162078.47820397929</v>
      </c>
      <c r="AJ42" s="1465">
        <v>187080.01016652148</v>
      </c>
      <c r="AK42" s="1465">
        <v>181444.65122077148</v>
      </c>
      <c r="AL42" s="1465">
        <v>185636.99856080062</v>
      </c>
      <c r="AM42" s="1465">
        <v>196940.8325500986</v>
      </c>
      <c r="AN42" s="1465">
        <v>222692.41047151704</v>
      </c>
      <c r="AO42" s="1465">
        <v>216887.99075739455</v>
      </c>
      <c r="AP42" s="1465">
        <v>221206.10851762272</v>
      </c>
      <c r="AQ42" s="1465">
        <v>232849.05752660148</v>
      </c>
      <c r="AR42" s="1465">
        <v>259373.18278566247</v>
      </c>
    </row>
    <row r="43" spans="1:44">
      <c r="B43" s="1449">
        <v>1</v>
      </c>
      <c r="C43" s="1458" t="s">
        <v>930</v>
      </c>
      <c r="D43" s="1465">
        <v>4061.8194484657201</v>
      </c>
      <c r="E43" s="1465">
        <v>5384.856475673193</v>
      </c>
      <c r="F43" s="1465">
        <v>7442.4418856939046</v>
      </c>
      <c r="G43" s="1465">
        <v>6448.0638770501091</v>
      </c>
      <c r="H43" s="1465">
        <v>7334.1127311175269</v>
      </c>
      <c r="I43" s="1465">
        <v>8819.8111912673558</v>
      </c>
      <c r="J43" s="1465">
        <v>12654.052077265651</v>
      </c>
      <c r="K43" s="1465">
        <v>13535.309774846064</v>
      </c>
      <c r="L43" s="1465">
        <v>16512.023067565286</v>
      </c>
      <c r="M43" s="1465">
        <v>14149.152119331466</v>
      </c>
      <c r="N43" s="1465">
        <v>22195.345995049833</v>
      </c>
      <c r="O43" s="1465">
        <v>23835.87467901496</v>
      </c>
      <c r="P43" s="1465">
        <v>31863.186430656679</v>
      </c>
      <c r="Q43" s="1465">
        <v>16110.332884517589</v>
      </c>
      <c r="R43" s="1465">
        <v>22660.654570264425</v>
      </c>
      <c r="S43" s="1465">
        <v>29446.608439440213</v>
      </c>
      <c r="T43" s="1465">
        <v>63550.568109679152</v>
      </c>
      <c r="U43" s="1465">
        <v>41476.501314866298</v>
      </c>
      <c r="V43" s="1465">
        <v>46552.241348770462</v>
      </c>
      <c r="W43" s="1465">
        <v>60901.939431241321</v>
      </c>
      <c r="X43" s="1465">
        <v>83209.838115540435</v>
      </c>
      <c r="Y43" s="1465">
        <v>78087.558145029834</v>
      </c>
      <c r="Z43" s="1483">
        <v>82876.080740828722</v>
      </c>
      <c r="AA43" s="1483">
        <v>93475.153719494556</v>
      </c>
      <c r="AB43" s="1483">
        <v>117522.21871358503</v>
      </c>
      <c r="AC43" s="1483">
        <v>112609.6687522928</v>
      </c>
      <c r="AD43" s="1483">
        <v>116875.83784564027</v>
      </c>
      <c r="AE43" s="1483">
        <v>127848.973454733</v>
      </c>
      <c r="AF43" s="1483">
        <v>152504.86423934132</v>
      </c>
      <c r="AG43" s="1483">
        <v>147033.64196191414</v>
      </c>
      <c r="AH43" s="1483">
        <v>151103.88209786476</v>
      </c>
      <c r="AI43" s="1483">
        <v>162078.47820397929</v>
      </c>
      <c r="AJ43" s="1483">
        <v>187080.01016652148</v>
      </c>
      <c r="AK43" s="1483">
        <v>181444.65122077148</v>
      </c>
      <c r="AL43" s="1483">
        <v>185636.99856080062</v>
      </c>
      <c r="AM43" s="1483">
        <v>196940.8325500986</v>
      </c>
      <c r="AN43" s="1483">
        <v>222692.41047151704</v>
      </c>
      <c r="AO43" s="1483">
        <v>216887.99075739455</v>
      </c>
      <c r="AP43" s="1483">
        <v>221206.10851762272</v>
      </c>
      <c r="AQ43" s="1483">
        <v>232849.05752660148</v>
      </c>
      <c r="AR43" s="1483">
        <v>259373.18278566247</v>
      </c>
    </row>
    <row r="44" spans="1:44">
      <c r="B44" s="1449">
        <v>2</v>
      </c>
      <c r="C44" s="1466" t="s">
        <v>924</v>
      </c>
      <c r="D44" s="1457"/>
      <c r="E44" s="1450">
        <v>1323.0370272074729</v>
      </c>
      <c r="F44" s="1450">
        <v>2057.5854100207116</v>
      </c>
      <c r="G44" s="1450">
        <v>-994.37800864379551</v>
      </c>
      <c r="H44" s="1450">
        <v>886.04885406741778</v>
      </c>
      <c r="I44" s="1450">
        <v>1485.6984601498289</v>
      </c>
      <c r="J44" s="1450">
        <v>3834.2408859982952</v>
      </c>
      <c r="K44" s="1450">
        <v>881.25769758041315</v>
      </c>
      <c r="L44" s="1450">
        <v>2976.7132927192215</v>
      </c>
      <c r="M44" s="1450">
        <v>-2362.8709482338199</v>
      </c>
      <c r="N44" s="1450">
        <v>8046.1938757183671</v>
      </c>
      <c r="O44" s="1450">
        <v>1640.5286839651271</v>
      </c>
      <c r="P44" s="1450">
        <v>8027.3117516417187</v>
      </c>
      <c r="Q44" s="1450">
        <v>-15752.853546139089</v>
      </c>
      <c r="R44" s="1450">
        <v>6550.321685746836</v>
      </c>
      <c r="S44" s="1450">
        <v>6785.953869175788</v>
      </c>
      <c r="T44" s="1450">
        <v>34103.959670238939</v>
      </c>
      <c r="U44" s="1450">
        <v>-22074.066794812854</v>
      </c>
      <c r="V44" s="1450">
        <v>5075.7400339041633</v>
      </c>
      <c r="W44" s="1450">
        <v>14349.698082470859</v>
      </c>
      <c r="X44" s="1450">
        <v>22307.898684299114</v>
      </c>
      <c r="Y44" s="1450">
        <v>-5122.2799705106008</v>
      </c>
      <c r="Z44" s="1450">
        <v>4788.5225957988878</v>
      </c>
      <c r="AA44" s="1450">
        <v>10599.072978665834</v>
      </c>
      <c r="AB44" s="1450">
        <v>24047.06499409047</v>
      </c>
      <c r="AC44" s="1450">
        <v>-4912.5499612922285</v>
      </c>
      <c r="AD44" s="1450">
        <v>4266.1690933474747</v>
      </c>
      <c r="AE44" s="1450">
        <v>10973.135609092729</v>
      </c>
      <c r="AF44" s="1450">
        <v>24655.890784608317</v>
      </c>
      <c r="AG44" s="1450">
        <v>-5471.2222774271795</v>
      </c>
      <c r="AH44" s="1450">
        <v>4070.2401359506184</v>
      </c>
      <c r="AI44" s="1450">
        <v>10974.596106114535</v>
      </c>
      <c r="AJ44" s="1450">
        <v>25001.531962542183</v>
      </c>
      <c r="AK44" s="1450">
        <v>-5635.3589457499911</v>
      </c>
      <c r="AL44" s="1450">
        <v>4192.3473400291405</v>
      </c>
      <c r="AM44" s="1450">
        <v>11303.833989297971</v>
      </c>
      <c r="AN44" s="1450">
        <v>25751.577921418444</v>
      </c>
      <c r="AO44" s="1450">
        <v>-5804.4197141224868</v>
      </c>
      <c r="AP44" s="1450">
        <v>4318.1177602281678</v>
      </c>
      <c r="AQ44" s="1450">
        <v>11642.949008978758</v>
      </c>
      <c r="AR44" s="1450">
        <v>26524.125259060995</v>
      </c>
    </row>
    <row r="45" spans="1:44">
      <c r="B45" s="1449">
        <v>3</v>
      </c>
      <c r="C45" s="1466" t="s">
        <v>925</v>
      </c>
      <c r="D45" s="1457"/>
      <c r="E45" s="1450"/>
      <c r="F45" s="1450"/>
      <c r="G45" s="1450"/>
      <c r="H45" s="1450">
        <v>3272.2932826518067</v>
      </c>
      <c r="I45" s="1450">
        <v>3434.9547155941627</v>
      </c>
      <c r="J45" s="1450">
        <v>5211.6101915717463</v>
      </c>
      <c r="K45" s="1450">
        <v>7087.245897795955</v>
      </c>
      <c r="L45" s="1450">
        <v>9177.9103364477596</v>
      </c>
      <c r="M45" s="1450">
        <v>5329.3409280641099</v>
      </c>
      <c r="N45" s="1450">
        <v>9541.2939177841818</v>
      </c>
      <c r="O45" s="1450">
        <v>10300.564904168896</v>
      </c>
      <c r="P45" s="1450">
        <v>15351.163363091393</v>
      </c>
      <c r="Q45" s="1450">
        <v>1961.1807651861236</v>
      </c>
      <c r="R45" s="1450">
        <v>465.30857521459257</v>
      </c>
      <c r="S45" s="1450">
        <v>5610.7337604252534</v>
      </c>
      <c r="T45" s="1450">
        <v>31687.381679022474</v>
      </c>
      <c r="U45" s="1450">
        <v>25366.168430348709</v>
      </c>
      <c r="V45" s="1450">
        <v>23891.586778506036</v>
      </c>
      <c r="W45" s="1450">
        <v>31455.330991801107</v>
      </c>
      <c r="X45" s="1450">
        <v>19659.270005861283</v>
      </c>
      <c r="Y45" s="1450">
        <v>36611.056830163536</v>
      </c>
      <c r="Z45" s="1450">
        <v>36323.83939205826</v>
      </c>
      <c r="AA45" s="1450">
        <v>32573.214288253235</v>
      </c>
      <c r="AB45" s="1450">
        <v>34312.38059804459</v>
      </c>
      <c r="AC45" s="1450">
        <v>34522.110607262963</v>
      </c>
      <c r="AD45" s="1450">
        <v>33999.75710481155</v>
      </c>
      <c r="AE45" s="1450">
        <v>34373.819735238445</v>
      </c>
      <c r="AF45" s="1450">
        <v>34982.645525756292</v>
      </c>
      <c r="AG45" s="1450">
        <v>34423.973209621341</v>
      </c>
      <c r="AH45" s="1450">
        <v>34228.044252224485</v>
      </c>
      <c r="AI45" s="1450">
        <v>34229.504749246291</v>
      </c>
      <c r="AJ45" s="1450">
        <v>34575.145927180158</v>
      </c>
      <c r="AK45" s="1450">
        <v>34411.009258857346</v>
      </c>
      <c r="AL45" s="1450">
        <v>34533.116462935868</v>
      </c>
      <c r="AM45" s="1450">
        <v>34862.354346119304</v>
      </c>
      <c r="AN45" s="1450">
        <v>35612.400304995565</v>
      </c>
      <c r="AO45" s="1450">
        <v>35443.339536623069</v>
      </c>
      <c r="AP45" s="1450">
        <v>35569.109956822096</v>
      </c>
      <c r="AQ45" s="1450">
        <v>35908.224976502883</v>
      </c>
      <c r="AR45" s="1450">
        <v>36680.772314145433</v>
      </c>
    </row>
    <row r="46" spans="1:44">
      <c r="B46" s="1449">
        <v>4</v>
      </c>
      <c r="C46" s="1468" t="s">
        <v>933</v>
      </c>
      <c r="D46" s="1457"/>
      <c r="E46" s="1450"/>
      <c r="F46" s="1450"/>
      <c r="G46" s="1450"/>
      <c r="H46" s="1450"/>
      <c r="I46" s="1450"/>
      <c r="J46" s="1450"/>
      <c r="K46" s="1450">
        <v>19006.104087613672</v>
      </c>
      <c r="L46" s="1450">
        <v>24911.721141409624</v>
      </c>
      <c r="M46" s="1450">
        <v>26806.107353879572</v>
      </c>
      <c r="N46" s="1450">
        <v>31135.791080092007</v>
      </c>
      <c r="O46" s="1450">
        <v>34349.110086464949</v>
      </c>
      <c r="P46" s="1450">
        <v>40522.363113108579</v>
      </c>
      <c r="Q46" s="1450">
        <v>37154.202950230596</v>
      </c>
      <c r="R46" s="1450">
        <v>28078.217607661005</v>
      </c>
      <c r="S46" s="1450">
        <v>23388.386463917363</v>
      </c>
      <c r="T46" s="1450">
        <v>39724.604779848443</v>
      </c>
      <c r="U46" s="1450">
        <v>63129.592445011032</v>
      </c>
      <c r="V46" s="1450">
        <v>86555.870648302473</v>
      </c>
      <c r="W46" s="1450">
        <v>112400.46787967833</v>
      </c>
      <c r="X46" s="1450">
        <v>100372.35620651713</v>
      </c>
      <c r="Y46" s="1450">
        <v>111617.24460633197</v>
      </c>
      <c r="Z46" s="1450">
        <v>38443.018363356605</v>
      </c>
      <c r="AA46" s="1450">
        <v>125167.38051633631</v>
      </c>
      <c r="AB46" s="1450">
        <v>139820.49110851961</v>
      </c>
      <c r="AC46" s="1450">
        <v>137731.54488561905</v>
      </c>
      <c r="AD46" s="1450">
        <v>135407.46259837234</v>
      </c>
      <c r="AE46" s="1450">
        <v>137208.06804535753</v>
      </c>
      <c r="AF46" s="1450">
        <v>137878.33297306925</v>
      </c>
      <c r="AG46" s="1450">
        <v>137780.19557542761</v>
      </c>
      <c r="AH46" s="1450">
        <v>138008.48272284056</v>
      </c>
      <c r="AI46" s="1450">
        <v>137864.16773684841</v>
      </c>
      <c r="AJ46" s="1450">
        <v>137456.66813827227</v>
      </c>
      <c r="AK46" s="1450">
        <v>137443.70418750827</v>
      </c>
      <c r="AL46" s="1450">
        <v>137748.77639821966</v>
      </c>
      <c r="AM46" s="1450">
        <v>138381.62599509268</v>
      </c>
      <c r="AN46" s="1450">
        <v>139418.88037290808</v>
      </c>
      <c r="AO46" s="1450">
        <v>140451.21065067381</v>
      </c>
      <c r="AP46" s="1450">
        <v>141487.20414456003</v>
      </c>
      <c r="AQ46" s="1450">
        <v>142533.07477494361</v>
      </c>
      <c r="AR46" s="1450">
        <v>143601.44678409348</v>
      </c>
    </row>
    <row r="47" spans="1:44">
      <c r="C47" s="1468" t="s">
        <v>935</v>
      </c>
      <c r="D47" s="1457"/>
      <c r="E47" s="1450"/>
      <c r="F47" s="1450"/>
      <c r="G47" s="1450"/>
      <c r="H47" s="1450"/>
      <c r="I47" s="1450"/>
      <c r="J47" s="1450"/>
      <c r="K47" s="1450"/>
      <c r="L47" s="1450"/>
      <c r="M47" s="1450"/>
      <c r="N47" s="1450"/>
      <c r="O47" s="1450"/>
      <c r="P47" s="1450"/>
      <c r="Q47" s="1450"/>
      <c r="R47" s="1450"/>
      <c r="S47" s="1450"/>
      <c r="T47" s="1450"/>
      <c r="U47" s="1450">
        <v>25366.168430348709</v>
      </c>
      <c r="V47" s="1450">
        <v>23891.586778506036</v>
      </c>
      <c r="W47" s="1450">
        <v>31455.330991801107</v>
      </c>
      <c r="X47" s="1450">
        <v>19659.270005861283</v>
      </c>
      <c r="Y47" s="1450">
        <v>36611.056830163536</v>
      </c>
      <c r="Z47" s="1450">
        <v>38443.018363356605</v>
      </c>
      <c r="AA47" s="1450">
        <v>34509.53948236323</v>
      </c>
      <c r="AB47" s="1450">
        <v>35775.750416796334</v>
      </c>
      <c r="AC47" s="1450">
        <v>34522.110607262963</v>
      </c>
      <c r="AD47" s="1450">
        <v>33999.75710481155</v>
      </c>
      <c r="AE47" s="1450">
        <v>34373.819735238445</v>
      </c>
      <c r="AF47" s="1450">
        <v>34982.645525756285</v>
      </c>
      <c r="AG47" s="1450">
        <v>34423.973209621348</v>
      </c>
      <c r="AH47" s="1450">
        <v>34228.044252224492</v>
      </c>
      <c r="AI47" s="1450">
        <v>34229.504749246298</v>
      </c>
      <c r="AJ47" s="1450">
        <v>34575.145927180172</v>
      </c>
      <c r="AK47" s="1450">
        <v>34411.009258857361</v>
      </c>
      <c r="AL47" s="1450">
        <v>34533.116462935883</v>
      </c>
      <c r="AM47" s="1450">
        <v>34862.354346119311</v>
      </c>
      <c r="AN47" s="1450">
        <v>35612.400304995565</v>
      </c>
      <c r="AO47" s="1450">
        <v>35443.339536623069</v>
      </c>
      <c r="AP47" s="1450">
        <v>35569.109956822089</v>
      </c>
      <c r="AQ47" s="1450">
        <v>35908.224976502876</v>
      </c>
      <c r="AR47" s="1450">
        <v>36680.772314145419</v>
      </c>
    </row>
    <row r="48" spans="1:44">
      <c r="C48" s="1471" t="s">
        <v>928</v>
      </c>
      <c r="D48" s="1457"/>
      <c r="E48" s="1450"/>
      <c r="F48" s="1450"/>
      <c r="G48" s="1450"/>
      <c r="H48" s="1450"/>
      <c r="I48" s="1450"/>
      <c r="J48" s="1450"/>
      <c r="K48" s="1450"/>
      <c r="L48" s="1450"/>
      <c r="M48" s="1450"/>
      <c r="N48" s="1450"/>
      <c r="O48" s="1450"/>
      <c r="P48" s="1450"/>
      <c r="Q48" s="1450"/>
      <c r="R48" s="1450"/>
      <c r="S48" s="1450"/>
      <c r="T48" s="1450"/>
      <c r="U48" s="1450">
        <v>685.91755289134619</v>
      </c>
      <c r="V48" s="1450">
        <v>1225.065144428334</v>
      </c>
      <c r="W48" s="1450">
        <v>1638.2133948632363</v>
      </c>
      <c r="X48" s="1450">
        <v>4376.7771417163622</v>
      </c>
      <c r="Y48" s="1450">
        <v>2917.3331583248087</v>
      </c>
      <c r="Z48" s="1450">
        <v>3443.0183633566021</v>
      </c>
      <c r="AA48" s="1450">
        <v>4509.5394823632287</v>
      </c>
      <c r="AB48" s="1450">
        <v>5775.750416796337</v>
      </c>
      <c r="AC48" s="1450">
        <v>4522.11060726296</v>
      </c>
      <c r="AD48" s="1450">
        <v>3999.757104811546</v>
      </c>
      <c r="AE48" s="1450">
        <v>4373.8197352384459</v>
      </c>
      <c r="AF48" s="1450">
        <v>4982.6455257562857</v>
      </c>
      <c r="AG48" s="1450">
        <v>4423.9732096213475</v>
      </c>
      <c r="AH48" s="1450">
        <v>4228.0442522244912</v>
      </c>
      <c r="AI48" s="1450">
        <v>4229.5047492462973</v>
      </c>
      <c r="AJ48" s="1450">
        <v>4575.1459271801759</v>
      </c>
      <c r="AK48" s="1450">
        <v>4411.0092588573625</v>
      </c>
      <c r="AL48" s="1450">
        <v>4533.11646293588</v>
      </c>
      <c r="AM48" s="1450">
        <v>4862.3543461193112</v>
      </c>
      <c r="AN48" s="1450">
        <v>5612.4003049955663</v>
      </c>
      <c r="AO48" s="1450">
        <v>5443.3395366230689</v>
      </c>
      <c r="AP48" s="1450">
        <v>5569.1099568220861</v>
      </c>
      <c r="AQ48" s="1450">
        <v>5908.2249765028755</v>
      </c>
      <c r="AR48" s="1450">
        <v>6680.772314145418</v>
      </c>
    </row>
    <row r="49" spans="2:44">
      <c r="C49" s="1471" t="s">
        <v>936</v>
      </c>
      <c r="D49" s="1457"/>
      <c r="E49" s="1450"/>
      <c r="F49" s="1450"/>
      <c r="G49" s="1450"/>
      <c r="H49" s="1450"/>
      <c r="I49" s="1450"/>
      <c r="J49" s="1450"/>
      <c r="K49" s="1450"/>
      <c r="L49" s="1450"/>
      <c r="M49" s="1450"/>
      <c r="N49" s="1450"/>
      <c r="O49" s="1450"/>
      <c r="P49" s="1450"/>
      <c r="Q49" s="1450"/>
      <c r="R49" s="1450"/>
      <c r="S49" s="1450"/>
      <c r="T49" s="1450"/>
      <c r="U49" s="1465">
        <v>24680.250877457362</v>
      </c>
      <c r="V49" s="1465">
        <v>22666.521634077704</v>
      </c>
      <c r="W49" s="1465">
        <v>29817.117596937871</v>
      </c>
      <c r="X49" s="1465">
        <v>15282.492864144921</v>
      </c>
      <c r="Y49" s="1465">
        <v>33693.723671838728</v>
      </c>
      <c r="Z49" s="1470">
        <v>35000</v>
      </c>
      <c r="AA49" s="1470">
        <v>30000</v>
      </c>
      <c r="AB49" s="1470">
        <v>30000</v>
      </c>
      <c r="AC49" s="1470">
        <v>30000</v>
      </c>
      <c r="AD49" s="1470">
        <v>30000</v>
      </c>
      <c r="AE49" s="1470">
        <v>30000</v>
      </c>
      <c r="AF49" s="1470">
        <v>30000</v>
      </c>
      <c r="AG49" s="1470">
        <v>30000</v>
      </c>
      <c r="AH49" s="1470">
        <v>30000</v>
      </c>
      <c r="AI49" s="1470">
        <v>30000</v>
      </c>
      <c r="AJ49" s="1470">
        <v>30000</v>
      </c>
      <c r="AK49" s="1470">
        <v>30000</v>
      </c>
      <c r="AL49" s="1470">
        <v>30000</v>
      </c>
      <c r="AM49" s="1470">
        <v>30000</v>
      </c>
      <c r="AN49" s="1470">
        <v>30000</v>
      </c>
      <c r="AO49" s="1470">
        <v>30000</v>
      </c>
      <c r="AP49" s="1470">
        <v>30000</v>
      </c>
      <c r="AQ49" s="1470">
        <v>30000</v>
      </c>
      <c r="AR49" s="1470">
        <v>30000</v>
      </c>
    </row>
    <row r="50" spans="2:44">
      <c r="C50" s="1471" t="s">
        <v>937</v>
      </c>
      <c r="D50" s="1457"/>
      <c r="E50" s="1450"/>
      <c r="F50" s="1450"/>
      <c r="G50" s="1450"/>
      <c r="H50" s="1450"/>
      <c r="I50" s="1450"/>
      <c r="J50" s="1450"/>
      <c r="K50" s="1450"/>
      <c r="L50" s="1450"/>
      <c r="M50" s="1450"/>
      <c r="N50" s="1450"/>
      <c r="O50" s="1450"/>
      <c r="P50" s="1450"/>
      <c r="Q50" s="1450"/>
      <c r="R50" s="1450"/>
      <c r="S50" s="1450"/>
      <c r="T50" s="1450"/>
      <c r="U50" s="1450"/>
      <c r="V50" s="1450"/>
      <c r="W50" s="1450"/>
      <c r="X50" s="1450"/>
      <c r="Y50" s="1450"/>
      <c r="Z50" s="1450"/>
      <c r="AA50" s="1450"/>
      <c r="AB50" s="1450"/>
      <c r="AC50" s="1450"/>
      <c r="AD50" s="1450"/>
      <c r="AE50" s="1450"/>
      <c r="AF50" s="1450"/>
      <c r="AG50" s="1450"/>
      <c r="AH50" s="1450"/>
      <c r="AI50" s="1450"/>
      <c r="AJ50" s="1450"/>
      <c r="AK50" s="1450"/>
      <c r="AL50" s="1450"/>
      <c r="AM50" s="1450"/>
      <c r="AN50" s="1450"/>
      <c r="AO50" s="1450"/>
      <c r="AP50" s="1450"/>
      <c r="AQ50" s="1450"/>
      <c r="AR50" s="1450"/>
    </row>
    <row r="51" spans="2:44">
      <c r="B51" s="1449">
        <v>5</v>
      </c>
      <c r="C51" s="1466" t="s">
        <v>927</v>
      </c>
      <c r="D51" s="1457"/>
      <c r="E51" s="1456">
        <v>0.32572521846268332</v>
      </c>
      <c r="F51" s="1456">
        <v>0.38210589628825353</v>
      </c>
      <c r="G51" s="1456">
        <v>-0.13360910624713374</v>
      </c>
      <c r="H51" s="1456">
        <v>0.13741316323199504</v>
      </c>
      <c r="I51" s="1456">
        <v>0.2025737147243778</v>
      </c>
      <c r="J51" s="1456">
        <v>0.43473049511475281</v>
      </c>
      <c r="K51" s="1456">
        <v>6.964233213198856E-2</v>
      </c>
      <c r="L51" s="1456">
        <v>0.2199220662279282</v>
      </c>
      <c r="M51" s="1456">
        <v>-0.14310002708724578</v>
      </c>
      <c r="N51" s="1456">
        <v>0.56866968478804814</v>
      </c>
      <c r="O51" s="1456">
        <v>7.3913183616556744E-2</v>
      </c>
      <c r="P51" s="1456">
        <v>0.33677437307173563</v>
      </c>
      <c r="Q51" s="1456">
        <v>-0.49439040192737038</v>
      </c>
      <c r="R51" s="1456">
        <v>0.40659133071308839</v>
      </c>
      <c r="S51" s="1456">
        <v>0.29945974632526262</v>
      </c>
      <c r="T51" s="1456">
        <v>1.1581625687174473</v>
      </c>
      <c r="U51" s="1456">
        <v>-0.34734649038410148</v>
      </c>
      <c r="V51" s="1456">
        <v>0.12237628230433417</v>
      </c>
      <c r="W51" s="1456">
        <v>0.30824934883290767</v>
      </c>
      <c r="X51" s="1456">
        <v>0.36629209008171038</v>
      </c>
      <c r="Y51" s="1456">
        <v>-6.1558585937856236E-2</v>
      </c>
      <c r="Z51" s="1456">
        <v>6.1322478376200529E-2</v>
      </c>
      <c r="AA51" s="1456">
        <v>0.12789061553008763</v>
      </c>
      <c r="AB51" s="1456">
        <v>0.25725622304138951</v>
      </c>
      <c r="AC51" s="1456">
        <v>-4.1801031456567994E-2</v>
      </c>
      <c r="AD51" s="1456">
        <v>3.7884571907690789E-2</v>
      </c>
      <c r="AE51" s="1456">
        <v>9.3887118256085644E-2</v>
      </c>
      <c r="AF51" s="1456">
        <v>0.19285169147907255</v>
      </c>
      <c r="AG51" s="1456">
        <v>-3.5875723077531729E-2</v>
      </c>
      <c r="AH51" s="1456">
        <v>2.7682373106182823E-2</v>
      </c>
      <c r="AI51" s="1456">
        <v>7.262947816924159E-2</v>
      </c>
      <c r="AJ51" s="1456">
        <v>0.15425571759797263</v>
      </c>
      <c r="AK51" s="1456">
        <v>-3.0122720972347139E-2</v>
      </c>
      <c r="AL51" s="1456">
        <v>2.3105378482213501E-2</v>
      </c>
      <c r="AM51" s="1456">
        <v>6.0892139373798893E-2</v>
      </c>
      <c r="AN51" s="1456">
        <v>0.13075794180400679</v>
      </c>
      <c r="AO51" s="1456">
        <v>-2.606473970905665E-2</v>
      </c>
      <c r="AP51" s="1456">
        <v>1.9909436871764497E-2</v>
      </c>
      <c r="AQ51" s="1456">
        <v>5.2633939844618727E-2</v>
      </c>
      <c r="AR51" s="1456">
        <v>0.11391124164645072</v>
      </c>
    </row>
    <row r="52" spans="2:44">
      <c r="B52" s="1449">
        <v>6</v>
      </c>
      <c r="C52" s="1466" t="s">
        <v>926</v>
      </c>
      <c r="D52" s="1457"/>
      <c r="E52" s="1457"/>
      <c r="F52" s="1457"/>
      <c r="G52" s="1457"/>
      <c r="H52" s="1456">
        <v>0.80562253545953588</v>
      </c>
      <c r="I52" s="1456">
        <v>0.63789160047478122</v>
      </c>
      <c r="J52" s="1456">
        <v>0.70025540966462452</v>
      </c>
      <c r="K52" s="1456">
        <v>1.0991277432937379</v>
      </c>
      <c r="L52" s="1456">
        <v>1.251400226984142</v>
      </c>
      <c r="M52" s="1456">
        <v>0.60424660035135225</v>
      </c>
      <c r="N52" s="1456">
        <v>0.75401095708513255</v>
      </c>
      <c r="O52" s="1456">
        <v>0.76101434511025401</v>
      </c>
      <c r="P52" s="1456">
        <v>0.92969609479566562</v>
      </c>
      <c r="Q52" s="1456">
        <v>0.13860765285763188</v>
      </c>
      <c r="R52" s="1456">
        <v>2.0964240670921175E-2</v>
      </c>
      <c r="S52" s="1456">
        <v>0.23539030289351737</v>
      </c>
      <c r="T52" s="1456">
        <v>0.99448251191020054</v>
      </c>
      <c r="U52" s="1456">
        <v>1.5745278891615082</v>
      </c>
      <c r="V52" s="1456">
        <v>1.054320240592558</v>
      </c>
      <c r="W52" s="1456">
        <v>1.0682157524691518</v>
      </c>
      <c r="X52" s="1456">
        <v>0.30934845416223822</v>
      </c>
      <c r="Y52" s="1456">
        <v>0.88269395126249828</v>
      </c>
      <c r="Z52" s="1456">
        <v>0.78028121395743799</v>
      </c>
      <c r="AA52" s="1456">
        <v>0.53484691279870655</v>
      </c>
      <c r="AB52" s="1456">
        <v>0.41235966052956829</v>
      </c>
      <c r="AC52" s="1456">
        <v>0.44209489228931975</v>
      </c>
      <c r="AD52" s="1456">
        <v>0.41024812950718648</v>
      </c>
      <c r="AE52" s="1456">
        <v>0.36773215520339564</v>
      </c>
      <c r="AF52" s="1456">
        <v>0.29766835504538047</v>
      </c>
      <c r="AG52" s="1456">
        <v>0.30569287336546269</v>
      </c>
      <c r="AH52" s="1456">
        <v>0.29285817225481625</v>
      </c>
      <c r="AI52" s="1456">
        <v>0.26773390371699612</v>
      </c>
      <c r="AJ52" s="1456">
        <v>0.22671503692444772</v>
      </c>
      <c r="AK52" s="1456">
        <v>0.23403493785300356</v>
      </c>
      <c r="AL52" s="1456">
        <v>0.22853890967917012</v>
      </c>
      <c r="AM52" s="1456">
        <v>0.21509551874150912</v>
      </c>
      <c r="AN52" s="1456">
        <v>0.19035919590391659</v>
      </c>
      <c r="AO52" s="1456">
        <v>0.19533967685549269</v>
      </c>
      <c r="AP52" s="1456">
        <v>0.19160571563094053</v>
      </c>
      <c r="AQ52" s="1456">
        <v>0.18233001511948221</v>
      </c>
      <c r="AR52" s="1456">
        <v>0.1647149637317209</v>
      </c>
    </row>
    <row r="53" spans="2:44">
      <c r="B53" s="1449">
        <v>7</v>
      </c>
      <c r="C53" s="1455" t="s">
        <v>7</v>
      </c>
      <c r="D53" s="1450"/>
      <c r="E53" s="1456">
        <v>0.19781670857249725</v>
      </c>
      <c r="F53" s="1456">
        <v>0.27702211706649998</v>
      </c>
      <c r="G53" s="1456">
        <v>0.24370342849838708</v>
      </c>
      <c r="H53" s="1456">
        <v>0.28145774586261568</v>
      </c>
      <c r="I53" s="1456">
        <v>0.16771388650417118</v>
      </c>
      <c r="J53" s="1456">
        <v>0.24357722434997514</v>
      </c>
      <c r="K53" s="1456">
        <v>0.26348638592636681</v>
      </c>
      <c r="L53" s="1456">
        <v>0.32522250321948676</v>
      </c>
      <c r="M53" s="1456">
        <v>0.15117808725757664</v>
      </c>
      <c r="N53" s="1456">
        <v>0.23948520289560046</v>
      </c>
      <c r="O53" s="1456">
        <v>0.2596580226759812</v>
      </c>
      <c r="P53" s="1456">
        <v>0.34967868717084172</v>
      </c>
      <c r="Q53" s="1456">
        <v>0.12013068858243775</v>
      </c>
      <c r="R53" s="1456">
        <v>0.17033089646348129</v>
      </c>
      <c r="S53" s="1456">
        <v>0.22316037613263404</v>
      </c>
      <c r="T53" s="1456">
        <v>0.48637803882144687</v>
      </c>
      <c r="U53" s="1456">
        <v>0.17450821454868859</v>
      </c>
      <c r="V53" s="1456">
        <v>0.19811012604517964</v>
      </c>
      <c r="W53" s="1456">
        <v>0.26290524766468104</v>
      </c>
      <c r="X53" s="1456">
        <v>0.36447641174145068</v>
      </c>
      <c r="Y53" s="1456">
        <v>0.20993479361758599</v>
      </c>
      <c r="Z53" s="1456">
        <v>0.2228085154596125</v>
      </c>
      <c r="AA53" s="1456">
        <v>0.25130363364708741</v>
      </c>
      <c r="AB53" s="1456">
        <v>0.31595305727571421</v>
      </c>
      <c r="AC53" s="1456">
        <v>0.27703405794235564</v>
      </c>
      <c r="AD53" s="1456">
        <v>0.26533571089697566</v>
      </c>
      <c r="AE53" s="1456">
        <v>0.26923695882758691</v>
      </c>
      <c r="AF53" s="1456">
        <v>0.29912337277759221</v>
      </c>
      <c r="AG53" s="1456">
        <v>0.2701516659929486</v>
      </c>
      <c r="AH53" s="1456">
        <v>0.26120335079810425</v>
      </c>
      <c r="AI53" s="1456">
        <v>0.2645225372019534</v>
      </c>
      <c r="AJ53" s="1456">
        <v>0.28901770839608232</v>
      </c>
      <c r="AK53" s="1456">
        <v>0.26616221550892499</v>
      </c>
      <c r="AL53" s="1456">
        <v>0.25918262419605698</v>
      </c>
      <c r="AM53" s="1456">
        <v>0.26220234191350733</v>
      </c>
      <c r="AN53" s="1456">
        <v>0.28306621942547611</v>
      </c>
      <c r="AO53" s="1456">
        <v>0.26380322208797319</v>
      </c>
      <c r="AP53" s="1456">
        <v>0.2578979328388038</v>
      </c>
      <c r="AQ53" s="1456">
        <v>0.26056377572025641</v>
      </c>
      <c r="AR53" s="1456">
        <v>0.27880106126130055</v>
      </c>
    </row>
    <row r="54" spans="2:44">
      <c r="B54" s="1449">
        <v>8</v>
      </c>
      <c r="C54" s="1458" t="s">
        <v>922</v>
      </c>
      <c r="E54" s="1459">
        <v>0.17403505781527806</v>
      </c>
      <c r="F54" s="1460">
        <v>0.23428866021702066</v>
      </c>
      <c r="G54" s="1461">
        <v>0.24370342849838708</v>
      </c>
      <c r="H54" s="1462">
        <v>0.28145774586261568</v>
      </c>
      <c r="I54" s="1459">
        <v>0.1827652975383342</v>
      </c>
      <c r="J54" s="1460">
        <v>0.26029967070823756</v>
      </c>
      <c r="K54" s="1461">
        <v>0.25359490721237693</v>
      </c>
      <c r="L54" s="1462">
        <v>0.30334012454105119</v>
      </c>
      <c r="M54" s="1459">
        <v>0.17223622744474834</v>
      </c>
      <c r="N54" s="1460">
        <v>0.25336151477069185</v>
      </c>
      <c r="O54" s="1461">
        <v>0.25561594570024504</v>
      </c>
      <c r="P54" s="1462">
        <v>0.31878631208431468</v>
      </c>
      <c r="Q54" s="1459">
        <v>0.15920984272917071</v>
      </c>
      <c r="R54" s="1460">
        <v>0.23260386019388923</v>
      </c>
      <c r="S54" s="1461">
        <v>0.24750205330834227</v>
      </c>
      <c r="T54" s="1462">
        <v>0.36068424376859776</v>
      </c>
      <c r="U54" s="1459">
        <v>0.1622695170930743</v>
      </c>
      <c r="V54" s="1460">
        <v>0.22570511336414731</v>
      </c>
      <c r="W54" s="1461">
        <v>0.25058269217961004</v>
      </c>
      <c r="X54" s="1462">
        <v>0.36144267736316832</v>
      </c>
      <c r="Y54" s="1459">
        <v>0.17021372984715957</v>
      </c>
      <c r="Z54" s="1460">
        <v>0.21486239304276983</v>
      </c>
      <c r="AA54" s="1461">
        <v>0.25210273320935006</v>
      </c>
      <c r="AB54" s="1462">
        <v>0.36834173964578804</v>
      </c>
      <c r="AC54" s="1459">
        <v>0.18655716838972894</v>
      </c>
      <c r="AD54" s="1460">
        <v>0.2192140903521699</v>
      </c>
      <c r="AE54" s="1461">
        <v>0.25325284778959412</v>
      </c>
      <c r="AF54" s="1462">
        <v>0.36312191355740919</v>
      </c>
      <c r="AG54" s="1459">
        <v>0.21035188413680328</v>
      </c>
      <c r="AH54" s="1460">
        <v>0.22355771993267068</v>
      </c>
      <c r="AI54" s="1461">
        <v>0.25422575069478859</v>
      </c>
      <c r="AJ54" s="1462">
        <v>0.35098971780245725</v>
      </c>
      <c r="AK54" s="1459">
        <v>0.23955818952210076</v>
      </c>
      <c r="AL54" s="1460">
        <v>0.24132806547918578</v>
      </c>
      <c r="AM54" s="1461">
        <v>0.26203414385096319</v>
      </c>
      <c r="AN54" s="1462">
        <v>0.31032735392326311</v>
      </c>
      <c r="AO54" s="1459">
        <v>0.25741719102995769</v>
      </c>
      <c r="AP54" s="1460">
        <v>0.25328562683791062</v>
      </c>
      <c r="AQ54" s="1461">
        <v>0.26156584946207823</v>
      </c>
      <c r="AR54" s="1462">
        <v>0.29319228382723306</v>
      </c>
    </row>
    <row r="55" spans="2:44">
      <c r="B55" s="1449">
        <v>9</v>
      </c>
      <c r="C55" s="1458" t="s">
        <v>923</v>
      </c>
      <c r="E55" s="1459">
        <v>0.19781670857249725</v>
      </c>
      <c r="F55" s="1460">
        <v>0.27702211706649998</v>
      </c>
      <c r="G55" s="1461">
        <v>0.24370342849838708</v>
      </c>
      <c r="H55" s="1462">
        <v>0.28145774586261568</v>
      </c>
      <c r="I55" s="1459">
        <v>0.1827652975383342</v>
      </c>
      <c r="J55" s="1460">
        <v>0.26029967070823756</v>
      </c>
      <c r="K55" s="1461">
        <v>0.25359490721237693</v>
      </c>
      <c r="L55" s="1462">
        <v>0.30334012454105119</v>
      </c>
      <c r="M55" s="1459">
        <v>0.16771388650417118</v>
      </c>
      <c r="N55" s="1460">
        <v>0.24357722434997514</v>
      </c>
      <c r="O55" s="1461">
        <v>0.2596580226759812</v>
      </c>
      <c r="P55" s="1462">
        <v>0.32522250321948676</v>
      </c>
      <c r="Q55" s="1459">
        <v>0.15944598688087391</v>
      </c>
      <c r="R55" s="1460">
        <v>0.24153121362278779</v>
      </c>
      <c r="S55" s="1461">
        <v>0.25168072558718413</v>
      </c>
      <c r="T55" s="1462">
        <v>0.33745059519516424</v>
      </c>
      <c r="U55" s="1459">
        <v>0.16771388650417118</v>
      </c>
      <c r="V55" s="1460">
        <v>0.23948520289560046</v>
      </c>
      <c r="W55" s="1461">
        <v>0.2596580226759812</v>
      </c>
      <c r="X55" s="1462">
        <v>0.34967868717084172</v>
      </c>
      <c r="Y55" s="1459">
        <v>0.17111105052642989</v>
      </c>
      <c r="Z55" s="1460">
        <v>0.2228085154596125</v>
      </c>
      <c r="AA55" s="1461">
        <v>0.2596580226759812</v>
      </c>
      <c r="AB55" s="1462">
        <v>0.34967868717084172</v>
      </c>
      <c r="AC55" s="1459">
        <v>0.17450821454868859</v>
      </c>
      <c r="AD55" s="1460">
        <v>0.2228085154596125</v>
      </c>
      <c r="AE55" s="1461">
        <v>0.2596580226759812</v>
      </c>
      <c r="AF55" s="1462">
        <v>0.34967868717084172</v>
      </c>
      <c r="AG55" s="1459">
        <v>0.20993479361758599</v>
      </c>
      <c r="AH55" s="1460">
        <v>0.2228085154596125</v>
      </c>
      <c r="AI55" s="1461">
        <v>0.26290524766468104</v>
      </c>
      <c r="AJ55" s="1462">
        <v>0.31595305727571421</v>
      </c>
      <c r="AK55" s="1459">
        <v>0.26616221550892499</v>
      </c>
      <c r="AL55" s="1460">
        <v>0.25918262419605698</v>
      </c>
      <c r="AM55" s="1461">
        <v>0.26290524766468104</v>
      </c>
      <c r="AN55" s="1462">
        <v>0.29912337277759221</v>
      </c>
      <c r="AO55" s="1459">
        <v>0.26616221550892499</v>
      </c>
      <c r="AP55" s="1460">
        <v>0.25918262419605698</v>
      </c>
      <c r="AQ55" s="1461">
        <v>0.26220234191350733</v>
      </c>
      <c r="AR55" s="1462">
        <v>0.28901770839608232</v>
      </c>
    </row>
    <row r="56" spans="2:44">
      <c r="B56" s="1449">
        <v>10</v>
      </c>
      <c r="C56" s="1466" t="s">
        <v>932</v>
      </c>
      <c r="Z56" s="1467">
        <v>-166.76687435987964</v>
      </c>
      <c r="AA56" s="1467">
        <v>0</v>
      </c>
      <c r="AB56" s="1467">
        <v>0</v>
      </c>
      <c r="AC56" s="1467">
        <v>33.971640222587027</v>
      </c>
      <c r="AD56" s="1467">
        <v>0</v>
      </c>
      <c r="AE56" s="1467">
        <v>0</v>
      </c>
      <c r="AF56" s="1467">
        <v>0</v>
      </c>
      <c r="AG56" s="1467">
        <v>354.26579068897399</v>
      </c>
      <c r="AH56" s="1467">
        <v>0</v>
      </c>
      <c r="AI56" s="1467">
        <v>32.47224988699837</v>
      </c>
      <c r="AJ56" s="1467">
        <v>-337.25629895127508</v>
      </c>
      <c r="AK56" s="1467">
        <v>562.27421891338997</v>
      </c>
      <c r="AL56" s="1467">
        <v>363.74108736444475</v>
      </c>
      <c r="AM56" s="1467">
        <v>0</v>
      </c>
      <c r="AN56" s="1467">
        <v>-168.29684498122</v>
      </c>
      <c r="AO56" s="1467">
        <v>0</v>
      </c>
      <c r="AP56" s="1467">
        <v>0</v>
      </c>
      <c r="AQ56" s="1467">
        <v>-7.0290575117371024</v>
      </c>
      <c r="AR56" s="1467">
        <v>-101.05664381509894</v>
      </c>
    </row>
    <row r="59" spans="2:44">
      <c r="C59" s="1560" t="s">
        <v>934</v>
      </c>
      <c r="E59" s="1450">
        <v>2313.9252495412888</v>
      </c>
      <c r="F59" s="1450">
        <v>2754.823048907655</v>
      </c>
      <c r="G59" s="1450">
        <v>3301.9403848916627</v>
      </c>
      <c r="H59" s="1450">
        <v>3784.7807000132493</v>
      </c>
      <c r="I59" s="1450">
        <v>3751.9313967966609</v>
      </c>
      <c r="J59" s="1450">
        <v>3618.8966691984633</v>
      </c>
      <c r="K59" s="1450">
        <v>4230.5213213866564</v>
      </c>
      <c r="L59" s="1450">
        <v>4930.5434771371374</v>
      </c>
      <c r="M59" s="1450">
        <v>4975.2066676312079</v>
      </c>
      <c r="N59" s="1450">
        <v>6218.3465133981445</v>
      </c>
      <c r="O59" s="1450">
        <v>6613.6178860796681</v>
      </c>
      <c r="P59" s="1450">
        <v>8389.0416894746159</v>
      </c>
      <c r="Q59" s="1450">
        <v>6681.7785569932194</v>
      </c>
      <c r="R59" s="1450">
        <v>10338.191581722109</v>
      </c>
      <c r="S59" s="1450">
        <v>12984.68997289302</v>
      </c>
      <c r="T59" s="1450">
        <v>15072.617408535647</v>
      </c>
      <c r="U59" s="1450">
        <v>12986.166670693083</v>
      </c>
      <c r="V59" s="1450">
        <v>16234.475127941292</v>
      </c>
      <c r="W59" s="1450">
        <v>19256.00244459444</v>
      </c>
      <c r="X59" s="1450">
        <v>23288.389794582756</v>
      </c>
      <c r="Y59" s="1450">
        <v>24902.21877424607</v>
      </c>
      <c r="Z59" s="1450">
        <v>27551.365522652657</v>
      </c>
      <c r="AA59" s="1450">
        <v>30560.761121565381</v>
      </c>
      <c r="AB59" s="1450">
        <v>33513.614177170362</v>
      </c>
      <c r="AC59" s="1450">
        <v>29712.587844451187</v>
      </c>
      <c r="AD59" s="1450">
        <v>33020.127531225866</v>
      </c>
      <c r="AE59" s="1450">
        <v>37818.244745197328</v>
      </c>
      <c r="AF59" s="1450">
        <v>40890.221422240254</v>
      </c>
      <c r="AG59" s="1450">
        <v>34044.08709513615</v>
      </c>
      <c r="AH59" s="1450">
        <v>41299.382618683048</v>
      </c>
      <c r="AI59" s="1450">
        <v>47242.166864416053</v>
      </c>
      <c r="AJ59" s="1450">
        <v>49900.207772443828</v>
      </c>
      <c r="AK59" s="1450">
        <v>38668.92642017053</v>
      </c>
      <c r="AL59" s="1450">
        <v>51063.225006737383</v>
      </c>
      <c r="AM59" s="1450">
        <v>58360.327747510593</v>
      </c>
      <c r="AN59" s="1450">
        <v>57568.889402831206</v>
      </c>
      <c r="AO59" s="1450">
        <v>43721.365810109099</v>
      </c>
      <c r="AP59" s="1450">
        <v>59437.553831375015</v>
      </c>
      <c r="AQ59" s="1450">
        <v>67556.272008808228</v>
      </c>
      <c r="AR59" s="1450">
        <v>68881.792902596964</v>
      </c>
    </row>
    <row r="60" spans="2:44">
      <c r="C60" s="1560" t="s">
        <v>663</v>
      </c>
      <c r="E60" s="1450">
        <v>287.07475045871115</v>
      </c>
      <c r="F60" s="1450">
        <v>397.17695109234501</v>
      </c>
      <c r="G60" s="1450">
        <v>365.15961510833722</v>
      </c>
      <c r="H60" s="1450">
        <v>558.21929998675068</v>
      </c>
      <c r="I60" s="1450">
        <v>423.36860320333926</v>
      </c>
      <c r="J60" s="1450">
        <v>807.20333080153705</v>
      </c>
      <c r="K60" s="1450">
        <v>321.87867861334325</v>
      </c>
      <c r="L60" s="1450">
        <v>371.55652286286295</v>
      </c>
      <c r="M60" s="1450">
        <v>663.89333236879247</v>
      </c>
      <c r="N60" s="1450">
        <v>299.05348660185518</v>
      </c>
      <c r="O60" s="1450">
        <v>951.58211392033172</v>
      </c>
      <c r="P60" s="1450">
        <v>279.15831052538488</v>
      </c>
      <c r="Q60" s="1450">
        <v>1412.7214430067806</v>
      </c>
      <c r="R60" s="1450">
        <v>876.10841827789045</v>
      </c>
      <c r="S60" s="1450">
        <v>1521.3100271069798</v>
      </c>
      <c r="T60" s="1450">
        <v>869.48259146435339</v>
      </c>
      <c r="U60" s="1450">
        <v>1731.5333293069179</v>
      </c>
      <c r="V60" s="1450">
        <v>1294.9248720587093</v>
      </c>
      <c r="W60" s="1450">
        <v>1623.7975554055593</v>
      </c>
      <c r="X60" s="1450">
        <v>955.81020541724502</v>
      </c>
      <c r="Y60" s="1450">
        <v>416.7812257539299</v>
      </c>
      <c r="Z60" s="1470">
        <v>1300.1943681841012</v>
      </c>
      <c r="AA60" s="1470">
        <v>1423.1122329580171</v>
      </c>
      <c r="AB60" s="1470">
        <v>1539.670695561302</v>
      </c>
      <c r="AC60" s="1470">
        <v>1346.4749109592258</v>
      </c>
      <c r="AD60" s="1470">
        <v>1475.7239459274012</v>
      </c>
      <c r="AE60" s="1470">
        <v>1666.5233128213608</v>
      </c>
      <c r="AF60" s="1470">
        <v>1776.3386420578715</v>
      </c>
      <c r="AG60" s="1470">
        <v>1457.6537239318207</v>
      </c>
      <c r="AH60" s="1470">
        <v>1742.4890508197834</v>
      </c>
      <c r="AI60" s="1470">
        <v>1963.6985628543036</v>
      </c>
      <c r="AJ60" s="1470">
        <v>2042.9967861556795</v>
      </c>
      <c r="AK60" s="1470">
        <v>1559.0015294338923</v>
      </c>
      <c r="AL60" s="1470">
        <v>2026.783598156682</v>
      </c>
      <c r="AM60" s="1470">
        <v>2279.9424332152566</v>
      </c>
      <c r="AN60" s="1470">
        <v>2213.0430334088428</v>
      </c>
      <c r="AO60" s="1470">
        <v>1653.3955398305998</v>
      </c>
      <c r="AP60" s="1470">
        <v>2210.5806329748716</v>
      </c>
      <c r="AQ60" s="1470">
        <v>2470.3064788610359</v>
      </c>
      <c r="AR60" s="1470">
        <v>2475.7252154163975</v>
      </c>
    </row>
    <row r="61" spans="2:44">
      <c r="B61" s="1449">
        <v>51</v>
      </c>
      <c r="C61" s="86" t="s">
        <v>432</v>
      </c>
      <c r="E61" s="1457">
        <v>2601</v>
      </c>
      <c r="F61" s="1457">
        <v>3152</v>
      </c>
      <c r="G61" s="1457">
        <v>3667.1</v>
      </c>
      <c r="H61" s="1457">
        <v>4343</v>
      </c>
      <c r="I61" s="1457">
        <v>4175.3</v>
      </c>
      <c r="J61" s="1457">
        <v>4426.1000000000004</v>
      </c>
      <c r="K61" s="1457">
        <v>4552.3999999999996</v>
      </c>
      <c r="L61" s="1457">
        <v>5302.1</v>
      </c>
      <c r="M61" s="1457">
        <v>5639.1</v>
      </c>
      <c r="N61" s="1457">
        <v>6517.4</v>
      </c>
      <c r="O61" s="1457">
        <v>7565.2</v>
      </c>
      <c r="P61" s="1457">
        <v>8668.2000000000007</v>
      </c>
      <c r="Q61" s="1457">
        <v>8094.5</v>
      </c>
      <c r="R61" s="1457">
        <v>11214.3</v>
      </c>
      <c r="S61" s="1457">
        <v>14506</v>
      </c>
      <c r="T61" s="1457">
        <v>15942.1</v>
      </c>
      <c r="U61" s="1457">
        <v>14717.7</v>
      </c>
      <c r="V61" s="1457">
        <v>17529.400000000001</v>
      </c>
      <c r="W61" s="1457">
        <v>20879.8</v>
      </c>
      <c r="X61" s="1457">
        <v>24244.2</v>
      </c>
      <c r="Y61" s="1457">
        <v>25319</v>
      </c>
      <c r="Z61" s="1450">
        <v>28851.559890836757</v>
      </c>
      <c r="AA61" s="1450">
        <v>31983.873354523399</v>
      </c>
      <c r="AB61" s="1450">
        <v>35053.284872731667</v>
      </c>
      <c r="AC61" s="1450">
        <v>31059.062755410414</v>
      </c>
      <c r="AD61" s="1450">
        <v>34495.851477153265</v>
      </c>
      <c r="AE61" s="1450">
        <v>39484.768058018686</v>
      </c>
      <c r="AF61" s="1450">
        <v>42666.560064298123</v>
      </c>
      <c r="AG61" s="1450">
        <v>35501.740819067971</v>
      </c>
      <c r="AH61" s="1450">
        <v>43041.871669502834</v>
      </c>
      <c r="AI61" s="1450">
        <v>49205.865427270357</v>
      </c>
      <c r="AJ61" s="1450">
        <v>51943.204558599507</v>
      </c>
      <c r="AK61" s="1450">
        <v>40227.927949604426</v>
      </c>
      <c r="AL61" s="1450">
        <v>53090.008604894065</v>
      </c>
      <c r="AM61" s="1450">
        <v>60640.270180725849</v>
      </c>
      <c r="AN61" s="1450">
        <v>59781.932436240051</v>
      </c>
      <c r="AO61" s="1450">
        <v>45374.761349939698</v>
      </c>
      <c r="AP61" s="1450">
        <v>61648.134464349889</v>
      </c>
      <c r="AQ61" s="1450">
        <v>70026.578487669263</v>
      </c>
      <c r="AR61" s="1450">
        <v>71357.518118013366</v>
      </c>
    </row>
    <row r="62" spans="2:44">
      <c r="B62" s="1449">
        <v>51</v>
      </c>
      <c r="Y62" s="1457"/>
      <c r="Z62" s="1457"/>
      <c r="AA62" s="1457"/>
      <c r="AB62" s="1457"/>
      <c r="AC62" s="1457"/>
      <c r="AD62" s="1457"/>
      <c r="AE62" s="1457"/>
      <c r="AF62" s="1457"/>
      <c r="AG62" s="1457"/>
      <c r="AH62" s="1457"/>
      <c r="AI62" s="1457"/>
      <c r="AJ62" s="1457"/>
      <c r="AK62" s="1457"/>
      <c r="AL62" s="1457"/>
      <c r="AM62" s="1457"/>
      <c r="AN62" s="1457"/>
      <c r="AO62" s="1457"/>
      <c r="AP62" s="1457"/>
      <c r="AQ62" s="1457"/>
      <c r="AR62" s="1457"/>
    </row>
    <row r="63" spans="2:44">
      <c r="B63" s="1449">
        <v>55</v>
      </c>
      <c r="C63" s="1560" t="s">
        <v>521</v>
      </c>
      <c r="D63" s="1463">
        <v>0.35382002142300512</v>
      </c>
      <c r="E63" s="1463">
        <v>0.30137607432582092</v>
      </c>
      <c r="F63" s="1463">
        <v>0.32577787260258623</v>
      </c>
      <c r="G63" s="1463">
        <v>0.30383109795080188</v>
      </c>
      <c r="H63" s="1463">
        <v>0.30295913084110815</v>
      </c>
      <c r="I63" s="1463">
        <v>0.25170495574474822</v>
      </c>
      <c r="J63" s="1463">
        <v>0.2774137201849175</v>
      </c>
      <c r="K63" s="1463">
        <v>0.23275344434785322</v>
      </c>
      <c r="L63" s="1463">
        <v>0.22636586733537506</v>
      </c>
      <c r="M63" s="1463">
        <v>0.24108293782521917</v>
      </c>
      <c r="N63" s="1463">
        <v>0.24973329500049171</v>
      </c>
      <c r="O63" s="1463">
        <v>0.25000000000000011</v>
      </c>
      <c r="P63" s="1463">
        <v>0.25000000000000006</v>
      </c>
      <c r="Q63" s="1463">
        <v>0.27500000000000013</v>
      </c>
      <c r="R63" s="1463">
        <v>0.40000000000000013</v>
      </c>
      <c r="S63" s="1463">
        <v>0.35833333333333334</v>
      </c>
      <c r="T63" s="1463">
        <v>0.32</v>
      </c>
      <c r="U63" s="1463">
        <v>0.31999999999999995</v>
      </c>
      <c r="V63" s="1463">
        <v>0.32000000000000006</v>
      </c>
      <c r="W63" s="1463">
        <v>0.32000000000000012</v>
      </c>
      <c r="X63" s="1463">
        <v>0.3199999999999999</v>
      </c>
      <c r="Y63" s="1463">
        <v>0.32000000000000006</v>
      </c>
      <c r="Z63" s="1484">
        <v>0.31468124775442058</v>
      </c>
      <c r="AA63" s="1484">
        <v>0.27882490553104217</v>
      </c>
      <c r="AB63" s="1484">
        <v>0.24464574408692427</v>
      </c>
      <c r="AC63" s="1484">
        <v>0.24985081925045741</v>
      </c>
      <c r="AD63" s="1484">
        <v>0.25760076824408834</v>
      </c>
      <c r="AE63" s="1484">
        <v>0.22682252246098103</v>
      </c>
      <c r="AF63" s="1484">
        <v>0.20531425909888795</v>
      </c>
      <c r="AG63" s="1484">
        <v>0.22711820534698368</v>
      </c>
      <c r="AH63" s="1484">
        <v>0.21206372760680017</v>
      </c>
      <c r="AI63" s="1484">
        <v>0.18724246557218982</v>
      </c>
      <c r="AJ63" s="1484">
        <v>0.17416024263882779</v>
      </c>
      <c r="AK63" s="1484">
        <v>0.20951787602696059</v>
      </c>
      <c r="AL63" s="1484">
        <v>0.17923178817037741</v>
      </c>
      <c r="AM63" s="1484">
        <v>0.15988299602852452</v>
      </c>
      <c r="AN63" s="1484">
        <v>0.16131099122121478</v>
      </c>
    </row>
    <row r="64" spans="2:44">
      <c r="C64" s="1458" t="s">
        <v>922</v>
      </c>
      <c r="E64" s="1459">
        <v>0.17403505781527806</v>
      </c>
      <c r="F64" s="1460">
        <v>0.23428866021702066</v>
      </c>
      <c r="G64" s="1461">
        <v>0.30383109795080188</v>
      </c>
      <c r="H64" s="1462">
        <v>0.30295913084110815</v>
      </c>
      <c r="I64" s="1459">
        <v>0.27654051503528454</v>
      </c>
      <c r="J64" s="1460">
        <v>0.30159579639375189</v>
      </c>
      <c r="K64" s="1461">
        <v>0.26829227114932752</v>
      </c>
      <c r="L64" s="1462">
        <v>0.26466249908824158</v>
      </c>
      <c r="M64" s="1459">
        <v>0.26472132263192943</v>
      </c>
      <c r="N64" s="1460">
        <v>0.28430829592933177</v>
      </c>
      <c r="O64" s="1461">
        <v>0.26219484743288507</v>
      </c>
      <c r="P64" s="1462">
        <v>0.25977499939216109</v>
      </c>
      <c r="Q64" s="1459">
        <v>0.26729099197394712</v>
      </c>
      <c r="R64" s="1460">
        <v>0.31323122194699887</v>
      </c>
      <c r="S64" s="1461">
        <v>0.28622946890799711</v>
      </c>
      <c r="T64" s="1462">
        <v>0.2748312495441208</v>
      </c>
      <c r="U64" s="1459">
        <v>0.27783279357915769</v>
      </c>
      <c r="V64" s="1460">
        <v>0.31458497755759912</v>
      </c>
      <c r="W64" s="1461">
        <v>0.29298357512639772</v>
      </c>
      <c r="X64" s="1462">
        <v>0.2838649996352966</v>
      </c>
      <c r="Y64" s="1459">
        <v>0.28486066131596471</v>
      </c>
    </row>
    <row r="65" spans="1:44">
      <c r="C65" s="1458" t="s">
        <v>923</v>
      </c>
      <c r="E65" s="1459">
        <v>0.30137607432582092</v>
      </c>
      <c r="F65" s="1460">
        <v>0.32577787260258623</v>
      </c>
      <c r="G65" s="1461">
        <v>0.30383109795080188</v>
      </c>
      <c r="H65" s="1462">
        <v>0.30295913084110815</v>
      </c>
      <c r="I65" s="1459">
        <v>0.27654051503528454</v>
      </c>
      <c r="J65" s="1460">
        <v>0.30159579639375189</v>
      </c>
      <c r="K65" s="1461">
        <v>0.26829227114932752</v>
      </c>
      <c r="L65" s="1462">
        <v>0.26466249908824158</v>
      </c>
      <c r="M65" s="1459">
        <v>0.25170495574474822</v>
      </c>
      <c r="N65" s="1460">
        <v>0.2774137201849175</v>
      </c>
      <c r="O65" s="1461">
        <v>0.25000000000000011</v>
      </c>
      <c r="P65" s="1462">
        <v>0.25000000000000006</v>
      </c>
      <c r="Q65" s="1459">
        <v>0.26335247787237415</v>
      </c>
      <c r="R65" s="1460">
        <v>0.30159579639375189</v>
      </c>
      <c r="S65" s="1461">
        <v>0.27691554897540099</v>
      </c>
      <c r="T65" s="1462">
        <v>0.27647956542055407</v>
      </c>
      <c r="U65" s="1459">
        <v>0.27500000000000013</v>
      </c>
      <c r="V65" s="1460">
        <v>0.32000000000000006</v>
      </c>
      <c r="W65" s="1461">
        <v>0.30383109795080188</v>
      </c>
      <c r="X65" s="1462">
        <v>0.30295913084110815</v>
      </c>
      <c r="Y65" s="1459">
        <v>0.28818803716291053</v>
      </c>
    </row>
    <row r="66" spans="1:44">
      <c r="B66" s="1449">
        <v>56</v>
      </c>
      <c r="C66" s="1560" t="s">
        <v>522</v>
      </c>
      <c r="D66" s="1463">
        <v>0.4741608532289468</v>
      </c>
      <c r="E66" s="1463">
        <v>0.50525117368130756</v>
      </c>
      <c r="F66" s="1463">
        <v>0.46218879137538771</v>
      </c>
      <c r="G66" s="1463">
        <v>0.5118273377062047</v>
      </c>
      <c r="H66" s="1463">
        <v>0.50739753806758991</v>
      </c>
      <c r="I66" s="1463">
        <v>0.57377533750237064</v>
      </c>
      <c r="J66" s="1463">
        <v>0.49579949302880316</v>
      </c>
      <c r="K66" s="1463">
        <v>0.53579102052394934</v>
      </c>
      <c r="L66" s="1463">
        <v>0.56992579872902727</v>
      </c>
      <c r="M66" s="1463">
        <v>0.5762184196676603</v>
      </c>
      <c r="N66" s="1463">
        <v>0.52679193858919326</v>
      </c>
      <c r="O66" s="1463">
        <v>0.52679193858919326</v>
      </c>
      <c r="P66" s="1463">
        <v>0.52679193858919326</v>
      </c>
      <c r="Q66" s="1463">
        <v>0.57500000000000007</v>
      </c>
      <c r="R66" s="1463">
        <v>0.4499999999999999</v>
      </c>
      <c r="S66" s="1463">
        <v>0.47499999999999998</v>
      </c>
      <c r="T66" s="1463">
        <v>0.43999999999999995</v>
      </c>
      <c r="U66" s="1463">
        <v>0.48000000000000004</v>
      </c>
      <c r="V66" s="1463">
        <v>0.47999999999999993</v>
      </c>
      <c r="W66" s="1463">
        <v>0.47999999999999993</v>
      </c>
      <c r="X66" s="1463">
        <v>0.47999999999999993</v>
      </c>
      <c r="Y66" s="1463">
        <v>0.48000000000000009</v>
      </c>
      <c r="Z66" s="1484">
        <v>0.50022751191583614</v>
      </c>
      <c r="AA66" s="1484">
        <v>0.53664345131857416</v>
      </c>
      <c r="AB66" s="1484">
        <v>0.55351647160124395</v>
      </c>
      <c r="AC66" s="1484">
        <v>0.53898121910579766</v>
      </c>
      <c r="AD66" s="1484">
        <v>0.54438313489432943</v>
      </c>
      <c r="AE66" s="1484">
        <v>0.58385692155237856</v>
      </c>
      <c r="AF66" s="1484">
        <v>0.59174282160499936</v>
      </c>
      <c r="AG66" s="1484">
        <v>0.54595963339517339</v>
      </c>
      <c r="AH66" s="1484">
        <v>0.59067353139211953</v>
      </c>
      <c r="AI66" s="1484">
        <v>0.62634651225488835</v>
      </c>
      <c r="AJ66" s="1484">
        <v>0.62684813048513599</v>
      </c>
      <c r="AK66" s="1484">
        <v>0.55233112748027879</v>
      </c>
      <c r="AL66" s="1484">
        <v>0.62837943315751155</v>
      </c>
      <c r="AM66" s="1484">
        <v>0.65960037627171741</v>
      </c>
      <c r="AN66" s="1484">
        <v>0.63810280294930399</v>
      </c>
    </row>
    <row r="67" spans="1:44">
      <c r="C67" s="1458" t="s">
        <v>922</v>
      </c>
      <c r="E67" s="1459">
        <v>0.17403505781527806</v>
      </c>
      <c r="F67" s="1460">
        <v>0.23428866021702066</v>
      </c>
      <c r="G67" s="1461">
        <v>0.5118273377062047</v>
      </c>
      <c r="H67" s="1462">
        <v>0.50739753806758991</v>
      </c>
      <c r="I67" s="1459">
        <v>0.53951325559183916</v>
      </c>
      <c r="J67" s="1460">
        <v>0.47899414220209546</v>
      </c>
      <c r="K67" s="1461">
        <v>0.52380917911507696</v>
      </c>
      <c r="L67" s="1462">
        <v>0.53866166839830854</v>
      </c>
      <c r="M67" s="1459">
        <v>0.55174831028377946</v>
      </c>
      <c r="N67" s="1460">
        <v>0.49492674099779471</v>
      </c>
      <c r="O67" s="1461">
        <v>0.52480343227311577</v>
      </c>
      <c r="P67" s="1462">
        <v>0.53470509179527015</v>
      </c>
      <c r="Q67" s="1459">
        <v>0.55756123271283464</v>
      </c>
      <c r="R67" s="1460">
        <v>0.48369505574834604</v>
      </c>
      <c r="S67" s="1461">
        <v>0.51235257420483682</v>
      </c>
      <c r="T67" s="1462">
        <v>0.51102881884645268</v>
      </c>
      <c r="U67" s="1459">
        <v>0.54204898617026775</v>
      </c>
      <c r="V67" s="1460">
        <v>0.4829560445986768</v>
      </c>
      <c r="W67" s="1461">
        <v>0.50588205936386943</v>
      </c>
      <c r="X67" s="1462">
        <v>0.50482305507716208</v>
      </c>
      <c r="Y67" s="1459">
        <v>0.53170748847522309</v>
      </c>
    </row>
    <row r="68" spans="1:44">
      <c r="C68" s="1458" t="s">
        <v>923</v>
      </c>
      <c r="E68" s="1459">
        <v>0.50525117368130756</v>
      </c>
      <c r="F68" s="1460">
        <v>0.46218879137538771</v>
      </c>
      <c r="G68" s="1461">
        <v>0.5118273377062047</v>
      </c>
      <c r="H68" s="1462">
        <v>0.50739753806758991</v>
      </c>
      <c r="I68" s="1459">
        <v>0.53951325559183916</v>
      </c>
      <c r="J68" s="1460">
        <v>0.47899414220209546</v>
      </c>
      <c r="K68" s="1461">
        <v>0.52380917911507696</v>
      </c>
      <c r="L68" s="1462">
        <v>0.53866166839830854</v>
      </c>
      <c r="M68" s="1459">
        <v>0.57377533750237064</v>
      </c>
      <c r="N68" s="1460">
        <v>0.49579949302880316</v>
      </c>
      <c r="O68" s="1461">
        <v>0.52679193858919326</v>
      </c>
      <c r="P68" s="1462">
        <v>0.52679193858919326</v>
      </c>
      <c r="Q68" s="1459">
        <v>0.5743876687511853</v>
      </c>
      <c r="R68" s="1460">
        <v>0.47899414220209546</v>
      </c>
      <c r="S68" s="1461">
        <v>0.51930963814769893</v>
      </c>
      <c r="T68" s="1462">
        <v>0.51709473832839159</v>
      </c>
      <c r="U68" s="1459">
        <v>0.57377533750237064</v>
      </c>
      <c r="V68" s="1460">
        <v>0.47999999999999993</v>
      </c>
      <c r="W68" s="1461">
        <v>0.5118273377062047</v>
      </c>
      <c r="X68" s="1462">
        <v>0.50739753806758991</v>
      </c>
      <c r="Y68" s="1459">
        <v>0.53951325559183916</v>
      </c>
    </row>
    <row r="69" spans="1:44">
      <c r="B69" s="1449">
        <v>57</v>
      </c>
      <c r="C69" s="1560" t="s">
        <v>523</v>
      </c>
      <c r="D69" s="1463">
        <v>6.3058848489114125E-2</v>
      </c>
      <c r="E69" s="1463">
        <v>8.1461900791506781E-2</v>
      </c>
      <c r="F69" s="1463">
        <v>0.10573069394111637</v>
      </c>
      <c r="G69" s="1463">
        <v>8.1930396150071208E-2</v>
      </c>
      <c r="H69" s="1463">
        <v>7.1907146363049901E-2</v>
      </c>
      <c r="I69" s="1463">
        <v>9.3697446133322149E-2</v>
      </c>
      <c r="J69" s="1463">
        <v>0.12968387788412142</v>
      </c>
      <c r="K69" s="1463">
        <v>0.13731001194869624</v>
      </c>
      <c r="L69" s="1463">
        <v>0.13231107228601005</v>
      </c>
      <c r="M69" s="1463">
        <v>0.11393331614211721</v>
      </c>
      <c r="N69" s="1463">
        <v>0.15699656408335433</v>
      </c>
      <c r="O69" s="1463">
        <v>0.1477722481808301</v>
      </c>
      <c r="P69" s="1463">
        <v>0.16782783901640519</v>
      </c>
      <c r="Q69" s="1463">
        <v>8.9680182772114467E-2</v>
      </c>
      <c r="R69" s="1463">
        <v>7.9015710604203593E-2</v>
      </c>
      <c r="S69" s="1463">
        <v>8.6182548273293788E-2</v>
      </c>
      <c r="T69" s="1463">
        <v>0.17747314586527616</v>
      </c>
      <c r="U69" s="1463">
        <v>0.1288360046243259</v>
      </c>
      <c r="V69" s="1463">
        <v>0.12553047679611862</v>
      </c>
      <c r="W69" s="1463">
        <v>0.14241341680075303</v>
      </c>
      <c r="X69" s="1463">
        <v>0.15722017420065684</v>
      </c>
      <c r="Y69" s="1463">
        <v>0.1528083468278835</v>
      </c>
      <c r="Z69" s="1484">
        <v>0.14002628116969998</v>
      </c>
      <c r="AA69" s="1484">
        <v>0.14003696243477387</v>
      </c>
      <c r="AB69" s="1484">
        <v>0.15791406357777218</v>
      </c>
      <c r="AC69" s="1484">
        <v>0.16781588365083536</v>
      </c>
      <c r="AD69" s="1484">
        <v>0.15523634559483143</v>
      </c>
      <c r="AE69" s="1484">
        <v>0.14711381665939957</v>
      </c>
      <c r="AF69" s="1484">
        <v>0.16130987835301952</v>
      </c>
      <c r="AG69" s="1484">
        <v>0.18586350637777238</v>
      </c>
      <c r="AH69" s="1484">
        <v>0.15677916110010612</v>
      </c>
      <c r="AI69" s="1484">
        <v>0.14650320740728609</v>
      </c>
      <c r="AJ69" s="1484">
        <v>0.15966026864512686</v>
      </c>
      <c r="AK69" s="1484">
        <v>0.19939678744209977</v>
      </c>
      <c r="AL69" s="1484">
        <v>0.154212412696351</v>
      </c>
      <c r="AM69" s="1484">
        <v>0.14291879994568704</v>
      </c>
      <c r="AN69" s="1484">
        <v>0.16356761269903752</v>
      </c>
    </row>
    <row r="70" spans="1:44">
      <c r="C70" s="1458" t="s">
        <v>922</v>
      </c>
      <c r="E70" s="1459">
        <v>0.17403505781527806</v>
      </c>
      <c r="F70" s="1460">
        <v>0.23428866021702066</v>
      </c>
      <c r="G70" s="1461">
        <v>8.1930396150071208E-2</v>
      </c>
      <c r="H70" s="1462">
        <v>7.1907146363049901E-2</v>
      </c>
      <c r="I70" s="1459">
        <v>8.7579673462414465E-2</v>
      </c>
      <c r="J70" s="1460">
        <v>0.11770728591261889</v>
      </c>
      <c r="K70" s="1461">
        <v>0.10962020404938372</v>
      </c>
      <c r="L70" s="1462">
        <v>0.10210910932452998</v>
      </c>
      <c r="M70" s="1459">
        <v>9.6364221022315386E-2</v>
      </c>
      <c r="N70" s="1460">
        <v>0.13080371196953069</v>
      </c>
      <c r="O70" s="1461">
        <v>0.12233755209319917</v>
      </c>
      <c r="P70" s="1462">
        <v>0.12401535255515504</v>
      </c>
      <c r="Q70" s="1459">
        <v>9.4693211459765156E-2</v>
      </c>
      <c r="R70" s="1460">
        <v>0.11785671162819891</v>
      </c>
      <c r="S70" s="1461">
        <v>0.11329880113822283</v>
      </c>
      <c r="T70" s="1462">
        <v>0.13737980088268531</v>
      </c>
      <c r="U70" s="1459">
        <v>0.10152177009267729</v>
      </c>
      <c r="V70" s="1460">
        <v>0.11939146466178285</v>
      </c>
      <c r="W70" s="1461">
        <v>0.1191217242707289</v>
      </c>
      <c r="X70" s="1462">
        <v>0.14134787554627964</v>
      </c>
      <c r="Y70" s="1459">
        <v>0.11006953288187833</v>
      </c>
    </row>
    <row r="71" spans="1:44">
      <c r="C71" s="1458" t="s">
        <v>923</v>
      </c>
      <c r="E71" s="1459">
        <v>8.1461900791506781E-2</v>
      </c>
      <c r="F71" s="1460">
        <v>0.10573069394111637</v>
      </c>
      <c r="G71" s="1461">
        <v>8.1930396150071208E-2</v>
      </c>
      <c r="H71" s="1462">
        <v>7.1907146363049901E-2</v>
      </c>
      <c r="I71" s="1459">
        <v>8.7579673462414465E-2</v>
      </c>
      <c r="J71" s="1460">
        <v>0.11770728591261889</v>
      </c>
      <c r="K71" s="1461">
        <v>0.10962020404938372</v>
      </c>
      <c r="L71" s="1462">
        <v>0.10210910932452998</v>
      </c>
      <c r="M71" s="1459">
        <v>9.3697446133322149E-2</v>
      </c>
      <c r="N71" s="1460">
        <v>0.12968387788412142</v>
      </c>
      <c r="O71" s="1461">
        <v>0.13731001194869624</v>
      </c>
      <c r="P71" s="1462">
        <v>0.13231107228601005</v>
      </c>
      <c r="Q71" s="1459">
        <v>9.1688814452718315E-2</v>
      </c>
      <c r="R71" s="1460">
        <v>0.11770728591261889</v>
      </c>
      <c r="S71" s="1461">
        <v>0.11174628011099502</v>
      </c>
      <c r="T71" s="1462">
        <v>0.15006945565120761</v>
      </c>
      <c r="U71" s="1459">
        <v>9.3697446133322149E-2</v>
      </c>
      <c r="V71" s="1460">
        <v>0.12553047679611862</v>
      </c>
      <c r="W71" s="1461">
        <v>0.13731001194869624</v>
      </c>
      <c r="X71" s="1462">
        <v>0.15722017420065684</v>
      </c>
      <c r="Y71" s="1459">
        <v>0.10381538113771968</v>
      </c>
    </row>
    <row r="72" spans="1:44">
      <c r="B72" s="1449">
        <v>58</v>
      </c>
      <c r="C72" s="1560" t="s">
        <v>524</v>
      </c>
      <c r="D72" s="1463">
        <v>0.10896027685893397</v>
      </c>
      <c r="E72" s="1463">
        <v>0.11191085120136482</v>
      </c>
      <c r="F72" s="1463">
        <v>0.10630264208090967</v>
      </c>
      <c r="G72" s="1463">
        <v>0.10241116819292212</v>
      </c>
      <c r="H72" s="1463">
        <v>0.11773618472825208</v>
      </c>
      <c r="I72" s="1463">
        <v>8.0822260619558953E-2</v>
      </c>
      <c r="J72" s="1463">
        <v>9.7102908902157808E-2</v>
      </c>
      <c r="K72" s="1463">
        <v>9.4145523179501256E-2</v>
      </c>
      <c r="L72" s="1463">
        <v>7.1397261649587679E-2</v>
      </c>
      <c r="M72" s="1463">
        <v>6.8765326365003238E-2</v>
      </c>
      <c r="N72" s="1463">
        <v>6.6478202326960611E-2</v>
      </c>
      <c r="O72" s="1463">
        <v>7.5435813229976612E-2</v>
      </c>
      <c r="P72" s="1463">
        <v>5.538022239440156E-2</v>
      </c>
      <c r="Q72" s="1463">
        <v>6.0319817227885493E-2</v>
      </c>
      <c r="R72" s="1463">
        <v>7.0984289395796374E-2</v>
      </c>
      <c r="S72" s="1463">
        <v>8.0484118393373091E-2</v>
      </c>
      <c r="T72" s="1463">
        <v>6.2526854134723794E-2</v>
      </c>
      <c r="U72" s="1463">
        <v>7.1163995375674069E-2</v>
      </c>
      <c r="V72" s="1463">
        <v>7.4469523203881408E-2</v>
      </c>
      <c r="W72" s="1463">
        <v>5.7586583199246977E-2</v>
      </c>
      <c r="X72" s="1463">
        <v>4.2779825799343085E-2</v>
      </c>
      <c r="Y72" s="1463">
        <v>4.7191653172116557E-2</v>
      </c>
      <c r="Z72" s="1485">
        <v>4.7191648889964639E-2</v>
      </c>
      <c r="AA72" s="1485">
        <v>4.6566648889964639E-2</v>
      </c>
      <c r="AB72" s="1485">
        <v>4.5941648889964638E-2</v>
      </c>
      <c r="AC72" s="1485">
        <v>4.5316648889964638E-2</v>
      </c>
      <c r="AD72" s="1485">
        <v>4.4691648889964637E-2</v>
      </c>
      <c r="AE72" s="1485">
        <v>4.4066648889964637E-2</v>
      </c>
      <c r="AF72" s="1485">
        <v>4.3441648889964636E-2</v>
      </c>
      <c r="AG72" s="1485">
        <v>4.2816648889964636E-2</v>
      </c>
      <c r="AH72" s="1485">
        <v>4.2191648889964635E-2</v>
      </c>
      <c r="AI72" s="1485">
        <v>4.1566648889964634E-2</v>
      </c>
      <c r="AJ72" s="1485">
        <v>4.0941648889964634E-2</v>
      </c>
      <c r="AK72" s="1485">
        <v>4.0316648889964633E-2</v>
      </c>
      <c r="AL72" s="1485">
        <v>3.9691648889964633E-2</v>
      </c>
      <c r="AM72" s="1485">
        <v>3.9066648889964632E-2</v>
      </c>
      <c r="AN72" s="1485">
        <v>3.8441648889964632E-2</v>
      </c>
      <c r="AO72" s="1485">
        <v>3.7816648889964631E-2</v>
      </c>
      <c r="AP72" s="1485">
        <v>3.7191648889964631E-2</v>
      </c>
      <c r="AQ72" s="1485">
        <v>3.656664888996463E-2</v>
      </c>
      <c r="AR72" s="1485">
        <v>3.5941648889964629E-2</v>
      </c>
    </row>
    <row r="73" spans="1:44">
      <c r="C73" s="1458" t="s">
        <v>922</v>
      </c>
      <c r="E73" s="1459">
        <v>0.17403505781527806</v>
      </c>
      <c r="F73" s="1460">
        <v>0.23428866021702066</v>
      </c>
      <c r="G73" s="1461">
        <v>0.10241116819292212</v>
      </c>
      <c r="H73" s="1462">
        <v>0.11773618472825208</v>
      </c>
      <c r="I73" s="1459">
        <v>9.6366555910461893E-2</v>
      </c>
      <c r="J73" s="1460">
        <v>0.10170277549153374</v>
      </c>
      <c r="K73" s="1461">
        <v>9.8278345686211688E-2</v>
      </c>
      <c r="L73" s="1462">
        <v>9.4566723188919871E-2</v>
      </c>
      <c r="M73" s="1459">
        <v>8.7166146061975661E-2</v>
      </c>
      <c r="N73" s="1460">
        <v>8.9961251103342701E-2</v>
      </c>
      <c r="O73" s="1461">
        <v>9.0664168200799991E-2</v>
      </c>
      <c r="P73" s="1462">
        <v>8.1504556257413777E-2</v>
      </c>
      <c r="Q73" s="1459">
        <v>8.045456385345312E-2</v>
      </c>
      <c r="R73" s="1460">
        <v>8.5217010676456123E-2</v>
      </c>
      <c r="S73" s="1461">
        <v>8.8119155748943273E-2</v>
      </c>
      <c r="T73" s="1462">
        <v>7.6760130726741274E-2</v>
      </c>
      <c r="U73" s="1459">
        <v>7.8596450157897318E-2</v>
      </c>
      <c r="V73" s="1460">
        <v>8.3067513181941166E-2</v>
      </c>
      <c r="W73" s="1461">
        <v>8.2012641239004008E-2</v>
      </c>
      <c r="X73" s="1462">
        <v>6.9964069741261639E-2</v>
      </c>
      <c r="Y73" s="1459">
        <v>7.3362317326933865E-2</v>
      </c>
    </row>
    <row r="74" spans="1:44">
      <c r="C74" s="1458" t="s">
        <v>923</v>
      </c>
      <c r="E74" s="1459">
        <v>0.11191085120136482</v>
      </c>
      <c r="F74" s="1460">
        <v>0.10630264208090967</v>
      </c>
      <c r="G74" s="1461">
        <v>0.10241116819292212</v>
      </c>
      <c r="H74" s="1462">
        <v>0.11773618472825208</v>
      </c>
      <c r="I74" s="1459">
        <v>9.6366555910461893E-2</v>
      </c>
      <c r="J74" s="1460">
        <v>0.10170277549153374</v>
      </c>
      <c r="K74" s="1461">
        <v>9.8278345686211688E-2</v>
      </c>
      <c r="L74" s="1462">
        <v>9.4566723188919871E-2</v>
      </c>
      <c r="M74" s="1459">
        <v>8.0822260619558953E-2</v>
      </c>
      <c r="N74" s="1460">
        <v>9.7102908902157808E-2</v>
      </c>
      <c r="O74" s="1461">
        <v>9.4145523179501256E-2</v>
      </c>
      <c r="P74" s="1462">
        <v>7.1397261649587679E-2</v>
      </c>
      <c r="Q74" s="1459">
        <v>7.4793793492281102E-2</v>
      </c>
      <c r="R74" s="1460">
        <v>8.4043599148977091E-2</v>
      </c>
      <c r="S74" s="1461">
        <v>8.7314820786437181E-2</v>
      </c>
      <c r="T74" s="1462">
        <v>6.696205789215573E-2</v>
      </c>
      <c r="U74" s="1459">
        <v>7.1163995375674069E-2</v>
      </c>
      <c r="V74" s="1460">
        <v>7.4469523203881408E-2</v>
      </c>
      <c r="W74" s="1461">
        <v>8.0484118393373091E-2</v>
      </c>
      <c r="X74" s="1462">
        <v>6.2526854134723794E-2</v>
      </c>
      <c r="Y74" s="1459">
        <v>6.9964660870338646E-2</v>
      </c>
    </row>
    <row r="76" spans="1:44" s="1555" customFormat="1">
      <c r="A76" s="1603"/>
      <c r="B76" s="1550"/>
      <c r="C76" s="1551" t="s">
        <v>979</v>
      </c>
      <c r="D76" s="1552"/>
      <c r="E76" s="1553"/>
      <c r="F76" s="1553"/>
      <c r="G76" s="1553"/>
      <c r="H76" s="1553"/>
      <c r="I76" s="1554"/>
      <c r="J76" s="1554"/>
      <c r="K76" s="1554"/>
      <c r="L76" s="1554"/>
      <c r="M76" s="1554"/>
      <c r="N76" s="1554"/>
      <c r="O76" s="1554"/>
      <c r="P76" s="1554"/>
      <c r="Q76" s="1554"/>
      <c r="R76" s="1554"/>
      <c r="S76" s="1554"/>
      <c r="T76" s="1554"/>
      <c r="U76" s="1554"/>
      <c r="V76" s="1554"/>
      <c r="W76" s="1554"/>
      <c r="X76" s="1554"/>
      <c r="Y76" s="1554"/>
      <c r="Z76" s="1554"/>
      <c r="AA76" s="1554"/>
      <c r="AB76" s="1554"/>
      <c r="AC76" s="1554"/>
      <c r="AD76" s="1554"/>
      <c r="AE76" s="1554"/>
      <c r="AF76" s="1554"/>
      <c r="AG76" s="1554"/>
      <c r="AH76" s="1554"/>
      <c r="AI76" s="1554"/>
      <c r="AJ76" s="1554"/>
      <c r="AK76" s="1554"/>
      <c r="AL76" s="1554"/>
      <c r="AM76" s="1554"/>
      <c r="AN76" s="1554"/>
      <c r="AO76" s="1554"/>
      <c r="AP76" s="1554"/>
      <c r="AQ76" s="1554"/>
      <c r="AR76" s="1554"/>
    </row>
    <row r="77" spans="1:44" s="1477" customFormat="1">
      <c r="A77" s="1600"/>
      <c r="B77" s="1472"/>
      <c r="C77" s="1556" t="s">
        <v>978</v>
      </c>
      <c r="D77" s="1474"/>
      <c r="E77" s="1475"/>
      <c r="F77" s="1475"/>
      <c r="G77" s="1475"/>
      <c r="H77" s="1475"/>
      <c r="I77" s="1476"/>
      <c r="J77" s="1476"/>
      <c r="K77" s="1476"/>
      <c r="L77" s="1476"/>
      <c r="M77" s="1476"/>
      <c r="N77" s="1476"/>
      <c r="O77" s="1476"/>
      <c r="P77" s="1476"/>
      <c r="Q77" s="1476"/>
      <c r="R77" s="1476"/>
      <c r="S77" s="1476"/>
      <c r="T77" s="1476"/>
      <c r="U77" s="1476"/>
      <c r="V77" s="1476"/>
      <c r="W77" s="1476"/>
      <c r="X77" s="1476"/>
      <c r="Y77" s="1476"/>
      <c r="Z77" s="1476"/>
      <c r="AA77" s="1476"/>
      <c r="AB77" s="1476"/>
      <c r="AC77" s="1476"/>
      <c r="AD77" s="1476"/>
      <c r="AE77" s="1476"/>
      <c r="AF77" s="1476"/>
      <c r="AG77" s="1476"/>
      <c r="AH77" s="1476"/>
      <c r="AI77" s="1476"/>
      <c r="AJ77" s="1476"/>
      <c r="AK77" s="1476"/>
      <c r="AL77" s="1476"/>
      <c r="AM77" s="1476"/>
      <c r="AN77" s="1476"/>
      <c r="AO77" s="1476"/>
      <c r="AP77" s="1476"/>
      <c r="AQ77" s="1476"/>
      <c r="AR77" s="1476"/>
    </row>
    <row r="78" spans="1:44" s="1581" customFormat="1">
      <c r="A78" s="1604"/>
      <c r="C78" s="1593" t="s">
        <v>1002</v>
      </c>
      <c r="D78" s="1588"/>
      <c r="E78" s="1575">
        <v>63.378227999999993</v>
      </c>
      <c r="F78" s="1575">
        <v>70.049599999999998</v>
      </c>
      <c r="G78" s="1575">
        <v>75.69131999999999</v>
      </c>
      <c r="H78" s="1575">
        <v>102.68983</v>
      </c>
      <c r="I78" s="1575">
        <v>108.55635599999999</v>
      </c>
      <c r="J78" s="1575">
        <v>112.015918</v>
      </c>
      <c r="K78" s="1575">
        <v>117.65317</v>
      </c>
      <c r="L78" s="1575">
        <v>136.96608000000001</v>
      </c>
      <c r="M78" s="1575">
        <v>151.09827999999999</v>
      </c>
      <c r="N78" s="1575">
        <v>177.9</v>
      </c>
      <c r="O78" s="1575">
        <v>200.18495999999999</v>
      </c>
      <c r="P78" s="1575">
        <v>223.48074304045235</v>
      </c>
      <c r="Q78" s="1575">
        <v>216.31255067748822</v>
      </c>
      <c r="R78" s="1575">
        <v>245.06495100000001</v>
      </c>
      <c r="S78" s="1575">
        <v>291.19796100000002</v>
      </c>
      <c r="T78" s="1575">
        <v>310.589136</v>
      </c>
      <c r="U78" s="1575">
        <v>315.66298900000004</v>
      </c>
      <c r="V78" s="1575">
        <v>389.92975000000001</v>
      </c>
      <c r="W78" s="1575">
        <v>403.06708400000002</v>
      </c>
      <c r="X78" s="1575">
        <v>462.37622200000004</v>
      </c>
      <c r="Y78" s="1575">
        <v>487.81600000000003</v>
      </c>
      <c r="Z78" s="1599">
        <v>549.38476505306789</v>
      </c>
      <c r="AA78" s="1599">
        <v>605.01173000719882</v>
      </c>
      <c r="AB78" s="1599">
        <v>648.36890866161798</v>
      </c>
      <c r="AC78" s="1599">
        <v>561.53178433071412</v>
      </c>
      <c r="AD78" s="1599">
        <v>584.95437119669361</v>
      </c>
      <c r="AE78" s="1599">
        <v>682.75213707346381</v>
      </c>
      <c r="AF78" s="1599">
        <v>737.36748438060931</v>
      </c>
      <c r="AG78" s="1599">
        <v>585.30436029853126</v>
      </c>
      <c r="AH78" s="1599">
        <v>663.29132201426057</v>
      </c>
      <c r="AI78" s="1599">
        <v>815.91265844017835</v>
      </c>
      <c r="AJ78" s="1599">
        <v>871.81281257537341</v>
      </c>
      <c r="AK78" s="1599">
        <v>627.61073831035901</v>
      </c>
      <c r="AL78" s="1599">
        <v>771.96134896054195</v>
      </c>
      <c r="AM78" s="1599">
        <v>992.30688463834508</v>
      </c>
      <c r="AN78" s="1599">
        <v>995.57495434457155</v>
      </c>
      <c r="AO78" s="1599">
        <v>674.70303899986732</v>
      </c>
      <c r="AP78" s="1599">
        <v>868.84812256144164</v>
      </c>
      <c r="AQ78" s="1599">
        <v>1135.7733443834629</v>
      </c>
      <c r="AR78" s="1599">
        <v>1182.9494862865138</v>
      </c>
    </row>
    <row r="79" spans="1:44">
      <c r="B79" s="1449">
        <v>270</v>
      </c>
      <c r="C79" s="1590" t="s">
        <v>553</v>
      </c>
      <c r="D79" s="1457">
        <v>1928.8000000000002</v>
      </c>
      <c r="E79" s="1457">
        <v>2047</v>
      </c>
      <c r="F79" s="1457">
        <v>2434</v>
      </c>
      <c r="G79" s="1457">
        <v>2800.1</v>
      </c>
      <c r="H79" s="1457">
        <v>3220</v>
      </c>
      <c r="I79" s="1457">
        <v>3026.3040000000001</v>
      </c>
      <c r="J79" s="1457">
        <v>3018.8200000000006</v>
      </c>
      <c r="K79" s="1457">
        <v>2936.2979999999998</v>
      </c>
      <c r="L79" s="1457">
        <v>3167.2770000000005</v>
      </c>
      <c r="M79" s="1457">
        <v>3125.0967520000004</v>
      </c>
      <c r="N79" s="1457">
        <v>3341.970536179073</v>
      </c>
      <c r="O79" s="1457">
        <v>3680.0907920000004</v>
      </c>
      <c r="P79" s="1457">
        <v>3943.8367010000011</v>
      </c>
      <c r="Q79" s="1457">
        <v>3463.7060171839994</v>
      </c>
      <c r="R79" s="1457">
        <v>5114.2999999999993</v>
      </c>
      <c r="S79" s="1457">
        <v>6180.2109672560018</v>
      </c>
      <c r="T79" s="1457">
        <v>6809.9057430330013</v>
      </c>
      <c r="U79" s="1457">
        <v>6266.5009813607994</v>
      </c>
      <c r="V79" s="1457">
        <v>7229.4000000000015</v>
      </c>
      <c r="W79" s="1457">
        <v>7479.7999999999993</v>
      </c>
      <c r="X79" s="1457">
        <v>8144.2000000000007</v>
      </c>
      <c r="Y79" s="1457">
        <v>8066.7223233499317</v>
      </c>
      <c r="Z79" s="1457">
        <v>9931.0693265662776</v>
      </c>
      <c r="AA79" s="1457">
        <v>10378.831086378941</v>
      </c>
      <c r="AB79" s="1457">
        <v>11155.080390916288</v>
      </c>
      <c r="AC79" s="1457">
        <v>9684.8838308885515</v>
      </c>
      <c r="AD79" s="1457">
        <v>11477.833006519741</v>
      </c>
      <c r="AE79" s="1457">
        <v>12408.445089957289</v>
      </c>
      <c r="AF79" s="1457">
        <v>13246.853965865601</v>
      </c>
      <c r="AG79" s="1457">
        <v>11336.278292501964</v>
      </c>
      <c r="AH79" s="1457">
        <v>13512.842400208317</v>
      </c>
      <c r="AI79" s="1457">
        <v>14772.738893338726</v>
      </c>
      <c r="AJ79" s="1457">
        <v>15785.846926980757</v>
      </c>
      <c r="AK79" s="1457">
        <v>12873.519929409964</v>
      </c>
      <c r="AL79" s="1457">
        <v>15474.496445147139</v>
      </c>
      <c r="AM79" s="1457">
        <v>17144.201925665293</v>
      </c>
      <c r="AN79" s="1457">
        <v>18321.922355192073</v>
      </c>
      <c r="AO79" s="1457">
        <v>14959.673517157524</v>
      </c>
      <c r="AP79" s="1457">
        <v>18121.579391797364</v>
      </c>
      <c r="AQ79" s="1457">
        <v>20187.36541117882</v>
      </c>
      <c r="AR79" s="1457">
        <v>21488.35053849981</v>
      </c>
    </row>
    <row r="80" spans="1:44">
      <c r="B80" s="1449">
        <v>272</v>
      </c>
      <c r="C80" s="1590" t="s">
        <v>490</v>
      </c>
      <c r="D80" s="1457">
        <v>518</v>
      </c>
      <c r="E80" s="1457">
        <v>554</v>
      </c>
      <c r="F80" s="1457">
        <v>717.99999999999989</v>
      </c>
      <c r="G80" s="1457">
        <v>867</v>
      </c>
      <c r="H80" s="1457">
        <v>1123</v>
      </c>
      <c r="I80" s="1457">
        <v>1148.9959999999999</v>
      </c>
      <c r="J80" s="1457">
        <v>1407.2799999999997</v>
      </c>
      <c r="K80" s="1457">
        <v>1616.1019999999999</v>
      </c>
      <c r="L80" s="1457">
        <v>2134.8229999999999</v>
      </c>
      <c r="M80" s="1457">
        <v>2514.003248</v>
      </c>
      <c r="N80" s="1457">
        <v>3175.4294638209267</v>
      </c>
      <c r="O80" s="1457">
        <v>3885.1092079999994</v>
      </c>
      <c r="P80" s="1457">
        <v>4724.3632989999996</v>
      </c>
      <c r="Q80" s="1457">
        <v>4630.7939828160006</v>
      </c>
      <c r="R80" s="1457">
        <v>6100</v>
      </c>
      <c r="S80" s="1457">
        <v>8325.7890327439982</v>
      </c>
      <c r="T80" s="1457">
        <v>9132.1942569669991</v>
      </c>
      <c r="U80" s="1457">
        <v>8451.1990186392013</v>
      </c>
      <c r="V80" s="1457">
        <v>10300</v>
      </c>
      <c r="W80" s="1457">
        <v>13400</v>
      </c>
      <c r="X80" s="1457">
        <v>16100</v>
      </c>
      <c r="Y80" s="1457">
        <v>17252.277676650068</v>
      </c>
      <c r="Z80" s="1457">
        <v>20267.262926508876</v>
      </c>
      <c r="AA80" s="1457">
        <v>23385.4136972626</v>
      </c>
      <c r="AB80" s="1457">
        <v>25254.081574697575</v>
      </c>
      <c r="AC80" s="1457">
        <v>22563.674067798253</v>
      </c>
      <c r="AD80" s="1457">
        <v>25248.736333967176</v>
      </c>
      <c r="AE80" s="1457">
        <v>29609.019403007467</v>
      </c>
      <c r="AF80" s="1457">
        <v>31380.384450506088</v>
      </c>
      <c r="AG80" s="1457">
        <v>25559.293599406956</v>
      </c>
      <c r="AH80" s="1457">
        <v>32212.764758355184</v>
      </c>
      <c r="AI80" s="1457">
        <v>37606.960002014312</v>
      </c>
      <c r="AJ80" s="1457">
        <v>38757.540680565333</v>
      </c>
      <c r="AK80" s="1457">
        <v>29043.942224259401</v>
      </c>
      <c r="AL80" s="1457">
        <v>40774.962035137454</v>
      </c>
      <c r="AM80" s="1457">
        <v>47395.618442345374</v>
      </c>
      <c r="AN80" s="1457">
        <v>44869.088898847709</v>
      </c>
      <c r="AO80" s="1457">
        <v>32723.487650677322</v>
      </c>
      <c r="AP80" s="1457">
        <v>47722.277688113616</v>
      </c>
      <c r="AQ80" s="1457">
        <v>55055.376136077619</v>
      </c>
      <c r="AR80" s="1457">
        <v>54398.313546864643</v>
      </c>
    </row>
    <row r="81" spans="1:44" s="1581" customFormat="1">
      <c r="A81" s="1601">
        <v>81</v>
      </c>
      <c r="B81" s="1579"/>
      <c r="C81" s="1622" t="s">
        <v>1008</v>
      </c>
      <c r="D81" s="1592"/>
      <c r="E81" s="1592"/>
      <c r="F81" s="1465">
        <v>25.129999999999995</v>
      </c>
      <c r="G81" s="1465">
        <v>31.211999999999989</v>
      </c>
      <c r="H81" s="1465">
        <v>38.728771438596489</v>
      </c>
      <c r="I81" s="1465">
        <v>39.755261599999997</v>
      </c>
      <c r="J81" s="1465">
        <v>47.958762600000007</v>
      </c>
      <c r="K81" s="1465">
        <v>55.963816000000008</v>
      </c>
      <c r="L81" s="1465">
        <v>69.347513199999995</v>
      </c>
      <c r="M81" s="1465">
        <v>72.655286064358222</v>
      </c>
      <c r="N81" s="1465">
        <v>81.901892381495458</v>
      </c>
      <c r="O81" s="1465">
        <v>93.251777640327674</v>
      </c>
      <c r="P81" s="1465">
        <v>102.89781488869603</v>
      </c>
      <c r="Q81" s="1465">
        <v>96.828971644083381</v>
      </c>
      <c r="R81" s="1465">
        <v>109.16980256738252</v>
      </c>
      <c r="S81" s="1465">
        <v>131.05095365768452</v>
      </c>
      <c r="T81" s="1465">
        <v>146.72881714998982</v>
      </c>
      <c r="U81" s="1465">
        <v>139.15572279833992</v>
      </c>
      <c r="V81" s="1465">
        <v>167.38832810460053</v>
      </c>
      <c r="W81" s="1465">
        <v>170.91137869128568</v>
      </c>
      <c r="X81" s="1465">
        <v>194.49088499217481</v>
      </c>
      <c r="Y81" s="1465">
        <v>204.23580442604609</v>
      </c>
      <c r="Z81" s="1599">
        <v>237.24725445974923</v>
      </c>
      <c r="AA81" s="1599">
        <v>263.41706605514935</v>
      </c>
      <c r="AB81" s="1599">
        <v>279.17963021143663</v>
      </c>
      <c r="AC81" s="1599">
        <v>218.0398042551609</v>
      </c>
      <c r="AD81" s="1599">
        <v>254.51633354750214</v>
      </c>
      <c r="AE81" s="1599">
        <v>300.17844877050169</v>
      </c>
      <c r="AF81" s="1599">
        <v>315.54389410500011</v>
      </c>
      <c r="AG81" s="1599">
        <v>214.05106237857078</v>
      </c>
      <c r="AH81" s="1599">
        <v>299.70546089176753</v>
      </c>
      <c r="AI81" s="1599">
        <v>360.77169751748932</v>
      </c>
      <c r="AJ81" s="1599">
        <v>371.09637996527073</v>
      </c>
      <c r="AK81" s="1599">
        <v>214.29842233646383</v>
      </c>
      <c r="AL81" s="1599">
        <v>362.12498082721589</v>
      </c>
      <c r="AM81" s="1599">
        <v>441.68107015852053</v>
      </c>
      <c r="AN81" s="1599">
        <v>412.31452717064951</v>
      </c>
      <c r="AO81" s="1599">
        <v>222.9508211965337</v>
      </c>
      <c r="AP81" s="1599">
        <v>414.04168500299414</v>
      </c>
      <c r="AQ81" s="1599">
        <v>506.12407948399783</v>
      </c>
      <c r="AR81" s="1599">
        <v>499.27540416461824</v>
      </c>
    </row>
    <row r="82" spans="1:44">
      <c r="B82" s="1449">
        <v>310</v>
      </c>
      <c r="C82" s="1611" t="s">
        <v>578</v>
      </c>
      <c r="D82" s="1457">
        <v>0</v>
      </c>
      <c r="E82" s="1457">
        <v>0</v>
      </c>
      <c r="F82" s="1457">
        <v>0</v>
      </c>
      <c r="G82" s="1457">
        <v>0</v>
      </c>
      <c r="H82" s="1457">
        <v>59.924856140350869</v>
      </c>
      <c r="I82" s="1457">
        <v>160.85943999999998</v>
      </c>
      <c r="J82" s="1457">
        <v>201.24103999999997</v>
      </c>
      <c r="K82" s="1457">
        <v>59.975399999999524</v>
      </c>
      <c r="L82" s="1457">
        <v>341.57167999999996</v>
      </c>
      <c r="M82" s="1457">
        <v>452.52058463999998</v>
      </c>
      <c r="N82" s="1457">
        <v>762.10307131702234</v>
      </c>
      <c r="O82" s="1457">
        <v>815.87293367999985</v>
      </c>
      <c r="P82" s="1457">
        <v>1300</v>
      </c>
      <c r="Q82" s="1457">
        <v>1300</v>
      </c>
      <c r="R82" s="1457">
        <v>2074</v>
      </c>
      <c r="S82" s="1457">
        <v>3163.7998324427194</v>
      </c>
      <c r="T82" s="1457">
        <v>3300</v>
      </c>
      <c r="U82" s="1457">
        <v>2900</v>
      </c>
      <c r="V82" s="1457">
        <v>3611.9985203758042</v>
      </c>
      <c r="W82" s="1457">
        <v>4699.1048711685216</v>
      </c>
      <c r="X82" s="1457">
        <v>5645.9394347621792</v>
      </c>
      <c r="Y82" s="1457">
        <v>6050.0195573953943</v>
      </c>
      <c r="Z82" s="1465">
        <v>6800.0195573953943</v>
      </c>
      <c r="AA82" s="1465">
        <v>7550.0195573953943</v>
      </c>
      <c r="AB82" s="1465">
        <v>8300.0195573953933</v>
      </c>
      <c r="AC82" s="1465">
        <v>9050.0195573953933</v>
      </c>
      <c r="AD82" s="1465">
        <v>9800.0195573953933</v>
      </c>
      <c r="AE82" s="1465">
        <v>10550.019557395393</v>
      </c>
      <c r="AF82" s="1465">
        <v>11300.019557395393</v>
      </c>
      <c r="AG82" s="1465">
        <v>12050.019557395393</v>
      </c>
      <c r="AH82" s="1465">
        <v>12800.019557395393</v>
      </c>
      <c r="AI82" s="1465">
        <v>13550.019557395393</v>
      </c>
      <c r="AJ82" s="1465">
        <v>14300.019557395393</v>
      </c>
      <c r="AK82" s="1465">
        <v>15050.019557395393</v>
      </c>
      <c r="AL82" s="1465">
        <v>15800.019557395393</v>
      </c>
      <c r="AM82" s="1465">
        <v>16550.019557395393</v>
      </c>
      <c r="AN82" s="1465">
        <v>17300.019557395393</v>
      </c>
      <c r="AO82" s="1465">
        <v>18050.019557395393</v>
      </c>
      <c r="AP82" s="1465">
        <v>18800.019557395393</v>
      </c>
      <c r="AQ82" s="1465">
        <v>19550.019557395393</v>
      </c>
      <c r="AR82" s="1465">
        <v>20300.019557395393</v>
      </c>
    </row>
    <row r="83" spans="1:44">
      <c r="C83" s="1623" t="s">
        <v>1024</v>
      </c>
      <c r="D83" s="1457"/>
      <c r="E83" s="1457"/>
      <c r="F83" s="1457"/>
      <c r="G83" s="1457"/>
      <c r="H83" s="1457"/>
      <c r="I83" s="1457"/>
      <c r="J83" s="1457"/>
      <c r="K83" s="1457"/>
      <c r="L83" s="1457"/>
      <c r="M83" s="1457"/>
      <c r="N83" s="1457"/>
      <c r="O83" s="1457"/>
      <c r="P83" s="1457"/>
      <c r="Q83" s="1457"/>
      <c r="R83" s="1457"/>
      <c r="S83" s="1457"/>
      <c r="T83" s="1617">
        <v>136.20016755728057</v>
      </c>
      <c r="U83" s="1617">
        <v>-400</v>
      </c>
      <c r="V83" s="1617">
        <v>711.99852037580422</v>
      </c>
      <c r="W83" s="1617">
        <v>1087.1063507927174</v>
      </c>
      <c r="X83" s="1617">
        <v>946.83456359365755</v>
      </c>
      <c r="Y83" s="1617">
        <v>404.08012263321507</v>
      </c>
      <c r="Z83" s="1618">
        <v>750</v>
      </c>
      <c r="AA83" s="1618">
        <v>750</v>
      </c>
      <c r="AB83" s="1618">
        <v>750</v>
      </c>
      <c r="AC83" s="1618">
        <v>750</v>
      </c>
      <c r="AD83" s="1618">
        <v>750</v>
      </c>
      <c r="AE83" s="1618">
        <v>750</v>
      </c>
      <c r="AF83" s="1618">
        <v>750</v>
      </c>
      <c r="AG83" s="1618">
        <v>750</v>
      </c>
      <c r="AH83" s="1618">
        <v>750</v>
      </c>
      <c r="AI83" s="1618">
        <v>750</v>
      </c>
      <c r="AJ83" s="1618">
        <v>750</v>
      </c>
      <c r="AK83" s="1618">
        <v>750</v>
      </c>
      <c r="AL83" s="1618">
        <v>750</v>
      </c>
      <c r="AM83" s="1618">
        <v>750</v>
      </c>
      <c r="AN83" s="1618">
        <v>750</v>
      </c>
      <c r="AO83" s="1618">
        <v>750</v>
      </c>
      <c r="AP83" s="1618">
        <v>750</v>
      </c>
      <c r="AQ83" s="1618">
        <v>750</v>
      </c>
      <c r="AR83" s="1618">
        <v>750</v>
      </c>
    </row>
    <row r="84" spans="1:44" s="1581" customFormat="1">
      <c r="A84" s="1601">
        <v>84</v>
      </c>
      <c r="B84" s="1579"/>
      <c r="C84" s="1622" t="s">
        <v>1009</v>
      </c>
      <c r="D84" s="1595">
        <v>0</v>
      </c>
      <c r="E84" s="1470">
        <v>0</v>
      </c>
      <c r="F84" s="1470">
        <v>0</v>
      </c>
      <c r="G84" s="1470">
        <v>0</v>
      </c>
      <c r="H84" s="1470">
        <v>0.59924856140350868</v>
      </c>
      <c r="I84" s="1470">
        <v>1.6085943999999999</v>
      </c>
      <c r="J84" s="1470">
        <v>2.0124103999999998</v>
      </c>
      <c r="K84" s="1470">
        <v>0.59975399999999524</v>
      </c>
      <c r="L84" s="1470">
        <v>3.4157167999999998</v>
      </c>
      <c r="M84" s="1470">
        <v>4.5252058463999996</v>
      </c>
      <c r="N84" s="1470">
        <v>7.6210307131702235</v>
      </c>
      <c r="O84" s="1470">
        <v>8.1587293367999987</v>
      </c>
      <c r="P84" s="1470">
        <v>13</v>
      </c>
      <c r="Q84" s="1470">
        <v>13</v>
      </c>
      <c r="R84" s="1470">
        <v>20.740000000000002</v>
      </c>
      <c r="S84" s="1470">
        <v>31.637998324427194</v>
      </c>
      <c r="T84" s="1470">
        <v>33</v>
      </c>
      <c r="U84" s="1470">
        <v>29</v>
      </c>
      <c r="V84" s="1470">
        <v>36.119985203758041</v>
      </c>
      <c r="W84" s="1470">
        <v>46.991048711685217</v>
      </c>
      <c r="X84" s="1470">
        <v>56.459394347621796</v>
      </c>
      <c r="Y84" s="1470">
        <v>60.500195573953945</v>
      </c>
      <c r="Z84" s="1470">
        <v>68.000195573953945</v>
      </c>
      <c r="AA84" s="1470">
        <v>75.500195573953945</v>
      </c>
      <c r="AB84" s="1470">
        <v>83.000195573953931</v>
      </c>
      <c r="AC84" s="1470">
        <v>90.500195573953931</v>
      </c>
      <c r="AD84" s="1470">
        <v>98.000195573953931</v>
      </c>
      <c r="AE84" s="1470">
        <v>105.50019557395393</v>
      </c>
      <c r="AF84" s="1470">
        <v>113.00019557395393</v>
      </c>
      <c r="AG84" s="1470">
        <v>120.50019557395393</v>
      </c>
      <c r="AH84" s="1470">
        <v>128.00019557395393</v>
      </c>
      <c r="AI84" s="1470">
        <v>135.50019557395393</v>
      </c>
      <c r="AJ84" s="1470">
        <v>143.00019557395393</v>
      </c>
      <c r="AK84" s="1470">
        <v>150.50019557395393</v>
      </c>
      <c r="AL84" s="1470">
        <v>158.00019557395393</v>
      </c>
      <c r="AM84" s="1470">
        <v>165.50019557395393</v>
      </c>
      <c r="AN84" s="1470">
        <v>173.00019557395393</v>
      </c>
      <c r="AO84" s="1470">
        <v>180.50019557395393</v>
      </c>
      <c r="AP84" s="1470">
        <v>188.00019557395393</v>
      </c>
      <c r="AQ84" s="1470">
        <v>195.50019557395393</v>
      </c>
      <c r="AR84" s="1470">
        <v>203.00019557395393</v>
      </c>
    </row>
    <row r="85" spans="1:44">
      <c r="B85" s="1449">
        <v>85</v>
      </c>
      <c r="C85" s="1591" t="s">
        <v>1007</v>
      </c>
      <c r="Q85" s="1457"/>
      <c r="R85" s="1457"/>
      <c r="S85" s="1457">
        <v>3300</v>
      </c>
      <c r="T85" s="1457">
        <v>3300</v>
      </c>
      <c r="U85" s="1457">
        <v>2900</v>
      </c>
      <c r="V85" s="1457">
        <v>3500</v>
      </c>
      <c r="W85" s="1457">
        <v>5478</v>
      </c>
      <c r="X85" s="1457">
        <v>7051</v>
      </c>
      <c r="Y85" s="1457">
        <v>7953</v>
      </c>
      <c r="Z85" s="1465">
        <v>9203</v>
      </c>
      <c r="AA85" s="1465">
        <v>10453</v>
      </c>
      <c r="AB85" s="1465">
        <v>11703</v>
      </c>
      <c r="AC85" s="1465">
        <v>12953</v>
      </c>
      <c r="AD85" s="1465">
        <v>14203</v>
      </c>
      <c r="AE85" s="1465">
        <v>15453</v>
      </c>
      <c r="AF85" s="1465">
        <v>16703</v>
      </c>
      <c r="AG85" s="1465">
        <v>17953</v>
      </c>
      <c r="AH85" s="1465">
        <v>19203</v>
      </c>
      <c r="AI85" s="1465">
        <v>20453</v>
      </c>
      <c r="AJ85" s="1465">
        <v>21703</v>
      </c>
      <c r="AK85" s="1465">
        <v>22953</v>
      </c>
      <c r="AL85" s="1465">
        <v>24203</v>
      </c>
      <c r="AM85" s="1465">
        <v>25453</v>
      </c>
      <c r="AN85" s="1465">
        <v>26703</v>
      </c>
      <c r="AO85" s="1465">
        <v>27953</v>
      </c>
      <c r="AP85" s="1465">
        <v>29203</v>
      </c>
      <c r="AQ85" s="1465">
        <v>30453</v>
      </c>
      <c r="AR85" s="1465">
        <v>31703</v>
      </c>
    </row>
    <row r="86" spans="1:44" s="1615" customFormat="1">
      <c r="A86" s="1613"/>
      <c r="B86" s="1614"/>
      <c r="C86" s="1612" t="s">
        <v>1024</v>
      </c>
      <c r="Q86" s="1616"/>
      <c r="R86" s="1616"/>
      <c r="S86" s="1616"/>
      <c r="T86" s="1617">
        <v>0</v>
      </c>
      <c r="U86" s="1617">
        <v>-400</v>
      </c>
      <c r="V86" s="1617">
        <v>600</v>
      </c>
      <c r="W86" s="1617">
        <v>1978</v>
      </c>
      <c r="X86" s="1617">
        <v>1573</v>
      </c>
      <c r="Y86" s="1617">
        <v>902</v>
      </c>
      <c r="Z86" s="1617">
        <v>1250</v>
      </c>
      <c r="AA86" s="1617">
        <v>1250</v>
      </c>
      <c r="AB86" s="1617">
        <v>1250</v>
      </c>
      <c r="AC86" s="1617">
        <v>1250</v>
      </c>
      <c r="AD86" s="1617">
        <v>1250</v>
      </c>
      <c r="AE86" s="1617">
        <v>1250</v>
      </c>
      <c r="AF86" s="1617">
        <v>1250</v>
      </c>
      <c r="AG86" s="1617">
        <v>1250</v>
      </c>
      <c r="AH86" s="1617">
        <v>1250</v>
      </c>
      <c r="AI86" s="1617">
        <v>1250</v>
      </c>
      <c r="AJ86" s="1617">
        <v>1250</v>
      </c>
      <c r="AK86" s="1617">
        <v>1250</v>
      </c>
      <c r="AL86" s="1617">
        <v>1250</v>
      </c>
      <c r="AM86" s="1617">
        <v>1250</v>
      </c>
      <c r="AN86" s="1617">
        <v>1250</v>
      </c>
      <c r="AO86" s="1617">
        <v>1250</v>
      </c>
      <c r="AP86" s="1617">
        <v>1250</v>
      </c>
      <c r="AQ86" s="1617">
        <v>1250</v>
      </c>
      <c r="AR86" s="1617">
        <v>1250</v>
      </c>
    </row>
    <row r="87" spans="1:44" s="1615" customFormat="1">
      <c r="A87" s="1613"/>
      <c r="B87" s="1614"/>
      <c r="C87" s="1612" t="s">
        <v>1025</v>
      </c>
      <c r="Q87" s="1616"/>
      <c r="R87" s="1616"/>
      <c r="S87" s="1616"/>
      <c r="T87" s="1617">
        <v>-136.20016755728057</v>
      </c>
      <c r="U87" s="1617">
        <v>0</v>
      </c>
      <c r="V87" s="1617">
        <v>-111.99852037580422</v>
      </c>
      <c r="W87" s="1617">
        <v>890.89364920728258</v>
      </c>
      <c r="X87" s="1617">
        <v>626.16543640634245</v>
      </c>
      <c r="Y87" s="1617">
        <v>497.91987736678493</v>
      </c>
      <c r="Z87" s="1618">
        <v>500</v>
      </c>
      <c r="AA87" s="1618">
        <v>500</v>
      </c>
      <c r="AB87" s="1618">
        <v>500</v>
      </c>
      <c r="AC87" s="1618">
        <v>500</v>
      </c>
      <c r="AD87" s="1618">
        <v>500</v>
      </c>
      <c r="AE87" s="1618">
        <v>500</v>
      </c>
      <c r="AF87" s="1618">
        <v>500</v>
      </c>
      <c r="AG87" s="1618">
        <v>500</v>
      </c>
      <c r="AH87" s="1618">
        <v>500</v>
      </c>
      <c r="AI87" s="1618">
        <v>500</v>
      </c>
      <c r="AJ87" s="1618">
        <v>500</v>
      </c>
      <c r="AK87" s="1618">
        <v>500</v>
      </c>
      <c r="AL87" s="1618">
        <v>500</v>
      </c>
      <c r="AM87" s="1618">
        <v>500</v>
      </c>
      <c r="AN87" s="1618">
        <v>500</v>
      </c>
      <c r="AO87" s="1618">
        <v>500</v>
      </c>
      <c r="AP87" s="1618">
        <v>500</v>
      </c>
      <c r="AQ87" s="1618">
        <v>500</v>
      </c>
      <c r="AR87" s="1618">
        <v>500</v>
      </c>
    </row>
    <row r="88" spans="1:44">
      <c r="C88" s="1561" t="s">
        <v>980</v>
      </c>
      <c r="D88" s="1450">
        <v>2446.8000000000002</v>
      </c>
      <c r="E88" s="1450">
        <v>2601</v>
      </c>
      <c r="F88" s="1450">
        <v>3152</v>
      </c>
      <c r="G88" s="1450">
        <v>3667.1</v>
      </c>
      <c r="H88" s="1450">
        <v>4343</v>
      </c>
      <c r="I88" s="1450">
        <v>4175.3</v>
      </c>
      <c r="J88" s="1450">
        <v>4426.1000000000004</v>
      </c>
      <c r="K88" s="1450">
        <v>4552.3999999999996</v>
      </c>
      <c r="L88" s="1450">
        <v>5302.1</v>
      </c>
      <c r="M88" s="1450">
        <v>5639.1</v>
      </c>
      <c r="N88" s="1450">
        <v>6517.4</v>
      </c>
      <c r="O88" s="1450">
        <v>7565.2</v>
      </c>
      <c r="P88" s="1450">
        <v>8668.2000000000007</v>
      </c>
      <c r="Q88" s="1450">
        <v>8094.5</v>
      </c>
      <c r="R88" s="1450">
        <v>11214.3</v>
      </c>
      <c r="S88" s="1450">
        <v>11206</v>
      </c>
      <c r="T88" s="1450">
        <v>12642.1</v>
      </c>
      <c r="U88" s="1450">
        <v>11817.7</v>
      </c>
      <c r="V88" s="1450">
        <v>14029.400000000001</v>
      </c>
      <c r="W88" s="1450">
        <v>15401.8</v>
      </c>
      <c r="X88" s="1450">
        <v>17193.2</v>
      </c>
      <c r="Y88" s="1450">
        <v>17366</v>
      </c>
      <c r="Z88" s="1450">
        <v>20995.332253075154</v>
      </c>
      <c r="AA88" s="1450">
        <v>23311.244783641538</v>
      </c>
      <c r="AB88" s="1450">
        <v>24706.161965613865</v>
      </c>
      <c r="AC88" s="1450">
        <v>19295.557898686806</v>
      </c>
      <c r="AD88" s="1450">
        <v>22523.569340486916</v>
      </c>
      <c r="AE88" s="1450">
        <v>26564.464492964755</v>
      </c>
      <c r="AF88" s="1450">
        <v>27924.238416371692</v>
      </c>
      <c r="AG88" s="1450">
        <v>18942.571891908919</v>
      </c>
      <c r="AH88" s="1450">
        <v>26522.6071585635</v>
      </c>
      <c r="AI88" s="1450">
        <v>31926.698895353038</v>
      </c>
      <c r="AJ88" s="1450">
        <v>32840.387607546087</v>
      </c>
      <c r="AK88" s="1450">
        <v>18964.462153669367</v>
      </c>
      <c r="AL88" s="1450">
        <v>32046.458480284593</v>
      </c>
      <c r="AM88" s="1450">
        <v>39086.820368010667</v>
      </c>
      <c r="AN88" s="1450">
        <v>36488.011254039782</v>
      </c>
      <c r="AO88" s="1450">
        <v>19730.161167834842</v>
      </c>
      <c r="AP88" s="1450">
        <v>36640.857079910988</v>
      </c>
      <c r="AQ88" s="1450">
        <v>44789.741547256446</v>
      </c>
      <c r="AR88" s="1450">
        <v>44183.664085364449</v>
      </c>
    </row>
    <row r="89" spans="1:44">
      <c r="C89" s="1562" t="s">
        <v>981</v>
      </c>
    </row>
    <row r="90" spans="1:44">
      <c r="B90" s="1449">
        <v>11</v>
      </c>
      <c r="C90" s="710" t="s">
        <v>485</v>
      </c>
      <c r="D90" s="1457">
        <v>42.5</v>
      </c>
      <c r="E90" s="1457">
        <v>44.1</v>
      </c>
      <c r="F90" s="1457">
        <v>52.1</v>
      </c>
      <c r="G90" s="1457">
        <v>62.3</v>
      </c>
      <c r="H90" s="1457">
        <v>73.2</v>
      </c>
      <c r="I90" s="1457">
        <v>74.3</v>
      </c>
      <c r="J90" s="1457">
        <v>85.6</v>
      </c>
      <c r="K90" s="1457">
        <v>103.9</v>
      </c>
      <c r="L90" s="1457">
        <v>125.6</v>
      </c>
      <c r="M90" s="1457">
        <v>143.9</v>
      </c>
      <c r="N90" s="1457">
        <v>181.6</v>
      </c>
      <c r="O90" s="1457">
        <v>227</v>
      </c>
      <c r="P90" s="1457">
        <v>285.5</v>
      </c>
      <c r="Q90" s="1457">
        <v>290.7</v>
      </c>
      <c r="R90" s="1457">
        <v>404.8</v>
      </c>
      <c r="S90" s="1457">
        <v>559.70000000000005</v>
      </c>
      <c r="T90" s="1457">
        <v>659.3</v>
      </c>
      <c r="U90" s="1457">
        <v>630.1</v>
      </c>
      <c r="V90" s="1457">
        <v>729.9</v>
      </c>
      <c r="W90" s="1457">
        <v>865.7</v>
      </c>
      <c r="X90" s="1457">
        <v>1028.9000000000001</v>
      </c>
      <c r="Y90" s="1457">
        <v>1091</v>
      </c>
    </row>
    <row r="91" spans="1:44">
      <c r="C91" s="1563" t="s">
        <v>982</v>
      </c>
    </row>
    <row r="92" spans="1:44">
      <c r="C92" s="1563" t="s">
        <v>983</v>
      </c>
      <c r="Y92" s="248">
        <v>487.81600000000003</v>
      </c>
      <c r="Z92" s="248">
        <v>583.38496062702188</v>
      </c>
      <c r="AA92" s="248">
        <v>644.51192558115281</v>
      </c>
      <c r="AB92" s="248">
        <v>693.36910423557197</v>
      </c>
      <c r="AC92" s="248">
        <v>612.03197990466799</v>
      </c>
      <c r="AD92" s="248">
        <v>640.95456677064749</v>
      </c>
      <c r="AE92" s="248">
        <v>744.25233264741769</v>
      </c>
      <c r="AF92" s="248">
        <v>804.3676799545633</v>
      </c>
      <c r="AG92" s="248">
        <v>657.80455587248525</v>
      </c>
    </row>
    <row r="93" spans="1:44">
      <c r="C93" s="1561" t="s">
        <v>984</v>
      </c>
    </row>
    <row r="94" spans="1:44">
      <c r="C94" s="1563" t="s">
        <v>982</v>
      </c>
    </row>
    <row r="95" spans="1:44">
      <c r="B95" s="1449">
        <v>157</v>
      </c>
      <c r="C95" s="1561" t="s">
        <v>987</v>
      </c>
      <c r="D95" s="1564">
        <v>0</v>
      </c>
      <c r="E95" s="1564">
        <v>0</v>
      </c>
      <c r="F95" s="1564" t="s">
        <v>105</v>
      </c>
      <c r="G95" s="1564" t="s">
        <v>105</v>
      </c>
      <c r="H95" s="1564">
        <v>3.6994581452834928E-2</v>
      </c>
      <c r="I95" s="1564">
        <v>4.1860465116279062E-2</v>
      </c>
      <c r="J95" s="1564">
        <v>4.1434128297148883E-2</v>
      </c>
      <c r="K95" s="1564">
        <v>3.950286562236293E-2</v>
      </c>
      <c r="L95" s="1564">
        <v>4.0576147463814508E-2</v>
      </c>
      <c r="M95" s="1564">
        <v>3.7690484320328926E-2</v>
      </c>
      <c r="N95" s="1564">
        <v>3.7707290767903356E-2</v>
      </c>
      <c r="O95" s="1564">
        <v>3.3786906817063186E-2</v>
      </c>
      <c r="P95" s="1564">
        <v>3.4752078878350932E-2</v>
      </c>
      <c r="Q95" s="1564">
        <v>3.4276422095171753E-2</v>
      </c>
      <c r="R95" s="1564">
        <v>3.359881420765027E-2</v>
      </c>
      <c r="S95" s="1564">
        <v>3.2852945912808594E-2</v>
      </c>
      <c r="T95" s="1564">
        <v>3.2316682143234465E-2</v>
      </c>
      <c r="U95" s="1564">
        <v>3.2777461479772986E-2</v>
      </c>
      <c r="V95" s="1564">
        <v>3.360690045969153E-2</v>
      </c>
      <c r="W95" s="1564">
        <v>2.8179131039926458E-2</v>
      </c>
      <c r="X95" s="1564">
        <v>2.6904484649271931E-2</v>
      </c>
      <c r="Y95" s="1564">
        <v>2.6488945071705138E-2</v>
      </c>
    </row>
    <row r="96" spans="1:44">
      <c r="B96" s="1449">
        <v>158</v>
      </c>
      <c r="C96" s="1561" t="s">
        <v>985</v>
      </c>
      <c r="D96" s="1564">
        <v>4.2999999999999997E-2</v>
      </c>
      <c r="E96" s="1564">
        <v>3.856719855595668E-2</v>
      </c>
      <c r="F96" s="1564">
        <v>3.5000000000000003E-2</v>
      </c>
      <c r="G96" s="1564">
        <v>3.5999999999999997E-2</v>
      </c>
      <c r="H96" s="1564">
        <v>3.5020498664292077E-2</v>
      </c>
      <c r="I96" s="1564">
        <v>3.5999999999999997E-2</v>
      </c>
      <c r="J96" s="1564">
        <v>3.550904795065659E-2</v>
      </c>
      <c r="K96" s="1564">
        <v>3.5000000000000003E-2</v>
      </c>
      <c r="L96" s="1564">
        <v>3.4083963869604182E-2</v>
      </c>
      <c r="M96" s="1564">
        <v>3.090619714266972E-2</v>
      </c>
      <c r="N96" s="1564">
        <v>2.8657540983606556E-2</v>
      </c>
      <c r="O96" s="1564">
        <v>2.6691656385479916E-2</v>
      </c>
      <c r="P96" s="1564">
        <v>2.5189371761517025E-2</v>
      </c>
      <c r="Q96" s="1564">
        <v>2.4654022807042205E-2</v>
      </c>
      <c r="R96" s="1564">
        <v>2.2175217377049177E-2</v>
      </c>
      <c r="S96" s="1564">
        <v>2.036882646594133E-2</v>
      </c>
      <c r="T96" s="1564">
        <v>2.063876026905689E-2</v>
      </c>
      <c r="U96" s="1564">
        <v>2.1529987827608631E-2</v>
      </c>
      <c r="V96" s="1564">
        <v>2.1821650485436894E-2</v>
      </c>
      <c r="W96" s="1564">
        <v>1.8297288358208957E-2</v>
      </c>
      <c r="X96" s="1564">
        <v>1.7469634285714287E-2</v>
      </c>
      <c r="Y96" s="1564">
        <v>1.7199815906140586E-2</v>
      </c>
    </row>
    <row r="97" spans="1:44">
      <c r="B97" s="248"/>
      <c r="C97" s="1562" t="s">
        <v>986</v>
      </c>
    </row>
    <row r="98" spans="1:44">
      <c r="B98" s="248"/>
      <c r="C98" s="248"/>
    </row>
    <row r="100" spans="1:44">
      <c r="B100" s="248"/>
      <c r="C100" s="1562"/>
      <c r="D100" s="1575"/>
      <c r="E100" s="1575"/>
      <c r="F100" s="1575"/>
      <c r="G100" s="1575"/>
      <c r="H100" s="1575"/>
      <c r="I100" s="1575"/>
      <c r="J100" s="1575"/>
      <c r="K100" s="1575"/>
      <c r="L100" s="1575"/>
      <c r="M100" s="1575"/>
      <c r="N100" s="1575"/>
      <c r="O100" s="1575"/>
      <c r="P100" s="1575"/>
      <c r="Q100" s="1575"/>
      <c r="R100" s="1575"/>
      <c r="S100" s="1575"/>
      <c r="T100" s="1575"/>
      <c r="U100" s="1575"/>
      <c r="V100" s="1575"/>
      <c r="W100" s="1575"/>
      <c r="X100" s="1575"/>
      <c r="Y100" s="1575"/>
    </row>
    <row r="101" spans="1:44">
      <c r="B101" s="248"/>
      <c r="C101" s="1586" t="s">
        <v>998</v>
      </c>
      <c r="D101" s="1575"/>
      <c r="E101" s="1575"/>
      <c r="F101" s="1575"/>
      <c r="G101" s="1575"/>
      <c r="H101" s="1575"/>
      <c r="I101" s="1575"/>
      <c r="J101" s="1575"/>
      <c r="K101" s="1575"/>
      <c r="L101" s="1575"/>
      <c r="M101" s="1585">
        <v>0.33115214454128805</v>
      </c>
      <c r="N101" s="1585">
        <v>1.0129920246977102</v>
      </c>
      <c r="O101" s="1585">
        <v>1.7070086705202314</v>
      </c>
      <c r="P101" s="1585">
        <v>2.4866335185427646</v>
      </c>
      <c r="Q101" s="1585">
        <v>3.2674899193548397</v>
      </c>
      <c r="R101" s="1585">
        <v>4.115039828977026</v>
      </c>
      <c r="S101" s="1585">
        <v>5.5619304419213282</v>
      </c>
      <c r="T101" s="1585">
        <v>7.3139051579974748</v>
      </c>
      <c r="U101" s="1585">
        <v>11.606181874224553</v>
      </c>
      <c r="V101" s="1585">
        <v>17.810590166808257</v>
      </c>
      <c r="W101" s="1585">
        <v>22.147581688316095</v>
      </c>
      <c r="X101" s="1585">
        <v>24.485272270474585</v>
      </c>
      <c r="Y101" s="1575"/>
    </row>
    <row r="102" spans="1:44">
      <c r="B102" s="248"/>
      <c r="C102" s="1586" t="s">
        <v>999</v>
      </c>
      <c r="D102" s="1575"/>
      <c r="E102" s="1575"/>
      <c r="F102" s="1575"/>
      <c r="G102" s="1575"/>
      <c r="H102" s="1575"/>
      <c r="I102" s="1575"/>
      <c r="J102" s="1575"/>
      <c r="K102" s="1575"/>
      <c r="L102" s="1575"/>
      <c r="M102" s="1585">
        <v>0</v>
      </c>
      <c r="N102" s="1585">
        <v>0</v>
      </c>
      <c r="O102" s="1585">
        <v>0</v>
      </c>
      <c r="P102" s="1585">
        <v>0</v>
      </c>
      <c r="Q102" s="1585">
        <v>4.6544996422657192E-2</v>
      </c>
      <c r="R102" s="1585">
        <v>8.3053302884395885E-2</v>
      </c>
      <c r="S102" s="1585">
        <v>9.2078367727407032E-2</v>
      </c>
      <c r="T102" s="1585">
        <v>0.12449578575372701</v>
      </c>
      <c r="U102" s="1585">
        <v>0.36821618169397929</v>
      </c>
      <c r="V102" s="1585">
        <v>0.91945703738604134</v>
      </c>
      <c r="W102" s="1585">
        <v>1.4704007624572275</v>
      </c>
      <c r="X102" s="1585">
        <v>1.6549592828542308</v>
      </c>
      <c r="Y102" s="1575"/>
    </row>
    <row r="103" spans="1:44">
      <c r="B103" s="248"/>
      <c r="C103" s="1586" t="s">
        <v>1000</v>
      </c>
      <c r="D103" s="1575"/>
      <c r="E103" s="1575"/>
      <c r="F103" s="1575"/>
      <c r="G103" s="1575"/>
      <c r="H103" s="1575"/>
      <c r="I103" s="1575"/>
      <c r="J103" s="1575"/>
      <c r="K103" s="1575"/>
      <c r="L103" s="1575"/>
      <c r="M103" s="1585">
        <v>0.18663594470046085</v>
      </c>
      <c r="N103" s="1585">
        <v>0.4640848806366048</v>
      </c>
      <c r="O103" s="1585">
        <v>0.58248435235208851</v>
      </c>
      <c r="P103" s="1585">
        <v>0.61929506773920395</v>
      </c>
      <c r="Q103" s="1585">
        <v>1.0246939071986123</v>
      </c>
      <c r="R103" s="1585">
        <v>1.1609303007560459</v>
      </c>
      <c r="S103" s="1585">
        <v>1.2435912082395666</v>
      </c>
      <c r="T103" s="1585">
        <v>1.3099499062589794</v>
      </c>
      <c r="U103" s="1585">
        <v>1.824091145741606</v>
      </c>
      <c r="V103" s="1585">
        <v>2.524639487447125</v>
      </c>
      <c r="W103" s="1585">
        <v>3.6632541462558428</v>
      </c>
      <c r="X103" s="1585">
        <v>4.1706011068746047</v>
      </c>
      <c r="Y103" s="1575"/>
    </row>
    <row r="104" spans="1:44" s="1581" customFormat="1">
      <c r="A104" s="1604"/>
      <c r="C104" s="1587" t="s">
        <v>1001</v>
      </c>
      <c r="D104" s="1588"/>
      <c r="E104" s="1588"/>
      <c r="F104" s="1588"/>
      <c r="G104" s="1588"/>
      <c r="H104" s="1588"/>
      <c r="I104" s="1588"/>
      <c r="J104" s="1588"/>
      <c r="K104" s="1588"/>
      <c r="L104" s="1588"/>
      <c r="M104" s="1589">
        <v>0.51778808924174891</v>
      </c>
      <c r="N104" s="1589">
        <v>1.4770769053343149</v>
      </c>
      <c r="O104" s="1589">
        <v>2.2894930228723198</v>
      </c>
      <c r="P104" s="1589">
        <v>3.1059285862819683</v>
      </c>
      <c r="Q104" s="1589">
        <v>4.3387288229761092</v>
      </c>
      <c r="R104" s="1589">
        <v>5.3590234326174677</v>
      </c>
      <c r="S104" s="1589">
        <v>6.8976000178883012</v>
      </c>
      <c r="T104" s="1589">
        <v>8.7483508500101816</v>
      </c>
      <c r="U104" s="1589">
        <v>13.798489201660139</v>
      </c>
      <c r="V104" s="1589">
        <v>21.254686691641425</v>
      </c>
      <c r="W104" s="1589">
        <v>27.281236597029164</v>
      </c>
      <c r="X104" s="1589">
        <v>30.310832660203424</v>
      </c>
      <c r="Y104" s="1597">
        <v>32</v>
      </c>
      <c r="Z104" s="1597">
        <v>34</v>
      </c>
      <c r="AA104" s="1597">
        <v>36</v>
      </c>
      <c r="AB104" s="1597">
        <v>38</v>
      </c>
      <c r="AC104" s="1597">
        <v>40</v>
      </c>
      <c r="AD104" s="1597">
        <v>42</v>
      </c>
      <c r="AE104" s="1597">
        <v>44</v>
      </c>
      <c r="AF104" s="1597">
        <v>46</v>
      </c>
      <c r="AG104" s="1597">
        <v>48</v>
      </c>
      <c r="AH104" s="1597">
        <v>50</v>
      </c>
      <c r="AI104" s="1597">
        <v>52</v>
      </c>
      <c r="AJ104" s="1597">
        <v>54</v>
      </c>
      <c r="AK104" s="1597">
        <v>56</v>
      </c>
      <c r="AL104" s="1597">
        <v>58</v>
      </c>
      <c r="AM104" s="1597">
        <v>60</v>
      </c>
      <c r="AN104" s="1597">
        <v>62</v>
      </c>
      <c r="AO104" s="1597">
        <v>64</v>
      </c>
      <c r="AP104" s="1597">
        <v>66</v>
      </c>
      <c r="AQ104" s="1597">
        <v>68</v>
      </c>
      <c r="AR104" s="1597">
        <v>70</v>
      </c>
    </row>
    <row r="105" spans="1:44">
      <c r="B105" s="248"/>
      <c r="C105" s="1562"/>
      <c r="D105" s="1575"/>
      <c r="E105" s="1575"/>
      <c r="F105" s="1575"/>
      <c r="G105" s="1575"/>
      <c r="H105" s="1575"/>
      <c r="I105" s="1575"/>
      <c r="J105" s="1575"/>
      <c r="K105" s="1575"/>
      <c r="L105" s="1575"/>
      <c r="M105" s="1575"/>
      <c r="N105" s="1575"/>
      <c r="O105" s="1575"/>
      <c r="P105" s="1575"/>
      <c r="Q105" s="1575"/>
      <c r="R105" s="1575"/>
      <c r="S105" s="1575"/>
      <c r="T105" s="1575"/>
      <c r="U105" s="1575"/>
      <c r="V105" s="1575"/>
      <c r="W105" s="1575"/>
      <c r="X105" s="1575"/>
      <c r="Y105" s="1575"/>
    </row>
    <row r="106" spans="1:44">
      <c r="B106" s="248"/>
      <c r="C106" s="1560" t="s">
        <v>997</v>
      </c>
      <c r="E106" s="1576">
        <v>0</v>
      </c>
      <c r="F106" s="1576">
        <v>25.129999999999992</v>
      </c>
      <c r="G106" s="1576">
        <v>31.211999999999986</v>
      </c>
      <c r="H106" s="1576">
        <v>39.328019999999995</v>
      </c>
      <c r="I106" s="1576">
        <v>41.363855999999998</v>
      </c>
      <c r="J106" s="1576">
        <v>49.971173000000007</v>
      </c>
      <c r="K106" s="1576">
        <v>56.563570000000013</v>
      </c>
      <c r="L106" s="1576">
        <v>72.763229999999993</v>
      </c>
      <c r="M106" s="1576">
        <v>77.180491910758221</v>
      </c>
      <c r="N106" s="1576">
        <v>89.522923094665686</v>
      </c>
      <c r="O106" s="1576">
        <v>101.41050697712767</v>
      </c>
      <c r="P106" s="1576">
        <v>115.89781488869603</v>
      </c>
      <c r="Q106" s="1576">
        <v>109.82897164408338</v>
      </c>
      <c r="R106" s="1576">
        <v>129.90980256738251</v>
      </c>
      <c r="S106" s="1576">
        <v>164.28177384956825</v>
      </c>
      <c r="T106" s="1576">
        <v>179.72881714998982</v>
      </c>
      <c r="U106" s="1576">
        <v>168.15572279833992</v>
      </c>
      <c r="V106" s="1576">
        <v>202.17203056812059</v>
      </c>
      <c r="W106" s="1576">
        <v>226.54570548244953</v>
      </c>
      <c r="X106" s="1576">
        <v>266.84443940311871</v>
      </c>
      <c r="Y106" s="1576">
        <v>287.11632601073279</v>
      </c>
      <c r="Z106" s="1576">
        <v>332.40112903513523</v>
      </c>
      <c r="AA106" s="1576">
        <v>371.72094063053538</v>
      </c>
      <c r="AB106" s="1576">
        <v>400.63350478682258</v>
      </c>
      <c r="AC106" s="1576">
        <v>352.64367883054683</v>
      </c>
      <c r="AD106" s="1576">
        <v>402.27020812288811</v>
      </c>
      <c r="AE106" s="1576">
        <v>461.08232334588774</v>
      </c>
      <c r="AF106" s="1576">
        <v>489.59776868038603</v>
      </c>
      <c r="AG106" s="1576">
        <v>401.25493695395676</v>
      </c>
      <c r="AH106" s="1576">
        <v>500.05933546715357</v>
      </c>
      <c r="AI106" s="1576">
        <v>574.27557209287522</v>
      </c>
      <c r="AJ106" s="1576">
        <v>597.75025454065678</v>
      </c>
      <c r="AK106" s="1576">
        <v>454.10229691184975</v>
      </c>
      <c r="AL106" s="1576">
        <v>615.07885540260179</v>
      </c>
      <c r="AM106" s="1576">
        <v>707.78494473390651</v>
      </c>
      <c r="AN106" s="1576">
        <v>691.56840174603553</v>
      </c>
      <c r="AO106" s="1576">
        <v>515.35469577191975</v>
      </c>
      <c r="AP106" s="1576">
        <v>719.59555957838006</v>
      </c>
      <c r="AQ106" s="1576">
        <v>824.82795405938373</v>
      </c>
      <c r="AR106" s="1576">
        <v>831.12927874000434</v>
      </c>
    </row>
    <row r="107" spans="1:44">
      <c r="B107" s="248"/>
    </row>
    <row r="108" spans="1:44">
      <c r="A108" s="1601">
        <v>108</v>
      </c>
      <c r="B108" s="248">
        <v>138</v>
      </c>
      <c r="C108" s="1565" t="s">
        <v>1010</v>
      </c>
      <c r="E108" s="1575">
        <v>42.011999999999993</v>
      </c>
      <c r="F108" s="1575">
        <v>44.919600000000003</v>
      </c>
      <c r="G108" s="1575">
        <v>44.479320000000001</v>
      </c>
      <c r="H108" s="1575">
        <v>63.361809999999998</v>
      </c>
      <c r="I108" s="1575">
        <v>67.192499999999995</v>
      </c>
      <c r="J108" s="1575">
        <v>62.044744999999999</v>
      </c>
      <c r="K108" s="1575">
        <v>61.089600000000004</v>
      </c>
      <c r="L108" s="1575">
        <v>64.202849999999998</v>
      </c>
      <c r="M108" s="1575">
        <v>73.400000000000006</v>
      </c>
      <c r="N108" s="1575">
        <v>86.9</v>
      </c>
      <c r="O108" s="1575">
        <v>96.484960000000001</v>
      </c>
      <c r="P108" s="1575">
        <v>104.47699956547434</v>
      </c>
      <c r="Q108" s="1575">
        <v>102.14485021042871</v>
      </c>
      <c r="R108" s="1575">
        <v>109.796125</v>
      </c>
      <c r="S108" s="1575">
        <v>121.61140900000001</v>
      </c>
      <c r="T108" s="1575">
        <v>122.111968</v>
      </c>
      <c r="U108" s="1575">
        <v>133.708777</v>
      </c>
      <c r="V108" s="1575">
        <v>165.16674999999998</v>
      </c>
      <c r="W108" s="1575">
        <v>157.88342</v>
      </c>
      <c r="X108" s="1575">
        <v>181.11511000000002</v>
      </c>
      <c r="Y108" s="1575">
        <v>191.08</v>
      </c>
      <c r="Z108" s="1599">
        <v>278.13751059331867</v>
      </c>
      <c r="AA108" s="1599">
        <v>305.59466395204947</v>
      </c>
      <c r="AB108" s="1599">
        <v>331.18927845018135</v>
      </c>
      <c r="AC108" s="1599">
        <v>303.49198007555316</v>
      </c>
      <c r="AD108" s="1599">
        <v>288.43803764919147</v>
      </c>
      <c r="AE108" s="1599">
        <v>338.57368830296213</v>
      </c>
      <c r="AF108" s="1599">
        <v>375.82359027560926</v>
      </c>
      <c r="AG108" s="1599">
        <v>323.25329791996052</v>
      </c>
      <c r="AH108" s="1599">
        <v>313.58586112249304</v>
      </c>
      <c r="AI108" s="1599">
        <v>403.14096092268903</v>
      </c>
      <c r="AJ108" s="1599">
        <v>446.71643261010269</v>
      </c>
      <c r="AK108" s="1599">
        <v>357.31231597389518</v>
      </c>
      <c r="AL108" s="1599">
        <v>351.83636813332612</v>
      </c>
      <c r="AM108" s="1599">
        <v>490.6258144798245</v>
      </c>
      <c r="AN108" s="1599">
        <v>521.26042717392204</v>
      </c>
      <c r="AO108" s="1599">
        <v>387.75221780333362</v>
      </c>
      <c r="AP108" s="1599">
        <v>388.80643755844756</v>
      </c>
      <c r="AQ108" s="1599">
        <v>561.64926489946515</v>
      </c>
      <c r="AR108" s="1599">
        <v>613.67408212189548</v>
      </c>
    </row>
    <row r="109" spans="1:44">
      <c r="B109" s="248"/>
      <c r="C109" s="1609" t="s">
        <v>1023</v>
      </c>
      <c r="E109" s="1575"/>
      <c r="F109" s="1575"/>
      <c r="G109" s="1575"/>
      <c r="H109" s="1575"/>
      <c r="I109" s="1610">
        <v>0.59936446729505866</v>
      </c>
      <c r="J109" s="1610">
        <v>0.38123992644636173</v>
      </c>
      <c r="K109" s="1610">
        <v>0.37343826299502791</v>
      </c>
      <c r="L109" s="1610">
        <v>1.327361071282529E-2</v>
      </c>
      <c r="M109" s="1610">
        <v>9.23838225992486E-2</v>
      </c>
      <c r="N109" s="1610">
        <v>0.40060209772801891</v>
      </c>
      <c r="O109" s="1610">
        <v>0.57940074906367034</v>
      </c>
      <c r="P109" s="1610">
        <v>0.62729535473073783</v>
      </c>
      <c r="Q109" s="1610">
        <v>0.39161921267614042</v>
      </c>
      <c r="R109" s="1610">
        <v>0.26347669735327961</v>
      </c>
      <c r="S109" s="1610">
        <v>0.26041829731804844</v>
      </c>
      <c r="T109" s="1610">
        <v>0.16879283007619361</v>
      </c>
      <c r="U109" s="1610">
        <v>0.30901143547174814</v>
      </c>
      <c r="V109" s="1610">
        <v>0.50430399979962837</v>
      </c>
      <c r="W109" s="1610">
        <v>0.29826158004632597</v>
      </c>
      <c r="X109" s="1610">
        <v>0.48318885500232067</v>
      </c>
      <c r="Y109" s="1610">
        <v>0.42907596858806074</v>
      </c>
      <c r="Z109" s="1610">
        <v>0.68398004194741802</v>
      </c>
      <c r="AA109" s="1610">
        <v>0.93557160056483113</v>
      </c>
      <c r="AB109" s="1610">
        <v>0.82861208239434747</v>
      </c>
      <c r="AC109" s="1610">
        <v>0.58829799076592604</v>
      </c>
      <c r="AD109" s="1610">
        <v>3.7033937040350517E-2</v>
      </c>
      <c r="AE109" s="1610">
        <v>0.10791753993481823</v>
      </c>
      <c r="AF109" s="1610">
        <v>0.13476979700036384</v>
      </c>
      <c r="AG109" s="1610">
        <v>6.5113146777347586E-2</v>
      </c>
      <c r="AH109" s="1610">
        <v>8.7186224390720657E-2</v>
      </c>
      <c r="AI109" s="1610">
        <v>0.19070375179878396</v>
      </c>
      <c r="AJ109" s="1610">
        <v>0.18863329543125373</v>
      </c>
      <c r="AK109" s="1610">
        <v>0.10536325003671854</v>
      </c>
      <c r="AL109" s="1610">
        <v>0.12197777946337851</v>
      </c>
      <c r="AM109" s="1610">
        <v>0.21700809899570728</v>
      </c>
      <c r="AN109" s="1610">
        <v>0.16687094792611279</v>
      </c>
      <c r="AO109" s="1610">
        <v>8.5191303150217612E-2</v>
      </c>
      <c r="AP109" s="1610">
        <v>0.10507745296845461</v>
      </c>
      <c r="AQ109" s="1610">
        <v>0.14476093251420474</v>
      </c>
      <c r="AR109" s="1610">
        <v>0.17728883707709309</v>
      </c>
    </row>
    <row r="110" spans="1:44">
      <c r="B110" s="248"/>
      <c r="C110" s="1566" t="s">
        <v>988</v>
      </c>
      <c r="E110" s="1572"/>
      <c r="F110" s="1594">
        <v>7.9727157360406069E-3</v>
      </c>
      <c r="G110" s="1594">
        <v>8.511357748629704E-3</v>
      </c>
      <c r="H110" s="1594">
        <v>9.0422815705485052E-3</v>
      </c>
      <c r="I110" s="1594">
        <v>9.9030639527017926E-3</v>
      </c>
      <c r="J110" s="1594">
        <v>1.1351565354976962E-2</v>
      </c>
      <c r="K110" s="1594">
        <v>1.2457374576748602E-2</v>
      </c>
      <c r="L110" s="1594">
        <v>1.3979864386703065E-2</v>
      </c>
      <c r="M110" s="1594">
        <v>1.4008324224090807E-2</v>
      </c>
      <c r="N110" s="1594">
        <v>1.4230697980727401E-2</v>
      </c>
      <c r="O110" s="1594">
        <v>1.3816455584982078E-2</v>
      </c>
      <c r="P110" s="1594">
        <v>1.396512240285226E-2</v>
      </c>
      <c r="Q110" s="1594">
        <v>1.4251081263387061E-2</v>
      </c>
      <c r="R110" s="1594">
        <v>1.1943787683925311E-2</v>
      </c>
      <c r="S110" s="1594">
        <v>1.1694712980339507E-2</v>
      </c>
      <c r="T110" s="1594">
        <v>1.1606364223506365E-2</v>
      </c>
      <c r="U110" s="1594">
        <v>1.1775195071658607E-2</v>
      </c>
      <c r="V110" s="1594">
        <v>1.1931253517940933E-2</v>
      </c>
      <c r="W110" s="1594">
        <v>1.109684443969443E-2</v>
      </c>
      <c r="X110" s="1594">
        <v>1.1312081810958682E-2</v>
      </c>
      <c r="Y110" s="1594">
        <v>1.1760670530118974E-2</v>
      </c>
      <c r="Z110" s="1596">
        <v>1.1299999999999999E-2</v>
      </c>
      <c r="AA110" s="1596">
        <v>1.1299999999999999E-2</v>
      </c>
      <c r="AB110" s="1596">
        <v>1.1299999999999999E-2</v>
      </c>
      <c r="AC110" s="1596">
        <v>1.1299999999999999E-2</v>
      </c>
      <c r="AD110" s="1596">
        <v>1.1299999999999999E-2</v>
      </c>
      <c r="AE110" s="1596">
        <v>1.1299999999999999E-2</v>
      </c>
      <c r="AF110" s="1596">
        <v>1.1299999999999999E-2</v>
      </c>
      <c r="AG110" s="1596">
        <v>1.1299999999999999E-2</v>
      </c>
      <c r="AH110" s="1596">
        <v>1.1299999999999999E-2</v>
      </c>
      <c r="AI110" s="1596">
        <v>1.1299999999999999E-2</v>
      </c>
      <c r="AJ110" s="1596">
        <v>1.1299999999999999E-2</v>
      </c>
      <c r="AK110" s="1596">
        <v>1.1299999999999999E-2</v>
      </c>
      <c r="AL110" s="1596">
        <v>1.1299999999999999E-2</v>
      </c>
      <c r="AM110" s="1596">
        <v>1.1299999999999999E-2</v>
      </c>
      <c r="AN110" s="1596">
        <v>1.1299999999999999E-2</v>
      </c>
      <c r="AO110" s="1596">
        <v>1.1299999999999999E-2</v>
      </c>
      <c r="AP110" s="1596">
        <v>1.1299999999999999E-2</v>
      </c>
      <c r="AQ110" s="1596">
        <v>1.1299999999999999E-2</v>
      </c>
      <c r="AR110" s="1596">
        <v>1.1299999999999999E-2</v>
      </c>
    </row>
    <row r="111" spans="1:44">
      <c r="C111" s="1566" t="s">
        <v>989</v>
      </c>
      <c r="E111" s="1583">
        <v>780.3</v>
      </c>
      <c r="F111" s="1583">
        <v>945.59999999999991</v>
      </c>
      <c r="G111" s="1583">
        <v>1100.1299999999999</v>
      </c>
      <c r="H111" s="1583">
        <v>1284.9225431578946</v>
      </c>
      <c r="I111" s="1583">
        <v>1204.3321679999999</v>
      </c>
      <c r="J111" s="1583">
        <v>1267.4576880000002</v>
      </c>
      <c r="K111" s="1583">
        <v>1347.72738</v>
      </c>
      <c r="L111" s="1583">
        <v>1488.158496</v>
      </c>
      <c r="M111" s="1583">
        <v>1555.9738246079999</v>
      </c>
      <c r="N111" s="1583">
        <v>1726.5890786048933</v>
      </c>
      <c r="O111" s="1583">
        <v>2024.7981198959999</v>
      </c>
      <c r="P111" s="1583">
        <v>2210.46</v>
      </c>
      <c r="Q111" s="1583">
        <v>2038.35</v>
      </c>
      <c r="R111" s="1583">
        <v>2742.0899999999997</v>
      </c>
      <c r="S111" s="1583">
        <v>3361.7999999999997</v>
      </c>
      <c r="T111" s="1583">
        <v>3792.63</v>
      </c>
      <c r="U111" s="1583">
        <v>3545.31</v>
      </c>
      <c r="V111" s="1583">
        <v>4208.8200000000006</v>
      </c>
      <c r="W111" s="1583">
        <v>4620.54</v>
      </c>
      <c r="X111" s="1583">
        <v>5157.96</v>
      </c>
      <c r="Y111" s="1583">
        <v>5209.8</v>
      </c>
      <c r="Z111" s="1583">
        <v>6298.5996759225463</v>
      </c>
      <c r="AA111" s="1583">
        <v>6993.3734350924615</v>
      </c>
      <c r="AB111" s="1583">
        <v>7411.8485896841594</v>
      </c>
      <c r="AC111" s="1583">
        <v>5788.6673696060416</v>
      </c>
      <c r="AD111" s="1583">
        <v>6757.070802146075</v>
      </c>
      <c r="AE111" s="1583">
        <v>7969.3393478894259</v>
      </c>
      <c r="AF111" s="1583">
        <v>8377.2715249115081</v>
      </c>
      <c r="AG111" s="1583">
        <v>5682.7715675726758</v>
      </c>
      <c r="AH111" s="1583">
        <v>7956.7821475690498</v>
      </c>
      <c r="AI111" s="1583">
        <v>9578.0096686059114</v>
      </c>
      <c r="AJ111" s="1583">
        <v>9852.1162822638253</v>
      </c>
      <c r="AK111" s="1583">
        <v>5689.3386461008095</v>
      </c>
      <c r="AL111" s="1583">
        <v>9613.9375440853782</v>
      </c>
      <c r="AM111" s="1583">
        <v>11726.0461104032</v>
      </c>
      <c r="AN111" s="1583">
        <v>10946.403376211934</v>
      </c>
      <c r="AO111" s="1583">
        <v>5919.048350350452</v>
      </c>
      <c r="AP111" s="1583">
        <v>10992.257123973295</v>
      </c>
      <c r="AQ111" s="1583">
        <v>13436.922464176934</v>
      </c>
      <c r="AR111" s="1583">
        <v>13255.099225609334</v>
      </c>
    </row>
    <row r="112" spans="1:44">
      <c r="C112" s="1567" t="s">
        <v>990</v>
      </c>
      <c r="E112" s="1573">
        <v>0.3</v>
      </c>
      <c r="F112" s="1573">
        <v>0.3</v>
      </c>
      <c r="G112" s="1573">
        <v>0.3</v>
      </c>
      <c r="H112" s="1573">
        <v>0.3</v>
      </c>
      <c r="I112" s="1573">
        <v>0.3</v>
      </c>
      <c r="J112" s="1573">
        <v>0.3</v>
      </c>
      <c r="K112" s="1573">
        <v>0.3</v>
      </c>
      <c r="L112" s="1573">
        <v>0.3</v>
      </c>
      <c r="M112" s="1573">
        <v>0.3</v>
      </c>
      <c r="N112" s="1573">
        <v>0.3</v>
      </c>
      <c r="O112" s="1573">
        <v>0.3</v>
      </c>
      <c r="P112" s="1573">
        <v>0.3</v>
      </c>
      <c r="Q112" s="1573">
        <v>0.3</v>
      </c>
      <c r="R112" s="1573">
        <v>0.3</v>
      </c>
      <c r="S112" s="1573">
        <v>0.3</v>
      </c>
      <c r="T112" s="1573">
        <v>0.3</v>
      </c>
      <c r="U112" s="1573">
        <v>0.3</v>
      </c>
      <c r="V112" s="1573">
        <v>0.3</v>
      </c>
      <c r="W112" s="1573">
        <v>0.3</v>
      </c>
      <c r="X112" s="1573">
        <v>0.3</v>
      </c>
      <c r="Y112" s="1573">
        <v>0.3</v>
      </c>
      <c r="Z112" s="1573">
        <v>0.3</v>
      </c>
      <c r="AA112" s="1573">
        <v>0.3</v>
      </c>
      <c r="AB112" s="1573">
        <v>0.3</v>
      </c>
      <c r="AC112" s="1573">
        <v>0.3</v>
      </c>
      <c r="AD112" s="1573">
        <v>0.3</v>
      </c>
      <c r="AE112" s="1573">
        <v>0.3</v>
      </c>
      <c r="AF112" s="1573">
        <v>0.3</v>
      </c>
      <c r="AG112" s="1573">
        <v>0.3</v>
      </c>
      <c r="AH112" s="1573">
        <v>0.3</v>
      </c>
      <c r="AI112" s="1573">
        <v>0.3</v>
      </c>
      <c r="AJ112" s="1573">
        <v>0.3</v>
      </c>
      <c r="AK112" s="1573">
        <v>0.3</v>
      </c>
      <c r="AL112" s="1573">
        <v>0.3</v>
      </c>
      <c r="AM112" s="1573">
        <v>0.3</v>
      </c>
      <c r="AN112" s="1573">
        <v>0.3</v>
      </c>
      <c r="AO112" s="1573">
        <v>0.3</v>
      </c>
      <c r="AP112" s="1573">
        <v>0.3</v>
      </c>
      <c r="AQ112" s="1573">
        <v>0.3</v>
      </c>
      <c r="AR112" s="1573">
        <v>0.3</v>
      </c>
    </row>
    <row r="113" spans="1:44">
      <c r="C113" s="1568" t="s">
        <v>991</v>
      </c>
      <c r="E113" s="1574">
        <v>65</v>
      </c>
      <c r="F113" s="1574">
        <v>65</v>
      </c>
      <c r="G113" s="1574">
        <v>65</v>
      </c>
      <c r="H113" s="1574">
        <v>65</v>
      </c>
      <c r="I113" s="1574">
        <v>65</v>
      </c>
      <c r="J113" s="1574">
        <v>65</v>
      </c>
      <c r="K113" s="1574">
        <v>65</v>
      </c>
      <c r="L113" s="1574">
        <v>65</v>
      </c>
      <c r="M113" s="1574">
        <v>65</v>
      </c>
      <c r="N113" s="1574">
        <v>65</v>
      </c>
      <c r="O113" s="1574">
        <v>65</v>
      </c>
      <c r="P113" s="1574">
        <v>65</v>
      </c>
      <c r="Q113" s="1574">
        <v>65</v>
      </c>
      <c r="R113" s="1574">
        <v>65</v>
      </c>
      <c r="S113" s="1574">
        <v>65</v>
      </c>
      <c r="T113" s="1574">
        <v>65</v>
      </c>
      <c r="U113" s="1574">
        <v>65</v>
      </c>
      <c r="V113" s="1574">
        <v>65</v>
      </c>
      <c r="W113" s="1574">
        <v>65</v>
      </c>
      <c r="X113" s="1574">
        <v>65</v>
      </c>
      <c r="Y113" s="1574">
        <v>65</v>
      </c>
      <c r="Z113" s="1574">
        <v>65</v>
      </c>
      <c r="AA113" s="1574">
        <v>65</v>
      </c>
      <c r="AB113" s="1574">
        <v>65</v>
      </c>
      <c r="AC113" s="1574">
        <v>65</v>
      </c>
      <c r="AD113" s="1574">
        <v>65</v>
      </c>
      <c r="AE113" s="1574">
        <v>65</v>
      </c>
      <c r="AF113" s="1574">
        <v>65</v>
      </c>
      <c r="AG113" s="1574">
        <v>65</v>
      </c>
      <c r="AH113" s="1574">
        <v>65</v>
      </c>
      <c r="AI113" s="1574">
        <v>65</v>
      </c>
      <c r="AJ113" s="1574">
        <v>65</v>
      </c>
      <c r="AK113" s="1574">
        <v>65</v>
      </c>
      <c r="AL113" s="1574">
        <v>65</v>
      </c>
      <c r="AM113" s="1574">
        <v>65</v>
      </c>
      <c r="AN113" s="1574">
        <v>65</v>
      </c>
      <c r="AO113" s="1574">
        <v>65</v>
      </c>
      <c r="AP113" s="1574">
        <v>65</v>
      </c>
      <c r="AQ113" s="1574">
        <v>65</v>
      </c>
      <c r="AR113" s="1574">
        <v>65</v>
      </c>
    </row>
    <row r="114" spans="1:44" s="1581" customFormat="1">
      <c r="A114" s="1604"/>
      <c r="B114" s="1579"/>
      <c r="C114" s="1580" t="s">
        <v>992</v>
      </c>
      <c r="E114" s="1582">
        <v>0.20702207607758549</v>
      </c>
      <c r="F114" s="1582">
        <v>0.2120115027996628</v>
      </c>
      <c r="G114" s="1582">
        <v>0.17335874383305153</v>
      </c>
      <c r="H114" s="1582">
        <v>0.25580188005344817</v>
      </c>
      <c r="I114" s="1582">
        <v>0.27054272969831461</v>
      </c>
      <c r="J114" s="1582">
        <v>0.24665450854771137</v>
      </c>
      <c r="K114" s="1582">
        <v>0.22274126291974533</v>
      </c>
      <c r="L114" s="1582">
        <v>0.21295815863528772</v>
      </c>
      <c r="M114" s="1582">
        <v>0.23302800388297101</v>
      </c>
      <c r="N114" s="1582">
        <v>0.26574949320628333</v>
      </c>
      <c r="O114" s="1582">
        <v>0.2602364244555842</v>
      </c>
      <c r="P114" s="1582">
        <v>0.25567877596931093</v>
      </c>
      <c r="Q114" s="1582">
        <v>0.2558024002777155</v>
      </c>
      <c r="R114" s="1582">
        <v>0.25241126991870844</v>
      </c>
      <c r="S114" s="1582">
        <v>0.2203595099117186</v>
      </c>
      <c r="T114" s="1582">
        <v>0.18430889491330674</v>
      </c>
      <c r="U114" s="1582">
        <v>0.1955148230614589</v>
      </c>
      <c r="V114" s="1582">
        <v>0.22493038166985416</v>
      </c>
      <c r="W114" s="1582">
        <v>0.16234183862643903</v>
      </c>
      <c r="X114" s="1582">
        <v>0.14568181512834422</v>
      </c>
      <c r="Y114" s="1582">
        <v>0.11698608409907284</v>
      </c>
      <c r="Z114" s="1582">
        <v>7.5000000000000011E-2</v>
      </c>
      <c r="AA114" s="1582">
        <v>6.7500000000000004E-2</v>
      </c>
      <c r="AB114" s="1582">
        <v>6.7500000000000004E-2</v>
      </c>
      <c r="AC114" s="1582">
        <v>6.7500000000000004E-2</v>
      </c>
      <c r="AD114" s="1582">
        <v>7.2500000000000009E-2</v>
      </c>
      <c r="AE114" s="1582">
        <v>8.6250000000000021E-2</v>
      </c>
      <c r="AF114" s="1582">
        <v>0.10250000000000001</v>
      </c>
      <c r="AG114" s="1582">
        <v>0.11250000000000002</v>
      </c>
      <c r="AH114" s="1582">
        <v>0.11750000000000001</v>
      </c>
      <c r="AI114" s="1582">
        <v>0.12375000000000001</v>
      </c>
      <c r="AJ114" s="1582">
        <v>0.12875</v>
      </c>
      <c r="AK114" s="1582">
        <v>0.13125000000000001</v>
      </c>
      <c r="AL114" s="1582">
        <v>0.13250000000000001</v>
      </c>
      <c r="AM114" s="1582">
        <v>0.13250000000000001</v>
      </c>
      <c r="AN114" s="1582">
        <v>0.13250000000000001</v>
      </c>
      <c r="AO114" s="1582">
        <v>0.13250000000000001</v>
      </c>
      <c r="AP114" s="1582">
        <v>0.13250000000000001</v>
      </c>
      <c r="AQ114" s="1582">
        <v>0.13250000000000001</v>
      </c>
      <c r="AR114" s="1582">
        <v>0.13250000000000001</v>
      </c>
    </row>
    <row r="115" spans="1:44">
      <c r="C115" s="1568" t="s">
        <v>993</v>
      </c>
      <c r="E115" s="1577">
        <v>0.13</v>
      </c>
      <c r="F115" s="1577">
        <v>0.11249999999999999</v>
      </c>
      <c r="G115" s="1577">
        <v>9.2499999999999999E-2</v>
      </c>
      <c r="H115" s="1577">
        <v>7.6250000000000012E-2</v>
      </c>
      <c r="I115" s="1577">
        <v>6.7500000000000004E-2</v>
      </c>
      <c r="J115" s="1577">
        <v>6.5000000000000002E-2</v>
      </c>
      <c r="K115" s="1577">
        <v>6.5000000000000002E-2</v>
      </c>
      <c r="L115" s="1577">
        <v>6.5000000000000002E-2</v>
      </c>
      <c r="M115" s="1577">
        <v>6.5000000000000002E-2</v>
      </c>
      <c r="N115" s="1577">
        <v>6.5000000000000002E-2</v>
      </c>
      <c r="O115" s="1577">
        <v>0.06</v>
      </c>
      <c r="P115" s="1577">
        <v>0.05</v>
      </c>
      <c r="Q115" s="1577">
        <v>4.1249999999999995E-2</v>
      </c>
      <c r="R115" s="1577">
        <v>0.03</v>
      </c>
      <c r="S115" s="1577">
        <v>2.1249999999999998E-2</v>
      </c>
      <c r="T115" s="1577">
        <v>0.02</v>
      </c>
      <c r="U115" s="1577">
        <v>2.375E-2</v>
      </c>
      <c r="V115" s="1577">
        <v>3.5000000000000003E-2</v>
      </c>
      <c r="W115" s="1577">
        <v>5.2500000000000005E-2</v>
      </c>
      <c r="X115" s="1577">
        <v>7.7499999999999999E-2</v>
      </c>
      <c r="Y115" s="1577">
        <v>0.105</v>
      </c>
      <c r="Z115" s="1577">
        <v>0.125</v>
      </c>
      <c r="AA115" s="1577">
        <v>0.13250000000000001</v>
      </c>
      <c r="AB115" s="1577">
        <v>0.13250000000000001</v>
      </c>
      <c r="AC115" s="1577">
        <v>0.13250000000000001</v>
      </c>
      <c r="AD115" s="1577">
        <v>0.1275</v>
      </c>
      <c r="AE115" s="1577">
        <v>0.11374999999999999</v>
      </c>
      <c r="AF115" s="1577">
        <v>9.7500000000000003E-2</v>
      </c>
      <c r="AG115" s="1577">
        <v>8.7499999999999994E-2</v>
      </c>
      <c r="AH115" s="1577">
        <v>8.2500000000000004E-2</v>
      </c>
      <c r="AI115" s="1577">
        <v>7.6249999999999998E-2</v>
      </c>
      <c r="AJ115" s="1577">
        <v>7.1250000000000008E-2</v>
      </c>
      <c r="AK115" s="1577">
        <v>6.8750000000000006E-2</v>
      </c>
      <c r="AL115" s="1577">
        <v>6.7500000000000004E-2</v>
      </c>
      <c r="AM115" s="1577">
        <v>6.7500000000000004E-2</v>
      </c>
      <c r="AN115" s="1577">
        <v>6.7500000000000004E-2</v>
      </c>
      <c r="AO115" s="1577">
        <v>6.7500000000000004E-2</v>
      </c>
      <c r="AP115" s="1577">
        <v>6.7500000000000004E-2</v>
      </c>
      <c r="AQ115" s="1577">
        <v>6.7500000000000004E-2</v>
      </c>
      <c r="AR115" s="1577">
        <v>6.7500000000000004E-2</v>
      </c>
    </row>
    <row r="116" spans="1:44">
      <c r="B116" s="1568" t="s">
        <v>994</v>
      </c>
      <c r="C116" s="1568" t="s">
        <v>1004</v>
      </c>
      <c r="E116" s="1456">
        <v>0.3370220760775855</v>
      </c>
      <c r="F116" s="1456">
        <v>0.32451150279966279</v>
      </c>
      <c r="G116" s="1456">
        <v>0.26585874383305153</v>
      </c>
      <c r="H116" s="1456">
        <v>0.33205188005344821</v>
      </c>
      <c r="I116" s="1456">
        <v>0.33804272969831461</v>
      </c>
      <c r="J116" s="1456">
        <v>0.31165450854771137</v>
      </c>
      <c r="K116" s="1456">
        <v>0.28774126291974533</v>
      </c>
      <c r="L116" s="1456">
        <v>0.27795815863528772</v>
      </c>
      <c r="M116" s="1456">
        <v>0.29802800388297102</v>
      </c>
      <c r="N116" s="1456">
        <v>0.33074949320628333</v>
      </c>
      <c r="O116" s="1456">
        <v>0.3202364244555842</v>
      </c>
      <c r="P116" s="1456">
        <v>0.30567877596931092</v>
      </c>
      <c r="Q116" s="1456">
        <v>0.29705240027771551</v>
      </c>
      <c r="R116" s="1456">
        <v>0.28241126991870846</v>
      </c>
      <c r="S116" s="1456">
        <v>0.24160950991171859</v>
      </c>
      <c r="T116" s="1456">
        <v>0.20430889491330673</v>
      </c>
      <c r="U116" s="1456">
        <v>0.21926482306145889</v>
      </c>
      <c r="V116" s="1456">
        <v>0.25993038166985416</v>
      </c>
      <c r="W116" s="1456">
        <v>0.21484183862643902</v>
      </c>
      <c r="X116" s="1456">
        <v>0.22318181512834423</v>
      </c>
      <c r="Y116" s="1456">
        <v>0.22198608409907283</v>
      </c>
      <c r="Z116" s="1598">
        <v>0.2</v>
      </c>
      <c r="AA116" s="1598">
        <v>0.2</v>
      </c>
      <c r="AB116" s="1598">
        <v>0.2</v>
      </c>
      <c r="AC116" s="1598">
        <v>0.2</v>
      </c>
      <c r="AD116" s="1598">
        <v>0.2</v>
      </c>
      <c r="AE116" s="1598">
        <v>0.2</v>
      </c>
      <c r="AF116" s="1598">
        <v>0.2</v>
      </c>
      <c r="AG116" s="1598">
        <v>0.2</v>
      </c>
      <c r="AH116" s="1598">
        <v>0.2</v>
      </c>
      <c r="AI116" s="1598">
        <v>0.2</v>
      </c>
      <c r="AJ116" s="1598">
        <v>0.2</v>
      </c>
      <c r="AK116" s="1598">
        <v>0.2</v>
      </c>
      <c r="AL116" s="1598">
        <v>0.2</v>
      </c>
      <c r="AM116" s="1598">
        <v>0.2</v>
      </c>
      <c r="AN116" s="1598">
        <v>0.2</v>
      </c>
      <c r="AO116" s="1598">
        <v>0.2</v>
      </c>
      <c r="AP116" s="1598">
        <v>0.2</v>
      </c>
      <c r="AQ116" s="1598">
        <v>0.2</v>
      </c>
      <c r="AR116" s="1598">
        <v>0.2</v>
      </c>
    </row>
    <row r="117" spans="1:44">
      <c r="B117" s="1568" t="s">
        <v>994</v>
      </c>
      <c r="C117" s="1569" t="s">
        <v>1003</v>
      </c>
      <c r="E117" s="1456">
        <v>0.17292126237834027</v>
      </c>
      <c r="F117" s="1456">
        <v>0.16016382662285378</v>
      </c>
      <c r="G117" s="1456">
        <v>0.16934365047155464</v>
      </c>
      <c r="H117" s="1456">
        <v>0.165873033373378</v>
      </c>
      <c r="I117" s="1456">
        <v>0.17871701553789543</v>
      </c>
      <c r="J117" s="1456">
        <v>0.1970566517957828</v>
      </c>
      <c r="K117" s="1456">
        <v>0.19366914951629433</v>
      </c>
      <c r="L117" s="1456">
        <v>0.19097894554417993</v>
      </c>
      <c r="M117" s="1456">
        <v>0.18818217375100565</v>
      </c>
      <c r="N117" s="1456">
        <v>0.19859364996968809</v>
      </c>
      <c r="O117" s="1456">
        <v>0.20511666092050573</v>
      </c>
      <c r="P117" s="1456">
        <v>0.20023463123137564</v>
      </c>
      <c r="Q117" s="1456">
        <v>0.18966464101407587</v>
      </c>
      <c r="R117" s="1456">
        <v>0.16885267215081545</v>
      </c>
      <c r="S117" s="1456">
        <v>0.12812189725662426</v>
      </c>
      <c r="T117" s="1456">
        <v>0.15233578616955157</v>
      </c>
      <c r="U117" s="1456">
        <v>0.1885058004106932</v>
      </c>
      <c r="V117" s="1456">
        <v>0.14116640098324451</v>
      </c>
      <c r="W117" s="1456">
        <v>0.15905516880738491</v>
      </c>
      <c r="X117" s="1456">
        <v>0.19222438585292734</v>
      </c>
      <c r="Y117" s="1456">
        <v>0.22979001937524846</v>
      </c>
      <c r="Z117" s="1456">
        <v>0.22879001937524845</v>
      </c>
      <c r="AA117" s="1456">
        <v>0.22779001937524845</v>
      </c>
      <c r="AB117" s="1456">
        <v>0.22679001937524845</v>
      </c>
    </row>
    <row r="118" spans="1:44">
      <c r="C118" s="1570" t="s">
        <v>1006</v>
      </c>
      <c r="E118" s="1576">
        <v>28.797884102271365</v>
      </c>
      <c r="F118" s="1576">
        <v>29.809348240157874</v>
      </c>
      <c r="G118" s="1576">
        <v>30.098355436533659</v>
      </c>
      <c r="H118" s="1576">
        <v>29.103015235375153</v>
      </c>
      <c r="I118" s="1576">
        <v>26.010498540960061</v>
      </c>
      <c r="J118" s="1576">
        <v>23.863323235633576</v>
      </c>
      <c r="K118" s="1576">
        <v>24.784451571991564</v>
      </c>
      <c r="L118" s="1576">
        <v>26.876062049088176</v>
      </c>
      <c r="M118" s="1576">
        <v>28.849640892352809</v>
      </c>
      <c r="N118" s="1576">
        <v>31.109278766613077</v>
      </c>
      <c r="O118" s="1576">
        <v>34.221281501465334</v>
      </c>
      <c r="P118" s="1576">
        <v>34.107947358312259</v>
      </c>
      <c r="Q118" s="1576">
        <v>28.499167349942493</v>
      </c>
      <c r="R118" s="1576">
        <v>25.145872042102926</v>
      </c>
      <c r="S118" s="1576">
        <v>23.196035596056223</v>
      </c>
      <c r="T118" s="1576">
        <v>21.931502826736413</v>
      </c>
      <c r="U118" s="1576">
        <v>23.844166639636668</v>
      </c>
      <c r="V118" s="1576">
        <v>33.724062681419248</v>
      </c>
      <c r="W118" s="1576">
        <v>56.835650668236937</v>
      </c>
      <c r="X118" s="1576">
        <v>92.672125832403808</v>
      </c>
      <c r="Y118" s="1576">
        <v>136.4278939501483</v>
      </c>
      <c r="Z118" s="1576">
        <v>189.0023602190829</v>
      </c>
      <c r="AA118" s="1576">
        <v>243.04133003187198</v>
      </c>
      <c r="AB118" s="1576">
        <v>270.66151072979005</v>
      </c>
      <c r="AC118" s="1576">
        <v>248.02613842458939</v>
      </c>
      <c r="AD118" s="1576">
        <v>231.50757006764022</v>
      </c>
      <c r="AE118" s="1576">
        <v>253.10399423894225</v>
      </c>
      <c r="AF118" s="1576">
        <v>247.5191461328435</v>
      </c>
      <c r="AG118" s="1576">
        <v>187.45150241170543</v>
      </c>
      <c r="AH118" s="1576">
        <v>167.62246509047185</v>
      </c>
      <c r="AI118" s="1576">
        <v>201.70548954373439</v>
      </c>
      <c r="AJ118" s="1576">
        <v>208.15950655512975</v>
      </c>
      <c r="AK118" s="1576">
        <v>158.28313051511483</v>
      </c>
      <c r="AL118" s="1576">
        <v>151.80282501655236</v>
      </c>
      <c r="AM118" s="1576">
        <v>209.79811019928439</v>
      </c>
      <c r="AN118" s="1576">
        <v>222.89787719120849</v>
      </c>
      <c r="AO118" s="1576">
        <v>165.80799485035243</v>
      </c>
      <c r="AP118" s="1576">
        <v>166.25879320997839</v>
      </c>
      <c r="AQ118" s="1576">
        <v>240.16868027145068</v>
      </c>
      <c r="AR118" s="1576">
        <v>262.41518262539057</v>
      </c>
    </row>
    <row r="119" spans="1:44">
      <c r="C119" s="1569" t="s">
        <v>995</v>
      </c>
      <c r="E119" s="1584">
        <v>0.156</v>
      </c>
      <c r="F119" s="1584">
        <v>0.14549999999999999</v>
      </c>
      <c r="G119" s="1584">
        <v>0.12299999999999998</v>
      </c>
      <c r="H119" s="1584">
        <v>0.10125000000000001</v>
      </c>
      <c r="I119" s="1584">
        <v>8.6250000000000007E-2</v>
      </c>
      <c r="J119" s="1584">
        <v>7.9500000000000001E-2</v>
      </c>
      <c r="K119" s="1584">
        <v>7.8E-2</v>
      </c>
      <c r="L119" s="1584">
        <v>7.8E-2</v>
      </c>
      <c r="M119" s="1584">
        <v>7.8E-2</v>
      </c>
      <c r="N119" s="1584">
        <v>7.8E-2</v>
      </c>
      <c r="O119" s="1584">
        <v>7.4999999999999997E-2</v>
      </c>
      <c r="P119" s="1584">
        <v>6.6000000000000003E-2</v>
      </c>
      <c r="Q119" s="1584">
        <v>5.475E-2</v>
      </c>
      <c r="R119" s="1584">
        <v>4.2749999999999996E-2</v>
      </c>
      <c r="S119" s="1584">
        <v>3.0749999999999996E-2</v>
      </c>
      <c r="T119" s="1584">
        <v>2.4749999999999998E-2</v>
      </c>
      <c r="U119" s="1584">
        <v>2.6249999999999999E-2</v>
      </c>
      <c r="V119" s="1584">
        <v>3.5250000000000004E-2</v>
      </c>
      <c r="W119" s="1584">
        <v>5.2500000000000005E-2</v>
      </c>
      <c r="X119" s="1584">
        <v>7.8E-2</v>
      </c>
      <c r="Y119" s="1584">
        <v>0.1095</v>
      </c>
      <c r="Z119" s="1584">
        <v>0.13799999999999998</v>
      </c>
      <c r="AA119" s="1584">
        <v>0.1545</v>
      </c>
      <c r="AB119" s="1584">
        <v>0.159</v>
      </c>
      <c r="AC119" s="1584">
        <v>0.159</v>
      </c>
      <c r="AD119" s="1584">
        <v>0.156</v>
      </c>
      <c r="AE119" s="1584">
        <v>0.14474999999999999</v>
      </c>
      <c r="AF119" s="1584">
        <v>0.12675</v>
      </c>
      <c r="AG119" s="1584">
        <v>0.111</v>
      </c>
      <c r="AH119" s="1584">
        <v>0.10199999999999999</v>
      </c>
      <c r="AI119" s="1584">
        <v>9.5250000000000001E-2</v>
      </c>
      <c r="AJ119" s="1584">
        <v>8.8500000000000009E-2</v>
      </c>
      <c r="AK119" s="1584">
        <v>8.4000000000000005E-2</v>
      </c>
      <c r="AL119" s="1584">
        <v>8.1750000000000003E-2</v>
      </c>
      <c r="AM119" s="1584">
        <v>8.1000000000000003E-2</v>
      </c>
      <c r="AN119" s="1584">
        <v>8.1000000000000003E-2</v>
      </c>
      <c r="AO119" s="1584">
        <v>8.1000000000000003E-2</v>
      </c>
      <c r="AP119" s="1584">
        <v>8.1000000000000003E-2</v>
      </c>
      <c r="AQ119" s="1584">
        <v>8.1000000000000003E-2</v>
      </c>
      <c r="AR119" s="1584">
        <v>8.1000000000000003E-2</v>
      </c>
    </row>
    <row r="120" spans="1:44">
      <c r="C120" s="1571" t="s">
        <v>996</v>
      </c>
      <c r="E120" s="1573">
        <v>1.2</v>
      </c>
      <c r="F120" s="1573">
        <v>1.2</v>
      </c>
      <c r="G120" s="1573">
        <v>1.2</v>
      </c>
      <c r="H120" s="1573">
        <v>1.2</v>
      </c>
      <c r="I120" s="1573">
        <v>1.2</v>
      </c>
      <c r="J120" s="1573">
        <v>1.2</v>
      </c>
      <c r="K120" s="1573">
        <v>1.2</v>
      </c>
      <c r="L120" s="1573">
        <v>1.2</v>
      </c>
      <c r="M120" s="1573">
        <v>1.2</v>
      </c>
      <c r="N120" s="1573">
        <v>1.2</v>
      </c>
      <c r="O120" s="1573">
        <v>1.2</v>
      </c>
      <c r="P120" s="1573">
        <v>1.2</v>
      </c>
      <c r="Q120" s="1573">
        <v>1.2</v>
      </c>
      <c r="R120" s="1573">
        <v>1.2</v>
      </c>
      <c r="S120" s="1573">
        <v>1.2</v>
      </c>
      <c r="T120" s="1573">
        <v>1.2</v>
      </c>
      <c r="U120" s="1573">
        <v>1.2</v>
      </c>
      <c r="V120" s="1573">
        <v>1.2</v>
      </c>
      <c r="W120" s="1573">
        <v>1.2</v>
      </c>
      <c r="X120" s="1573">
        <v>1.2</v>
      </c>
      <c r="Y120" s="1573">
        <v>1.2</v>
      </c>
      <c r="Z120" s="1573">
        <v>1.2</v>
      </c>
      <c r="AA120" s="1573">
        <v>1.2</v>
      </c>
      <c r="AB120" s="1573">
        <v>1.2</v>
      </c>
      <c r="AC120" s="1573">
        <v>1.2</v>
      </c>
      <c r="AD120" s="1573">
        <v>1.2</v>
      </c>
      <c r="AE120" s="1573">
        <v>1.2</v>
      </c>
      <c r="AF120" s="1573">
        <v>1.2</v>
      </c>
      <c r="AG120" s="1573">
        <v>1.2</v>
      </c>
      <c r="AH120" s="1573">
        <v>1.2</v>
      </c>
      <c r="AI120" s="1573">
        <v>1.2</v>
      </c>
      <c r="AJ120" s="1573">
        <v>1.2</v>
      </c>
      <c r="AK120" s="1573">
        <v>1.2</v>
      </c>
      <c r="AL120" s="1573">
        <v>1.2</v>
      </c>
      <c r="AM120" s="1573">
        <v>1.2</v>
      </c>
      <c r="AN120" s="1573">
        <v>1.2</v>
      </c>
      <c r="AO120" s="1573">
        <v>1.2</v>
      </c>
      <c r="AP120" s="1573">
        <v>1.2</v>
      </c>
      <c r="AQ120" s="1573">
        <v>1.2</v>
      </c>
      <c r="AR120" s="1573">
        <v>1.2</v>
      </c>
    </row>
    <row r="122" spans="1:44">
      <c r="C122" s="1560" t="s">
        <v>543</v>
      </c>
      <c r="E122" s="1576">
        <v>34.580343897728625</v>
      </c>
      <c r="F122" s="1576">
        <v>40.240251759842124</v>
      </c>
      <c r="G122" s="1576">
        <v>45.592964563466332</v>
      </c>
      <c r="H122" s="1576">
        <v>73.586814764624847</v>
      </c>
      <c r="I122" s="1576">
        <v>82.545857459039937</v>
      </c>
      <c r="J122" s="1576">
        <v>88.152594764366427</v>
      </c>
      <c r="K122" s="1576">
        <v>92.868718428008435</v>
      </c>
      <c r="L122" s="1576">
        <v>110.09001795091183</v>
      </c>
      <c r="M122" s="1576">
        <v>122.24863910764718</v>
      </c>
      <c r="N122" s="1576">
        <v>146.79072123338693</v>
      </c>
      <c r="O122" s="1576">
        <v>165.96367849853465</v>
      </c>
      <c r="P122" s="1576">
        <v>189.37279568214009</v>
      </c>
      <c r="Q122" s="1576">
        <v>187.81338332754572</v>
      </c>
      <c r="R122" s="1576">
        <v>219.91907895789709</v>
      </c>
      <c r="S122" s="1576">
        <v>268.0019254039438</v>
      </c>
      <c r="T122" s="1576">
        <v>288.6576331732636</v>
      </c>
      <c r="U122" s="1576">
        <v>291.81882236036336</v>
      </c>
      <c r="V122" s="1576">
        <v>356.20568731858077</v>
      </c>
      <c r="W122" s="1576">
        <v>346.23143333176307</v>
      </c>
      <c r="X122" s="1576">
        <v>369.70409616759622</v>
      </c>
      <c r="Y122" s="1576">
        <v>351.38810604985173</v>
      </c>
      <c r="Z122" s="1576">
        <v>360.38240483398499</v>
      </c>
      <c r="AA122" s="1576">
        <v>361.97039997532681</v>
      </c>
      <c r="AB122" s="1576">
        <v>377.70739793182793</v>
      </c>
      <c r="AC122" s="1576">
        <v>313.50564590612476</v>
      </c>
      <c r="AD122" s="1576">
        <v>353.44680112905337</v>
      </c>
      <c r="AE122" s="1576">
        <v>429.64814283452154</v>
      </c>
      <c r="AF122" s="1576">
        <v>489.84833824776581</v>
      </c>
      <c r="AG122" s="1576">
        <v>397.85285788682586</v>
      </c>
      <c r="AH122" s="1576">
        <v>495.66885692378872</v>
      </c>
      <c r="AI122" s="1576">
        <v>614.20716889644393</v>
      </c>
      <c r="AJ122" s="1576">
        <v>663.65330602024369</v>
      </c>
      <c r="AK122" s="1576">
        <v>469.32760779524415</v>
      </c>
      <c r="AL122" s="1576">
        <v>620.15852394398962</v>
      </c>
      <c r="AM122" s="1576">
        <v>782.50877443906074</v>
      </c>
      <c r="AN122" s="1576">
        <v>772.67707715336303</v>
      </c>
      <c r="AO122" s="1576">
        <v>508.89504414951489</v>
      </c>
      <c r="AP122" s="1576">
        <v>702.58932935146322</v>
      </c>
      <c r="AQ122" s="1576">
        <v>895.60466411201219</v>
      </c>
      <c r="AR122" s="1576">
        <v>920.5343036611232</v>
      </c>
    </row>
    <row r="123" spans="1:44">
      <c r="B123" s="1560" t="s">
        <v>251</v>
      </c>
      <c r="C123" s="1560" t="s">
        <v>1004</v>
      </c>
      <c r="E123" s="1584">
        <v>0.18940275685846863</v>
      </c>
      <c r="F123" s="1584">
        <v>0.1813982722331462</v>
      </c>
      <c r="G123" s="1584">
        <v>0.17636593799960432</v>
      </c>
      <c r="H123" s="1584">
        <v>0.24951865081572366</v>
      </c>
      <c r="I123" s="1584">
        <v>0.30366015957788162</v>
      </c>
      <c r="J123" s="1584">
        <v>0.30859584691992192</v>
      </c>
      <c r="K123" s="1584">
        <v>0.30545146869397155</v>
      </c>
      <c r="L123" s="1584">
        <v>0.33039463464056884</v>
      </c>
      <c r="M123" s="1584">
        <v>0.35328408018019042</v>
      </c>
      <c r="N123" s="1584">
        <v>0.38594939805999129</v>
      </c>
      <c r="O123" s="1584">
        <v>0.37042010540953152</v>
      </c>
      <c r="P123" s="1584">
        <v>0.38929123077205618</v>
      </c>
      <c r="Q123" s="1584">
        <v>0.42269927248783801</v>
      </c>
      <c r="R123" s="1584">
        <v>0.36150337295091095</v>
      </c>
      <c r="S123" s="1584">
        <v>0.35907747702708592</v>
      </c>
      <c r="T123" s="1584">
        <v>0.34099422879597352</v>
      </c>
      <c r="U123" s="1584">
        <v>0.37217232757332841</v>
      </c>
      <c r="V123" s="1584">
        <v>0.38398534835983766</v>
      </c>
      <c r="W123" s="1584">
        <v>0.33513678404193281</v>
      </c>
      <c r="X123" s="1584">
        <v>0.31903007153996099</v>
      </c>
      <c r="Y123" s="1584">
        <v>0.29833311831235609</v>
      </c>
      <c r="Z123" s="1584">
        <v>0.24926726128245669</v>
      </c>
      <c r="AA123" s="1584">
        <v>0.22367204548234665</v>
      </c>
      <c r="AB123" s="1584">
        <v>0.21995737563444329</v>
      </c>
      <c r="AC123" s="1584">
        <v>0.23487696491084531</v>
      </c>
      <c r="AD123" s="1584">
        <v>0.22622731297097731</v>
      </c>
      <c r="AE123" s="1584">
        <v>0.23372526019471218</v>
      </c>
      <c r="AF123" s="1584">
        <v>0.25522028319011958</v>
      </c>
      <c r="AG123" s="1584">
        <v>0.31084675465386113</v>
      </c>
      <c r="AH123" s="1584">
        <v>0.27344671709896518</v>
      </c>
      <c r="AI123" s="1584">
        <v>0.2822524396990016</v>
      </c>
      <c r="AJ123" s="1584">
        <v>0.29791463788302019</v>
      </c>
      <c r="AK123" s="1584">
        <v>0.37309169041922874</v>
      </c>
      <c r="AL123" s="1584">
        <v>0.28408204028575823</v>
      </c>
      <c r="AM123" s="1584">
        <v>0.29485805694146183</v>
      </c>
      <c r="AN123" s="1584">
        <v>0.31367625940790589</v>
      </c>
      <c r="AO123" s="1584">
        <v>0.39085105510127605</v>
      </c>
      <c r="AP123" s="1584">
        <v>0.28124027581158462</v>
      </c>
      <c r="AQ123" s="1584">
        <v>0.2944695691142698</v>
      </c>
      <c r="AR123" s="1584">
        <v>0.30809105653365298</v>
      </c>
    </row>
    <row r="124" spans="1:44">
      <c r="B124" s="1560" t="s">
        <v>251</v>
      </c>
      <c r="C124" s="1578" t="s">
        <v>1003</v>
      </c>
      <c r="E124" s="1584">
        <v>0.10494760282404214</v>
      </c>
      <c r="F124" s="1584">
        <v>0.11827160393306979</v>
      </c>
      <c r="G124" s="1584">
        <v>0.12095383351504041</v>
      </c>
      <c r="H124" s="1584">
        <v>0.15363868926065605</v>
      </c>
      <c r="I124" s="1584">
        <v>0.1604135278835781</v>
      </c>
      <c r="J124" s="1584">
        <v>0.18257282676624587</v>
      </c>
      <c r="K124" s="1584">
        <v>0.18633903393664908</v>
      </c>
      <c r="L124" s="1584">
        <v>0.20223403994341949</v>
      </c>
      <c r="M124" s="1584">
        <v>0.20169265097565825</v>
      </c>
      <c r="N124" s="1584">
        <v>0.1994634280819636</v>
      </c>
      <c r="O124" s="1584">
        <v>0.19763007233892438</v>
      </c>
      <c r="P124" s="1584">
        <v>0.19755639819837723</v>
      </c>
      <c r="Q124" s="1584">
        <v>0.17994979672661837</v>
      </c>
      <c r="R124" s="1584">
        <v>0.19545619394281744</v>
      </c>
      <c r="S124" s="1584">
        <v>0.16105095988627949</v>
      </c>
      <c r="T124" s="1584">
        <v>0.17807742570959451</v>
      </c>
      <c r="U124" s="1584">
        <v>0.2003184728449674</v>
      </c>
      <c r="V124" s="1584">
        <v>0.14967954323825539</v>
      </c>
      <c r="W124" s="1584">
        <v>0.13352657039217575</v>
      </c>
      <c r="X124" s="1584">
        <v>0.10859266980452809</v>
      </c>
      <c r="Y124" s="1584">
        <v>0.13495969271319597</v>
      </c>
    </row>
    <row r="125" spans="1:44">
      <c r="B125" s="1560"/>
      <c r="C125" s="1578"/>
      <c r="E125" s="1584"/>
      <c r="F125" s="1584"/>
      <c r="G125" s="1584"/>
      <c r="H125" s="1584"/>
      <c r="I125" s="1584"/>
      <c r="J125" s="1584"/>
      <c r="K125" s="1584"/>
      <c r="L125" s="1584"/>
      <c r="M125" s="1584"/>
      <c r="N125" s="1584"/>
      <c r="O125" s="1584"/>
      <c r="P125" s="1584"/>
      <c r="Q125" s="1584"/>
      <c r="R125" s="1584"/>
      <c r="S125" s="1584"/>
      <c r="T125" s="1584"/>
      <c r="U125" s="1584"/>
      <c r="V125" s="1584"/>
      <c r="W125" s="1584"/>
      <c r="X125" s="1584"/>
      <c r="Y125" s="1584"/>
    </row>
    <row r="126" spans="1:44">
      <c r="B126" s="1560"/>
      <c r="C126" s="1578" t="s">
        <v>1022</v>
      </c>
      <c r="E126" s="1584"/>
      <c r="F126" s="1584"/>
      <c r="G126" s="1584"/>
      <c r="H126" s="1584"/>
      <c r="I126" s="1584"/>
      <c r="J126" s="1584"/>
      <c r="K126" s="1584"/>
      <c r="L126" s="1584"/>
      <c r="M126" s="1584"/>
      <c r="N126" s="1584"/>
      <c r="O126" s="1584"/>
      <c r="P126" s="1584"/>
      <c r="Q126" s="1584"/>
      <c r="R126" s="1584"/>
      <c r="S126" s="1584"/>
      <c r="T126" s="1584"/>
      <c r="U126" s="1584"/>
      <c r="V126" s="1584"/>
      <c r="W126" s="1584"/>
      <c r="X126" s="1584"/>
      <c r="Y126" s="1584"/>
    </row>
    <row r="127" spans="1:44">
      <c r="B127" s="1560"/>
      <c r="C127" s="1578" t="s">
        <v>921</v>
      </c>
      <c r="E127" s="1584">
        <v>2.5111227861642691E-2</v>
      </c>
      <c r="F127" s="1584">
        <v>2.4352372675126022E-2</v>
      </c>
      <c r="G127" s="1584">
        <v>2.2199797627252858E-2</v>
      </c>
      <c r="H127" s="1584">
        <v>2.5833350370730618E-2</v>
      </c>
      <c r="I127" s="1584">
        <v>2.6165989887673064E-2</v>
      </c>
      <c r="J127" s="1584">
        <v>2.7190641080129103E-2</v>
      </c>
      <c r="K127" s="1584">
        <v>2.6993080858321878E-2</v>
      </c>
      <c r="L127" s="1584">
        <v>2.8978475013921895E-2</v>
      </c>
      <c r="M127" s="1584">
        <v>2.9781546415135068E-2</v>
      </c>
      <c r="N127" s="1584">
        <v>3.2517274808511812E-2</v>
      </c>
      <c r="O127" s="1584">
        <v>3.2017749606864897E-2</v>
      </c>
      <c r="P127" s="1584">
        <v>3.1660041024267969E-2</v>
      </c>
      <c r="Q127" s="1584">
        <v>3.0546795551340947E-2</v>
      </c>
      <c r="R127" s="1584">
        <v>3.0758459597861287E-2</v>
      </c>
      <c r="S127" s="1584">
        <v>2.5976276945446762E-2</v>
      </c>
      <c r="T127" s="1584">
        <v>2.604728561185168E-2</v>
      </c>
      <c r="U127" s="1584">
        <v>2.5810757978397207E-2</v>
      </c>
      <c r="V127" s="1584">
        <v>3.0172030904821043E-2</v>
      </c>
      <c r="W127" s="1584">
        <v>2.7390462094647856E-2</v>
      </c>
      <c r="X127" s="1584">
        <v>2.8370990765454827E-2</v>
      </c>
      <c r="Y127" s="1584">
        <v>2.8230746082085239E-2</v>
      </c>
      <c r="Z127" s="1584">
        <v>2.8642632191640198E-2</v>
      </c>
      <c r="AA127" s="1584">
        <v>2.7310244684703489E-2</v>
      </c>
      <c r="AB127" s="1584">
        <v>2.7005577875013925E-2</v>
      </c>
      <c r="AC127" s="1584">
        <v>2.5523174369658865E-2</v>
      </c>
      <c r="AD127" s="1584">
        <v>2.7975446156549268E-2</v>
      </c>
      <c r="AE127" s="1584">
        <v>2.7817457076807734E-2</v>
      </c>
      <c r="AF127" s="1584">
        <v>2.7064967415631542E-2</v>
      </c>
      <c r="AG127" s="1584">
        <v>2.4977349917714258E-2</v>
      </c>
      <c r="AH127" s="1584">
        <v>2.9177992295066898E-2</v>
      </c>
      <c r="AI127" s="1584">
        <v>2.7918643129399692E-2</v>
      </c>
      <c r="AJ127" s="1584">
        <v>2.6921476930611941E-2</v>
      </c>
      <c r="AK127" s="1584">
        <v>2.4229806329068057E-2</v>
      </c>
      <c r="AL127" s="1584">
        <v>3.0266513106086072E-2</v>
      </c>
      <c r="AM127" s="1584">
        <v>2.789993377796126E-2</v>
      </c>
      <c r="AN127" s="1584">
        <v>2.6346732979133571E-2</v>
      </c>
      <c r="AO127" s="1584">
        <v>2.4003022863736453E-2</v>
      </c>
      <c r="AP127" s="1584">
        <v>3.0826057416345684E-2</v>
      </c>
      <c r="AQ127" s="1584">
        <v>2.7895492935859089E-2</v>
      </c>
      <c r="AR127" s="1584">
        <v>2.6591080286867234E-2</v>
      </c>
    </row>
    <row r="128" spans="1:44">
      <c r="B128" s="1560"/>
      <c r="C128" s="1578" t="s">
        <v>1003</v>
      </c>
      <c r="E128" s="1584">
        <v>1.3548835176401592E-2</v>
      </c>
      <c r="F128" s="1584">
        <v>1.4056140350877194E-2</v>
      </c>
      <c r="G128" s="1584">
        <v>1.6791323529411765E-2</v>
      </c>
      <c r="H128" s="1584">
        <v>1.6118206196737483E-2</v>
      </c>
      <c r="I128" s="1584">
        <v>1.7793416713906721E-2</v>
      </c>
      <c r="J128" s="1584">
        <v>1.8291279648087685E-2</v>
      </c>
      <c r="K128" s="1584">
        <v>1.8639876033057851E-2</v>
      </c>
      <c r="L128" s="1584">
        <v>1.6584632768361581E-2</v>
      </c>
      <c r="M128" s="1584">
        <v>1.7571687388987567E-2</v>
      </c>
      <c r="N128" s="1584">
        <v>1.7699006410256408E-2</v>
      </c>
      <c r="O128" s="1584">
        <v>1.8210274725274728E-2</v>
      </c>
      <c r="P128" s="1584">
        <v>1.6061285347043701E-2</v>
      </c>
      <c r="Q128" s="1584">
        <v>1.5437146631439896E-2</v>
      </c>
      <c r="R128" s="1584">
        <v>1.5956289424860853E-2</v>
      </c>
      <c r="S128" s="1584">
        <v>1.3008008948545863E-2</v>
      </c>
      <c r="T128" s="1584">
        <v>1.3914662045060658E-2</v>
      </c>
      <c r="U128" s="1584">
        <v>1.429815080789946E-2</v>
      </c>
      <c r="V128" s="1584">
        <v>1.5427001477104872E-2</v>
      </c>
      <c r="W128" s="1584">
        <v>1.675462195121951E-2</v>
      </c>
      <c r="X128" s="1584">
        <v>1.7476190476190475E-2</v>
      </c>
      <c r="Y128" s="1584">
        <v>2.2333027812684963E-2</v>
      </c>
      <c r="Z128" s="1584">
        <v>2.221145741946149E-2</v>
      </c>
      <c r="AA128" s="1584">
        <v>2.2043059243878733E-2</v>
      </c>
    </row>
    <row r="129" spans="1:44">
      <c r="B129" s="1560"/>
      <c r="C129" s="1578"/>
      <c r="E129" s="1584"/>
      <c r="F129" s="1584"/>
      <c r="G129" s="1584"/>
      <c r="H129" s="1584"/>
      <c r="I129" s="1584"/>
      <c r="J129" s="1584"/>
      <c r="K129" s="1584"/>
      <c r="L129" s="1584"/>
      <c r="M129" s="1584"/>
      <c r="N129" s="1584"/>
      <c r="O129" s="1584"/>
      <c r="P129" s="1584"/>
      <c r="Q129" s="1584"/>
      <c r="R129" s="1584"/>
      <c r="S129" s="1584"/>
      <c r="T129" s="1584"/>
      <c r="U129" s="1584"/>
      <c r="V129" s="1584"/>
      <c r="W129" s="1584"/>
      <c r="X129" s="1584"/>
      <c r="Y129" s="1584"/>
    </row>
    <row r="130" spans="1:44" s="1477" customFormat="1">
      <c r="A130" s="1600"/>
      <c r="B130" s="1472"/>
      <c r="C130" s="1556" t="s">
        <v>1026</v>
      </c>
      <c r="D130" s="1474"/>
      <c r="E130" s="1475"/>
      <c r="F130" s="1475"/>
      <c r="G130" s="1475"/>
      <c r="H130" s="1475"/>
      <c r="I130" s="1476"/>
      <c r="J130" s="1476"/>
      <c r="K130" s="1476"/>
      <c r="L130" s="1476"/>
      <c r="M130" s="1476"/>
      <c r="N130" s="1476"/>
      <c r="O130" s="1476"/>
      <c r="P130" s="1476"/>
      <c r="Q130" s="1476"/>
      <c r="R130" s="1476"/>
      <c r="S130" s="1476"/>
      <c r="T130" s="1476"/>
      <c r="U130" s="1476"/>
      <c r="V130" s="1476"/>
      <c r="W130" s="1476"/>
      <c r="X130" s="1476"/>
      <c r="Y130" s="1476"/>
      <c r="Z130" s="1476"/>
      <c r="AA130" s="1476"/>
      <c r="AB130" s="1476"/>
      <c r="AC130" s="1476"/>
      <c r="AD130" s="1476"/>
      <c r="AE130" s="1476"/>
      <c r="AF130" s="1476"/>
      <c r="AG130" s="1476"/>
      <c r="AH130" s="1476"/>
      <c r="AI130" s="1476"/>
      <c r="AJ130" s="1476"/>
      <c r="AK130" s="1476"/>
      <c r="AL130" s="1476"/>
      <c r="AM130" s="1476"/>
      <c r="AN130" s="1476"/>
      <c r="AO130" s="1476"/>
      <c r="AP130" s="1476"/>
      <c r="AQ130" s="1476"/>
      <c r="AR130" s="1476"/>
    </row>
    <row r="132" spans="1:44">
      <c r="C132" s="1578"/>
      <c r="D132" s="1457"/>
      <c r="E132" s="1457"/>
      <c r="F132" s="1457"/>
      <c r="G132" s="1457"/>
      <c r="H132" s="1457"/>
      <c r="I132" s="1457"/>
      <c r="J132" s="1457"/>
      <c r="K132" s="1457"/>
      <c r="L132" s="1457"/>
      <c r="M132" s="1457"/>
      <c r="N132" s="1457"/>
      <c r="O132" s="1457"/>
      <c r="P132" s="1457"/>
      <c r="Q132" s="1457"/>
      <c r="R132" s="1457"/>
      <c r="S132" s="1457"/>
      <c r="T132" s="1457"/>
      <c r="U132" s="1457"/>
      <c r="V132" s="1457"/>
      <c r="W132" s="1457"/>
      <c r="X132" s="1457"/>
      <c r="Y132" s="1457"/>
    </row>
    <row r="133" spans="1:44">
      <c r="D133" s="1457"/>
      <c r="E133" s="1457"/>
      <c r="F133" s="1457"/>
      <c r="G133" s="1457"/>
      <c r="H133" s="1457"/>
      <c r="I133" s="1457"/>
      <c r="J133" s="1457"/>
      <c r="K133" s="1457"/>
      <c r="L133" s="1457"/>
      <c r="M133" s="1457"/>
      <c r="N133" s="1457"/>
      <c r="O133" s="1457"/>
      <c r="P133" s="1457"/>
      <c r="Q133" s="1457"/>
      <c r="R133" s="1457"/>
      <c r="S133" s="1457"/>
      <c r="T133" s="1457"/>
      <c r="U133" s="1457"/>
      <c r="V133" s="1457"/>
      <c r="W133" s="1457"/>
      <c r="X133" s="1457"/>
      <c r="Y133" s="1457"/>
    </row>
    <row r="134" spans="1:44">
      <c r="C134" s="1578"/>
      <c r="E134" s="1584"/>
      <c r="F134" s="1584"/>
      <c r="G134" s="1584"/>
      <c r="H134" s="1584"/>
      <c r="I134" s="1584"/>
      <c r="J134" s="1584"/>
      <c r="K134" s="1584"/>
      <c r="L134" s="1584"/>
      <c r="M134" s="1584"/>
      <c r="N134" s="1584"/>
      <c r="O134" s="1584"/>
      <c r="P134" s="1584"/>
      <c r="Q134" s="1584"/>
      <c r="R134" s="1584"/>
      <c r="S134" s="1584"/>
      <c r="T134" s="1584"/>
      <c r="U134" s="1584"/>
      <c r="V134" s="1584"/>
      <c r="W134" s="1584"/>
      <c r="X134" s="1584"/>
      <c r="Y134" s="1584"/>
    </row>
    <row r="135" spans="1:44">
      <c r="C135" s="1578"/>
      <c r="E135" s="1456"/>
      <c r="F135" s="1456"/>
      <c r="G135" s="1456"/>
      <c r="H135" s="1456"/>
      <c r="I135" s="1456"/>
      <c r="J135" s="1456"/>
      <c r="K135" s="1456"/>
      <c r="L135" s="1456"/>
      <c r="M135" s="1456"/>
      <c r="N135" s="1456"/>
      <c r="O135" s="1456"/>
      <c r="P135" s="1456"/>
      <c r="Q135" s="1456"/>
      <c r="R135" s="1456"/>
      <c r="S135" s="1456"/>
      <c r="T135" s="1456"/>
      <c r="U135" s="1456"/>
      <c r="V135" s="1456"/>
      <c r="W135" s="1456"/>
      <c r="X135" s="1456"/>
      <c r="Y135" s="1456"/>
    </row>
    <row r="238" spans="2:44">
      <c r="C238" s="1560" t="s">
        <v>929</v>
      </c>
      <c r="D238" s="1463"/>
      <c r="E238" s="1463"/>
      <c r="F238" s="1463"/>
      <c r="G238" s="1463"/>
      <c r="H238" s="1463"/>
      <c r="I238" s="1463"/>
      <c r="J238" s="1463"/>
      <c r="K238" s="1463"/>
      <c r="L238" s="1463"/>
      <c r="M238" s="1463"/>
      <c r="N238" s="1463"/>
      <c r="O238" s="1463"/>
      <c r="P238" s="1463"/>
      <c r="Q238" s="1463"/>
      <c r="R238" s="1463"/>
      <c r="S238" s="1463"/>
      <c r="T238" s="1463"/>
      <c r="U238" s="1463"/>
      <c r="V238" s="1463"/>
      <c r="W238" s="1463"/>
      <c r="X238" s="1463"/>
      <c r="Y238" s="1463"/>
    </row>
    <row r="239" spans="2:44">
      <c r="B239" s="1449">
        <v>1182</v>
      </c>
      <c r="C239" s="1560" t="s">
        <v>85</v>
      </c>
      <c r="D239" s="1464">
        <v>7.7579492762996694E-2</v>
      </c>
      <c r="E239" s="1464">
        <v>6.4420097572936319E-2</v>
      </c>
      <c r="F239" s="1464">
        <v>5.0753696252571645E-2</v>
      </c>
      <c r="G239" s="1464">
        <v>5.5462834651552217E-2</v>
      </c>
      <c r="H239" s="1464">
        <v>5.7371263440564091E-2</v>
      </c>
      <c r="I239" s="1464">
        <v>5.8637831408717478E-2</v>
      </c>
      <c r="J239" s="1464">
        <v>6.6761767066154443E-2</v>
      </c>
      <c r="K239" s="1464">
        <v>8.8533444358918079E-2</v>
      </c>
      <c r="L239" s="1464">
        <v>0.10166787820826562</v>
      </c>
      <c r="M239" s="1464">
        <v>0.11416794546182207</v>
      </c>
      <c r="N239" s="1464">
        <v>0.11543107415907294</v>
      </c>
      <c r="O239" s="1464">
        <v>0.11108233221524921</v>
      </c>
      <c r="P239" s="1464">
        <v>0.11199253395513864</v>
      </c>
      <c r="Q239" s="1464">
        <v>0.10363867975828245</v>
      </c>
      <c r="R239" s="1464">
        <v>9.3076817015328439E-2</v>
      </c>
      <c r="S239" s="1464">
        <v>8.1133045000024051E-2</v>
      </c>
      <c r="T239" s="1464">
        <v>8.0181923819979906E-2</v>
      </c>
      <c r="U239" s="1464">
        <v>9.2866386482572949E-2</v>
      </c>
      <c r="V239" s="1464">
        <v>0.10705077381615324</v>
      </c>
      <c r="W239" s="1464">
        <v>0.11121211271991771</v>
      </c>
      <c r="X239" s="1464">
        <v>0.1084146606965668</v>
      </c>
      <c r="Y239" s="1464">
        <v>0.11598303027104362</v>
      </c>
      <c r="Z239" s="1464">
        <v>0.11778770080024703</v>
      </c>
      <c r="AA239" s="1464">
        <v>0.12074460651425567</v>
      </c>
      <c r="AB239" s="1464">
        <v>0.12079562941346644</v>
      </c>
      <c r="AC239" s="1464">
        <v>0.10508566423869503</v>
      </c>
      <c r="AD239" s="1464">
        <v>9.8167048453807082E-2</v>
      </c>
      <c r="AE239" s="1464">
        <v>9.23188140856952E-2</v>
      </c>
      <c r="AF239" s="1464">
        <v>8.5040751738446607E-2</v>
      </c>
      <c r="AG239" s="1464">
        <v>7.7404292295417898E-2</v>
      </c>
      <c r="AH239" s="1464">
        <v>7.0196738236263156E-2</v>
      </c>
      <c r="AI239" s="1464">
        <v>6.3411823087461405E-2</v>
      </c>
      <c r="AJ239" s="1464">
        <v>5.7043744883039427E-2</v>
      </c>
      <c r="AK239" s="1464">
        <v>5.160739351779231E-2</v>
      </c>
      <c r="AL239" s="1464">
        <v>4.7350409261456949E-2</v>
      </c>
      <c r="AM239" s="1464">
        <v>4.4261489495563966E-2</v>
      </c>
      <c r="AN239" s="1464">
        <v>4.2333212686610278E-2</v>
      </c>
      <c r="AO239" s="1464">
        <v>4.0791932736955916E-2</v>
      </c>
      <c r="AP239" s="1464">
        <v>3.9252172912304095E-2</v>
      </c>
      <c r="AQ239" s="1464">
        <v>3.7713932462651867E-2</v>
      </c>
      <c r="AR239" s="1464">
        <v>3.6177210637996726E-2</v>
      </c>
    </row>
    <row r="240" spans="2:44">
      <c r="B240" s="1449">
        <v>1176</v>
      </c>
      <c r="C240" s="1560" t="s">
        <v>84</v>
      </c>
      <c r="D240" s="1464">
        <v>1.5367133920718867E-2</v>
      </c>
      <c r="E240" s="1464">
        <v>1.1306785324635138E-2</v>
      </c>
      <c r="F240" s="1464">
        <v>7.4170717777328754E-3</v>
      </c>
      <c r="G240" s="1464">
        <v>6.192246325636086E-3</v>
      </c>
      <c r="H240" s="1464">
        <v>6.8786992100626776E-3</v>
      </c>
      <c r="I240" s="1464">
        <v>6.6827130792792566E-3</v>
      </c>
      <c r="J240" s="1464">
        <v>8.2474082426602369E-3</v>
      </c>
      <c r="K240" s="1464">
        <v>1.0823022074380795E-2</v>
      </c>
      <c r="L240" s="1464">
        <v>1.0144584456070804E-2</v>
      </c>
      <c r="M240" s="1464">
        <v>1.1306785324635138E-2</v>
      </c>
      <c r="N240" s="1464">
        <v>8.3937254420483054E-3</v>
      </c>
      <c r="O240" s="1464">
        <v>7.1724639967380988E-3</v>
      </c>
      <c r="P240" s="1464">
        <v>1.0580879759231721E-2</v>
      </c>
      <c r="Q240" s="1464">
        <v>8.1575323459768256E-3</v>
      </c>
      <c r="R240" s="1464">
        <v>5.288936054331117E-3</v>
      </c>
      <c r="S240" s="1464">
        <v>7.7478143521947374E-3</v>
      </c>
      <c r="T240" s="1464">
        <v>1.1107212846373171E-2</v>
      </c>
      <c r="U240" s="1464">
        <v>1.4911824408319951E-2</v>
      </c>
      <c r="V240" s="1464">
        <v>2.0244577450277301E-2</v>
      </c>
      <c r="W240" s="1464">
        <v>2.4686699913651688E-2</v>
      </c>
      <c r="X240" s="1464">
        <v>2.4255598804098222E-2</v>
      </c>
      <c r="Y240" s="1464">
        <v>2.7124805192414003E-2</v>
      </c>
      <c r="Z240" s="1464">
        <v>2.7454125480690594E-2</v>
      </c>
      <c r="AA240" s="1464">
        <v>2.3230035529396842E-2</v>
      </c>
      <c r="AB240" s="1464">
        <v>1.9175699087746745E-2</v>
      </c>
      <c r="AC240" s="1464">
        <v>1.4887761908059849E-2</v>
      </c>
      <c r="AD240" s="1464">
        <v>1.3107836535369399E-2</v>
      </c>
      <c r="AE240" s="1464">
        <v>1.1471562104976796E-2</v>
      </c>
      <c r="AF240" s="1464">
        <v>1.1064990499148664E-2</v>
      </c>
      <c r="AG240" s="1464">
        <v>1.0083829868380301E-2</v>
      </c>
      <c r="AH240" s="1464">
        <v>9.3603115692337813E-3</v>
      </c>
      <c r="AI240" s="1464">
        <v>8.912179950975041E-3</v>
      </c>
      <c r="AJ240" s="1464">
        <v>8.1498280423168978E-3</v>
      </c>
      <c r="AK240" s="1464">
        <v>8.1089626496033684E-3</v>
      </c>
      <c r="AL240" s="1464">
        <v>8.0786974841664527E-3</v>
      </c>
      <c r="AM240" s="1464">
        <v>8.0598960544508991E-3</v>
      </c>
      <c r="AN240" s="1464">
        <v>8.0278129323012593E-3</v>
      </c>
      <c r="AO240" s="1464">
        <v>7.8234278405089341E-3</v>
      </c>
      <c r="AP240" s="1464">
        <v>7.671952052994202E-3</v>
      </c>
      <c r="AQ240" s="1464">
        <v>7.577805878480337E-3</v>
      </c>
      <c r="AR240" s="1464">
        <v>7.4170717777328754E-3</v>
      </c>
    </row>
    <row r="241" spans="2:44">
      <c r="B241" s="1449">
        <v>1188</v>
      </c>
      <c r="C241" s="1560" t="s">
        <v>86</v>
      </c>
      <c r="D241" s="1464">
        <v>8.3937254420483054E-3</v>
      </c>
      <c r="E241" s="1464">
        <v>1.323492903514123E-2</v>
      </c>
      <c r="F241" s="1464">
        <v>1.5391015078703774E-2</v>
      </c>
      <c r="G241" s="1464">
        <v>1.5391015078703774E-2</v>
      </c>
      <c r="H241" s="1464">
        <v>1.4673846168659299E-2</v>
      </c>
      <c r="I241" s="1464">
        <v>1.2272234429039353E-2</v>
      </c>
      <c r="J241" s="1464">
        <v>1.1306785324635138E-2</v>
      </c>
      <c r="K241" s="1464">
        <v>1.1789855338339539E-2</v>
      </c>
      <c r="L241" s="1464">
        <v>1.0823022074380795E-2</v>
      </c>
      <c r="M241" s="1464">
        <v>9.8534065489688238E-3</v>
      </c>
      <c r="N241" s="1464">
        <v>9.6105657459020222E-3</v>
      </c>
      <c r="O241" s="1464">
        <v>7.4170717777328754E-3</v>
      </c>
      <c r="P241" s="1464">
        <v>6.9276778651612414E-3</v>
      </c>
      <c r="Q241" s="1464">
        <v>8.025524932175454E-3</v>
      </c>
      <c r="R241" s="1464">
        <v>8.2327997964952715E-3</v>
      </c>
      <c r="S241" s="1464">
        <v>9.8868487905694469E-3</v>
      </c>
      <c r="T241" s="1464">
        <v>7.7838318544984908E-3</v>
      </c>
      <c r="U241" s="1464">
        <v>1.1468398135006552E-2</v>
      </c>
      <c r="V241" s="1464">
        <v>1.4383212597619544E-2</v>
      </c>
      <c r="W241" s="1464">
        <v>1.4674200327777775E-2</v>
      </c>
      <c r="X241" s="1464">
        <v>1.7901321601305531E-2</v>
      </c>
      <c r="Y241" s="1464">
        <v>1.8134890499323708E-2</v>
      </c>
      <c r="Z241" s="1464">
        <v>1.8833194192872327E-2</v>
      </c>
      <c r="AA241" s="1464">
        <v>1.8594281336201446E-2</v>
      </c>
      <c r="AB241" s="1464">
        <v>1.7214002729065037E-2</v>
      </c>
      <c r="AC241" s="1464">
        <v>1.4173502809447625E-2</v>
      </c>
      <c r="AD241" s="1464">
        <v>1.1853062097576528E-2</v>
      </c>
      <c r="AE241" s="1464">
        <v>1.1497983808072876E-2</v>
      </c>
      <c r="AF241" s="1464">
        <v>1.0434899291628996E-2</v>
      </c>
      <c r="AG241" s="1464">
        <v>9.6800140277193414E-3</v>
      </c>
      <c r="AH241" s="1464">
        <v>8.9237187511943539E-3</v>
      </c>
      <c r="AI241" s="1464">
        <v>8.1698438517185945E-3</v>
      </c>
      <c r="AJ241" s="1464">
        <v>7.4170717777328754E-3</v>
      </c>
      <c r="AK241" s="1464">
        <v>7.4170717777328754E-3</v>
      </c>
      <c r="AL241" s="1464">
        <v>7.4170717777328754E-3</v>
      </c>
      <c r="AM241" s="1464">
        <v>7.4170717777328754E-3</v>
      </c>
      <c r="AN241" s="1464">
        <v>7.4170717777328754E-3</v>
      </c>
      <c r="AO241" s="1464">
        <v>7.4170717777328754E-3</v>
      </c>
      <c r="AP241" s="1464">
        <v>7.4170717777304329E-3</v>
      </c>
      <c r="AQ241" s="1464">
        <v>7.4170717777328754E-3</v>
      </c>
      <c r="AR241" s="1464">
        <v>7.4170717777328754E-3</v>
      </c>
    </row>
    <row r="242" spans="2:44">
      <c r="C242" s="1560" t="s">
        <v>931</v>
      </c>
    </row>
    <row r="243" spans="2:44">
      <c r="C243" s="1560" t="s">
        <v>85</v>
      </c>
      <c r="D243" s="248">
        <v>5.8717839362195319</v>
      </c>
      <c r="E243" s="248">
        <v>5.4490494442909512</v>
      </c>
      <c r="F243" s="248">
        <v>5.1192658394140951</v>
      </c>
      <c r="G243" s="248">
        <v>4.8719941292346096</v>
      </c>
      <c r="H243" s="248">
        <v>4.6159788571267288</v>
      </c>
      <c r="I243" s="248">
        <v>4.3655232714636734</v>
      </c>
      <c r="J243" s="248">
        <v>4.1237174243570349</v>
      </c>
      <c r="K243" s="248">
        <v>3.8656404378816713</v>
      </c>
      <c r="L243" s="248">
        <v>3.5512371787146195</v>
      </c>
      <c r="M243" s="248">
        <v>3.2235097790908571</v>
      </c>
      <c r="N243" s="248">
        <v>2.8931991736261216</v>
      </c>
      <c r="O243" s="248">
        <v>2.5937946688524107</v>
      </c>
      <c r="P243" s="248">
        <v>2.3344756672360774</v>
      </c>
      <c r="Q243" s="248">
        <v>2.0993627168815663</v>
      </c>
      <c r="R243" s="248">
        <v>1.9022192275295808</v>
      </c>
      <c r="S243" s="248">
        <v>1.740242952662407</v>
      </c>
      <c r="T243" s="248">
        <v>1.6096473608966122</v>
      </c>
      <c r="U243" s="248">
        <v>1.4901632080679694</v>
      </c>
      <c r="V243" s="248">
        <v>1.3635365004354372</v>
      </c>
      <c r="W243" s="248">
        <v>1.2316837968823626</v>
      </c>
      <c r="X243" s="248">
        <v>1.1084146606965668</v>
      </c>
      <c r="Y243" s="248">
        <v>1</v>
      </c>
    </row>
    <row r="244" spans="2:44">
      <c r="C244" s="1560" t="s">
        <v>84</v>
      </c>
      <c r="D244" s="248">
        <v>1.2652613563115833</v>
      </c>
      <c r="E244" s="248">
        <v>1.2461121835073858</v>
      </c>
      <c r="F244" s="248">
        <v>1.2321801866556021</v>
      </c>
      <c r="G244" s="248">
        <v>1.223108304568675</v>
      </c>
      <c r="H244" s="248">
        <v>1.2155811268027183</v>
      </c>
      <c r="I244" s="248">
        <v>1.2072766339742724</v>
      </c>
      <c r="J244" s="248">
        <v>1.1992623080626952</v>
      </c>
      <c r="K244" s="248">
        <v>1.1894524084648699</v>
      </c>
      <c r="L244" s="248">
        <v>1.1767167768141165</v>
      </c>
      <c r="M244" s="248">
        <v>1.1648993569051693</v>
      </c>
      <c r="N244" s="248">
        <v>1.1518753496064305</v>
      </c>
      <c r="O244" s="248">
        <v>1.1422873036040404</v>
      </c>
      <c r="P244" s="248">
        <v>1.1341526346650994</v>
      </c>
      <c r="Q244" s="248">
        <v>1.1222779466551043</v>
      </c>
      <c r="R244" s="248">
        <v>1.1131970060706384</v>
      </c>
      <c r="S244" s="248">
        <v>1.1073403537492781</v>
      </c>
      <c r="T244" s="248">
        <v>1.0988268473309504</v>
      </c>
      <c r="U244" s="248">
        <v>1.0867560169387351</v>
      </c>
      <c r="V244" s="248">
        <v>1.0707886052783939</v>
      </c>
      <c r="W244" s="248">
        <v>1.0495410894066526</v>
      </c>
      <c r="X244" s="248">
        <v>1.0242555988040982</v>
      </c>
      <c r="Y244" s="248">
        <v>1</v>
      </c>
    </row>
    <row r="245" spans="2:44">
      <c r="C245" s="1560" t="s">
        <v>86</v>
      </c>
      <c r="D245" s="248">
        <v>1.2686972718021183</v>
      </c>
      <c r="E245" s="248">
        <v>1.2581368167934217</v>
      </c>
      <c r="F245" s="248">
        <v>1.2417029661536538</v>
      </c>
      <c r="G245" s="248">
        <v>1.222881577357082</v>
      </c>
      <c r="H245" s="248">
        <v>1.2043454779460456</v>
      </c>
      <c r="I245" s="248">
        <v>1.1869286692404399</v>
      </c>
      <c r="J245" s="248">
        <v>1.1725389958067096</v>
      </c>
      <c r="K245" s="248">
        <v>1.1594295745087067</v>
      </c>
      <c r="L245" s="248">
        <v>1.1459193511294861</v>
      </c>
      <c r="M245" s="248">
        <v>1.1336498339520054</v>
      </c>
      <c r="N245" s="248">
        <v>1.1225885129467388</v>
      </c>
      <c r="O245" s="248">
        <v>1.1119025008591985</v>
      </c>
      <c r="P245" s="248">
        <v>1.1037161588864937</v>
      </c>
      <c r="Q245" s="248">
        <v>1.0961225747876338</v>
      </c>
      <c r="R245" s="248">
        <v>1.0873956538564695</v>
      </c>
      <c r="S245" s="248">
        <v>1.0785164438966404</v>
      </c>
      <c r="T245" s="248">
        <v>1.0679577075275919</v>
      </c>
      <c r="U245" s="248">
        <v>1.0597091100006664</v>
      </c>
      <c r="V245" s="248">
        <v>1.0476937410546967</v>
      </c>
      <c r="W245" s="248">
        <v>1.0328382095083928</v>
      </c>
      <c r="X245" s="248">
        <v>1.0179013216013055</v>
      </c>
      <c r="Y245" s="248">
        <v>1</v>
      </c>
    </row>
    <row r="246" spans="2:44">
      <c r="C246" s="1560" t="s">
        <v>451</v>
      </c>
    </row>
    <row r="247" spans="2:44">
      <c r="B247" s="1449">
        <v>1177</v>
      </c>
      <c r="C247" s="1560" t="s">
        <v>20</v>
      </c>
      <c r="D247" s="1469">
        <v>3.254</v>
      </c>
      <c r="E247" s="1469">
        <v>3.17</v>
      </c>
      <c r="F247" s="1469">
        <v>3.31</v>
      </c>
      <c r="G247" s="1469">
        <v>3.17</v>
      </c>
      <c r="H247" s="1469">
        <v>3.25</v>
      </c>
      <c r="I247" s="1469">
        <v>3.31</v>
      </c>
      <c r="J247" s="1469">
        <v>3.86</v>
      </c>
      <c r="K247" s="1469">
        <v>3.71</v>
      </c>
      <c r="L247" s="1469">
        <v>3.88</v>
      </c>
      <c r="M247" s="1469">
        <v>3.9</v>
      </c>
      <c r="N247" s="1469">
        <v>3.83</v>
      </c>
      <c r="O247" s="1469">
        <v>4.1562000000000001</v>
      </c>
      <c r="P247" s="1469">
        <v>4.0304000000000002</v>
      </c>
      <c r="Q247" s="1469">
        <v>5.2058999999999997</v>
      </c>
      <c r="R247" s="1469">
        <v>5.3562000000000003</v>
      </c>
      <c r="S247" s="1469">
        <v>5.6094999999999997</v>
      </c>
      <c r="T247" s="1469">
        <v>5.1985000000000001</v>
      </c>
      <c r="U247" s="1469">
        <v>5.8175330000000001</v>
      </c>
      <c r="V247" s="1469">
        <v>5.1974790000000004</v>
      </c>
      <c r="W247" s="1469">
        <v>5.4428999999999998</v>
      </c>
      <c r="X247" s="1469">
        <v>5.5698999999999996</v>
      </c>
      <c r="Y247" s="1469">
        <v>4.7725999999999997</v>
      </c>
      <c r="Z247" s="1469">
        <v>5</v>
      </c>
      <c r="AA247" s="1469">
        <v>5.343</v>
      </c>
      <c r="AB247" s="1469">
        <v>5.4649999999999999</v>
      </c>
      <c r="AC247" s="1469">
        <v>5.5860000000000003</v>
      </c>
      <c r="AD247" s="1469">
        <v>5.6549849021363778</v>
      </c>
      <c r="AE247" s="1469">
        <v>5.7082250756385884</v>
      </c>
      <c r="AF247" s="1469">
        <v>5.7504018418587721</v>
      </c>
      <c r="AG247" s="1469">
        <v>5.7860106774746249</v>
      </c>
      <c r="AH247" s="1469">
        <v>5.8164429798082447</v>
      </c>
      <c r="AI247" s="1469">
        <v>5.8433328285791069</v>
      </c>
      <c r="AJ247" s="1469">
        <v>5.8661090294952682</v>
      </c>
      <c r="AK247" s="1469">
        <v>5.8860909648720208</v>
      </c>
      <c r="AL247" s="1469">
        <v>5.9042634370164073</v>
      </c>
      <c r="AM247" s="1469">
        <v>5.9212394627766143</v>
      </c>
      <c r="AN247" s="1469">
        <v>5.9380846115622736</v>
      </c>
      <c r="AO247" s="1469">
        <v>5.9545560807716837</v>
      </c>
      <c r="AP247" s="1469">
        <v>5.970471008170497</v>
      </c>
      <c r="AQ247" s="1469">
        <v>5.9857126600431432</v>
      </c>
      <c r="AR247" s="1469">
        <v>6.0000839635874206</v>
      </c>
    </row>
    <row r="248" spans="2:44">
      <c r="B248" s="1449">
        <v>1183</v>
      </c>
      <c r="C248" s="1560" t="s">
        <v>125</v>
      </c>
      <c r="D248" s="1469">
        <v>15.856</v>
      </c>
      <c r="E248" s="1469">
        <v>15.369</v>
      </c>
      <c r="F248" s="1469">
        <v>16.899999999999999</v>
      </c>
      <c r="G248" s="1469">
        <v>17.7</v>
      </c>
      <c r="H248" s="1469">
        <v>18.600000000000001</v>
      </c>
      <c r="I248" s="1469">
        <v>20.12</v>
      </c>
      <c r="J248" s="1469">
        <v>28.94</v>
      </c>
      <c r="K248" s="1469">
        <v>35.85</v>
      </c>
      <c r="L248" s="1469">
        <v>37.61</v>
      </c>
      <c r="M248" s="1469">
        <v>43.32</v>
      </c>
      <c r="N248" s="1469">
        <v>42.48</v>
      </c>
      <c r="O248" s="1469">
        <v>57.592500000000001</v>
      </c>
      <c r="P248" s="1469">
        <v>59.872700000000002</v>
      </c>
      <c r="Q248" s="1469">
        <v>64.4024</v>
      </c>
      <c r="R248" s="1469">
        <v>70.844800000000006</v>
      </c>
      <c r="S248" s="1469">
        <v>76.174999999999997</v>
      </c>
      <c r="T248" s="1469">
        <v>84.569699999999997</v>
      </c>
      <c r="U248" s="1469">
        <v>92.140299999999996</v>
      </c>
      <c r="V248" s="1469">
        <v>96.702600000000004</v>
      </c>
      <c r="W248" s="1469">
        <v>98.7363</v>
      </c>
      <c r="X248" s="1469">
        <v>102.72799999999999</v>
      </c>
      <c r="Y248" s="1469">
        <v>110.88</v>
      </c>
      <c r="Z248" s="1469">
        <v>125.444</v>
      </c>
      <c r="AA248" s="1469">
        <v>144.559</v>
      </c>
      <c r="AB248" s="1469">
        <v>164.167</v>
      </c>
      <c r="AC248" s="1469">
        <v>184.39599999999999</v>
      </c>
      <c r="AD248" s="1469">
        <v>203.86282268388732</v>
      </c>
      <c r="AE248" s="1469">
        <v>223.94821532305514</v>
      </c>
      <c r="AF248" s="1469">
        <v>244.00324039454233</v>
      </c>
      <c r="AG248" s="1469">
        <v>264.17657737483756</v>
      </c>
      <c r="AH248" s="1469">
        <v>284.18305699306399</v>
      </c>
      <c r="AI248" s="1469">
        <v>303.66040713338663</v>
      </c>
      <c r="AJ248" s="1469">
        <v>322.35535311923428</v>
      </c>
      <c r="AK248" s="1469">
        <v>340.12906147326117</v>
      </c>
      <c r="AL248" s="1469">
        <v>356.94442884114932</v>
      </c>
      <c r="AM248" s="1469">
        <v>372.88446361479885</v>
      </c>
      <c r="AN248" s="1469">
        <v>388.16642703823237</v>
      </c>
      <c r="AO248" s="1469">
        <v>403.02710405654108</v>
      </c>
      <c r="AP248" s="1469">
        <v>417.6435215439891</v>
      </c>
      <c r="AQ248" s="1469">
        <v>432.10964874773094</v>
      </c>
      <c r="AR248" s="1469">
        <v>446.41527477041711</v>
      </c>
    </row>
    <row r="249" spans="2:44">
      <c r="B249" s="1449">
        <v>1189</v>
      </c>
      <c r="C249" s="1560" t="s">
        <v>126</v>
      </c>
      <c r="D249" s="1469">
        <v>20.71</v>
      </c>
      <c r="E249" s="1469">
        <v>18.77</v>
      </c>
      <c r="F249" s="1469">
        <v>17.2</v>
      </c>
      <c r="G249" s="1469">
        <v>17.899999999999999</v>
      </c>
      <c r="H249" s="1469">
        <v>19</v>
      </c>
      <c r="I249" s="1469">
        <v>18.329999999999998</v>
      </c>
      <c r="J249" s="1469">
        <v>20.059999999999999</v>
      </c>
      <c r="K249" s="1469">
        <v>18.350000000000001</v>
      </c>
      <c r="L249" s="1469">
        <v>19.64</v>
      </c>
      <c r="M249" s="1469">
        <v>19.426200000000001</v>
      </c>
      <c r="N249" s="1469">
        <v>19.22</v>
      </c>
      <c r="O249" s="1469">
        <v>19.734400000000001</v>
      </c>
      <c r="P249" s="1469">
        <v>18.926500000000001</v>
      </c>
      <c r="Q249" s="1469">
        <v>23.627300000000002</v>
      </c>
      <c r="R249" s="1469">
        <v>21.903199999999998</v>
      </c>
      <c r="S249" s="1469">
        <v>22.114599999999999</v>
      </c>
      <c r="T249" s="1469">
        <v>20.2532</v>
      </c>
      <c r="U249" s="1469">
        <v>21.281593999999998</v>
      </c>
      <c r="V249" s="1469">
        <v>19.979474</v>
      </c>
      <c r="W249" s="1469">
        <v>20.64</v>
      </c>
      <c r="X249" s="1469">
        <v>20.495200000000001</v>
      </c>
      <c r="Y249" s="1469">
        <v>19.871032</v>
      </c>
      <c r="Z249" s="1469">
        <v>20.513999999999999</v>
      </c>
      <c r="AA249" s="1469">
        <v>20.87</v>
      </c>
      <c r="AB249" s="1469">
        <v>21.231000000000002</v>
      </c>
      <c r="AC249" s="1469">
        <v>21.605</v>
      </c>
      <c r="AD249" s="1469">
        <v>21.825512848537112</v>
      </c>
      <c r="AE249" s="1469">
        <v>22.009703459526964</v>
      </c>
      <c r="AF249" s="1469">
        <v>22.1582318613805</v>
      </c>
      <c r="AG249" s="1469">
        <v>22.282963020846591</v>
      </c>
      <c r="AH249" s="1469">
        <v>22.392167680218794</v>
      </c>
      <c r="AI249" s="1469">
        <v>22.483366656136162</v>
      </c>
      <c r="AJ249" s="1469">
        <v>22.558062203633735</v>
      </c>
      <c r="AK249" s="1469">
        <v>22.620299439553996</v>
      </c>
      <c r="AL249" s="1469">
        <v>22.674222832493452</v>
      </c>
      <c r="AM249" s="1469">
        <v>22.724026184488288</v>
      </c>
      <c r="AN249" s="1469">
        <v>22.773938928275214</v>
      </c>
      <c r="AO249" s="1469">
        <v>22.823961304130513</v>
      </c>
      <c r="AP249" s="1469">
        <v>22.874093552858216</v>
      </c>
      <c r="AQ249" s="1469">
        <v>22.924335915791293</v>
      </c>
      <c r="AR249" s="1469">
        <v>22.974688634792788</v>
      </c>
    </row>
    <row r="251" spans="2:44">
      <c r="B251" s="1449">
        <v>1179</v>
      </c>
      <c r="C251" s="1383" t="s">
        <v>21</v>
      </c>
      <c r="D251" s="1464">
        <v>0.13750000000000001</v>
      </c>
      <c r="E251" s="1464">
        <v>0.1225</v>
      </c>
      <c r="F251" s="1464">
        <v>0.10249999999999999</v>
      </c>
      <c r="G251" s="1464">
        <v>8.2500000000000004E-2</v>
      </c>
      <c r="H251" s="1464">
        <v>7.0000000000000007E-2</v>
      </c>
      <c r="I251" s="1464">
        <v>6.5000000000000002E-2</v>
      </c>
      <c r="J251" s="1464">
        <v>6.5000000000000002E-2</v>
      </c>
      <c r="K251" s="1464">
        <v>6.5000000000000002E-2</v>
      </c>
      <c r="L251" s="1464">
        <v>6.5000000000000002E-2</v>
      </c>
      <c r="M251" s="1464">
        <v>6.5000000000000002E-2</v>
      </c>
      <c r="N251" s="1464">
        <v>6.5000000000000002E-2</v>
      </c>
      <c r="O251" s="1464">
        <v>5.5E-2</v>
      </c>
      <c r="P251" s="1464">
        <v>4.4999999999999998E-2</v>
      </c>
      <c r="Q251" s="1464">
        <v>3.7499999999999999E-2</v>
      </c>
      <c r="R251" s="1464">
        <v>2.2499999999999999E-2</v>
      </c>
      <c r="S251" s="1464">
        <v>0.02</v>
      </c>
      <c r="T251" s="1464">
        <v>0.02</v>
      </c>
      <c r="U251" s="1464">
        <v>2.75E-2</v>
      </c>
      <c r="V251" s="1464">
        <v>4.2500000000000003E-2</v>
      </c>
      <c r="W251" s="1464">
        <v>6.25E-2</v>
      </c>
      <c r="X251" s="1464">
        <v>9.2499999999999999E-2</v>
      </c>
      <c r="Y251" s="1464">
        <v>0.11749999999999999</v>
      </c>
      <c r="Z251" s="1464">
        <v>0.13250000000000001</v>
      </c>
      <c r="AA251" s="1464">
        <v>0.13250000000000001</v>
      </c>
      <c r="AB251" s="1464">
        <v>0.13250000000000001</v>
      </c>
      <c r="AC251" s="1464">
        <v>0.13250000000000001</v>
      </c>
      <c r="AD251" s="1464">
        <v>0.1225</v>
      </c>
      <c r="AE251" s="1464">
        <v>0.105</v>
      </c>
      <c r="AF251" s="1464">
        <v>0.09</v>
      </c>
      <c r="AG251" s="1464">
        <v>8.5000000000000006E-2</v>
      </c>
      <c r="AH251" s="1464">
        <v>0.08</v>
      </c>
      <c r="AI251" s="1464">
        <v>7.2499999999999995E-2</v>
      </c>
      <c r="AJ251" s="1464">
        <v>7.0000000000000007E-2</v>
      </c>
      <c r="AK251" s="1464">
        <v>6.7500000000000004E-2</v>
      </c>
      <c r="AL251" s="1464">
        <v>6.7500000000000004E-2</v>
      </c>
      <c r="AM251" s="1464">
        <v>6.7500000000000004E-2</v>
      </c>
      <c r="AN251" s="1464">
        <v>6.7500000000000004E-2</v>
      </c>
      <c r="AO251" s="1464">
        <v>6.7500000000000004E-2</v>
      </c>
      <c r="AP251" s="1464">
        <v>6.7500000000000004E-2</v>
      </c>
      <c r="AQ251" s="1464">
        <v>6.7500000000000004E-2</v>
      </c>
      <c r="AR251" s="1464">
        <v>6.7500000000000004E-2</v>
      </c>
    </row>
  </sheetData>
  <sheetProtection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22CBD-9FFD-479F-A303-CA166C07DAA2}">
  <sheetPr>
    <tabColor theme="4" tint="0.79998168889431442"/>
  </sheetPr>
  <dimension ref="B2:O44"/>
  <sheetViews>
    <sheetView showGridLines="0" topLeftCell="A28" zoomScaleNormal="100" workbookViewId="0">
      <selection activeCell="O47" sqref="O47"/>
    </sheetView>
  </sheetViews>
  <sheetFormatPr defaultRowHeight="12.75"/>
  <cols>
    <col min="1" max="1" width="9.140625" style="248"/>
    <col min="2" max="2" width="37" style="248" bestFit="1" customWidth="1"/>
    <col min="3" max="11" width="11" style="248" customWidth="1"/>
    <col min="12" max="16384" width="9.140625" style="248"/>
  </cols>
  <sheetData>
    <row r="2" spans="2:15">
      <c r="H2" s="2"/>
      <c r="I2" s="2"/>
      <c r="J2" s="2"/>
    </row>
    <row r="3" spans="2:15">
      <c r="D3" s="1526"/>
      <c r="E3" s="1526"/>
      <c r="F3" s="1526"/>
      <c r="H3" s="2"/>
      <c r="I3" s="2"/>
      <c r="J3" s="2"/>
      <c r="M3" s="1526"/>
      <c r="N3" s="1526"/>
    </row>
    <row r="4" spans="2:15">
      <c r="B4" s="1537" t="s">
        <v>943</v>
      </c>
      <c r="C4" s="1538" t="s">
        <v>970</v>
      </c>
      <c r="D4" s="1538" t="s">
        <v>944</v>
      </c>
      <c r="E4" s="1538" t="s">
        <v>976</v>
      </c>
      <c r="F4" s="1538" t="s">
        <v>1005</v>
      </c>
      <c r="G4" s="1538" t="s">
        <v>974</v>
      </c>
      <c r="H4" s="2"/>
      <c r="I4" s="2"/>
      <c r="J4" s="2"/>
      <c r="M4" s="1526" t="s">
        <v>945</v>
      </c>
      <c r="N4" s="1527" t="s">
        <v>946</v>
      </c>
      <c r="O4" s="1528" t="s">
        <v>947</v>
      </c>
    </row>
    <row r="5" spans="2:15">
      <c r="B5" s="1529" t="s">
        <v>948</v>
      </c>
      <c r="C5" s="1539">
        <v>1000</v>
      </c>
      <c r="D5" s="1539">
        <v>1000</v>
      </c>
      <c r="E5" s="1539">
        <v>1000</v>
      </c>
      <c r="F5" s="1539">
        <v>1000</v>
      </c>
      <c r="G5" s="1539">
        <v>1000</v>
      </c>
      <c r="H5" s="2"/>
      <c r="I5" s="2"/>
      <c r="J5" s="2"/>
      <c r="M5" s="1526">
        <v>2</v>
      </c>
      <c r="N5" s="1532">
        <v>4.5900000000000003E-2</v>
      </c>
      <c r="O5" s="1532">
        <v>0.56639623279176865</v>
      </c>
    </row>
    <row r="6" spans="2:15">
      <c r="H6" s="2"/>
      <c r="I6" s="2"/>
      <c r="J6" s="2"/>
      <c r="M6" s="1526">
        <v>3</v>
      </c>
      <c r="N6" s="1532">
        <v>5.9700000000000003E-2</v>
      </c>
      <c r="O6" s="1532">
        <v>0.68518043774766313</v>
      </c>
    </row>
    <row r="7" spans="2:15">
      <c r="B7" s="1533" t="s">
        <v>949</v>
      </c>
      <c r="C7" s="1540">
        <v>5.1999999999999998E-3</v>
      </c>
      <c r="D7" s="1540">
        <v>1.2E-2</v>
      </c>
      <c r="E7" s="1540">
        <v>1.2E-2</v>
      </c>
      <c r="F7" s="1541">
        <v>0</v>
      </c>
      <c r="G7" s="1541">
        <v>0</v>
      </c>
      <c r="H7" s="2"/>
      <c r="I7" s="2"/>
      <c r="J7" s="2"/>
      <c r="M7" s="1526">
        <v>4</v>
      </c>
      <c r="N7" s="1532">
        <v>7.3300000000000004E-2</v>
      </c>
      <c r="O7" s="1532">
        <v>0.76103924701431547</v>
      </c>
    </row>
    <row r="8" spans="2:15">
      <c r="B8" s="1533" t="s">
        <v>950</v>
      </c>
      <c r="C8" s="1540">
        <v>6.0000000000000001E-3</v>
      </c>
      <c r="D8" s="1540">
        <v>1.14E-2</v>
      </c>
      <c r="E8" s="1540">
        <v>1.14E-2</v>
      </c>
      <c r="F8" s="1541">
        <v>0</v>
      </c>
      <c r="G8" s="1541">
        <v>0</v>
      </c>
      <c r="H8" s="2"/>
      <c r="I8" s="2"/>
      <c r="J8" s="2"/>
      <c r="M8" s="1526">
        <v>5</v>
      </c>
      <c r="N8" s="1532">
        <v>8.6599999999999996E-2</v>
      </c>
      <c r="O8" s="1532">
        <v>0.78849571874759428</v>
      </c>
    </row>
    <row r="9" spans="2:15">
      <c r="B9" s="1533" t="s">
        <v>951</v>
      </c>
      <c r="C9" s="1540">
        <v>5.0000000000000001E-3</v>
      </c>
      <c r="D9" s="1540">
        <v>5.0000000000000001E-3</v>
      </c>
      <c r="E9" s="1540">
        <v>5.0000000000000001E-3</v>
      </c>
      <c r="F9" s="1540">
        <v>0.01</v>
      </c>
      <c r="G9" s="1540">
        <v>0.01</v>
      </c>
      <c r="H9" s="2"/>
      <c r="I9" s="2"/>
      <c r="J9" s="2"/>
      <c r="M9" s="1526">
        <v>6</v>
      </c>
      <c r="N9" s="1532">
        <v>9.9599999999999994E-2</v>
      </c>
      <c r="O9" s="1532">
        <v>0.76769928813678412</v>
      </c>
    </row>
    <row r="10" spans="2:15">
      <c r="B10" s="1533" t="s">
        <v>952</v>
      </c>
      <c r="C10" s="1534"/>
      <c r="D10" s="1534"/>
      <c r="E10" s="1534"/>
      <c r="F10" s="1530"/>
      <c r="G10" s="1530"/>
      <c r="H10" s="2"/>
      <c r="I10" s="2"/>
      <c r="J10" s="2"/>
      <c r="M10" s="1526">
        <v>7</v>
      </c>
      <c r="N10" s="1532">
        <v>0.1124</v>
      </c>
      <c r="O10" s="1532">
        <v>0.70335394607531954</v>
      </c>
    </row>
    <row r="11" spans="2:15">
      <c r="B11" s="1533" t="s">
        <v>953</v>
      </c>
      <c r="C11"/>
      <c r="D11" s="1540">
        <v>4.7399999999999998E-2</v>
      </c>
      <c r="E11" s="1540">
        <v>4.7399999999999998E-2</v>
      </c>
      <c r="F11" s="1540">
        <v>4.8000000000000001E-2</v>
      </c>
      <c r="G11"/>
      <c r="H11" s="2"/>
      <c r="I11" s="2"/>
      <c r="J11" s="2"/>
      <c r="M11" s="1526">
        <v>8</v>
      </c>
      <c r="N11" s="1532">
        <v>0.125</v>
      </c>
      <c r="O11" s="1532">
        <v>0.601806640625</v>
      </c>
    </row>
    <row r="12" spans="2:15">
      <c r="B12" s="1535" t="s">
        <v>954</v>
      </c>
      <c r="C12" s="1535"/>
      <c r="D12" s="1536">
        <v>9.9599999999999994E-2</v>
      </c>
      <c r="E12" s="1536">
        <v>9.9599999999999994E-2</v>
      </c>
      <c r="F12" s="1526"/>
      <c r="G12" s="1526"/>
      <c r="H12" s="2"/>
      <c r="I12" s="2"/>
      <c r="J12" s="2"/>
      <c r="M12" s="1526">
        <v>9</v>
      </c>
      <c r="N12" s="1532">
        <v>0.13730000000000001</v>
      </c>
      <c r="O12" s="1532">
        <v>0.47104215211699985</v>
      </c>
    </row>
    <row r="13" spans="2:15">
      <c r="B13" s="1543" t="s">
        <v>969</v>
      </c>
      <c r="C13" s="1544">
        <v>16.200000000000045</v>
      </c>
      <c r="D13" s="1544">
        <v>175.39999999999998</v>
      </c>
      <c r="E13" s="1544">
        <v>175.39999999999998</v>
      </c>
      <c r="F13" s="1544">
        <v>157.59999999999991</v>
      </c>
      <c r="G13" s="1544">
        <v>10</v>
      </c>
      <c r="H13" s="2"/>
      <c r="I13" s="2"/>
      <c r="J13" s="2"/>
      <c r="M13" s="1526">
        <v>10</v>
      </c>
      <c r="N13" s="1532">
        <v>0.14929999999999999</v>
      </c>
      <c r="O13" s="1532">
        <v>0.32089049000000003</v>
      </c>
    </row>
    <row r="14" spans="2:15">
      <c r="B14" s="1535" t="s">
        <v>971</v>
      </c>
      <c r="C14" s="1546">
        <v>12</v>
      </c>
      <c r="D14" s="1546">
        <v>69</v>
      </c>
      <c r="E14" s="1546">
        <v>56.999999999999993</v>
      </c>
      <c r="F14" s="1546">
        <v>44.78</v>
      </c>
      <c r="G14" s="1546">
        <v>1.5</v>
      </c>
      <c r="H14" s="2"/>
      <c r="I14" s="2"/>
      <c r="J14" s="2"/>
      <c r="M14" s="1526">
        <v>11</v>
      </c>
      <c r="N14" s="1532">
        <v>0.16120000000000001</v>
      </c>
      <c r="O14" s="1532">
        <v>0.16120000000000001</v>
      </c>
    </row>
    <row r="15" spans="2:15">
      <c r="B15" s="1545" t="s">
        <v>973</v>
      </c>
      <c r="C15" s="1546">
        <v>4.2000000000000455</v>
      </c>
      <c r="D15" s="1546">
        <v>106.39999999999998</v>
      </c>
      <c r="E15" s="1546">
        <v>118.39999999999998</v>
      </c>
      <c r="F15" s="1546">
        <v>112.81999999999991</v>
      </c>
      <c r="G15" s="1546">
        <v>8.5</v>
      </c>
      <c r="H15" s="2"/>
      <c r="I15" s="2"/>
      <c r="J15" s="2"/>
      <c r="M15" s="1526">
        <v>12</v>
      </c>
      <c r="N15" s="1532">
        <v>0.17280000000000001</v>
      </c>
      <c r="O15" s="1532">
        <v>0</v>
      </c>
    </row>
    <row r="16" spans="2:15">
      <c r="B16" s="1548" t="s">
        <v>975</v>
      </c>
      <c r="C16" s="1549">
        <v>0.25925925925926135</v>
      </c>
      <c r="D16" s="1549">
        <v>0.60661345496009111</v>
      </c>
      <c r="E16" s="1549">
        <v>0.67502850627137967</v>
      </c>
      <c r="F16" s="1549">
        <v>0.71586294416243634</v>
      </c>
      <c r="G16" s="1549">
        <v>0.85</v>
      </c>
      <c r="H16" s="2"/>
      <c r="I16" s="2"/>
      <c r="J16" s="2"/>
      <c r="M16" s="1526"/>
      <c r="N16" s="1526"/>
    </row>
    <row r="17" spans="2:14">
      <c r="B17" s="2"/>
      <c r="C17" s="2"/>
      <c r="D17" s="2"/>
      <c r="E17" s="2"/>
      <c r="F17" s="2"/>
      <c r="G17" s="2"/>
      <c r="H17" s="2"/>
      <c r="I17" s="2"/>
      <c r="J17" s="2"/>
      <c r="M17" s="1526"/>
      <c r="N17" s="1526"/>
    </row>
    <row r="18" spans="2:14">
      <c r="H18" s="2"/>
      <c r="I18" s="2"/>
      <c r="J18" s="2"/>
      <c r="M18" s="1526"/>
      <c r="N18" s="1526"/>
    </row>
    <row r="19" spans="2:14">
      <c r="H19" s="2"/>
      <c r="I19" s="2"/>
      <c r="J19" s="2"/>
      <c r="M19" s="1526"/>
      <c r="N19" s="1526"/>
    </row>
    <row r="20" spans="2:14">
      <c r="H20" s="1526"/>
      <c r="M20" s="1526"/>
      <c r="N20" s="1526"/>
    </row>
    <row r="21" spans="2:14">
      <c r="H21" s="1526"/>
      <c r="M21" s="1526"/>
      <c r="N21" s="1526"/>
    </row>
    <row r="22" spans="2:14">
      <c r="H22" s="1526"/>
      <c r="M22" s="1526"/>
      <c r="N22" s="1526"/>
    </row>
    <row r="23" spans="2:14">
      <c r="B23" s="1535" t="s">
        <v>955</v>
      </c>
      <c r="C23" s="1535"/>
      <c r="D23" s="1531">
        <v>1000</v>
      </c>
      <c r="E23" s="1531">
        <v>1000</v>
      </c>
      <c r="F23" s="1531">
        <v>1000</v>
      </c>
      <c r="H23" s="1526"/>
      <c r="M23" s="1526"/>
      <c r="N23" s="1526"/>
    </row>
    <row r="24" spans="2:14">
      <c r="B24" s="1535" t="s">
        <v>956</v>
      </c>
      <c r="C24" s="1535"/>
      <c r="D24" s="1539">
        <v>6</v>
      </c>
      <c r="E24" s="1539">
        <v>6</v>
      </c>
      <c r="F24" s="1547">
        <v>6</v>
      </c>
    </row>
    <row r="25" spans="2:14">
      <c r="B25" s="1535" t="s">
        <v>957</v>
      </c>
      <c r="C25" s="1535"/>
      <c r="D25" s="1526"/>
      <c r="E25" s="1526"/>
      <c r="F25" s="1542">
        <v>4.8000000000000001E-2</v>
      </c>
    </row>
    <row r="26" spans="2:14">
      <c r="B26" s="1535" t="s">
        <v>958</v>
      </c>
      <c r="C26" s="1535"/>
      <c r="D26" s="1530">
        <v>166.66666666666666</v>
      </c>
      <c r="E26" s="1530">
        <v>166.66666666666666</v>
      </c>
      <c r="F26" s="1530">
        <v>195.75913697021718</v>
      </c>
    </row>
    <row r="27" spans="2:14">
      <c r="B27" s="2"/>
      <c r="C27" s="2"/>
      <c r="D27" s="2"/>
      <c r="E27" s="2"/>
      <c r="F27" s="2"/>
      <c r="G27" s="2"/>
      <c r="H27" s="2"/>
      <c r="I27" s="2"/>
    </row>
    <row r="28" spans="2:14">
      <c r="B28" s="1533" t="s">
        <v>972</v>
      </c>
      <c r="C28" s="1542">
        <v>8.0000000000000004E-4</v>
      </c>
      <c r="D28" s="1542">
        <v>1.5E-3</v>
      </c>
      <c r="E28" s="1542">
        <v>1.5E-3</v>
      </c>
      <c r="F28" s="1542">
        <v>5.0000000000000001E-4</v>
      </c>
      <c r="G28" s="1542">
        <v>1.5E-3</v>
      </c>
      <c r="H28" s="2"/>
      <c r="I28" s="2"/>
    </row>
    <row r="29" spans="2:14">
      <c r="B29" s="1533" t="s">
        <v>940</v>
      </c>
      <c r="C29" s="2"/>
      <c r="D29" s="1542">
        <v>0.3</v>
      </c>
      <c r="E29" s="1542">
        <v>0.3</v>
      </c>
      <c r="F29" s="1542">
        <v>0.3</v>
      </c>
      <c r="G29" s="1542"/>
      <c r="H29" s="2"/>
      <c r="I29" s="2"/>
    </row>
    <row r="30" spans="2:14">
      <c r="B30" s="2"/>
      <c r="C30" s="2"/>
      <c r="D30" s="2"/>
      <c r="E30" s="2"/>
      <c r="F30" s="2"/>
      <c r="G30" s="2"/>
      <c r="H30" s="2"/>
      <c r="I30" s="2"/>
    </row>
    <row r="37" spans="2:10">
      <c r="C37" s="248">
        <v>2018</v>
      </c>
      <c r="D37" s="248">
        <v>2019</v>
      </c>
      <c r="E37" s="248">
        <v>2020</v>
      </c>
      <c r="F37" s="248">
        <v>2021</v>
      </c>
      <c r="G37" s="1624">
        <v>2022</v>
      </c>
      <c r="H37" s="1624">
        <v>2023</v>
      </c>
      <c r="I37" s="1624">
        <v>2024</v>
      </c>
      <c r="J37" s="1624">
        <v>2025</v>
      </c>
    </row>
    <row r="38" spans="2:10">
      <c r="B38" s="1625" t="s">
        <v>1027</v>
      </c>
      <c r="C38" s="1583">
        <v>626.50790000000006</v>
      </c>
      <c r="D38" s="1583">
        <v>683.13800000000003</v>
      </c>
      <c r="E38" s="1583">
        <v>643.95499999999993</v>
      </c>
      <c r="F38" s="1583">
        <v>713.38670000000002</v>
      </c>
      <c r="G38" s="1583">
        <v>843.97199999999998</v>
      </c>
      <c r="H38" s="1583">
        <v>897.80200000000002</v>
      </c>
      <c r="I38" s="1583">
        <v>964.93499999999995</v>
      </c>
      <c r="J38" s="1583">
        <v>1034.6289999999999</v>
      </c>
    </row>
    <row r="39" spans="2:10">
      <c r="B39" s="1625" t="s">
        <v>1028</v>
      </c>
      <c r="C39" s="1583">
        <v>437.08199999999999</v>
      </c>
      <c r="D39" s="1583">
        <v>487.79899999999998</v>
      </c>
      <c r="E39" s="1583">
        <v>509.81299999999999</v>
      </c>
      <c r="F39" s="1583">
        <v>519.61800000000005</v>
      </c>
      <c r="G39" s="1583">
        <v>647.13614606871067</v>
      </c>
      <c r="H39" s="1583">
        <v>770.98702479711699</v>
      </c>
      <c r="I39" s="1583">
        <v>901.85552579460932</v>
      </c>
      <c r="J39" s="1583">
        <v>1035.6093878703307</v>
      </c>
    </row>
    <row r="40" spans="2:10">
      <c r="B40" s="1625" t="s">
        <v>1029</v>
      </c>
      <c r="C40" s="1583">
        <v>187.40300000000002</v>
      </c>
      <c r="D40" s="1583">
        <v>207.5</v>
      </c>
      <c r="E40" s="1583">
        <v>273.70000000000005</v>
      </c>
      <c r="F40" s="1583">
        <v>301.3</v>
      </c>
      <c r="G40" s="1583">
        <v>375.24127495680005</v>
      </c>
      <c r="H40" s="1583">
        <v>447.05608845607998</v>
      </c>
      <c r="I40" s="1583">
        <v>522.94006351187954</v>
      </c>
      <c r="J40" s="1583">
        <v>600.49711242745764</v>
      </c>
    </row>
    <row r="41" spans="2:10">
      <c r="B41" s="1626" t="s">
        <v>1003</v>
      </c>
      <c r="C41" s="1583">
        <v>83.47</v>
      </c>
      <c r="D41" s="1583">
        <v>129.05000000000001</v>
      </c>
      <c r="E41" s="1583">
        <v>179.20000000000002</v>
      </c>
      <c r="F41" s="1583">
        <v>272</v>
      </c>
      <c r="G41" s="1583">
        <v>366.67046639732712</v>
      </c>
      <c r="H41" s="1583">
        <v>446.88289036437567</v>
      </c>
      <c r="I41" s="1583">
        <v>516.62718773088181</v>
      </c>
      <c r="J41" s="1583">
        <v>590.38883074471516</v>
      </c>
    </row>
    <row r="42" spans="2:10">
      <c r="B42" s="1625" t="s">
        <v>1030</v>
      </c>
      <c r="C42" s="1583">
        <v>76.141863999999998</v>
      </c>
      <c r="D42" s="1583">
        <v>114.82017494282937</v>
      </c>
      <c r="E42" s="1583">
        <v>156.94383101647429</v>
      </c>
      <c r="F42" s="1583">
        <v>252.11069012433342</v>
      </c>
      <c r="G42" s="1583">
        <v>338.791</v>
      </c>
      <c r="H42" s="1583">
        <v>424.04300000000001</v>
      </c>
      <c r="I42" s="1583">
        <v>517.37300000000005</v>
      </c>
      <c r="J42" s="1583">
        <v>617.048</v>
      </c>
    </row>
    <row r="43" spans="2:10">
      <c r="B43" s="1625" t="s">
        <v>1031</v>
      </c>
      <c r="C43" s="1583">
        <v>26.7</v>
      </c>
      <c r="D43" s="1583">
        <v>29.5</v>
      </c>
      <c r="E43" s="1583">
        <v>30.299999999999997</v>
      </c>
      <c r="F43" s="1583">
        <v>30.9</v>
      </c>
      <c r="G43" s="1583">
        <v>38.483091258430534</v>
      </c>
      <c r="H43" s="1583">
        <v>45.848102002299598</v>
      </c>
      <c r="I43" s="1583">
        <v>53.630428020302269</v>
      </c>
      <c r="J43" s="1583">
        <v>61.58433711917835</v>
      </c>
    </row>
    <row r="44" spans="2:10">
      <c r="B44" s="1449" t="s">
        <v>1032</v>
      </c>
      <c r="C44" s="1583">
        <v>37.297470537300242</v>
      </c>
      <c r="D44" s="1583">
        <v>60.703854868893877</v>
      </c>
      <c r="E44" s="1583">
        <v>123.49432364547073</v>
      </c>
      <c r="F44" s="1583">
        <v>201.75764736196359</v>
      </c>
      <c r="G44" s="1583">
        <v>332.75050103860593</v>
      </c>
      <c r="H44" s="1583">
        <v>476.48411126253438</v>
      </c>
      <c r="I44" s="1583">
        <v>631.11743119567359</v>
      </c>
      <c r="J44" s="1583">
        <v>791.11404508219437</v>
      </c>
    </row>
  </sheetData>
  <sheetProtection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DC860-97EF-49E8-8346-76A11ABBAA09}">
  <sheetPr>
    <tabColor theme="5" tint="0.79998168889431442"/>
  </sheetPr>
  <dimension ref="A1:P43"/>
  <sheetViews>
    <sheetView showGridLines="0" workbookViewId="0">
      <selection activeCell="Y74" sqref="Y74"/>
    </sheetView>
  </sheetViews>
  <sheetFormatPr defaultRowHeight="12.75"/>
  <sheetData>
    <row r="1" spans="1:1">
      <c r="A1">
        <v>10</v>
      </c>
    </row>
    <row r="2" spans="1:1">
      <c r="A2">
        <f>+A1+1</f>
        <v>11</v>
      </c>
    </row>
    <row r="3" spans="1:1">
      <c r="A3">
        <f t="shared" ref="A3:A14" si="0">+A2+1</f>
        <v>12</v>
      </c>
    </row>
    <row r="4" spans="1:1">
      <c r="A4">
        <f t="shared" si="0"/>
        <v>13</v>
      </c>
    </row>
    <row r="5" spans="1:1">
      <c r="A5">
        <f t="shared" si="0"/>
        <v>14</v>
      </c>
    </row>
    <row r="6" spans="1:1">
      <c r="A6">
        <f t="shared" si="0"/>
        <v>15</v>
      </c>
    </row>
    <row r="7" spans="1:1">
      <c r="A7">
        <f t="shared" si="0"/>
        <v>16</v>
      </c>
    </row>
    <row r="8" spans="1:1">
      <c r="A8">
        <f t="shared" si="0"/>
        <v>17</v>
      </c>
    </row>
    <row r="9" spans="1:1">
      <c r="A9">
        <f t="shared" si="0"/>
        <v>18</v>
      </c>
    </row>
    <row r="10" spans="1:1">
      <c r="A10">
        <f t="shared" si="0"/>
        <v>19</v>
      </c>
    </row>
    <row r="11" spans="1:1">
      <c r="A11">
        <f t="shared" si="0"/>
        <v>20</v>
      </c>
    </row>
    <row r="12" spans="1:1">
      <c r="A12">
        <f t="shared" si="0"/>
        <v>21</v>
      </c>
    </row>
    <row r="13" spans="1:1">
      <c r="A13">
        <f t="shared" si="0"/>
        <v>22</v>
      </c>
    </row>
    <row r="14" spans="1:1">
      <c r="A14">
        <f t="shared" si="0"/>
        <v>23</v>
      </c>
    </row>
    <row r="32" spans="16:16">
      <c r="P32" s="831" t="s">
        <v>966</v>
      </c>
    </row>
    <row r="33" spans="3:16">
      <c r="P33" s="831" t="s">
        <v>967</v>
      </c>
    </row>
    <row r="34" spans="3:16">
      <c r="P34" s="834" t="s">
        <v>968</v>
      </c>
    </row>
    <row r="35" spans="3:16">
      <c r="C35" s="811">
        <f>+MercadoPago!CQ256</f>
        <v>0.29555580802592324</v>
      </c>
      <c r="D35" s="834" t="s">
        <v>781</v>
      </c>
      <c r="P35" s="834" t="s">
        <v>944</v>
      </c>
    </row>
    <row r="36" spans="3:16">
      <c r="C36" s="811">
        <f>+MercadoPago!CT249-MercadoPago!CQ249</f>
        <v>1.7746773148481637E-3</v>
      </c>
      <c r="D36" s="1524" t="s">
        <v>959</v>
      </c>
    </row>
    <row r="37" spans="3:16">
      <c r="C37" s="811">
        <f>+MercadoPago!CT250-MercadoPago!CQ250</f>
        <v>3.7701630792216015E-3</v>
      </c>
      <c r="D37" s="1524" t="s">
        <v>960</v>
      </c>
    </row>
    <row r="38" spans="3:16">
      <c r="C38" s="811">
        <f>+MercadoPago!CT251-MercadoPago!CQ251</f>
        <v>4.9005720488999108E-3</v>
      </c>
      <c r="D38" s="1524" t="s">
        <v>965</v>
      </c>
    </row>
    <row r="39" spans="3:16">
      <c r="C39" s="811">
        <f>+MercadoPago!CT252-MercadoPago!CQ252</f>
        <v>-5.0605610822907661E-3</v>
      </c>
      <c r="D39" s="1524" t="s">
        <v>961</v>
      </c>
    </row>
    <row r="40" spans="3:16">
      <c r="C40" s="811">
        <f>+MercadoPago!CT253-MercadoPago!CQ253</f>
        <v>-1.64772683808007E-2</v>
      </c>
      <c r="D40" s="1524" t="s">
        <v>962</v>
      </c>
    </row>
    <row r="41" spans="3:16">
      <c r="C41" s="811">
        <f>+MercadoPago!CT254-MercadoPago!CQ254</f>
        <v>-1.8735119469482513E-2</v>
      </c>
      <c r="D41" s="1524" t="s">
        <v>963</v>
      </c>
    </row>
    <row r="42" spans="3:16">
      <c r="C42" s="811">
        <f>+MercadoPago!CT255-MercadoPago!CQ255</f>
        <v>1.0048125979209024E-2</v>
      </c>
      <c r="D42" s="1524" t="s">
        <v>964</v>
      </c>
    </row>
    <row r="43" spans="3:16">
      <c r="C43" s="835">
        <f>SUM(C35:C42)</f>
        <v>0.27577639751552796</v>
      </c>
      <c r="D43" s="1525" t="s">
        <v>833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Dashboard</vt:lpstr>
      <vt:lpstr>Charts</vt:lpstr>
      <vt:lpstr>Model!Print_Area</vt:lpstr>
    </vt:vector>
  </TitlesOfParts>
  <Company>Goldman Sachs &amp; 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Roll, Julio [GIR]</dc:creator>
  <cp:lastModifiedBy>Fernando Maluf</cp:lastModifiedBy>
  <cp:lastPrinted>2022-05-17T17:30:45Z</cp:lastPrinted>
  <dcterms:created xsi:type="dcterms:W3CDTF">2016-05-24T13:20:30Z</dcterms:created>
  <dcterms:modified xsi:type="dcterms:W3CDTF">2022-06-25T04:37:20Z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6e3efaab-d0d1-48e9-9de7-25774b3c50f3</vt:lpwstr>
  </property>
  <property fmtid="{D5CDD505-2E9C-101B-9397-08002B2CF9AE}" pid="3" name="Classification">
    <vt:lpwstr>I</vt:lpwstr>
  </property>
</Properties>
</file>